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5.xml" ContentType="application/vnd.openxmlformats-officedocument.spreadsheetml.externalLink+xml"/>
  <Override PartName="/xl/externalLinks/externalLink266.xml" ContentType="application/vnd.openxmlformats-officedocument.spreadsheetml.externalLink+xml"/>
  <Override PartName="/xl/externalLinks/externalLink267.xml" ContentType="application/vnd.openxmlformats-officedocument.spreadsheetml.externalLink+xml"/>
  <Override PartName="/xl/externalLinks/externalLink268.xml" ContentType="application/vnd.openxmlformats-officedocument.spreadsheetml.externalLink+xml"/>
  <Override PartName="/xl/externalLinks/externalLink269.xml" ContentType="application/vnd.openxmlformats-officedocument.spreadsheetml.externalLink+xml"/>
  <Override PartName="/xl/externalLinks/externalLink270.xml" ContentType="application/vnd.openxmlformats-officedocument.spreadsheetml.externalLink+xml"/>
  <Override PartName="/xl/externalLinks/externalLink271.xml" ContentType="application/vnd.openxmlformats-officedocument.spreadsheetml.externalLink+xml"/>
  <Override PartName="/xl/externalLinks/externalLink272.xml" ContentType="application/vnd.openxmlformats-officedocument.spreadsheetml.externalLink+xml"/>
  <Override PartName="/xl/externalLinks/externalLink273.xml" ContentType="application/vnd.openxmlformats-officedocument.spreadsheetml.externalLink+xml"/>
  <Override PartName="/xl/externalLinks/externalLink274.xml" ContentType="application/vnd.openxmlformats-officedocument.spreadsheetml.externalLink+xml"/>
  <Override PartName="/xl/externalLinks/externalLink275.xml" ContentType="application/vnd.openxmlformats-officedocument.spreadsheetml.externalLink+xml"/>
  <Override PartName="/xl/externalLinks/externalLink276.xml" ContentType="application/vnd.openxmlformats-officedocument.spreadsheetml.externalLink+xml"/>
  <Override PartName="/xl/externalLinks/externalLink277.xml" ContentType="application/vnd.openxmlformats-officedocument.spreadsheetml.externalLink+xml"/>
  <Override PartName="/xl/externalLinks/externalLink278.xml" ContentType="application/vnd.openxmlformats-officedocument.spreadsheetml.externalLink+xml"/>
  <Override PartName="/xl/externalLinks/externalLink279.xml" ContentType="application/vnd.openxmlformats-officedocument.spreadsheetml.externalLink+xml"/>
  <Override PartName="/xl/externalLinks/externalLink280.xml" ContentType="application/vnd.openxmlformats-officedocument.spreadsheetml.externalLink+xml"/>
  <Override PartName="/xl/externalLinks/externalLink281.xml" ContentType="application/vnd.openxmlformats-officedocument.spreadsheetml.externalLink+xml"/>
  <Override PartName="/xl/externalLinks/externalLink282.xml" ContentType="application/vnd.openxmlformats-officedocument.spreadsheetml.externalLink+xml"/>
  <Override PartName="/xl/externalLinks/externalLink283.xml" ContentType="application/vnd.openxmlformats-officedocument.spreadsheetml.externalLink+xml"/>
  <Override PartName="/xl/externalLinks/externalLink284.xml" ContentType="application/vnd.openxmlformats-officedocument.spreadsheetml.externalLink+xml"/>
  <Override PartName="/xl/externalLinks/externalLink285.xml" ContentType="application/vnd.openxmlformats-officedocument.spreadsheetml.externalLink+xml"/>
  <Override PartName="/xl/externalLinks/externalLink286.xml" ContentType="application/vnd.openxmlformats-officedocument.spreadsheetml.externalLink+xml"/>
  <Override PartName="/xl/externalLinks/externalLink287.xml" ContentType="application/vnd.openxmlformats-officedocument.spreadsheetml.externalLink+xml"/>
  <Override PartName="/xl/externalLinks/externalLink288.xml" ContentType="application/vnd.openxmlformats-officedocument.spreadsheetml.externalLink+xml"/>
  <Override PartName="/xl/externalLinks/externalLink289.xml" ContentType="application/vnd.openxmlformats-officedocument.spreadsheetml.externalLink+xml"/>
  <Override PartName="/xl/externalLinks/externalLink290.xml" ContentType="application/vnd.openxmlformats-officedocument.spreadsheetml.externalLink+xml"/>
  <Override PartName="/xl/externalLinks/externalLink291.xml" ContentType="application/vnd.openxmlformats-officedocument.spreadsheetml.externalLink+xml"/>
  <Override PartName="/xl/externalLinks/externalLink292.xml" ContentType="application/vnd.openxmlformats-officedocument.spreadsheetml.externalLink+xml"/>
  <Override PartName="/xl/externalLinks/externalLink293.xml" ContentType="application/vnd.openxmlformats-officedocument.spreadsheetml.externalLink+xml"/>
  <Override PartName="/xl/externalLinks/externalLink294.xml" ContentType="application/vnd.openxmlformats-officedocument.spreadsheetml.externalLink+xml"/>
  <Override PartName="/xl/externalLinks/externalLink295.xml" ContentType="application/vnd.openxmlformats-officedocument.spreadsheetml.externalLink+xml"/>
  <Override PartName="/xl/externalLinks/externalLink296.xml" ContentType="application/vnd.openxmlformats-officedocument.spreadsheetml.externalLink+xml"/>
  <Override PartName="/xl/externalLinks/externalLink297.xml" ContentType="application/vnd.openxmlformats-officedocument.spreadsheetml.externalLink+xml"/>
  <Override PartName="/xl/externalLinks/externalLink298.xml" ContentType="application/vnd.openxmlformats-officedocument.spreadsheetml.externalLink+xml"/>
  <Override PartName="/xl/externalLinks/externalLink299.xml" ContentType="application/vnd.openxmlformats-officedocument.spreadsheetml.externalLink+xml"/>
  <Override PartName="/xl/externalLinks/externalLink300.xml" ContentType="application/vnd.openxmlformats-officedocument.spreadsheetml.externalLink+xml"/>
  <Override PartName="/xl/externalLinks/externalLink301.xml" ContentType="application/vnd.openxmlformats-officedocument.spreadsheetml.externalLink+xml"/>
  <Override PartName="/xl/externalLinks/externalLink302.xml" ContentType="application/vnd.openxmlformats-officedocument.spreadsheetml.externalLink+xml"/>
  <Override PartName="/xl/externalLinks/externalLink303.xml" ContentType="application/vnd.openxmlformats-officedocument.spreadsheetml.externalLink+xml"/>
  <Override PartName="/xl/externalLinks/externalLink304.xml" ContentType="application/vnd.openxmlformats-officedocument.spreadsheetml.externalLink+xml"/>
  <Override PartName="/xl/externalLinks/externalLink305.xml" ContentType="application/vnd.openxmlformats-officedocument.spreadsheetml.externalLink+xml"/>
  <Override PartName="/xl/externalLinks/externalLink306.xml" ContentType="application/vnd.openxmlformats-officedocument.spreadsheetml.externalLink+xml"/>
  <Override PartName="/xl/externalLinks/externalLink307.xml" ContentType="application/vnd.openxmlformats-officedocument.spreadsheetml.externalLink+xml"/>
  <Override PartName="/xl/externalLinks/externalLink308.xml" ContentType="application/vnd.openxmlformats-officedocument.spreadsheetml.externalLink+xml"/>
  <Override PartName="/xl/externalLinks/externalLink309.xml" ContentType="application/vnd.openxmlformats-officedocument.spreadsheetml.externalLink+xml"/>
  <Override PartName="/xl/externalLinks/externalLink310.xml" ContentType="application/vnd.openxmlformats-officedocument.spreadsheetml.externalLink+xml"/>
  <Override PartName="/xl/externalLinks/externalLink311.xml" ContentType="application/vnd.openxmlformats-officedocument.spreadsheetml.externalLink+xml"/>
  <Override PartName="/xl/externalLinks/externalLink312.xml" ContentType="application/vnd.openxmlformats-officedocument.spreadsheetml.externalLink+xml"/>
  <Override PartName="/xl/externalLinks/externalLink313.xml" ContentType="application/vnd.openxmlformats-officedocument.spreadsheetml.externalLink+xml"/>
  <Override PartName="/xl/externalLinks/externalLink314.xml" ContentType="application/vnd.openxmlformats-officedocument.spreadsheetml.externalLink+xml"/>
  <Override PartName="/xl/externalLinks/externalLink315.xml" ContentType="application/vnd.openxmlformats-officedocument.spreadsheetml.externalLink+xml"/>
  <Override PartName="/xl/externalLinks/externalLink316.xml" ContentType="application/vnd.openxmlformats-officedocument.spreadsheetml.externalLink+xml"/>
  <Override PartName="/xl/externalLinks/externalLink317.xml" ContentType="application/vnd.openxmlformats-officedocument.spreadsheetml.externalLink+xml"/>
  <Override PartName="/xl/externalLinks/externalLink318.xml" ContentType="application/vnd.openxmlformats-officedocument.spreadsheetml.externalLink+xml"/>
  <Override PartName="/xl/externalLinks/externalLink319.xml" ContentType="application/vnd.openxmlformats-officedocument.spreadsheetml.externalLink+xml"/>
  <Override PartName="/xl/externalLinks/externalLink320.xml" ContentType="application/vnd.openxmlformats-officedocument.spreadsheetml.externalLink+xml"/>
  <Override PartName="/xl/externalLinks/externalLink321.xml" ContentType="application/vnd.openxmlformats-officedocument.spreadsheetml.externalLink+xml"/>
  <Override PartName="/xl/externalLinks/externalLink322.xml" ContentType="application/vnd.openxmlformats-officedocument.spreadsheetml.externalLink+xml"/>
  <Override PartName="/xl/externalLinks/externalLink323.xml" ContentType="application/vnd.openxmlformats-officedocument.spreadsheetml.externalLink+xml"/>
  <Override PartName="/xl/externalLinks/externalLink324.xml" ContentType="application/vnd.openxmlformats-officedocument.spreadsheetml.externalLink+xml"/>
  <Override PartName="/xl/externalLinks/externalLink325.xml" ContentType="application/vnd.openxmlformats-officedocument.spreadsheetml.externalLink+xml"/>
  <Override PartName="/xl/externalLinks/externalLink326.xml" ContentType="application/vnd.openxmlformats-officedocument.spreadsheetml.externalLink+xml"/>
  <Override PartName="/xl/externalLinks/externalLink327.xml" ContentType="application/vnd.openxmlformats-officedocument.spreadsheetml.externalLink+xml"/>
  <Override PartName="/xl/externalLinks/externalLink328.xml" ContentType="application/vnd.openxmlformats-officedocument.spreadsheetml.externalLink+xml"/>
  <Override PartName="/xl/externalLinks/externalLink329.xml" ContentType="application/vnd.openxmlformats-officedocument.spreadsheetml.externalLink+xml"/>
  <Override PartName="/xl/externalLinks/externalLink330.xml" ContentType="application/vnd.openxmlformats-officedocument.spreadsheetml.externalLink+xml"/>
  <Override PartName="/xl/externalLinks/externalLink331.xml" ContentType="application/vnd.openxmlformats-officedocument.spreadsheetml.externalLink+xml"/>
  <Override PartName="/xl/externalLinks/externalLink332.xml" ContentType="application/vnd.openxmlformats-officedocument.spreadsheetml.externalLink+xml"/>
  <Override PartName="/xl/externalLinks/externalLink333.xml" ContentType="application/vnd.openxmlformats-officedocument.spreadsheetml.externalLink+xml"/>
  <Override PartName="/xl/externalLinks/externalLink334.xml" ContentType="application/vnd.openxmlformats-officedocument.spreadsheetml.externalLink+xml"/>
  <Override PartName="/xl/externalLinks/externalLink335.xml" ContentType="application/vnd.openxmlformats-officedocument.spreadsheetml.externalLink+xml"/>
  <Override PartName="/xl/externalLinks/externalLink336.xml" ContentType="application/vnd.openxmlformats-officedocument.spreadsheetml.externalLink+xml"/>
  <Override PartName="/xl/externalLinks/externalLink337.xml" ContentType="application/vnd.openxmlformats-officedocument.spreadsheetml.externalLink+xml"/>
  <Override PartName="/xl/externalLinks/externalLink338.xml" ContentType="application/vnd.openxmlformats-officedocument.spreadsheetml.externalLink+xml"/>
  <Override PartName="/xl/externalLinks/externalLink339.xml" ContentType="application/vnd.openxmlformats-officedocument.spreadsheetml.externalLink+xml"/>
  <Override PartName="/xl/externalLinks/externalLink340.xml" ContentType="application/vnd.openxmlformats-officedocument.spreadsheetml.externalLink+xml"/>
  <Override PartName="/xl/externalLinks/externalLink341.xml" ContentType="application/vnd.openxmlformats-officedocument.spreadsheetml.externalLink+xml"/>
  <Override PartName="/xl/externalLinks/externalLink342.xml" ContentType="application/vnd.openxmlformats-officedocument.spreadsheetml.externalLink+xml"/>
  <Override PartName="/xl/externalLinks/externalLink343.xml" ContentType="application/vnd.openxmlformats-officedocument.spreadsheetml.externalLink+xml"/>
  <Override PartName="/xl/externalLinks/externalLink344.xml" ContentType="application/vnd.openxmlformats-officedocument.spreadsheetml.externalLink+xml"/>
  <Override PartName="/xl/externalLinks/externalLink345.xml" ContentType="application/vnd.openxmlformats-officedocument.spreadsheetml.externalLink+xml"/>
  <Override PartName="/xl/externalLinks/externalLink346.xml" ContentType="application/vnd.openxmlformats-officedocument.spreadsheetml.externalLink+xml"/>
  <Override PartName="/xl/externalLinks/externalLink347.xml" ContentType="application/vnd.openxmlformats-officedocument.spreadsheetml.externalLink+xml"/>
  <Override PartName="/xl/externalLinks/externalLink34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ucampus-my.sharepoint.com/personal/daniel_ayeh_ashesi_edu_gh/Documents/AGA PROJECT/Resources/"/>
    </mc:Choice>
  </mc:AlternateContent>
  <xr:revisionPtr revIDLastSave="178" documentId="13_ncr:1_{E1859F05-8EF5-4D9F-9BB7-F63172DA9147}" xr6:coauthVersionLast="47" xr6:coauthVersionMax="47" xr10:uidLastSave="{DFB41505-243C-4937-A211-20B81EE6B59F}"/>
  <bookViews>
    <workbookView xWindow="-108" yWindow="-108" windowWidth="23256" windowHeight="13176" tabRatio="601" activeTab="1" xr2:uid="{0E9E95EC-F910-47A3-929B-84B351056814}"/>
  </bookViews>
  <sheets>
    <sheet name="DATE SETUP" sheetId="9" r:id="rId1"/>
    <sheet name="BUDGET CALC" sheetId="1" r:id="rId2"/>
    <sheet name="BUDGET DATA ENTRY" sheetId="3" r:id="rId3"/>
    <sheet name="ACTUAL DATA ENTRY" sheetId="8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  <externalReference r:id="rId283"/>
    <externalReference r:id="rId284"/>
    <externalReference r:id="rId285"/>
    <externalReference r:id="rId286"/>
    <externalReference r:id="rId287"/>
    <externalReference r:id="rId288"/>
    <externalReference r:id="rId289"/>
    <externalReference r:id="rId290"/>
    <externalReference r:id="rId291"/>
    <externalReference r:id="rId292"/>
    <externalReference r:id="rId293"/>
    <externalReference r:id="rId294"/>
    <externalReference r:id="rId295"/>
    <externalReference r:id="rId296"/>
    <externalReference r:id="rId297"/>
    <externalReference r:id="rId298"/>
    <externalReference r:id="rId299"/>
    <externalReference r:id="rId300"/>
    <externalReference r:id="rId301"/>
    <externalReference r:id="rId302"/>
    <externalReference r:id="rId303"/>
    <externalReference r:id="rId304"/>
    <externalReference r:id="rId305"/>
    <externalReference r:id="rId306"/>
    <externalReference r:id="rId307"/>
    <externalReference r:id="rId308"/>
    <externalReference r:id="rId309"/>
    <externalReference r:id="rId310"/>
    <externalReference r:id="rId311"/>
    <externalReference r:id="rId312"/>
    <externalReference r:id="rId313"/>
    <externalReference r:id="rId314"/>
    <externalReference r:id="rId315"/>
    <externalReference r:id="rId316"/>
    <externalReference r:id="rId317"/>
    <externalReference r:id="rId318"/>
    <externalReference r:id="rId319"/>
    <externalReference r:id="rId320"/>
    <externalReference r:id="rId321"/>
    <externalReference r:id="rId322"/>
    <externalReference r:id="rId323"/>
    <externalReference r:id="rId324"/>
    <externalReference r:id="rId325"/>
    <externalReference r:id="rId326"/>
    <externalReference r:id="rId327"/>
    <externalReference r:id="rId328"/>
    <externalReference r:id="rId329"/>
    <externalReference r:id="rId330"/>
    <externalReference r:id="rId331"/>
    <externalReference r:id="rId332"/>
    <externalReference r:id="rId333"/>
    <externalReference r:id="rId334"/>
    <externalReference r:id="rId335"/>
    <externalReference r:id="rId336"/>
    <externalReference r:id="rId337"/>
    <externalReference r:id="rId338"/>
    <externalReference r:id="rId339"/>
    <externalReference r:id="rId340"/>
    <externalReference r:id="rId341"/>
    <externalReference r:id="rId342"/>
    <externalReference r:id="rId343"/>
    <externalReference r:id="rId344"/>
    <externalReference r:id="rId345"/>
    <externalReference r:id="rId346"/>
    <externalReference r:id="rId347"/>
    <externalReference r:id="rId348"/>
    <externalReference r:id="rId349"/>
    <externalReference r:id="rId350"/>
    <externalReference r:id="rId351"/>
    <externalReference r:id="rId352"/>
  </externalReferences>
  <definedNames>
    <definedName name="\0" localSheetId="3">[1]Ativo!#REF!</definedName>
    <definedName name="\0" localSheetId="0">[1]Ativo!#REF!</definedName>
    <definedName name="\0">[1]Ativo!#REF!</definedName>
    <definedName name="\A" localSheetId="3">#REF!</definedName>
    <definedName name="\A" localSheetId="0">#REF!</definedName>
    <definedName name="\A">#REF!</definedName>
    <definedName name="\B" localSheetId="3">#REF!</definedName>
    <definedName name="\B" localSheetId="0">#REF!</definedName>
    <definedName name="\B">#REF!</definedName>
    <definedName name="\D" localSheetId="3">#REF!</definedName>
    <definedName name="\D" localSheetId="0">#REF!</definedName>
    <definedName name="\D">#REF!</definedName>
    <definedName name="\E">#REF!</definedName>
    <definedName name="\F">#REF!</definedName>
    <definedName name="\G">#REF!</definedName>
    <definedName name="\H">#REF!</definedName>
    <definedName name="\I">#REF!</definedName>
    <definedName name="\J">#REF!</definedName>
    <definedName name="\m">#REF!</definedName>
    <definedName name="\N">#REF!</definedName>
    <definedName name="\p" localSheetId="3">[1]Ativo!#REF!</definedName>
    <definedName name="\p" localSheetId="0">[1]Ativo!#REF!</definedName>
    <definedName name="\p">[1]Ativo!#REF!</definedName>
    <definedName name="\PM" localSheetId="3">#REF!</definedName>
    <definedName name="\PM" localSheetId="0">#REF!</definedName>
    <definedName name="\PM">#REF!</definedName>
    <definedName name="\s" localSheetId="3">[1]Ativo!#REF!</definedName>
    <definedName name="\s" localSheetId="0">[1]Ativo!#REF!</definedName>
    <definedName name="\s">[1]Ativo!#REF!</definedName>
    <definedName name="\W" localSheetId="3">#REF!</definedName>
    <definedName name="\W" localSheetId="0">#REF!</definedName>
    <definedName name="\W">#REF!</definedName>
    <definedName name="\x">#N/A</definedName>
    <definedName name="\z">#N/A</definedName>
    <definedName name="________________________________QQ1" localSheetId="3" hidden="1">{#N/A,#N/A,TRUE,"EWAR";#N/A,#N/A,TRUE,"Sad";#N/A,#N/A,TRUE,"Yat";#N/A,#N/A,TRUE,"Nav";#N/A,#N/A,TRUE,"Mor";#N/A,#N/A,TRUE,"Geit"}</definedName>
    <definedName name="________________________________QQ1" localSheetId="0" hidden="1">{#N/A,#N/A,TRUE,"EWAR";#N/A,#N/A,TRUE,"Sad";#N/A,#N/A,TRUE,"Yat";#N/A,#N/A,TRUE,"Nav";#N/A,#N/A,TRUE,"Mor";#N/A,#N/A,TRUE,"Geit"}</definedName>
    <definedName name="________________________________QQ1" hidden="1">{#N/A,#N/A,TRUE,"EWAR";#N/A,#N/A,TRUE,"Sad";#N/A,#N/A,TRUE,"Yat";#N/A,#N/A,TRUE,"Nav";#N/A,#N/A,TRUE,"Mor";#N/A,#N/A,TRUE,"Geit"}</definedName>
    <definedName name="_______________________________QQ1" localSheetId="3" hidden="1">{#N/A,#N/A,TRUE,"EWAR";#N/A,#N/A,TRUE,"Sad";#N/A,#N/A,TRUE,"Yat";#N/A,#N/A,TRUE,"Nav";#N/A,#N/A,TRUE,"Mor";#N/A,#N/A,TRUE,"Geit"}</definedName>
    <definedName name="_______________________________QQ1" localSheetId="0" hidden="1">{#N/A,#N/A,TRUE,"EWAR";#N/A,#N/A,TRUE,"Sad";#N/A,#N/A,TRUE,"Yat";#N/A,#N/A,TRUE,"Nav";#N/A,#N/A,TRUE,"Mor";#N/A,#N/A,TRUE,"Geit"}</definedName>
    <definedName name="_______________________________QQ1" hidden="1">{#N/A,#N/A,TRUE,"EWAR";#N/A,#N/A,TRUE,"Sad";#N/A,#N/A,TRUE,"Yat";#N/A,#N/A,TRUE,"Nav";#N/A,#N/A,TRUE,"Mor";#N/A,#N/A,TRUE,"Geit"}</definedName>
    <definedName name="______________________________QQ1" localSheetId="3" hidden="1">{#N/A,#N/A,TRUE,"EWAR";#N/A,#N/A,TRUE,"Sad";#N/A,#N/A,TRUE,"Yat";#N/A,#N/A,TRUE,"Nav";#N/A,#N/A,TRUE,"Mor";#N/A,#N/A,TRUE,"Geit"}</definedName>
    <definedName name="______________________________QQ1" localSheetId="0" hidden="1">{#N/A,#N/A,TRUE,"EWAR";#N/A,#N/A,TRUE,"Sad";#N/A,#N/A,TRUE,"Yat";#N/A,#N/A,TRUE,"Nav";#N/A,#N/A,TRUE,"Mor";#N/A,#N/A,TRUE,"Geit"}</definedName>
    <definedName name="______________________________QQ1" hidden="1">{#N/A,#N/A,TRUE,"EWAR";#N/A,#N/A,TRUE,"Sad";#N/A,#N/A,TRUE,"Yat";#N/A,#N/A,TRUE,"Nav";#N/A,#N/A,TRUE,"Mor";#N/A,#N/A,TRUE,"Geit"}</definedName>
    <definedName name="_____________________________QQ1" localSheetId="3" hidden="1">{#N/A,#N/A,TRUE,"EWAR";#N/A,#N/A,TRUE,"Sad";#N/A,#N/A,TRUE,"Yat";#N/A,#N/A,TRUE,"Nav";#N/A,#N/A,TRUE,"Mor";#N/A,#N/A,TRUE,"Geit"}</definedName>
    <definedName name="_____________________________QQ1" localSheetId="0" hidden="1">{#N/A,#N/A,TRUE,"EWAR";#N/A,#N/A,TRUE,"Sad";#N/A,#N/A,TRUE,"Yat";#N/A,#N/A,TRUE,"Nav";#N/A,#N/A,TRUE,"Mor";#N/A,#N/A,TRUE,"Geit"}</definedName>
    <definedName name="_____________________________QQ1" hidden="1">{#N/A,#N/A,TRUE,"EWAR";#N/A,#N/A,TRUE,"Sad";#N/A,#N/A,TRUE,"Yat";#N/A,#N/A,TRUE,"Nav";#N/A,#N/A,TRUE,"Mor";#N/A,#N/A,TRUE,"Geit"}</definedName>
    <definedName name="____________________________QQ1" localSheetId="3" hidden="1">{#N/A,#N/A,TRUE,"EWAR";#N/A,#N/A,TRUE,"Sad";#N/A,#N/A,TRUE,"Yat";#N/A,#N/A,TRUE,"Nav";#N/A,#N/A,TRUE,"Mor";#N/A,#N/A,TRUE,"Geit"}</definedName>
    <definedName name="____________________________QQ1" localSheetId="0" hidden="1">{#N/A,#N/A,TRUE,"EWAR";#N/A,#N/A,TRUE,"Sad";#N/A,#N/A,TRUE,"Yat";#N/A,#N/A,TRUE,"Nav";#N/A,#N/A,TRUE,"Mor";#N/A,#N/A,TRUE,"Geit"}</definedName>
    <definedName name="____________________________QQ1" hidden="1">{#N/A,#N/A,TRUE,"EWAR";#N/A,#N/A,TRUE,"Sad";#N/A,#N/A,TRUE,"Yat";#N/A,#N/A,TRUE,"Nav";#N/A,#N/A,TRUE,"Mor";#N/A,#N/A,TRUE,"Geit"}</definedName>
    <definedName name="___________________________QQ1" localSheetId="3" hidden="1">{#N/A,#N/A,TRUE,"EWAR";#N/A,#N/A,TRUE,"Sad";#N/A,#N/A,TRUE,"Yat";#N/A,#N/A,TRUE,"Nav";#N/A,#N/A,TRUE,"Mor";#N/A,#N/A,TRUE,"Geit"}</definedName>
    <definedName name="___________________________QQ1" localSheetId="0" hidden="1">{#N/A,#N/A,TRUE,"EWAR";#N/A,#N/A,TRUE,"Sad";#N/A,#N/A,TRUE,"Yat";#N/A,#N/A,TRUE,"Nav";#N/A,#N/A,TRUE,"Mor";#N/A,#N/A,TRUE,"Geit"}</definedName>
    <definedName name="___________________________QQ1" hidden="1">{#N/A,#N/A,TRUE,"EWAR";#N/A,#N/A,TRUE,"Sad";#N/A,#N/A,TRUE,"Yat";#N/A,#N/A,TRUE,"Nav";#N/A,#N/A,TRUE,"Mor";#N/A,#N/A,TRUE,"Geit"}</definedName>
    <definedName name="__________________________QQ1" localSheetId="3" hidden="1">{#N/A,#N/A,TRUE,"EWAR";#N/A,#N/A,TRUE,"Sad";#N/A,#N/A,TRUE,"Yat";#N/A,#N/A,TRUE,"Nav";#N/A,#N/A,TRUE,"Mor";#N/A,#N/A,TRUE,"Geit"}</definedName>
    <definedName name="__________________________QQ1" localSheetId="0" hidden="1">{#N/A,#N/A,TRUE,"EWAR";#N/A,#N/A,TRUE,"Sad";#N/A,#N/A,TRUE,"Yat";#N/A,#N/A,TRUE,"Nav";#N/A,#N/A,TRUE,"Mor";#N/A,#N/A,TRUE,"Geit"}</definedName>
    <definedName name="__________________________QQ1" hidden="1">{#N/A,#N/A,TRUE,"EWAR";#N/A,#N/A,TRUE,"Sad";#N/A,#N/A,TRUE,"Yat";#N/A,#N/A,TRUE,"Nav";#N/A,#N/A,TRUE,"Mor";#N/A,#N/A,TRUE,"Geit"}</definedName>
    <definedName name="____________________QQ1" localSheetId="3" hidden="1">{#N/A,#N/A,TRUE,"EWAR";#N/A,#N/A,TRUE,"Sad";#N/A,#N/A,TRUE,"Yat";#N/A,#N/A,TRUE,"Nav";#N/A,#N/A,TRUE,"Mor";#N/A,#N/A,TRUE,"Geit"}</definedName>
    <definedName name="____________________QQ1" localSheetId="0" hidden="1">{#N/A,#N/A,TRUE,"EWAR";#N/A,#N/A,TRUE,"Sad";#N/A,#N/A,TRUE,"Yat";#N/A,#N/A,TRUE,"Nav";#N/A,#N/A,TRUE,"Mor";#N/A,#N/A,TRUE,"Geit"}</definedName>
    <definedName name="____________________QQ1" hidden="1">{#N/A,#N/A,TRUE,"EWAR";#N/A,#N/A,TRUE,"Sad";#N/A,#N/A,TRUE,"Yat";#N/A,#N/A,TRUE,"Nav";#N/A,#N/A,TRUE,"Mor";#N/A,#N/A,TRUE,"Geit"}</definedName>
    <definedName name="________________QQ1" localSheetId="3" hidden="1">{#N/A,#N/A,TRUE,"EWAR";#N/A,#N/A,TRUE,"Sad";#N/A,#N/A,TRUE,"Yat";#N/A,#N/A,TRUE,"Nav";#N/A,#N/A,TRUE,"Mor";#N/A,#N/A,TRUE,"Geit"}</definedName>
    <definedName name="________________QQ1" localSheetId="0" hidden="1">{#N/A,#N/A,TRUE,"EWAR";#N/A,#N/A,TRUE,"Sad";#N/A,#N/A,TRUE,"Yat";#N/A,#N/A,TRUE,"Nav";#N/A,#N/A,TRUE,"Mor";#N/A,#N/A,TRUE,"Geit"}</definedName>
    <definedName name="________________QQ1" hidden="1">{#N/A,#N/A,TRUE,"EWAR";#N/A,#N/A,TRUE,"Sad";#N/A,#N/A,TRUE,"Yat";#N/A,#N/A,TRUE,"Nav";#N/A,#N/A,TRUE,"Mor";#N/A,#N/A,TRUE,"Geit"}</definedName>
    <definedName name="_____________Inv27">[2]Valide27!$A$2:$D$3028</definedName>
    <definedName name="____________Inv27">[2]Valide27!$A$2:$D$3028</definedName>
    <definedName name="___________Inv27">[2]Valide27!$A$2:$D$3028</definedName>
    <definedName name="___________QQ1" localSheetId="3" hidden="1">{#N/A,#N/A,TRUE,"EWAR";#N/A,#N/A,TRUE,"Sad";#N/A,#N/A,TRUE,"Yat";#N/A,#N/A,TRUE,"Nav";#N/A,#N/A,TRUE,"Mor";#N/A,#N/A,TRUE,"Geit"}</definedName>
    <definedName name="___________QQ1" localSheetId="0" hidden="1">{#N/A,#N/A,TRUE,"EWAR";#N/A,#N/A,TRUE,"Sad";#N/A,#N/A,TRUE,"Yat";#N/A,#N/A,TRUE,"Nav";#N/A,#N/A,TRUE,"Mor";#N/A,#N/A,TRUE,"Geit"}</definedName>
    <definedName name="___________QQ1" hidden="1">{#N/A,#N/A,TRUE,"EWAR";#N/A,#N/A,TRUE,"Sad";#N/A,#N/A,TRUE,"Yat";#N/A,#N/A,TRUE,"Nav";#N/A,#N/A,TRUE,"Mor";#N/A,#N/A,TRUE,"Geit"}</definedName>
    <definedName name="__________Inv27">[2]Valide27!$A$2:$D$3028</definedName>
    <definedName name="__________QQ1" localSheetId="3" hidden="1">{#N/A,#N/A,TRUE,"EWAR";#N/A,#N/A,TRUE,"Sad";#N/A,#N/A,TRUE,"Yat";#N/A,#N/A,TRUE,"Nav";#N/A,#N/A,TRUE,"Mor";#N/A,#N/A,TRUE,"Geit"}</definedName>
    <definedName name="__________QQ1" localSheetId="0" hidden="1">{#N/A,#N/A,TRUE,"EWAR";#N/A,#N/A,TRUE,"Sad";#N/A,#N/A,TRUE,"Yat";#N/A,#N/A,TRUE,"Nav";#N/A,#N/A,TRUE,"Mor";#N/A,#N/A,TRUE,"Geit"}</definedName>
    <definedName name="__________QQ1" hidden="1">{#N/A,#N/A,TRUE,"EWAR";#N/A,#N/A,TRUE,"Sad";#N/A,#N/A,TRUE,"Yat";#N/A,#N/A,TRUE,"Nav";#N/A,#N/A,TRUE,"Mor";#N/A,#N/A,TRUE,"Geit"}</definedName>
    <definedName name="_________Inv27">[2]Valide27!$A$2:$D$3028</definedName>
    <definedName name="_________QQ1" localSheetId="3" hidden="1">{#N/A,#N/A,TRUE,"EWAR";#N/A,#N/A,TRUE,"Sad";#N/A,#N/A,TRUE,"Yat";#N/A,#N/A,TRUE,"Nav";#N/A,#N/A,TRUE,"Mor";#N/A,#N/A,TRUE,"Geit"}</definedName>
    <definedName name="_________QQ1" localSheetId="0" hidden="1">{#N/A,#N/A,TRUE,"EWAR";#N/A,#N/A,TRUE,"Sad";#N/A,#N/A,TRUE,"Yat";#N/A,#N/A,TRUE,"Nav";#N/A,#N/A,TRUE,"Mor";#N/A,#N/A,TRUE,"Geit"}</definedName>
    <definedName name="_________QQ1" hidden="1">{#N/A,#N/A,TRUE,"EWAR";#N/A,#N/A,TRUE,"Sad";#N/A,#N/A,TRUE,"Yat";#N/A,#N/A,TRUE,"Nav";#N/A,#N/A,TRUE,"Mor";#N/A,#N/A,TRUE,"Geit"}</definedName>
    <definedName name="________Inv27">[2]Valide27!$A$2:$D$3028</definedName>
    <definedName name="________QQ1" localSheetId="3" hidden="1">{#N/A,#N/A,TRUE,"EWAR";#N/A,#N/A,TRUE,"Sad";#N/A,#N/A,TRUE,"Yat";#N/A,#N/A,TRUE,"Nav";#N/A,#N/A,TRUE,"Mor";#N/A,#N/A,TRUE,"Geit"}</definedName>
    <definedName name="________QQ1" localSheetId="0" hidden="1">{#N/A,#N/A,TRUE,"EWAR";#N/A,#N/A,TRUE,"Sad";#N/A,#N/A,TRUE,"Yat";#N/A,#N/A,TRUE,"Nav";#N/A,#N/A,TRUE,"Mor";#N/A,#N/A,TRUE,"Geit"}</definedName>
    <definedName name="________QQ1" hidden="1">{#N/A,#N/A,TRUE,"EWAR";#N/A,#N/A,TRUE,"Sad";#N/A,#N/A,TRUE,"Yat";#N/A,#N/A,TRUE,"Nav";#N/A,#N/A,TRUE,"Mor";#N/A,#N/A,TRUE,"Geit"}</definedName>
    <definedName name="_______Inv27">[2]Valide27!$A$2:$D$3028</definedName>
    <definedName name="_______QQ1" localSheetId="3" hidden="1">{#N/A,#N/A,TRUE,"EWAR";#N/A,#N/A,TRUE,"Sad";#N/A,#N/A,TRUE,"Yat";#N/A,#N/A,TRUE,"Nav";#N/A,#N/A,TRUE,"Mor";#N/A,#N/A,TRUE,"Geit"}</definedName>
    <definedName name="_______QQ1" localSheetId="0" hidden="1">{#N/A,#N/A,TRUE,"EWAR";#N/A,#N/A,TRUE,"Sad";#N/A,#N/A,TRUE,"Yat";#N/A,#N/A,TRUE,"Nav";#N/A,#N/A,TRUE,"Mor";#N/A,#N/A,TRUE,"Geit"}</definedName>
    <definedName name="_______QQ1" hidden="1">{#N/A,#N/A,TRUE,"EWAR";#N/A,#N/A,TRUE,"Sad";#N/A,#N/A,TRUE,"Yat";#N/A,#N/A,TRUE,"Nav";#N/A,#N/A,TRUE,"Mor";#N/A,#N/A,TRUE,"Geit"}</definedName>
    <definedName name="______Inv27">[2]Valide27!$A$2:$D$3028</definedName>
    <definedName name="______QQ1" localSheetId="3" hidden="1">{#N/A,#N/A,TRUE,"EWAR";#N/A,#N/A,TRUE,"Sad";#N/A,#N/A,TRUE,"Yat";#N/A,#N/A,TRUE,"Nav";#N/A,#N/A,TRUE,"Mor";#N/A,#N/A,TRUE,"Geit"}</definedName>
    <definedName name="______QQ1" localSheetId="0" hidden="1">{#N/A,#N/A,TRUE,"EWAR";#N/A,#N/A,TRUE,"Sad";#N/A,#N/A,TRUE,"Yat";#N/A,#N/A,TRUE,"Nav";#N/A,#N/A,TRUE,"Mor";#N/A,#N/A,TRUE,"Geit"}</definedName>
    <definedName name="______QQ1" hidden="1">{#N/A,#N/A,TRUE,"EWAR";#N/A,#N/A,TRUE,"Sad";#N/A,#N/A,TRUE,"Yat";#N/A,#N/A,TRUE,"Nav";#N/A,#N/A,TRUE,"Mor";#N/A,#N/A,TRUE,"Geit"}</definedName>
    <definedName name="_____Inv27">[2]Valide27!$A$2:$D$3028</definedName>
    <definedName name="_____QQ1" localSheetId="3" hidden="1">{#N/A,#N/A,TRUE,"EWAR";#N/A,#N/A,TRUE,"Sad";#N/A,#N/A,TRUE,"Yat";#N/A,#N/A,TRUE,"Nav";#N/A,#N/A,TRUE,"Mor";#N/A,#N/A,TRUE,"Geit"}</definedName>
    <definedName name="_____QQ1" localSheetId="0" hidden="1">{#N/A,#N/A,TRUE,"EWAR";#N/A,#N/A,TRUE,"Sad";#N/A,#N/A,TRUE,"Yat";#N/A,#N/A,TRUE,"Nav";#N/A,#N/A,TRUE,"Mor";#N/A,#N/A,TRUE,"Geit"}</definedName>
    <definedName name="_____QQ1" hidden="1">{#N/A,#N/A,TRUE,"EWAR";#N/A,#N/A,TRUE,"Sad";#N/A,#N/A,TRUE,"Yat";#N/A,#N/A,TRUE,"Nav";#N/A,#N/A,TRUE,"Mor";#N/A,#N/A,TRUE,"Geit"}</definedName>
    <definedName name="____Inv27">[2]Valide27!$A$2:$D$3028</definedName>
    <definedName name="____QQ1" localSheetId="3" hidden="1">{#N/A,#N/A,TRUE,"EWAR";#N/A,#N/A,TRUE,"Sad";#N/A,#N/A,TRUE,"Yat";#N/A,#N/A,TRUE,"Nav";#N/A,#N/A,TRUE,"Mor";#N/A,#N/A,TRUE,"Geit"}</definedName>
    <definedName name="____QQ1" localSheetId="0" hidden="1">{#N/A,#N/A,TRUE,"EWAR";#N/A,#N/A,TRUE,"Sad";#N/A,#N/A,TRUE,"Yat";#N/A,#N/A,TRUE,"Nav";#N/A,#N/A,TRUE,"Mor";#N/A,#N/A,TRUE,"Geit"}</definedName>
    <definedName name="____QQ1" hidden="1">{#N/A,#N/A,TRUE,"EWAR";#N/A,#N/A,TRUE,"Sad";#N/A,#N/A,TRUE,"Yat";#N/A,#N/A,TRUE,"Nav";#N/A,#N/A,TRUE,"Mor";#N/A,#N/A,TRUE,"Geit"}</definedName>
    <definedName name="____W.O.R.K.B.O.O.K..C.O.N.T.E.N.T.S____">#REF!</definedName>
    <definedName name="___Inv27">[2]Valide27!$A$2:$D$3028</definedName>
    <definedName name="___QQ1" localSheetId="3" hidden="1">{#N/A,#N/A,TRUE,"EWAR";#N/A,#N/A,TRUE,"Sad";#N/A,#N/A,TRUE,"Yat";#N/A,#N/A,TRUE,"Nav";#N/A,#N/A,TRUE,"Mor";#N/A,#N/A,TRUE,"Geit"}</definedName>
    <definedName name="___QQ1" localSheetId="0" hidden="1">{#N/A,#N/A,TRUE,"EWAR";#N/A,#N/A,TRUE,"Sad";#N/A,#N/A,TRUE,"Yat";#N/A,#N/A,TRUE,"Nav";#N/A,#N/A,TRUE,"Mor";#N/A,#N/A,TRUE,"Geit"}</definedName>
    <definedName name="___QQ1" hidden="1">{#N/A,#N/A,TRUE,"EWAR";#N/A,#N/A,TRUE,"Sad";#N/A,#N/A,TRUE,"Yat";#N/A,#N/A,TRUE,"Nav";#N/A,#N/A,TRUE,"Mor";#N/A,#N/A,TRUE,"Geit"}</definedName>
    <definedName name="__123Graph_A" hidden="1">'[3]Operating Costs'!#REF!</definedName>
    <definedName name="__123Graph_ACURRENT" hidden="1">'[4]MassBal-Phase II'!$B$49:$B$228</definedName>
    <definedName name="__123Graph_AGRAPH1" hidden="1">[5]Graphs!$C$8:$C$18</definedName>
    <definedName name="__123Graph_AGRAPH2" hidden="1">[5]Summary!#REF!</definedName>
    <definedName name="__123Graph_AGRAPH3" hidden="1">[5]Summary!#REF!</definedName>
    <definedName name="__123Graph_B" hidden="1">'[3]Operating Costs'!#REF!</definedName>
    <definedName name="__123Graph_BCURRENT" hidden="1">'[4]MassBal-Phase II'!$D$49:$D$228</definedName>
    <definedName name="__123Graph_BGRAPH1" hidden="1">[5]Graphs!$E$8:$E$18</definedName>
    <definedName name="__123Graph_C" hidden="1">'[3]Operating Costs'!#REF!</definedName>
    <definedName name="__123Graph_CCURRENT" hidden="1">'[4]MassBal-Phase II'!$E$49:$E$228</definedName>
    <definedName name="__123Graph_CGRAPH1" hidden="1">[5]Graphs!$G$8:$G$18</definedName>
    <definedName name="__123Graph_D" hidden="1">'[3]Operating Costs'!#REF!</definedName>
    <definedName name="__123Graph_DCURRENT" hidden="1">'[4]MassBal-Phase II'!$F$49:$F$228</definedName>
    <definedName name="__123Graph_DGRAPH1" hidden="1">[5]Graphs!$I$8:$I$18</definedName>
    <definedName name="__123Graph_E" hidden="1">'[3]Operating Costs'!#REF!</definedName>
    <definedName name="__123Graph_ECURRENT" hidden="1">'[4]MassBal-Phase II'!$G$49:$G$228</definedName>
    <definedName name="__123Graph_EGRAPH1" hidden="1">[5]Graphs!$K$8:$K$18</definedName>
    <definedName name="__123Graph_F" hidden="1">'[3]Operating Costs'!#REF!</definedName>
    <definedName name="__123Graph_FCURRENT" hidden="1">'[4]MassBal-Phase II'!$H$49:$H$228</definedName>
    <definedName name="__123Graph_X" hidden="1">[5]Graphs!$B$8:$B$18</definedName>
    <definedName name="__123Graph_XGRAPH1" hidden="1">[5]Graphs!$B$8:$B$18</definedName>
    <definedName name="__123Graph_XGRAPH3" hidden="1">[5]Summary!#REF!</definedName>
    <definedName name="__agt01">[6]Ex_Rate!$B$11</definedName>
    <definedName name="__agt98">#REF!</definedName>
    <definedName name="__apr01">[6]Ex_Rate!$B$7</definedName>
    <definedName name="__apr98">#REF!</definedName>
    <definedName name="__apr99">#REF!</definedName>
    <definedName name="__Avr0100">#REF!</definedName>
    <definedName name="__Avr0101">#REF!</definedName>
    <definedName name="__Avr0102">'[7]Ex-Rate'!$E$60</definedName>
    <definedName name="__Avr0103">'[8]Ex-Rate'!$E$72</definedName>
    <definedName name="__Avr0200">#REF!</definedName>
    <definedName name="__Avr0201">#REF!</definedName>
    <definedName name="__Avr0202">'[7]Ex-Rate'!$E$61</definedName>
    <definedName name="__Avr0203">'[8]Ex-Rate'!$E$73</definedName>
    <definedName name="__Avr0300">#REF!</definedName>
    <definedName name="__Avr0301">#REF!</definedName>
    <definedName name="__Avr0302">'[7]Ex-Rate'!$E$62</definedName>
    <definedName name="__Avr0303">'[8]Ex-Rate'!$E$74</definedName>
    <definedName name="__Avr0400">#REF!</definedName>
    <definedName name="__Avr0401">#REF!</definedName>
    <definedName name="__Avr0402">'[7]Ex-Rate'!$E$63</definedName>
    <definedName name="__Avr0403">'[8]Ex-Rate'!$E$75</definedName>
    <definedName name="__Avr0500">#REF!</definedName>
    <definedName name="__Avr0501">#REF!</definedName>
    <definedName name="__Avr0502">'[7]Ex-Rate'!$E$64</definedName>
    <definedName name="__Avr0503">'[8]Ex-Rate'!$E$76</definedName>
    <definedName name="__Avr0600">#REF!</definedName>
    <definedName name="__Avr0601">#REF!</definedName>
    <definedName name="__Avr0602">'[7]Ex-Rate'!$E$65</definedName>
    <definedName name="__Avr0603" localSheetId="3">'[9]Ex-Rate'!$E$77</definedName>
    <definedName name="__Avr0603" localSheetId="0">'[9]Ex-Rate'!$E$77</definedName>
    <definedName name="__Avr0603">'[10]Ex-Rate'!$E$77</definedName>
    <definedName name="__Avr0700">#REF!</definedName>
    <definedName name="__Avr0701">'[7]Ex-Rate'!$E$54</definedName>
    <definedName name="__Avr0702">'[7]Ex-Rate'!$E$66</definedName>
    <definedName name="__Avr0800">#REF!</definedName>
    <definedName name="__Avr0801">'[7]Ex-Rate'!$E$55</definedName>
    <definedName name="__Avr0802">'[7]Ex-Rate'!$E$67</definedName>
    <definedName name="__Avr0900">#REF!</definedName>
    <definedName name="__Avr0901">'[7]Ex-Rate'!$E$56</definedName>
    <definedName name="__Avr0902">'[7]Ex-Rate'!$E$68</definedName>
    <definedName name="__Avr1000">#REF!</definedName>
    <definedName name="__Avr1001">'[7]Ex-Rate'!$E$57</definedName>
    <definedName name="__Avr1002">'[7]Ex-Rate'!$E$69</definedName>
    <definedName name="__Avr1100">#REF!</definedName>
    <definedName name="__Avr1101">'[7]Ex-Rate'!$E$58</definedName>
    <definedName name="__Avr1102">'[7]Ex-Rate'!$E$70</definedName>
    <definedName name="__Avr1200">#REF!</definedName>
    <definedName name="__Avr1201">'[7]Ex-Rate'!$E$59</definedName>
    <definedName name="__avr1202">'[7]Ex-Rate'!$E$71</definedName>
    <definedName name="__CPI03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ec98">#REF!</definedName>
    <definedName name="__des01">[6]Ex_Rate!$B$15</definedName>
    <definedName name="__feb01">[6]Ex_Rate!$B$5</definedName>
    <definedName name="__feb98">#REF!</definedName>
    <definedName name="__feb99">#REF!</definedName>
    <definedName name="__IntlFixup" hidden="1">TRUE</definedName>
    <definedName name="__IntlFixupTable" hidden="1">#REF!</definedName>
    <definedName name="__Inv27">[2]Valide27!$A$2:$D$3028</definedName>
    <definedName name="__jan01">[6]Ex_Rate!$B$4</definedName>
    <definedName name="__jan98">#REF!</definedName>
    <definedName name="__jan99">#REF!</definedName>
    <definedName name="__jul01">[6]Ex_Rate!$B$10</definedName>
    <definedName name="__jul98">#REF!</definedName>
    <definedName name="__jun01">[6]Ex_Rate!$B$9</definedName>
    <definedName name="__jun98">#REF!</definedName>
    <definedName name="__jun99">#REF!</definedName>
    <definedName name="__LVS300" localSheetId="3" hidden="1">{#N/A,#N/A,TRUE,"EWAR";#N/A,#N/A,TRUE,"Sad";#N/A,#N/A,TRUE,"Yat";#N/A,#N/A,TRUE,"Nav";#N/A,#N/A,TRUE,"Mor";#N/A,#N/A,TRUE,"Geit"}</definedName>
    <definedName name="__LVS300" localSheetId="0" hidden="1">{#N/A,#N/A,TRUE,"EWAR";#N/A,#N/A,TRUE,"Sad";#N/A,#N/A,TRUE,"Yat";#N/A,#N/A,TRUE,"Nav";#N/A,#N/A,TRUE,"Mor";#N/A,#N/A,TRUE,"Geit"}</definedName>
    <definedName name="__LVS300" hidden="1">{#N/A,#N/A,TRUE,"EWAR";#N/A,#N/A,TRUE,"Sad";#N/A,#N/A,TRUE,"Yat";#N/A,#N/A,TRUE,"Nav";#N/A,#N/A,TRUE,"Mor";#N/A,#N/A,TRUE,"Geit"}</definedName>
    <definedName name="__mar01">[6]Ex_Rate!$B$6</definedName>
    <definedName name="__mar98">#REF!</definedName>
    <definedName name="__mar99">#REF!</definedName>
    <definedName name="__mei01">[6]Ex_Rate!$B$8</definedName>
    <definedName name="__mei98">#REF!</definedName>
    <definedName name="__mei99">#REF!</definedName>
    <definedName name="__mjp1">'[11]Load 1'!$E$84:$O$88,'[11]Load 1'!$E$37:$O$38</definedName>
    <definedName name="__nov01">[6]Ex_Rate!$B$14</definedName>
    <definedName name="__nov98">#REF!</definedName>
    <definedName name="__NPW1">#REF!</definedName>
    <definedName name="__NPW10">#REF!</definedName>
    <definedName name="__NPW11">#REF!</definedName>
    <definedName name="__NPW2">#REF!</definedName>
    <definedName name="__NPW3">#REF!</definedName>
    <definedName name="__NPW4">#REF!</definedName>
    <definedName name="__NPW5">#REF!</definedName>
    <definedName name="__NPW6">#REF!</definedName>
    <definedName name="__NPW7">#REF!</definedName>
    <definedName name="__NPW8">#REF!</definedName>
    <definedName name="__NPW9">#REF!</definedName>
    <definedName name="__NSR1" localSheetId="3">'[12]pit data input'!#REF!</definedName>
    <definedName name="__NSR1" localSheetId="0">'[12]pit data input'!#REF!</definedName>
    <definedName name="__NSR1">'[12]pit data input'!#REF!</definedName>
    <definedName name="__NSR2" localSheetId="3">'[12]pit data input'!#REF!</definedName>
    <definedName name="__NSR2" localSheetId="0">'[12]pit data input'!#REF!</definedName>
    <definedName name="__NSR2">'[12]pit data input'!#REF!</definedName>
    <definedName name="__obk150" localSheetId="3">[13]Calc!#REF!</definedName>
    <definedName name="__obk150" localSheetId="0">[13]Calc!#REF!</definedName>
    <definedName name="__obk150">[13]Calc!#REF!</definedName>
    <definedName name="__okt01">[6]Ex_Rate!$B$13</definedName>
    <definedName name="__okt98">#REF!</definedName>
    <definedName name="__PA04">#REF!</definedName>
    <definedName name="__poc01">#REF!</definedName>
    <definedName name="__poc02">#REF!</definedName>
    <definedName name="__poc03">#REF!</definedName>
    <definedName name="__poc04">#REF!</definedName>
    <definedName name="__poc05">#REF!</definedName>
    <definedName name="__QQ1" localSheetId="3" hidden="1">{#N/A,#N/A,TRUE,"EWAR";#N/A,#N/A,TRUE,"Sad";#N/A,#N/A,TRUE,"Yat";#N/A,#N/A,TRUE,"Nav";#N/A,#N/A,TRUE,"Mor";#N/A,#N/A,TRUE,"Geit"}</definedName>
    <definedName name="__QQ1" localSheetId="0" hidden="1">{#N/A,#N/A,TRUE,"EWAR";#N/A,#N/A,TRUE,"Sad";#N/A,#N/A,TRUE,"Yat";#N/A,#N/A,TRUE,"Nav";#N/A,#N/A,TRUE,"Mor";#N/A,#N/A,TRUE,"Geit"}</definedName>
    <definedName name="__QQ1" hidden="1">{#N/A,#N/A,TRUE,"EWAR";#N/A,#N/A,TRUE,"Sad";#N/A,#N/A,TRUE,"Yat";#N/A,#N/A,TRUE,"Nav";#N/A,#N/A,TRUE,"Mor";#N/A,#N/A,TRUE,"Geit"}</definedName>
    <definedName name="__SDE300" localSheetId="3" hidden="1">{#N/A,#N/A,TRUE,"EWAR";#N/A,#N/A,TRUE,"Sad";#N/A,#N/A,TRUE,"Yat";#N/A,#N/A,TRUE,"Nav";#N/A,#N/A,TRUE,"Mor";#N/A,#N/A,TRUE,"Geit"}</definedName>
    <definedName name="__SDE300" localSheetId="0" hidden="1">{#N/A,#N/A,TRUE,"EWAR";#N/A,#N/A,TRUE,"Sad";#N/A,#N/A,TRUE,"Yat";#N/A,#N/A,TRUE,"Nav";#N/A,#N/A,TRUE,"Mor";#N/A,#N/A,TRUE,"Geit"}</definedName>
    <definedName name="__SDE300" hidden="1">{#N/A,#N/A,TRUE,"EWAR";#N/A,#N/A,TRUE,"Sad";#N/A,#N/A,TRUE,"Yat";#N/A,#N/A,TRUE,"Nav";#N/A,#N/A,TRUE,"Mor";#N/A,#N/A,TRUE,"Geit"}</definedName>
    <definedName name="__SDE401" localSheetId="3" hidden="1">{#N/A,#N/A,TRUE,"EWAR";#N/A,#N/A,TRUE,"Sad";#N/A,#N/A,TRUE,"Yat";#N/A,#N/A,TRUE,"Nav";#N/A,#N/A,TRUE,"Mor";#N/A,#N/A,TRUE,"Geit"}</definedName>
    <definedName name="__SDE401" localSheetId="0" hidden="1">{#N/A,#N/A,TRUE,"EWAR";#N/A,#N/A,TRUE,"Sad";#N/A,#N/A,TRUE,"Yat";#N/A,#N/A,TRUE,"Nav";#N/A,#N/A,TRUE,"Mor";#N/A,#N/A,TRUE,"Geit"}</definedName>
    <definedName name="__SDE401" hidden="1">{#N/A,#N/A,TRUE,"EWAR";#N/A,#N/A,TRUE,"Sad";#N/A,#N/A,TRUE,"Yat";#N/A,#N/A,TRUE,"Nav";#N/A,#N/A,TRUE,"Mor";#N/A,#N/A,TRUE,"Geit"}</definedName>
    <definedName name="__SED400" localSheetId="3" hidden="1">{#N/A,#N/A,TRUE,"EWAR";#N/A,#N/A,TRUE,"Sad";#N/A,#N/A,TRUE,"Yat";#N/A,#N/A,TRUE,"Nav";#N/A,#N/A,TRUE,"Mor";#N/A,#N/A,TRUE,"Geit"}</definedName>
    <definedName name="__SED400" localSheetId="0" hidden="1">{#N/A,#N/A,TRUE,"EWAR";#N/A,#N/A,TRUE,"Sad";#N/A,#N/A,TRUE,"Yat";#N/A,#N/A,TRUE,"Nav";#N/A,#N/A,TRUE,"Mor";#N/A,#N/A,TRUE,"Geit"}</definedName>
    <definedName name="__SED400" hidden="1">{#N/A,#N/A,TRUE,"EWAR";#N/A,#N/A,TRUE,"Sad";#N/A,#N/A,TRUE,"Yat";#N/A,#N/A,TRUE,"Nav";#N/A,#N/A,TRUE,"Mor";#N/A,#N/A,TRUE,"Geit"}</definedName>
    <definedName name="__sep01">[6]Ex_Rate!$B$12</definedName>
    <definedName name="__sep98">#REF!</definedName>
    <definedName name="__TB1">[14]tb1!$A$1:$I$446</definedName>
    <definedName name="__tph01" localSheetId="3">'[11]d&amp;b2'!#REF!</definedName>
    <definedName name="__tph01" localSheetId="0">'[11]d&amp;b2'!#REF!</definedName>
    <definedName name="__tph01">'[11]d&amp;b2'!#REF!</definedName>
    <definedName name="__vib01">#REF!</definedName>
    <definedName name="__vib02">#REF!</definedName>
    <definedName name="__vib03">#REF!</definedName>
    <definedName name="__vib04">#REF!</definedName>
    <definedName name="__vib05">#REF!</definedName>
    <definedName name="__vib06">#REF!</definedName>
    <definedName name="__vib07">#REF!</definedName>
    <definedName name="_01_10_001">"Inv27déc"</definedName>
    <definedName name="_1" hidden="1">#REF!</definedName>
    <definedName name="_1__123Graph_ACHART_10" hidden="1">'[15]Open Pit Contract'!#REF!</definedName>
    <definedName name="_10__123Graph_BCHART_9" hidden="1">'[11]Load 2'!#REF!</definedName>
    <definedName name="_11__123Graph_CCHART_10" hidden="1">'[15]Open Pit Contract'!#REF!</definedName>
    <definedName name="_12__123Graph_CCHART_11" hidden="1">'[11]Material Forecast'!#REF!</definedName>
    <definedName name="_13__123Graph_CCHART_12" hidden="1">'[11]Material Forecast'!#REF!</definedName>
    <definedName name="_14__123Graph_CCHART_15" hidden="1">'[11]Material Forecast'!#REF!</definedName>
    <definedName name="_15__123Graph_CCHART_16" hidden="1">'[11]Material Forecast'!#REF!</definedName>
    <definedName name="_16__123Graph_DCHART_10" hidden="1">'[15]Open Pit Contract'!#REF!</definedName>
    <definedName name="_17__123Graph_DCHART_15" hidden="1">'[11]Material Forecast'!#REF!</definedName>
    <definedName name="_18__123Graph_ECHART_10" hidden="1">'[15]Open Pit Contract'!#REF!</definedName>
    <definedName name="_19__123Graph_ECHART_15" hidden="1">'[11]Material Forecast'!#REF!</definedName>
    <definedName name="_1A" localSheetId="3">[16]CP!#REF!</definedName>
    <definedName name="_1A" localSheetId="0">[16]CP!#REF!</definedName>
    <definedName name="_1A">[17]CP!#REF!</definedName>
    <definedName name="_1PCST">[18]COST!#REF!</definedName>
    <definedName name="_1PCST2">[19]COST!#REF!</definedName>
    <definedName name="_2__123Graph_ACHART_11" hidden="1">'[11]Material Forecast'!#REF!</definedName>
    <definedName name="_2_0LAS">'[20]#REF'!#REF!</definedName>
    <definedName name="_20__123Graph_XCHART_12" hidden="1">'[11]Material Forecast'!#REF!</definedName>
    <definedName name="_2020RL_Diversion_Earthworks___TSF">#REF!</definedName>
    <definedName name="_21__123Graph_XCHART_15" hidden="1">'[11]Material Forecast'!#REF!</definedName>
    <definedName name="_22__123Graph_XCHART_16" hidden="1">'[11]Material Forecast'!#REF!</definedName>
    <definedName name="_2B" localSheetId="3">[16]CP!#REF!</definedName>
    <definedName name="_2B" localSheetId="0">[16]CP!#REF!</definedName>
    <definedName name="_2B">[17]CP!#REF!</definedName>
    <definedName name="_2PSC">[18]COST!#REF!</definedName>
    <definedName name="_2PSC2">[19]COST!#REF!</definedName>
    <definedName name="_3__123Graph_ACHART_12" hidden="1">'[11]Material Forecast'!#REF!</definedName>
    <definedName name="_31142_2737">'[21]Dayworks '!$L$317</definedName>
    <definedName name="_4__123Graph_ACHART_15" hidden="1">'[11]Material Forecast'!#REF!</definedName>
    <definedName name="_4_0LASTYR">'[20]#REF'!#REF!</definedName>
    <definedName name="_5__123Graph_ACHART_16" hidden="1">'[11]Material Forecast'!#REF!</definedName>
    <definedName name="_6__123Graph_ACHART_9" hidden="1">'[11]Load 2'!#REF!</definedName>
    <definedName name="_6c_0FFCAST">'[20]#REF'!#REF!</definedName>
    <definedName name="_7__123Graph_BCHART_10" hidden="1">'[15]Open Pit Contract'!#REF!</definedName>
    <definedName name="_7101_70206">#REF!</definedName>
    <definedName name="_8__123Graph_BCHART_15" hidden="1">'[11]Material Forecast'!#REF!</definedName>
    <definedName name="_8w_0FFCAS">'[20]#REF'!#REF!</definedName>
    <definedName name="_9__123Graph_BCHART_16" hidden="1">'[11]Material Forecast'!#REF!</definedName>
    <definedName name="_a">'[22]Daily Costing New_Aug 05'!#REF!</definedName>
    <definedName name="_agt01">[6]Ex_Rate!$B$11</definedName>
    <definedName name="_agt98">#REF!</definedName>
    <definedName name="_apr01">[6]Ex_Rate!$B$7</definedName>
    <definedName name="_apr98">#REF!</definedName>
    <definedName name="_apr99">#REF!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vr0100">#REF!</definedName>
    <definedName name="_Avr0101">#REF!</definedName>
    <definedName name="_Avr0102">'[7]Ex-Rate'!$E$60</definedName>
    <definedName name="_Avr0103">'[8]Ex-Rate'!$E$72</definedName>
    <definedName name="_Avr0200">#REF!</definedName>
    <definedName name="_Avr0201">#REF!</definedName>
    <definedName name="_Avr0202">'[7]Ex-Rate'!$E$61</definedName>
    <definedName name="_Avr0203">'[8]Ex-Rate'!$E$73</definedName>
    <definedName name="_Avr0300">#REF!</definedName>
    <definedName name="_Avr0301">#REF!</definedName>
    <definedName name="_Avr0302">'[7]Ex-Rate'!$E$62</definedName>
    <definedName name="_Avr0303">'[8]Ex-Rate'!$E$74</definedName>
    <definedName name="_Avr0400">#REF!</definedName>
    <definedName name="_Avr0401">#REF!</definedName>
    <definedName name="_Avr0402">'[7]Ex-Rate'!$E$63</definedName>
    <definedName name="_Avr0403">'[8]Ex-Rate'!$E$75</definedName>
    <definedName name="_Avr0500">#REF!</definedName>
    <definedName name="_Avr0501">#REF!</definedName>
    <definedName name="_Avr0502">'[7]Ex-Rate'!$E$64</definedName>
    <definedName name="_Avr0503">'[8]Ex-Rate'!$E$76</definedName>
    <definedName name="_Avr0600">#REF!</definedName>
    <definedName name="_Avr0601">#REF!</definedName>
    <definedName name="_Avr0602">'[7]Ex-Rate'!$E$65</definedName>
    <definedName name="_Avr0603" localSheetId="3">'[9]Ex-Rate'!$E$77</definedName>
    <definedName name="_Avr0603" localSheetId="0">'[9]Ex-Rate'!$E$77</definedName>
    <definedName name="_Avr0603">'[10]Ex-Rate'!$E$77</definedName>
    <definedName name="_Avr0700">#REF!</definedName>
    <definedName name="_Avr0701">'[7]Ex-Rate'!$E$54</definedName>
    <definedName name="_Avr0702">'[7]Ex-Rate'!$E$66</definedName>
    <definedName name="_Avr0800">#REF!</definedName>
    <definedName name="_Avr0801">'[7]Ex-Rate'!$E$55</definedName>
    <definedName name="_Avr0802">'[7]Ex-Rate'!$E$67</definedName>
    <definedName name="_Avr0900">#REF!</definedName>
    <definedName name="_Avr0901">'[7]Ex-Rate'!$E$56</definedName>
    <definedName name="_Avr0902">'[7]Ex-Rate'!$E$68</definedName>
    <definedName name="_Avr1000">#REF!</definedName>
    <definedName name="_Avr1001">'[7]Ex-Rate'!$E$57</definedName>
    <definedName name="_Avr1002">'[7]Ex-Rate'!$E$69</definedName>
    <definedName name="_Avr1100">#REF!</definedName>
    <definedName name="_Avr1101">'[7]Ex-Rate'!$E$58</definedName>
    <definedName name="_Avr1102">'[7]Ex-Rate'!$E$70</definedName>
    <definedName name="_Avr1200">#REF!</definedName>
    <definedName name="_Avr1201">'[7]Ex-Rate'!$E$59</definedName>
    <definedName name="_avr1202">'[7]Ex-Rate'!$E$71</definedName>
    <definedName name="_BfR01" localSheetId="3">[23]TR1!#REF!</definedName>
    <definedName name="_BfR01" localSheetId="0">[23]TR1!#REF!</definedName>
    <definedName name="_BfR01">[23]TR1!#REF!</definedName>
    <definedName name="_BfR02" localSheetId="3">[23]TR2!#REF!</definedName>
    <definedName name="_BfR02" localSheetId="0">[23]TR2!#REF!</definedName>
    <definedName name="_BfR02">[23]TR2!#REF!</definedName>
    <definedName name="_BfR03" localSheetId="3">[23]TR3!#REF!</definedName>
    <definedName name="_BfR03" localSheetId="0">[23]TR3!#REF!</definedName>
    <definedName name="_BfR03">[23]TR3!#REF!</definedName>
    <definedName name="_BfR04" localSheetId="3">[23]TR4!#REF!</definedName>
    <definedName name="_BfR04" localSheetId="0">[23]TR4!#REF!</definedName>
    <definedName name="_BfR04">[23]TR4!#REF!</definedName>
    <definedName name="_BfR05">[23]TR5!#REF!</definedName>
    <definedName name="_BfR06">[23]TR6!#REF!</definedName>
    <definedName name="_BfR07">[23]TR7!#REF!</definedName>
    <definedName name="_BfR08">[23]TR8!#REF!</definedName>
    <definedName name="_BfR09">[23]TR9!#REF!</definedName>
    <definedName name="_BfR10">[23]TR10!#REF!</definedName>
    <definedName name="_BfR11">[23]TR11!#REF!</definedName>
    <definedName name="_BfR12">[23]TR12!#REF!</definedName>
    <definedName name="_BfR13">[23]TR13!#REF!</definedName>
    <definedName name="_BfR14">[23]TR14!#REF!</definedName>
    <definedName name="_BfR15">[23]Tr15!#REF!</definedName>
    <definedName name="_BfV01">[23]TR1!#REF!</definedName>
    <definedName name="_BfV02">[23]TR2!#REF!</definedName>
    <definedName name="_BfV03">[23]TR3!#REF!</definedName>
    <definedName name="_BfV04">[23]TR4!#REF!</definedName>
    <definedName name="_BfV05">[23]TR5!#REF!</definedName>
    <definedName name="_BfV06">[23]TR6!#REF!</definedName>
    <definedName name="_BfV07">[23]TR7!#REF!</definedName>
    <definedName name="_BfV08">[23]TR8!#REF!</definedName>
    <definedName name="_BfV09">[23]TR9!#REF!</definedName>
    <definedName name="_BfV10">[23]TR10!#REF!</definedName>
    <definedName name="_BfV11">[23]TR11!#REF!</definedName>
    <definedName name="_BfV12">[23]TR12!#REF!</definedName>
    <definedName name="_BfV13">[23]TR13!#REF!</definedName>
    <definedName name="_BfV14">[23]TR14!#REF!</definedName>
    <definedName name="_BfV15">[23]Tr15!#REF!</definedName>
    <definedName name="_BgR01">[23]TR1!#REF!</definedName>
    <definedName name="_BgR02">[23]TR2!#REF!</definedName>
    <definedName name="_BgR03">[23]TR3!#REF!</definedName>
    <definedName name="_BgR04">[23]TR4!#REF!</definedName>
    <definedName name="_BgR05">[23]TR5!#REF!</definedName>
    <definedName name="_BgR06">[23]TR6!#REF!</definedName>
    <definedName name="_BgR07">[23]TR7!#REF!</definedName>
    <definedName name="_BgR08">[23]TR8!#REF!</definedName>
    <definedName name="_BgR09">[23]TR9!#REF!</definedName>
    <definedName name="_BgR10">[23]TR10!#REF!</definedName>
    <definedName name="_BgR11">[23]TR11!#REF!</definedName>
    <definedName name="_BgR12">[23]TR12!#REF!</definedName>
    <definedName name="_BgR13">[23]TR13!#REF!</definedName>
    <definedName name="_BgR14">[23]TR14!#REF!</definedName>
    <definedName name="_BgR15">[23]Tr15!#REF!</definedName>
    <definedName name="_BgV01">[23]TR1!#REF!</definedName>
    <definedName name="_BgV02">[23]TR2!#REF!</definedName>
    <definedName name="_BgV03">[23]TR3!#REF!</definedName>
    <definedName name="_BgV04">[23]TR4!#REF!</definedName>
    <definedName name="_BgV05">[23]TR5!#REF!</definedName>
    <definedName name="_BgV06">[23]TR6!#REF!</definedName>
    <definedName name="_BgV07">[23]TR7!#REF!</definedName>
    <definedName name="_BgV08">[23]TR8!#REF!</definedName>
    <definedName name="_BgV09">[23]TR9!#REF!</definedName>
    <definedName name="_BgV10">[23]TR10!#REF!</definedName>
    <definedName name="_BgV11">[23]TR11!#REF!</definedName>
    <definedName name="_BgV12">[23]TR12!#REF!</definedName>
    <definedName name="_BgV13">[23]TR13!#REF!</definedName>
    <definedName name="_BgV14">[23]TR14!#REF!</definedName>
    <definedName name="_BgV15">[23]Tr15!#REF!</definedName>
    <definedName name="_check" hidden="1">#REF!</definedName>
    <definedName name="_CPI03">#REF!</definedName>
    <definedName name="_CRA">#REF!</definedName>
    <definedName name="_DAT1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ec98">#REF!</definedName>
    <definedName name="_des01">[6]Ex_Rate!$B$15</definedName>
    <definedName name="_DJP14">#REF!</definedName>
    <definedName name="_feb01">[6]Ex_Rate!$B$5</definedName>
    <definedName name="_feb98">#REF!</definedName>
    <definedName name="_feb99">#REF!</definedName>
    <definedName name="_Fill" hidden="1">#REF!</definedName>
    <definedName name="_Inv27">[2]Valide27!$A$2:$D$3028</definedName>
    <definedName name="_jan01">[6]Ex_Rate!$B$4</definedName>
    <definedName name="_jan98">#REF!</definedName>
    <definedName name="_jan99">#REF!</definedName>
    <definedName name="_jul01">[6]Ex_Rate!$B$10</definedName>
    <definedName name="_jul98">#REF!</definedName>
    <definedName name="_jun01">[6]Ex_Rate!$B$9</definedName>
    <definedName name="_jun98">#REF!</definedName>
    <definedName name="_jun99">#REF!</definedName>
    <definedName name="_Key1" hidden="1">#REF!</definedName>
    <definedName name="_Key2" hidden="1">#REF!</definedName>
    <definedName name="_kTh121" localSheetId="3">[24]Kurs!$Z$25:$AD$49</definedName>
    <definedName name="_kTh121" localSheetId="0">[24]Kurs!$Z$25:$AD$49</definedName>
    <definedName name="_kTh121">[25]Kurs!$Z$25:$AD$49</definedName>
    <definedName name="_lab1" localSheetId="3">[26]Labour!$J$25:$U$68</definedName>
    <definedName name="_lab1" localSheetId="0">[26]Labour!$J$25:$U$68</definedName>
    <definedName name="_lab1">[27]Labour!$J$25:$U$68</definedName>
    <definedName name="_lab2" localSheetId="3">[26]Labour!$J$71:$U$116</definedName>
    <definedName name="_lab2" localSheetId="0">[26]Labour!$J$71:$U$116</definedName>
    <definedName name="_lab2">[27]Labour!$J$71:$U$116</definedName>
    <definedName name="_LVS300" localSheetId="3" hidden="1">{#N/A,#N/A,TRUE,"EWAR";#N/A,#N/A,TRUE,"Sad";#N/A,#N/A,TRUE,"Yat";#N/A,#N/A,TRUE,"Nav";#N/A,#N/A,TRUE,"Mor";#N/A,#N/A,TRUE,"Geit"}</definedName>
    <definedName name="_LVS300" localSheetId="0" hidden="1">{#N/A,#N/A,TRUE,"EWAR";#N/A,#N/A,TRUE,"Sad";#N/A,#N/A,TRUE,"Yat";#N/A,#N/A,TRUE,"Nav";#N/A,#N/A,TRUE,"Mor";#N/A,#N/A,TRUE,"Geit"}</definedName>
    <definedName name="_LVS300" hidden="1">{#N/A,#N/A,TRUE,"EWAR";#N/A,#N/A,TRUE,"Sad";#N/A,#N/A,TRUE,"Yat";#N/A,#N/A,TRUE,"Nav";#N/A,#N/A,TRUE,"Mor";#N/A,#N/A,TRUE,"Geit"}</definedName>
    <definedName name="_mar01">[6]Ex_Rate!$B$6</definedName>
    <definedName name="_mar98">#REF!</definedName>
    <definedName name="_mar99">#REF!</definedName>
    <definedName name="_MatMult_A" hidden="1">#REF!</definedName>
    <definedName name="_MatMult_AxB" hidden="1">#REF!</definedName>
    <definedName name="_MatMult_B" hidden="1">#REF!</definedName>
    <definedName name="_mei01">[6]Ex_Rate!$B$8</definedName>
    <definedName name="_mei98">#REF!</definedName>
    <definedName name="_mei99">#REF!</definedName>
    <definedName name="_mjp1">'[11]Load 1'!$E$84:$O$88,'[11]Load 1'!$E$37:$O$38</definedName>
    <definedName name="_new" hidden="1">#REF!</definedName>
    <definedName name="_nov01">[6]Ex_Rate!$B$14</definedName>
    <definedName name="_nov98">#REF!</definedName>
    <definedName name="_NPW1">#REF!</definedName>
    <definedName name="_NPW10">#REF!</definedName>
    <definedName name="_NPW11">#REF!</definedName>
    <definedName name="_NPW2">#REF!</definedName>
    <definedName name="_NPW3">#REF!</definedName>
    <definedName name="_NPW4">#REF!</definedName>
    <definedName name="_NPW5">#REF!</definedName>
    <definedName name="_NPW6">#REF!</definedName>
    <definedName name="_NPW7">#REF!</definedName>
    <definedName name="_NPW8">#REF!</definedName>
    <definedName name="_NPW9">#REF!</definedName>
    <definedName name="_NSR1" localSheetId="3">'[12]pit data input'!#REF!</definedName>
    <definedName name="_NSR1" localSheetId="0">'[12]pit data input'!#REF!</definedName>
    <definedName name="_NSR1">'[12]pit data input'!#REF!</definedName>
    <definedName name="_NSR2" localSheetId="3">'[12]pit data input'!#REF!</definedName>
    <definedName name="_NSR2" localSheetId="0">'[12]pit data input'!#REF!</definedName>
    <definedName name="_NSR2">'[12]pit data input'!#REF!</definedName>
    <definedName name="_obk150" localSheetId="3">[13]Calc!#REF!</definedName>
    <definedName name="_obk150" localSheetId="0">[13]Calc!#REF!</definedName>
    <definedName name="_obk150">[13]Calc!#REF!</definedName>
    <definedName name="_okt01">[6]Ex_Rate!$B$13</definedName>
    <definedName name="_okt98">#REF!</definedName>
    <definedName name="_Order1" hidden="1">255</definedName>
    <definedName name="_Order2" hidden="1">255</definedName>
    <definedName name="_PA04">#REF!</definedName>
    <definedName name="_PAG1" localSheetId="3">[28]INSS1!#REF!</definedName>
    <definedName name="_PAG1" localSheetId="0">[28]INSS1!#REF!</definedName>
    <definedName name="_PAG1">[29]INSS1!#REF!</definedName>
    <definedName name="_PAG2" localSheetId="3">[28]INSS1!#REF!</definedName>
    <definedName name="_PAG2" localSheetId="0">[28]INSS1!#REF!</definedName>
    <definedName name="_PAG2">[29]INSS1!#REF!</definedName>
    <definedName name="_PAG5" localSheetId="3">[28]INSS1!#REF!</definedName>
    <definedName name="_PAG5" localSheetId="0">[28]INSS1!#REF!</definedName>
    <definedName name="_PAG5">[29]INSS1!#REF!</definedName>
    <definedName name="_poc01">#REF!</definedName>
    <definedName name="_poc02">#REF!</definedName>
    <definedName name="_poc03">#REF!</definedName>
    <definedName name="_poc04">#REF!</definedName>
    <definedName name="_poc05">#REF!</definedName>
    <definedName name="_QQ1" localSheetId="3" hidden="1">{#N/A,#N/A,TRUE,"EWAR";#N/A,#N/A,TRUE,"Sad";#N/A,#N/A,TRUE,"Yat";#N/A,#N/A,TRUE,"Nav";#N/A,#N/A,TRUE,"Mor";#N/A,#N/A,TRUE,"Geit"}</definedName>
    <definedName name="_QQ1" localSheetId="0" hidden="1">{#N/A,#N/A,TRUE,"EWAR";#N/A,#N/A,TRUE,"Sad";#N/A,#N/A,TRUE,"Yat";#N/A,#N/A,TRUE,"Nav";#N/A,#N/A,TRUE,"Mor";#N/A,#N/A,TRUE,"Geit"}</definedName>
    <definedName name="_QQ1" hidden="1">{#N/A,#N/A,TRUE,"EWAR";#N/A,#N/A,TRUE,"Sad";#N/A,#N/A,TRUE,"Yat";#N/A,#N/A,TRUE,"Nav";#N/A,#N/A,TRUE,"Mor";#N/A,#N/A,TRUE,"Geit"}</definedName>
    <definedName name="_QUA2" localSheetId="3">[16]CP!#REF!</definedName>
    <definedName name="_QUA2" localSheetId="0">[16]CP!#REF!</definedName>
    <definedName name="_QUA2">[17]CP!#REF!</definedName>
    <definedName name="_QUA3" localSheetId="3">[16]CP!#REF!</definedName>
    <definedName name="_QUA3" localSheetId="0">[16]CP!#REF!</definedName>
    <definedName name="_QUA3">[17]CP!#REF!</definedName>
    <definedName name="_QUA4" localSheetId="3">[16]CP!#REF!</definedName>
    <definedName name="_QUA4" localSheetId="0">[16]CP!#REF!</definedName>
    <definedName name="_QUA4">[17]CP!#REF!</definedName>
    <definedName name="_QUA5" localSheetId="3">[16]CP!#REF!</definedName>
    <definedName name="_QUA5" localSheetId="0">[16]CP!#REF!</definedName>
    <definedName name="_QUA5">[17]CP!#REF!</definedName>
    <definedName name="_Regression_Out" hidden="1">'[30]loading equipment'!#REF!</definedName>
    <definedName name="_Regression_X" hidden="1">'[30]loading equipment'!$O$117:$O$119</definedName>
    <definedName name="_Regression_Y" hidden="1">'[30]loading equipment'!$Q$117:$Q$119</definedName>
    <definedName name="_SDE300" localSheetId="3" hidden="1">{#N/A,#N/A,TRUE,"EWAR";#N/A,#N/A,TRUE,"Sad";#N/A,#N/A,TRUE,"Yat";#N/A,#N/A,TRUE,"Nav";#N/A,#N/A,TRUE,"Mor";#N/A,#N/A,TRUE,"Geit"}</definedName>
    <definedName name="_SDE300" localSheetId="0" hidden="1">{#N/A,#N/A,TRUE,"EWAR";#N/A,#N/A,TRUE,"Sad";#N/A,#N/A,TRUE,"Yat";#N/A,#N/A,TRUE,"Nav";#N/A,#N/A,TRUE,"Mor";#N/A,#N/A,TRUE,"Geit"}</definedName>
    <definedName name="_SDE300" hidden="1">{#N/A,#N/A,TRUE,"EWAR";#N/A,#N/A,TRUE,"Sad";#N/A,#N/A,TRUE,"Yat";#N/A,#N/A,TRUE,"Nav";#N/A,#N/A,TRUE,"Mor";#N/A,#N/A,TRUE,"Geit"}</definedName>
    <definedName name="_SDE401" localSheetId="3" hidden="1">{#N/A,#N/A,TRUE,"EWAR";#N/A,#N/A,TRUE,"Sad";#N/A,#N/A,TRUE,"Yat";#N/A,#N/A,TRUE,"Nav";#N/A,#N/A,TRUE,"Mor";#N/A,#N/A,TRUE,"Geit"}</definedName>
    <definedName name="_SDE401" localSheetId="0" hidden="1">{#N/A,#N/A,TRUE,"EWAR";#N/A,#N/A,TRUE,"Sad";#N/A,#N/A,TRUE,"Yat";#N/A,#N/A,TRUE,"Nav";#N/A,#N/A,TRUE,"Mor";#N/A,#N/A,TRUE,"Geit"}</definedName>
    <definedName name="_SDE401" hidden="1">{#N/A,#N/A,TRUE,"EWAR";#N/A,#N/A,TRUE,"Sad";#N/A,#N/A,TRUE,"Yat";#N/A,#N/A,TRUE,"Nav";#N/A,#N/A,TRUE,"Mor";#N/A,#N/A,TRUE,"Geit"}</definedName>
    <definedName name="_SED400" localSheetId="3" hidden="1">{#N/A,#N/A,TRUE,"EWAR";#N/A,#N/A,TRUE,"Sad";#N/A,#N/A,TRUE,"Yat";#N/A,#N/A,TRUE,"Nav";#N/A,#N/A,TRUE,"Mor";#N/A,#N/A,TRUE,"Geit"}</definedName>
    <definedName name="_SED400" localSheetId="0" hidden="1">{#N/A,#N/A,TRUE,"EWAR";#N/A,#N/A,TRUE,"Sad";#N/A,#N/A,TRUE,"Yat";#N/A,#N/A,TRUE,"Nav";#N/A,#N/A,TRUE,"Mor";#N/A,#N/A,TRUE,"Geit"}</definedName>
    <definedName name="_SED400" hidden="1">{#N/A,#N/A,TRUE,"EWAR";#N/A,#N/A,TRUE,"Sad";#N/A,#N/A,TRUE,"Yat";#N/A,#N/A,TRUE,"Nav";#N/A,#N/A,TRUE,"Mor";#N/A,#N/A,TRUE,"Geit"}</definedName>
    <definedName name="_sep01">[6]Ex_Rate!$B$12</definedName>
    <definedName name="_sep98">#REF!</definedName>
    <definedName name="_Sort" hidden="1">#REF!</definedName>
    <definedName name="_SPk09">[23]TR9!$F$39</definedName>
    <definedName name="_Table1_In1" hidden="1">[5]Graphs!$K$5</definedName>
    <definedName name="_Table1_Out" hidden="1">[5]Graphs!$J$7:$K$18</definedName>
    <definedName name="_TB1">[14]tb1!$A$1:$I$446</definedName>
    <definedName name="_TBf04">[23]TR4!$M$47</definedName>
    <definedName name="_TBg04">[23]TR4!$K$47</definedName>
    <definedName name="_tph01" localSheetId="3">'[11]d&amp;b2'!#REF!</definedName>
    <definedName name="_tph01" localSheetId="0">'[11]d&amp;b2'!#REF!</definedName>
    <definedName name="_tph01">'[11]d&amp;b2'!#REF!</definedName>
    <definedName name="_TPk09">[23]TR9!$F$37</definedName>
    <definedName name="_TPk10">[23]TR10!$F$52</definedName>
    <definedName name="_vena_DataSection_B1_C_7_139964976077471744">#REF!</definedName>
    <definedName name="_vena_DataSection_B1_C_7_139964982544826368">#REF!</definedName>
    <definedName name="_vena_DataSection_B1_C_7_139964988006334464">#REF!</definedName>
    <definedName name="_vena_DataSection_B1_C_7_139964994167635968">#REF!</definedName>
    <definedName name="_vena_DataSection_B1_C_7_139964999368310784">#REF!</definedName>
    <definedName name="_vena_DataSection_B1_C_7_139965005324353536">#REF!</definedName>
    <definedName name="_vena_DataSection_B1_C_7_139965011502301184">#REF!</definedName>
    <definedName name="_vena_DataSection_B1_C_7_139965018142408704">#REF!</definedName>
    <definedName name="_vena_DataSection_B1_C_7_139965040544055296">#REF!</definedName>
    <definedName name="_vena_DataSection_B1_C_7_139965051121958912">#REF!</definedName>
    <definedName name="_vena_DataSection_B1_C_7_139965056976945152">#REF!</definedName>
    <definedName name="_vena_DataSection_B1_C_7_139965066133635072">#REF!</definedName>
    <definedName name="_vena_DataSection_B1_C_FV_a25fd54290604705b85a90805b3316a5">#REF!</definedName>
    <definedName name="_vena_DataSection_B1_C_FV_a25fd54290604705b85a90805b3316a5_1">#REF!</definedName>
    <definedName name="_vena_DataSection_B1_C_FV_a25fd54290604705b85a90805b3316a5_10">#REF!</definedName>
    <definedName name="_vena_DataSection_B1_C_FV_a25fd54290604705b85a90805b3316a5_11">#REF!</definedName>
    <definedName name="_vena_DataSection_B1_C_FV_a25fd54290604705b85a90805b3316a5_2">#REF!</definedName>
    <definedName name="_vena_DataSection_B1_C_FV_a25fd54290604705b85a90805b3316a5_3">#REF!</definedName>
    <definedName name="_vena_DataSection_B1_C_FV_a25fd54290604705b85a90805b3316a5_4">#REF!</definedName>
    <definedName name="_vena_DataSection_B1_C_FV_a25fd54290604705b85a90805b3316a5_5">#REF!</definedName>
    <definedName name="_vena_DataSection_B1_C_FV_a25fd54290604705b85a90805b3316a5_6">#REF!</definedName>
    <definedName name="_vena_DataSection_B1_C_FV_a25fd54290604705b85a90805b3316a5_7">#REF!</definedName>
    <definedName name="_vena_DataSection_B1_C_FV_a25fd54290604705b85a90805b3316a5_8">#REF!</definedName>
    <definedName name="_vena_DataSection_B1_C_FV_a25fd54290604705b85a90805b3316a5_9">#REF!</definedName>
    <definedName name="_vena_DataSection_B1_R_1_142063325499490304">#REF!</definedName>
    <definedName name="_vena_DataSection_B1_R_1_142063325524656128">#REF!</definedName>
    <definedName name="_vena_DataSection_B1_R_1_142063325537239040">#REF!</definedName>
    <definedName name="_vena_DataSection_B1_R_1_142063325549821952">#REF!</definedName>
    <definedName name="_vena_DataSection_B1_R_1_142063326216716288">#REF!</definedName>
    <definedName name="_vena_DataSection_B1_R_1_142063326229299200">#REF!</definedName>
    <definedName name="_vena_DataSection_B1_R_1_142063326241882112">#REF!</definedName>
    <definedName name="_vena_DataSection_B1_R_1_142063326254465024">#REF!</definedName>
    <definedName name="_vena_DataSection_B1_R_1_142063328238370816">#REF!</definedName>
    <definedName name="_vena_DataSection_B1_R_1_142063328318062592">#REF!</definedName>
    <definedName name="_vena_DataSection_B1_R_1_142063328318062592_1">#REF!</definedName>
    <definedName name="_vena_DataSection_B1_R_1_142063328552943616">#REF!</definedName>
    <definedName name="_vena_DataSection_B1_R_1_156797224696020992">#REF!</definedName>
    <definedName name="_vena_DataSection_B1_R_1_156799287652253696">#REF!</definedName>
    <definedName name="_vena_DataSection_B1_R_1_157869931097489408">#REF!</definedName>
    <definedName name="_vena_DataSection_B1_R_1_157869931097489408_1">#REF!</definedName>
    <definedName name="_vena_DataSection_B1_R_1_157869931097489408_10">#REF!</definedName>
    <definedName name="_vena_DataSection_B1_R_1_157869931097489408_100">#REF!</definedName>
    <definedName name="_vena_DataSection_B1_R_1_157869931097489408_101">#REF!</definedName>
    <definedName name="_vena_DataSection_B1_R_1_157869931097489408_102">#REF!</definedName>
    <definedName name="_vena_DataSection_B1_R_1_157869931097489408_103">#REF!</definedName>
    <definedName name="_vena_DataSection_B1_R_1_157869931097489408_104">#REF!</definedName>
    <definedName name="_vena_DataSection_B1_R_1_157869931097489408_105">#REF!</definedName>
    <definedName name="_vena_DataSection_B1_R_1_157869931097489408_106">#REF!</definedName>
    <definedName name="_vena_DataSection_B1_R_1_157869931097489408_107">#REF!</definedName>
    <definedName name="_vena_DataSection_B1_R_1_157869931097489408_108">#REF!</definedName>
    <definedName name="_vena_DataSection_B1_R_1_157869931097489408_109">#REF!</definedName>
    <definedName name="_vena_DataSection_B1_R_1_157869931097489408_11">#REF!</definedName>
    <definedName name="_vena_DataSection_B1_R_1_157869931097489408_110">#REF!</definedName>
    <definedName name="_vena_DataSection_B1_R_1_157869931097489408_111">#REF!</definedName>
    <definedName name="_vena_DataSection_B1_R_1_157869931097489408_112">#REF!</definedName>
    <definedName name="_vena_DataSection_B1_R_1_157869931097489408_113">#REF!</definedName>
    <definedName name="_vena_DataSection_B1_R_1_157869931097489408_114">#REF!</definedName>
    <definedName name="_vena_DataSection_B1_R_1_157869931097489408_115">#REF!</definedName>
    <definedName name="_vena_DataSection_B1_R_1_157869931097489408_12">#REF!</definedName>
    <definedName name="_vena_DataSection_B1_R_1_157869931097489408_13">#REF!</definedName>
    <definedName name="_vena_DataSection_B1_R_1_157869931097489408_14">#REF!</definedName>
    <definedName name="_vena_DataSection_B1_R_1_157869931097489408_15">#REF!</definedName>
    <definedName name="_vena_DataSection_B1_R_1_157869931097489408_16">#REF!</definedName>
    <definedName name="_vena_DataSection_B1_R_1_157869931097489408_17">#REF!</definedName>
    <definedName name="_vena_DataSection_B1_R_1_157869931097489408_18">#REF!</definedName>
    <definedName name="_vena_DataSection_B1_R_1_157869931097489408_19">#REF!</definedName>
    <definedName name="_vena_DataSection_B1_R_1_157869931097489408_2">#REF!</definedName>
    <definedName name="_vena_DataSection_B1_R_1_157869931097489408_20">#REF!</definedName>
    <definedName name="_vena_DataSection_B1_R_1_157869931097489408_21">#REF!</definedName>
    <definedName name="_vena_DataSection_B1_R_1_157869931097489408_22">#REF!</definedName>
    <definedName name="_vena_DataSection_B1_R_1_157869931097489408_23">#REF!</definedName>
    <definedName name="_vena_DataSection_B1_R_1_157869931097489408_24">#REF!</definedName>
    <definedName name="_vena_DataSection_B1_R_1_157869931097489408_25">#REF!</definedName>
    <definedName name="_vena_DataSection_B1_R_1_157869931097489408_26">#REF!</definedName>
    <definedName name="_vena_DataSection_B1_R_1_157869931097489408_27">#REF!</definedName>
    <definedName name="_vena_DataSection_B1_R_1_157869931097489408_28">#REF!</definedName>
    <definedName name="_vena_DataSection_B1_R_1_157869931097489408_29">#REF!</definedName>
    <definedName name="_vena_DataSection_B1_R_1_157869931097489408_3">#REF!</definedName>
    <definedName name="_vena_DataSection_B1_R_1_157869931097489408_30">#REF!</definedName>
    <definedName name="_vena_DataSection_B1_R_1_157869931097489408_31">#REF!</definedName>
    <definedName name="_vena_DataSection_B1_R_1_157869931097489408_32">#REF!</definedName>
    <definedName name="_vena_DataSection_B1_R_1_157869931097489408_33">#REF!</definedName>
    <definedName name="_vena_DataSection_B1_R_1_157869931097489408_34">#REF!</definedName>
    <definedName name="_vena_DataSection_B1_R_1_157869931097489408_35">#REF!</definedName>
    <definedName name="_vena_DataSection_B1_R_1_157869931097489408_36">#REF!</definedName>
    <definedName name="_vena_DataSection_B1_R_1_157869931097489408_37">#REF!</definedName>
    <definedName name="_vena_DataSection_B1_R_1_157869931097489408_38">#REF!</definedName>
    <definedName name="_vena_DataSection_B1_R_1_157869931097489408_39">#REF!</definedName>
    <definedName name="_vena_DataSection_B1_R_1_157869931097489408_4">#REF!</definedName>
    <definedName name="_vena_DataSection_B1_R_1_157869931097489408_40">#REF!</definedName>
    <definedName name="_vena_DataSection_B1_R_1_157869931097489408_41">#REF!</definedName>
    <definedName name="_vena_DataSection_B1_R_1_157869931097489408_42">#REF!</definedName>
    <definedName name="_vena_DataSection_B1_R_1_157869931097489408_43">#REF!</definedName>
    <definedName name="_vena_DataSection_B1_R_1_157869931097489408_44">#REF!</definedName>
    <definedName name="_vena_DataSection_B1_R_1_157869931097489408_45">#REF!</definedName>
    <definedName name="_vena_DataSection_B1_R_1_157869931097489408_46">#REF!</definedName>
    <definedName name="_vena_DataSection_B1_R_1_157869931097489408_47">#REF!</definedName>
    <definedName name="_vena_DataSection_B1_R_1_157869931097489408_48">#REF!</definedName>
    <definedName name="_vena_DataSection_B1_R_1_157869931097489408_49">#REF!</definedName>
    <definedName name="_vena_DataSection_B1_R_1_157869931097489408_5">#REF!</definedName>
    <definedName name="_vena_DataSection_B1_R_1_157869931097489408_50">#REF!</definedName>
    <definedName name="_vena_DataSection_B1_R_1_157869931097489408_51">#REF!</definedName>
    <definedName name="_vena_DataSection_B1_R_1_157869931097489408_52">#REF!</definedName>
    <definedName name="_vena_DataSection_B1_R_1_157869931097489408_53">#REF!</definedName>
    <definedName name="_vena_DataSection_B1_R_1_157869931097489408_54">#REF!</definedName>
    <definedName name="_vena_DataSection_B1_R_1_157869931097489408_55">#REF!</definedName>
    <definedName name="_vena_DataSection_B1_R_1_157869931097489408_56">#REF!</definedName>
    <definedName name="_vena_DataSection_B1_R_1_157869931097489408_57">#REF!</definedName>
    <definedName name="_vena_DataSection_B1_R_1_157869931097489408_58">#REF!</definedName>
    <definedName name="_vena_DataSection_B1_R_1_157869931097489408_59">#REF!</definedName>
    <definedName name="_vena_DataSection_B1_R_1_157869931097489408_6">#REF!</definedName>
    <definedName name="_vena_DataSection_B1_R_1_157869931097489408_60">#REF!</definedName>
    <definedName name="_vena_DataSection_B1_R_1_157869931097489408_61">#REF!</definedName>
    <definedName name="_vena_DataSection_B1_R_1_157869931097489408_62">#REF!</definedName>
    <definedName name="_vena_DataSection_B1_R_1_157869931097489408_63">#REF!</definedName>
    <definedName name="_vena_DataSection_B1_R_1_157869931097489408_64">#REF!</definedName>
    <definedName name="_vena_DataSection_B1_R_1_157869931097489408_65">#REF!</definedName>
    <definedName name="_vena_DataSection_B1_R_1_157869931097489408_66">#REF!</definedName>
    <definedName name="_vena_DataSection_B1_R_1_157869931097489408_67">#REF!</definedName>
    <definedName name="_vena_DataSection_B1_R_1_157869931097489408_68">#REF!</definedName>
    <definedName name="_vena_DataSection_B1_R_1_157869931097489408_69">#REF!</definedName>
    <definedName name="_vena_DataSection_B1_R_1_157869931097489408_7">#REF!</definedName>
    <definedName name="_vena_DataSection_B1_R_1_157869931097489408_70">#REF!</definedName>
    <definedName name="_vena_DataSection_B1_R_1_157869931097489408_71">#REF!</definedName>
    <definedName name="_vena_DataSection_B1_R_1_157869931097489408_72">#REF!</definedName>
    <definedName name="_vena_DataSection_B1_R_1_157869931097489408_73">#REF!</definedName>
    <definedName name="_vena_DataSection_B1_R_1_157869931097489408_74">#REF!</definedName>
    <definedName name="_vena_DataSection_B1_R_1_157869931097489408_75">#REF!</definedName>
    <definedName name="_vena_DataSection_B1_R_1_157869931097489408_76">#REF!</definedName>
    <definedName name="_vena_DataSection_B1_R_1_157869931097489408_77">#REF!</definedName>
    <definedName name="_vena_DataSection_B1_R_1_157869931097489408_78">#REF!</definedName>
    <definedName name="_vena_DataSection_B1_R_1_157869931097489408_79">#REF!</definedName>
    <definedName name="_vena_DataSection_B1_R_1_157869931097489408_8">#REF!</definedName>
    <definedName name="_vena_DataSection_B1_R_1_157869931097489408_80">#REF!</definedName>
    <definedName name="_vena_DataSection_B1_R_1_157869931097489408_81">#REF!</definedName>
    <definedName name="_vena_DataSection_B1_R_1_157869931097489408_82">#REF!</definedName>
    <definedName name="_vena_DataSection_B1_R_1_157869931097489408_83">#REF!</definedName>
    <definedName name="_vena_DataSection_B1_R_1_157869931097489408_84">#REF!</definedName>
    <definedName name="_vena_DataSection_B1_R_1_157869931097489408_85">#REF!</definedName>
    <definedName name="_vena_DataSection_B1_R_1_157869931097489408_86">#REF!</definedName>
    <definedName name="_vena_DataSection_B1_R_1_157869931097489408_87">#REF!</definedName>
    <definedName name="_vena_DataSection_B1_R_1_157869931097489408_88">#REF!</definedName>
    <definedName name="_vena_DataSection_B1_R_1_157869931097489408_89">#REF!</definedName>
    <definedName name="_vena_DataSection_B1_R_1_157869931097489408_9">#REF!</definedName>
    <definedName name="_vena_DataSection_B1_R_1_157869931097489408_90">#REF!</definedName>
    <definedName name="_vena_DataSection_B1_R_1_157869931097489408_91">#REF!</definedName>
    <definedName name="_vena_DataSection_B1_R_1_157869931097489408_92">#REF!</definedName>
    <definedName name="_vena_DataSection_B1_R_1_157869931097489408_93">#REF!</definedName>
    <definedName name="_vena_DataSection_B1_R_1_157869931097489408_94">#REF!</definedName>
    <definedName name="_vena_DataSection_B1_R_1_157869931097489408_95">#REF!</definedName>
    <definedName name="_vena_DataSection_B1_R_1_157869931097489408_96">#REF!</definedName>
    <definedName name="_vena_DataSection_B1_R_1_157869931097489408_97">#REF!</definedName>
    <definedName name="_vena_DataSection_B1_R_1_157869931097489408_98">#REF!</definedName>
    <definedName name="_vena_DataSection_B1_R_1_157869931097489408_99">#REF!</definedName>
    <definedName name="_vena_DataSection_B1_R_3_139960730917535744_10">#REF!</definedName>
    <definedName name="_vena_DataSection_B1_R_3_139960730917535744_11">#REF!</definedName>
    <definedName name="_vena_DataSection_B1_R_3_139960730917535744_12">#REF!</definedName>
    <definedName name="_vena_DataSection_B1_R_3_139960730917535744_13">#REF!</definedName>
    <definedName name="_vena_DataSection_B1_R_3_139960730917535744_14">#REF!</definedName>
    <definedName name="_vena_DataSection_B1_R_3_139960730917535744_15">#REF!</definedName>
    <definedName name="_vena_DataSection_B1_R_3_139960730917535744_2">#REF!</definedName>
    <definedName name="_vena_DataSection_B1_R_3_139960730917535744_3">#REF!</definedName>
    <definedName name="_vena_DataSection_B1_R_3_139960730917535744_4">#REF!</definedName>
    <definedName name="_vena_DataSection_B1_R_3_139960730917535744_5">#REF!</definedName>
    <definedName name="_vena_DataSection_B1_R_3_139960730917535744_6">#REF!</definedName>
    <definedName name="_vena_DataSection_B1_R_3_139960730917535744_7">#REF!</definedName>
    <definedName name="_vena_DataSection_B1_R_3_139960730917535744_8">#REF!</definedName>
    <definedName name="_vena_DataSection_B1_R_3_139960730917535744_9">#REF!</definedName>
    <definedName name="_vena_DataSection_B1_R_3_139960731680899072">#REF!</definedName>
    <definedName name="_vena_DataSection_B1_R_3_139960731680899072_1">#REF!</definedName>
    <definedName name="_vena_DataSection_B1_R_3_139960731680899072_2">#REF!</definedName>
    <definedName name="_vena_DataSection_B1_R_3_139960731693481984">#REF!</definedName>
    <definedName name="_vena_DataSection_B1_R_3_139960731693481984_1">#REF!</definedName>
    <definedName name="_vena_DataSection_B1_R_3_139960731693481984_2">#REF!</definedName>
    <definedName name="_vena_DataSection_B1_R_3_139960731701870592">#REF!</definedName>
    <definedName name="_vena_DataSection_B1_R_3_139960731701870592_1">#REF!</definedName>
    <definedName name="_vena_DataSection_B1_R_3_139960731701870592_2">#REF!</definedName>
    <definedName name="_vena_DataSection_B1_R_3_139960731714453504">#REF!</definedName>
    <definedName name="_vena_DataSection_B1_R_3_139960731714453504_1">#REF!</definedName>
    <definedName name="_vena_DataSection_B1_R_3_139960731714453504_2">#REF!</definedName>
    <definedName name="_vena_DataSection_B1_R_3_139960731727036416">#REF!</definedName>
    <definedName name="_vena_DataSection_B1_R_3_139960731727036416_1">#REF!</definedName>
    <definedName name="_vena_DataSection_B1_R_3_139960731727036416_2">#REF!</definedName>
    <definedName name="_vena_DataSection_B1_R_3_139960731735425024">#REF!</definedName>
    <definedName name="_vena_DataSection_B1_R_3_139960731735425024_1">#REF!</definedName>
    <definedName name="_vena_DataSection_B1_R_3_139960731735425024_2">#REF!</definedName>
    <definedName name="_vena_DataSection_B1_R_3_139960731748007936">#REF!</definedName>
    <definedName name="_vena_DataSection_B1_R_3_139960731748007936_1">#REF!</definedName>
    <definedName name="_vena_DataSection_B1_R_3_139960731748007936_2">#REF!</definedName>
    <definedName name="_vena_DataSection_B1_R_3_139960731760590848">#REF!</definedName>
    <definedName name="_vena_DataSection_B1_R_3_139960731760590848_1">#REF!</definedName>
    <definedName name="_vena_DataSection_B1_R_3_139960731760590848_2">#REF!</definedName>
    <definedName name="_vena_DataSection_B1_R_3_139960731773173760">#REF!</definedName>
    <definedName name="_vena_DataSection_B1_R_3_139960731773173760_1">#REF!</definedName>
    <definedName name="_vena_DataSection_B1_R_3_139960731773173760_2">#REF!</definedName>
    <definedName name="_vena_DataSection_B1_R_3_139960731781562368">#REF!</definedName>
    <definedName name="_vena_DataSection_B1_R_3_139960731781562368_1">#REF!</definedName>
    <definedName name="_vena_DataSection_B1_R_3_139960731781562368_2">#REF!</definedName>
    <definedName name="_vena_DataSection_B1_R_3_139960731794145280">#REF!</definedName>
    <definedName name="_vena_DataSection_B1_R_3_139960731794145280_1">#REF!</definedName>
    <definedName name="_vena_DataSection_B1_R_3_139960731794145280_2">#REF!</definedName>
    <definedName name="_vena_DataSection_B1_R_3_139960731802533888">#REF!</definedName>
    <definedName name="_vena_DataSection_B1_R_3_139960731802533888_1">#REF!</definedName>
    <definedName name="_vena_DataSection_B1_R_3_139960731802533888_2">#REF!</definedName>
    <definedName name="_vena_DataSection_B1_R_3_139960731815116800">#REF!</definedName>
    <definedName name="_vena_DataSection_B1_R_3_139960731815116800_1">#REF!</definedName>
    <definedName name="_vena_DataSection_B1_R_3_139960731815116800_2">#REF!</definedName>
    <definedName name="_vena_DataSection_B1_R_3_139960731827699712">#REF!</definedName>
    <definedName name="_vena_DataSection_B1_R_3_139960731827699712_1">#REF!</definedName>
    <definedName name="_vena_DataSection_B1_R_3_139960731827699712_2">#REF!</definedName>
    <definedName name="_vena_DataSection_B1_R_3_139960731836088320">#REF!</definedName>
    <definedName name="_vena_DataSection_B1_R_3_139960731836088320_1">#REF!</definedName>
    <definedName name="_vena_DataSection_B1_R_3_139960731836088320_2">#REF!</definedName>
    <definedName name="_vena_DataSection_B1_R_3_139960731848671232">#REF!</definedName>
    <definedName name="_vena_DataSection_B1_R_3_139960731848671232_1">#REF!</definedName>
    <definedName name="_vena_DataSection_B1_R_3_139960731848671232_2">#REF!</definedName>
    <definedName name="_vena_DataSection_B1_R_3_139960731861254144">#REF!</definedName>
    <definedName name="_vena_DataSection_B1_R_3_139960731861254144_1">#REF!</definedName>
    <definedName name="_vena_DataSection_B1_R_3_139960731861254144_2">#REF!</definedName>
    <definedName name="_vena_DataSection_B1_R_3_139960731869642752">#REF!</definedName>
    <definedName name="_vena_DataSection_B1_R_3_139960731869642752_1">#REF!</definedName>
    <definedName name="_vena_DataSection_B1_R_3_139960731869642752_2">#REF!</definedName>
    <definedName name="_vena_DataSection_B1_R_3_139960731915780096">#REF!</definedName>
    <definedName name="_vena_DataSection_B1_R_3_139960731966111744">#REF!</definedName>
    <definedName name="_vena_DataSection_B1_R_3_139960731995471872">#REF!</definedName>
    <definedName name="_vena_DataSection_B1_R_3_139960732024832000">#REF!</definedName>
    <definedName name="_vena_DataSection_B1_R_3_139960732054192128">#REF!</definedName>
    <definedName name="_vena_DataSection_B1_R_3_139960732083552256">#REF!</definedName>
    <definedName name="_vena_DataSection_B1_R_3_139960732108718080">#REF!</definedName>
    <definedName name="_vena_DataSection_B1_R_3_139960732138078208">#REF!</definedName>
    <definedName name="_vena_DataSection_B1_R_3_139960732150661120">#REF!</definedName>
    <definedName name="_vena_DataSection_B1_R_3_139960732163244032">#REF!</definedName>
    <definedName name="_vena_DataSection_B1_R_3_139960732171632640">#REF!</definedName>
    <definedName name="_vena_DataSection_B1_R_3_139960732184215552">#REF!</definedName>
    <definedName name="_vena_DataSection_B1_R_3_139960732196798464">#REF!</definedName>
    <definedName name="_vena_DataSection_B1_R_3_139960732205187072">#REF!</definedName>
    <definedName name="_vena_DataSection_B1_R_3_139960732217769984">#REF!</definedName>
    <definedName name="_vena_DataSection_B1_R_3_139960732226158592">#REF!</definedName>
    <definedName name="_vena_DataSection_B1_R_3_139960732238741504">#REF!</definedName>
    <definedName name="_vena_DataSection_B1_R_3_139960732251324416">#REF!</definedName>
    <definedName name="_vena_DataSection_B1_R_3_139960732259713024">#REF!</definedName>
    <definedName name="_vena_DataSection_B1_R_3_139960732272295936">#REF!</definedName>
    <definedName name="_vena_DataSection_B1_R_3_139960732280684544">#REF!</definedName>
    <definedName name="_vena_DataSection_B1_R_3_139960732293267456">#REF!</definedName>
    <definedName name="_vena_DataSection_B1_R_3_139960732305850368">#REF!</definedName>
    <definedName name="_vena_DataSection_B1_R_3_139960732314238976">#REF!</definedName>
    <definedName name="_vena_DataSection_B1_R_3_139960732326821888">#REF!</definedName>
    <definedName name="_vena_DataSection_B1_R_3_139960732339404800">#REF!</definedName>
    <definedName name="_vena_DataSection_B1_R_3_139960732347793408">#REF!</definedName>
    <definedName name="_vena_DataSection_B1_R_3_139960732360376320">#REF!</definedName>
    <definedName name="_vena_DataSection_B1_R_3_139960732372959232">#REF!</definedName>
    <definedName name="_vena_DataSection_B1_R_3_139960732381347840">#REF!</definedName>
    <definedName name="_vena_DataSection_B1_R_3_139960732393930752">#REF!</definedName>
    <definedName name="_vena_DataSection_B1_R_3_139960732402319360">#REF!</definedName>
    <definedName name="_vena_DataSection_B1_R_3_139960732414902272">#REF!</definedName>
    <definedName name="_vena_DataSection_B1_R_3_139960732427485184">#REF!</definedName>
    <definedName name="_vena_DataSection_B1_R_3_139960732440068096">#REF!</definedName>
    <definedName name="_vena_DataSection_B1_R_3_139960732452651008">#REF!</definedName>
    <definedName name="_vena_DataSection_B1_R_3_139960732465233920">#REF!</definedName>
    <definedName name="_vena_DataSection_B1_R_3_139960732473622528">#REF!</definedName>
    <definedName name="_vena_DataSection_B1_R_3_139960732486205440">#REF!</definedName>
    <definedName name="_vena_DataSection_B1_R_3_139960732498788352">#REF!</definedName>
    <definedName name="_vena_DataSection_B1_R_3_139960732511371264">#REF!</definedName>
    <definedName name="_vena_DataSection_B1_R_3_139960732519759872">#REF!</definedName>
    <definedName name="_vena_DataSection_B1_R_3_139960732532342784">#REF!</definedName>
    <definedName name="_vena_DataSection_B1_R_3_139960732544925696">#REF!</definedName>
    <definedName name="_vena_DataSection_B1_R_3_194980777158508544">#REF!</definedName>
    <definedName name="_vena_DataSection_B1_R_3_194983067026194432">#REF!</definedName>
    <definedName name="_vena_DataSection_B1_R_3_195127706986741760">#REF!</definedName>
    <definedName name="_vena_DataSection_B1_R_3_195128342214082560">#REF!</definedName>
    <definedName name="_vena_DataSection_B1_R_3_195128844196773888">#REF!</definedName>
    <definedName name="_vena_DataSection_B1_R_3_195130134297706496">#REF!</definedName>
    <definedName name="_vena_DataSection_B1_R_3_195130457531744256">#REF!</definedName>
    <definedName name="_vena_DataSection_B1_R_3_195274807971938304">#REF!</definedName>
    <definedName name="_vena_DataSection_B1_R_3_195275342875721728">#REF!</definedName>
    <definedName name="_vena_DataSection_B1_R_3_195275684749246464">#REF!</definedName>
    <definedName name="_vena_DataSection_B1_R_3_195275957408890880">#REF!</definedName>
    <definedName name="_vena_DataSection_B1_R_3_195276210006654976">#REF!</definedName>
    <definedName name="_vena_DataSection_B1_R_3_195278149310349312">#REF!</definedName>
    <definedName name="_vena_DataSection_B1_R_3_195278445520486400">#REF!</definedName>
    <definedName name="_vena_DataSection_B1_R_3_195278731022434304">#REF!</definedName>
    <definedName name="_vena_DataSection_B1_R_3_195279081435561984">#REF!</definedName>
    <definedName name="_vena_DataSection_B1_R_3_195279112217559040">#REF!</definedName>
    <definedName name="_vena_DataSection_B1_R_3_195279149400064000">#REF!</definedName>
    <definedName name="_vena_DataSection_B1_R_4_139979172135567360">#REF!</definedName>
    <definedName name="_vena_DataSection_B1_R_4_139979172135567360_10">#REF!</definedName>
    <definedName name="_vena_DataSection_B1_R_4_139979172135567360_11">#REF!</definedName>
    <definedName name="_vena_DataSection_B1_R_4_139979172135567360_12">#REF!</definedName>
    <definedName name="_vena_DataSection_B1_R_4_139979172135567360_13">#REF!</definedName>
    <definedName name="_vena_DataSection_B1_R_4_139979172135567360_14">#REF!</definedName>
    <definedName name="_vena_DataSection_B1_R_4_139979172135567360_15">#REF!</definedName>
    <definedName name="_vena_DataSection_B1_R_4_139979172135567360_16">#REF!</definedName>
    <definedName name="_vena_DataSection_B1_R_4_139979172135567360_17">#REF!</definedName>
    <definedName name="_vena_DataSection_B1_R_4_139979172135567360_18">#REF!</definedName>
    <definedName name="_vena_DataSection_B1_R_4_139979172135567360_19">#REF!</definedName>
    <definedName name="_vena_DataSection_B1_R_4_139979172135567360_2">#REF!</definedName>
    <definedName name="_vena_DataSection_B1_R_4_139979172135567360_20">#REF!</definedName>
    <definedName name="_vena_DataSection_B1_R_4_139979172135567360_21">#REF!</definedName>
    <definedName name="_vena_DataSection_B1_R_4_139979172135567360_22">#REF!</definedName>
    <definedName name="_vena_DataSection_B1_R_4_139979172135567360_23">#REF!</definedName>
    <definedName name="_vena_DataSection_B1_R_4_139979172135567360_24">#REF!</definedName>
    <definedName name="_vena_DataSection_B1_R_4_139979172135567360_25">#REF!</definedName>
    <definedName name="_vena_DataSection_B1_R_4_139979172135567360_26">#REF!</definedName>
    <definedName name="_vena_DataSection_B1_R_4_139979172135567360_27">#REF!</definedName>
    <definedName name="_vena_DataSection_B1_R_4_139979172135567360_28">#REF!</definedName>
    <definedName name="_vena_DataSection_B1_R_4_139979172135567360_29">#REF!</definedName>
    <definedName name="_vena_DataSection_B1_R_4_139979172135567360_3">#REF!</definedName>
    <definedName name="_vena_DataSection_B1_R_4_139979172135567360_30">#REF!</definedName>
    <definedName name="_vena_DataSection_B1_R_4_139979172135567360_31">#REF!</definedName>
    <definedName name="_vena_DataSection_B1_R_4_139979172135567360_32">#REF!</definedName>
    <definedName name="_vena_DataSection_B1_R_4_139979172135567360_33">#REF!</definedName>
    <definedName name="_vena_DataSection_B1_R_4_139979172135567360_34">#REF!</definedName>
    <definedName name="_vena_DataSection_B1_R_4_139979172135567360_35">#REF!</definedName>
    <definedName name="_vena_DataSection_B1_R_4_139979172135567360_36">#REF!</definedName>
    <definedName name="_vena_DataSection_B1_R_4_139979172135567360_37">#REF!</definedName>
    <definedName name="_vena_DataSection_B1_R_4_139979172135567360_38">#REF!</definedName>
    <definedName name="_vena_DataSection_B1_R_4_139979172135567360_39">#REF!</definedName>
    <definedName name="_vena_DataSection_B1_R_4_139979172135567360_4">#REF!</definedName>
    <definedName name="_vena_DataSection_B1_R_4_139979172135567360_40">#REF!</definedName>
    <definedName name="_vena_DataSection_B1_R_4_139979172135567360_41">#REF!</definedName>
    <definedName name="_vena_DataSection_B1_R_4_139979172135567360_42">#REF!</definedName>
    <definedName name="_vena_DataSection_B1_R_4_139979172135567360_43">#REF!</definedName>
    <definedName name="_vena_DataSection_B1_R_4_139979172135567360_44">#REF!</definedName>
    <definedName name="_vena_DataSection_B1_R_4_139979172135567360_45">#REF!</definedName>
    <definedName name="_vena_DataSection_B1_R_4_139979172135567360_46">#REF!</definedName>
    <definedName name="_vena_DataSection_B1_R_4_139979172135567360_47">#REF!</definedName>
    <definedName name="_vena_DataSection_B1_R_4_139979172135567360_48">#REF!</definedName>
    <definedName name="_vena_DataSection_B1_R_4_139979172135567360_49">#REF!</definedName>
    <definedName name="_vena_DataSection_B1_R_4_139979172135567360_5">#REF!</definedName>
    <definedName name="_vena_DataSection_B1_R_4_139979172135567360_50">#REF!</definedName>
    <definedName name="_vena_DataSection_B1_R_4_139979172135567360_51">#REF!</definedName>
    <definedName name="_vena_DataSection_B1_R_4_139979172135567360_52">#REF!</definedName>
    <definedName name="_vena_DataSection_B1_R_4_139979172135567360_53">#REF!</definedName>
    <definedName name="_vena_DataSection_B1_R_4_139979172135567360_54">#REF!</definedName>
    <definedName name="_vena_DataSection_B1_R_4_139979172135567360_55">#REF!</definedName>
    <definedName name="_vena_DataSection_B1_R_4_139979172135567360_56">#REF!</definedName>
    <definedName name="_vena_DataSection_B1_R_4_139979172135567360_57">#REF!</definedName>
    <definedName name="_vena_DataSection_B1_R_4_139979172135567360_58">#REF!</definedName>
    <definedName name="_vena_DataSection_B1_R_4_139979172135567360_59">#REF!</definedName>
    <definedName name="_vena_DataSection_B1_R_4_139979172135567360_6">#REF!</definedName>
    <definedName name="_vena_DataSection_B1_R_4_139979172135567360_60">#REF!</definedName>
    <definedName name="_vena_DataSection_B1_R_4_139979172135567360_61">#REF!</definedName>
    <definedName name="_vena_DataSection_B1_R_4_139979172135567360_62">#REF!</definedName>
    <definedName name="_vena_DataSection_B1_R_4_139979172135567360_63">#REF!</definedName>
    <definedName name="_vena_DataSection_B1_R_4_139979172135567360_64">#REF!</definedName>
    <definedName name="_vena_DataSection_B1_R_4_139979172135567360_65">#REF!</definedName>
    <definedName name="_vena_DataSection_B1_R_4_139979172135567360_66">#REF!</definedName>
    <definedName name="_vena_DataSection_B1_R_4_139979172135567360_67">#REF!</definedName>
    <definedName name="_vena_DataSection_B1_R_4_139979172135567360_68">#REF!</definedName>
    <definedName name="_vena_DataSection_B1_R_4_139979172135567360_69">#REF!</definedName>
    <definedName name="_vena_DataSection_B1_R_4_139979172135567360_7">#REF!</definedName>
    <definedName name="_vena_DataSection_B1_R_4_139979172135567360_70">#REF!</definedName>
    <definedName name="_vena_DataSection_B1_R_4_139979172135567360_71">#REF!</definedName>
    <definedName name="_vena_DataSection_B1_R_4_139979172135567360_72">#REF!</definedName>
    <definedName name="_vena_DataSection_B1_R_4_139979172135567360_73">#REF!</definedName>
    <definedName name="_vena_DataSection_B1_R_4_139979172135567360_74">#REF!</definedName>
    <definedName name="_vena_DataSection_B1_R_4_139979172135567360_75">#REF!</definedName>
    <definedName name="_vena_DataSection_B1_R_4_139979172135567360_76">#REF!</definedName>
    <definedName name="_vena_DataSection_B1_R_4_139979172135567360_77">#REF!</definedName>
    <definedName name="_vena_DataSection_B1_R_4_139979172135567360_78">#REF!</definedName>
    <definedName name="_vena_DataSection_B1_R_4_139979172135567360_79">#REF!</definedName>
    <definedName name="_vena_DataSection_B1_R_4_139979172135567360_8">#REF!</definedName>
    <definedName name="_vena_DataSection_B1_R_4_139979172135567360_80">#REF!</definedName>
    <definedName name="_vena_DataSection_B1_R_4_139979172135567360_81">#REF!</definedName>
    <definedName name="_vena_DataSection_B1_R_4_139979172135567360_82">#REF!</definedName>
    <definedName name="_vena_DataSection_B1_R_4_139979172135567360_83">#REF!</definedName>
    <definedName name="_vena_DataSection_B1_R_4_139979172135567360_84">#REF!</definedName>
    <definedName name="_vena_DataSection_B1_R_4_139979172135567360_85">#REF!</definedName>
    <definedName name="_vena_DataSection_B1_R_4_139979172135567360_86">#REF!</definedName>
    <definedName name="_vena_DataSection_B1_R_4_139979172135567360_87">#REF!</definedName>
    <definedName name="_vena_DataSection_B1_R_4_139979172135567360_88">#REF!</definedName>
    <definedName name="_vena_DataSection_B1_R_4_139979172135567360_89">#REF!</definedName>
    <definedName name="_vena_DataSection_B1_R_4_139979172135567360_9">#REF!</definedName>
    <definedName name="_vena_DataSection_B1_R_4_139979172135567360_90">#REF!</definedName>
    <definedName name="_vena_DataSection_B1_R_4_139979172135567360_91">#REF!</definedName>
    <definedName name="_vena_DataSection_B1_R_4_139979172135567360_92">#REF!</definedName>
    <definedName name="_vena_DataSection_B1_R_4_139979172420780032">#REF!</definedName>
    <definedName name="_vena_DataSection_B1_R_4_139979172420780032_1">#REF!</definedName>
    <definedName name="_vena_DataSection_B1_R_4_139979172420780032_10">#REF!</definedName>
    <definedName name="_vena_DataSection_B1_R_4_139979172420780032_11">#REF!</definedName>
    <definedName name="_vena_DataSection_B1_R_4_139979172420780032_12">#REF!</definedName>
    <definedName name="_vena_DataSection_B1_R_4_139979172420780032_13">#REF!</definedName>
    <definedName name="_vena_DataSection_B1_R_4_139979172420780032_14">#REF!</definedName>
    <definedName name="_vena_DataSection_B1_R_4_139979172420780032_15">#REF!</definedName>
    <definedName name="_vena_DataSection_B1_R_4_139979172420780032_16">#REF!</definedName>
    <definedName name="_vena_DataSection_B1_R_4_139979172420780032_17">#REF!</definedName>
    <definedName name="_vena_DataSection_B1_R_4_139979172420780032_18">#REF!</definedName>
    <definedName name="_vena_DataSection_B1_R_4_139979172420780032_2">#REF!</definedName>
    <definedName name="_vena_DataSection_B1_R_4_139979172420780032_3">#REF!</definedName>
    <definedName name="_vena_DataSection_B1_R_4_139979172420780032_4">#REF!</definedName>
    <definedName name="_vena_DataSection_B1_R_4_139979172420780032_5">#REF!</definedName>
    <definedName name="_vena_DataSection_B1_R_4_139979172420780032_6">#REF!</definedName>
    <definedName name="_vena_DataSection_B1_R_4_139979172420780032_7">#REF!</definedName>
    <definedName name="_vena_DataSection_B1_R_4_139979172420780032_8">#REF!</definedName>
    <definedName name="_vena_DataSection_B1_R_4_139979172420780032_9">#REF!</definedName>
    <definedName name="_vena_DataSection_B1_R_4_139979172429168640">#REF!</definedName>
    <definedName name="_vena_DataSection_B1_R_4_139979172429168640_1">#REF!</definedName>
    <definedName name="_vena_DataSection_B1_R_4_139979172429168640_10">#REF!</definedName>
    <definedName name="_vena_DataSection_B1_R_4_139979172429168640_11">#REF!</definedName>
    <definedName name="_vena_DataSection_B1_R_4_139979172429168640_12">#REF!</definedName>
    <definedName name="_vena_DataSection_B1_R_4_139979172429168640_13">#REF!</definedName>
    <definedName name="_vena_DataSection_B1_R_4_139979172429168640_14">#REF!</definedName>
    <definedName name="_vena_DataSection_B1_R_4_139979172429168640_15">#REF!</definedName>
    <definedName name="_vena_DataSection_B1_R_4_139979172429168640_16">#REF!</definedName>
    <definedName name="_vena_DataSection_B1_R_4_139979172429168640_17">#REF!</definedName>
    <definedName name="_vena_DataSection_B1_R_4_139979172429168640_18">#REF!</definedName>
    <definedName name="_vena_DataSection_B1_R_4_139979172429168640_2">#REF!</definedName>
    <definedName name="_vena_DataSection_B1_R_4_139979172429168640_3">#REF!</definedName>
    <definedName name="_vena_DataSection_B1_R_4_139979172429168640_4">#REF!</definedName>
    <definedName name="_vena_DataSection_B1_R_4_139979172429168640_5">#REF!</definedName>
    <definedName name="_vena_DataSection_B1_R_4_139979172429168640_6">#REF!</definedName>
    <definedName name="_vena_DataSection_B1_R_4_139979172429168640_7">#REF!</definedName>
    <definedName name="_vena_DataSection_B1_R_4_139979172429168640_8">#REF!</definedName>
    <definedName name="_vena_DataSection_B1_R_4_139979172429168640_9">#REF!</definedName>
    <definedName name="_vena_DataSection_P_10_172549193851731968" comment="*">#REF!</definedName>
    <definedName name="_vena_DataSection_P_8_139963497178726400" comment="*">#REF!</definedName>
    <definedName name="_vena_DataSection_P_9_140277713362223104" comment="*">#REF!</definedName>
    <definedName name="_vena_DataSection_P_PVUserSelection_2" comment="*">#REF!</definedName>
    <definedName name="_vena_DataSection_P_PVUserSelection_6" comment="*">#REF!</definedName>
    <definedName name="_vena_UserSelection_P_2_139957627472314368" hidden="1">#REF!</definedName>
    <definedName name="_vena_UserSelection_P_2_139957627484897280" comment="*">#REF!</definedName>
    <definedName name="_vena_UserSelection_P_2_139957627493285888" hidden="1">#REF!</definedName>
    <definedName name="_vena_UserSelection_P_2_139957627505868800" hidden="1">#REF!</definedName>
    <definedName name="_vena_UserSelection_P_2_139957627514257408" hidden="1">#REF!</definedName>
    <definedName name="_vena_UserSelection_P_2_139957627526840320" hidden="1">#REF!</definedName>
    <definedName name="_vena_UserSelection_P_2_139957627539423232" hidden="1">#REF!</definedName>
    <definedName name="_vena_UserSelection_P_2_139957627707195392" hidden="1">#REF!</definedName>
    <definedName name="_vena_UserSelection_P_2_139957627719778304" hidden="1">#REF!</definedName>
    <definedName name="_vena_UserSelection_P_2_139957627728166912" hidden="1">#REF!</definedName>
    <definedName name="_vena_UserSelection_P_2_139957627740749824">#REF!</definedName>
    <definedName name="_vena_UserSelection_P_2_139957627753332736">#REF!</definedName>
    <definedName name="_vena_UserSelection_P_2_139957627765915648" hidden="1">#REF!</definedName>
    <definedName name="_vena_UserSelection_P_2_139957627774304256" hidden="1">#REF!</definedName>
    <definedName name="_vena_UserSelection_P_2_139957627786887168" hidden="1">#REF!</definedName>
    <definedName name="_vena_UserSelection_P_2_139957627807858688" hidden="1">#REF!</definedName>
    <definedName name="_vena_UserSelection_P_2_139957627816247296" hidden="1">#REF!</definedName>
    <definedName name="_vena_UserSelection_P_2_139957627828830208" hidden="1">#REF!</definedName>
    <definedName name="_vena_UserSelection_P_2_139957627845607424" hidden="1">#REF!</definedName>
    <definedName name="_vena_UserSelection_P_2_139957627858190336" hidden="1">#REF!</definedName>
    <definedName name="_vena_UserSelection_P_2_139957627866578944" hidden="1">#REF!</definedName>
    <definedName name="_vena_UserSelection_P_2_139957627879161856" hidden="1">#REF!</definedName>
    <definedName name="_vena_UserSelection_P_2_139957627891744768" hidden="1">#REF!</definedName>
    <definedName name="_vena_UserSelection_P_2_139957627900133376" hidden="1">#REF!</definedName>
    <definedName name="_vena_UserSelection_P_2_139957627912716288" hidden="1">#REF!</definedName>
    <definedName name="_vena_UserSelection_P_2_139957627925299200" hidden="1">#REF!</definedName>
    <definedName name="_vena_UserSelection_P_2_139957627933687808" hidden="1">#REF!</definedName>
    <definedName name="_vena_UserSelection_P_2_139957627946270720" hidden="1">#REF!</definedName>
    <definedName name="_vena_UserSelection_P_2_139957627954659328" hidden="1">#REF!</definedName>
    <definedName name="_vena_UserSelection_P_2_139957627967242240" hidden="1">#REF!</definedName>
    <definedName name="_vena_UserSelection_P_2_139957627979825152" hidden="1">#REF!</definedName>
    <definedName name="_vena_UserSelection_P_2_139957627988213760" hidden="1">#REF!</definedName>
    <definedName name="_vena_UserSelection_P_2_139957628000796672" hidden="1">#REF!</definedName>
    <definedName name="_vena_UserSelection_P_2_139957628013379584" hidden="1">#REF!</definedName>
    <definedName name="_vena_UserSelection_P_2_139957628021768192" hidden="1">#REF!</definedName>
    <definedName name="_vena_UserSelection_P_2_139957628034351104" hidden="1">#REF!</definedName>
    <definedName name="_vena_UserSelection_P_2_139957628042739712" hidden="1">#REF!</definedName>
    <definedName name="_vena_UserSelection_P_2_139957628055322624" hidden="1">#REF!</definedName>
    <definedName name="_vena_UserSelection_P_2_139957628067905536" hidden="1">#REF!</definedName>
    <definedName name="_vena_UserSelection_P_2_139957628076294144" hidden="1">#REF!</definedName>
    <definedName name="_vena_UserSelection_P_2_139957628088877056" hidden="1">#REF!</definedName>
    <definedName name="_vena_UserSelection_P_2_139957628101459968" hidden="1">#REF!</definedName>
    <definedName name="_vena_UserSelection_P_2_139957628109848576" hidden="1">#REF!</definedName>
    <definedName name="_vena_UserSelection_P_2_139957628122431488" hidden="1">#REF!</definedName>
    <definedName name="_vena_UserSelection_P_2_139957628135014400" hidden="1">#REF!</definedName>
    <definedName name="_vena_UserSelection_P_2_139957628143403008" hidden="1">#REF!</definedName>
    <definedName name="_vena_UserSelection_P_2_139957628155985920" hidden="1">#REF!</definedName>
    <definedName name="_vena_UserSelection_P_2_139957628164374528" hidden="1">#REF!</definedName>
    <definedName name="_vena_UserSelection_P_2_139957628176957440" hidden="1">#REF!</definedName>
    <definedName name="_vena_UserSelection_P_2_139957628189540352" hidden="1">#REF!</definedName>
    <definedName name="_vena_UserSelection_P_2_139957628197928960" hidden="1">#REF!</definedName>
    <definedName name="_vena_UserSelection_P_2_139957628218900480" hidden="1">#REF!</definedName>
    <definedName name="_vena_UserSelection_P_2_139957628231483392" hidden="1">#REF!</definedName>
    <definedName name="_vena_UserSelection_P_2_139957628248260608" hidden="1">#REF!</definedName>
    <definedName name="_vena_UserSelection_P_2_139957628265037824" hidden="1">#REF!</definedName>
    <definedName name="_vena_UserSelection_P_2_139957628281815040" hidden="1">#REF!</definedName>
    <definedName name="_vena_UserSelection_P_2_139957628294397952" hidden="1">#REF!</definedName>
    <definedName name="_vena_UserSelection_P_2_139957628311175168" hidden="1">#REF!</definedName>
    <definedName name="_vena_UserSelection_P_2_139957628319563776" hidden="1">#REF!</definedName>
    <definedName name="_vena_UserSelection_P_2_139957628332146688" hidden="1">#REF!</definedName>
    <definedName name="_vena_UserSelection_P_2_139957628344729600" hidden="1">#REF!</definedName>
    <definedName name="_vena_UserSelection_P_2_139957628353118208" hidden="1">#REF!</definedName>
    <definedName name="_vena_UserSelection_P_2_139957628365701120" hidden="1">#REF!</definedName>
    <definedName name="_vena_UserSelection_P_2_139957628378284032" hidden="1">#REF!</definedName>
    <definedName name="_vena_UserSelection_P_2_139957628390866944" hidden="1">#REF!</definedName>
    <definedName name="_vena_UserSelection_P_2_139957628399255552" hidden="1">#REF!</definedName>
    <definedName name="_vena_UserSelection_P_2_139957628411838464" hidden="1">#REF!</definedName>
    <definedName name="_vena_UserSelection_P_2_139957628424421376" hidden="1">#REF!</definedName>
    <definedName name="_vena_UserSelection_P_2_139957628432809984" hidden="1">#REF!</definedName>
    <definedName name="_vena_UserSelection_P_2_152194007475552257" hidden="1">#REF!</definedName>
    <definedName name="_vena_UserSelection_P_2_152228881088249857" hidden="1">#REF!</definedName>
    <definedName name="_vena_UserSelection_P_2_152228896477151233" hidden="1">#REF!</definedName>
    <definedName name="_vena_UserSelection_P_2_152228904249196547" hidden="1">#REF!</definedName>
    <definedName name="_vena_UserSelection_P_2_152228911194963970" hidden="1">#REF!</definedName>
    <definedName name="_vena_UserSelection_P_2_152228941523976193" hidden="1">#REF!</definedName>
    <definedName name="_vena_UserSelection_P_2_152953243629912067" hidden="1">#REF!</definedName>
    <definedName name="_vena_UserSelection_P_5_137702809612320768">#REF!</definedName>
    <definedName name="_vena_UserSelection_P_5_137702926717288448" comment="*">#REF!</definedName>
    <definedName name="_vena_UserSelection_P_GV_195641424648994816" comment="*">#REF!</definedName>
    <definedName name="_vena_UserSelection_P_GV_195641425898897408" comment="*">#REF!</definedName>
    <definedName name="_vib01">#REF!</definedName>
    <definedName name="_vib02">#REF!</definedName>
    <definedName name="_vib03">#REF!</definedName>
    <definedName name="_vib04">#REF!</definedName>
    <definedName name="_vib05">#REF!</definedName>
    <definedName name="_vib06">#REF!</definedName>
    <definedName name="_vib07">#REF!</definedName>
    <definedName name="a">#REF!</definedName>
    <definedName name="A_1">#REF!</definedName>
    <definedName name="A_2">#REF!</definedName>
    <definedName name="A_USXRate" localSheetId="3">[31]Assumptions!$D$7</definedName>
    <definedName name="A_USXRate" localSheetId="0">[31]Assumptions!$D$7</definedName>
    <definedName name="A_USXRate">[32]Assumptions!$D$7</definedName>
    <definedName name="Á470">#REF!</definedName>
    <definedName name="aa" localSheetId="3" hidden="1">[33]Metbal!#REF!</definedName>
    <definedName name="aa" localSheetId="0" hidden="1">[33]Metbal!#REF!</definedName>
    <definedName name="aa" hidden="1">[33]Metbal!#REF!</definedName>
    <definedName name="AA_1" localSheetId="3">#REF!</definedName>
    <definedName name="AA_1" localSheetId="0">#REF!</definedName>
    <definedName name="AA_1">#REF!</definedName>
    <definedName name="AAA">#REF!</definedName>
    <definedName name="AAAA">#REF!</definedName>
    <definedName name="aaaaaa">'[34]Ex-Rate'!$E$70</definedName>
    <definedName name="aaaaaaa">#REF!</definedName>
    <definedName name="abonra">[13]Calc!#REF!</definedName>
    <definedName name="Ac.">'[35]Atom-Wts-All'!$D$3</definedName>
    <definedName name="AccessDatabase" hidden="1">"D:\My Documents\FLASH REPORT2.mdb"</definedName>
    <definedName name="ACCOM_COSTS">'[36]Accom&amp; Messing'!$B$388:$E$406</definedName>
    <definedName name="Accounting_Depn_Reserve">#REF!</definedName>
    <definedName name="AccRef">[37]Ref!$A$3:$B$19</definedName>
    <definedName name="accrual">#REF!</definedName>
    <definedName name="Acid_generated_SXEW">[38]lup!$D$382</definedName>
    <definedName name="ACOSTBREAKDOWNONLOADERHAULERRATIO" localSheetId="3">'[26]Equipment Schedule'!$C$1273:$BE$1390</definedName>
    <definedName name="ACOSTBREAKDOWNONLOADERHAULERRATIO" localSheetId="0">'[26]Equipment Schedule'!$C$1273:$BE$1390</definedName>
    <definedName name="ACOSTBREAKDOWNONLOADERHAULERRATIO">'[27]Equipment Schedule'!$C$1273:$BE$1390</definedName>
    <definedName name="ACR_NAME">#REF!</definedName>
    <definedName name="ACT_CODE" localSheetId="3">[39]besc!$C$1:$C$65536</definedName>
    <definedName name="ACT_CODE" localSheetId="0">[39]besc!$C$1:$C$65536</definedName>
    <definedName name="ACT_CODE">[40]besc!$C$1:$C$65536</definedName>
    <definedName name="ACT_CODE1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NK">#REF!</definedName>
    <definedName name="ACT_FROM_OA">#REF!</definedName>
    <definedName name="ACT_FROM_PD">#REF!</definedName>
    <definedName name="ACT_FROM_PL">#REF!</definedName>
    <definedName name="act_L_min___SLPM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NK">#REF!</definedName>
    <definedName name="ACT_TO_OA">#REF!</definedName>
    <definedName name="ACT_TO_PD">#REF!</definedName>
    <definedName name="ACT_TO_PL">#REF!</definedName>
    <definedName name="Action_Tracker_Active_Table">#REF!</definedName>
    <definedName name="Action_Tracker_Table">#REF!</definedName>
    <definedName name="Activity">#REF!</definedName>
    <definedName name="Actual">#REF!</definedName>
    <definedName name="Actual_Fuel_Quantity">'[41]Explosives &amp; Fuel'!$I$2</definedName>
    <definedName name="ACUMULADO">#REF!</definedName>
    <definedName name="ad_1000m_sht09">#REF!</definedName>
    <definedName name="ADAMA">#REF!</definedName>
    <definedName name="addad" hidden="1">#REF!</definedName>
    <definedName name="address01">#REF!</definedName>
    <definedName name="address02">#REF!</definedName>
    <definedName name="address03">#REF!</definedName>
    <definedName name="ADDRESS1">#REF!</definedName>
    <definedName name="ADDRESS2">#REF!</definedName>
    <definedName name="ADDRESS3">#REF!</definedName>
    <definedName name="ADICOES">#REF!</definedName>
    <definedName name="adj">'[42]Cost Centre Summary'!$C$288</definedName>
    <definedName name="adjlh" localSheetId="3">OFFSET(ChtX1,0,0,,)</definedName>
    <definedName name="adjlh" localSheetId="2">OFFSET(ChtX1,0,0,,)</definedName>
    <definedName name="adjlh" localSheetId="0">OFFSET(ChtX1,0,0,,)</definedName>
    <definedName name="adjlh">OFFSET(ChtX1,0,0,,)</definedName>
    <definedName name="ADJUSTMENTS" localSheetId="3">[43]ADJUSTMENTS!$A$1:$F$10</definedName>
    <definedName name="ADJUSTMENTS" localSheetId="0">[43]ADJUSTMENTS!$A$1:$F$10</definedName>
    <definedName name="ADJUSTMENTS">[44]ADJUSTMENTS!$A$1:$F$10</definedName>
    <definedName name="Admin">#REF!</definedName>
    <definedName name="Administration_cost">#REF!</definedName>
    <definedName name="ads">[45]LNK_ACT!$G$6</definedName>
    <definedName name="adsflj" localSheetId="3">OFFSET(ChtX,0,0,,)</definedName>
    <definedName name="adsflj" localSheetId="2">OFFSET(ChtX,0,0,,)</definedName>
    <definedName name="adsflj" localSheetId="0">OFFSET(ChtX,0,0,,)</definedName>
    <definedName name="adsflj">OFFSET(ChtX,0,0,,)</definedName>
    <definedName name="ADTOCLIENTES">#REF!</definedName>
    <definedName name="AED">"FXRATES"</definedName>
    <definedName name="AFINALCOSTBREAKDOWN" localSheetId="3">'[26]Equipment Schedule'!$C$1273:$BE$1390</definedName>
    <definedName name="AFINALCOSTBREAKDOWN" localSheetId="0">'[26]Equipment Schedule'!$C$1273:$BE$1390</definedName>
    <definedName name="AFINALCOSTBREAKDOWN">'[27]Equipment Schedule'!$C$1273:$BE$1390</definedName>
    <definedName name="after">'[46]Tab DPA'!$B$6:$N$55</definedName>
    <definedName name="Afternoon">[38]EditBrowse!$AM$11</definedName>
    <definedName name="Ag.">'[35]Atom-Wts-All'!$I$21</definedName>
    <definedName name="AgContango">#REF!</definedName>
    <definedName name="AgDeduct" localSheetId="3">[47]Assumptions!$D$33</definedName>
    <definedName name="AgDeduct" localSheetId="0">[47]Assumptions!$D$33</definedName>
    <definedName name="AgDeduct">[48]Assumptions!$D$33</definedName>
    <definedName name="AGING_BS">#REF!</definedName>
    <definedName name="AGL_Cost_Codes">'[49]Dayworks Rates'!$H$4:$I$90</definedName>
    <definedName name="AgPayable" localSheetId="3">[47]Assumptions!$D$38</definedName>
    <definedName name="AgPayable" localSheetId="0">[47]Assumptions!$D$38</definedName>
    <definedName name="AgPayable">[48]Assumptions!$D$38</definedName>
    <definedName name="Ags_01">#REF!</definedName>
    <definedName name="Agt_02">'[50]Ex-Rate'!$B$67</definedName>
    <definedName name="AIR.">'[35]Atom-Wts-All'!$M$3</definedName>
    <definedName name="ajdlkasd">#REF!</definedName>
    <definedName name="Al.">'[35]Atom-Wts-All'!$D$4</definedName>
    <definedName name="AL_CL_NK">#REF!</definedName>
    <definedName name="Al2_6.">'[35]Atom-Wts-All'!$M$9</definedName>
    <definedName name="Al2_SO4_3.">'[35]Atom-Wts-All'!$M$4</definedName>
    <definedName name="Al2_SO4_3__17H2O.">'[35]Atom-Wts-All'!$M$5</definedName>
    <definedName name="Al2_SO4_3_14H2O.">'[35]Atom-Wts-All'!$M$6</definedName>
    <definedName name="Al2_SO4_3_16H2O.">'[35]Atom-Wts-All'!$M$7</definedName>
    <definedName name="Al2_SO4_3_18H2O.">'[35]Atom-Wts-All'!$M$8</definedName>
    <definedName name="Al2O3.">'[35]Atom-Wts-All'!$M$10</definedName>
    <definedName name="Alamat">#REF!</definedName>
    <definedName name="Alamuotala">#REF!</definedName>
    <definedName name="ale">[51]Links!$J$1:$J$65536</definedName>
    <definedName name="AliasEnglish">#REF!</definedName>
    <definedName name="AliasGerman">#REF!</definedName>
    <definedName name="All">#REF!</definedName>
    <definedName name="allTEMPS">#REF!</definedName>
    <definedName name="Am.">'[35]Atom-Wts-All'!$D$64</definedName>
    <definedName name="American_Express_Bank">#REF!</definedName>
    <definedName name="amopsc" localSheetId="3">[13]Calc!#REF!</definedName>
    <definedName name="amopsc" localSheetId="0">[13]Calc!#REF!</definedName>
    <definedName name="amopsc">[13]Calc!#REF!</definedName>
    <definedName name="Amort">[52]Dec!$I$9:$K$187</definedName>
    <definedName name="Amort06">'[53]Dec 06'!$I$9:$M$17</definedName>
    <definedName name="Amortisation_rate">#REF!</definedName>
    <definedName name="AmReh">#REF!</definedName>
    <definedName name="AmRehFr">#REF!</definedName>
    <definedName name="AMS_COST_CODES">'[41]Dayworks Rates'!$J$3:$K$24</definedName>
    <definedName name="analysis">#REF!</definedName>
    <definedName name="Analysiss">#REF!</definedName>
    <definedName name="Andragrate">'[22]Daily Costing New_Aug 05'!#REF!</definedName>
    <definedName name="ANEXO99">'[54] AnexoOpDiv99'!#REF!</definedName>
    <definedName name="AnfoCost">#REF!</definedName>
    <definedName name="AnfoSG">#REF!</definedName>
    <definedName name="Annual_throughput">#REF!</definedName>
    <definedName name="AnnualYear">#REF!</definedName>
    <definedName name="AnnualYearEndDate">#REF!</definedName>
    <definedName name="AnnualYearEndPeriod">#REF!</definedName>
    <definedName name="anscount" hidden="1">1</definedName>
    <definedName name="ANTECIPADAS">#REF!</definedName>
    <definedName name="ao">#REF!</definedName>
    <definedName name="aoao">#REF!</definedName>
    <definedName name="APLICAÇ_ES">#REF!</definedName>
    <definedName name="APLICAÇÕES">#REF!</definedName>
    <definedName name="ApplnRate1">[55]Inputs!$C$47</definedName>
    <definedName name="ApplnRate2" localSheetId="3">[55]Inputs!$C$48</definedName>
    <definedName name="ApplnRate2" localSheetId="0">[55]Inputs!$C$48</definedName>
    <definedName name="ApplnRate2">[56]Inputs!$C$48</definedName>
    <definedName name="Apr_00" localSheetId="3">#REF!</definedName>
    <definedName name="Apr_00" localSheetId="0">#REF!</definedName>
    <definedName name="Apr_00">#REF!</definedName>
    <definedName name="Apr_01">#REF!</definedName>
    <definedName name="Apr_02">'[50]Ex-Rate'!$B$63</definedName>
    <definedName name="Apr_03" localSheetId="3">'[57]Ex-Rate'!$B$75</definedName>
    <definedName name="Apr_03" localSheetId="0">'[57]Ex-Rate'!$B$75</definedName>
    <definedName name="Apr_03">'[58]Ex-Rate'!$B$75</definedName>
    <definedName name="aqaqaq">[59]Lead!$F$1:$F$1229</definedName>
    <definedName name="Ar.">'[35]Atom-Wts-All'!$D$6</definedName>
    <definedName name="ARA_Threshold">[60]Lead!$P$2</definedName>
    <definedName name="Araren_Gold_Recovery">#REF!</definedName>
    <definedName name="Araren_Silver_Recovery">#REF!</definedName>
    <definedName name="ArE" localSheetId="3">[61]ArE!$A$2:$B$29</definedName>
    <definedName name="ArE" localSheetId="0">[61]ArE!$A$2:$B$29</definedName>
    <definedName name="ArE">[62]ArE!$A$2:$B$29</definedName>
    <definedName name="Area" localSheetId="3">'[63]Bottleneck Chart'!$B$15:$B$20</definedName>
    <definedName name="Area" localSheetId="0">'[63]Bottleneck Chart'!$B$15:$B$20</definedName>
    <definedName name="Area">'[64]Bottleneck Chart'!$B$15:$B$20</definedName>
    <definedName name="AREA_CLEARED">'[41]Clear,Grub and Topsoil'!$E$8</definedName>
    <definedName name="Área_impressão_IM" localSheetId="3">#REF!</definedName>
    <definedName name="Área_impressão_IM" localSheetId="0">#REF!</definedName>
    <definedName name="Área_impressão_IM">#REF!</definedName>
    <definedName name="ArI" localSheetId="3">[65]ArI!$A$2:$B$11</definedName>
    <definedName name="ArI" localSheetId="0">[65]ArI!$A$2:$B$11</definedName>
    <definedName name="ArI">[66]ArI!$A$2:$B$11</definedName>
    <definedName name="ARL_Cost_Codes">'[41]Dayworks Rates'!$O$7:$P$18</definedName>
    <definedName name="ARP_Threshold">[60]Lead!$O$2</definedName>
    <definedName name="ArticlesBis">#REF!</definedName>
    <definedName name="as">'[67]Sched B - R&amp;F'!$D$16</definedName>
    <definedName name="As.">'[35]Atom-Wts-All'!$D$7</definedName>
    <definedName name="AS2DocOpenMode" hidden="1">"AS2DocumentEdit"</definedName>
    <definedName name="AS2NamedRange" hidden="1">12</definedName>
    <definedName name="As2O3.">'[35]Atom-Wts-All'!$M$12</definedName>
    <definedName name="AS2ReportLS" hidden="1">1</definedName>
    <definedName name="AS2SyncStepLS" hidden="1">0</definedName>
    <definedName name="AS2TickmarkLS" localSheetId="3" hidden="1">#REF!</definedName>
    <definedName name="AS2TickmarkLS" localSheetId="0" hidden="1">#REF!</definedName>
    <definedName name="AS2TickmarkLS" hidden="1">#REF!</definedName>
    <definedName name="AS2VersionLS" hidden="1">300</definedName>
    <definedName name="asdf" localSheetId="3">[45]LNK_ACT!$G$7</definedName>
    <definedName name="asdf" localSheetId="0">[45]LNK_ACT!$G$7</definedName>
    <definedName name="asdf" hidden="1">{#N/A,#N/A,FALSE,"Aging Summary";#N/A,#N/A,FALSE,"Ratio Analysis";#N/A,#N/A,FALSE,"Test 120 Day Accts";#N/A,#N/A,FALSE,"Tickmarks"}</definedName>
    <definedName name="asdfg" localSheetId="3">SUM('[68]Project Capital'!#REF!)</definedName>
    <definedName name="asdfg" localSheetId="0">SUM('[68]Project Capital'!#REF!)</definedName>
    <definedName name="asdfg">SUM('[69]Project Capital'!#REF!)</definedName>
    <definedName name="ased" localSheetId="3" hidden="1">{"all1",#N/A,FALSE,"Header";"all1",#N/A,FALSE,"Changes";"all1",#N/A,FALSE,"Shifts &amp; Constants";"all1",#N/A,FALSE,"Shovel";"all1",#N/A,FALSE,"Trucks";"all1",#N/A,FALSE,"Blast";"all1",#N/A,FALSE,"Drill";"all1",#N/A,FALSE,"Service_Eq.";"all1",#N/A,FALSE,"Tyre Handling Contract";"all1",#N/A,FALSE,"Equipment Schedule";"all1",#N/A,FALSE,"Cost Summary";"all1",#N/A,FALSE,"Labour";"all1",#N/A,FALSE,"Unit Rates";"all1",#N/A,FALSE,"L&amp;H_Prod Pit A-6";"all1",#N/A,FALSE,"L&amp;H_Prod Pit A-4";"all1",#N/A,FALSE,"L&amp;H_Prod Pit A-2";"all1",#N/A,FALSE,"L&amp;H_Prod Pit A-8";"all1",#N/A,FALSE,"L&amp;H_Prod Pit A-1";"all1",#N/A,FALSE,"L&amp;H_Prod Pit A-5";"all1",#N/A,FALSE,"L&amp;H_Prod Pit A-7";"all1",#N/A,FALSE,"L&amp;H_Prod Pit A-3";"all1",#N/A,FALSE,"L&amp;H_Prod Pit A-11";"all1",#N/A,FALSE,"L&amp;H_Prod Pit A-9";"all1",#N/A,FALSE,"L&amp;H_Prod Pit A-12";"all1",#N/A,FALSE,"L&amp;H_Prod Pit A-10";"all1",#N/A,FALSE,"L&amp;H_Prod Pit A-13";"all1",#N/A,FALSE,"L&amp;H_Prod Pit A-14";"all1",#N/A,FALSE,"L&amp;H_Prod Pit A-15";"all1",#N/A,FALSE,"L&amp;H_Prod Pit B-East ORE to B";"all1",#N/A,FALSE,"L&amp;H_Prod Pit B-West Ore to B";"all1",#N/A,FALSE,"L&amp;H_Prod Pit B-Central ORE to B"}</definedName>
    <definedName name="ased" localSheetId="0" hidden="1">{"all1",#N/A,FALSE,"Header";"all1",#N/A,FALSE,"Changes";"all1",#N/A,FALSE,"Shifts &amp; Constants";"all1",#N/A,FALSE,"Shovel";"all1",#N/A,FALSE,"Trucks";"all1",#N/A,FALSE,"Blast";"all1",#N/A,FALSE,"Drill";"all1",#N/A,FALSE,"Service_Eq.";"all1",#N/A,FALSE,"Tyre Handling Contract";"all1",#N/A,FALSE,"Equipment Schedule";"all1",#N/A,FALSE,"Cost Summary";"all1",#N/A,FALSE,"Labour";"all1",#N/A,FALSE,"Unit Rates";"all1",#N/A,FALSE,"L&amp;H_Prod Pit A-6";"all1",#N/A,FALSE,"L&amp;H_Prod Pit A-4";"all1",#N/A,FALSE,"L&amp;H_Prod Pit A-2";"all1",#N/A,FALSE,"L&amp;H_Prod Pit A-8";"all1",#N/A,FALSE,"L&amp;H_Prod Pit A-1";"all1",#N/A,FALSE,"L&amp;H_Prod Pit A-5";"all1",#N/A,FALSE,"L&amp;H_Prod Pit A-7";"all1",#N/A,FALSE,"L&amp;H_Prod Pit A-3";"all1",#N/A,FALSE,"L&amp;H_Prod Pit A-11";"all1",#N/A,FALSE,"L&amp;H_Prod Pit A-9";"all1",#N/A,FALSE,"L&amp;H_Prod Pit A-12";"all1",#N/A,FALSE,"L&amp;H_Prod Pit A-10";"all1",#N/A,FALSE,"L&amp;H_Prod Pit A-13";"all1",#N/A,FALSE,"L&amp;H_Prod Pit A-14";"all1",#N/A,FALSE,"L&amp;H_Prod Pit A-15";"all1",#N/A,FALSE,"L&amp;H_Prod Pit B-East ORE to B";"all1",#N/A,FALSE,"L&amp;H_Prod Pit B-West Ore to B";"all1",#N/A,FALSE,"L&amp;H_Prod Pit B-Central ORE to B"}</definedName>
    <definedName name="ased" hidden="1">{"all1",#N/A,FALSE,"Header";"all1",#N/A,FALSE,"Changes";"all1",#N/A,FALSE,"Shifts &amp; Constants";"all1",#N/A,FALSE,"Shovel";"all1",#N/A,FALSE,"Trucks";"all1",#N/A,FALSE,"Blast";"all1",#N/A,FALSE,"Drill";"all1",#N/A,FALSE,"Service_Eq.";"all1",#N/A,FALSE,"Tyre Handling Contract";"all1",#N/A,FALSE,"Equipment Schedule";"all1",#N/A,FALSE,"Cost Summary";"all1",#N/A,FALSE,"Labour";"all1",#N/A,FALSE,"Unit Rates";"all1",#N/A,FALSE,"L&amp;H_Prod Pit A-6";"all1",#N/A,FALSE,"L&amp;H_Prod Pit A-4";"all1",#N/A,FALSE,"L&amp;H_Prod Pit A-2";"all1",#N/A,FALSE,"L&amp;H_Prod Pit A-8";"all1",#N/A,FALSE,"L&amp;H_Prod Pit A-1";"all1",#N/A,FALSE,"L&amp;H_Prod Pit A-5";"all1",#N/A,FALSE,"L&amp;H_Prod Pit A-7";"all1",#N/A,FALSE,"L&amp;H_Prod Pit A-3";"all1",#N/A,FALSE,"L&amp;H_Prod Pit A-11";"all1",#N/A,FALSE,"L&amp;H_Prod Pit A-9";"all1",#N/A,FALSE,"L&amp;H_Prod Pit A-12";"all1",#N/A,FALSE,"L&amp;H_Prod Pit A-10";"all1",#N/A,FALSE,"L&amp;H_Prod Pit A-13";"all1",#N/A,FALSE,"L&amp;H_Prod Pit A-14";"all1",#N/A,FALSE,"L&amp;H_Prod Pit A-15";"all1",#N/A,FALSE,"L&amp;H_Prod Pit B-East ORE to B";"all1",#N/A,FALSE,"L&amp;H_Prod Pit B-West Ore to B";"all1",#N/A,FALSE,"L&amp;H_Prod Pit B-Central ORE to B"}</definedName>
    <definedName name="AshantiGoldProduced">#REF!</definedName>
    <definedName name="assbeg">[13]Calc!#REF!</definedName>
    <definedName name="assclo">[13]Calc!#REF!</definedName>
    <definedName name="asss">[70]Links!$K$1:$K$65536</definedName>
    <definedName name="assss">[18]COST!#REF!</definedName>
    <definedName name="Assuming_FLL_Liquor_Volume">#REF!</definedName>
    <definedName name="aswed" localSheetId="3" hidden="1">{#N/A,#N/A,FALSE,"ALL COSTS SUMMARY";#N/A,#N/A,FALSE,"SUPP &amp; OPS COSTS SUMMARY";#N/A,#N/A,FALSE,"PROJECT  COSTS SUMMARY"}</definedName>
    <definedName name="aswed" localSheetId="0" hidden="1">{#N/A,#N/A,FALSE,"ALL COSTS SUMMARY";#N/A,#N/A,FALSE,"SUPP &amp; OPS COSTS SUMMARY";#N/A,#N/A,FALSE,"PROJECT  COSTS SUMMARY"}</definedName>
    <definedName name="aswed" hidden="1">{#N/A,#N/A,FALSE,"ALL COSTS SUMMARY";#N/A,#N/A,FALSE,"SUPP &amp; OPS COSTS SUMMARY";#N/A,#N/A,FALSE,"PROJECT  COSTS SUMMARY"}</definedName>
    <definedName name="At.">'[35]Atom-Wts-All'!$D$65</definedName>
    <definedName name="ATABULATIONSUBMITTEDTOJIMCURRIE" localSheetId="3">'[26]Equipment Schedule'!$C$666:$BE$777</definedName>
    <definedName name="ATABULATIONSUBMITTEDTOJIMCURRIE" localSheetId="0">'[26]Equipment Schedule'!$C$666:$BE$777</definedName>
    <definedName name="ATABULATIONSUBMITTEDTOJIMCURRIE">'[27]Equipment Schedule'!$C$666:$BE$777</definedName>
    <definedName name="ATIVO">#REF!</definedName>
    <definedName name="AtoC">#REF!</definedName>
    <definedName name="attr">#REF!</definedName>
    <definedName name="Attrition">[55]Inputs!$C$18</definedName>
    <definedName name="ATYPE_NK">#REF!</definedName>
    <definedName name="ATYPE_PL">#REF!</definedName>
    <definedName name="Au.">'[35]Atom-Wts-All'!$D$29</definedName>
    <definedName name="Au_Recovered_Range_Width" localSheetId="3">OFFSET('[71]01. Data Dump'!$BC$5,'[71]00. Control'!$H$5+1,0,'[71]00. Control'!$G$5,1)</definedName>
    <definedName name="Au_Recovered_Range_Width" localSheetId="0">OFFSET('[71]01. Data Dump'!$BC$5,'[71]00. Control'!$H$5+1,0,'[71]00. Control'!$G$5,1)</definedName>
    <definedName name="Au_Recovered_Range_Width">OFFSET('[72]01. Data Dump'!$BC$5,'[72]00. Control'!$H$5+1,0,'[72]00. Control'!$G$5,1)</definedName>
    <definedName name="AuContango">#REF!</definedName>
    <definedName name="AUD" localSheetId="3">[73]OFF!#REF!</definedName>
    <definedName name="AUD" localSheetId="0">[73]OFF!#REF!</definedName>
    <definedName name="AUD">[74]OFF!#REF!</definedName>
    <definedName name="AUD_USD_2011" localSheetId="3">[75]Global!$B$6</definedName>
    <definedName name="AUD_USD_2011" localSheetId="0">[75]Global!$B$6</definedName>
    <definedName name="AUD_USD_2011">[76]Global!$B$6</definedName>
    <definedName name="AUD_USD_2012" localSheetId="3">[75]Global!$C$6</definedName>
    <definedName name="AUD_USD_2012" localSheetId="0">[75]Global!$C$6</definedName>
    <definedName name="AUD_USD_2012">[76]Global!$C$6</definedName>
    <definedName name="AUD_USD_2013" localSheetId="3">[75]Global!$D$6</definedName>
    <definedName name="AUD_USD_2013" localSheetId="0">[75]Global!$D$6</definedName>
    <definedName name="AUD_USD_2013">[76]Global!$D$6</definedName>
    <definedName name="AUD_USD_2014" localSheetId="3">[75]Global!$E$6</definedName>
    <definedName name="AUD_USD_2014" localSheetId="0">[75]Global!$E$6</definedName>
    <definedName name="AUD_USD_2014">[76]Global!$E$6</definedName>
    <definedName name="AUD_USD_2015" localSheetId="3">[75]Global!$F$6</definedName>
    <definedName name="AUD_USD_2015" localSheetId="0">[75]Global!$F$6</definedName>
    <definedName name="AUD_USD_2015">[76]Global!$F$6</definedName>
    <definedName name="AuDeduct" localSheetId="3">[47]Assumptions!$D$34</definedName>
    <definedName name="AuDeduct" localSheetId="0">[47]Assumptions!$D$34</definedName>
    <definedName name="AuDeduct">[48]Assumptions!$D$34</definedName>
    <definedName name="Aug_00">#REF!</definedName>
    <definedName name="August">#REF!</definedName>
    <definedName name="AUMCAPITAL">#REF!</definedName>
    <definedName name="aunds" localSheetId="3" hidden="1">{#N/A,#N/A,FALSE,"DATA"}</definedName>
    <definedName name="aunds" localSheetId="0" hidden="1">{#N/A,#N/A,FALSE,"DATA"}</definedName>
    <definedName name="aunds" hidden="1">{#N/A,#N/A,FALSE,"DATA"}</definedName>
    <definedName name="AuPayable" localSheetId="3">[47]Assumptions!$D$39</definedName>
    <definedName name="AuPayable" localSheetId="0">[47]Assumptions!$D$39</definedName>
    <definedName name="AuPayable">[48]Assumptions!$D$39</definedName>
    <definedName name="avagt01">[6]Ex_Rate!$C$11</definedName>
    <definedName name="avapr01">[6]Ex_Rate!$C$7</definedName>
    <definedName name="avdes01">[6]Ex_Rate!$C$15</definedName>
    <definedName name="aveage">[77]Calc!$U$2</definedName>
    <definedName name="avefyos">[77]Calc!$O$2</definedName>
    <definedName name="avepyos">[77]Calc!$R$2</definedName>
    <definedName name="average" localSheetId="3">#REF!</definedName>
    <definedName name="average" localSheetId="0">#REF!</definedName>
    <definedName name="average">#REF!</definedName>
    <definedName name="AVERAGECOSTPERLBCU" localSheetId="3">'[78]Cost Summary'!$BL$11:$BX$68</definedName>
    <definedName name="AVERAGECOSTPERLBCU" localSheetId="0">'[78]Cost Summary'!$BL$11:$BX$68</definedName>
    <definedName name="AVERAGECOSTPERLBCU">'[27]Cost Summary'!$BL$11:$BX$68</definedName>
    <definedName name="avfeb01">[6]Ex_Rate!$C$5</definedName>
    <definedName name="Avg_FX">[79]FX!$F$8:$O$8</definedName>
    <definedName name="avjan01">[6]Ex_Rate!$C$4</definedName>
    <definedName name="avjul01">[6]Ex_Rate!$C$10</definedName>
    <definedName name="avjun01">[6]Ex_Rate!$C$9</definedName>
    <definedName name="avmar01">[6]Ex_Rate!$C$6</definedName>
    <definedName name="avmei01">[6]Ex_Rate!$C$8</definedName>
    <definedName name="avnov01">[6]Ex_Rate!$C$14</definedName>
    <definedName name="avokt01">[6]Ex_Rate!$C$13</definedName>
    <definedName name="avsep01">[6]Ex_Rate!$C$12</definedName>
    <definedName name="awf" localSheetId="3">[80]Config!$A$2:$A$12</definedName>
    <definedName name="awf" localSheetId="0">[80]Config!$A$2:$A$12</definedName>
    <definedName name="awf">[81]Config!$A$2:$A$12</definedName>
    <definedName name="awsedrf" localSheetId="3">#REF!</definedName>
    <definedName name="awsedrf" localSheetId="0">#REF!</definedName>
    <definedName name="awsedrf">#REF!</definedName>
    <definedName name="AyanCapexMaintenanceIn" localSheetId="3">#REF!</definedName>
    <definedName name="AyanCapexMaintenanceIn" localSheetId="0">#REF!</definedName>
    <definedName name="AyanCapexMaintenanceIn">#REF!</definedName>
    <definedName name="AyanCapexProjectIn">#REF!</definedName>
    <definedName name="AyanCapexTotal">#REF!</definedName>
    <definedName name="AyanClosureCostIn">#REF!</definedName>
    <definedName name="AyanCorpChargeIn">#REF!</definedName>
    <definedName name="AyanDepreciation">#REF!</definedName>
    <definedName name="AyanDirectCosts">#REF!</definedName>
    <definedName name="AyanDirectCostsPaid">#REF!</definedName>
    <definedName name="AyanEnviroProvisionCf">#REF!</definedName>
    <definedName name="AyanExceptionalCostIn">#REF!</definedName>
    <definedName name="AyanExplorationCostIn">#REF!</definedName>
    <definedName name="AyanExternalDebtBf">#REF!</definedName>
    <definedName name="AyanExternalDebtCf">#REF!</definedName>
    <definedName name="AyanExternalDebtMarginIn">#REF!</definedName>
    <definedName name="AyanExternalDebtOpeningBalIn">#REF!</definedName>
    <definedName name="AyanExternalDrawdown">#REF!</definedName>
    <definedName name="AyanExternalInterestDue">#REF!</definedName>
    <definedName name="AyanExternalInterestPaid">#REF!</definedName>
    <definedName name="AyanExternalInterestRate">#REF!</definedName>
    <definedName name="AyanExternalRepayment">#REF!</definedName>
    <definedName name="AyanfuriFlexCapexIn">#REF!</definedName>
    <definedName name="AyanfuriFlexGradeIn">#REF!</definedName>
    <definedName name="AyanfuriFlexOpexIn">#REF!</definedName>
    <definedName name="AyanfuriFlexOreIn">#REF!</definedName>
    <definedName name="AyanfuriFlexRecoveryIn">#REF!</definedName>
    <definedName name="AyanfuriFlexWasteIn">#REF!</definedName>
    <definedName name="AyanG_ACostIn">#REF!</definedName>
    <definedName name="AyanGoldSalesOunces">#REF!</definedName>
    <definedName name="AyanInterCoBf">#REF!</definedName>
    <definedName name="AyanInterCoCf">#REF!</definedName>
    <definedName name="AyanInterCoDebtMarginIn">#REF!</definedName>
    <definedName name="AyanInterCoDebtOpeningBalIn">#REF!</definedName>
    <definedName name="AyanInterCoDebtRepaymentIn">#REF!</definedName>
    <definedName name="AyanInterCoDrawdown">#REF!</definedName>
    <definedName name="AyanInterCoInterest">#REF!</definedName>
    <definedName name="AyanInterCoRepayment">#REF!</definedName>
    <definedName name="AyanInterestOnCashBalances">#REF!</definedName>
    <definedName name="AyanMetalMilled">#REF!</definedName>
    <definedName name="AyanMetalMined">#REF!</definedName>
    <definedName name="AyanMetRecoveryIn">#REF!</definedName>
    <definedName name="AyanMinedMetalIn">#REF!</definedName>
    <definedName name="AyanMiningCostsFixedIn">#REF!</definedName>
    <definedName name="AyanMiningCostsVarIn">#REF!</definedName>
    <definedName name="AyanNBVBf">#REF!</definedName>
    <definedName name="AyanNBVCf">#REF!</definedName>
    <definedName name="AyanNetAssets">#REF!</definedName>
    <definedName name="AyanOpCostPayables">#REF!</definedName>
    <definedName name="AyanOpeningCashIn">#REF!</definedName>
    <definedName name="AyanOpeningEarningsIn">#REF!</definedName>
    <definedName name="AyanOpeningEquityIn">#REF!</definedName>
    <definedName name="AyanOpeningExternalDebtIn">#REF!</definedName>
    <definedName name="AyanOpeningInterCoBalIn">#REF!</definedName>
    <definedName name="AyanOpeningLTDIn">#REF!</definedName>
    <definedName name="AyanOpeningNBVIn">#REF!</definedName>
    <definedName name="AyanOpeningPayablesIn">#REF!</definedName>
    <definedName name="AyanOpeningProvsionsIn">#REF!</definedName>
    <definedName name="AyanOpeningRecevieablesIn">#REF!</definedName>
    <definedName name="AyanOpeningStockIn">#REF!</definedName>
    <definedName name="AyanOperatingCosts">#REF!</definedName>
    <definedName name="AyanOperatingCostsPaid">#REF!</definedName>
    <definedName name="AyanOreMilled">#REF!</definedName>
    <definedName name="AyanOreMined">#REF!</definedName>
    <definedName name="AyanOreMinedIn">#REF!</definedName>
    <definedName name="AyanOtherCostIn">#REF!</definedName>
    <definedName name="AyanOtherCostPayables">#REF!</definedName>
    <definedName name="AyanOtherCostsPaid">#REF!</definedName>
    <definedName name="AyanOtherIncome">#REF!</definedName>
    <definedName name="AyanOtherIncomeReceived">#REF!</definedName>
    <definedName name="AyanOtherPayableDaysIn">#REF!</definedName>
    <definedName name="AyanOtherPayablesIn">#REF!</definedName>
    <definedName name="AyanOtherReceivables">#REF!</definedName>
    <definedName name="AyanPayablesDaysIn">#REF!</definedName>
    <definedName name="AyanPayablesIn">#REF!</definedName>
    <definedName name="AyanProcessCostFixedIn">#REF!</definedName>
    <definedName name="AyanProcessCostVarIn">#REF!</definedName>
    <definedName name="AyanQuarterTaxPaid">#REF!</definedName>
    <definedName name="AyanReceivableDaysIn">#REF!</definedName>
    <definedName name="AyanRecoveredGold">#REF!</definedName>
    <definedName name="AyanRecovery">#REF!</definedName>
    <definedName name="AyanRefiningChargeIn">#REF!</definedName>
    <definedName name="AyanRefiningCharges">#REF!</definedName>
    <definedName name="AyanRevenue">#REF!</definedName>
    <definedName name="AyanRevenueReceivables">#REF!</definedName>
    <definedName name="AyanRevenueReceivablesIn">#REF!</definedName>
    <definedName name="AyanRevenueReceived">#REF!</definedName>
    <definedName name="AyanRevenueSpot">#REF!</definedName>
    <definedName name="AyanRoyaltyDue">#REF!</definedName>
    <definedName name="AyanRoyaltyPaid">#REF!</definedName>
    <definedName name="AyanRoyaltyPayableDaysIn">#REF!</definedName>
    <definedName name="AyanRoyaltyPayableIn">#REF!</definedName>
    <definedName name="AyanRoyaltyPayables">#REF!</definedName>
    <definedName name="AyanShareHoldersFunds">#REF!</definedName>
    <definedName name="AyanTaxDepreciation">#REF!</definedName>
    <definedName name="AyanTaxDepreciationClass1In">#REF!</definedName>
    <definedName name="AyanTaxDepreciationClass2In">#REF!</definedName>
    <definedName name="AyanTaxDepreciationClass3In">#REF!</definedName>
    <definedName name="AyanTaxDue">#REF!</definedName>
    <definedName name="AyanTaxOpeningLosses">#REF!</definedName>
    <definedName name="AyanTaxOpeningNBV">#REF!</definedName>
    <definedName name="AyanTaxPaid">#REF!</definedName>
    <definedName name="AyanTaxPayablesCf">#REF!</definedName>
    <definedName name="AyanTaxPayablesIn">#REF!</definedName>
    <definedName name="AyanTaxRateIn">#REF!</definedName>
    <definedName name="AyanTaxRoyalty1In">#REF!</definedName>
    <definedName name="AyanTaxRoyalty2In">#REF!</definedName>
    <definedName name="AyanTaxRoyalty3In">#REF!</definedName>
    <definedName name="AyanWasteMined">#REF!</definedName>
    <definedName name="AyanWasteMinedIn">#REF!</definedName>
    <definedName name="azasa">[59]Lead!$Q$1:$Q$65536</definedName>
    <definedName name="B">#REF!</definedName>
    <definedName name="B.">'[35]Atom-Wts-All'!$D$11</definedName>
    <definedName name="Ba.">'[35]Atom-Wts-All'!$D$8</definedName>
    <definedName name="BACKHOECOST" localSheetId="3">[78]Service_Eq.!$AE$2:$AH$50</definedName>
    <definedName name="BACKHOECOST" localSheetId="0">[78]Service_Eq.!$AE$2:$AH$50</definedName>
    <definedName name="BACKHOECOST">[27]Service_Eq.!$AE$2:$AH$50</definedName>
    <definedName name="BADDEBT" localSheetId="3">#REF!</definedName>
    <definedName name="BADDEBT" localSheetId="0">#REF!</definedName>
    <definedName name="BADDEBT">#REF!</definedName>
    <definedName name="balancesheets">#REF!</definedName>
    <definedName name="BALANCO">#REF!</definedName>
    <definedName name="BALCMI">#REF!</definedName>
    <definedName name="BALGRAF" localSheetId="3">[54]GrafdivB!#REF!</definedName>
    <definedName name="BALGRAF" localSheetId="0">[54]GrafdivB!#REF!</definedName>
    <definedName name="BALGRAF">[54]GrafdivB!#REF!</definedName>
    <definedName name="BALPUBL" localSheetId="3">#REF!</definedName>
    <definedName name="BALPUBL" localSheetId="0">#REF!</definedName>
    <definedName name="BALPUBL">#REF!</definedName>
    <definedName name="BANCOS">#REF!</definedName>
    <definedName name="bank">#REF!</definedName>
    <definedName name="basic_level">#REF!</definedName>
    <definedName name="Basis_of_Estimate">#REF!</definedName>
    <definedName name="BB">#REF!</definedName>
    <definedName name="BBB">#REF!</definedName>
    <definedName name="bbbbb">#REF!</definedName>
    <definedName name="bbbbbb">#REF!</definedName>
    <definedName name="bbbbbbb" hidden="1">#REF!</definedName>
    <definedName name="BC_D_PI">#REF!</definedName>
    <definedName name="BC_T_PI">#REF!</definedName>
    <definedName name="BCM_PER_DAY">'[82]Production Stats'!$B$43</definedName>
    <definedName name="BDCode">'[83]Equipment List'!$H$1:$H$31</definedName>
    <definedName name="BDEdikan">'[84]Time Model'!#REF!</definedName>
    <definedName name="Be.">'[35]Atom-Wts-All'!$D$9</definedName>
    <definedName name="before">'[46]Tab DPA'!$Q$6:$AC$55</definedName>
    <definedName name="Before_Turnaround">[85]SAD!$E$36</definedName>
    <definedName name="Beginning_Balance">#N/A</definedName>
    <definedName name="BFEE" localSheetId="3">#REF!</definedName>
    <definedName name="BFEE" localSheetId="0">#REF!</definedName>
    <definedName name="BFEE">#REF!</definedName>
    <definedName name="bfeeA" localSheetId="3">[86]trA!#REF!</definedName>
    <definedName name="bfeeA" localSheetId="0">[86]trA!#REF!</definedName>
    <definedName name="bfeeA">[86]trA!#REF!</definedName>
    <definedName name="bfeeBf">[86]trBfl!#REF!</definedName>
    <definedName name="bfeeBx">[86]trBfx!#REF!</definedName>
    <definedName name="BFEEIDR" localSheetId="3">#REF!</definedName>
    <definedName name="BFEEIDR" localSheetId="0">#REF!</definedName>
    <definedName name="BFEEIDR">#REF!</definedName>
    <definedName name="bfeeR" localSheetId="3">[86]trBfx!#REF!</definedName>
    <definedName name="bfeeR" localSheetId="0">[86]trBfx!#REF!</definedName>
    <definedName name="bfeeR">[86]trBfx!#REF!</definedName>
    <definedName name="BFR" localSheetId="3">[87]Data!$G$224</definedName>
    <definedName name="BFR" localSheetId="0">[87]Data!$G$224</definedName>
    <definedName name="BFR">[88]Data!$G$224</definedName>
    <definedName name="BFV" localSheetId="3">[89]Bunga!$G$207</definedName>
    <definedName name="BFV" localSheetId="0">[89]Bunga!$G$207</definedName>
    <definedName name="BFV">[90]Bunga!$G$207</definedName>
    <definedName name="BFX" localSheetId="3">#REF!</definedName>
    <definedName name="BFX" localSheetId="0">#REF!</definedName>
    <definedName name="BFX">#REF!</definedName>
    <definedName name="BG_Del" hidden="1">15</definedName>
    <definedName name="BG_Ins" hidden="1">4</definedName>
    <definedName name="BG_Mod" hidden="1">6</definedName>
    <definedName name="BGR" localSheetId="3">[87]Data!$F$224</definedName>
    <definedName name="BGR" localSheetId="0">[87]Data!$F$224</definedName>
    <definedName name="BGR">[88]Data!$F$224</definedName>
    <definedName name="BGV" localSheetId="3">[89]Bunga!$F$207</definedName>
    <definedName name="BGV" localSheetId="0">[89]Bunga!$F$207</definedName>
    <definedName name="BGV">[90]Bunga!$F$207</definedName>
    <definedName name="Bi.">'[35]Atom-Wts-All'!$D$10</definedName>
    <definedName name="BI_Bal_Sht">#REF!</definedName>
    <definedName name="Bibiani2001TaxPayable">#REF!</definedName>
    <definedName name="BibianiCapexMaintenanceIn">#REF!</definedName>
    <definedName name="BibianiCapexProjectIn">#REF!</definedName>
    <definedName name="BibianiCapexTotal">#REF!</definedName>
    <definedName name="BibianiClosureCostIn">#REF!</definedName>
    <definedName name="BibianiCorpChargeIn">#REF!</definedName>
    <definedName name="BibianiDepreciation">#REF!</definedName>
    <definedName name="BibianiDirectCosts">#REF!</definedName>
    <definedName name="BibianiDirectCostsPaid">#REF!</definedName>
    <definedName name="BibianiExceptionalCostIn">#REF!</definedName>
    <definedName name="BibianiExplorationCostIn">#REF!</definedName>
    <definedName name="BibianiExternalDebtBf">#REF!</definedName>
    <definedName name="BibianiExternalDebtCf">#REF!</definedName>
    <definedName name="BibianiExternalDebtMarginIn">#REF!</definedName>
    <definedName name="BibianiExternalDebtOpeningBalIn">#REF!</definedName>
    <definedName name="BibianiExternalDrwdown">#REF!</definedName>
    <definedName name="BibianiExternalInterestDue">#REF!</definedName>
    <definedName name="BibianiExternalInterestPaid">#REF!</definedName>
    <definedName name="BibianiExternalInterestRate">#REF!</definedName>
    <definedName name="BibianiExternalRepayment">#REF!</definedName>
    <definedName name="BibianiFlexCapexIn">#REF!</definedName>
    <definedName name="BibianiFlexGradeIn">#REF!</definedName>
    <definedName name="BibianiFlexOpexIn">#REF!</definedName>
    <definedName name="BibianiFlexOreIn">#REF!</definedName>
    <definedName name="BibianiFlexRecoveryIn">#REF!</definedName>
    <definedName name="BibianiFlexWasteIn">#REF!</definedName>
    <definedName name="BibianiG_ACostIn">#REF!</definedName>
    <definedName name="BibianiGoldSalesOunces">#REF!</definedName>
    <definedName name="BibianiInterCoBf">#REF!</definedName>
    <definedName name="BibianiInterCoCf">#REF!</definedName>
    <definedName name="BibianiInterCoDebtMarginIn">#REF!</definedName>
    <definedName name="BibianiInterCoDebtOpeningBalIn">#REF!</definedName>
    <definedName name="BibianiInterCoDebtRepaymentIn">#REF!</definedName>
    <definedName name="BibianiInterCoDrawdown">#REF!</definedName>
    <definedName name="BibianiInterCoInterest">#REF!</definedName>
    <definedName name="BibianiInterCoRepayment">#REF!</definedName>
    <definedName name="BibianiInterestOnCashBalances">#REF!</definedName>
    <definedName name="BibianiMetalMilled">#REF!</definedName>
    <definedName name="BibianiMetalMined">#REF!</definedName>
    <definedName name="BibianiMetRecoveryIn">#REF!</definedName>
    <definedName name="BibianiMilledMetalIn">#REF!</definedName>
    <definedName name="BibianiMilledTonnesIn">#REF!</definedName>
    <definedName name="BibianiMinedMetalIn">#REF!</definedName>
    <definedName name="BibianiMineLife">#REF!</definedName>
    <definedName name="BibianiMiningCostsFixedIn">#REF!</definedName>
    <definedName name="BibianiMiningCostsVarIn">#REF!</definedName>
    <definedName name="BibianiNBVBf">#REF!</definedName>
    <definedName name="BibianiNBVCf">#REF!</definedName>
    <definedName name="BibianiNetAssets">#REF!</definedName>
    <definedName name="BibianiOpCostPayables">#REF!</definedName>
    <definedName name="BibianiOpeningCashIn">#REF!</definedName>
    <definedName name="BibianiOpeningEquityIn">#REF!</definedName>
    <definedName name="BibianiOpeningExternalDebtIn">#REF!</definedName>
    <definedName name="BibianiOpeningInterCoBalIn">#REF!</definedName>
    <definedName name="BibianiOpeningLTDIn">#REF!</definedName>
    <definedName name="BibianiOpeningNBVIn">#REF!</definedName>
    <definedName name="BibianiOpeningPayablesIn">#REF!</definedName>
    <definedName name="BibianiOpeningProvsionsIn">#REF!</definedName>
    <definedName name="BibianiOpeningReceivablesIn">#REF!</definedName>
    <definedName name="BibianiOpeningStockIn">#REF!</definedName>
    <definedName name="BibianiOperatingCosts">#REF!</definedName>
    <definedName name="BibianiOperatingCostsPaid">#REF!</definedName>
    <definedName name="BibianiOreMiled">#REF!</definedName>
    <definedName name="BibianiOreMined">#REF!</definedName>
    <definedName name="BibianiOreMinedIn">#REF!</definedName>
    <definedName name="BibianiOtherCostIn">#REF!</definedName>
    <definedName name="BibianiOtherCostPayables">#REF!</definedName>
    <definedName name="BibianiOtherCostsPaid">#REF!</definedName>
    <definedName name="BibianiOtherIncome">#REF!</definedName>
    <definedName name="BibianiOtherIncomeReceived">#REF!</definedName>
    <definedName name="BibianiOtherPayablesDays">#REF!</definedName>
    <definedName name="BibianiOtherPayablesIn">#REF!</definedName>
    <definedName name="BibianiOtherReceivables">#REF!</definedName>
    <definedName name="BibianiPayablesDaysIn">#REF!</definedName>
    <definedName name="BibianiPayablesIn">#REF!</definedName>
    <definedName name="BibianiProcessCostFixedIn">#REF!</definedName>
    <definedName name="BibianiProcessCostVarIn">#REF!</definedName>
    <definedName name="BibianiQuarterTaxPaid">#REF!</definedName>
    <definedName name="BibianiReceivableDaysIn">#REF!</definedName>
    <definedName name="BibianiRecoveredGold">#REF!</definedName>
    <definedName name="BibianiRecovery">#REF!</definedName>
    <definedName name="BibianiRefiningChargeIn">#REF!</definedName>
    <definedName name="BibianiRefiningCharges">#REF!</definedName>
    <definedName name="BibianiRevenueReceivables">#REF!</definedName>
    <definedName name="BibianiRevenueReceivablesIn">#REF!</definedName>
    <definedName name="BibianiRevenueReceived">#REF!</definedName>
    <definedName name="BibianiRevenueSpot">#REF!</definedName>
    <definedName name="BibianiRotaltyPaid">#REF!</definedName>
    <definedName name="BibianiRoyaltyDue">#REF!</definedName>
    <definedName name="BibianiRoyaltyPayableDaysIn">#REF!</definedName>
    <definedName name="BibianiRoyaltyPayables">#REF!</definedName>
    <definedName name="BibianiRoyaltyPayablesIn">#REF!</definedName>
    <definedName name="BibianiShareholdersFunds">#REF!</definedName>
    <definedName name="BibianiStockMetalMined">#REF!</definedName>
    <definedName name="BibianiStockOreMined">#REF!</definedName>
    <definedName name="BibianiStockpileMinedMetalIn">#REF!</definedName>
    <definedName name="BibianiStockpileOreMinedIn">#REF!</definedName>
    <definedName name="BibianiTailsMetalIn">#REF!</definedName>
    <definedName name="BibianiTailsMetalMined">#REF!</definedName>
    <definedName name="BibianiTailsMined">#REF!</definedName>
    <definedName name="BibianiTailsMinedIn">#REF!</definedName>
    <definedName name="BibianiTaxDepreciation">#REF!</definedName>
    <definedName name="BibianiTaxDepreciationClass1In">#REF!</definedName>
    <definedName name="BibianiTaxDepreciationClass2In">#REF!</definedName>
    <definedName name="BibianiTaxDepreciationClass3In">#REF!</definedName>
    <definedName name="BibianiTaxDue">#REF!</definedName>
    <definedName name="BibianiTaxIGRCostIn">#REF!</definedName>
    <definedName name="BibianiTaxOpeningLosses">#REF!</definedName>
    <definedName name="BibianiTaxOpeningNBV">#REF!</definedName>
    <definedName name="BibianiTaxPayables">#REF!</definedName>
    <definedName name="BibianiTaxPayablesIn">#REF!</definedName>
    <definedName name="BibianiTaxRateIn">#REF!</definedName>
    <definedName name="BibianiTaxRoyalty1In">#REF!</definedName>
    <definedName name="BibianiTaxRoyalty3In">#REF!</definedName>
    <definedName name="BibianiUGMetalMined">#REF!</definedName>
    <definedName name="BibianiUGMinedMetalIn">#REF!</definedName>
    <definedName name="BibianiUGMiningCostsVarIn">#REF!</definedName>
    <definedName name="BibianiUGOreMined">#REF!</definedName>
    <definedName name="BibianiUGOreMinedIn">#REF!</definedName>
    <definedName name="BibianiWasteCostsVarIn">#REF!</definedName>
    <definedName name="BibianiWastedMined">#REF!</definedName>
    <definedName name="BibianiWastedMinedIn">#REF!</definedName>
    <definedName name="BibinaiOpeningEarningsIn">#REF!</definedName>
    <definedName name="BibinaiRevenue">#REF!</definedName>
    <definedName name="BibinaiTaxPaid">#REF!</definedName>
    <definedName name="BibinaiTaxRoyalty2In">#REF!</definedName>
    <definedName name="BIK">#REF!</definedName>
    <definedName name="bikexpenses">[91]Marshal!#REF!</definedName>
    <definedName name="Bk.">'[35]Atom-Wts-All'!$D$66</definedName>
    <definedName name="BL_D_PF">#REF!</definedName>
    <definedName name="BL_D_PI">#REF!</definedName>
    <definedName name="BL_D_PP">#REF!</definedName>
    <definedName name="BL_T_PF">#REF!</definedName>
    <definedName name="BL_T_PI">#REF!</definedName>
    <definedName name="BL_T_PP">#REF!</definedName>
    <definedName name="Blambangan_Gold_Recovery">#REF!</definedName>
    <definedName name="Blambangan_Silver_Recovery">#REF!</definedName>
    <definedName name="BLASTCOSTALL" localSheetId="3">[26]Blast!$A$1:$Q$48</definedName>
    <definedName name="BLASTCOSTALL" localSheetId="0">[26]Blast!$A$1:$Q$48</definedName>
    <definedName name="BLASTCOSTALL">[27]Blast!$A$1:$Q$48</definedName>
    <definedName name="BLASTCOSTNEW" localSheetId="3">[26]Blast!$L$3:$Q$47</definedName>
    <definedName name="BLASTCOSTNEW" localSheetId="0">[26]Blast!$L$3:$Q$47</definedName>
    <definedName name="BLASTCOSTNEW">[27]Blast!$L$3:$Q$47</definedName>
    <definedName name="Blasting" localSheetId="3">#REF!</definedName>
    <definedName name="Blasting" localSheetId="0">#REF!</definedName>
    <definedName name="Blasting">#REF!</definedName>
    <definedName name="Blasting_Revenue" localSheetId="3">#REF!</definedName>
    <definedName name="Blasting_Revenue" localSheetId="0">#REF!</definedName>
    <definedName name="Blasting_Revenue">#REF!</definedName>
    <definedName name="BLASTINGCOST" localSheetId="3">[78]Blast!$A$1:$Q$114</definedName>
    <definedName name="BLASTINGCOST" localSheetId="0">[78]Blast!$A$1:$Q$114</definedName>
    <definedName name="BLASTINGCOST">[27]Blast!$A$1:$Q$114</definedName>
    <definedName name="blastonly">100</definedName>
    <definedName name="Blasttotals">#REF!</definedName>
    <definedName name="blk_id" localSheetId="3">[92]factors!$D$17:$H$10988</definedName>
    <definedName name="blk_id" localSheetId="0">[92]factors!$D$17:$H$10988</definedName>
    <definedName name="blk_id">[93]factors!$D$17:$H$10988</definedName>
    <definedName name="BLPH26" localSheetId="3" hidden="1">#REF!</definedName>
    <definedName name="BLPH26" localSheetId="0" hidden="1">#REF!</definedName>
    <definedName name="BLPH26" hidden="1">#REF!</definedName>
    <definedName name="BLPH27" localSheetId="3" hidden="1">#REF!</definedName>
    <definedName name="BLPH27" localSheetId="0" hidden="1">#REF!</definedName>
    <definedName name="BLPH27" hidden="1">#REF!</definedName>
    <definedName name="BLPH28" localSheetId="3" hidden="1">#REF!</definedName>
    <definedName name="BLPH28" localSheetId="0" hidden="1">#REF!</definedName>
    <definedName name="BLPH28" hidden="1">#REF!</definedName>
    <definedName name="BLPH29" hidden="1">#REF!</definedName>
    <definedName name="blue">#REF!</definedName>
    <definedName name="Blue_to_Stock">#REF!</definedName>
    <definedName name="BNL" localSheetId="3">'[94]Willstan Report'!#REF!</definedName>
    <definedName name="BNL" localSheetId="0">'[94]Willstan Report'!#REF!</definedName>
    <definedName name="BNL">'[95]Willstan Report'!#REF!</definedName>
    <definedName name="boo" localSheetId="3">#REF!</definedName>
    <definedName name="boo" localSheetId="0">#REF!</definedName>
    <definedName name="boo">#REF!</definedName>
    <definedName name="bookyear">#REF!</definedName>
    <definedName name="BP2006L2" localSheetId="3" hidden="1">{#N/A,#N/A,FALSE,"Aging Summary";#N/A,#N/A,FALSE,"Ratio Analysis";#N/A,#N/A,FALSE,"Test 120 Day Accts";#N/A,#N/A,FALSE,"Tickmarks"}</definedName>
    <definedName name="BP2006L2" localSheetId="0" hidden="1">{#N/A,#N/A,FALSE,"Aging Summary";#N/A,#N/A,FALSE,"Ratio Analysis";#N/A,#N/A,FALSE,"Test 120 Day Accts";#N/A,#N/A,FALSE,"Tickmarks"}</definedName>
    <definedName name="BP2006L2" hidden="1">{#N/A,#N/A,FALSE,"Aging Summary";#N/A,#N/A,FALSE,"Ratio Analysis";#N/A,#N/A,FALSE,"Test 120 Day Accts";#N/A,#N/A,FALSE,"Tickmarks"}</definedName>
    <definedName name="bp2006l2v2" localSheetId="3" hidden="1">{#N/A,#N/A,FALSE,"Aging Summary";#N/A,#N/A,FALSE,"Ratio Analysis";#N/A,#N/A,FALSE,"Test 120 Day Accts";#N/A,#N/A,FALSE,"Tickmarks"}</definedName>
    <definedName name="bp2006l2v2" localSheetId="0" hidden="1">{#N/A,#N/A,FALSE,"Aging Summary";#N/A,#N/A,FALSE,"Ratio Analysis";#N/A,#N/A,FALSE,"Test 120 Day Accts";#N/A,#N/A,FALSE,"Tickmarks"}</definedName>
    <definedName name="bp2006l2v2" hidden="1">{#N/A,#N/A,FALSE,"Aging Summary";#N/A,#N/A,FALSE,"Ratio Analysis";#N/A,#N/A,FALSE,"Test 120 Day Accts";#N/A,#N/A,FALSE,"Tickmarks"}</definedName>
    <definedName name="Br.">'[35]Atom-Wts-All'!$D$12</definedName>
    <definedName name="BR_D_PI">#REF!</definedName>
    <definedName name="BR_T_PI">#REF!</definedName>
    <definedName name="brian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rian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rian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rian1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rian1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rian1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roken_Rolling_Range_Width" localSheetId="3">OFFSET('[71]01. Data Dump'!$R$5,'[71]00. Control'!$D$5+1,0,'[71]00. Control'!$C$5,1)</definedName>
    <definedName name="Broken_Rolling_Range_Width" localSheetId="0">OFFSET('[71]01. Data Dump'!$R$5,'[71]00. Control'!$D$5+1,0,'[71]00. Control'!$C$5,1)</definedName>
    <definedName name="Broken_Rolling_Range_Width">OFFSET('[72]01. Data Dump'!$R$5,'[72]00. Control'!$D$5+1,0,'[72]00. Control'!$C$5,1)</definedName>
    <definedName name="BrowseCat">[38]lup!$B$319:$B$342</definedName>
    <definedName name="bs">#REF!</definedName>
    <definedName name="BSUSO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SUSO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SUSO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T_D_PI">#REF!</definedName>
    <definedName name="BT_D_PP">#REF!</definedName>
    <definedName name="BT_T_PI">#REF!</definedName>
    <definedName name="BT_T_PP">#REF!</definedName>
    <definedName name="BTYPE_NK">#REF!</definedName>
    <definedName name="BTYPE_PL">#REF!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NK">#REF!</definedName>
    <definedName name="BUD_FROM_OA">#REF!</definedName>
    <definedName name="BUD_FROM_PD">#REF!</definedName>
    <definedName name="BUD_FROM_PL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NK">#REF!</definedName>
    <definedName name="BUD_TO_OA">#REF!</definedName>
    <definedName name="BUD_TO_PD">#REF!</definedName>
    <definedName name="BUD_TO_PL">#REF!</definedName>
    <definedName name="Budget_Mois">[96]Feuil2!$B$3:$G$1144</definedName>
    <definedName name="BUDRAWDATA">'[97]Bud Rawdata'!$1:$1048576</definedName>
    <definedName name="BuiltIn_Print_Area___0___0" localSheetId="3">#REF!</definedName>
    <definedName name="BuiltIn_Print_Area___0___0" localSheetId="0">#REF!</definedName>
    <definedName name="BuiltIn_Print_Area___0___0">#REF!</definedName>
    <definedName name="Bulkdensity">[55]Inputs!$C$40</definedName>
    <definedName name="Bullion_impurities">#REF!</definedName>
    <definedName name="BUNGA">#REF!</definedName>
    <definedName name="bungaA">[86]trA!#REF!</definedName>
    <definedName name="bungaBf">[86]trBfl!#REF!</definedName>
    <definedName name="bungaBx">[86]trBfx!#REF!</definedName>
    <definedName name="BUNGAIDR" localSheetId="3">#REF!</definedName>
    <definedName name="BUNGAIDR" localSheetId="0">#REF!</definedName>
    <definedName name="BUNGAIDR">#REF!</definedName>
    <definedName name="bungaR" localSheetId="3">[86]trBfx!#REF!</definedName>
    <definedName name="bungaR" localSheetId="0">[86]trBfx!#REF!</definedName>
    <definedName name="bungaR">[86]trBfx!#REF!</definedName>
    <definedName name="burra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urra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urra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usinesstype">#REF!</definedName>
    <definedName name="BUSO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USO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USO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bwii" localSheetId="3" hidden="1">{#N/A,#N/A,FALSE,"magsep2";#N/A,#N/A,FALSE,"¾"" X ½""";#N/A,#N/A,FALSE,"½"" X ¼""";#N/A,#N/A,FALSE,"¼"" X 8 Mesh";#N/A,#N/A,FALSE,"8 X 14 Mesh"}</definedName>
    <definedName name="bwii" localSheetId="0" hidden="1">{#N/A,#N/A,FALSE,"magsep2";#N/A,#N/A,FALSE,"¾"" X ½""";#N/A,#N/A,FALSE,"½"" X ¼""";#N/A,#N/A,FALSE,"¼"" X 8 Mesh";#N/A,#N/A,FALSE,"8 X 14 Mesh"}</definedName>
    <definedName name="bwii" hidden="1">{#N/A,#N/A,FALSE,"magsep2";#N/A,#N/A,FALSE,"¾"" X ½""";#N/A,#N/A,FALSE,"½"" X ¼""";#N/A,#N/A,FALSE,"¼"" X 8 Mesh";#N/A,#N/A,FALSE,"8 X 14 Mesh"}</definedName>
    <definedName name="C.">'[35]Atom-Wts-All'!$D$15</definedName>
    <definedName name="Ca.">'[35]Atom-Wts-All'!$D$14</definedName>
    <definedName name="CaCO3.">'[35]Atom-Wts-All'!$M$16</definedName>
    <definedName name="CALC">#REF!</definedName>
    <definedName name="calendar">#REF!</definedName>
    <definedName name="Calendar_Year">#REF!</definedName>
    <definedName name="CaO.">'[35]Atom-Wts-All'!$M$17</definedName>
    <definedName name="CAP">#REF!</definedName>
    <definedName name="CAPALLSUMM" localSheetId="3">'[98]CapEx &amp; Opr-Cost'!#REF!</definedName>
    <definedName name="CAPALLSUMM" localSheetId="0">'[98]CapEx &amp; Opr-Cost'!#REF!</definedName>
    <definedName name="CAPALLSUMM">'[98]CapEx &amp; Opr-Cost'!#REF!</definedName>
    <definedName name="CAPCALC">'[98]CapEx &amp; Opr-Cost'!$Y$63:$AI$233</definedName>
    <definedName name="CAPCOLIG" localSheetId="3">#REF!</definedName>
    <definedName name="CAPCOLIG" localSheetId="0">#REF!</definedName>
    <definedName name="CAPCOLIG">#REF!</definedName>
    <definedName name="capcost_factor">'[99]Sensitivity Analysis'!$C$46</definedName>
    <definedName name="CapDA3">[100]Info!$H$6</definedName>
    <definedName name="CapDA9000" localSheetId="3">[101]Info!$H$6</definedName>
    <definedName name="CapDA9000" localSheetId="0">[101]Info!$H$6</definedName>
    <definedName name="CapDA9000">[102]Info!$H$6</definedName>
    <definedName name="CAPDATA">'[98]CapEx &amp; Opr-Cost'!$E$63:$U$229</definedName>
    <definedName name="Capex00_01" localSheetId="3">#REF!</definedName>
    <definedName name="Capex00_01" localSheetId="0">#REF!</definedName>
    <definedName name="Capex00_01">#REF!</definedName>
    <definedName name="CAPGAINS" localSheetId="3">#REF!</definedName>
    <definedName name="CAPGAINS" localSheetId="0">#REF!</definedName>
    <definedName name="CAPGAINS">#REF!</definedName>
    <definedName name="CapGradeDA3" localSheetId="3">[100]Info!$I$6</definedName>
    <definedName name="CapGradeDA3" localSheetId="0">[100]Info!$I$6</definedName>
    <definedName name="CapGradeDA3">[103]Info!$I$6</definedName>
    <definedName name="CAPINSTR">'[98]CapEx &amp; Opr-Cost'!$A$7:$L$53</definedName>
    <definedName name="CapInvestAllow" localSheetId="3">#REF!</definedName>
    <definedName name="CapInvestAllow" localSheetId="0">#REF!</definedName>
    <definedName name="CapInvestAllow">#REF!</definedName>
    <definedName name="Capital" localSheetId="3">'[104]Fixed assets register'!$A$1245:$W$1245</definedName>
    <definedName name="Capital" localSheetId="0">'[104]Fixed assets register'!$A$1245:$W$1245</definedName>
    <definedName name="Capital">'[105]Fixed assets register'!$A$1245:$W$1245</definedName>
    <definedName name="Capital_Investment">'[106]Input data2003 - 2006'!$A$35:$IV$35</definedName>
    <definedName name="CapitalCategory" localSheetId="3">'[107]Drop-down Lists'!$C$8:$C$12</definedName>
    <definedName name="CapitalCategory" localSheetId="0">'[107]Drop-down Lists'!$C$8:$C$12</definedName>
    <definedName name="CapitalCategory">'[108]Drop-down Lists'!$C$8:$C$12</definedName>
    <definedName name="Capitalised_expenses" localSheetId="3">#REF!</definedName>
    <definedName name="Capitalised_expenses" localSheetId="0">#REF!</definedName>
    <definedName name="Capitalised_expenses">#REF!</definedName>
    <definedName name="Capitalised_Land_Costs_97">#REF!</definedName>
    <definedName name="CAPLOSS">#REF!</definedName>
    <definedName name="Carey_R_F">#REF!</definedName>
    <definedName name="carla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carla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carla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CASE10">#REF!</definedName>
    <definedName name="CASE11">#REF!</definedName>
    <definedName name="CASE2">#REF!</definedName>
    <definedName name="CASE3">#REF!</definedName>
    <definedName name="CASE4">#REF!</definedName>
    <definedName name="CASE5">#REF!</definedName>
    <definedName name="CASE6">#REF!</definedName>
    <definedName name="CASE7">#REF!</definedName>
    <definedName name="CASE8">#REF!</definedName>
    <definedName name="CASE9">#REF!</definedName>
    <definedName name="cash">#REF!</definedName>
    <definedName name="Cash_Flowing" localSheetId="3">'[63]Lookup Tables'!$B$17</definedName>
    <definedName name="Cash_Flowing" localSheetId="0">'[63]Lookup Tables'!$B$17</definedName>
    <definedName name="Cash_Flowing">'[64]Lookup Tables'!$B$17</definedName>
    <definedName name="Cash_Flowing_Value" localSheetId="3">'[63]Lookup Tables'!$B$27</definedName>
    <definedName name="Cash_Flowing_Value" localSheetId="0">'[63]Lookup Tables'!$B$27</definedName>
    <definedName name="Cash_Flowing_Value">'[64]Lookup Tables'!$B$27</definedName>
    <definedName name="CAT16HCOST" localSheetId="3">[26]Service_Eq.!$F$2:$I$50</definedName>
    <definedName name="CAT16HCOST" localSheetId="0">[26]Service_Eq.!$F$2:$I$50</definedName>
    <definedName name="CAT16HCOST">[27]Service_Eq.!$F$2:$I$50</definedName>
    <definedName name="CAT854COST" localSheetId="3">[26]Service_Eq.!$P$2:$S$50</definedName>
    <definedName name="CAT854COST" localSheetId="0">[26]Service_Eq.!$P$2:$S$50</definedName>
    <definedName name="CAT854COST">[27]Service_Eq.!$P$2:$S$50</definedName>
    <definedName name="CAT994COST" localSheetId="3">[78]Service_Eq.!$K$2:$N$50</definedName>
    <definedName name="CAT994COST" localSheetId="0">[78]Service_Eq.!$K$2:$N$50</definedName>
    <definedName name="CAT994COST">[27]Service_Eq.!$K$2:$N$50</definedName>
    <definedName name="CATD10RCOST" localSheetId="3">[78]Service_Eq.!$A$2:$D$50</definedName>
    <definedName name="CATD10RCOST" localSheetId="0">[78]Service_Eq.!$A$2:$D$50</definedName>
    <definedName name="CATD10RCOST">[27]Service_Eq.!$A$2:$D$50</definedName>
    <definedName name="category">[109]sheet1!$B$3:$C$5</definedName>
    <definedName name="Cathay_Pacific" localSheetId="3">#REF!</definedName>
    <definedName name="Cathay_Pacific" localSheetId="0">#REF!</definedName>
    <definedName name="Cathay_Pacific">#REF!</definedName>
    <definedName name="Cause" localSheetId="3">OFFSET(Cause_Tgt,1,0,MAX(COUNTA(OFFSET(Cause_Tgt,1,0,MaxCause,1)),1),1)</definedName>
    <definedName name="Cause" localSheetId="0">OFFSET(Cause_Tgt,1,0,MAX(COUNTA(OFFSET(Cause_Tgt,1,0,MaxCause,1)),1),1)</definedName>
    <definedName name="Cause">OFFSET(Cause_Tgt,1,0,MAX(COUNTA(OFFSET(Cause_Tgt,1,0,MaxCause,1)),1),1)</definedName>
    <definedName name="Cause_Tgt">[38]DowntimeLists!$J$5</definedName>
    <definedName name="Caustic_Soda">'[39]Esc Rates'!#REF!</definedName>
    <definedName name="CBWorkbookPriority" hidden="1">-707548320</definedName>
    <definedName name="CC" localSheetId="3">#REF!</definedName>
    <definedName name="CC" localSheetId="0">#REF!</definedName>
    <definedName name="CC">#REF!</definedName>
    <definedName name="CC_personnel98" localSheetId="3">#REF!</definedName>
    <definedName name="CC_personnel98" localSheetId="0">#REF!</definedName>
    <definedName name="CC_personnel98">#REF!</definedName>
    <definedName name="CC_personnel99" localSheetId="3">#REF!</definedName>
    <definedName name="CC_personnel99" localSheetId="0">#REF!</definedName>
    <definedName name="CC_personnel99">#REF!</definedName>
    <definedName name="ccc" localSheetId="3" hidden="1">{#N/A,#N/A,FALSE,"magsep2";#N/A,#N/A,FALSE,"¾"" X ½""";#N/A,#N/A,FALSE,"½"" X ¼""";#N/A,#N/A,FALSE,"¼"" X 8 Mesh";#N/A,#N/A,FALSE,"8 X 14 Mesh"}</definedName>
    <definedName name="ccc" localSheetId="0" hidden="1">{#N/A,#N/A,FALSE,"magsep2";#N/A,#N/A,FALSE,"¾"" X ½""";#N/A,#N/A,FALSE,"½"" X ¼""";#N/A,#N/A,FALSE,"¼"" X 8 Mesh";#N/A,#N/A,FALSE,"8 X 14 Mesh"}</definedName>
    <definedName name="ccc" hidden="1">{#N/A,#N/A,FALSE,"magsep2";#N/A,#N/A,FALSE,"¾"" X ½""";#N/A,#N/A,FALSE,"½"" X ¼""";#N/A,#N/A,FALSE,"¼"" X 8 Mesh";#N/A,#N/A,FALSE,"8 X 14 Mesh"}</definedName>
    <definedName name="CcR">[23]TR1!#REF!</definedName>
    <definedName name="CcV">[23]TR1!#REF!</definedName>
    <definedName name="Cd.">'[35]Atom-Wts-All'!$D$13</definedName>
    <definedName name="cdet1" localSheetId="3">'[26]Equipment Schedule Original'!$E$10:$BF$112</definedName>
    <definedName name="cdet1" localSheetId="0">'[26]Equipment Schedule Original'!$E$10:$BF$112</definedName>
    <definedName name="cdet1">'[27]Equipment Schedule Original'!$E$10:$BF$112</definedName>
    <definedName name="cdet2" localSheetId="3">'[26]Equipment Schedule Original'!$E$115:$BE$200</definedName>
    <definedName name="cdet2" localSheetId="0">'[26]Equipment Schedule Original'!$E$115:$BE$200</definedName>
    <definedName name="cdet2">'[27]Equipment Schedule Original'!$E$115:$BE$200</definedName>
    <definedName name="cdet3" localSheetId="3">'[78]Equipment Schedule Original'!$E$203:$BE$323</definedName>
    <definedName name="cdet3" localSheetId="0">'[78]Equipment Schedule Original'!$E$203:$BE$323</definedName>
    <definedName name="cdet3">'[27]Equipment Schedule Original'!$E$203:$BE$323</definedName>
    <definedName name="Ce.">'[35]Atom-Wts-All'!$D$16</definedName>
    <definedName name="CediDeltaDollar">#REF!</definedName>
    <definedName name="CediInflationFactor">#REF!</definedName>
    <definedName name="CediXRatePer1">#REF!</definedName>
    <definedName name="CEI_Instructions">'[110]CEx Instr'!#REF!</definedName>
    <definedName name="Cell_Solutions">[111]GoldStacked!#REF!</definedName>
    <definedName name="Cement" localSheetId="3">[55]Inputs!$C$19</definedName>
    <definedName name="Cement" localSheetId="0">[55]Inputs!$C$19</definedName>
    <definedName name="Cement">[56]Inputs!$C$19</definedName>
    <definedName name="CER" localSheetId="3">[112]Assumptions!$D$9</definedName>
    <definedName name="CER" localSheetId="0">[112]Assumptions!$D$9</definedName>
    <definedName name="CER">[32]Assumptions!$D$9</definedName>
    <definedName name="Cf.">'[35]Atom-Wts-All'!$D$67</definedName>
    <definedName name="CFADS">#REF!</definedName>
    <definedName name="CfeedGCDew">#REF!</definedName>
    <definedName name="CGML_Cost_Codes">'[113]Dayworks Rates'!$H$3:$I$102</definedName>
    <definedName name="Chalcocite_Leach_Recovery" localSheetId="3">[112]Assumptions!$C$23</definedName>
    <definedName name="Chalcocite_Leach_Recovery" localSheetId="0">[112]Assumptions!$C$23</definedName>
    <definedName name="Chalcocite_Leach_Recovery">[32]Assumptions!$C$23</definedName>
    <definedName name="ChangeDate" localSheetId="3">#REF!</definedName>
    <definedName name="ChangeDate" localSheetId="0">#REF!</definedName>
    <definedName name="ChangeDate">#REF!</definedName>
    <definedName name="ChangeUser">#REF!</definedName>
    <definedName name="charge" localSheetId="3">[114]Charge!$P$316</definedName>
    <definedName name="charge" localSheetId="0">[114]Charge!$P$316</definedName>
    <definedName name="charge">[115]Charge!$P$316</definedName>
    <definedName name="chart" localSheetId="3">OFFSET(ChtX1,0,15,,)</definedName>
    <definedName name="chart" localSheetId="2">OFFSET(ChtX1,0,15,,)</definedName>
    <definedName name="chart" localSheetId="0">OFFSET(ChtX1,0,15,,)</definedName>
    <definedName name="chart">OFFSET(ChtX1,0,15,,)</definedName>
    <definedName name="chart_new" localSheetId="3">OFFSET(ChtX1,0,15,,)</definedName>
    <definedName name="chart_new" localSheetId="2">OFFSET(ChtX1,0,15,,)</definedName>
    <definedName name="chart_new" localSheetId="0">OFFSET(ChtX1,0,15,,)</definedName>
    <definedName name="chart_new">OFFSET(ChtX1,0,15,,)</definedName>
    <definedName name="CHECK" localSheetId="3">#REF!</definedName>
    <definedName name="CHECK" localSheetId="0">#REF!</definedName>
    <definedName name="CHECK">#REF!</definedName>
    <definedName name="Cht_W" localSheetId="3">#REF!+(ROW(OFFSET(#REF!,0,0,#REF!,1))-1)*(#REF!-#REF!)/(#REF!-1)</definedName>
    <definedName name="Cht_W" localSheetId="0">#REF!+(ROW(OFFSET(#REF!,0,0,#REF!,1))-1)*(#REF!-#REF!)/(#REF!-1)</definedName>
    <definedName name="Cht_W">#REF!+(ROW(OFFSET(#REF!,0,0,#REF!,1))-1)*(#REF!-#REF!)/(#REF!-1)</definedName>
    <definedName name="Cht_X">[116]Plot!$D$9+(ROW(OFFSET([116]Plot!$C$1,0,0,[116]Plot!$D$11,1))-1)*([116]Plot!$D$10-[116]Plot!$D$9)/([116]Plot!$D$11-1)</definedName>
    <definedName name="ChtY" localSheetId="3">OFFSET(ChtX,0,0,,)</definedName>
    <definedName name="ChtY" localSheetId="2">OFFSET(ChtX,0,0,,)</definedName>
    <definedName name="ChtY" localSheetId="0">OFFSET(ChtX,0,0,,)</definedName>
    <definedName name="ChtY">OFFSET(ChtX,0,0,,)</definedName>
    <definedName name="ChtY1" localSheetId="3">OFFSET(ChtX1,0,0,,)</definedName>
    <definedName name="ChtY1" localSheetId="2">OFFSET(ChtX1,0,0,,)</definedName>
    <definedName name="ChtY1" localSheetId="0">OFFSET(ChtX1,0,0,,)</definedName>
    <definedName name="ChtY1">OFFSET(ChtX1,0,0,,)</definedName>
    <definedName name="CIPHSJ" hidden="1">#REF!</definedName>
    <definedName name="Cl.">'[35]Atom-Wts-All'!$D$18</definedName>
    <definedName name="Claim">#REF!</definedName>
    <definedName name="Claim_No">#REF!</definedName>
    <definedName name="class">#REF!</definedName>
    <definedName name="Cleardown">'[117]2005 cleardown'!$B$12:$I$240</definedName>
    <definedName name="Cleardownname">'[117]2005 cleardown'!$AG$12:$AH$178</definedName>
    <definedName name="CLEARING_REVENUE">'[41]Clear,Grub and Topsoil'!$G$8</definedName>
    <definedName name="CLEARING_STRIPPING" localSheetId="3">#REF!</definedName>
    <definedName name="CLEARING_STRIPPING" localSheetId="0">#REF!</definedName>
    <definedName name="CLEARING_STRIPPING">#REF!</definedName>
    <definedName name="CLIENT" localSheetId="3">[118]Lead!$D$7</definedName>
    <definedName name="CLIENT" localSheetId="0">[118]Lead!$D$7</definedName>
    <definedName name="CLIENT">[119]Lead!$D$7</definedName>
    <definedName name="Client_Target">'[82]Production Stats'!$B$40</definedName>
    <definedName name="ClientName">[38]lup!$D$12</definedName>
    <definedName name="Cm.">'[35]Atom-Wts-All'!$D$68</definedName>
    <definedName name="Co.">'[35]Atom-Wts-All'!$D$20</definedName>
    <definedName name="Co_OH_2.">'[35]Atom-Wts-All'!$M$58</definedName>
    <definedName name="CO2.">'[35]Atom-Wts-All'!$M$15</definedName>
    <definedName name="COAB" localSheetId="3">'[120]COA BLE'!$B$12:$D$142</definedName>
    <definedName name="COAB" localSheetId="0">'[120]COA BLE'!$B$12:$D$142</definedName>
    <definedName name="COAB">'[121]COA BLE'!$B$12:$D$142</definedName>
    <definedName name="COABTR" localSheetId="3">'[122]COA BTR'!$B$12:$D$146</definedName>
    <definedName name="COABTR" localSheetId="0">'[122]COA BTR'!$B$12:$D$146</definedName>
    <definedName name="COABTR">'[123]COA BTR'!$B$12:$D$146</definedName>
    <definedName name="COD" localSheetId="3">[124]Inputs!$I$10</definedName>
    <definedName name="COD" localSheetId="0">[124]Inputs!$I$10</definedName>
    <definedName name="COD">[125]Inputs!$I$10</definedName>
    <definedName name="CODE" localSheetId="3">#REF!</definedName>
    <definedName name="CODE" localSheetId="0">#REF!</definedName>
    <definedName name="CODE">#REF!</definedName>
    <definedName name="codelist" localSheetId="3">'[126]Code List'!$A$2:$B$1900</definedName>
    <definedName name="codelist" localSheetId="0">'[126]Code List'!$A$2:$B$1900</definedName>
    <definedName name="codelist">'[127]Code List'!$A$2:$B$1900</definedName>
    <definedName name="CODES" localSheetId="3">#REF!</definedName>
    <definedName name="CODES" localSheetId="0">#REF!</definedName>
    <definedName name="CODES">#REF!</definedName>
    <definedName name="COg.">'[35]Atom-Wts-All'!$M$14</definedName>
    <definedName name="COGS">#REF!</definedName>
    <definedName name="COLIGATIVO">#REF!</definedName>
    <definedName name="COLIGPASSIVO">#REF!</definedName>
    <definedName name="Column_By_When">#REF!</definedName>
    <definedName name="Column_By_Whom">#REF!</definedName>
    <definedName name="Column_Cash_Flowing_Actual_Date">#REF!</definedName>
    <definedName name="Column_Cash_Flowing_Target_Date">#REF!</definedName>
    <definedName name="Column_Current_Idea_Status">#REF!</definedName>
    <definedName name="Column_Estimated_Benefit">#REF!</definedName>
    <definedName name="Column_Estimated_Investment">#REF!</definedName>
    <definedName name="Column_Header">#REF!</definedName>
    <definedName name="column_headings">#REF!</definedName>
    <definedName name="Column_Idea_Name">#REF!</definedName>
    <definedName name="Column_Idea_No">#REF!</definedName>
    <definedName name="Column_Idea_Owner">#REF!</definedName>
    <definedName name="Column_Idea_Status_Next_Month">#REF!</definedName>
    <definedName name="Column_KPI_Name">#REF!</definedName>
    <definedName name="Column_KPI_Owner">#REF!</definedName>
    <definedName name="Column_Locked_In_Actual_Date">#REF!</definedName>
    <definedName name="Column_Locked_In_Target_Date">#REF!</definedName>
    <definedName name="Column_Next_Steps">#REF!</definedName>
    <definedName name="comA" localSheetId="3">[86]trA!#REF!</definedName>
    <definedName name="comA" localSheetId="0">[86]trA!#REF!</definedName>
    <definedName name="comA">[86]trA!#REF!</definedName>
    <definedName name="COMM" localSheetId="3">#REF!</definedName>
    <definedName name="COMM" localSheetId="0">#REF!</definedName>
    <definedName name="COMM">#REF!</definedName>
    <definedName name="commBx" localSheetId="3">[86]trBfx!#REF!</definedName>
    <definedName name="commBx" localSheetId="0">[86]trBfx!#REF!</definedName>
    <definedName name="commBx">[86]trBfx!#REF!</definedName>
    <definedName name="Comment" localSheetId="3">[128]Overview_KPI!#REF!</definedName>
    <definedName name="Comment" localSheetId="0">[128]Overview_KPI!#REF!</definedName>
    <definedName name="Comment">[128]Overview_KPI!#REF!</definedName>
    <definedName name="COMMIDR" localSheetId="3">#REF!</definedName>
    <definedName name="COMMIDR" localSheetId="0">#REF!</definedName>
    <definedName name="COMMIDR">#REF!</definedName>
    <definedName name="commR" localSheetId="3">[86]trBfx!#REF!</definedName>
    <definedName name="commR" localSheetId="0">[86]trBfx!#REF!</definedName>
    <definedName name="commR">[86]trBfx!#REF!</definedName>
    <definedName name="COMMSCALC" localSheetId="3">#REF!</definedName>
    <definedName name="COMMSCALC" localSheetId="0">#REF!</definedName>
    <definedName name="COMMSCALC">#REF!</definedName>
    <definedName name="Commscalc1">#REF!</definedName>
    <definedName name="COMMSINSTR">#REF!</definedName>
    <definedName name="companyofficer">#REF!</definedName>
    <definedName name="Comprate">[22]NewRate!$P$27</definedName>
    <definedName name="COMPULSORIO" localSheetId="3">#REF!</definedName>
    <definedName name="COMPULSORIO" localSheetId="0">#REF!</definedName>
    <definedName name="COMPULSORIO">#REF!</definedName>
    <definedName name="computer">#REF!</definedName>
    <definedName name="CON">'[129]ICA Confirm'!$N$9:$R$177</definedName>
    <definedName name="Confirm2004">'[130]ICA Confirm file'!$A$1:$G$65536</definedName>
    <definedName name="CONFIRM3">'[130]ICA Confirm file'!$B$1:$G$65536</definedName>
    <definedName name="Cons_Duration" localSheetId="3">'[131]Corp Admin Forecast Dec09'!$E$11</definedName>
    <definedName name="Cons_Duration" localSheetId="0">'[131]Corp Admin Forecast Dec09'!$E$11</definedName>
    <definedName name="Cons_Duration">'[132]Corp Admin Forecast Dec09'!$E$11</definedName>
    <definedName name="Cons_End" localSheetId="3">'[131]Corp Admin Forecast Dec09'!$E$12</definedName>
    <definedName name="Cons_End" localSheetId="0">'[131]Corp Admin Forecast Dec09'!$E$12</definedName>
    <definedName name="Cons_End">'[132]Corp Admin Forecast Dec09'!$E$12</definedName>
    <definedName name="ConsolidatedGAGGoodwillDepreciationIn" localSheetId="3">#REF!</definedName>
    <definedName name="ConsolidatedGAGGoodwillDepreciationIn" localSheetId="0">#REF!</definedName>
    <definedName name="ConsolidatedGAGGoodwillDepreciationIn">#REF!</definedName>
    <definedName name="ConsolidatedGoodwillDepreciationIn" localSheetId="3">#REF!</definedName>
    <definedName name="ConsolidatedGoodwillDepreciationIn" localSheetId="0">#REF!</definedName>
    <definedName name="ConsolidatedGoodwillDepreciationIn">#REF!</definedName>
    <definedName name="ConsolidationDeferredHedgeIn" localSheetId="3">#REF!</definedName>
    <definedName name="ConsolidationDeferredHedgeIn" localSheetId="0">#REF!</definedName>
    <definedName name="ConsolidationDeferredHedgeIn">#REF!</definedName>
    <definedName name="Consum">#REF!</definedName>
    <definedName name="CONSUME">[98]Consumables!$A$20:$G$60</definedName>
    <definedName name="CONSUMEINSTR">[98]Consumables!$A$7:$L$18</definedName>
    <definedName name="CONT" localSheetId="3">'[133]Escalated Budget'!$B$1895</definedName>
    <definedName name="CONT" localSheetId="0">'[133]Escalated Budget'!$B$1895</definedName>
    <definedName name="CONT">'[134]Escalated Budget'!$B$1895</definedName>
    <definedName name="Contingency" localSheetId="3">'[68]Project Capital'!#REF!</definedName>
    <definedName name="Contingency" localSheetId="0">'[68]Project Capital'!#REF!</definedName>
    <definedName name="Contingency">'[69]Project Capital'!#REF!</definedName>
    <definedName name="Contractor" localSheetId="3">[135]GCTable!$C$1:$C$17</definedName>
    <definedName name="Contractor" localSheetId="0">[135]GCTable!$C$1:$C$17</definedName>
    <definedName name="Contractor">[136]GCTable!$C$1:$C$17</definedName>
    <definedName name="Contractor1" localSheetId="3">#REF!</definedName>
    <definedName name="Contractor1" localSheetId="0">#REF!</definedName>
    <definedName name="Contractor1">#REF!</definedName>
    <definedName name="Contractor2" localSheetId="3">#REF!</definedName>
    <definedName name="Contractor2" localSheetId="0">#REF!</definedName>
    <definedName name="Contractor2">#REF!</definedName>
    <definedName name="Contractor3" localSheetId="3">#REF!</definedName>
    <definedName name="Contractor3" localSheetId="0">#REF!</definedName>
    <definedName name="Contractor3">#REF!</definedName>
    <definedName name="Contractor4">#REF!</definedName>
    <definedName name="Contractor5">#REF!</definedName>
    <definedName name="Contractor6">#REF!</definedName>
    <definedName name="Contractor7">[137]Variables!#REF!</definedName>
    <definedName name="Contrôle07" localSheetId="3">#REF!</definedName>
    <definedName name="Contrôle07" localSheetId="0">#REF!</definedName>
    <definedName name="Contrôle07">#REF!</definedName>
    <definedName name="CONVENIO" localSheetId="3">#REF!</definedName>
    <definedName name="CONVENIO" localSheetId="0">#REF!</definedName>
    <definedName name="CONVENIO">#REF!</definedName>
    <definedName name="ConversionOunceKilo">#REF!</definedName>
    <definedName name="cooperation">#REF!</definedName>
    <definedName name="CopperConcGrade" localSheetId="3">[47]Assumptions!$C$22</definedName>
    <definedName name="CopperConcGrade" localSheetId="0">[47]Assumptions!$C$22</definedName>
    <definedName name="CopperConcGrade">[48]Assumptions!$C$22</definedName>
    <definedName name="CopperConcRecovery" localSheetId="3">[47]Assumptions!$C$24</definedName>
    <definedName name="CopperConcRecovery" localSheetId="0">[47]Assumptions!$C$24</definedName>
    <definedName name="CopperConcRecovery">[48]Assumptions!$C$24</definedName>
    <definedName name="CopperLoPOxRecovery" localSheetId="3">'[138]Summary and Cash Flow'!$C$52</definedName>
    <definedName name="CopperLoPOxRecovery" localSheetId="0">'[138]Summary and Cash Flow'!$C$52</definedName>
    <definedName name="CopperLoPOxRecovery">'[139]Summary and Cash Flow'!$C$52</definedName>
    <definedName name="CopperRC" localSheetId="3">[140]Assumptions!$D$44</definedName>
    <definedName name="CopperRC" localSheetId="0">[140]Assumptions!$D$44</definedName>
    <definedName name="CopperRC">[48]Assumptions!$D$44</definedName>
    <definedName name="Copy_Area">'[141]65X400'!$A$6:$O$25</definedName>
    <definedName name="Copyright">[38]lupHelp!$B$5</definedName>
    <definedName name="CORPFCDESCR_FC" localSheetId="3">#REF!</definedName>
    <definedName name="CORPFCDESCR_FC" localSheetId="0">#REF!</definedName>
    <definedName name="CORPFCDESCR_FC">#REF!</definedName>
    <definedName name="CORPFCTECHID_FC">#REF!</definedName>
    <definedName name="COS_Comm">'[142]BSheet &amp; Other Assum'!$C$9</definedName>
    <definedName name="COS_Rolling_Range_Width" localSheetId="3">OFFSET('[71]01. Data Dump'!$AT$5,'[71]00. Control'!$D$5+1,0,'[71]00. Control'!$C$5,1)</definedName>
    <definedName name="COS_Rolling_Range_Width" localSheetId="0">OFFSET('[71]01. Data Dump'!$AT$5,'[71]00. Control'!$D$5+1,0,'[71]00. Control'!$C$5,1)</definedName>
    <definedName name="COS_Rolling_Range_Width">OFFSET('[72]01. Data Dump'!$AT$5,'[72]00. Control'!$D$5+1,0,'[72]00. Control'!$C$5,1)</definedName>
    <definedName name="Cost_Codes" localSheetId="3">Schedule of [143]Rates!$A$12:$L$862</definedName>
    <definedName name="Cost_Codes" localSheetId="0">Schedule of [143]Rates!$A$12:$L$862</definedName>
    <definedName name="Cost_Codes">Schedule of [143]Rates!$A$12:$L$862</definedName>
    <definedName name="COST_HPSUMMARY" localSheetId="3">'[78]Cost_HP Summary'!$B$1:$L$129</definedName>
    <definedName name="COST_HPSUMMARY" localSheetId="0">'[78]Cost_HP Summary'!$B$1:$L$129</definedName>
    <definedName name="COST_HPSUMMARY">'[27]Cost_HP Summary'!$B$1:$L$129</definedName>
    <definedName name="Cost_KPI" localSheetId="3">'[63]Lookup Tables'!$G$58</definedName>
    <definedName name="Cost_KPI" localSheetId="0">'[63]Lookup Tables'!$G$58</definedName>
    <definedName name="Cost_KPI">'[64]Lookup Tables'!$G$58</definedName>
    <definedName name="COSTAREAS" localSheetId="3">'[78]Equipment Schedule'!$C$366:$BA$505</definedName>
    <definedName name="COSTAREAS" localSheetId="0">'[78]Equipment Schedule'!$C$366:$BA$505</definedName>
    <definedName name="COSTAREAS">'[27]Equipment Schedule'!$C$366:$BA$505</definedName>
    <definedName name="COSTCENTREBREAKDOWN" localSheetId="3">[78]NewTable1513!$C$5:$AP$188</definedName>
    <definedName name="COSTCENTREBREAKDOWN" localSheetId="0">[78]NewTable1513!$C$5:$AP$188</definedName>
    <definedName name="COSTCENTREBREAKDOWN">[27]NewTable1513!$C$5:$AP$188</definedName>
    <definedName name="costos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costos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costos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costs" localSheetId="3">[109]sheet1!$B$13:$D$66</definedName>
    <definedName name="costs" localSheetId="0">[109]sheet1!$B$13:$D$66</definedName>
    <definedName name="costs">[144]sheet1!$B$13:$D$66</definedName>
    <definedName name="costs_3m" localSheetId="3">[145]Sheet1!$B$16:$D$62</definedName>
    <definedName name="costs_3m" localSheetId="0">[145]Sheet1!$B$16:$D$62</definedName>
    <definedName name="costs_3m">[146]Sheet1!$B$16:$D$62</definedName>
    <definedName name="COSTS2" localSheetId="3">#REF!</definedName>
    <definedName name="COSTS2" localSheetId="0">#REF!</definedName>
    <definedName name="COSTS2">#REF!</definedName>
    <definedName name="COSTSUMMARY" localSheetId="3">'[78]Cost Summary'!$B$2:$BF$66</definedName>
    <definedName name="COSTSUMMARY" localSheetId="0">'[78]Cost Summary'!$B$2:$BF$66</definedName>
    <definedName name="COSTSUMMARY">'[27]Cost Summary'!$B$2:$BF$66</definedName>
    <definedName name="COSTSUMMARY12.1" localSheetId="3">'[78]Cost Summary'!$B$2:$BF$66</definedName>
    <definedName name="COSTSUMMARY12.1" localSheetId="0">'[78]Cost Summary'!$B$2:$BF$66</definedName>
    <definedName name="COSTSUMMARY12.1">'[27]Cost Summary'!$B$2:$BF$66</definedName>
    <definedName name="coversect1" localSheetId="3">[78]sectcovs!$A$1:$G$29</definedName>
    <definedName name="coversect1" localSheetId="0">[78]sectcovs!$A$1:$G$29</definedName>
    <definedName name="coversect1">[27]sectcovs!$A$1:$G$29</definedName>
    <definedName name="coversect10" localSheetId="3">[78]sectcovs!$AC$30:$AI$58</definedName>
    <definedName name="coversect10" localSheetId="0">[78]sectcovs!$AC$30:$AI$58</definedName>
    <definedName name="coversect10">[27]sectcovs!$AC$30:$AI$58</definedName>
    <definedName name="coversect11" localSheetId="3">[78]sectcovs!$A$59:$G$87</definedName>
    <definedName name="coversect11" localSheetId="0">[78]sectcovs!$A$59:$G$87</definedName>
    <definedName name="coversect11">[27]sectcovs!$A$59:$G$87</definedName>
    <definedName name="coversect12" localSheetId="3">[78]sectcovs!$H$59:$N$87</definedName>
    <definedName name="coversect12" localSheetId="0">[78]sectcovs!$H$59:$N$87</definedName>
    <definedName name="coversect12">[27]sectcovs!$H$59:$N$87</definedName>
    <definedName name="coversect13" localSheetId="3">[78]sectcovs!$O$59:$U$87</definedName>
    <definedName name="coversect13" localSheetId="0">[78]sectcovs!$O$59:$U$87</definedName>
    <definedName name="coversect13">[27]sectcovs!$O$59:$U$87</definedName>
    <definedName name="coversect14" localSheetId="3">[78]sectcovs!$V$59:$AB$87</definedName>
    <definedName name="coversect14" localSheetId="0">[78]sectcovs!$V$59:$AB$87</definedName>
    <definedName name="coversect14">[27]sectcovs!$V$59:$AB$87</definedName>
    <definedName name="coversect15" localSheetId="3">[78]sectcovs!$AC$59:$AI$87</definedName>
    <definedName name="coversect15" localSheetId="0">[78]sectcovs!$AC$59:$AI$87</definedName>
    <definedName name="coversect15">[27]sectcovs!$AC$59:$AI$87</definedName>
    <definedName name="coversect2" localSheetId="3">[78]sectcovs!$H$1:$N$29</definedName>
    <definedName name="coversect2" localSheetId="0">[78]sectcovs!$H$1:$N$29</definedName>
    <definedName name="coversect2">[27]sectcovs!$H$1:$N$29</definedName>
    <definedName name="coversect3" localSheetId="3">[78]sectcovs!$O$1:$U$29</definedName>
    <definedName name="coversect3" localSheetId="0">[78]sectcovs!$O$1:$U$29</definedName>
    <definedName name="coversect3">[27]sectcovs!$O$1:$U$29</definedName>
    <definedName name="coversect4" localSheetId="3">[78]sectcovs!$V$1:$AB$29</definedName>
    <definedName name="coversect4" localSheetId="0">[78]sectcovs!$V$1:$AB$29</definedName>
    <definedName name="coversect4">[27]sectcovs!$V$1:$AB$29</definedName>
    <definedName name="coversect5" localSheetId="3">[78]sectcovs!$AC$1:$AI$29</definedName>
    <definedName name="coversect5" localSheetId="0">[78]sectcovs!$AC$1:$AI$29</definedName>
    <definedName name="coversect5">[27]sectcovs!$AC$1:$AI$29</definedName>
    <definedName name="coversect6" localSheetId="3">[78]sectcovs!$A$30:$G$58</definedName>
    <definedName name="coversect6" localSheetId="0">[78]sectcovs!$A$30:$G$58</definedName>
    <definedName name="coversect6">[27]sectcovs!$A$30:$G$58</definedName>
    <definedName name="coversect7" localSheetId="3">[78]sectcovs!$H$30:$N$58</definedName>
    <definedName name="coversect7" localSheetId="0">[78]sectcovs!$H$30:$N$58</definedName>
    <definedName name="coversect7">[27]sectcovs!$H$30:$N$58</definedName>
    <definedName name="coversect8" localSheetId="3">[78]sectcovs!$O$30:$U$58</definedName>
    <definedName name="coversect8" localSheetId="0">[78]sectcovs!$O$30:$U$58</definedName>
    <definedName name="coversect8">[27]sectcovs!$O$30:$U$58</definedName>
    <definedName name="coversect9" localSheetId="3">[78]sectcovs!$V$30:$AB$58</definedName>
    <definedName name="coversect9" localSheetId="0">[78]sectcovs!$V$30:$AB$58</definedName>
    <definedName name="coversect9">[27]sectcovs!$V$30:$AB$58</definedName>
    <definedName name="CPRAZO" localSheetId="3">#REF!</definedName>
    <definedName name="CPRAZO" localSheetId="0">#REF!</definedName>
    <definedName name="CPRAZO">#REF!</definedName>
    <definedName name="Cr.">'[35]Atom-Wts-All'!$D$19</definedName>
    <definedName name="cr_pit_dewatering_2000_june">#REF!</definedName>
    <definedName name="CRDays">'[147]BSheet &amp; Other Assum'!#REF!</definedName>
    <definedName name="_xlnm.Criteria" localSheetId="3">#REF!</definedName>
    <definedName name="_xlnm.Criteria" localSheetId="0">#REF!</definedName>
    <definedName name="_xlnm.Criteria">#REF!</definedName>
    <definedName name="CRUSH" localSheetId="3">#REF!</definedName>
    <definedName name="CRUSH" localSheetId="0">#REF!</definedName>
    <definedName name="CRUSH">#REF!</definedName>
    <definedName name="Crushed_Tonnes">'[41]Crusher Feed '!$F$5</definedName>
    <definedName name="CRUSHER_FEED" localSheetId="3">#REF!</definedName>
    <definedName name="CRUSHER_FEED" localSheetId="0">#REF!</definedName>
    <definedName name="CRUSHER_FEED">#REF!</definedName>
    <definedName name="Crusherfeed_hrs_MTD" localSheetId="3">#REF!</definedName>
    <definedName name="Crusherfeed_hrs_MTD" localSheetId="0">#REF!</definedName>
    <definedName name="Crusherfeed_hrs_MTD">#REF!</definedName>
    <definedName name="CRUSHERFEED_REVENUE">'[41]Crusher Feed '!$H$5</definedName>
    <definedName name="Cs.">'[35]Atom-Wts-All'!$D$17</definedName>
    <definedName name="CSC" localSheetId="3">[13]Calc!#REF!</definedName>
    <definedName name="CSC" localSheetId="0">[13]Calc!#REF!</definedName>
    <definedName name="CSC">[13]Calc!#REF!</definedName>
    <definedName name="cstsumm" localSheetId="3">'[78]Cost Summary'!$BB$3:$BF$66</definedName>
    <definedName name="cstsumm" localSheetId="0">'[78]Cost Summary'!$BB$3:$BF$66</definedName>
    <definedName name="cstsumm">'[27]Cost Summary'!$BB$3:$BF$66</definedName>
    <definedName name="csumm1" localSheetId="3">'[78]Equipment Schedule Original'!$BB$7:$BE$82</definedName>
    <definedName name="csumm1" localSheetId="0">'[78]Equipment Schedule Original'!$BB$7:$BE$82</definedName>
    <definedName name="csumm1">'[27]Equipment Schedule Original'!$BB$7:$BE$82</definedName>
    <definedName name="csumm2" localSheetId="3">'[78]Equipment Schedule Original'!$BB$86:$BF$143</definedName>
    <definedName name="csumm2" localSheetId="0">'[78]Equipment Schedule Original'!$BB$86:$BF$143</definedName>
    <definedName name="csumm2">'[27]Equipment Schedule Original'!$BB$86:$BF$143</definedName>
    <definedName name="csumm3" localSheetId="3">'[78]Equipment Schedule Original'!$BB$145:$BE$200</definedName>
    <definedName name="csumm3" localSheetId="0">'[78]Equipment Schedule Original'!$BB$145:$BE$200</definedName>
    <definedName name="csumm3">'[27]Equipment Schedule Original'!$BB$145:$BE$200</definedName>
    <definedName name="csumm4" localSheetId="3">'[78]Equipment Schedule Original'!$BB$204:$BE$261</definedName>
    <definedName name="csumm4" localSheetId="0">'[78]Equipment Schedule Original'!$BB$204:$BE$261</definedName>
    <definedName name="csumm4">'[27]Equipment Schedule Original'!$BB$204:$BE$261</definedName>
    <definedName name="csumm5" localSheetId="3">'[78]Equipment Schedule Original'!$BB$264:$BE$323</definedName>
    <definedName name="csumm5" localSheetId="0">'[78]Equipment Schedule Original'!$BB$264:$BE$323</definedName>
    <definedName name="csumm5">'[27]Equipment Schedule Original'!$BB$264:$BE$323</definedName>
    <definedName name="csv" localSheetId="3">[148]c01!$A$18:$I$124</definedName>
    <definedName name="csv" localSheetId="0">[148]c01!$A$18:$I$124</definedName>
    <definedName name="csv">[149]c01!$A$18:$I$124</definedName>
    <definedName name="CTABalances">'[130]CTA Balances'!$A$12:$D$210</definedName>
    <definedName name="CTAS.RECEBER" localSheetId="3">#REF!</definedName>
    <definedName name="CTAS.RECEBER" localSheetId="0">#REF!</definedName>
    <definedName name="CTAS.RECEBER">#REF!</definedName>
    <definedName name="CTL.EXCEL_MODIFICATION_VERSION">12</definedName>
    <definedName name="CTL.VULCAN_CREATION_VERSION">"8.0.0.3374"</definedName>
    <definedName name="CTL.WORKBOOK_REVISION">800</definedName>
    <definedName name="Cu.">'[35]Atom-Wts-All'!$D$21</definedName>
    <definedName name="Cubes">#REF!</definedName>
    <definedName name="CuDeduct" localSheetId="3">[140]Assumptions!$D$32</definedName>
    <definedName name="CuDeduct" localSheetId="0">[140]Assumptions!$D$32</definedName>
    <definedName name="CuDeduct">[48]Assumptions!$D$32</definedName>
    <definedName name="Cuminfla1" localSheetId="3">#REF!</definedName>
    <definedName name="Cuminfla1" localSheetId="0">#REF!</definedName>
    <definedName name="Cuminfla1">#REF!</definedName>
    <definedName name="Cuminfla2">#REF!</definedName>
    <definedName name="Cuminfla3">#REF!</definedName>
    <definedName name="Cuminfla4">#REF!</definedName>
    <definedName name="Cumsalary1">#REF!</definedName>
    <definedName name="Cumsalary2">#REF!</definedName>
    <definedName name="Cumsalary3">#REF!</definedName>
    <definedName name="Cumsalary4">#REF!</definedName>
    <definedName name="Cumulative_Difference">[85]SAD!$E$47</definedName>
    <definedName name="CuPayable" localSheetId="3">[140]Assumptions!$D$37</definedName>
    <definedName name="CuPayable" localSheetId="0">[140]Assumptions!$D$37</definedName>
    <definedName name="CuPayable">[48]Assumptions!$D$37</definedName>
    <definedName name="CuPlatingConstant">[38]lup!$D$377</definedName>
    <definedName name="Cur_Per">[150]Rep_Det!$B$7</definedName>
    <definedName name="Currency" localSheetId="3">#REF!</definedName>
    <definedName name="Currency" localSheetId="0">#REF!</definedName>
    <definedName name="Currency">#REF!</definedName>
    <definedName name="Current_Ex_Rate">#REF!</definedName>
    <definedName name="Current_Key">#REF!</definedName>
    <definedName name="Current_Period">#REF!</definedName>
    <definedName name="Current_Year">[151]Setup!$B$6</definedName>
    <definedName name="CurrPeriod" localSheetId="3">#REF!</definedName>
    <definedName name="CurrPeriod" localSheetId="0">#REF!</definedName>
    <definedName name="CurrPeriod">#REF!</definedName>
    <definedName name="CuSO4_5H2O.">'[35]Atom-Wts-All'!$M$18</definedName>
    <definedName name="CUST_NK">#REF!</definedName>
    <definedName name="CUST_PL">#REF!</definedName>
    <definedName name="CUSTO">#REF!</definedName>
    <definedName name="Custom_Report_Date" localSheetId="3">'[71]00. Control'!$C$1</definedName>
    <definedName name="Custom_Report_Date" localSheetId="0">'[71]00. Control'!$C$1</definedName>
    <definedName name="Custom_Report_Date">'[72]00. Control'!$C$1</definedName>
    <definedName name="cxcxc">[59]Lead!$K$1229</definedName>
    <definedName name="CY_Depreciation" localSheetId="3">[152]DRE!#REF!</definedName>
    <definedName name="CY_Depreciation" localSheetId="0">[152]DRE!#REF!</definedName>
    <definedName name="CY_Depreciation">[152]DRE!#REF!</definedName>
    <definedName name="CY_Market_Value_of_Equity" localSheetId="3">[152]DRE!#REF!</definedName>
    <definedName name="CY_Market_Value_of_Equity" localSheetId="0">[152]DRE!#REF!</definedName>
    <definedName name="CY_Market_Value_of_Equity">[152]DRE!#REF!</definedName>
    <definedName name="CY_NET_PROFIT">[153]Resultado!$C$25</definedName>
    <definedName name="CY_Tangible_Net_Worth" localSheetId="3">[152]DRE!#REF!</definedName>
    <definedName name="CY_Tangible_Net_Worth" localSheetId="0">[152]DRE!#REF!</definedName>
    <definedName name="CY_Tangible_Net_Worth">[152]DRE!#REF!</definedName>
    <definedName name="CY_Working_Capital" localSheetId="3">[152]DRE!#REF!</definedName>
    <definedName name="CY_Working_Capital" localSheetId="0">[152]DRE!#REF!</definedName>
    <definedName name="CY_Working_Capital">[152]DRE!#REF!</definedName>
    <definedName name="CYCLETIMES" localSheetId="3">'[78]220 t Cycle Times'!$B$5:$P$45</definedName>
    <definedName name="CYCLETIMES" localSheetId="0">'[78]220 t Cycle Times'!$B$5:$P$45</definedName>
    <definedName name="CYCLETIMES">'[27]220 t Cycle Times'!$B$5:$P$45</definedName>
    <definedName name="D" localSheetId="3">#REF!</definedName>
    <definedName name="D" localSheetId="0">#REF!</definedName>
    <definedName name="D">#REF!</definedName>
    <definedName name="D.R.E.">#REF!</definedName>
    <definedName name="D_B_R_F">#REF!</definedName>
    <definedName name="D_L">[154]BUDGET!$H$1:$H$65536</definedName>
    <definedName name="d400rate">'[22]#REF'!$E$50</definedName>
    <definedName name="d400wbrate">'[22]#REF'!$E$46</definedName>
    <definedName name="d8rate">'[22]#REF'!$E$42</definedName>
    <definedName name="d9rate">'[22]#REF'!$E$43</definedName>
    <definedName name="Daily_Actual">'[41]Daily Pdn '!$B$4:$B$35</definedName>
    <definedName name="Daily_Report2">[111]GoldStacked!#REF!</definedName>
    <definedName name="Daily_Service" localSheetId="3">#REF!</definedName>
    <definedName name="Daily_Service" localSheetId="0">#REF!</definedName>
    <definedName name="Daily_Service">#REF!</definedName>
    <definedName name="danny" localSheetId="3" hidden="1">{"Equipment cost",#N/A,FALSE,"bulks"}</definedName>
    <definedName name="danny" localSheetId="0" hidden="1">{"Equipment cost",#N/A,FALSE,"bulks"}</definedName>
    <definedName name="danny" hidden="1">{"Equipment cost",#N/A,FALSE,"bulks"}</definedName>
    <definedName name="dat" localSheetId="3">[155]lookups!$I$2:$J$70</definedName>
    <definedName name="dat" localSheetId="0">[155]lookups!$I$2:$J$70</definedName>
    <definedName name="dat">[156]lookups!$I$2:$J$70</definedName>
    <definedName name="data" localSheetId="3">[157]Prof0201!$D$15:$I$15,[157]Prof0201!$C$7:$I$13</definedName>
    <definedName name="data" localSheetId="0">[157]Prof0201!$D$15:$I$15,[157]Prof0201!$C$7:$I$13</definedName>
    <definedName name="data">[158]Prof0201!$D$15:$I$15,[158]Prof0201!$C$7:$I$13</definedName>
    <definedName name="Data.Dump" localSheetId="3" hidden="1">OFFSET([160]!Data.Top.Left,1,0)</definedName>
    <definedName name="Data.Dump" localSheetId="2" hidden="1">OFFSET([159]!Data.Top.Left,1,0)</definedName>
    <definedName name="Data.Dump" localSheetId="0" hidden="1">OFFSET([160]!Data.Top.Left,1,0)</definedName>
    <definedName name="Data.Dump" hidden="1">OFFSET([159]!Data.Top.Left,1,0)</definedName>
    <definedName name="DATA_01" hidden="1">#REF!</definedName>
    <definedName name="Data_Column">#REF!</definedName>
    <definedName name="data1" hidden="1">#REF!</definedName>
    <definedName name="data2" hidden="1">#REF!</definedName>
    <definedName name="data3" hidden="1">#REF!</definedName>
    <definedName name="DATA4">#REF!</definedName>
    <definedName name="DATA5">#REF!</definedName>
    <definedName name="DATA6">#REF!</definedName>
    <definedName name="_xlnm.Database">#REF!</definedName>
    <definedName name="DataRange">[161]Data!$A$1:$D$9690</definedName>
    <definedName name="dataset1" localSheetId="3">#REF!</definedName>
    <definedName name="dataset1" localSheetId="0">#REF!</definedName>
    <definedName name="dataset1">#REF!</definedName>
    <definedName name="dataset2" localSheetId="3">[162]Scheduledata!$A$2:$R$998</definedName>
    <definedName name="dataset2" localSheetId="0">[162]Scheduledata!$A$2:$R$998</definedName>
    <definedName name="dataset2">[163]Scheduledata!$A$2:$R$998</definedName>
    <definedName name="dataset3" localSheetId="3">[162]Scheduledata!$A$2:$V$998</definedName>
    <definedName name="dataset3" localSheetId="0">[162]Scheduledata!$A$2:$V$998</definedName>
    <definedName name="dataset3">[163]Scheduledata!$A$2:$V$998</definedName>
    <definedName name="Date" localSheetId="3">'[164]Daily Report'!$C$6</definedName>
    <definedName name="Date" localSheetId="0">'[164]Daily Report'!$C$6</definedName>
    <definedName name="Date">'[165]Daily Report'!$C$6</definedName>
    <definedName name="date_debut">[166]Parametres!$B$1</definedName>
    <definedName name="DateMagnitude">[38]EditBrowse!$AM$5</definedName>
    <definedName name="DateOptions">[38]lup!$G$187:$G$192</definedName>
    <definedName name="DateRange">[38]Data!$H$81:$H$539</definedName>
    <definedName name="Dates_End" localSheetId="3">[124]Timing!$J$2:$CO$2</definedName>
    <definedName name="Dates_End" localSheetId="0">[124]Timing!$J$2:$CO$2</definedName>
    <definedName name="Dates_End">[167]Timing!$J$2:$CO$2</definedName>
    <definedName name="DAY_EXC" localSheetId="3">#REF!</definedName>
    <definedName name="DAY_EXC" localSheetId="0">#REF!</definedName>
    <definedName name="DAY_EXC">#REF!</definedName>
    <definedName name="DAYS_BCM" localSheetId="3">#REF!</definedName>
    <definedName name="DAYS_BCM" localSheetId="0">#REF!</definedName>
    <definedName name="DAYS_BCM">#REF!</definedName>
    <definedName name="days_in_period">'[168]Look up Lists'!$E$8:$F$50</definedName>
    <definedName name="DAYS_LOADS" localSheetId="3">#REF!</definedName>
    <definedName name="DAYS_LOADS" localSheetId="0">#REF!</definedName>
    <definedName name="DAYS_LOADS">#REF!</definedName>
    <definedName name="Days_Worked">'[82]Production Stats'!$B$55</definedName>
    <definedName name="Days_Year">[169]N!$D$15</definedName>
    <definedName name="Days_Yr" localSheetId="3">[170]Calendar!$E$32</definedName>
    <definedName name="Days_Yr" localSheetId="0">[170]Calendar!$E$32</definedName>
    <definedName name="Days_Yr">[171]Calendar!$E$32</definedName>
    <definedName name="DAYSHIFT_LOADSCLASSIFICATION">'[82]DAY SHIFT'!#REF!</definedName>
    <definedName name="DaysInPeriod" localSheetId="3">#REF!</definedName>
    <definedName name="DaysInPeriod" localSheetId="0">#REF!</definedName>
    <definedName name="DaysInPeriod">#REF!</definedName>
    <definedName name="DaysInYear" localSheetId="3">#REF!</definedName>
    <definedName name="DaysInYear" localSheetId="0">#REF!</definedName>
    <definedName name="DaysInYear">#REF!</definedName>
    <definedName name="Dayworks" localSheetId="3">#REF!</definedName>
    <definedName name="Dayworks" localSheetId="0">#REF!</definedName>
    <definedName name="Dayworks">#REF!</definedName>
    <definedName name="DAYWORKS_RATE">'[41]Dayworks Rates'!$A$2:$G$31</definedName>
    <definedName name="Dayworks_Revenue">#REF!</definedName>
    <definedName name="Dayworks_Summary">"Dayworks'!$A$1:$F$23"</definedName>
    <definedName name="Db">'[172]Sched B - R&amp;F'!$D$22</definedName>
    <definedName name="DB_Sched" localSheetId="3">#REF!</definedName>
    <definedName name="DB_Sched" localSheetId="0">#REF!</definedName>
    <definedName name="DB_Sched">#REF!</definedName>
    <definedName name="dbcosts" localSheetId="3">[162]limainfo!$G$5:$H$8</definedName>
    <definedName name="dbcosts" localSheetId="0">[162]limainfo!$G$5:$H$8</definedName>
    <definedName name="dbcosts">[163]limainfo!$G$5:$H$8</definedName>
    <definedName name="dbdFresh" localSheetId="3">#REF!</definedName>
    <definedName name="dbdFresh" localSheetId="0">#REF!</definedName>
    <definedName name="dbdFresh">#REF!</definedName>
    <definedName name="dbdOxide" localSheetId="3">#REF!</definedName>
    <definedName name="dbdOxide" localSheetId="0">#REF!</definedName>
    <definedName name="dbdOxide">#REF!</definedName>
    <definedName name="dbm">#REF!</definedName>
    <definedName name="dd">#REF!</definedName>
    <definedName name="DDays">'[147]BSheet &amp; Other Assum'!#REF!</definedName>
    <definedName name="dddd">'[22]Daily Costing New_Aug 05'!#REF!</definedName>
    <definedName name="ddddddd" localSheetId="3" hidden="1">{#N/A,#N/A,FALSE,"DATA"}</definedName>
    <definedName name="ddddddd" localSheetId="0" hidden="1">{#N/A,#N/A,FALSE,"DATA"}</definedName>
    <definedName name="ddddddd" hidden="1">{#N/A,#N/A,FALSE,"DATA"}</definedName>
    <definedName name="dds">'[67]Sched B - R&amp;F'!$D$20</definedName>
    <definedName name="DEBENLP" localSheetId="3">#REF!</definedName>
    <definedName name="DEBENLP" localSheetId="0">#REF!</definedName>
    <definedName name="DEBENLP">#REF!</definedName>
    <definedName name="DebtRatio" localSheetId="3">[31]Assumptions!$D$13</definedName>
    <definedName name="DebtRatio" localSheetId="0">[31]Assumptions!$D$13</definedName>
    <definedName name="DebtRatio">[32]Assumptions!$D$13</definedName>
    <definedName name="Dec_00">#REF!</definedName>
    <definedName name="Dec_01">#REF!</definedName>
    <definedName name="December">#REF!</definedName>
    <definedName name="dede">[173]Dayworks!$Q$5:$R$92</definedName>
    <definedName name="dee">[173]Dayworks!$AI$77:$AM$92</definedName>
    <definedName name="Delay_Hours">'[82]Production Stats'!$K$47</definedName>
    <definedName name="Density_Bulk_Slurry" localSheetId="3">#REF!</definedName>
    <definedName name="Density_Bulk_Slurry" localSheetId="0">#REF!</definedName>
    <definedName name="Density_Bulk_Slurry">#REF!</definedName>
    <definedName name="Density_Liquids">#REF!</definedName>
    <definedName name="Density_Solids">#REF!</definedName>
    <definedName name="Depn_Rate">'[147]BSheet &amp; Other Assum'!#REF!</definedName>
    <definedName name="DEPRECIATION" localSheetId="3">#REF!</definedName>
    <definedName name="DEPRECIATION" localSheetId="0">#REF!</definedName>
    <definedName name="DEPRECIATION">#REF!</definedName>
    <definedName name="Depreciation_rate">#REF!</definedName>
    <definedName name="DEPRECIATION0">#REF!</definedName>
    <definedName name="depreciationcalculation">#REF!</definedName>
    <definedName name="DepreciationRate" localSheetId="3">[47]Assumptions!$D$15</definedName>
    <definedName name="DepreciationRate" localSheetId="0">[47]Assumptions!$D$15</definedName>
    <definedName name="DepreciationRate">[48]Assumptions!$D$15</definedName>
    <definedName name="DEPT">'[174]SOR - C&amp;M '!$636:$637</definedName>
    <definedName name="DEPT_CODE">[39]besc!$A$1:$A$65536</definedName>
    <definedName name="DEPT1">'[174]SOR - C&amp;M '!$639:$640</definedName>
    <definedName name="dest" localSheetId="3">[92]factors!$H$3:$H$15</definedName>
    <definedName name="dest" localSheetId="0">[92]factors!$H$3:$H$15</definedName>
    <definedName name="dest">[93]factors!$H$3:$H$15</definedName>
    <definedName name="Detail_Table" localSheetId="3">[175]JournalData!$A$8:$E$37</definedName>
    <definedName name="Detail_Table" localSheetId="0">[175]JournalData!$A$8:$E$37</definedName>
    <definedName name="Detail_Table">[176]JournalData!$A$8:$E$37</definedName>
    <definedName name="Detail_Table1" localSheetId="3">[175]JournalData!$A$8:$E$37</definedName>
    <definedName name="Detail_Table1" localSheetId="0">[175]JournalData!$A$8:$E$37</definedName>
    <definedName name="Detail_Table1">[176]JournalData!$A$8:$E$37</definedName>
    <definedName name="DetCost" localSheetId="3">#REF!</definedName>
    <definedName name="DetCost" localSheetId="0">#REF!</definedName>
    <definedName name="DetCost">#REF!</definedName>
    <definedName name="Development" localSheetId="3">#REF!</definedName>
    <definedName name="Development" localSheetId="0">#REF!</definedName>
    <definedName name="Development">#REF!</definedName>
    <definedName name="DEWATER" localSheetId="3">[26]Dewater!$A$3:$N$31</definedName>
    <definedName name="DEWATER" localSheetId="0">[26]Dewater!$A$3:$N$31</definedName>
    <definedName name="DEWATER">[27]Dewater!$A$3:$N$31</definedName>
    <definedName name="DEWATERING" localSheetId="3">#REF!</definedName>
    <definedName name="DEWATERING" localSheetId="0">#REF!</definedName>
    <definedName name="DEWATERING">#REF!</definedName>
    <definedName name="DEWATERINGCOST" localSheetId="3">[78]Dewater!$A$3:$N$31</definedName>
    <definedName name="DEWATERINGCOST" localSheetId="0">[78]Dewater!$A$3:$N$31</definedName>
    <definedName name="DEWATERINGCOST">[27]Dewater!$A$3:$N$31</definedName>
    <definedName name="DFGFHFHF" localSheetId="3">#REF!</definedName>
    <definedName name="DFGFHFHF" localSheetId="0">#REF!</definedName>
    <definedName name="DFGFHFHF">#REF!</definedName>
    <definedName name="DFL" localSheetId="3">[73]OFF!#REF!</definedName>
    <definedName name="DFL" localSheetId="0">[73]OFF!#REF!</definedName>
    <definedName name="DFL">[74]OFF!#REF!</definedName>
    <definedName name="dfsd" localSheetId="3">#REF!</definedName>
    <definedName name="dfsd" localSheetId="0">#REF!</definedName>
    <definedName name="dfsd">#REF!</definedName>
    <definedName name="dftgjk" localSheetId="3">'[11]d&amp;b2'!#REF!</definedName>
    <definedName name="dftgjk" localSheetId="0">'[11]d&amp;b2'!#REF!</definedName>
    <definedName name="dftgjk">'[11]d&amp;b2'!#REF!</definedName>
    <definedName name="DFUNC_NK" localSheetId="3">#REF!</definedName>
    <definedName name="DFUNC_NK" localSheetId="0">#REF!</definedName>
    <definedName name="DFUNC_NK">#REF!</definedName>
    <definedName name="DFUNC_PL">#REF!</definedName>
    <definedName name="Di">'[172]Sched B - R&amp;F'!$D$29</definedName>
    <definedName name="DIFERIDO" localSheetId="3">#REF!</definedName>
    <definedName name="DIFERIDO" localSheetId="0">#REF!</definedName>
    <definedName name="DIFERIDO">#REF!</definedName>
    <definedName name="Dimension">#REF!</definedName>
    <definedName name="Dimensions">#REF!</definedName>
    <definedName name="Direct_capital_cost" localSheetId="3">SUM('[177]Project Capital'!$E$19:$F$19)</definedName>
    <definedName name="Direct_capital_cost" localSheetId="0">SUM('[177]Project Capital'!$E$19:$F$19)</definedName>
    <definedName name="Direct_capital_cost">SUM('[178]Project Capital'!$E$19:$F$19)</definedName>
    <definedName name="Disc_rate_high" localSheetId="3">#REF!</definedName>
    <definedName name="Disc_rate_high" localSheetId="0">#REF!</definedName>
    <definedName name="Disc_rate_high">#REF!</definedName>
    <definedName name="Disc_rate_low">#REF!</definedName>
    <definedName name="Disc_rate_med">#REF!</definedName>
    <definedName name="DISCIPLINE_CODE">#REF!</definedName>
    <definedName name="Discount" hidden="1">#REF!</definedName>
    <definedName name="Discount_rate" localSheetId="3">'[68]Summary Financials'!#REF!</definedName>
    <definedName name="Discount_rate" localSheetId="0">'[68]Summary Financials'!#REF!</definedName>
    <definedName name="Discount_rate">'[69]Summary Financials'!#REF!</definedName>
    <definedName name="display_area_2" localSheetId="3" hidden="1">#REF!</definedName>
    <definedName name="display_area_2" localSheetId="0" hidden="1">#REF!</definedName>
    <definedName name="display_area_2" hidden="1">#REF!</definedName>
    <definedName name="DIVGRAF1">[54]GrafdivB!#REF!</definedName>
    <definedName name="DIVIDEND" localSheetId="3">#REF!</definedName>
    <definedName name="DIVIDEND" localSheetId="0">#REF!</definedName>
    <definedName name="DIVIDEND">#REF!</definedName>
    <definedName name="Division">#REF!</definedName>
    <definedName name="divliq">#REF!</definedName>
    <definedName name="DJPO">#REF!</definedName>
    <definedName name="DJPO1">#REF!</definedName>
    <definedName name="DME_Dirty" hidden="1">"True"</definedName>
    <definedName name="DME_DocumentFlags" hidden="1">"1"</definedName>
    <definedName name="DME_DocumentID" hidden="1">"::ODMA\DME-MSE\MGIBC-22163"</definedName>
    <definedName name="DME_DocumentOpened" hidden="1">"True"</definedName>
    <definedName name="DME_DocumentTitle" hidden="1">"MGIBC-22163 - wescorp consolidation"</definedName>
    <definedName name="DME_LocalFile" hidden="1">"False"</definedName>
    <definedName name="DME_NextWindowNumber" hidden="1">"2"</definedName>
    <definedName name="DOK" localSheetId="3">'[179]Assum &amp; CAPEX'!#REF!</definedName>
    <definedName name="DOK" localSheetId="0">'[179]Assum &amp; CAPEX'!#REF!</definedName>
    <definedName name="DOK">'[179]Assum &amp; CAPEX'!#REF!</definedName>
    <definedName name="Dolerite_pattern" localSheetId="3">#REF!</definedName>
    <definedName name="Dolerite_pattern" localSheetId="0">#REF!</definedName>
    <definedName name="Dolerite_pattern">#REF!</definedName>
    <definedName name="DollarInflationFactor" localSheetId="3">#REF!</definedName>
    <definedName name="DollarInflationFactor" localSheetId="0">#REF!</definedName>
    <definedName name="DollarInflationFactor">#REF!</definedName>
    <definedName name="DowntimeColumns">[38]lup!$D$134</definedName>
    <definedName name="DP_PLANT_Cu_INVEN_BUDGET">[38]lup!$D$403</definedName>
    <definedName name="DR">'[180]SET UP'!$U$2:$U$26</definedName>
    <definedName name="DrAvail" localSheetId="3">#REF!</definedName>
    <definedName name="DrAvail" localSheetId="0">#REF!</definedName>
    <definedName name="DrAvail">#REF!</definedName>
    <definedName name="DrcpmFr" localSheetId="3">#REF!</definedName>
    <definedName name="DrcpmFr" localSheetId="0">#REF!</definedName>
    <definedName name="DrcpmFr">#REF!</definedName>
    <definedName name="DrcpmOx" localSheetId="3">#REF!</definedName>
    <definedName name="DrcpmOx" localSheetId="0">#REF!</definedName>
    <definedName name="DrcpmOx">#REF!</definedName>
    <definedName name="DrDays" localSheetId="3">'[147]BSheet &amp; Other Assum'!#REF!</definedName>
    <definedName name="DrDays" localSheetId="0">'[147]BSheet &amp; Other Assum'!#REF!</definedName>
    <definedName name="DrDays">'[147]BSheet &amp; Other Assum'!#REF!</definedName>
    <definedName name="drdol">87</definedName>
    <definedName name="drill" localSheetId="3">#REF!</definedName>
    <definedName name="drill" localSheetId="0">#REF!</definedName>
    <definedName name="drill">#REF!</definedName>
    <definedName name="DRILL_BLAST">#REF!</definedName>
    <definedName name="DRILL_BLAST_AMOADA">#REF!</definedName>
    <definedName name="DRILL_BLAST_LIMA_KWESIE">#REF!</definedName>
    <definedName name="DRILL_BLAST_LIMA_PRESPLIT">#REF!</definedName>
    <definedName name="DRILL_BLAST_LIMA_SMARTDET">#REF!</definedName>
    <definedName name="DRILL_BLAST_SMARTDETS">#REF!</definedName>
    <definedName name="drillandblast">200</definedName>
    <definedName name="DRILLCOST" localSheetId="3">[26]Drill!$A$30:$D$94</definedName>
    <definedName name="DRILLCOST" localSheetId="0">[26]Drill!$A$30:$D$94</definedName>
    <definedName name="DRILLCOST">[27]Drill!$A$30:$D$94</definedName>
    <definedName name="DRILLCOSTNEW" localSheetId="3">[26]Drill!$I$31:$L$95</definedName>
    <definedName name="DRILLCOSTNEW" localSheetId="0">[26]Drill!$I$31:$L$95</definedName>
    <definedName name="DRILLCOSTNEW">[27]Drill!$I$31:$L$95</definedName>
    <definedName name="drillfuel" localSheetId="3">#REF!</definedName>
    <definedName name="drillfuel" localSheetId="0">#REF!</definedName>
    <definedName name="drillfuel">#REF!</definedName>
    <definedName name="Drilling_Revenue" localSheetId="3">#REF!</definedName>
    <definedName name="Drilling_Revenue" localSheetId="0">#REF!</definedName>
    <definedName name="Drilling_Revenue">#REF!</definedName>
    <definedName name="drillprod" localSheetId="3">#REF!</definedName>
    <definedName name="drillprod" localSheetId="0">#REF!</definedName>
    <definedName name="drillprod">#REF!</definedName>
    <definedName name="DRILLPRODUCTIVITY" localSheetId="3">[78]Drill!$A$2:$D$26</definedName>
    <definedName name="DRILLPRODUCTIVITY" localSheetId="0">[78]Drill!$A$2:$D$26</definedName>
    <definedName name="DRILLPRODUCTIVITY">[27]Drill!$A$2:$D$26</definedName>
    <definedName name="drillsmu" localSheetId="3">#REF!</definedName>
    <definedName name="drillsmu" localSheetId="0">#REF!</definedName>
    <definedName name="drillsmu">#REF!</definedName>
    <definedName name="driltechfuel" localSheetId="3">#REF!</definedName>
    <definedName name="driltechfuel" localSheetId="0">#REF!</definedName>
    <definedName name="driltechfuel">#REF!</definedName>
    <definedName name="driltechprod_fresh" localSheetId="3">#REF!</definedName>
    <definedName name="driltechprod_fresh" localSheetId="0">#REF!</definedName>
    <definedName name="driltechprod_fresh">#REF!</definedName>
    <definedName name="driltechprod_oxide">#REF!</definedName>
    <definedName name="driltechsmu">#REF!</definedName>
    <definedName name="droth">115</definedName>
    <definedName name="DrSMU">#REF!</definedName>
    <definedName name="DrtAvail">#REF!</definedName>
    <definedName name="DrtUtil">#REF!</definedName>
    <definedName name="DrUtil">#REF!</definedName>
    <definedName name="dsad">#REF!</definedName>
    <definedName name="DSCR">#REF!</definedName>
    <definedName name="Dshift80">[181]Assumptions!$C$41</definedName>
    <definedName name="DSIAO_NK" localSheetId="3">#REF!</definedName>
    <definedName name="DSIAO_NK" localSheetId="0">#REF!</definedName>
    <definedName name="DSIAO_NK">#REF!</definedName>
    <definedName name="DSIEX_NK">#REF!</definedName>
    <definedName name="DSIMAIL_NK">#REF!</definedName>
    <definedName name="DSISOL_NK">#REF!</definedName>
    <definedName name="DSRAFundingIn">#REF!</definedName>
    <definedName name="DT711_Night_Effhrs">'[82]NIGHT SHIFT'!#REF!</definedName>
    <definedName name="DT711_Nightshift_Effhrs">'[182]NIGHT SHIFT'!$N$13</definedName>
    <definedName name="DT723_Night_Effhrs">'[82]NIGHT SHIFT'!#REF!</definedName>
    <definedName name="DT723_Nightshift_Effhrs">'[182]NIGHT SHIFT'!$N$14</definedName>
    <definedName name="DT724_Dayshift_Effhrs">'[82]DAY SHIFT'!#REF!</definedName>
    <definedName name="DT724_Night_Effhrs">'[82]NIGHT SHIFT'!#REF!</definedName>
    <definedName name="DT724_Nightshift_Effhrs">'[182]NIGHT SHIFT'!$N$15</definedName>
    <definedName name="DT727_Dayshift_Effhrs">'[82]DAY SHIFT'!#REF!</definedName>
    <definedName name="DT727_Night_Effhrs">'[82]NIGHT SHIFT'!#REF!</definedName>
    <definedName name="DT727_Nightshift_Effhrs">'[182]NIGHT SHIFT'!$N$16</definedName>
    <definedName name="DT739_Night_Effhrs">'[82]NIGHT SHIFT'!#REF!</definedName>
    <definedName name="DT739_Nightshift_Effhrs">'[182]NIGHT SHIFT'!$N$17</definedName>
    <definedName name="DT740_Dayshift_Effhrs">'[82]DAY SHIFT'!#REF!</definedName>
    <definedName name="DT740_Night_Effhrs">'[82]NIGHT SHIFT'!#REF!</definedName>
    <definedName name="DT740_Nightshift_Effhrs">'[182]NIGHT SHIFT'!$N$18</definedName>
    <definedName name="DT741_Night_Effhrs">'[82]NIGHT SHIFT'!#REF!</definedName>
    <definedName name="DT741_Nightshift_Effhrs">'[182]NIGHT SHIFT'!$N$19</definedName>
    <definedName name="DT742_Night_Effhrs">'[82]NIGHT SHIFT'!#REF!</definedName>
    <definedName name="DT742_Nightshift_Effhrs">'[182]NIGHT SHIFT'!$N$20</definedName>
    <definedName name="DT777_Night_Effhrs">'[82]NIGHT SHIFT'!#REF!</definedName>
    <definedName name="DT777_Nightshift_Effhrs">'[182]NIGHT SHIFT'!$N$21</definedName>
    <definedName name="DT778_Night_Effhrs">'[82]NIGHT SHIFT'!#REF!</definedName>
    <definedName name="DT778_Nightshift_Effhrs">'[182]NIGHT SHIFT'!$N$22</definedName>
    <definedName name="DUPLS.ARECEBER" localSheetId="3">#REF!</definedName>
    <definedName name="DUPLS.ARECEBER" localSheetId="0">#REF!</definedName>
    <definedName name="DUPLS.ARECEBER">#REF!</definedName>
    <definedName name="DW_COST_CODES" localSheetId="3">#REF!</definedName>
    <definedName name="DW_COST_CODES" localSheetId="0">#REF!</definedName>
    <definedName name="DW_COST_CODES">#REF!</definedName>
    <definedName name="DW_COST_CODES_HOURS">#REF!</definedName>
    <definedName name="Dy.">'[35]Atom-Wts-All'!$D$22</definedName>
    <definedName name="Dyn_Actual_CF" localSheetId="3">OFFSET('[63]Chart Data'!$BK$40,0,0,'[63]Chart Data'!$BK$34,1)</definedName>
    <definedName name="Dyn_Actual_CF" localSheetId="0">OFFSET('[63]Chart Data'!$BK$40,0,0,'[63]Chart Data'!$BK$34,1)</definedName>
    <definedName name="Dyn_Actual_CF">OFFSET('[64]Chart Data'!$BK$40,0,0,'[64]Chart Data'!$BK$34,1)</definedName>
    <definedName name="Dyn_Actual_Incremental" localSheetId="3">OFFSET('[63]Chart Data'!$BM$40,0,0,'[63]Chart Data'!$BM$34,1)</definedName>
    <definedName name="Dyn_Actual_Incremental" localSheetId="0">OFFSET('[63]Chart Data'!$BM$40,0,0,'[63]Chart Data'!$BM$34,1)</definedName>
    <definedName name="Dyn_Actual_Incremental">OFFSET('[64]Chart Data'!$BM$40,0,0,'[64]Chart Data'!$BM$34,1)</definedName>
    <definedName name="Dyn_Actual_LI" localSheetId="3">OFFSET('[63]Chart Data'!$BL$40,0,0,'[63]Chart Data'!$BL$34,1)</definedName>
    <definedName name="Dyn_Actual_LI" localSheetId="0">OFFSET('[63]Chart Data'!$BL$40,0,0,'[63]Chart Data'!$BL$34,1)</definedName>
    <definedName name="Dyn_Actual_LI">OFFSET('[64]Chart Data'!$BL$40,0,0,'[64]Chart Data'!$BL$34,1)</definedName>
    <definedName name="Dyn_Actual_Total" localSheetId="3">OFFSET('[63]Chart Data'!$BN$40,0,0,'[63]Chart Data'!$BN$34,1)</definedName>
    <definedName name="Dyn_Actual_Total" localSheetId="0">OFFSET('[63]Chart Data'!$BN$40,0,0,'[63]Chart Data'!$BN$34,1)</definedName>
    <definedName name="Dyn_Actual_Total">OFFSET('[64]Chart Data'!$BN$40,0,0,'[64]Chart Data'!$BN$34,1)</definedName>
    <definedName name="Dyn_Months" localSheetId="3">OFFSET('[63]Chart Data'!$BD$40,0,0,'[63]Chart Data'!$BD$34,1)</definedName>
    <definedName name="Dyn_Months" localSheetId="0">OFFSET('[63]Chart Data'!$BD$40,0,0,'[63]Chart Data'!$BD$34,1)</definedName>
    <definedName name="Dyn_Months">OFFSET('[64]Chart Data'!$BD$40,0,0,'[64]Chart Data'!$BD$34,1)</definedName>
    <definedName name="Dyn_Targeted_CF" localSheetId="3">OFFSET('[63]Chart Data'!$BF$40,0,0,'[63]Chart Data'!$BF$34,1)</definedName>
    <definedName name="Dyn_Targeted_CF" localSheetId="0">OFFSET('[63]Chart Data'!$BF$40,0,0,'[63]Chart Data'!$BF$34,1)</definedName>
    <definedName name="Dyn_Targeted_CF">OFFSET('[64]Chart Data'!$BF$40,0,0,'[64]Chart Data'!$BF$34,1)</definedName>
    <definedName name="Dyn_Targeted_Incremental" localSheetId="3">OFFSET('[63]Chart Data'!$BH$40,0,0,'[63]Chart Data'!$BH$34,1)</definedName>
    <definedName name="Dyn_Targeted_Incremental" localSheetId="0">OFFSET('[63]Chart Data'!$BH$40,0,0,'[63]Chart Data'!$BH$34,1)</definedName>
    <definedName name="Dyn_Targeted_Incremental">OFFSET('[64]Chart Data'!$BH$40,0,0,'[64]Chart Data'!$BH$34,1)</definedName>
    <definedName name="Dyn_Targeted_LI" localSheetId="3">OFFSET('[63]Chart Data'!$BG$40,0,0,'[63]Chart Data'!$BG$34,1)</definedName>
    <definedName name="Dyn_Targeted_LI" localSheetId="0">OFFSET('[63]Chart Data'!$BG$40,0,0,'[63]Chart Data'!$BG$34,1)</definedName>
    <definedName name="Dyn_Targeted_LI">OFFSET('[64]Chart Data'!$BG$40,0,0,'[64]Chart Data'!$BG$34,1)</definedName>
    <definedName name="Dyn_Targeted_Total" localSheetId="3">OFFSET('[63]Chart Data'!$BI$40,0,0,'[63]Chart Data'!$BI$34,1)</definedName>
    <definedName name="Dyn_Targeted_Total" localSheetId="0">OFFSET('[63]Chart Data'!$BI$40,0,0,'[63]Chart Data'!$BI$34,1)</definedName>
    <definedName name="Dyn_Targeted_Total">OFFSET('[64]Chart Data'!$BI$40,0,0,'[64]Chart Data'!$BI$34,1)</definedName>
    <definedName name="E">#REF!</definedName>
    <definedName name="Eb">'[172]Sched B - R&amp;F'!$D$23</definedName>
    <definedName name="ebittax" localSheetId="3">[183]Neraca!#REF!</definedName>
    <definedName name="ebittax" localSheetId="0">[183]Neraca!#REF!</definedName>
    <definedName name="ebittax">[184]Neraca!#REF!</definedName>
    <definedName name="EBT" localSheetId="3">#REF!</definedName>
    <definedName name="EBT" localSheetId="0">#REF!</definedName>
    <definedName name="EBT">#REF!</definedName>
    <definedName name="Edikan" localSheetId="3">'[84]Time Model'!#REF!</definedName>
    <definedName name="Edikan" localSheetId="0">'[84]Time Model'!#REF!</definedName>
    <definedName name="Edikan">'[84]Time Model'!#REF!</definedName>
    <definedName name="EdikanBD" localSheetId="3">'[84]Time Model'!#REF!,'[84]Time Model'!#REF!</definedName>
    <definedName name="EdikanBD" localSheetId="0">'[84]Time Model'!#REF!,'[84]Time Model'!#REF!</definedName>
    <definedName name="EdikanBD">'[84]Time Model'!#REF!,'[84]Time Model'!#REF!</definedName>
    <definedName name="EE" localSheetId="3">#REF!</definedName>
    <definedName name="EE" localSheetId="0">#REF!</definedName>
    <definedName name="EE">#REF!</definedName>
    <definedName name="efff">#REF!</definedName>
    <definedName name="efffffff">#REF!</definedName>
    <definedName name="efwwwwwwwwww">#REF!</definedName>
    <definedName name="EH4500_prod" localSheetId="3">'[155]Equipment (BCM)'!$E$320</definedName>
    <definedName name="EH4500_prod" localSheetId="0">'[155]Equipment (BCM)'!$E$320</definedName>
    <definedName name="EH4500_prod">'[156]Equipment (BCM)'!$E$320</definedName>
    <definedName name="Ei">'[172]Sched B - R&amp;F'!$D$30</definedName>
    <definedName name="ELE_CODE">[39]besc!$E$1:$E$65536</definedName>
    <definedName name="Elect_Equipment" localSheetId="3">#REF!</definedName>
    <definedName name="Elect_Equipment" localSheetId="0">#REF!</definedName>
    <definedName name="Elect_Equipment">#REF!</definedName>
    <definedName name="Elect_Equipment_Cost">#REF!</definedName>
    <definedName name="Elect_Equipment_kWh">#REF!</definedName>
    <definedName name="Elect_Equipment_List">#REF!</definedName>
    <definedName name="Element">#REF!</definedName>
    <definedName name="emp_id">#REF!</definedName>
    <definedName name="employee_id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mulCost">#REF!</definedName>
    <definedName name="EmulSG">#REF!</definedName>
    <definedName name="ENCARGOS98" localSheetId="3">[54]ServDiv!#REF!</definedName>
    <definedName name="ENCARGOS98" localSheetId="0">[54]ServDiv!#REF!</definedName>
    <definedName name="ENCARGOS98">[54]ServDiv!#REF!</definedName>
    <definedName name="ENCARGOS99" localSheetId="3">[54]ServDiv!#REF!</definedName>
    <definedName name="ENCARGOS99" localSheetId="0">[54]ServDiv!#REF!</definedName>
    <definedName name="ENCARGOS99">[54]ServDiv!#REF!</definedName>
    <definedName name="End" localSheetId="3">#REF!</definedName>
    <definedName name="End" localSheetId="0">#REF!</definedName>
    <definedName name="End">#REF!</definedName>
    <definedName name="End_FX">[79]FX!$F$9:$O$9</definedName>
    <definedName name="EndCurrentFinYear">[38]lup!$D$282</definedName>
    <definedName name="ENDGAME" localSheetId="3" hidden="1">{"Equipment cost",#N/A,FALSE,"bulks"}</definedName>
    <definedName name="ENDGAME" localSheetId="0" hidden="1">{"Equipment cost",#N/A,FALSE,"bulks"}</definedName>
    <definedName name="ENDGAME" hidden="1">{"Equipment cost",#N/A,FALSE,"bulks"}</definedName>
    <definedName name="Ending_Balance">#N/A</definedName>
    <definedName name="EndOfFinancialYear">#REF!</definedName>
    <definedName name="EndTarget" localSheetId="3">'[185]2. Skill Tests'!$D$6:$K$101</definedName>
    <definedName name="EndTarget" localSheetId="0">'[185]2. Skill Tests'!$D$6:$K$101</definedName>
    <definedName name="EndTarget">'[186]2. Skill Tests'!$D$6:$K$101</definedName>
    <definedName name="endyear" localSheetId="3">#REF!</definedName>
    <definedName name="endyear" localSheetId="0">#REF!</definedName>
    <definedName name="endyear">#REF!</definedName>
    <definedName name="english">#REF!</definedName>
    <definedName name="Environmental_Management_Cost">#REF!</definedName>
    <definedName name="EO705Fresh">#REF!</definedName>
    <definedName name="EO705FreshRh">#REF!</definedName>
    <definedName name="EO705Oxide">#REF!</definedName>
    <definedName name="EO705OxideRh">#REF!</definedName>
    <definedName name="EO706Fresh">#REF!</definedName>
    <definedName name="EO706FreshRh">#REF!</definedName>
    <definedName name="EO706Oxide">#REF!</definedName>
    <definedName name="EO706OxideRh">#REF!</definedName>
    <definedName name="EO711Fresh">#REF!</definedName>
    <definedName name="EO711FreshRh">#REF!</definedName>
    <definedName name="EO711Oxide">#REF!</definedName>
    <definedName name="EO711OxideRh">#REF!</definedName>
    <definedName name="EO721_Dayshift_Effhrs">'[82]DAY SHIFT'!$AC$8</definedName>
    <definedName name="EO721_Dayshift_Opsdelay" localSheetId="3">#REF!,#REF!</definedName>
    <definedName name="EO721_Dayshift_Opsdelay" localSheetId="0">#REF!,#REF!</definedName>
    <definedName name="EO721_Dayshift_Opsdelay">#REF!,#REF!</definedName>
    <definedName name="EO721_Night_Effhrs">'[82]NIGHT SHIFT'!$AB$8</definedName>
    <definedName name="EO721_Nightshift_Effhrs">'[182]NIGHT SHIFT'!$N$8</definedName>
    <definedName name="EO721_Nightshift_Opsdelay" localSheetId="3">#REF!,#REF!</definedName>
    <definedName name="EO721_Nightshift_Opsdelay" localSheetId="0">#REF!,#REF!</definedName>
    <definedName name="EO721_Nightshift_Opsdelay">#REF!,#REF!</definedName>
    <definedName name="EO723_Nightshift_Effhrs">'[182]NIGHT SHIFT'!$N$9</definedName>
    <definedName name="EO723_OPSDELAY_DAYSHIFT" localSheetId="3">#REF!,#REF!</definedName>
    <definedName name="EO723_OPSDELAY_DAYSHIFT" localSheetId="0">#REF!,#REF!</definedName>
    <definedName name="EO723_OPSDELAY_DAYSHIFT">#REF!,#REF!</definedName>
    <definedName name="EO725_Dayshift_Eff_hrs">'[82]DAY SHIFT'!$AC$9</definedName>
    <definedName name="EO725_Dayshift_Opsdelay" localSheetId="3">#REF!,#REF!</definedName>
    <definedName name="EO725_Dayshift_Opsdelay" localSheetId="0">#REF!,#REF!</definedName>
    <definedName name="EO725_Dayshift_Opsdelay">#REF!,#REF!</definedName>
    <definedName name="EO725_Night_Eff_hrs">'[82]NIGHT SHIFT'!$AB$9</definedName>
    <definedName name="EO725_Nightshift_Effhrs">'[182]NIGHT SHIFT'!$N$10</definedName>
    <definedName name="EO725_Nightshift_Opsdelay" localSheetId="3">#REF!,#REF!</definedName>
    <definedName name="EO725_Nightshift_Opsdelay" localSheetId="0">#REF!,#REF!</definedName>
    <definedName name="EO725_Nightshift_Opsdelay">#REF!,#REF!</definedName>
    <definedName name="EO744_Dayshift_Eff_hrs">'[82]DAY SHIFT'!$AC$10</definedName>
    <definedName name="EO744_Night_Eff_hrs">'[82]NIGHT SHIFT'!$AB$10</definedName>
    <definedName name="EO746_Dayshift_Effhrs">'[82]DAY SHIFT'!$AC$14</definedName>
    <definedName name="EO746_Dayshift_Opsdelay" localSheetId="3">#REF!,#REF!</definedName>
    <definedName name="EO746_Dayshift_Opsdelay" localSheetId="0">#REF!,#REF!</definedName>
    <definedName name="EO746_Dayshift_Opsdelay">#REF!,#REF!</definedName>
    <definedName name="EO746_Night_Effhrs">'[82]NIGHT SHIFT'!$AB$14</definedName>
    <definedName name="EO746_Nightshift_Effhrs">'[182]NIGHT SHIFT'!$N$11</definedName>
    <definedName name="EO746_Nightshift_Opsdelay" localSheetId="3">#REF!,#REF!</definedName>
    <definedName name="EO746_Nightshift_Opsdelay" localSheetId="0">#REF!,#REF!</definedName>
    <definedName name="EO746_Nightshift_Opsdelay">#REF!,#REF!</definedName>
    <definedName name="Equip" localSheetId="3">OFFSET(Equip_Tgt,1,0,MAX(COUNTA(OFFSET(Equip_Tgt,1,0,MaxEquip,1)),1),1)</definedName>
    <definedName name="Equip" localSheetId="0">OFFSET(Equip_Tgt,1,0,MAX(COUNTA(OFFSET(Equip_Tgt,1,0,MaxEquip,1)),1),1)</definedName>
    <definedName name="Equip">OFFSET(Equip_Tgt,1,0,MAX(COUNTA(OFFSET(Equip_Tgt,1,0,MaxEquip,1)),1),1)</definedName>
    <definedName name="Equip.rates">[173]Dayworks!$T$4:$U$29</definedName>
    <definedName name="Equip_numb_Area" localSheetId="3">'[187]Plant &amp; Services'!$I$1:$AI$301</definedName>
    <definedName name="Equip_numb_Area" localSheetId="0">'[187]Plant &amp; Services'!$I$1:$AI$301</definedName>
    <definedName name="Equip_numb_Area">'[188]Plant &amp; Services'!$I$1:$AI$301</definedName>
    <definedName name="Equip_Tgt">[38]DowntimeLists!$F$5</definedName>
    <definedName name="EQUIPHRSREQINSERVICE" localSheetId="3">'[26]Equipment Schedule Original'!$B$5:$BE$113</definedName>
    <definedName name="EQUIPHRSREQINSERVICE" localSheetId="0">'[26]Equipment Schedule Original'!$B$5:$BE$113</definedName>
    <definedName name="EQUIPHRSREQINSERVICE">'[27]Equipment Schedule Original'!$B$5:$BE$113</definedName>
    <definedName name="Equipment_Inputs">[189]Inputs!$D$44:$AO$85</definedName>
    <definedName name="EQUIPMENTHOURS" localSheetId="3">'[26]Equipment Schedule Original'!$B$24:$BE$47</definedName>
    <definedName name="EQUIPMENTHOURS" localSheetId="0">'[26]Equipment Schedule Original'!$B$24:$BE$47</definedName>
    <definedName name="EQUIPMENTHOURS">'[27]Equipment Schedule Original'!$B$24:$BE$47</definedName>
    <definedName name="EQUIPMENTHOURSREQUIREDINSERVICE" localSheetId="3">'[78]Equipment Schedule Original'!$B$24:$BF$113</definedName>
    <definedName name="EQUIPMENTHOURSREQUIREDINSERVICE" localSheetId="0">'[78]Equipment Schedule Original'!$B$24:$BF$113</definedName>
    <definedName name="EQUIPMENTHOURSREQUIREDINSERVICE">'[27]Equipment Schedule Original'!$B$24:$BF$113</definedName>
    <definedName name="EQUIPMENTHOURSREQUIREDINSERVICEPURCHASED" localSheetId="3">'[78]Equipment Schedule Original'!$B$24:$BE$201</definedName>
    <definedName name="EQUIPMENTHOURSREQUIREDINSERVICEPURCHASED" localSheetId="0">'[78]Equipment Schedule Original'!$B$24:$BE$201</definedName>
    <definedName name="EQUIPMENTHOURSREQUIREDINSERVICEPURCHASED">'[27]Equipment Schedule Original'!$B$24:$BE$201</definedName>
    <definedName name="EQUIPMENTHOURSSERVICE" localSheetId="3">'[78]Equipment Schedule Original'!$B$24:$BF$113</definedName>
    <definedName name="EQUIPMENTHOURSSERVICE" localSheetId="0">'[78]Equipment Schedule Original'!$B$24:$BF$113</definedName>
    <definedName name="EQUIPMENTHOURSSERVICE">'[27]Equipment Schedule Original'!$B$24:$BF$113</definedName>
    <definedName name="EQUIPMENTINSERVICE" localSheetId="3">'[78]Equipment Schedule Original'!$B$84:$BF$113</definedName>
    <definedName name="EQUIPMENTINSERVICE" localSheetId="0">'[78]Equipment Schedule Original'!$B$84:$BF$113</definedName>
    <definedName name="EQUIPMENTINSERVICE">'[27]Equipment Schedule Original'!$B$84:$BF$113</definedName>
    <definedName name="EQUIPMENTLIFEREMAINING" localSheetId="3">'[78]Equipment Schedule Original'!$B$144:$BE$171</definedName>
    <definedName name="EQUIPMENTLIFEREMAINING" localSheetId="0">'[78]Equipment Schedule Original'!$B$144:$BE$171</definedName>
    <definedName name="EQUIPMENTLIFEREMAINING">'[27]Equipment Schedule Original'!$B$144:$BE$171</definedName>
    <definedName name="EQUIPMENTPURCHASECOST" localSheetId="3">'[78]Equipment Schedule Original'!$B$202:$BE$231</definedName>
    <definedName name="EQUIPMENTPURCHASECOST" localSheetId="0">'[78]Equipment Schedule Original'!$B$202:$BE$231</definedName>
    <definedName name="EQUIPMENTPURCHASECOST">'[27]Equipment Schedule Original'!$B$202:$BE$231</definedName>
    <definedName name="EQUIPMENTPURCHASES" localSheetId="3">'[78]Equipment Schedule Original'!$B$202:$BE$331</definedName>
    <definedName name="EQUIPMENTPURCHASES" localSheetId="0">'[78]Equipment Schedule Original'!$B$202:$BE$331</definedName>
    <definedName name="EQUIPMENTPURCHASES">'[27]Equipment Schedule Original'!$B$202:$BE$331</definedName>
    <definedName name="EQUIPMENTREQUIRED" localSheetId="3">'[78]Equipment Schedule Original'!$B$54:$BF$83</definedName>
    <definedName name="EQUIPMENTREQUIRED" localSheetId="0">'[78]Equipment Schedule Original'!$B$54:$BF$83</definedName>
    <definedName name="EQUIPMENTREQUIRED">'[27]Equipment Schedule Original'!$B$54:$BF$83</definedName>
    <definedName name="EQUIPMENTS">'[41]Dayworks Rates'!$R$4:$S$45</definedName>
    <definedName name="EQUIPSERVLIFEREMAININGPURCHASE" localSheetId="3">'[78]Equipment Schedule Original'!$B$114:$BE$201</definedName>
    <definedName name="EQUIPSERVLIFEREMAININGPURCHASE" localSheetId="0">'[78]Equipment Schedule Original'!$B$114:$BE$201</definedName>
    <definedName name="EQUIPSERVLIFEREMAININGPURCHASE">'[27]Equipment Schedule Original'!$B$114:$BE$201</definedName>
    <definedName name="EQUIPSERVSUMMARY" localSheetId="3">'[78]Equipment Schedule Original'!$BO$84:$DI$114</definedName>
    <definedName name="EQUIPSERVSUMMARY" localSheetId="0">'[78]Equipment Schedule Original'!$BO$84:$DI$114</definedName>
    <definedName name="EQUIPSERVSUMMARY">'[27]Equipment Schedule Original'!$BO$84:$DI$114</definedName>
    <definedName name="Equipt">'[83]Equipment List'!$A:$A</definedName>
    <definedName name="EquiptList">'[83]Equipment List'!$A:$B</definedName>
    <definedName name="EQUIPUPTOFUELUSAGE" localSheetId="3">'[78]Equipment Schedule Original'!$B$202:$BE$331</definedName>
    <definedName name="EQUIPUPTOFUELUSAGE" localSheetId="0">'[78]Equipment Schedule Original'!$B$202:$BE$331</definedName>
    <definedName name="EQUIPUPTOFUELUSAGE">'[27]Equipment Schedule Original'!$B$202:$BE$331</definedName>
    <definedName name="EquityRatio" localSheetId="3">[140]Assumptions!$D$14</definedName>
    <definedName name="EquityRatio" localSheetId="0">[140]Assumptions!$D$14</definedName>
    <definedName name="EquityRatio">[48]Assumptions!$D$14</definedName>
    <definedName name="Er.">'[35]Atom-Wts-All'!$D$23</definedName>
    <definedName name="err">#REF!</definedName>
    <definedName name="Error_Types" localSheetId="3">'[131]Corp Admin Forecast Dec09'!$E$325:$E$326</definedName>
    <definedName name="Error_Types" localSheetId="0">'[131]Corp Admin Forecast Dec09'!$E$325:$E$326</definedName>
    <definedName name="Error_Types">'[132]Corp Admin Forecast Dec09'!$E$325:$E$326</definedName>
    <definedName name="Errors_CY">[85]SAD!$E$20</definedName>
    <definedName name="Errors_PY">[85]SAD!$G$20</definedName>
    <definedName name="ERSSNIT" localSheetId="3">#REF!</definedName>
    <definedName name="ERSSNIT" localSheetId="0">#REF!</definedName>
    <definedName name="ERSSNIT">#REF!</definedName>
    <definedName name="Es.">'[35]Atom-Wts-All'!$D$69</definedName>
    <definedName name="esopba" localSheetId="3">[13]Calc!#REF!</definedName>
    <definedName name="esopba" localSheetId="0">[13]Calc!#REF!</definedName>
    <definedName name="esopba">[13]Calc!#REF!</definedName>
    <definedName name="ESTOQUES">#REF!</definedName>
    <definedName name="estpbo" localSheetId="3">[13]Calc!#REF!</definedName>
    <definedName name="estpbo" localSheetId="0">[13]Calc!#REF!</definedName>
    <definedName name="estpbo">[13]Calc!#REF!</definedName>
    <definedName name="ESTXT_ADJ" localSheetId="3">#REF!</definedName>
    <definedName name="ESTXT_ADJ" localSheetId="0">#REF!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tdeSupply">'[190]Facture Supply'!$A$2:$L$91</definedName>
    <definedName name="Eu.">'[35]Atom-Wts-All'!$D$24</definedName>
    <definedName name="Events">OFFSET([38]DowntimeEvents!$A$6,1,0,COUNTA([38]DowntimeEvents!$A:$A)-COUNTA([38]DowntimeEvents!$A$1:$A$6),12)</definedName>
    <definedName name="EventsH" localSheetId="3">OFFSET([38]DowntimeEvents!$A$6,0,0,COUNTA([38]DowntimeEvents!$A:$A)-COUNTA([38]DowntimeEvents!$A$1:$A$5),DowntimeColumns)</definedName>
    <definedName name="EventsH" localSheetId="0">OFFSET([38]DowntimeEvents!$A$6,0,0,COUNTA([38]DowntimeEvents!$A:$A)-COUNTA([38]DowntimeEvents!$A$1:$A$5),DowntimeColumns)</definedName>
    <definedName name="EventsH">OFFSET([38]DowntimeEvents!$A$6,0,0,COUNTA([38]DowntimeEvents!$A:$A)-COUNTA([38]DowntimeEvents!$A$1:$A$5),DowntimeColumns)</definedName>
    <definedName name="EW_CELL_VOLUME_DP">[38]lup!$D$399</definedName>
    <definedName name="EW_CELL_VOLUME_KK">[38]lup!$D$400</definedName>
    <definedName name="EW_DP_CellCount">[38]lup!$D$378</definedName>
    <definedName name="EW_KK1_CellCount">[38]lup!$D$379</definedName>
    <definedName name="EW_KK2_CellCount">[38]lup!$D$380</definedName>
    <definedName name="EW_PIPE_VOLUME_KK">[38]lup!$D$401</definedName>
    <definedName name="EW_TANK_CRUD_VOLUME_KK">[38]lup!$D$402</definedName>
    <definedName name="EX">'[129]Fxrates (2)'!$A$5:$F$50</definedName>
    <definedName name="exc225rate">'[22]#REF'!$E$47</definedName>
    <definedName name="EXCAVATION_REVENUE" localSheetId="3">#REF!</definedName>
    <definedName name="EXCAVATION_REVENUE" localSheetId="0">#REF!</definedName>
    <definedName name="EXCAVATION_REVENUE">#REF!</definedName>
    <definedName name="excavators" localSheetId="3">#REF!</definedName>
    <definedName name="excavators" localSheetId="0">#REF!</definedName>
    <definedName name="excavators">#REF!</definedName>
    <definedName name="Excel_BuiltIn__FilterDatabase_28">#REF!</definedName>
    <definedName name="Excel_BuiltIn__FilterDatabase_3">#REF!</definedName>
    <definedName name="Excel_BuiltIn__FilterDatabase_5">#REF!</definedName>
    <definedName name="Excel_BuiltIn__FilterDatabase_6">#REF!</definedName>
    <definedName name="Excel_BuiltIn__FilterDatabase_7" localSheetId="3">'[191]Willstan Report'!#REF!</definedName>
    <definedName name="Excel_BuiltIn__FilterDatabase_7" localSheetId="0">'[191]Willstan Report'!#REF!</definedName>
    <definedName name="Excel_BuiltIn__FilterDatabase_7">'[192]Willstan Report'!#REF!</definedName>
    <definedName name="Excel_BuiltIn_Print_Area_12" localSheetId="3">#REF!</definedName>
    <definedName name="Excel_BuiltIn_Print_Area_12" localSheetId="0">#REF!</definedName>
    <definedName name="Excel_BuiltIn_Print_Area_12">#REF!</definedName>
    <definedName name="Excel_BuiltIn_Print_Area_13">#REF!</definedName>
    <definedName name="Excel_BuiltIn_Print_Area_14">#REF!</definedName>
    <definedName name="Excel_BuiltIn_Print_Area_15">#REF!</definedName>
    <definedName name="Excel_BuiltIn_Print_Area_16">#REF!</definedName>
    <definedName name="Excel_BuiltIn_Print_Area_17">#REF!</definedName>
    <definedName name="Excel_BuiltIn_Print_Area_19">#REF!</definedName>
    <definedName name="Excel_BuiltIn_Print_Area_2">#REF!</definedName>
    <definedName name="Excel_BuiltIn_Print_Area_20">#REF!</definedName>
    <definedName name="Excel_BuiltIn_Print_Area_21">#REF!</definedName>
    <definedName name="Excel_BuiltIn_Print_Area_22">#REF!</definedName>
    <definedName name="Excel_BuiltIn_Print_Area_23">#REF!</definedName>
    <definedName name="Excel_BuiltIn_Print_Area_24">#REF!</definedName>
    <definedName name="Excel_BuiltIn_Print_Area_25">#REF!</definedName>
    <definedName name="Excel_BuiltIn_Print_Area_26">#REF!</definedName>
    <definedName name="Excel_BuiltIn_Print_Area_27">#REF!</definedName>
    <definedName name="Excel_BuiltIn_Print_Area_28">#REF!</definedName>
    <definedName name="Excel_BuiltIn_Print_Area_3">#REF!</definedName>
    <definedName name="Excel_BuiltIn_Print_Area_30">#REF!</definedName>
    <definedName name="Excel_BuiltIn_Print_Area_31">#REF!</definedName>
    <definedName name="Excel_BuiltIn_Print_Area_32">#REF!</definedName>
    <definedName name="Excel_BuiltIn_Print_Area_33">#REF!</definedName>
    <definedName name="Excel_BuiltIn_Print_Area_5">#REF!</definedName>
    <definedName name="Excel_BuiltIn_Print_Area_6">#REF!</definedName>
    <definedName name="Excel_BuiltIn_Print_Area_7">#REF!</definedName>
    <definedName name="Excel_BuiltIn_Print_Titles_1_1">#REF!</definedName>
    <definedName name="exit_ramp" localSheetId="3">[155]lookups!$T$2:$U$15</definedName>
    <definedName name="exit_ramp" localSheetId="0">[155]lookups!$T$2:$U$15</definedName>
    <definedName name="exit_ramp">[156]lookups!$T$2:$U$15</definedName>
    <definedName name="exittaxtotal" localSheetId="3">#REF!</definedName>
    <definedName name="exittaxtotal" localSheetId="0">#REF!</definedName>
    <definedName name="exittaxtotal">#REF!</definedName>
    <definedName name="EXPECTED_BCM">'[82]Production Stats'!$B$45</definedName>
    <definedName name="expens">[13]Calc!#REF!</definedName>
    <definedName name="Expenses">'[193]Cost Elements'!$A$7:$B$313</definedName>
    <definedName name="Exploration_1996">[194]ASSUMPTIONS!#REF!</definedName>
    <definedName name="Explosives_Quantity">'[41]Explosives &amp; Fuel'!$E$18</definedName>
    <definedName name="Explosives_Rate">'[41]Explosives &amp; Fuel'!$D$18</definedName>
    <definedName name="_xlnm.Extract">#REF!</definedName>
    <definedName name="extraholes">#REF!</definedName>
    <definedName name="f">'[172]Sched B - R&amp;F'!$D$11</definedName>
    <definedName name="F.">'[35]Atom-Wts-All'!$D$25</definedName>
    <definedName name="F_1">#REF!</definedName>
    <definedName name="F_2">#REF!</definedName>
    <definedName name="F_3">#REF!</definedName>
    <definedName name="f988rate">'[22]#REF'!$E$49</definedName>
    <definedName name="FACCALC">[98]Properties!$A$26:$G$90</definedName>
    <definedName name="FACINSTR">[98]Properties!$B$7:$J$24</definedName>
    <definedName name="Factures">'[190]Facture Supply'!$C$2:$N$91</definedName>
    <definedName name="fam" localSheetId="3">#REF!</definedName>
    <definedName name="fam" localSheetId="0">#REF!</definedName>
    <definedName name="fam">#REF!</definedName>
    <definedName name="families" localSheetId="3">'[195]Job Families'!$B$4:$B$20</definedName>
    <definedName name="families" localSheetId="0">'[195]Job Families'!$B$4:$B$20</definedName>
    <definedName name="families">'[196]Job Families'!$B$4:$B$20</definedName>
    <definedName name="fassets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fassets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fassets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FB_D_PI">#REF!</definedName>
    <definedName name="FB_D_PP">#REF!</definedName>
    <definedName name="FB_T_PI">#REF!</definedName>
    <definedName name="FB_T_PP">#REF!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NK">#REF!</definedName>
    <definedName name="FC_FROM_OA">#REF!</definedName>
    <definedName name="FC_FROM_PD">#REF!</definedName>
    <definedName name="FC_FROM_PL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NK">#REF!</definedName>
    <definedName name="FC_TO_OA">#REF!</definedName>
    <definedName name="FC_TO_PD">#REF!</definedName>
    <definedName name="FC_TO_PL">#REF!</definedName>
    <definedName name="Fcast_Mth">#REF!</definedName>
    <definedName name="Fcast_QTR">#REF!</definedName>
    <definedName name="Fcast_YTD">#REF!</definedName>
    <definedName name="fcgs">#REF!</definedName>
    <definedName name="FCode" hidden="1">#REF!</definedName>
    <definedName name="Fcst_Mth">#REF!</definedName>
    <definedName name="FDC_feeder_startcell">#REF!</definedName>
    <definedName name="FDC_mth_multiplier">#REF!</definedName>
    <definedName name="FDC_report_freq">#REF!</definedName>
    <definedName name="FDC_YTD_multiplier">#REF!</definedName>
    <definedName name="Fe.">'[35]Atom-Wts-All'!$D$37</definedName>
    <definedName name="Fe2O3.">'[35]Atom-Wts-All'!$M$20</definedName>
    <definedName name="FeAsO4.">'[35]Atom-Wts-All'!$M$21</definedName>
    <definedName name="Feb_00">#REF!</definedName>
    <definedName name="Feb_02">#REF!</definedName>
    <definedName name="February">#REF!</definedName>
    <definedName name="Feeders">#REF!</definedName>
    <definedName name="fefe">#REF!</definedName>
    <definedName name="FERIADOS">#REF!</definedName>
    <definedName name="FeSO4_7H2O.">'[35]Atom-Wts-All'!$M$22</definedName>
    <definedName name="ff">#REF!</definedName>
    <definedName name="fff">#REF!</definedName>
    <definedName name="ffff">#REF!</definedName>
    <definedName name="fffff">#REF!</definedName>
    <definedName name="ffffff">#REF!</definedName>
    <definedName name="fffffffffffff">#REF!</definedName>
    <definedName name="ffffffffffffffff">#REF!</definedName>
    <definedName name="FFR" localSheetId="3">[73]OFF!#REF!</definedName>
    <definedName name="FFR" localSheetId="0">[73]OFF!#REF!</definedName>
    <definedName name="FFR">[74]OFF!#REF!</definedName>
    <definedName name="Fiches" localSheetId="3">#REF!</definedName>
    <definedName name="Fiches" localSheetId="0">#REF!</definedName>
    <definedName name="Fiches">#REF!</definedName>
    <definedName name="fifo" localSheetId="3">#REF!</definedName>
    <definedName name="fifo" localSheetId="0">#REF!</definedName>
    <definedName name="fifo">#REF!</definedName>
    <definedName name="FIGURECOSTSUMMARYDIVIDEDBYWORKEDUPCOSTS" localSheetId="3">'[26]Equipment Schedule'!$BG$1224:$BO$1245</definedName>
    <definedName name="FIGURECOSTSUMMARYDIVIDEDBYWORKEDUPCOSTS" localSheetId="0">'[26]Equipment Schedule'!$BG$1224:$BO$1245</definedName>
    <definedName name="FIGURECOSTSUMMARYDIVIDEDBYWORKEDUPCOSTS">'[27]Equipment Schedule'!$BG$1224:$BO$1245</definedName>
    <definedName name="FIGUREEQUIPREQUIRED" localSheetId="3">'[26]Equipment Schedule Original'!$BH$41:$CD$83</definedName>
    <definedName name="FIGUREEQUIPREQUIRED" localSheetId="0">'[26]Equipment Schedule Original'!$BH$41:$CD$83</definedName>
    <definedName name="FIGUREEQUIPREQUIRED">'[27]Equipment Schedule Original'!$BH$41:$CD$83</definedName>
    <definedName name="FIGURETRUCKSREQUIREDLIFEREMAINING" localSheetId="3">'[78]Equipment Schedule Original'!$CN$41:$DM$83</definedName>
    <definedName name="FIGURETRUCKSREQUIREDLIFEREMAINING" localSheetId="0">'[78]Equipment Schedule Original'!$CN$41:$DM$83</definedName>
    <definedName name="FIGURETRUCKSREQUIREDLIFEREMAINING">'[27]Equipment Schedule Original'!$CN$41:$DM$83</definedName>
    <definedName name="fillfactor" localSheetId="3">'[11]Load 1'!#REF!</definedName>
    <definedName name="fillfactor" localSheetId="0">'[11]Load 1'!#REF!</definedName>
    <definedName name="fillfactor">'[11]Load 1'!#REF!</definedName>
    <definedName name="FILTERFEED_KK_Const">[38]lup!$D$397</definedName>
    <definedName name="FIN_ACT">#REF!</definedName>
    <definedName name="FIN_BUD">#REF!</definedName>
    <definedName name="FIN_FCT">#REF!</definedName>
    <definedName name="FIN_HIS">#REF!</definedName>
    <definedName name="FINANCP">#REF!</definedName>
    <definedName name="FINANLP">#REF!</definedName>
    <definedName name="firedol">60</definedName>
    <definedName name="fireoth">95</definedName>
    <definedName name="FirstRetrievalDate">[38]lup!$D$287</definedName>
    <definedName name="fiscalprofits" localSheetId="3">[91]Marshal!#REF!</definedName>
    <definedName name="fiscalprofits" localSheetId="0">[91]Marshal!#REF!</definedName>
    <definedName name="fiscalprofits">[91]Marshal!#REF!</definedName>
    <definedName name="FISCPER" localSheetId="3">'[197]Master Data'!$A$2:$A$85</definedName>
    <definedName name="FISCPER" localSheetId="0">'[197]Master Data'!$A$2:$A$85</definedName>
    <definedName name="FISCPER">'[198]Master Data'!$A$2:$A$85</definedName>
    <definedName name="five_yr_depre">'[199]Appendix-costing'!$F$245</definedName>
    <definedName name="FIXED" localSheetId="3">#REF!</definedName>
    <definedName name="FIXED" localSheetId="0">#REF!</definedName>
    <definedName name="FIXED">#REF!</definedName>
    <definedName name="FixedAssets" localSheetId="3">'[104]Class of Assets'!$A$4:$M$11</definedName>
    <definedName name="FixedAssets" localSheetId="0">'[104]Class of Assets'!$A$4:$M$11</definedName>
    <definedName name="FixedAssets">'[105]Class of Assets'!$A$4:$M$11</definedName>
    <definedName name="FLEET">'[41]Daily Pdn '!$AS$4:$AS$8</definedName>
    <definedName name="Fleet_Numbers">'[41]Dayworks Rates'!$R$4:$R$44</definedName>
    <definedName name="FLIGHT_COSTS">#REF!</definedName>
    <definedName name="FLUXO1998" localSheetId="3">'[54] AnexoOpDiv99'!#REF!</definedName>
    <definedName name="FLUXO1998" localSheetId="0">'[54] AnexoOpDiv99'!#REF!</definedName>
    <definedName name="FLUXO1998">'[54] AnexoOpDiv99'!#REF!</definedName>
    <definedName name="FLUXO1999" localSheetId="3">'[54] AnexoOpDiv99'!#REF!</definedName>
    <definedName name="FLUXO1999" localSheetId="0">'[54] AnexoOpDiv99'!#REF!</definedName>
    <definedName name="FLUXO1999">'[54] AnexoOpDiv99'!#REF!</definedName>
    <definedName name="FLUXO98" localSheetId="3">'[54] AnexoOpDiv99'!#REF!</definedName>
    <definedName name="FLUXO98" localSheetId="0">'[54] AnexoOpDiv99'!#REF!</definedName>
    <definedName name="FLUXO98">'[54] AnexoOpDiv99'!#REF!</definedName>
    <definedName name="FLUXO99" localSheetId="3">'[54] AnexoOpDiv99'!#REF!</definedName>
    <definedName name="FLUXO99" localSheetId="0">'[54] AnexoOpDiv99'!#REF!</definedName>
    <definedName name="FLUXO99">'[54] AnexoOpDiv99'!#REF!</definedName>
    <definedName name="Fm.">'[35]Atom-Wts-All'!$D$70</definedName>
    <definedName name="FN_D_PI">#REF!</definedName>
    <definedName name="FN_T_PI">#REF!</definedName>
    <definedName name="FOLHA">#REF!</definedName>
    <definedName name="Forcast">[96]Feuil2!$AP$3:$AU$1000</definedName>
    <definedName name="FORKLIFTCOST" localSheetId="3">[78]Service_Eq.!$Z$2:$AC$50</definedName>
    <definedName name="FORKLIFTCOST" localSheetId="0">[78]Service_Eq.!$Z$2:$AC$50</definedName>
    <definedName name="FORKLIFTCOST">[27]Service_Eq.!$Z$2:$AC$50</definedName>
    <definedName name="FormulaChecker.Colour.19" hidden="1">12648447</definedName>
    <definedName name="FormulaChecker.Colour.41" hidden="1">16737843</definedName>
    <definedName name="FormulaChecker.Colour.48" hidden="1">9868950</definedName>
    <definedName name="FormulaChecker.Colour.6" hidden="1">65535</definedName>
    <definedName name="foundation">#REF!</definedName>
    <definedName name="Fr.">'[35]Atom-Wts-All'!$D$71</definedName>
    <definedName name="FredaCapexMaintenanceIn">#REF!</definedName>
    <definedName name="FredaCapexProjectIn">#REF!</definedName>
    <definedName name="FredaCapexTotal">#REF!</definedName>
    <definedName name="FredaClosureCostIn">#REF!</definedName>
    <definedName name="FredaCorpChargeIn">#REF!</definedName>
    <definedName name="FredaDepreciation">#REF!</definedName>
    <definedName name="FredaDirectCosts">#REF!</definedName>
    <definedName name="FredaDirectCostsPaid">#REF!</definedName>
    <definedName name="FredaExceptionalCostIn">#REF!</definedName>
    <definedName name="FredaExchangeRate">#REF!</definedName>
    <definedName name="FredaExplorationCostIn">#REF!</definedName>
    <definedName name="FredaExternalDebtBf">#REF!</definedName>
    <definedName name="FredaExternalDebtCf">#REF!</definedName>
    <definedName name="FredaExternalDebtCloseOutPayment">#REF!</definedName>
    <definedName name="FredaExternalDebtMarginIn">#REF!</definedName>
    <definedName name="FredaExternalDebtOpeningBalIn">#REF!</definedName>
    <definedName name="FredaExternalDrawdown">#REF!</definedName>
    <definedName name="FredaExternalFinalPayment">#REF!</definedName>
    <definedName name="FredaExternalInterestDue">#REF!</definedName>
    <definedName name="FredaExternalInterestPaid">#REF!</definedName>
    <definedName name="FredaExternalInterestRate">#REF!</definedName>
    <definedName name="FredaExternalRepayment">#REF!</definedName>
    <definedName name="FredaFlexCapexIn">#REF!</definedName>
    <definedName name="FredaFlexGradeIn">#REF!</definedName>
    <definedName name="FredaFlexOpexIn">#REF!</definedName>
    <definedName name="FredaFlexOreIn">#REF!</definedName>
    <definedName name="FredaFlexRecoveryIn">#REF!</definedName>
    <definedName name="FredaFlexWasteIn">#REF!</definedName>
    <definedName name="FredaG_ACostIn">#REF!</definedName>
    <definedName name="FredaGoldSalesOunces">#REF!</definedName>
    <definedName name="FredaInterCoBf">#REF!</definedName>
    <definedName name="FredaInterCoCf">#REF!</definedName>
    <definedName name="FredaInterCoDebtMarginIn">#REF!</definedName>
    <definedName name="FredaIntercoDebtOpeningBalIn">#REF!</definedName>
    <definedName name="FredaInterCoDebtRepaymentIn">#REF!</definedName>
    <definedName name="FredaInterCoDrawdown">#REF!</definedName>
    <definedName name="FredaInterCoInterest">#REF!</definedName>
    <definedName name="FredaInterCoRepayment">#REF!</definedName>
    <definedName name="FredaInterestOnCashBalances">#REF!</definedName>
    <definedName name="FredaMetalMilled">#REF!</definedName>
    <definedName name="FredaMetalMined">#REF!</definedName>
    <definedName name="FredaMetRecoveryIn">#REF!</definedName>
    <definedName name="FredaMinedMetalIn">#REF!</definedName>
    <definedName name="FredaMineLife">#REF!</definedName>
    <definedName name="FredaMiningCostsFixedIn">#REF!</definedName>
    <definedName name="FredaMiningCostsVarIn">#REF!</definedName>
    <definedName name="FredaNBVBf">#REF!</definedName>
    <definedName name="FredaNBVCf">#REF!</definedName>
    <definedName name="FredaNetAssets">#REF!</definedName>
    <definedName name="FredaOpCostPayables">#REF!</definedName>
    <definedName name="FredaOpCostPayablesIn">#REF!</definedName>
    <definedName name="FredaOpeningCashIn">#REF!</definedName>
    <definedName name="FredaOpeningEarningsIn">#REF!</definedName>
    <definedName name="FredaOpeningEquityIn">#REF!</definedName>
    <definedName name="FredaOpeningExternalDebtIn">#REF!</definedName>
    <definedName name="FredaOpeningInterCoBalIn">#REF!</definedName>
    <definedName name="FredaOPeningLTDIn">#REF!</definedName>
    <definedName name="FredaOPeningNBVIn">#REF!</definedName>
    <definedName name="FredaOpeningPayablesIn">#REF!</definedName>
    <definedName name="FredaOpeningProvisionsIn">#REF!</definedName>
    <definedName name="FredaOpeningReceivablesIn">#REF!</definedName>
    <definedName name="FredaOpeningStockIn">#REF!</definedName>
    <definedName name="FredaOperatingCosts">#REF!</definedName>
    <definedName name="FredaOperatingCostsPaid">#REF!</definedName>
    <definedName name="FredaOreMilled">#REF!</definedName>
    <definedName name="FredaOreMined">#REF!</definedName>
    <definedName name="FredaOreMinedIn">#REF!</definedName>
    <definedName name="FredaOtherCostIn">#REF!</definedName>
    <definedName name="FredaOtherCostPayableDays">#REF!</definedName>
    <definedName name="FredaOtherCostPayables">#REF!</definedName>
    <definedName name="FredaOtherCostPayablesIn">#REF!</definedName>
    <definedName name="FredaOtherCostsPaid">#REF!</definedName>
    <definedName name="FredaOtherIncome">#REF!</definedName>
    <definedName name="FredaOtherIncomeReceived">#REF!</definedName>
    <definedName name="FredaOtherReceivables">#REF!</definedName>
    <definedName name="FredaPayablesDaysIn">#REF!</definedName>
    <definedName name="FredaProcessCostFixedIn">#REF!</definedName>
    <definedName name="FredaProcessCostVarIn">#REF!</definedName>
    <definedName name="FredaQuarterTaxPaid">#REF!</definedName>
    <definedName name="FredaReceivableDaysIn">#REF!</definedName>
    <definedName name="FredaReceivableRevenueIn">#REF!</definedName>
    <definedName name="FredaRecoveredGold">#REF!</definedName>
    <definedName name="FredaRecovery">#REF!</definedName>
    <definedName name="FredaRefiningChargeIn">#REF!</definedName>
    <definedName name="FredaRefiningCharges">#REF!</definedName>
    <definedName name="FredaRevenue">#REF!</definedName>
    <definedName name="FredaRevenueReceivables">#REF!</definedName>
    <definedName name="FredaRevenueReceived">#REF!</definedName>
    <definedName name="FredaRevenueSpot">#REF!</definedName>
    <definedName name="FredaRoyaltyDue">#REF!</definedName>
    <definedName name="FredaRoyaltyPaid">#REF!</definedName>
    <definedName name="FredaRoyaltyPayable">#REF!</definedName>
    <definedName name="FredaRoyaltyPayableDays">#REF!</definedName>
    <definedName name="FredaRoyaltyPayablesIn">#REF!</definedName>
    <definedName name="FredaShareholdersFunds">#REF!</definedName>
    <definedName name="FredaStockpileMetalIn">#REF!</definedName>
    <definedName name="FredaStockpileMetalMined">#REF!</definedName>
    <definedName name="FredaStockpileMined">#REF!</definedName>
    <definedName name="FredaStockpileMinedIn">#REF!</definedName>
    <definedName name="FredaTaxCapitalAllowanceIn">#REF!</definedName>
    <definedName name="FredaTaxDepreciationClass1In">#REF!</definedName>
    <definedName name="FredaTaxDepreciationClass2In">#REF!</definedName>
    <definedName name="FredaTaxDepreciationClass3In">#REF!</definedName>
    <definedName name="FredaTaxDue">#REF!</definedName>
    <definedName name="FredaTaxExchangeRate">#REF!</definedName>
    <definedName name="FredaTaxOpeningCAIn">#REF!</definedName>
    <definedName name="FredaTaxOpeningLossess">#REF!</definedName>
    <definedName name="FredaTaxOpeningNBV">#REF!</definedName>
    <definedName name="FredaTaxPaid">#REF!</definedName>
    <definedName name="FredaTaxPayable">#REF!</definedName>
    <definedName name="FredaTaxPayablesIn">#REF!</definedName>
    <definedName name="FredaTaxRateIn">#REF!</definedName>
    <definedName name="FredaTaxRoyalty1In">#REF!</definedName>
    <definedName name="FredaTaxRoyalty2In">#REF!</definedName>
    <definedName name="FredaTaxRoyalty3In">#REF!</definedName>
    <definedName name="FredaWasteMined">#REF!</definedName>
    <definedName name="FredaWasteMinedIn">#REF!</definedName>
    <definedName name="Freedig">#REF!</definedName>
    <definedName name="freq_mth">#REF!</definedName>
    <definedName name="freq_ytd">#REF!</definedName>
    <definedName name="From">#REF!</definedName>
    <definedName name="FUEL">[200]C!$D$16</definedName>
    <definedName name="Fuel_Month">'[41]Explosives &amp; Fuel'!$I$4:$I$35</definedName>
    <definedName name="Fuel_Quantity">'[41]Explosives &amp; Fuel'!$E$8</definedName>
    <definedName name="Fuel_Rate">'[41]Explosives &amp; Fuel'!$D$8</definedName>
    <definedName name="fuel16H">#REF!</definedName>
    <definedName name="fuel325">#REF!</definedName>
    <definedName name="fuel773">#REF!</definedName>
    <definedName name="fuel773WC">#REF!</definedName>
    <definedName name="Fuel777">#REF!</definedName>
    <definedName name="fuel966">#REF!</definedName>
    <definedName name="fuel980">#REF!</definedName>
    <definedName name="fuel984">#REF!</definedName>
    <definedName name="fuel988">#REF!</definedName>
    <definedName name="fuel992">#REF!</definedName>
    <definedName name="fuel992D">#REF!</definedName>
    <definedName name="fuel994">#REF!</definedName>
    <definedName name="fuelD10R">#REF!</definedName>
    <definedName name="fuelD8R">#REF!</definedName>
    <definedName name="fuelD9R">#REF!</definedName>
    <definedName name="FUELNEW" localSheetId="3">[78]Table1516!$BO$295:$DT$333</definedName>
    <definedName name="FUELNEW" localSheetId="0">[78]Table1516!$BO$295:$DT$333</definedName>
    <definedName name="FUELNEW">[27]Table1516!$BO$295:$DT$333</definedName>
    <definedName name="FUELUSAGE" localSheetId="3">'[78]Equipment Schedule Original'!$B$292:$BE$323</definedName>
    <definedName name="FUELUSAGE" localSheetId="0">'[78]Equipment Schedule Original'!$B$292:$BE$323</definedName>
    <definedName name="FUELUSAGE">'[27]Equipment Schedule Original'!$B$292:$BE$323</definedName>
    <definedName name="FUELUSAGESRD" localSheetId="3">'[78]Equipment Schedule'!$B$1430:$BE$1466</definedName>
    <definedName name="FUELUSAGESRD" localSheetId="0">'[78]Equipment Schedule'!$B$1430:$BE$1466</definedName>
    <definedName name="FUELUSAGESRD">'[27]Equipment Schedule'!$B$1430:$BE$1466</definedName>
    <definedName name="fuelvolvo" localSheetId="3">#REF!</definedName>
    <definedName name="fuelvolvo" localSheetId="0">#REF!</definedName>
    <definedName name="fuelvolvo">#REF!</definedName>
    <definedName name="FULENEW" localSheetId="3">[78]Table1516!$BO$295:$DT$333</definedName>
    <definedName name="FULENEW" localSheetId="0">[78]Table1516!$BO$295:$DT$333</definedName>
    <definedName name="FULENEW">[27]Table1516!$BO$295:$DT$333</definedName>
    <definedName name="FUNC_NK" localSheetId="3">#REF!</definedName>
    <definedName name="FUNC_NK" localSheetId="0">#REF!</definedName>
    <definedName name="FUNC_NK">#REF!</definedName>
    <definedName name="FUNC_PL">#REF!</definedName>
    <definedName name="Funding_Copy" localSheetId="3">[124]Inputs!#REF!</definedName>
    <definedName name="Funding_Copy" localSheetId="0">[124]Inputs!#REF!</definedName>
    <definedName name="Funding_Copy">[167]Inputs!#REF!</definedName>
    <definedName name="Funding_Delta" localSheetId="3">[124]Inputs!#REF!</definedName>
    <definedName name="Funding_Delta" localSheetId="0">[124]Inputs!#REF!</definedName>
    <definedName name="Funding_Delta">[167]Inputs!#REF!</definedName>
    <definedName name="Funding_Paste" localSheetId="3">[124]Inputs!#REF!</definedName>
    <definedName name="Funding_Paste" localSheetId="0">[124]Inputs!#REF!</definedName>
    <definedName name="Funding_Paste">[167]Inputs!#REF!</definedName>
    <definedName name="funsta">[13]Calc!#REF!</definedName>
    <definedName name="fxrate">#REF!</definedName>
    <definedName name="fxrates">[130]FxRates!$B$8:$H$53</definedName>
    <definedName name="Fxtable" localSheetId="3">'[201]FX Table'!$D$3:$E$66</definedName>
    <definedName name="Fxtable" localSheetId="0">'[201]FX Table'!$D$3:$E$66</definedName>
    <definedName name="Fxtable">'[202]FX Table'!$D$3:$E$66</definedName>
    <definedName name="FY2010_bUDGET" localSheetId="3">#REF!</definedName>
    <definedName name="FY2010_bUDGET" localSheetId="0">#REF!</definedName>
    <definedName name="FY2010_bUDGET">#REF!</definedName>
    <definedName name="g824rate">'[22]#REF'!$E$44</definedName>
    <definedName name="Ga.">'[35]Atom-Wts-All'!$D$27</definedName>
    <definedName name="GA_Cost_Summary">#REF!</definedName>
    <definedName name="GA_Staff">#REF!</definedName>
    <definedName name="gaby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gaby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gaby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gains">[91]Marshal!#REF!</definedName>
    <definedName name="GC_Consum" localSheetId="3">#REF!</definedName>
    <definedName name="GC_Consum" localSheetId="0">#REF!</definedName>
    <definedName name="GC_Consum">#REF!</definedName>
    <definedName name="GC_Sched" localSheetId="3">#REF!</definedName>
    <definedName name="GC_Sched" localSheetId="0">#REF!</definedName>
    <definedName name="GC_Sched">#REF!</definedName>
    <definedName name="GCACHyFr" localSheetId="3">#REF!</definedName>
    <definedName name="GCACHyFr" localSheetId="0">#REF!</definedName>
    <definedName name="GCACHyFr">#REF!</definedName>
    <definedName name="GCACHyOx">#REF!</definedName>
    <definedName name="GCACPalFr">#REF!</definedName>
    <definedName name="GCACPalOx">#REF!</definedName>
    <definedName name="GCAS">#REF!</definedName>
    <definedName name="GCCA">#REF!</definedName>
    <definedName name="GCCostHyFR">#REF!</definedName>
    <definedName name="GCCostHyOX">#REF!</definedName>
    <definedName name="GCCostPalFR">#REF!</definedName>
    <definedName name="GCCostPalOX">#REF!</definedName>
    <definedName name="gccosts" localSheetId="3">[162]limainfo!$G$22:$H$25</definedName>
    <definedName name="gccosts" localSheetId="0">[162]limainfo!$G$22:$H$25</definedName>
    <definedName name="gccosts">[163]limainfo!$G$22:$H$25</definedName>
    <definedName name="GCCS" localSheetId="3">#REF!</definedName>
    <definedName name="GCCS" localSheetId="0">#REF!</definedName>
    <definedName name="GCCS">#REF!</definedName>
    <definedName name="GCDCHyFr" localSheetId="3">#REF!</definedName>
    <definedName name="GCDCHyFr" localSheetId="0">#REF!</definedName>
    <definedName name="GCDCHyFr">#REF!</definedName>
    <definedName name="GCDCHyOx" localSheetId="3">#REF!</definedName>
    <definedName name="GCDCHyOx" localSheetId="0">#REF!</definedName>
    <definedName name="GCDCHyOx">#REF!</definedName>
    <definedName name="GCDCPalFr">#REF!</definedName>
    <definedName name="GCDCPalOx">#REF!</definedName>
    <definedName name="GCDWDamOx">#REF!</definedName>
    <definedName name="GCDWFr">#REF!</definedName>
    <definedName name="GCDWLimOx">#REF!</definedName>
    <definedName name="gcfreshcost">15.73</definedName>
    <definedName name="GCGC">#REF!</definedName>
    <definedName name="GCME">#REF!</definedName>
    <definedName name="gcoxidecost">7.98</definedName>
    <definedName name="GCSC">#REF!</definedName>
    <definedName name="Gd.">'[35]Atom-Wts-All'!$D$26</definedName>
    <definedName name="GDG" hidden="1">'[3]Operating Costs'!#REF!</definedName>
    <definedName name="Ge.">'[35]Atom-Wts-All'!$D$28</definedName>
    <definedName name="GeitaAshantiInterest">#REF!</definedName>
    <definedName name="GeitaCapexMaintenanceIn">#REF!</definedName>
    <definedName name="GeitaCapexProjectIn">#REF!</definedName>
    <definedName name="GeitaCapexTotal">#REF!</definedName>
    <definedName name="GeitaCapitalAllowanceIn">#REF!</definedName>
    <definedName name="GeitaCapitalAllowancesOpeningBalIn">#REF!</definedName>
    <definedName name="GeitaCashflowtoAshanti">#REF!</definedName>
    <definedName name="GeitaCFADS">#REF!</definedName>
    <definedName name="GeitaClosureCostIn">#REF!</definedName>
    <definedName name="GeitaCorpChargeIn">#REF!</definedName>
    <definedName name="GeitaDepreciation">#REF!</definedName>
    <definedName name="GeitaDirectCosts">#REF!</definedName>
    <definedName name="GeitaDirectCostsPaid">#REF!</definedName>
    <definedName name="GeitaExceptionalCostIn">#REF!</definedName>
    <definedName name="GeitaExplorationCostIn">#REF!</definedName>
    <definedName name="GeitaExternalDebtBf">#REF!</definedName>
    <definedName name="GeitaExternalDebtCf">#REF!</definedName>
    <definedName name="GeitaExternalDebtMarginIn">#REF!</definedName>
    <definedName name="GeitaExternalDebtOpeningBalIn">#REF!</definedName>
    <definedName name="GeitaExternalDebtPRIIn">#REF!</definedName>
    <definedName name="GeitaExternalDebtRepaymentIn">#REF!</definedName>
    <definedName name="GeitaExternalDrawdown">#REF!</definedName>
    <definedName name="GeitaExternalInterestDue">#REF!</definedName>
    <definedName name="GeitaExternalInterestPaid">#REF!</definedName>
    <definedName name="GeitaExternalInterestRate">#REF!</definedName>
    <definedName name="GeitaExternalRepayment">#REF!</definedName>
    <definedName name="GeitaFlexCapexIn">#REF!</definedName>
    <definedName name="GeitaFlexGradeIn">#REF!</definedName>
    <definedName name="GeitaFlexOpexIn">#REF!</definedName>
    <definedName name="GeitaFlexOreIn">#REF!</definedName>
    <definedName name="GeitaFlexRecoveryIn">#REF!</definedName>
    <definedName name="GeitaFlexWasteIn">#REF!</definedName>
    <definedName name="GeitaG_ACostIn">#REF!</definedName>
    <definedName name="GeitaGoldSalesOunces">#REF!</definedName>
    <definedName name="GeitaHedgeBookCashflowToModel">#REF!</definedName>
    <definedName name="GeitaInterCoBf">#REF!</definedName>
    <definedName name="GeitaInterCoCf">#REF!</definedName>
    <definedName name="GeitaInterCoDebtMarginIn">#REF!</definedName>
    <definedName name="GeitaInterCoDebtOpeningBalIn">#REF!</definedName>
    <definedName name="GeitaInterCoDebtRepaymentIn">#REF!</definedName>
    <definedName name="GeitaInterCoDrawdown">#REF!</definedName>
    <definedName name="GeitaInterCoRepayment">#REF!</definedName>
    <definedName name="GeitaInterestOnCashBalances">#REF!</definedName>
    <definedName name="GeitaLoanLifePeriod">#REF!</definedName>
    <definedName name="GeitaLoanLifePrepaymentSweepIn">#REF!</definedName>
    <definedName name="GeitaLoanPRIDue">#REF!</definedName>
    <definedName name="GeitaLoanPRIPaid">#REF!</definedName>
    <definedName name="GeitaMarginOnCashBalances">#REF!</definedName>
    <definedName name="GeitaMaxCashBalanceIn">#REF!</definedName>
    <definedName name="GeitaMaxSweepPrepaymentIn">#REF!</definedName>
    <definedName name="GeitaMetalMilled">#REF!</definedName>
    <definedName name="GeitaMetalMined">#REF!</definedName>
    <definedName name="GeitaMetInventoryRecoveryIn">#REF!</definedName>
    <definedName name="GeitaMetRecoveryIn">#REF!</definedName>
    <definedName name="GeitaMilledMetalIn">#REF!</definedName>
    <definedName name="GeitaMinedMetalIn">#REF!</definedName>
    <definedName name="GeitaMineLife">#REF!</definedName>
    <definedName name="GeitaMiningCostsFixedIn">#REF!</definedName>
    <definedName name="GeitaMiningCostsVarIn">#REF!</definedName>
    <definedName name="GeitaNBVBf">#REF!</definedName>
    <definedName name="GeitaNBVCf">#REF!</definedName>
    <definedName name="GeitaNetAssets">#REF!</definedName>
    <definedName name="GeitaOpCostPayables">#REF!</definedName>
    <definedName name="GeitaOpCostPayablesIn">#REF!</definedName>
    <definedName name="GeitaOpeningCashIn">#REF!</definedName>
    <definedName name="GeitaOpeningEarningsIn">#REF!</definedName>
    <definedName name="GeitaOpeningEquityIn">#REF!</definedName>
    <definedName name="GeitaOpeningExternalDebtIn">#REF!</definedName>
    <definedName name="GeitaOpeningInterCoBalIn">#REF!</definedName>
    <definedName name="GeitaOpeningLTDIn">#REF!</definedName>
    <definedName name="GeitaOpeningNBVIn">#REF!</definedName>
    <definedName name="GeitaOpeningPayablesIn">#REF!</definedName>
    <definedName name="GeitaOpeningProvisionsIn">#REF!</definedName>
    <definedName name="GeitaOpeningReceivablesIn">#REF!</definedName>
    <definedName name="GeitaOpeningStockIn">#REF!</definedName>
    <definedName name="GeitaOperatingCosts">#REF!</definedName>
    <definedName name="GeitaOperatingCostsPaid">#REF!</definedName>
    <definedName name="GeitaOreMilled">#REF!</definedName>
    <definedName name="GeitaOreMilledIn">#REF!</definedName>
    <definedName name="GeitaOreMined">#REF!</definedName>
    <definedName name="GeitaOreMinedIn">#REF!</definedName>
    <definedName name="GeitaOtherCostIn">#REF!</definedName>
    <definedName name="GeitaOtherCostPayableDays">#REF!</definedName>
    <definedName name="GeitaOtherCostPayables">#REF!</definedName>
    <definedName name="GeitaOtherCostPayablesIn">#REF!</definedName>
    <definedName name="GeitaOtherCostsPaid">#REF!</definedName>
    <definedName name="GeitaOtherIncome">#REF!</definedName>
    <definedName name="GeitaOtherIncomeReceived">#REF!</definedName>
    <definedName name="GeitaOtherReceivables">#REF!</definedName>
    <definedName name="GeitaPayablesDaysIn">#REF!</definedName>
    <definedName name="GeitaPrePaymentMade">#REF!</definedName>
    <definedName name="GeitaPRIRate">#REF!</definedName>
    <definedName name="GeitaProcessCostFixedIn">#REF!</definedName>
    <definedName name="GeitaProcessCostVarIn">#REF!</definedName>
    <definedName name="GeitaQuarterTaxPaid">#REF!</definedName>
    <definedName name="GeitaReceivableDaysIn">#REF!</definedName>
    <definedName name="GeitaRecoveredGold">#REF!</definedName>
    <definedName name="GeitaRecovery">#REF!</definedName>
    <definedName name="GeitaRefiningChargeIn">#REF!</definedName>
    <definedName name="GeitaRefiningCharges">#REF!</definedName>
    <definedName name="GeitaRevenue">#REF!</definedName>
    <definedName name="GeitaRevenueReceivableIn">#REF!</definedName>
    <definedName name="GeitaRevenueReceivables">#REF!</definedName>
    <definedName name="GeitaRevenueReceived">#REF!</definedName>
    <definedName name="GeitaRevenueSpot">#REF!</definedName>
    <definedName name="GeitaRoyaltyDue">#REF!</definedName>
    <definedName name="GeitaRoyaltyPaid">#REF!</definedName>
    <definedName name="GeitaRoyaltyPayable">#REF!</definedName>
    <definedName name="GeitaRoyaltyPayableDays">#REF!</definedName>
    <definedName name="GeitaRoyaltyPayablesIn">#REF!</definedName>
    <definedName name="GeitaScheduledRepaymentDue">#REF!</definedName>
    <definedName name="GeitaScheduledRepaymentMade">#REF!</definedName>
    <definedName name="GeitaShareholdersFunds">#REF!</definedName>
    <definedName name="GeitaSponsorAdminFeeIn">#REF!</definedName>
    <definedName name="GeitaTaxDepreciationClass1In">#REF!</definedName>
    <definedName name="GeitaTaxDepreciationClass2In">#REF!</definedName>
    <definedName name="GeitaTaxDepreciationClass3In">#REF!</definedName>
    <definedName name="GeitaTaxDue">#REF!</definedName>
    <definedName name="GeitaTaxOpeningLosses">#REF!</definedName>
    <definedName name="GeitaTaxPaid">#REF!</definedName>
    <definedName name="GeitaTaxPayable">#REF!</definedName>
    <definedName name="GeitaTaxPayablesIn">#REF!</definedName>
    <definedName name="GeitaTaxRateIn">#REF!</definedName>
    <definedName name="GeitaTaxRoyalty1In">#REF!</definedName>
    <definedName name="GeitaTaxRoyalty2In">#REF!</definedName>
    <definedName name="GeitaTaxRoyalty3In">#REF!</definedName>
    <definedName name="GeitaTxOpeningNBV">#REF!</definedName>
    <definedName name="GeitaWasteCostsVarIn">#REF!</definedName>
    <definedName name="GeitaWasteMined">#REF!</definedName>
    <definedName name="GeitaWasteMinedIn">#REF!</definedName>
    <definedName name="GeitaWithholdingTaxPayable">#REF!</definedName>
    <definedName name="GeitaWithholdingTaxRateIn">#REF!</definedName>
    <definedName name="General_costs">'[194]PROJECT CAPITAL'!#REF!</definedName>
    <definedName name="General_pit_dayworks" localSheetId="3">#REF!</definedName>
    <definedName name="General_pit_dayworks" localSheetId="0">#REF!</definedName>
    <definedName name="General_pit_dayworks">#REF!</definedName>
    <definedName name="Geology_Cost" localSheetId="3">#REF!</definedName>
    <definedName name="Geology_Cost" localSheetId="0">#REF!</definedName>
    <definedName name="Geology_Cost">#REF!</definedName>
    <definedName name="Geology_Department_Cost">#REF!</definedName>
    <definedName name="gg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gg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gg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gg8u">#REF!</definedName>
    <definedName name="GGDG" hidden="1">'[3]Operating Costs'!#REF!</definedName>
    <definedName name="ggg">#REF!</definedName>
    <definedName name="GH" hidden="1">'[3]Operating Costs'!#REF!</definedName>
    <definedName name="gilmore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gilmore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gilmore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g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old">#REF!</definedName>
    <definedName name="Gold_contango">#REF!</definedName>
    <definedName name="Gold_grade" localSheetId="3">[194]ASSUMPTIONS!#REF!</definedName>
    <definedName name="Gold_grade" localSheetId="0">[194]ASSUMPTIONS!#REF!</definedName>
    <definedName name="Gold_grade">[194]ASSUMPTIONS!#REF!</definedName>
    <definedName name="Gold_price" localSheetId="3">'[68]Summary Financials'!#REF!</definedName>
    <definedName name="Gold_price" localSheetId="0">'[68]Summary Financials'!#REF!</definedName>
    <definedName name="Gold_price">'[69]Summary Financials'!#REF!</definedName>
    <definedName name="Gold_retention" localSheetId="3">#REF!</definedName>
    <definedName name="Gold_retention" localSheetId="0">#REF!</definedName>
    <definedName name="Gold_retention">#REF!</definedName>
    <definedName name="GoldConcRecovery" localSheetId="3">[47]Assumptions!$C$26</definedName>
    <definedName name="GoldConcRecovery" localSheetId="0">[47]Assumptions!$C$26</definedName>
    <definedName name="GoldConcRecovery">[48]Assumptions!$C$26</definedName>
    <definedName name="GoldInflationFactor">#REF!</definedName>
    <definedName name="Goldprice" localSheetId="3">[55]Inputs!$C$15</definedName>
    <definedName name="Goldprice" localSheetId="0">[55]Inputs!$C$15</definedName>
    <definedName name="Goldprice">[56]Inputs!$C$15</definedName>
    <definedName name="GoldPricePer1" localSheetId="3">#REF!</definedName>
    <definedName name="GoldPricePer1" localSheetId="0">#REF!</definedName>
    <definedName name="GoldPricePer1">#REF!</definedName>
    <definedName name="GoldRC" localSheetId="3">[47]Assumptions!$D$46</definedName>
    <definedName name="GoldRC" localSheetId="0">[47]Assumptions!$D$46</definedName>
    <definedName name="GoldRC">[48]Assumptions!$D$46</definedName>
    <definedName name="Grade">#REF!</definedName>
    <definedName name="GRADE_CONTROL_DAMANG">#REF!</definedName>
    <definedName name="grade_max">'[203]Input Validation'!$E$7</definedName>
    <definedName name="grade_min">'[203]Input Validation'!$D$7</definedName>
    <definedName name="GRADECONTROLCOST" localSheetId="3">'[78]Grade Control '!$A$1:$F$17</definedName>
    <definedName name="GRADECONTROLCOST" localSheetId="0">'[78]Grade Control '!$A$1:$F$17</definedName>
    <definedName name="GRADECONTROLCOST">'[27]Grade Control '!$A$1:$F$17</definedName>
    <definedName name="graikso" localSheetId="3">'[12]Capital Mine'!#REF!</definedName>
    <definedName name="graikso" localSheetId="0">'[12]Capital Mine'!#REF!</definedName>
    <definedName name="graikso">'[12]Capital Mine'!#REF!</definedName>
    <definedName name="Gram_oz" localSheetId="3">[140]Assumptions!$D$52</definedName>
    <definedName name="Gram_oz" localSheetId="0">[140]Assumptions!$D$52</definedName>
    <definedName name="Gram_oz">[48]Assumptions!$D$52</definedName>
    <definedName name="Gram_per_oz">31.103477</definedName>
    <definedName name="Grams_Oz" localSheetId="3">'[131]Corp Admin Forecast Dec09'!$M$328</definedName>
    <definedName name="Grams_Oz" localSheetId="0">'[131]Corp Admin Forecast Dec09'!$M$328</definedName>
    <definedName name="Grams_Oz">'[132]Corp Admin Forecast Dec09'!$M$328</definedName>
    <definedName name="GramToOunce" localSheetId="3">#REF!</definedName>
    <definedName name="GramToOunce" localSheetId="0">#REF!</definedName>
    <definedName name="GramToOunce">#REF!</definedName>
    <definedName name="GrandTotal">#N/A</definedName>
    <definedName name="grger" localSheetId="3">#REF!</definedName>
    <definedName name="grger" localSheetId="0">#REF!</definedName>
    <definedName name="grger">#REF!</definedName>
    <definedName name="GROUPCODE" localSheetId="3">'[126]Group Codes'!$A$1:$D$50</definedName>
    <definedName name="GROUPCODE" localSheetId="0">'[126]Group Codes'!$A$1:$D$50</definedName>
    <definedName name="GROUPCODE">'[127]Group Codes'!$A$1:$D$50</definedName>
    <definedName name="grouping" localSheetId="3">#REF!</definedName>
    <definedName name="grouping" localSheetId="0">#REF!</definedName>
    <definedName name="grouping">#REF!</definedName>
    <definedName name="GRSCODE">'[130]GRS CODES'!$A$1:$B$65536</definedName>
    <definedName name="GRUPO_1" localSheetId="3">#REF!</definedName>
    <definedName name="GRUPO_1" localSheetId="0">#REF!</definedName>
    <definedName name="GRUPO_1">#REF!</definedName>
    <definedName name="GRUPO_2">#REF!</definedName>
    <definedName name="GRUPO_3">#REF!</definedName>
    <definedName name="GRUPO_4">#REF!</definedName>
    <definedName name="GRUPO_5">#REF!</definedName>
    <definedName name="GRUPO_6">#REF!</definedName>
    <definedName name="GRUPO_7">#REF!</definedName>
    <definedName name="GRUPO_8">#REF!</definedName>
    <definedName name="gs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" localSheetId="3" hidden="1">{#N/A,#N/A,TRUE,"EWAR";#N/A,#N/A,TRUE,"Sad";#N/A,#N/A,TRUE,"Yat";#N/A,#N/A,TRUE,"Nav";#N/A,#N/A,TRUE,"Mor";#N/A,#N/A,TRUE,"Geit"}</definedName>
    <definedName name="gt" localSheetId="0" hidden="1">{#N/A,#N/A,TRUE,"EWAR";#N/A,#N/A,TRUE,"Sad";#N/A,#N/A,TRUE,"Yat";#N/A,#N/A,TRUE,"Nav";#N/A,#N/A,TRUE,"Mor";#N/A,#N/A,TRUE,"Geit"}</definedName>
    <definedName name="gt" hidden="1">{#N/A,#N/A,TRUE,"EWAR";#N/A,#N/A,TRUE,"Sad";#N/A,#N/A,TRUE,"Yat";#N/A,#N/A,TRUE,"Nav";#N/A,#N/A,TRUE,"Mor";#N/A,#N/A,TRUE,"Geit"}</definedName>
    <definedName name="gToOz" localSheetId="3">'[204]DEC''05Lime&amp;CN'!#REF!</definedName>
    <definedName name="gToOz" localSheetId="0">'[204]DEC''05Lime&amp;CN'!#REF!</definedName>
    <definedName name="gToOz">'[205]DEC''05Lime&amp;CN'!#REF!</definedName>
    <definedName name="GTXT_AE" localSheetId="3">#REF!</definedName>
    <definedName name="GTXT_AE" localSheetId="0">#REF!</definedName>
    <definedName name="GTXT_AE">#REF!</definedName>
    <definedName name="GTXT_AM">#REF!</definedName>
    <definedName name="GTXT_AO">#REF!</definedName>
    <definedName name="GTXT_BS">#REF!</definedName>
    <definedName name="GTXT_NK">#REF!</definedName>
    <definedName name="GTXT_PL">#REF!</definedName>
    <definedName name="H.">'[35]Atom-Wts-All'!$D$33</definedName>
    <definedName name="h14rate">'[22]#REF'!$E$45</definedName>
    <definedName name="H2O.">'[35]Atom-Wts-All'!$M$24</definedName>
    <definedName name="H2SO4.">'[35]Atom-Wts-All'!$M$25</definedName>
    <definedName name="Ha.">'[35]Atom-Wts-All'!$D$72</definedName>
    <definedName name="hashpass.admin" hidden="1">"Wuu"</definedName>
    <definedName name="hashpass.corporate" hidden="1">"[ˆC"</definedName>
    <definedName name="hashpass.region" hidden="1">"A"</definedName>
    <definedName name="HAULAGE_REVENUE">#REF!</definedName>
    <definedName name="HAULIP">[206]Indices!$A$105:$C$149</definedName>
    <definedName name="HAULOOP">[206]Indices!$B$154:$M$224</definedName>
    <definedName name="haulprof" localSheetId="3">'[78]Cost_HP Summary'!$B$133:$P$173</definedName>
    <definedName name="haulprof" localSheetId="0">'[78]Cost_HP Summary'!$B$133:$P$173</definedName>
    <definedName name="haulprof">'[27]Cost_HP Summary'!$B$133:$P$173</definedName>
    <definedName name="HAULSTR1307">[206]Indices!$O$155:$Q$196</definedName>
    <definedName name="hd777rate">'[22]#REF'!$F$201</definedName>
    <definedName name="He.">'[35]Atom-Wts-All'!$D$31</definedName>
    <definedName name="HEADER" localSheetId="3">[78]Header!$B$3:$B$32</definedName>
    <definedName name="HEADER" localSheetId="0">[78]Header!$B$3:$B$32</definedName>
    <definedName name="HEADER">[27]Header!$B$3:$B$32</definedName>
    <definedName name="Header_Row">ROW(#REF!)</definedName>
    <definedName name="Header_Row_Back">ROW('[207]Loan Calculator'!$A$15:$IV$15)</definedName>
    <definedName name="Headings" localSheetId="3">#REF!</definedName>
    <definedName name="Headings" localSheetId="0">#REF!</definedName>
    <definedName name="Headings">#REF!</definedName>
    <definedName name="HeapCuGrade_BUDGET">[38]lup!$D$406</definedName>
    <definedName name="HeapMoisture">[38]lup!$D$381</definedName>
    <definedName name="HedgeBookATSCosts">#REF!</definedName>
    <definedName name="HedgeBookCFADS">#REF!</definedName>
    <definedName name="HedgeBookFlex">#REF!</definedName>
    <definedName name="HedgeCoTreasuryFlex">#REF!</definedName>
    <definedName name="height">COUNTA('[208]Portfolio Sheet'!$B$6:$B$190)-1</definedName>
    <definedName name="height2">COUNTA('[209]Portfolio Sheet'!$B$6:$B$1232)-1</definedName>
    <definedName name="Hf.">'[35]Atom-Wts-All'!$D$30</definedName>
    <definedName name="hg">#REF!</definedName>
    <definedName name="Hg.">'[35]Atom-Wts-All'!$D$45</definedName>
    <definedName name="hgkjgjkgjhg" localSheetId="3" hidden="1">[33]Metbal!#REF!</definedName>
    <definedName name="hgkjgjkgjhg" localSheetId="0" hidden="1">[33]Metbal!#REF!</definedName>
    <definedName name="hgkjgjkgjhg" hidden="1">[33]Metbal!#REF!</definedName>
    <definedName name="HH">#REF!</definedName>
    <definedName name="hhh">#REF!</definedName>
    <definedName name="HiddenRows" hidden="1">#REF!</definedName>
    <definedName name="Hide1">#REF!</definedName>
    <definedName name="hier">#REF!</definedName>
    <definedName name="Hierarchy">#REF!</definedName>
    <definedName name="hijo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hijo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hijo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hjhhj">#REF!</definedName>
    <definedName name="hk" localSheetId="3" hidden="1">{#N/A,#N/A,FALSE,"DATA"}</definedName>
    <definedName name="hk" localSheetId="0" hidden="1">{#N/A,#N/A,FALSE,"DATA"}</definedName>
    <definedName name="hk" hidden="1">{#N/A,#N/A,FALSE,"DATA"}</definedName>
    <definedName name="hlaf" localSheetId="3" hidden="1">#REF!</definedName>
    <definedName name="hlaf" localSheetId="0" hidden="1">#REF!</definedName>
    <definedName name="hlaf" hidden="1">#REF!</definedName>
    <definedName name="Ho.">'[35]Atom-Wts-All'!$D$32</definedName>
    <definedName name="homeaddress">#REF!</definedName>
    <definedName name="homephone">#REF!</definedName>
    <definedName name="Hourly_Rates">#REF!</definedName>
    <definedName name="hr" localSheetId="3">[155]lookups!$E$2:$G$7</definedName>
    <definedName name="hr" localSheetId="0">[155]lookups!$E$2:$G$7</definedName>
    <definedName name="hr">[156]lookups!$E$2:$G$7</definedName>
    <definedName name="Hs.">'[35]Atom-Wts-All'!$D$73</definedName>
    <definedName name="HTML_CodePage" hidden="1">1252</definedName>
    <definedName name="HTML_Control" localSheetId="3" hidden="1">{"'Leverage'!$B$2:$M$418"}</definedName>
    <definedName name="HTML_Control" localSheetId="0" hidden="1">{"'Leverage'!$B$2:$M$418"}</definedName>
    <definedName name="HTML_Control" hidden="1">{"'Leverage'!$B$2:$M$418"}</definedName>
    <definedName name="HTML_Description" hidden="1">""</definedName>
    <definedName name="HTML_Email" hidden="1">""</definedName>
    <definedName name="HTML_Header" hidden="1">"Leverage"</definedName>
    <definedName name="HTML_LastUpdate" hidden="1">"8/21/00"</definedName>
    <definedName name="HTML_LineAfter" hidden="1">FALSE</definedName>
    <definedName name="HTML_LineBefore" hidden="1">FALSE</definedName>
    <definedName name="HTML_Name" hidden="1">"Frank Vickers"</definedName>
    <definedName name="HTML_OBDlg2" hidden="1">TRUE</definedName>
    <definedName name="HTML_OBDlg4" hidden="1">TRUE</definedName>
    <definedName name="HTML_OS" hidden="1">0</definedName>
    <definedName name="HTML_PathFile" hidden="1">"C:\my documents\lever.htm"</definedName>
    <definedName name="HTML_Title" hidden="1">"leverage"</definedName>
    <definedName name="HUNI3_4">#REF!</definedName>
    <definedName name="Hydrochloric_Acid">'[39]Esc Rates'!#REF!</definedName>
    <definedName name="I">'[22]Daily Costing New_Aug 05'!#REF!</definedName>
    <definedName name="I.">'[35]Atom-Wts-All'!$D$35</definedName>
    <definedName name="iam" localSheetId="3" hidden="1">{#N/A,#N/A,FALSE,"magsep2";#N/A,#N/A,FALSE,"¾"" X ½""";#N/A,#N/A,FALSE,"½"" X ¼""";#N/A,#N/A,FALSE,"¼"" X 8 Mesh";#N/A,#N/A,FALSE,"8 X 14 Mesh"}</definedName>
    <definedName name="iam" localSheetId="0" hidden="1">{#N/A,#N/A,FALSE,"magsep2";#N/A,#N/A,FALSE,"¾"" X ½""";#N/A,#N/A,FALSE,"½"" X ¼""";#N/A,#N/A,FALSE,"¼"" X 8 Mesh";#N/A,#N/A,FALSE,"8 X 14 Mesh"}</definedName>
    <definedName name="iam" hidden="1">{#N/A,#N/A,FALSE,"magsep2";#N/A,#N/A,FALSE,"¾"" X ½""";#N/A,#N/A,FALSE,"½"" X ¼""";#N/A,#N/A,FALSE,"¼"" X 8 Mesh";#N/A,#N/A,FALSE,"8 X 14 Mesh"}</definedName>
    <definedName name="ICAB" localSheetId="3">#REF!</definedName>
    <definedName name="ICAB" localSheetId="0">#REF!</definedName>
    <definedName name="ICAB">#REF!</definedName>
    <definedName name="ICAC" localSheetId="3">#REF!</definedName>
    <definedName name="ICAC" localSheetId="0">#REF!</definedName>
    <definedName name="ICAC">#REF!</definedName>
    <definedName name="ICAS" localSheetId="3">#REF!</definedName>
    <definedName name="ICAS" localSheetId="0">#REF!</definedName>
    <definedName name="ICAS">#REF!</definedName>
    <definedName name="ICAX">#REF!</definedName>
    <definedName name="ICRJ">#REF!</definedName>
    <definedName name="ID">#REF!</definedName>
    <definedName name="IdauMinedMetalIn">#REF!</definedName>
    <definedName name="IdauRoyaltyPayable">#REF!</definedName>
    <definedName name="Idea_Name">#REF!</definedName>
    <definedName name="Idea_Status" localSheetId="3">'[63]Lookup Tables'!$A$15:$A$22</definedName>
    <definedName name="Idea_Status" localSheetId="0">'[63]Lookup Tables'!$A$15:$A$22</definedName>
    <definedName name="Idea_Status">'[64]Lookup Tables'!$A$15:$A$22</definedName>
    <definedName name="Idea_Status_Table" localSheetId="3">'[63]Lookup Tables'!$A$15:$C$22</definedName>
    <definedName name="Idea_Status_Table" localSheetId="0">'[63]Lookup Tables'!$A$15:$C$22</definedName>
    <definedName name="Idea_Status_Table">'[64]Lookup Tables'!$A$15:$C$22</definedName>
    <definedName name="IDKEY" localSheetId="3">'[126]COMPONENT Templates'!$A$2:$IV$2820</definedName>
    <definedName name="IDKEY" localSheetId="0">'[126]COMPONENT Templates'!$A$2:$IV$2820</definedName>
    <definedName name="IDKEY">'[127]COMPONENT Templates'!$A$2:$IV$2820</definedName>
    <definedName name="IduaCapexMaintenanceIn" localSheetId="3">#REF!</definedName>
    <definedName name="IduaCapexMaintenanceIn" localSheetId="0">#REF!</definedName>
    <definedName name="IduaCapexMaintenanceIn">#REF!</definedName>
    <definedName name="IduaCapexProjectIn" localSheetId="3">#REF!</definedName>
    <definedName name="IduaCapexProjectIn" localSheetId="0">#REF!</definedName>
    <definedName name="IduaCapexProjectIn">#REF!</definedName>
    <definedName name="IduaCapexTotal" localSheetId="3">#REF!</definedName>
    <definedName name="IduaCapexTotal" localSheetId="0">#REF!</definedName>
    <definedName name="IduaCapexTotal">#REF!</definedName>
    <definedName name="IduaCILProcessMetalIn">#REF!</definedName>
    <definedName name="IduaCILProcessTonnesIn">#REF!</definedName>
    <definedName name="IduaClosureCostIn">#REF!</definedName>
    <definedName name="IduaCorpChargeIn">#REF!</definedName>
    <definedName name="IduaDepreciation">#REF!</definedName>
    <definedName name="IduaDirectCosts">#REF!</definedName>
    <definedName name="IduaDirectCostsPaid">#REF!</definedName>
    <definedName name="IduaExceptionalCostIn">#REF!</definedName>
    <definedName name="IduaExplorationCostIn">#REF!</definedName>
    <definedName name="IduaExternalDebtBf">#REF!</definedName>
    <definedName name="IduaExternalDebtCf">#REF!</definedName>
    <definedName name="IduaExternalDebtMarginIn">#REF!</definedName>
    <definedName name="IduaExternalDebtOpeningBalIn">#REF!</definedName>
    <definedName name="IduaExternalDebtRepaymentProfile">#REF!</definedName>
    <definedName name="IduaExternalDrawdown">#REF!</definedName>
    <definedName name="IduaExternalInterestDue">#REF!</definedName>
    <definedName name="IduaExternalInterestPaid">#REF!</definedName>
    <definedName name="IduaExternalInterestTRate">#REF!</definedName>
    <definedName name="IduaExternalRepayment">#REF!</definedName>
    <definedName name="IduaFlexCapexIn">#REF!</definedName>
    <definedName name="IduaFlexGradeIn">#REF!</definedName>
    <definedName name="IduaFlexOpexIn">#REF!</definedName>
    <definedName name="IduaFlexOreIn">#REF!</definedName>
    <definedName name="IduaFlexRecoveryIn">#REF!</definedName>
    <definedName name="IduaFlexWasteIn">#REF!</definedName>
    <definedName name="IduaG_ACostIn">#REF!</definedName>
    <definedName name="IduaGAGSeniorPaymentsIn">#REF!</definedName>
    <definedName name="IduaGoldSalesOunces">#REF!</definedName>
    <definedName name="IduaHeapLeachMetal">#REF!</definedName>
    <definedName name="IduaHeapLeachRecovery">#REF!</definedName>
    <definedName name="IduaHeapLeachTonnes">#REF!</definedName>
    <definedName name="IduaHLProcessCostVarIn">#REF!</definedName>
    <definedName name="IduaHLProcessMetalIn">#REF!</definedName>
    <definedName name="IduaHLProcessTonnesIn">#REF!</definedName>
    <definedName name="IduaHLRecoveryIn">#REF!</definedName>
    <definedName name="IduaInterCoBf">#REF!</definedName>
    <definedName name="IduaInterCoCf">#REF!</definedName>
    <definedName name="IduaInterCoDebtMarginIn">#REF!</definedName>
    <definedName name="IduaInterCoDebtOpeningBalIn">#REF!</definedName>
    <definedName name="IduaInterCoDebtRepaymentIn">#REF!</definedName>
    <definedName name="IduaInterCoDrawdown">#REF!</definedName>
    <definedName name="IduaInterCoInterest">#REF!</definedName>
    <definedName name="IduaInterCoRepayment">#REF!</definedName>
    <definedName name="IduaInterestOnCashBalances">#REF!</definedName>
    <definedName name="IduaMetalMilled">#REF!</definedName>
    <definedName name="IduaMetalMined">#REF!</definedName>
    <definedName name="IduaMetrecoveryIn">#REF!</definedName>
    <definedName name="IduaMiningCostsFixedIn">#REF!</definedName>
    <definedName name="IduaMiningCostsVarIn">#REF!</definedName>
    <definedName name="IduaNBVBf">#REF!</definedName>
    <definedName name="IduaNBVCf">#REF!</definedName>
    <definedName name="IduaNetAssets">#REF!</definedName>
    <definedName name="IduaOpCostPayables">#REF!</definedName>
    <definedName name="IduaOpCostPayablesIn">#REF!</definedName>
    <definedName name="IduaOpeningCashIn">#REF!</definedName>
    <definedName name="IduaOpeningEarningsIn">#REF!</definedName>
    <definedName name="IduaOpeningEquityIn">#REF!</definedName>
    <definedName name="IduaOpeningExternalDebtIn">#REF!</definedName>
    <definedName name="IduaOpeningInterCoBalIn">#REF!</definedName>
    <definedName name="IduaOpeningLTDIn">#REF!</definedName>
    <definedName name="IduaOpeningNBVIn">#REF!</definedName>
    <definedName name="IduaOpeningPayablesIn">#REF!</definedName>
    <definedName name="IduaOpeningProvisionsIn">#REF!</definedName>
    <definedName name="IduaOpeningReceivablesIn">#REF!</definedName>
    <definedName name="IduaOpeningStockIn">#REF!</definedName>
    <definedName name="IduaOperatingCosts">#REF!</definedName>
    <definedName name="IduaOperatingCostsPaid">#REF!</definedName>
    <definedName name="IduaOreMilled">#REF!</definedName>
    <definedName name="IduaOreMined">#REF!</definedName>
    <definedName name="IduaOreMinedIn">#REF!</definedName>
    <definedName name="IduaOtherCostIn">#REF!</definedName>
    <definedName name="IduaOtherCostPayables">#REF!</definedName>
    <definedName name="IduaOtherCostPayablesDays">#REF!</definedName>
    <definedName name="IduaOtherCostPayablesIn">#REF!</definedName>
    <definedName name="IduaOtherCostsPaid">#REF!</definedName>
    <definedName name="IduaOtherIncome">#REF!</definedName>
    <definedName name="IduaOtherIncomeReceived">#REF!</definedName>
    <definedName name="IduaOtherReceivables">#REF!</definedName>
    <definedName name="IduaPayablesDaysIn">#REF!</definedName>
    <definedName name="IduaPioneerPaymentsIn">#REF!</definedName>
    <definedName name="IduapriemMineLife">#REF!</definedName>
    <definedName name="IduaProcessCostFixedIn">#REF!</definedName>
    <definedName name="IduaProcessCostVarIn">#REF!</definedName>
    <definedName name="IduaQuarterTaxPaid">#REF!</definedName>
    <definedName name="IduaReceivableDaysIn">#REF!</definedName>
    <definedName name="IduaRecoveredGold">#REF!</definedName>
    <definedName name="IduaRecovery">#REF!</definedName>
    <definedName name="IduaRefiningChargeIn">#REF!</definedName>
    <definedName name="IduaRefiningCharges">#REF!</definedName>
    <definedName name="IduaRevenue">#REF!</definedName>
    <definedName name="IduaRevenueReceivables">#REF!</definedName>
    <definedName name="IduaRevenueReceived">#REF!</definedName>
    <definedName name="IduaRevenueRecievableIn">#REF!</definedName>
    <definedName name="IduaRevenueSpot">#REF!</definedName>
    <definedName name="IduaRoyaltyDue">#REF!</definedName>
    <definedName name="IduaRoyaltyPaid">#REF!</definedName>
    <definedName name="IduaRoyaltyPayableDaysIn">#REF!</definedName>
    <definedName name="IduaRoyaltyPayableIn">#REF!</definedName>
    <definedName name="IduaSEBSeniorPaymentsIn">#REF!</definedName>
    <definedName name="IduaShareholdersFunds">#REF!</definedName>
    <definedName name="IduaSubordinatedPaymentsIn">#REF!</definedName>
    <definedName name="IduaTaxDepreciation">#REF!</definedName>
    <definedName name="IduaTaxDepreciationClass1In">#REF!</definedName>
    <definedName name="IduaTaxDepreciationClass2In">#REF!</definedName>
    <definedName name="IduaTaxDepreciationClass3In">#REF!</definedName>
    <definedName name="IduaTaxDue">#REF!</definedName>
    <definedName name="IduaTaxOpeningLosses">#REF!</definedName>
    <definedName name="IduaTaxOpeningNBV">#REF!</definedName>
    <definedName name="IduaTaxPaid">#REF!</definedName>
    <definedName name="IduaTaxPayables">#REF!</definedName>
    <definedName name="IduaTaxPayablesIn">#REF!</definedName>
    <definedName name="IduaTaxRateIn">#REF!</definedName>
    <definedName name="IduaTaxRoyalty1In">#REF!</definedName>
    <definedName name="IduaTaxRoyalty2In">#REF!</definedName>
    <definedName name="IduaTaxRoyalty3In">#REF!</definedName>
    <definedName name="IduaWasteCostsVarIn">#REF!</definedName>
    <definedName name="IduaWasteMined">#REF!</definedName>
    <definedName name="IduaWasteMinedIn">#REF!</definedName>
    <definedName name="IF_AnnualValue">#REF!</definedName>
    <definedName name="IF_Area">#REF!</definedName>
    <definedName name="IF_Date">#REF!</definedName>
    <definedName name="IF_IdeaNumber">#REF!</definedName>
    <definedName name="IF_IdeaOwner">#REF!</definedName>
    <definedName name="IF_KPIType">#REF!</definedName>
    <definedName name="ifji">[59]Links!$F$1:$F$65536</definedName>
    <definedName name="II" localSheetId="3">#REF!</definedName>
    <definedName name="II" localSheetId="0">#REF!</definedName>
    <definedName name="II">#REF!</definedName>
    <definedName name="iki" localSheetId="3" hidden="1">{#N/A,#N/A,TRUE,"EWAR";#N/A,#N/A,TRUE,"Sad";#N/A,#N/A,TRUE,"Yat";#N/A,#N/A,TRUE,"Nav";#N/A,#N/A,TRUE,"Mor";#N/A,#N/A,TRUE,"Geit"}</definedName>
    <definedName name="iki" localSheetId="0" hidden="1">{#N/A,#N/A,TRUE,"EWAR";#N/A,#N/A,TRUE,"Sad";#N/A,#N/A,TRUE,"Yat";#N/A,#N/A,TRUE,"Nav";#N/A,#N/A,TRUE,"Mor";#N/A,#N/A,TRUE,"Geit"}</definedName>
    <definedName name="iki" hidden="1">{#N/A,#N/A,TRUE,"EWAR";#N/A,#N/A,TRUE,"Sad";#N/A,#N/A,TRUE,"Yat";#N/A,#N/A,TRUE,"Nav";#N/A,#N/A,TRUE,"Mor";#N/A,#N/A,TRUE,"Geit"}</definedName>
    <definedName name="iktisarcabang">#REF!</definedName>
    <definedName name="iktisarpemegangsaham">#REF!</definedName>
    <definedName name="iktisarpenerima">#REF!</definedName>
    <definedName name="iktisarpengurus">#REF!</definedName>
    <definedName name="iktisarpph22">#REF!</definedName>
    <definedName name="iktisarpph23">#REF!</definedName>
    <definedName name="iktisarpph24">#REF!</definedName>
    <definedName name="iktisarpph25">#REF!</definedName>
    <definedName name="iktisarpphgvb">#REF!</definedName>
    <definedName name="IMOBILIZA01">#REF!</definedName>
    <definedName name="IMOBILIZA02">#REF!</definedName>
    <definedName name="IMOBILIZADO">#REF!</definedName>
    <definedName name="IMPATUAL">#REF!</definedName>
    <definedName name="Implementing" localSheetId="3">'[63]Lookup Tables'!$B$16</definedName>
    <definedName name="Implementing" localSheetId="0">'[63]Lookup Tables'!$B$16</definedName>
    <definedName name="Implementing">'[64]Lookup Tables'!$B$16</definedName>
    <definedName name="IMPORT" localSheetId="3">#REF!</definedName>
    <definedName name="IMPORT" localSheetId="0">#REF!</definedName>
    <definedName name="IMPORT">#REF!</definedName>
    <definedName name="In.">'[35]Atom-Wts-All'!$D$34</definedName>
    <definedName name="Inactive">#REF!</definedName>
    <definedName name="inboundincomes">#REF!</definedName>
    <definedName name="INCENTIVOS">#REF!</definedName>
    <definedName name="index">'[210]Job Index'!#REF!</definedName>
    <definedName name="indonesian" localSheetId="3">#REF!</definedName>
    <definedName name="indonesian" localSheetId="0">#REF!</definedName>
    <definedName name="indonesian">#REF!</definedName>
    <definedName name="industry">#REF!</definedName>
    <definedName name="infla1">#REF!</definedName>
    <definedName name="infla2">#REF!</definedName>
    <definedName name="infla3">#REF!</definedName>
    <definedName name="infla4">#REF!</definedName>
    <definedName name="INFLATION" localSheetId="3">[79]Projections!#REF!</definedName>
    <definedName name="INFLATION" localSheetId="0">[79]Projections!#REF!</definedName>
    <definedName name="INFLATION">[79]Projections!#REF!</definedName>
    <definedName name="Inflation_Rate" localSheetId="3">'[68]Summary Financials'!#REF!</definedName>
    <definedName name="Inflation_Rate" localSheetId="0">'[68]Summary Financials'!#REF!</definedName>
    <definedName name="Inflation_Rate">'[69]Summary Financials'!#REF!</definedName>
    <definedName name="Initial_Plant_and_Equip" localSheetId="3">#REF!</definedName>
    <definedName name="Initial_Plant_and_Equip" localSheetId="0">#REF!</definedName>
    <definedName name="Initial_Plant_and_Equip">#REF!</definedName>
    <definedName name="InputRange" localSheetId="3">'[185]2. Skill Tests'!$AH$6:$IW$101</definedName>
    <definedName name="InputRange" localSheetId="0">'[185]2. Skill Tests'!$AH$6:$IW$101</definedName>
    <definedName name="InputRange">'[186]2. Skill Tests'!$AH$6:$IW$101</definedName>
    <definedName name="inputs" localSheetId="3">[157]Prof2606!$C$7:$K$11,[157]Prof2606!$Q$2,[157]Prof2606!$D$12:$K$13,[157]Prof2606!$D$15:$K$15,[157]Prof2606!$D$20:$K$24</definedName>
    <definedName name="inputs" localSheetId="0">[157]Prof2606!$C$7:$K$11,[157]Prof2606!$Q$2,[157]Prof2606!$D$12:$K$13,[157]Prof2606!$D$15:$K$15,[157]Prof2606!$D$20:$K$24</definedName>
    <definedName name="inputs">[158]Prof2606!$C$7:$K$11,[158]Prof2606!$Q$2,[158]Prof2606!$D$12:$K$13,[158]Prof2606!$D$15:$K$15,[158]Prof2606!$D$20:$K$24</definedName>
    <definedName name="INS" localSheetId="3">'[133]Escalated Budget'!#REF!</definedName>
    <definedName name="INS" localSheetId="0">'[133]Escalated Budget'!#REF!</definedName>
    <definedName name="INS">'[133]Escalated Budget'!#REF!</definedName>
    <definedName name="Instructions" localSheetId="3">#REF!</definedName>
    <definedName name="Instructions" localSheetId="0">#REF!</definedName>
    <definedName name="Instructions">#REF!</definedName>
    <definedName name="int_immo0" localSheetId="3">'ACTUAL DATA ENTRY'!int_immo0</definedName>
    <definedName name="int_immo0" localSheetId="0">'DATE SETUP'!int_immo0</definedName>
    <definedName name="int_immo0">[0]!int_immo0</definedName>
    <definedName name="Intcos" localSheetId="3">[13]Calc!#REF!</definedName>
    <definedName name="Intcos" localSheetId="0">[13]Calc!#REF!</definedName>
    <definedName name="Intcos">[13]Calc!#REF!</definedName>
    <definedName name="Inter">[77]Calc!$AI$2</definedName>
    <definedName name="INTEREST" localSheetId="3">#REF!</definedName>
    <definedName name="INTEREST" localSheetId="0">#REF!</definedName>
    <definedName name="INTEREST">#REF!</definedName>
    <definedName name="Interest_acc_Ytd">'[106]Input data2003 - 2006'!$A$13:$IV$13</definedName>
    <definedName name="Interest_accrued">'[106]Input data2003 - 2006'!$A$12:$IV$12</definedName>
    <definedName name="INTEREST_BS" localSheetId="3">#REF!</definedName>
    <definedName name="INTEREST_BS" localSheetId="0">#REF!</definedName>
    <definedName name="INTEREST_BS">#REF!</definedName>
    <definedName name="Interest_paid">'[106]Input data2003 - 2006'!$A$14:$IV$14</definedName>
    <definedName name="Interest_paid_YTD">'[106]Input data2003 - 2006'!$A$15:$IV$15</definedName>
    <definedName name="InterestRate" localSheetId="3">[211]Assumptions!$D$12</definedName>
    <definedName name="InterestRate" localSheetId="0">[211]Assumptions!$D$12</definedName>
    <definedName name="InterestRate">[48]Assumptions!$D$12</definedName>
    <definedName name="interm_level" localSheetId="3">#REF!</definedName>
    <definedName name="interm_level" localSheetId="0">#REF!</definedName>
    <definedName name="interm_level">#REF!</definedName>
    <definedName name="Internal_Rate_of_Return" localSheetId="3">'[68]Revenue &amp; Cash Flows'!#REF!</definedName>
    <definedName name="Internal_Rate_of_Return" localSheetId="0">'[68]Revenue &amp; Cash Flows'!#REF!</definedName>
    <definedName name="Internal_Rate_of_Return">'[69]Revenue &amp; Cash Flows'!#REF!</definedName>
    <definedName name="intMonthStartDay">[38]lup!$D$256</definedName>
    <definedName name="intPageColOffset">#REF!</definedName>
    <definedName name="intPageRowOffset">#REF!</definedName>
    <definedName name="IntroPrintArea" hidden="1">#REF!</definedName>
    <definedName name="intYTDStartMonth">[38]lup!$D$258</definedName>
    <definedName name="INVESCOLIG">#REF!</definedName>
    <definedName name="INVESTIOUTROS">#REF!</definedName>
    <definedName name="investmentfund">#REF!</definedName>
    <definedName name="Ir.">'[35]Atom-Wts-All'!$D$36</definedName>
    <definedName name="irrc" localSheetId="3">[91]Marshal!#REF!</definedName>
    <definedName name="irrc" localSheetId="0">[91]Marshal!#REF!</definedName>
    <definedName name="irrc">[91]Marshal!#REF!</definedName>
    <definedName name="IRRSC" localSheetId="3">#REF!</definedName>
    <definedName name="IRRSC" localSheetId="0">#REF!</definedName>
    <definedName name="IRRSC">#REF!</definedName>
    <definedName name="ITASSUME">#REF!</definedName>
    <definedName name="ITASSUME1">#REF!</definedName>
    <definedName name="ITCALC">#REF!</definedName>
    <definedName name="ITINPUT">#REF!</definedName>
    <definedName name="j.1">#REF!</definedName>
    <definedName name="J2SE">#REF!</definedName>
    <definedName name="jahf">#REF!</definedName>
    <definedName name="Jakarta_Int_l_School">#REF!</definedName>
    <definedName name="Jakarta_Office_Recharge_1998">#REF!</definedName>
    <definedName name="JAMUAN_MAKAN">#REF!</definedName>
    <definedName name="Jan_00">#REF!</definedName>
    <definedName name="Jan_01">#REF!</definedName>
    <definedName name="Jan_02">#REF!</definedName>
    <definedName name="Jan_03" localSheetId="3">'[57]Ex-Rate'!$B$72</definedName>
    <definedName name="Jan_03" localSheetId="0">'[57]Ex-Rate'!$B$72</definedName>
    <definedName name="Jan_03">'[58]Ex-Rate'!$B$72</definedName>
    <definedName name="January">#REF!</definedName>
    <definedName name="JCANNUAL" localSheetId="3">[26]NewTable1513!$C$5:$AR$106</definedName>
    <definedName name="JCANNUAL" localSheetId="0">[26]NewTable1513!$C$5:$AR$106</definedName>
    <definedName name="JCANNUAL">[27]NewTable1513!$C$5:$AR$106</definedName>
    <definedName name="JCCOSTPERTONLB" localSheetId="3">[26]NewTable1513!$C$121:$AX$215</definedName>
    <definedName name="JCCOSTPERTONLB" localSheetId="0">[26]NewTable1513!$C$121:$AX$215</definedName>
    <definedName name="JCCOSTPERTONLB">[27]NewTable1513!$C$121:$AX$215</definedName>
    <definedName name="JenisAktiva" localSheetId="3">#REF!</definedName>
    <definedName name="JenisAktiva" localSheetId="0">#REF!</definedName>
    <definedName name="JenisAktiva">#REF!</definedName>
    <definedName name="jfhfh">[59]Links!$K$1:$K$65536</definedName>
    <definedName name="JJJJJJJJJJJJJJJJJJJJJJJJJJJJJJ" localSheetId="3" hidden="1">#REF!</definedName>
    <definedName name="JJJJJJJJJJJJJJJJJJJJJJJJJJJJJJ" localSheetId="0" hidden="1">#REF!</definedName>
    <definedName name="JJJJJJJJJJJJJJJJJJJJJJJJJJJJJJ" hidden="1">#REF!</definedName>
    <definedName name="jjl" localSheetId="3">#REF!</definedName>
    <definedName name="jjl" localSheetId="0">#REF!</definedName>
    <definedName name="jjl">#REF!</definedName>
    <definedName name="JKDataType" localSheetId="3">'[164]Daily Report'!$G$70</definedName>
    <definedName name="JKDataType" localSheetId="0">'[164]Daily Report'!$G$70</definedName>
    <definedName name="JKDataType">'[165]Daily Report'!$G$70</definedName>
    <definedName name="jkjdssad" localSheetId="3" hidden="1">#REF!</definedName>
    <definedName name="jkjdssad" localSheetId="0" hidden="1">#REF!</definedName>
    <definedName name="jkjdssad" hidden="1">#REF!</definedName>
    <definedName name="jkjkjkj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jkjkjkj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jkjkjkj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JmlBfee" localSheetId="3">[212]Data!$M$228</definedName>
    <definedName name="JmlBfee" localSheetId="0">[212]Data!$M$228</definedName>
    <definedName name="JmlBfee">[213]Data!$M$228</definedName>
    <definedName name="JmlBunga" localSheetId="3">[212]Data!$K$228</definedName>
    <definedName name="JmlBunga" localSheetId="0">[212]Data!$K$228</definedName>
    <definedName name="JmlBunga">[213]Data!$K$228</definedName>
    <definedName name="JmlComm" localSheetId="3">[212]Charge!$L$207</definedName>
    <definedName name="JmlComm" localSheetId="0">[212]Charge!$L$207</definedName>
    <definedName name="JmlComm">[213]Charge!$L$207</definedName>
    <definedName name="Job_Cost_Salaries" localSheetId="3">#REF!</definedName>
    <definedName name="Job_Cost_Salaries" localSheetId="0">#REF!</definedName>
    <definedName name="Job_Cost_Salaries">#REF!</definedName>
    <definedName name="Job_Description" localSheetId="3">'[41]Dayworks Rates'!#REF!</definedName>
    <definedName name="Job_Description" localSheetId="0">'[41]Dayworks Rates'!#REF!</definedName>
    <definedName name="Job_Description">'[41]Dayworks Rates'!#REF!</definedName>
    <definedName name="JobNo" localSheetId="3">[148]c01!$G$24</definedName>
    <definedName name="JobNo" localSheetId="0">[148]c01!$G$24</definedName>
    <definedName name="JobNo">[149]c01!$G$24</definedName>
    <definedName name="JOHN" localSheetId="3" hidden="1">{#N/A,#N/A,TRUE,"EWAR";#N/A,#N/A,TRUE,"Sad";#N/A,#N/A,TRUE,"Yat";#N/A,#N/A,TRUE,"Nav";#N/A,#N/A,TRUE,"Mor";#N/A,#N/A,TRUE,"Geit"}</definedName>
    <definedName name="JOHN" localSheetId="0" hidden="1">{#N/A,#N/A,TRUE,"EWAR";#N/A,#N/A,TRUE,"Sad";#N/A,#N/A,TRUE,"Yat";#N/A,#N/A,TRUE,"Nav";#N/A,#N/A,TRUE,"Mor";#N/A,#N/A,TRUE,"Geit"}</definedName>
    <definedName name="JOHN" hidden="1">{#N/A,#N/A,TRUE,"EWAR";#N/A,#N/A,TRUE,"Sad";#N/A,#N/A,TRUE,"Yat";#N/A,#N/A,TRUE,"Nav";#N/A,#N/A,TRUE,"Mor";#N/A,#N/A,TRUE,"Geit"}</definedName>
    <definedName name="Judgments_CY">[85]SAD!$E$30</definedName>
    <definedName name="Judgments_PY">[85]SAD!$G$30</definedName>
    <definedName name="JUDICIAIS" localSheetId="3">#REF!</definedName>
    <definedName name="JUDICIAIS" localSheetId="0">#REF!</definedName>
    <definedName name="JUDICIAIS">#REF!</definedName>
    <definedName name="Jul_00">#REF!</definedName>
    <definedName name="Jul_01">#REF!</definedName>
    <definedName name="Jul_02">'[50]Ex-Rate'!$B$66</definedName>
    <definedName name="July">#REF!</definedName>
    <definedName name="Jun" hidden="1">#REF!</definedName>
    <definedName name="Jun_00">#REF!</definedName>
    <definedName name="Jun_01">#REF!</definedName>
    <definedName name="Jun_02">'[50]Ex-Rate'!$B$65</definedName>
    <definedName name="June">#REF!</definedName>
    <definedName name="JUNO1">#REF!</definedName>
    <definedName name="k">'[214]Ex-Rate'!$E$41</definedName>
    <definedName name="K.">'[35]Atom-Wts-All'!$I$7</definedName>
    <definedName name="kagt97">#REF!</definedName>
    <definedName name="kagt98">#REF!</definedName>
    <definedName name="kdes97">#REF!</definedName>
    <definedName name="kdes98">#REF!</definedName>
    <definedName name="KeyFigureSegments">#REF!</definedName>
    <definedName name="kjul97">#REF!</definedName>
    <definedName name="kjul98">#REF!</definedName>
    <definedName name="KK_PLANT_Cu_INVEN_BUDGET">[38]lup!$D$404</definedName>
    <definedName name="KKKK">#REF!</definedName>
    <definedName name="kko" hidden="1">#REF!</definedName>
    <definedName name="kl" localSheetId="3" hidden="1">{#N/A,#N/A,FALSE,"DATA"}</definedName>
    <definedName name="kl" localSheetId="0" hidden="1">{#N/A,#N/A,FALSE,"DATA"}</definedName>
    <definedName name="kl" hidden="1">{#N/A,#N/A,FALSE,"DATA"}</definedName>
    <definedName name="klddcost">'[215]5.B.2 Exp Assumptions'!$C$46</definedName>
    <definedName name="klddprod">'[215]5.B.2 Exp Assumptions'!$C$17</definedName>
    <definedName name="Klemmrate">[22]NewRate!$O$27</definedName>
    <definedName name="klien" localSheetId="3">#REF!</definedName>
    <definedName name="klien" localSheetId="0">#REF!</definedName>
    <definedName name="klien">#REF!</definedName>
    <definedName name="klrccost">'[215]5.B.2 Exp Assumptions'!$C$47</definedName>
    <definedName name="klrcfprod">'[215]5.B.2 Exp Assumptions'!$C$19</definedName>
    <definedName name="klrcoprod">'[215]5.B.2 Exp Assumptions'!$C$18</definedName>
    <definedName name="knov97" localSheetId="3">#REF!</definedName>
    <definedName name="knov97" localSheetId="0">#REF!</definedName>
    <definedName name="knov97">#REF!</definedName>
    <definedName name="knov98">#REF!</definedName>
    <definedName name="KodeAktiva">#REF!</definedName>
    <definedName name="kokt97">#REF!</definedName>
    <definedName name="kokt98">#REF!</definedName>
    <definedName name="KPI_Data_Table">#REF!</definedName>
    <definedName name="KPI_Reference_Table" localSheetId="3">'[63]Lookup Tables'!$E$16:$H$138</definedName>
    <definedName name="KPI_Reference_Table" localSheetId="0">'[63]Lookup Tables'!$E$16:$H$138</definedName>
    <definedName name="KPI_Reference_Table">'[64]Lookup Tables'!$E$16:$H$138</definedName>
    <definedName name="KPI_Validation" localSheetId="3">'[63]Lookup Tables'!$E$16:$E$138</definedName>
    <definedName name="KPI_Validation" localSheetId="0">'[63]Lookup Tables'!$E$16:$E$138</definedName>
    <definedName name="KPI_Validation">'[64]Lookup Tables'!$E$16:$E$138</definedName>
    <definedName name="Kr.">'[35]Atom-Wts-All'!$D$38</definedName>
    <definedName name="ksep97">#REF!</definedName>
    <definedName name="ksep98">#REF!</definedName>
    <definedName name="KURS">#REF!</definedName>
    <definedName name="KWESI_NORTH">#REF!</definedName>
    <definedName name="KWESI_SOUTH">#REF!</definedName>
    <definedName name="l" localSheetId="3">'[172]Sched B - R&amp;F'!$D$12</definedName>
    <definedName name="l" localSheetId="0">'[172]Sched B - R&amp;F'!$D$12</definedName>
    <definedName name="l">[59]Lead!$A$1:$A$65536</definedName>
    <definedName name="L." localSheetId="3">#REF!</definedName>
    <definedName name="L." localSheetId="0">#REF!</definedName>
    <definedName name="L.">#REF!</definedName>
    <definedName name="L_Adjust">[60]Links!$H$1:$H$65536</definedName>
    <definedName name="L_AJE_Tot">[60]Links!$G$1:$G$65536</definedName>
    <definedName name="L_cu_ft" localSheetId="3">#REF!</definedName>
    <definedName name="L_cu_ft" localSheetId="0">#REF!</definedName>
    <definedName name="L_cu_ft">#REF!</definedName>
    <definedName name="L_CY_Beg">[60]Links!$F$1:$F$65536</definedName>
    <definedName name="L_CY_End">[60]Links!$J$1:$J$65536</definedName>
    <definedName name="L_H_R_F" localSheetId="3">#REF!</definedName>
    <definedName name="L_H_R_F" localSheetId="0">#REF!</definedName>
    <definedName name="L_H_R_F">#REF!</definedName>
    <definedName name="L_PY_End">[60]Links!$K$1:$K$65536</definedName>
    <definedName name="L_qtr_start">[45]Setup!$B$7</definedName>
    <definedName name="L_RJE_Tot">[60]Links!$I$1:$I$65536</definedName>
    <definedName name="La.">'[35]Atom-Wts-All'!$D$39</definedName>
    <definedName name="LAB" localSheetId="3">[216]AssTable!$A:$A</definedName>
    <definedName name="LAB" localSheetId="0">[216]AssTable!$A:$A</definedName>
    <definedName name="LAB">[217]AssTable!$A:$A</definedName>
    <definedName name="Labour" localSheetId="3">#REF!</definedName>
    <definedName name="Labour" localSheetId="0">#REF!</definedName>
    <definedName name="Labour">#REF!</definedName>
    <definedName name="Labour_Costs" localSheetId="3">#REF!</definedName>
    <definedName name="Labour_Costs" localSheetId="0">#REF!</definedName>
    <definedName name="Labour_Costs">#REF!</definedName>
    <definedName name="LABOUR_HRLY_HIRE">#REF!</definedName>
    <definedName name="LABOURMANNEDCOST" localSheetId="3">[26]Labour!$BY$230:$DY$317</definedName>
    <definedName name="LABOURMANNEDCOST" localSheetId="0">[26]Labour!$BY$230:$DY$317</definedName>
    <definedName name="LABOURMANNEDCOST">[27]Labour!$BY$230:$DY$317</definedName>
    <definedName name="LABOURMANNING" localSheetId="3">[26]Labour!$W$21:$BW$112</definedName>
    <definedName name="LABOURMANNING" localSheetId="0">[26]Labour!$W$21:$BW$112</definedName>
    <definedName name="LABOURMANNING">[27]Labour!$W$21:$BW$112</definedName>
    <definedName name="LABOURUNITCOST" localSheetId="3">[78]Labour!$J$23:$U$116</definedName>
    <definedName name="LABOURUNITCOST" localSheetId="0">[78]Labour!$J$23:$U$116</definedName>
    <definedName name="LABOURUNITCOST">[27]Labour!$J$23:$U$116</definedName>
    <definedName name="Land_Acquisition_98" localSheetId="3">#REF!</definedName>
    <definedName name="Land_Acquisition_98" localSheetId="0">#REF!</definedName>
    <definedName name="Land_Acquisition_98">#REF!</definedName>
    <definedName name="Last_Row">#N/A</definedName>
    <definedName name="LastDayThreeMonthPrior">[38]lup!$D$286</definedName>
    <definedName name="LATTF">#REF!</definedName>
    <definedName name="Lb">'[172]Sched B - R&amp;F'!$D$19</definedName>
    <definedName name="LCENTRAL" localSheetId="3">#REF!</definedName>
    <definedName name="LCENTRAL" localSheetId="0">#REF!</definedName>
    <definedName name="LCENTRAL">#REF!</definedName>
    <definedName name="LeachdaysPrimary">[55]Inputs!$C$43</definedName>
    <definedName name="LeachdaysTotal" localSheetId="3">[55]Inputs!$C$45</definedName>
    <definedName name="LeachdaysTotal" localSheetId="0">[55]Inputs!$C$45</definedName>
    <definedName name="LeachdaysTotal">[56]Inputs!$C$45</definedName>
    <definedName name="LEASING_NK" localSheetId="3">#REF!</definedName>
    <definedName name="LEASING_NK" localSheetId="0">#REF!</definedName>
    <definedName name="LEASING_NK">#REF!</definedName>
    <definedName name="LEb" localSheetId="3">#REF!</definedName>
    <definedName name="LEb" localSheetId="0">#REF!</definedName>
    <definedName name="LEb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vel_max">'[218]Input Validation'!$E$12</definedName>
    <definedName name="level_min">'[218]Input Validation'!$D$12</definedName>
    <definedName name="LEVEL1_ADJ" localSheetId="3">#REF!</definedName>
    <definedName name="LEVEL1_ADJ" localSheetId="0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_PL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0_PL">#REF!</definedName>
    <definedName name="LEVEL11_AE">#REF!</definedName>
    <definedName name="LEVEL11_AM">#REF!</definedName>
    <definedName name="LEVEL11_AO">#REF!</definedName>
    <definedName name="LEVEL11_NK">#REF!</definedName>
    <definedName name="LEVEL11_PL">#REF!</definedName>
    <definedName name="LEVEL12_AE">#REF!</definedName>
    <definedName name="LEVEL12_AM">#REF!</definedName>
    <definedName name="LEVEL12_AO">#REF!</definedName>
    <definedName name="LEVEL12_PL">#REF!</definedName>
    <definedName name="LEVEL13_AE">#REF!</definedName>
    <definedName name="LEVEL13_AM">#REF!</definedName>
    <definedName name="LEVEL13_AO">#REF!</definedName>
    <definedName name="LEVEL13_PL">#REF!</definedName>
    <definedName name="LEVEL14_AM">#REF!</definedName>
    <definedName name="LEVEL14_AO">#REF!</definedName>
    <definedName name="LEVEL14_PL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2_PL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3_PL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4_PL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5_PL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6_PL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7_PL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8_PL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VEL9_PL">#REF!</definedName>
    <definedName name="lhcfactors" localSheetId="3">[162]limainfo!$G$11:$I$17</definedName>
    <definedName name="lhcfactors" localSheetId="0">[162]limainfo!$G$11:$I$17</definedName>
    <definedName name="lhcfactors">[163]limainfo!$G$11:$I$17</definedName>
    <definedName name="lhcosts" localSheetId="3">[162]limainfo!$B$4:$E$42</definedName>
    <definedName name="lhcosts" localSheetId="0">[162]limainfo!$B$4:$E$42</definedName>
    <definedName name="lhcosts">[163]limainfo!$B$4:$E$42</definedName>
    <definedName name="LHPIT1994ORE" localSheetId="3">'[26]L&amp;H_Pit 1a994'!$A$2:$R$60</definedName>
    <definedName name="LHPIT1994ORE" localSheetId="0">'[26]L&amp;H_Pit 1a994'!$A$2:$R$60</definedName>
    <definedName name="LHPIT1994ORE">'[27]L&amp;H_Pit 1a994'!$A$2:$R$60</definedName>
    <definedName name="LHPIT1994ROM" localSheetId="3">'[219]L&amp;H_Pit 1a994'!$A$61:$R$119</definedName>
    <definedName name="LHPIT1994ROM" localSheetId="0">'[219]L&amp;H_Pit 1a994'!$A$61:$R$119</definedName>
    <definedName name="LHPIT1994ROM">'[27]L&amp;H_Pit 1a994'!$A$61:$R$119</definedName>
    <definedName name="LHPIT1994WASTEFRESH" localSheetId="3">'[78]L&amp;H_Pit 1a994'!$A$179:$R$237</definedName>
    <definedName name="LHPIT1994WASTEFRESH" localSheetId="0">'[78]L&amp;H_Pit 1a994'!$A$179:$R$237</definedName>
    <definedName name="LHPIT1994WASTEFRESH">'[27]L&amp;H_Pit 1a994'!$A$179:$R$237</definedName>
    <definedName name="LHPIT1994WASTELEACH" localSheetId="3">'[78]L&amp;H_Pit 1a994'!$A$120:$R$178</definedName>
    <definedName name="LHPIT1994WASTELEACH" localSheetId="0">'[78]L&amp;H_Pit 1a994'!$A$120:$R$178</definedName>
    <definedName name="LHPIT1994WASTELEACH">'[27]L&amp;H_Pit 1a994'!$A$120:$R$178</definedName>
    <definedName name="LHPIT1ORE" localSheetId="3">'[78]L&amp;H_Pit 1a4100'!$A$2:$R$60</definedName>
    <definedName name="LHPIT1ORE" localSheetId="0">'[78]L&amp;H_Pit 1a4100'!$A$2:$R$60</definedName>
    <definedName name="LHPIT1ORE">'[27]L&amp;H_Pit 1a4100'!$A$2:$R$60</definedName>
    <definedName name="LHPIT1RH200ORE" localSheetId="3">'[78]L&amp;H_RH200'!$A$2:$R$69</definedName>
    <definedName name="LHPIT1RH200ORE" localSheetId="0">'[78]L&amp;H_RH200'!$A$2:$R$69</definedName>
    <definedName name="LHPIT1RH200ORE">'[27]L&amp;H_RH200'!$A$2:$R$69</definedName>
    <definedName name="LHPIT1RH200ROM" localSheetId="3">'[78]L&amp;H_RH200'!$A$70:$R$137</definedName>
    <definedName name="LHPIT1RH200ROM" localSheetId="0">'[78]L&amp;H_RH200'!$A$70:$R$137</definedName>
    <definedName name="LHPIT1RH200ROM">'[27]L&amp;H_RH200'!$A$70:$R$137</definedName>
    <definedName name="LHPIT1RH200WASTEFRESH" localSheetId="3">'[26]L&amp;H_RH200'!#REF!</definedName>
    <definedName name="LHPIT1RH200WASTEFRESH" localSheetId="0">'[26]L&amp;H_RH200'!#REF!</definedName>
    <definedName name="LHPIT1RH200WASTEFRESH">'[27]L&amp;H_RH200'!#REF!</definedName>
    <definedName name="LHPIT1RH200WASTELEACH" localSheetId="3">'[26]L&amp;H_RH200'!#REF!</definedName>
    <definedName name="LHPIT1RH200WASTELEACH" localSheetId="0">'[26]L&amp;H_RH200'!#REF!</definedName>
    <definedName name="LHPIT1RH200WASTELEACH">'[27]L&amp;H_RH200'!#REF!</definedName>
    <definedName name="LHPIT1ROM" localSheetId="3">'[26]L&amp;H_Pit 1a4100'!$A$62:$R$120</definedName>
    <definedName name="LHPIT1ROM" localSheetId="0">'[26]L&amp;H_Pit 1a4100'!$A$62:$R$120</definedName>
    <definedName name="LHPIT1ROM">'[27]L&amp;H_Pit 1a4100'!$A$62:$R$120</definedName>
    <definedName name="LHPIT1WASTEFRESH" localSheetId="3">'[26]L&amp;H_Pit 1a4100'!$A$180:$R$238</definedName>
    <definedName name="LHPIT1WASTEFRESH" localSheetId="0">'[26]L&amp;H_Pit 1a4100'!$A$180:$R$238</definedName>
    <definedName name="LHPIT1WASTEFRESH">'[27]L&amp;H_Pit 1a4100'!$A$180:$R$238</definedName>
    <definedName name="LHPIT1WASTELEACH" localSheetId="3">'[78]L&amp;H_Pit 1a4100'!$A$121:$R$179</definedName>
    <definedName name="LHPIT1WASTELEACH" localSheetId="0">'[78]L&amp;H_Pit 1a4100'!$A$121:$R$179</definedName>
    <definedName name="LHPIT1WASTELEACH">'[27]L&amp;H_Pit 1a4100'!$A$121:$R$179</definedName>
    <definedName name="LHPIT2994ORE" localSheetId="3">'[78]L&amp;H_Pit 2a994'!$A$2:$R$60</definedName>
    <definedName name="LHPIT2994ORE" localSheetId="0">'[78]L&amp;H_Pit 2a994'!$A$2:$R$60</definedName>
    <definedName name="LHPIT2994ORE">'[27]L&amp;H_Pit 2a994'!$A$2:$R$60</definedName>
    <definedName name="LHPIT2994ROM" localSheetId="3">'[78]L&amp;H_Pit 2a994'!$A$61:$R$119</definedName>
    <definedName name="LHPIT2994ROM" localSheetId="0">'[78]L&amp;H_Pit 2a994'!$A$61:$R$119</definedName>
    <definedName name="LHPIT2994ROM">'[27]L&amp;H_Pit 2a994'!$A$61:$R$119</definedName>
    <definedName name="LHPIT2994WASTEFRESH" localSheetId="3">'[78]L&amp;H_Pit 2a994'!$A$179:$R$237</definedName>
    <definedName name="LHPIT2994WASTEFRESH" localSheetId="0">'[78]L&amp;H_Pit 2a994'!$A$179:$R$237</definedName>
    <definedName name="LHPIT2994WASTEFRESH">'[27]L&amp;H_Pit 2a994'!$A$179:$R$237</definedName>
    <definedName name="LHPIT2994WASTELEACH" localSheetId="3">'[78]L&amp;H_Pit 2a994'!$A$120:$R$178</definedName>
    <definedName name="LHPIT2994WASTELEACH" localSheetId="0">'[78]L&amp;H_Pit 2a994'!$A$120:$R$178</definedName>
    <definedName name="LHPIT2994WASTELEACH">'[27]L&amp;H_Pit 2a994'!$A$120:$R$178</definedName>
    <definedName name="LHPIT2ORE" localSheetId="3">'[78]L&amp;H_Pit 2a4100'!$A$2:$R$60</definedName>
    <definedName name="LHPIT2ORE" localSheetId="0">'[78]L&amp;H_Pit 2a4100'!$A$2:$R$60</definedName>
    <definedName name="LHPIT2ORE">'[27]L&amp;H_Pit 2a4100'!$A$2:$R$60</definedName>
    <definedName name="LHPIT2ROM" localSheetId="3">'[78]L&amp;H_Pit 2a4100'!$A$61:$R$119</definedName>
    <definedName name="LHPIT2ROM" localSheetId="0">'[78]L&amp;H_Pit 2a4100'!$A$61:$R$119</definedName>
    <definedName name="LHPIT2ROM">'[27]L&amp;H_Pit 2a4100'!$A$61:$R$119</definedName>
    <definedName name="LHPIT2WASTEFRESH" localSheetId="3">'[78]L&amp;H_Pit 2a4100'!$A$179:$R$237</definedName>
    <definedName name="LHPIT2WASTEFRESH" localSheetId="0">'[78]L&amp;H_Pit 2a4100'!$A$179:$R$237</definedName>
    <definedName name="LHPIT2WASTEFRESH">'[27]L&amp;H_Pit 2a4100'!$A$179:$R$237</definedName>
    <definedName name="LHPIT2WASTELEACH" localSheetId="3">'[78]L&amp;H_Pit 2a4100'!$A$120:$R$178</definedName>
    <definedName name="LHPIT2WASTELEACH" localSheetId="0">'[78]L&amp;H_Pit 2a4100'!$A$120:$R$178</definedName>
    <definedName name="LHPIT2WASTELEACH">'[27]L&amp;H_Pit 2a4100'!$A$120:$R$178</definedName>
    <definedName name="LHPIT3994ORE" localSheetId="3">'[78]L&amp;H_Pit 3a994'!$A$2:$R$60</definedName>
    <definedName name="LHPIT3994ORE" localSheetId="0">'[78]L&amp;H_Pit 3a994'!$A$2:$R$60</definedName>
    <definedName name="LHPIT3994ORE">'[27]L&amp;H_Pit 3a994'!$A$2:$R$60</definedName>
    <definedName name="LHPIT3994ROM" localSheetId="3">'[78]L&amp;H_Pit 3a994'!$A$61:$R$119</definedName>
    <definedName name="LHPIT3994ROM" localSheetId="0">'[78]L&amp;H_Pit 3a994'!$A$61:$R$119</definedName>
    <definedName name="LHPIT3994ROM">'[27]L&amp;H_Pit 3a994'!$A$61:$R$119</definedName>
    <definedName name="LHPIT3994WASTEFRESH" localSheetId="3">'[78]L&amp;H_Pit 3a994'!$A$179:$R$237</definedName>
    <definedName name="LHPIT3994WASTEFRESH" localSheetId="0">'[78]L&amp;H_Pit 3a994'!$A$179:$R$237</definedName>
    <definedName name="LHPIT3994WASTEFRESH">'[27]L&amp;H_Pit 3a994'!$A$179:$R$237</definedName>
    <definedName name="LHPIT3994WASTELEACH" localSheetId="3">'[78]L&amp;H_Pit 3a994'!$A$120:$R$178</definedName>
    <definedName name="LHPIT3994WASTELEACH" localSheetId="0">'[78]L&amp;H_Pit 3a994'!$A$120:$R$178</definedName>
    <definedName name="LHPIT3994WASTELEACH">'[27]L&amp;H_Pit 3a994'!$A$120:$R$178</definedName>
    <definedName name="LHPIT3ORE" localSheetId="3">'[78]L&amp;H_Pit 3a4100'!$A$2:$R$60</definedName>
    <definedName name="LHPIT3ORE" localSheetId="0">'[78]L&amp;H_Pit 3a4100'!$A$2:$R$60</definedName>
    <definedName name="LHPIT3ORE">'[27]L&amp;H_Pit 3a4100'!$A$2:$R$60</definedName>
    <definedName name="LHPIT3ROM" localSheetId="3">'[78]L&amp;H_Pit 3a4100'!$A$61:$R$119</definedName>
    <definedName name="LHPIT3ROM" localSheetId="0">'[78]L&amp;H_Pit 3a4100'!$A$61:$R$119</definedName>
    <definedName name="LHPIT3ROM">'[27]L&amp;H_Pit 3a4100'!$A$61:$R$119</definedName>
    <definedName name="LHPIT3WASTEFRESH" localSheetId="3">'[78]L&amp;H_Pit 3a994'!$A$179:$R$237</definedName>
    <definedName name="LHPIT3WASTEFRESH" localSheetId="0">'[78]L&amp;H_Pit 3a994'!$A$179:$R$237</definedName>
    <definedName name="LHPIT3WASTEFRESH">'[27]L&amp;H_Pit 3a994'!$A$179:$R$237</definedName>
    <definedName name="LHPIT3WASTELEACH" localSheetId="3">'[78]L&amp;H_Pit 3a4100'!$A$120:$R$178</definedName>
    <definedName name="LHPIT3WASTELEACH" localSheetId="0">'[78]L&amp;H_Pit 3a4100'!$A$120:$R$178</definedName>
    <definedName name="LHPIT3WASTELEACH">'[27]L&amp;H_Pit 3a4100'!$A$120:$R$178</definedName>
    <definedName name="LHPIT4994ORE" localSheetId="3">'[78]L&amp;H_Pit 4a994'!$A$2:$R$60</definedName>
    <definedName name="LHPIT4994ORE" localSheetId="0">'[78]L&amp;H_Pit 4a994'!$A$2:$R$60</definedName>
    <definedName name="LHPIT4994ORE">'[27]L&amp;H_Pit 4a994'!$A$2:$R$60</definedName>
    <definedName name="LHPIT4994ROM" localSheetId="3">'[78]L&amp;H_Pit 4a994'!$A$61:$R$119</definedName>
    <definedName name="LHPIT4994ROM" localSheetId="0">'[78]L&amp;H_Pit 4a994'!$A$61:$R$119</definedName>
    <definedName name="LHPIT4994ROM">'[27]L&amp;H_Pit 4a994'!$A$61:$R$119</definedName>
    <definedName name="LHPIT4994WASTEFRESH" localSheetId="3">'[78]L&amp;H_Pit 4a994'!$A$179:$R$237</definedName>
    <definedName name="LHPIT4994WASTEFRESH" localSheetId="0">'[78]L&amp;H_Pit 4a994'!$A$179:$R$237</definedName>
    <definedName name="LHPIT4994WASTEFRESH">'[27]L&amp;H_Pit 4a994'!$A$179:$R$237</definedName>
    <definedName name="LHPIT4994WASTELEACH" localSheetId="3">'[78]L&amp;H_Pit 4a994'!$A$120:$R$178</definedName>
    <definedName name="LHPIT4994WASTELEACH" localSheetId="0">'[78]L&amp;H_Pit 4a994'!$A$120:$R$178</definedName>
    <definedName name="LHPIT4994WASTELEACH">'[27]L&amp;H_Pit 4a994'!$A$120:$R$178</definedName>
    <definedName name="LHPIT4ORE" localSheetId="3">'[78]L&amp;H_Pit 4a4100'!$A$2:$R$60</definedName>
    <definedName name="LHPIT4ORE" localSheetId="0">'[78]L&amp;H_Pit 4a4100'!$A$2:$R$60</definedName>
    <definedName name="LHPIT4ORE">'[27]L&amp;H_Pit 4a4100'!$A$2:$R$60</definedName>
    <definedName name="LHPIT4ROM" localSheetId="3">'[78]L&amp;H_Pit 4a4100'!$A$61:$R$119</definedName>
    <definedName name="LHPIT4ROM" localSheetId="0">'[78]L&amp;H_Pit 4a4100'!$A$61:$R$119</definedName>
    <definedName name="LHPIT4ROM">'[27]L&amp;H_Pit 4a4100'!$A$61:$R$119</definedName>
    <definedName name="LHPIT4WASTEFRESH" localSheetId="3">'[78]L&amp;H_Pit 4a4100'!$A$179:$R$237</definedName>
    <definedName name="LHPIT4WASTEFRESH" localSheetId="0">'[78]L&amp;H_Pit 4a4100'!$A$179:$R$237</definedName>
    <definedName name="LHPIT4WASTEFRESH">'[27]L&amp;H_Pit 4a4100'!$A$179:$R$237</definedName>
    <definedName name="LHPIT4WASTELEACH" localSheetId="3">'[78]L&amp;H_Pit 4a4100'!$A$120:$R$178</definedName>
    <definedName name="LHPIT4WASTELEACH" localSheetId="0">'[78]L&amp;H_Pit 4a4100'!$A$120:$R$178</definedName>
    <definedName name="LHPIT4WASTELEACH">'[27]L&amp;H_Pit 4a4100'!$A$120:$R$178</definedName>
    <definedName name="LHPIT5994ORE" localSheetId="3">'[78]L&amp;H_Pit 5a994'!$A$2:$R$60</definedName>
    <definedName name="LHPIT5994ORE" localSheetId="0">'[78]L&amp;H_Pit 5a994'!$A$2:$R$60</definedName>
    <definedName name="LHPIT5994ORE">'[27]L&amp;H_Pit 5a994'!$A$2:$R$60</definedName>
    <definedName name="LHPIT5994ROM" localSheetId="3">'[78]L&amp;H_Pit 5a994'!$A$61:$R$119</definedName>
    <definedName name="LHPIT5994ROM" localSheetId="0">'[78]L&amp;H_Pit 5a994'!$A$61:$R$119</definedName>
    <definedName name="LHPIT5994ROM">'[27]L&amp;H_Pit 5a994'!$A$61:$R$119</definedName>
    <definedName name="LHPIT5994WASTEFRESH" localSheetId="3">'[78]L&amp;H_Pit 5a994'!$A$179:$R$237</definedName>
    <definedName name="LHPIT5994WASTEFRESH" localSheetId="0">'[78]L&amp;H_Pit 5a994'!$A$179:$R$237</definedName>
    <definedName name="LHPIT5994WASTEFRESH">'[27]L&amp;H_Pit 5a994'!$A$179:$R$237</definedName>
    <definedName name="LHPIT5994WASTELEACH" localSheetId="3">'[78]L&amp;H_Pit 5a994'!$A$120:$R$178</definedName>
    <definedName name="LHPIT5994WASTELEACH" localSheetId="0">'[78]L&amp;H_Pit 5a994'!$A$120:$R$178</definedName>
    <definedName name="LHPIT5994WASTELEACH">'[27]L&amp;H_Pit 5a994'!$A$120:$R$178</definedName>
    <definedName name="LHPIT5ORE" localSheetId="3">'[78]L&amp;H_Pit 5a4100'!$A$2:$R$60</definedName>
    <definedName name="LHPIT5ORE" localSheetId="0">'[78]L&amp;H_Pit 5a4100'!$A$2:$R$60</definedName>
    <definedName name="LHPIT5ORE">'[27]L&amp;H_Pit 5a4100'!$A$2:$R$60</definedName>
    <definedName name="LHPIT5ROM" localSheetId="3">'[78]L&amp;H_Pit 5a4100'!$A$61:$R$119</definedName>
    <definedName name="LHPIT5ROM" localSheetId="0">'[78]L&amp;H_Pit 5a4100'!$A$61:$R$119</definedName>
    <definedName name="LHPIT5ROM">'[27]L&amp;H_Pit 5a4100'!$A$61:$R$119</definedName>
    <definedName name="LHPIT5WASTEFRESH" localSheetId="3">'[78]L&amp;H_Pit 5a4100'!$A$179:$R$237</definedName>
    <definedName name="LHPIT5WASTEFRESH" localSheetId="0">'[78]L&amp;H_Pit 5a4100'!$A$179:$R$237</definedName>
    <definedName name="LHPIT5WASTEFRESH">'[27]L&amp;H_Pit 5a4100'!$A$179:$R$237</definedName>
    <definedName name="LHPIT5WASTELEACH" localSheetId="3">'[78]L&amp;H_Pit 5a4100'!$A$120:$R$178</definedName>
    <definedName name="LHPIT5WASTELEACH" localSheetId="0">'[78]L&amp;H_Pit 5a4100'!$A$120:$R$178</definedName>
    <definedName name="LHPIT5WASTELEACH">'[27]L&amp;H_Pit 5a4100'!$A$120:$R$178</definedName>
    <definedName name="LHPIT6994ORE" localSheetId="3">'[78]L&amp;H_Pit 6a994'!$A$2:$R$60</definedName>
    <definedName name="LHPIT6994ORE" localSheetId="0">'[78]L&amp;H_Pit 6a994'!$A$2:$R$60</definedName>
    <definedName name="LHPIT6994ORE">'[27]L&amp;H_Pit 6a994'!$A$2:$R$60</definedName>
    <definedName name="LHPIT6994ROM" localSheetId="3">'[78]L&amp;H_Pit 6a994'!$A$61:$R$119</definedName>
    <definedName name="LHPIT6994ROM" localSheetId="0">'[78]L&amp;H_Pit 6a994'!$A$61:$R$119</definedName>
    <definedName name="LHPIT6994ROM">'[27]L&amp;H_Pit 6a994'!$A$61:$R$119</definedName>
    <definedName name="LHPIT6994WASTEFRESH" localSheetId="3">'[78]L&amp;H_Pit 6a994'!$A$179:$R$237</definedName>
    <definedName name="LHPIT6994WASTEFRESH" localSheetId="0">'[78]L&amp;H_Pit 6a994'!$A$179:$R$237</definedName>
    <definedName name="LHPIT6994WASTEFRESH">'[27]L&amp;H_Pit 6a994'!$A$179:$R$237</definedName>
    <definedName name="LHPIT6994WASTELEACH" localSheetId="3">'[78]L&amp;H_Pit 6a994'!$A$120:$R$178</definedName>
    <definedName name="LHPIT6994WASTELEACH" localSheetId="0">'[78]L&amp;H_Pit 6a994'!$A$120:$R$178</definedName>
    <definedName name="LHPIT6994WASTELEACH">'[27]L&amp;H_Pit 6a994'!$A$120:$R$178</definedName>
    <definedName name="LHPIT6ORE" localSheetId="3">'[78]L&amp;H_Pit 6a4100'!$A$2:$R$60</definedName>
    <definedName name="LHPIT6ORE" localSheetId="0">'[78]L&amp;H_Pit 6a4100'!$A$2:$R$60</definedName>
    <definedName name="LHPIT6ORE">'[27]L&amp;H_Pit 6a4100'!$A$2:$R$60</definedName>
    <definedName name="LHPIT6ROM" localSheetId="3">'[78]L&amp;H_Pit 6a4100'!$A$61:$R$119</definedName>
    <definedName name="LHPIT6ROM" localSheetId="0">'[78]L&amp;H_Pit 6a4100'!$A$61:$R$119</definedName>
    <definedName name="LHPIT6ROM">'[27]L&amp;H_Pit 6a4100'!$A$61:$R$119</definedName>
    <definedName name="LHPIT6WASTEFRESH" localSheetId="3">'[78]L&amp;H_Pit 6a4100'!$A$179:$R$237</definedName>
    <definedName name="LHPIT6WASTEFRESH" localSheetId="0">'[78]L&amp;H_Pit 6a4100'!$A$179:$R$237</definedName>
    <definedName name="LHPIT6WASTEFRESH">'[27]L&amp;H_Pit 6a4100'!$A$179:$R$237</definedName>
    <definedName name="LHPIT6WASTELEACH" localSheetId="3">'[78]L&amp;H_Pit 6a4100'!$A$120:$R$178</definedName>
    <definedName name="LHPIT6WASTELEACH" localSheetId="0">'[78]L&amp;H_Pit 6a4100'!$A$120:$R$178</definedName>
    <definedName name="LHPIT6WASTELEACH">'[27]L&amp;H_Pit 6a4100'!$A$120:$R$178</definedName>
    <definedName name="Li">'[172]Sched B - R&amp;F'!$D$26</definedName>
    <definedName name="Li.">'[35]Atom-Wts-All'!$D$41</definedName>
    <definedName name="LIBOR">#REF!</definedName>
    <definedName name="LIBORIn">#REF!</definedName>
    <definedName name="LIFEOFMINEOPERATINGCOSTSBYCOSTCENTRE" localSheetId="3">[78]NewTable1513!$C$219:$F$236</definedName>
    <definedName name="LIFEOFMINEOPERATINGCOSTSBYCOSTCENTRE" localSheetId="0">[78]NewTable1513!$C$219:$F$236</definedName>
    <definedName name="LIFEOFMINEOPERATINGCOSTSBYCOSTCENTRE">[27]NewTable1513!$C$219:$F$236</definedName>
    <definedName name="Liftheight1" localSheetId="3">[55]Inputs!$C$32</definedName>
    <definedName name="Liftheight1" localSheetId="0">[55]Inputs!$C$32</definedName>
    <definedName name="Liftheight1">[56]Inputs!$C$32</definedName>
    <definedName name="Liftheight2" localSheetId="3">[55]Inputs!$C$33</definedName>
    <definedName name="Liftheight2" localSheetId="0">[55]Inputs!$C$33</definedName>
    <definedName name="Liftheight2">[56]Inputs!$C$33</definedName>
    <definedName name="liftheight3" localSheetId="3">[55]Inputs!$C$34</definedName>
    <definedName name="liftheight3" localSheetId="0">[55]Inputs!$C$34</definedName>
    <definedName name="liftheight3">[56]Inputs!$C$34</definedName>
    <definedName name="LIMA" localSheetId="3">#REF!</definedName>
    <definedName name="LIMA" localSheetId="0">#REF!</definedName>
    <definedName name="LIMA">#REF!</definedName>
    <definedName name="LIMA_CENTRAL" localSheetId="3">#REF!</definedName>
    <definedName name="LIMA_CENTRAL" localSheetId="0">#REF!</definedName>
    <definedName name="LIMA_CENTRAL">#REF!</definedName>
    <definedName name="LIMA_SOUTH" localSheetId="3">#REF!</definedName>
    <definedName name="LIMA_SOUTH" localSheetId="0">#REF!</definedName>
    <definedName name="LIMA_SOUTH">#REF!</definedName>
    <definedName name="LimaReh">#REF!</definedName>
    <definedName name="LimaRehFr">#REF!</definedName>
    <definedName name="limcount" hidden="1">1</definedName>
    <definedName name="Limestone_SG">#REF!</definedName>
    <definedName name="liste">#REF!</definedName>
    <definedName name="LITD">OFFSET(#REF!,0,0,COUNTA(#REF!),1)</definedName>
    <definedName name="Live_Integrity" localSheetId="3">'[131]Corp Admin Forecast Dec09'!$G$365</definedName>
    <definedName name="Live_Integrity" localSheetId="0">'[131]Corp Admin Forecast Dec09'!$G$365</definedName>
    <definedName name="Live_Integrity">'[132]Corp Admin Forecast Dec09'!$G$365</definedName>
    <definedName name="Live_Signals" localSheetId="3">'[131]Corp Admin Forecast Dec09'!$G$366</definedName>
    <definedName name="Live_Signals" localSheetId="0">'[131]Corp Admin Forecast Dec09'!$G$366</definedName>
    <definedName name="Live_Signals">'[132]Corp Admin Forecast Dec09'!$G$366</definedName>
    <definedName name="LK_ADJ" localSheetId="3">#REF!</definedName>
    <definedName name="LK_ADJ" localSheetId="0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_PL">#REF!</definedName>
    <definedName name="lkasf">#REF!</definedName>
    <definedName name="lkpYearQtr">'[220]Quarterly P&amp;L'!$AK$6:$AR$16</definedName>
    <definedName name="LL" localSheetId="3">#REF!</definedName>
    <definedName name="LL" localSheetId="0">#REF!</definedName>
    <definedName name="LL">#REF!</definedName>
    <definedName name="LLCR" localSheetId="3">#REF!</definedName>
    <definedName name="LLCR" localSheetId="0">#REF!</definedName>
    <definedName name="LLCR">#REF!</definedName>
    <definedName name="lll">#REF!</definedName>
    <definedName name="llllllllllllllllll">[59]Lead!$J$1:$J$65536</definedName>
    <definedName name="LNb">'[221]Labour Index'!$D$6</definedName>
    <definedName name="LO_D_PI" localSheetId="3">#REF!</definedName>
    <definedName name="LO_D_PI" localSheetId="0">#REF!</definedName>
    <definedName name="LO_D_PI">#REF!</definedName>
    <definedName name="LO_T_PI">#REF!</definedName>
    <definedName name="LOADINGCOSTESTIMATE" localSheetId="3">[78]Loadingfleet!$B$1:$H$47</definedName>
    <definedName name="LOADINGCOSTESTIMATE" localSheetId="0">[78]Loadingfleet!$B$1:$H$47</definedName>
    <definedName name="LOADINGCOSTESTIMATE">[27]Loadingfleet!$B$1:$H$47</definedName>
    <definedName name="loan" localSheetId="3">[222]Loan!$H$4:$H$203</definedName>
    <definedName name="loan" localSheetId="0">[222]Loan!$H$4:$H$203</definedName>
    <definedName name="loan">[223]Loan!$H$4:$H$203</definedName>
    <definedName name="Loan_Not_Paid" localSheetId="3">IF([160]!Payment_Number&lt;=[160]!Number_of_Payments,1,0)</definedName>
    <definedName name="Loan_Not_Paid" localSheetId="0">IF([160]!Payment_Number&lt;=[160]!Number_of_Payments,1,0)</definedName>
    <definedName name="Loan_Not_Paid">#N/A</definedName>
    <definedName name="Loan_Repay">'[224]BSheet &amp; Other Assum'!$C$36</definedName>
    <definedName name="LoanCoAviationLoanBalanceIn" localSheetId="3">#REF!</definedName>
    <definedName name="LoanCoAviationLoanBalanceIn" localSheetId="0">#REF!</definedName>
    <definedName name="LoanCoAviationLoanBalanceIn">#REF!</definedName>
    <definedName name="LoanCoAviationLoanRepaymentIn" localSheetId="3">#REF!</definedName>
    <definedName name="LoanCoAviationLoanRepaymentIn" localSheetId="0">#REF!</definedName>
    <definedName name="LoanCoAviationLoanRepaymentIn">#REF!</definedName>
    <definedName name="LoanCoGSMRepaymentIn" localSheetId="3">#REF!</definedName>
    <definedName name="LoanCoGSMRepaymentIn" localSheetId="0">#REF!</definedName>
    <definedName name="LoanCoGSMRepaymentIn">#REF!</definedName>
    <definedName name="LoanCoKiminMargin">#REF!</definedName>
    <definedName name="LoanCoKiminOpeningBalance">#REF!</definedName>
    <definedName name="LoanCoKiminRepaymentIn">#REF!</definedName>
    <definedName name="LoanCoProceedsAccBf">#REF!</definedName>
    <definedName name="LoanCoProceedsAccCf">#REF!</definedName>
    <definedName name="LoanCoRefinancingCostsIn">#REF!</definedName>
    <definedName name="LoanCoRestructuringCostsIn">#REF!</definedName>
    <definedName name="LoanCoSemiAnnPayment1">#REF!</definedName>
    <definedName name="LoanCoSemiAnnPayment2">#REF!</definedName>
    <definedName name="LoanCoTermOfLoan">#REF!</definedName>
    <definedName name="LoanLifePeriod">#REF!</definedName>
    <definedName name="location" localSheetId="3">'[225]Table Array'!$B$3:$C$24</definedName>
    <definedName name="location" localSheetId="0">'[225]Table Array'!$B$3:$C$24</definedName>
    <definedName name="location">'[226]Table Array'!$B$3:$C$24</definedName>
    <definedName name="Location2" localSheetId="3">[216]AssTable!$C:$C</definedName>
    <definedName name="Location2" localSheetId="0">[216]AssTable!$C:$C</definedName>
    <definedName name="Location2">[217]AssTable!$C:$C</definedName>
    <definedName name="Locked_In" localSheetId="3">'[63]Lookup Tables'!$B$18</definedName>
    <definedName name="Locked_In" localSheetId="0">'[63]Lookup Tables'!$B$18</definedName>
    <definedName name="Locked_In">'[64]Lookup Tables'!$B$18</definedName>
    <definedName name="Locked_In_Value" localSheetId="3">'[63]Lookup Tables'!$B$28</definedName>
    <definedName name="Locked_In_Value" localSheetId="0">'[63]Lookup Tables'!$B$28</definedName>
    <definedName name="Locked_In_Value">'[64]Lookup Tables'!$B$28</definedName>
    <definedName name="LOG1A_ADJ" localSheetId="3">#REF!</definedName>
    <definedName name="LOG1A_ADJ" localSheetId="0">#REF!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NK">#REF!</definedName>
    <definedName name="LOG1A_OA">#REF!</definedName>
    <definedName name="LOG1A_PD">#REF!</definedName>
    <definedName name="LOG1A_PL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NK">#REF!</definedName>
    <definedName name="LOG1B_OA">#REF!</definedName>
    <definedName name="LOG1B_PD">#REF!</definedName>
    <definedName name="LOG1B_PL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NK">#REF!</definedName>
    <definedName name="LOG2A_OA">#REF!</definedName>
    <definedName name="LOG2A_PD">#REF!</definedName>
    <definedName name="LOG2A_PL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NK">#REF!</definedName>
    <definedName name="LOG2B_OA">#REF!</definedName>
    <definedName name="LOG2B_PD">#REF!</definedName>
    <definedName name="LOG2B_PL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NK">#REF!</definedName>
    <definedName name="LOG3A_OA">#REF!</definedName>
    <definedName name="LOG3A_PD">#REF!</definedName>
    <definedName name="LOG3A_PL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NK">#REF!</definedName>
    <definedName name="LOG3B_OA">#REF!</definedName>
    <definedName name="LOG3B_PD">#REF!</definedName>
    <definedName name="LOG3B_PL">#REF!</definedName>
    <definedName name="Long_loan_int_payable">'[106]Input data2003 - 2006'!$A$8:$IV$8</definedName>
    <definedName name="Long_loan_paid">'[106]Input data2003 - 2006'!$A$17:$IV$17</definedName>
    <definedName name="lossonfadisposal">[91]Marshal!#REF!</definedName>
    <definedName name="LOWLOADERCOST" localSheetId="3">[78]Service_Eq.!$AK$2:$AN$50</definedName>
    <definedName name="LOWLOADERCOST" localSheetId="0">[78]Service_Eq.!$AK$2:$AN$50</definedName>
    <definedName name="LOWLOADERCOST">[27]Service_Eq.!$AK$2:$AN$50</definedName>
    <definedName name="lplp">[59]Lead!$I$1229</definedName>
    <definedName name="LSL" localSheetId="3">'[147]BSheet &amp; Other Assum'!#REF!</definedName>
    <definedName name="LSL" localSheetId="0">'[147]BSheet &amp; Other Assum'!#REF!</definedName>
    <definedName name="LSL">'[147]BSheet &amp; Other Assum'!#REF!</definedName>
    <definedName name="LSRange1" localSheetId="3">#REF!</definedName>
    <definedName name="LSRange1" localSheetId="0">#REF!</definedName>
    <definedName name="LSRange1">#REF!</definedName>
    <definedName name="LSRange1Balance">#REF!</definedName>
    <definedName name="LSRange2">#REF!</definedName>
    <definedName name="LSRange2Balance">#REF!</definedName>
    <definedName name="lstStorageMethod">[38]Data!$B$77:$B$81</definedName>
    <definedName name="LTI_DAYS">'[82]LTI &amp; MTI DAYS(Previous day)'!$A$7</definedName>
    <definedName name="Lu.">'[35]Atom-Wts-All'!$D$42</definedName>
    <definedName name="Luiz">#REF!</definedName>
    <definedName name="lupCause">[38]DowntimeLists!$AT$11:$AW$2317</definedName>
    <definedName name="lupDB">[38]lup!$D$109:$I$118</definedName>
    <definedName name="Lw.">'[35]Atom-Wts-All'!$D$74</definedName>
    <definedName name="m">[59]Lead!$A$2:$IV$2</definedName>
    <definedName name="M9_IA9">#REF!</definedName>
    <definedName name="M9toIA9">#REF!</definedName>
    <definedName name="Macro1">#N/A</definedName>
    <definedName name="Macro2" localSheetId="3">'[227]Plano de Contas'!#REF!</definedName>
    <definedName name="Macro2" localSheetId="0">'[227]Plano de Contas'!#REF!</definedName>
    <definedName name="Macro2">#N/A</definedName>
    <definedName name="MainData" localSheetId="3">#REF!</definedName>
    <definedName name="MainData" localSheetId="0">#REF!</definedName>
    <definedName name="MainData">#REF!</definedName>
    <definedName name="MaintCrew">'[83]Equipment List'!$F:$F</definedName>
    <definedName name="Major">[38]lup!$D$9</definedName>
    <definedName name="MANAGER">#REF!</definedName>
    <definedName name="ManFeePAYE">#REF!</definedName>
    <definedName name="Manning">#REF!</definedName>
    <definedName name="manual">#REF!</definedName>
    <definedName name="Mapping_DP_GBC">#REF!</definedName>
    <definedName name="Mapping_view_10_GBC_1">#REF!</definedName>
    <definedName name="Mar_00">#REF!</definedName>
    <definedName name="Mar_01">#REF!</definedName>
    <definedName name="Mar_02">#REF!</definedName>
    <definedName name="Mar_03" localSheetId="3">'[57]Ex-Rate'!$B$74</definedName>
    <definedName name="Mar_03" localSheetId="0">'[57]Ex-Rate'!$B$74</definedName>
    <definedName name="Mar_03">'[58]Ex-Rate'!$B$74</definedName>
    <definedName name="March">#REF!</definedName>
    <definedName name="Master_Integrity" localSheetId="3">'[131]Corp Admin Forecast Dec09'!$H$365</definedName>
    <definedName name="Master_Integrity" localSheetId="0">'[131]Corp Admin Forecast Dec09'!$H$365</definedName>
    <definedName name="Master_Integrity">'[132]Corp Admin Forecast Dec09'!$H$365</definedName>
    <definedName name="Master_Signals" localSheetId="3">'[131]Corp Admin Forecast Dec09'!$H$366</definedName>
    <definedName name="Master_Signals" localSheetId="0">'[131]Corp Admin Forecast Dec09'!$H$366</definedName>
    <definedName name="Master_Signals">'[132]Corp Admin Forecast Dec09'!$H$366</definedName>
    <definedName name="mat" localSheetId="3">[155]lookups!$B$2:$C$43</definedName>
    <definedName name="mat" localSheetId="0">[155]lookups!$B$2:$C$43</definedName>
    <definedName name="mat">[156]lookups!$B$2:$C$43</definedName>
    <definedName name="mat_typ" localSheetId="3">[92]factors!$J$3:$J$6</definedName>
    <definedName name="mat_typ" localSheetId="0">[92]factors!$J$3:$J$6</definedName>
    <definedName name="mat_typ">[93]factors!$J$3:$J$6</definedName>
    <definedName name="MATERIAL">'[228]DAILY REPORT'!$BU$2:$BU$15</definedName>
    <definedName name="Material_Factors">[82]Data!$M$3:$O$6</definedName>
    <definedName name="Material_truckfactor">[82]Data!$H$2:$J$19</definedName>
    <definedName name="Material_types" localSheetId="3">[229]Lookup!$A$3:$A$9</definedName>
    <definedName name="Material_types" localSheetId="0">[229]Lookup!$A$3:$A$9</definedName>
    <definedName name="Material_types">[230]Lookup!$A$3:$A$9</definedName>
    <definedName name="MATERIALS">'[182]Daily Report'!$AH$4:$AL$4</definedName>
    <definedName name="Materialtruckfactor">'[182]Daily Report'!$AH$4:$AK$6</definedName>
    <definedName name="materialtruckfactors">'[231]Daily Report'!$AH$4:$AS$4,'[231]Daily Report'!$AH$6:$AS$6</definedName>
    <definedName name="matrix" localSheetId="3">#REF!</definedName>
    <definedName name="matrix" localSheetId="0">#REF!</definedName>
    <definedName name="matrix">#REF!</definedName>
    <definedName name="MATURITY_NK">#REF!</definedName>
    <definedName name="maur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maur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maur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mauro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mauro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mauro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maxabo">[13]Calc!#REF!</definedName>
    <definedName name="MaxCause">[38]DowntimeLists!$AR$17</definedName>
    <definedName name="MaxEquip">[38]DowntimeLists!$AG$17</definedName>
    <definedName name="MaxPlant">[38]DowntimeLists!$W$17</definedName>
    <definedName name="MaxPlantArea">[38]DowntimeLists!$AB$17</definedName>
    <definedName name="MaxType">[38]DowntimeLists!$AM$17</definedName>
    <definedName name="May" localSheetId="3">#REF!</definedName>
    <definedName name="May" localSheetId="0">#REF!</definedName>
    <definedName name="May">#REF!</definedName>
    <definedName name="May_00">#REF!</definedName>
    <definedName name="May_01">#REF!</definedName>
    <definedName name="May_03" localSheetId="3">'[57]Ex-Rate'!$B$76</definedName>
    <definedName name="May_03" localSheetId="0">'[57]Ex-Rate'!$B$76</definedName>
    <definedName name="May_03">'[58]Ex-Rate'!$B$76</definedName>
    <definedName name="Md." localSheetId="3">'[35]Atom-Wts-All'!#REF!</definedName>
    <definedName name="Md." localSheetId="0">'[35]Atom-Wts-All'!#REF!</definedName>
    <definedName name="Md.">'[35]Atom-Wts-All'!#REF!</definedName>
    <definedName name="Mei_02">'[50]Ex-Rate'!$B$64</definedName>
    <definedName name="MENU">#REF!</definedName>
    <definedName name="MenuName">[38]lup!$D$7</definedName>
    <definedName name="MenuRoot">[38]lup!$D$5</definedName>
    <definedName name="Mes" localSheetId="3">[232]Config!$F$56</definedName>
    <definedName name="Mes" localSheetId="0">[232]Config!$F$56</definedName>
    <definedName name="Mes">[233]Config!$F$56</definedName>
    <definedName name="Meters_Blasted" localSheetId="3">#REF!</definedName>
    <definedName name="Meters_Blasted" localSheetId="0">#REF!</definedName>
    <definedName name="Meters_Blasted">#REF!</definedName>
    <definedName name="Meters_Drilled" localSheetId="3">#REF!</definedName>
    <definedName name="Meters_Drilled" localSheetId="0">#REF!</definedName>
    <definedName name="Meters_Drilled">#REF!</definedName>
    <definedName name="mETRO1">4743</definedName>
    <definedName name="Mg.">'[35]Atom-Wts-All'!$D$43</definedName>
    <definedName name="mgt_fee">#REF!</definedName>
    <definedName name="mhvj" localSheetId="3" hidden="1">[33]Metbal!#REF!</definedName>
    <definedName name="mhvj" localSheetId="0" hidden="1">[33]Metbal!#REF!</definedName>
    <definedName name="mhvj" hidden="1">[33]Metbal!#REF!</definedName>
    <definedName name="MID003_LBU11_Garansi_yang_Diberikan" localSheetId="3">#REF!</definedName>
    <definedName name="MID003_LBU11_Garansi_yang_Diberikan" localSheetId="0">#REF!</definedName>
    <definedName name="MID003_LBU11_Garansi_yang_Diberikan">#REF!</definedName>
    <definedName name="mill">#REF!</definedName>
    <definedName name="millcap">[234]rates!$D$2:$E$94</definedName>
    <definedName name="millcapmg">[234]rates!#REF!</definedName>
    <definedName name="Million" localSheetId="3">'[131]Corp Admin Forecast Dec09'!$M$326</definedName>
    <definedName name="Million" localSheetId="0">'[131]Corp Admin Forecast Dec09'!$M$326</definedName>
    <definedName name="Million">'[132]Corp Admin Forecast Dec09'!$M$326</definedName>
    <definedName name="millrate">[235]Sheet3!$B$5:$C$13</definedName>
    <definedName name="Mine">[236]Rep_Det!$B$5</definedName>
    <definedName name="mine_tf" localSheetId="3">[92]factors!$B$3:$F$11</definedName>
    <definedName name="mine_tf" localSheetId="0">[92]factors!$B$3:$F$11</definedName>
    <definedName name="mine_tf">[93]factors!$B$3:$F$11</definedName>
    <definedName name="MINEADMINISTRATIONCOST" localSheetId="3">'[78]Equipment Schedule Original'!$B$262:$BE$291</definedName>
    <definedName name="MINEADMINISTRATIONCOST" localSheetId="0">'[78]Equipment Schedule Original'!$B$262:$BE$291</definedName>
    <definedName name="MINEADMINISTRATIONCOST">'[27]Equipment Schedule Original'!$B$262:$BE$291</definedName>
    <definedName name="MINED" localSheetId="3">#REF!</definedName>
    <definedName name="MINED" localSheetId="0">#REF!</definedName>
    <definedName name="MINED">#REF!</definedName>
    <definedName name="MINESERVICESCAPITALCOST" localSheetId="3">'[78]Equipment Schedule Original'!$B$233:$BE$261</definedName>
    <definedName name="MINESERVICESCAPITALCOST" localSheetId="0">'[78]Equipment Schedule Original'!$B$233:$BE$261</definedName>
    <definedName name="MINESERVICESCAPITALCOST">'[27]Equipment Schedule Original'!$B$233:$BE$261</definedName>
    <definedName name="Mining_Costs" localSheetId="3">#REF!</definedName>
    <definedName name="Mining_Costs" localSheetId="0">#REF!</definedName>
    <definedName name="Mining_Costs">#REF!</definedName>
    <definedName name="Mining_Staff">#REF!</definedName>
    <definedName name="Mining_Staff_Costs">#REF!</definedName>
    <definedName name="Mining_supervision_cost">#REF!</definedName>
    <definedName name="Minor">[38]lup!$D$10</definedName>
    <definedName name="MIXSETT_DP_Volume_Const">[38]lup!$D$393</definedName>
    <definedName name="mlml">[59]Lead!$R$1:$R$65536</definedName>
    <definedName name="MM">#REF!</definedName>
    <definedName name="MM_1">#REF!</definedName>
    <definedName name="Mn.">'[35]Atom-Wts-All'!$D$44</definedName>
    <definedName name="Mo.">'[35]Atom-Wts-All'!$D$46</definedName>
    <definedName name="Mobile_Equip">#REF!</definedName>
    <definedName name="modcode" localSheetId="3">'[126]Modifier List'!$A$2:$B$311</definedName>
    <definedName name="modcode" localSheetId="0">'[126]Modifier List'!$A$2:$B$311</definedName>
    <definedName name="modcode">'[127]Modifier List'!$A$2:$B$311</definedName>
    <definedName name="Model" localSheetId="3">[55]Inputs!$C$4</definedName>
    <definedName name="Model" localSheetId="0">[55]Inputs!$C$4</definedName>
    <definedName name="Model">[56]Inputs!$C$4</definedName>
    <definedName name="Model_Instructions" localSheetId="3">#REF!</definedName>
    <definedName name="Model_Instructions" localSheetId="0">#REF!</definedName>
    <definedName name="Model_Instructions">#REF!</definedName>
    <definedName name="Model_Start" localSheetId="3">'[131]Corp Admin Forecast Dec09'!$E$317</definedName>
    <definedName name="Model_Start" localSheetId="0">'[131]Corp Admin Forecast Dec09'!$E$317</definedName>
    <definedName name="Model_Start">'[132]Corp Admin Forecast Dec09'!$E$317</definedName>
    <definedName name="ModelStartDateIn" localSheetId="3">#REF!</definedName>
    <definedName name="ModelStartDateIn" localSheetId="0">#REF!</definedName>
    <definedName name="ModelStartDateIn">#REF!</definedName>
    <definedName name="ModelStatus" localSheetId="3">#REF!</definedName>
    <definedName name="ModelStatus" localSheetId="0">#REF!</definedName>
    <definedName name="ModelStatus">#REF!</definedName>
    <definedName name="Mois_Précédent">#REF!</definedName>
    <definedName name="moist_max">'[237]Input Validation'!$E$3</definedName>
    <definedName name="moist_min">'[237]Input Validation'!$D$3</definedName>
    <definedName name="Moisture_Content">'[41]Crusher Feed '!$H$3</definedName>
    <definedName name="month">[238]Macro1!$A$4:$B$15</definedName>
    <definedName name="MONTH_HEADING" localSheetId="3">#REF!</definedName>
    <definedName name="MONTH_HEADING" localSheetId="0">#REF!</definedName>
    <definedName name="MONTH_HEADING">#REF!</definedName>
    <definedName name="Monthly">'[239]Rise &amp; Fall'!$A$6:$CE$54</definedName>
    <definedName name="Monthly_Payment">#N/A</definedName>
    <definedName name="monthlypph25">[91]Marshal!#REF!</definedName>
    <definedName name="Months" localSheetId="3">{"Jul","Aug","Sept","Oct","Nov","Dec","Jan","Feb","Mar","April","May","June"}</definedName>
    <definedName name="Months" localSheetId="0">{"Jul","Aug","Sept","Oct","Nov","Dec","Jan","Feb","Mar","April","May","June"}</definedName>
    <definedName name="Months">{"Jul","Aug","Sept","Oct","Nov","Dec","Jan","Feb","Mar","April","May","June"}</definedName>
    <definedName name="Months_Yr" localSheetId="3">'[131]Corp Admin Forecast Dec09'!$M$318</definedName>
    <definedName name="Months_Yr" localSheetId="0">'[131]Corp Admin Forecast Dec09'!$M$318</definedName>
    <definedName name="Months_Yr">'[132]Corp Admin Forecast Dec09'!$M$318</definedName>
    <definedName name="MonthsInPeriod" localSheetId="3">#REF!</definedName>
    <definedName name="MonthsInPeriod" localSheetId="0">#REF!</definedName>
    <definedName name="MonthsInPeriod">#REF!</definedName>
    <definedName name="MonthsPerPeriodIn" localSheetId="3">#REF!</definedName>
    <definedName name="MonthsPerPeriodIn" localSheetId="0">#REF!</definedName>
    <definedName name="MonthsPerPeriodIn">#REF!</definedName>
    <definedName name="MonthsPerYearIn" localSheetId="3">#REF!</definedName>
    <definedName name="MonthsPerYearIn" localSheetId="0">#REF!</definedName>
    <definedName name="MonthsPerYearIn">#REF!</definedName>
    <definedName name="MoO3.">'[35]Atom-Wts-All'!$M$26</definedName>
    <definedName name="Morning">[38]EditBrowse!$AM$10</definedName>
    <definedName name="MOVEMENT_BS">#REF!</definedName>
    <definedName name="MPS">[137]Summary!#REF!</definedName>
    <definedName name="mratioOre" localSheetId="3">#REF!</definedName>
    <definedName name="mratioOre" localSheetId="0">#REF!</definedName>
    <definedName name="mratioOre">#REF!</definedName>
    <definedName name="mratioWaste">#REF!</definedName>
    <definedName name="mrm">#REF!</definedName>
    <definedName name="Mt.">'[35]Atom-Wts-All'!#REF!</definedName>
    <definedName name="MTD_GOLD_IN_BARREN" localSheetId="3">SUMPRODUCT('[240]DATA ENTRY'!$C$144:$AR$144,'[240]DATA ENTRY'!$C$145:$AR$145)/SUM('[240]DATA ENTRY'!$C$145:$AR$145)</definedName>
    <definedName name="MTD_GOLD_IN_BARREN" localSheetId="0">SUMPRODUCT('[240]DATA ENTRY'!$C$144:$AR$144,'[240]DATA ENTRY'!$C$145:$AR$145)/SUM('[240]DATA ENTRY'!$C$145:$AR$145)</definedName>
    <definedName name="MTD_GOLD_IN_BARREN">SUMPRODUCT('[241]DATA ENTRY'!#REF!,'[241]DATA ENTRY'!#REF!)/SUM('[241]DATA ENTRY'!#REF!)</definedName>
    <definedName name="MTD_GOLD_IN_MASS" localSheetId="3">IF(SUM('[240]DATA ENTRY'!$C$153:$AR$153)=0,0,SUMPRODUCT('[240]DATA ENTRY'!$C$147:$AR$147,'[240]DATA ENTRY'!$C$153:$AR$153)/SUM('[240]DATA ENTRY'!$C$153:$AR$153))</definedName>
    <definedName name="MTD_GOLD_IN_MASS" localSheetId="0">IF(SUM('[240]DATA ENTRY'!$C$153:$AR$153)=0,0,SUMPRODUCT('[240]DATA ENTRY'!$C$147:$AR$147,'[240]DATA ENTRY'!$C$153:$AR$153)/SUM('[240]DATA ENTRY'!$C$153:$AR$153))</definedName>
    <definedName name="MTD_GOLD_IN_MASS">IF(SUM('[241]DATA ENTRY'!#REF!)=0,0,SUMPRODUCT('[241]DATA ENTRY'!#REF!,'[241]DATA ENTRY'!#REF!)/SUM('[241]DATA ENTRY'!#REF!))</definedName>
    <definedName name="MTD_GOLD_IN_PREG_SOLUTION" localSheetId="3">IF(SUM('[240]DATA ENTRY'!$C$145:$AR$145)=0,0,SUMPRODUCT('[240]DATA ENTRY'!$C$143:$AR$143,'[240]DATA ENTRY'!$C$145:$AR$145)/SUM('[240]DATA ENTRY'!$C$145:$AR$145))</definedName>
    <definedName name="MTD_GOLD_IN_PREG_SOLUTION" localSheetId="0">IF(SUM('[240]DATA ENTRY'!$C$145:$AR$145)=0,0,SUMPRODUCT('[240]DATA ENTRY'!$C$143:$AR$143,'[240]DATA ENTRY'!$C$145:$AR$145)/SUM('[240]DATA ENTRY'!$C$145:$AR$145))</definedName>
    <definedName name="MTD_GOLD_IN_PREG_SOLUTION">IF(SUM('[241]DATA ENTRY'!#REF!)=0,0,SUMPRODUCT('[241]DATA ENTRY'!#REF!,'[241]DATA ENTRY'!#REF!)/SUM('[241]DATA ENTRY'!#REF!))</definedName>
    <definedName name="MTD_Variance">'[82]Production Stats'!$B$58</definedName>
    <definedName name="MTDDays">[38]lup!$D$271</definedName>
    <definedName name="MTDDaysInMonth">[38]lup!$D$272</definedName>
    <definedName name="MTDStartDate">[38]lup!$D$270</definedName>
    <definedName name="MTDStartLastMonth">[38]lup!$D$267</definedName>
    <definedName name="MTDStartMonth">[38]lup!$D$268</definedName>
    <definedName name="MTDStartYear">[38]lup!$D$269</definedName>
    <definedName name="MTHCOST">#REF!</definedName>
    <definedName name="MTHCTA" localSheetId="3">[129]YTD!#REF!</definedName>
    <definedName name="MTHCTA" localSheetId="0">[129]YTD!#REF!</definedName>
    <definedName name="MTHCTA">[129]YTD!#REF!</definedName>
    <definedName name="MTHPROD" localSheetId="3">#REF!</definedName>
    <definedName name="MTHPROD" localSheetId="0">#REF!</definedName>
    <definedName name="MTHPROD">#REF!</definedName>
    <definedName name="MTI_DAYS">'[82]LTI &amp; MTI DAYS(Previous day)'!$A$17</definedName>
    <definedName name="MU_D_PI" localSheetId="3">#REF!</definedName>
    <definedName name="MU_D_PI" localSheetId="0">#REF!</definedName>
    <definedName name="MU_D_PI">#REF!</definedName>
    <definedName name="MU_D_PP">#REF!</definedName>
    <definedName name="MU_T_PI">#REF!</definedName>
    <definedName name="MU_T_PP">#REF!</definedName>
    <definedName name="MW_Copper">[38]lup!$D$383</definedName>
    <definedName name="MW_SulphuricAcid">[38]lup!$D$384</definedName>
    <definedName name="N">#REF!</definedName>
    <definedName name="N.">'[35]Atom-Wts-All'!$D$52</definedName>
    <definedName name="N2.">'[35]Atom-Wts-All'!$M$28</definedName>
    <definedName name="N2O.">'[35]Atom-Wts-All'!$M$29</definedName>
    <definedName name="Na.">'[35]Atom-Wts-All'!$I$22</definedName>
    <definedName name="Na2CO3.">'[35]Atom-Wts-All'!$M$33</definedName>
    <definedName name="Na2CO3_10H2O.">'[35]Atom-Wts-All'!$M$36</definedName>
    <definedName name="Na2CO3_7H2O.">'[35]Atom-Wts-All'!$M$35</definedName>
    <definedName name="Na2CO3_H2O.">'[35]Atom-Wts-All'!$M$34</definedName>
    <definedName name="Na2HAsO4_7H2O.">'[35]Atom-Wts-All'!$M$37</definedName>
    <definedName name="Na2MoO4.2H2O.">'[35]Atom-Wts-All'!$M$38</definedName>
    <definedName name="Na2SO4.">'[35]Atom-Wts-All'!$M$39</definedName>
    <definedName name="Na3PO4_12H2O.">'[35]Atom-Wts-All'!$M$40</definedName>
    <definedName name="NaHS.">'[35]Atom-Wts-All'!$M$41</definedName>
    <definedName name="NAIRB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NAIRB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NAIRB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Nama">#REF!</definedName>
    <definedName name="Nama_Pemotong">#REF!</definedName>
    <definedName name="NAME" localSheetId="3">'[242]Permanent info'!$E$7</definedName>
    <definedName name="NAME" localSheetId="0">'[242]Permanent info'!$E$7</definedName>
    <definedName name="NAME">'[243]Permanent info'!$E$7</definedName>
    <definedName name="Name_Company">[169]N!$D$7</definedName>
    <definedName name="Name_Model" localSheetId="3">'[131]Corp Admin Forecast Dec09'!$E$321</definedName>
    <definedName name="Name_Model" localSheetId="0">'[131]Corp Admin Forecast Dec09'!$E$321</definedName>
    <definedName name="Name_Model">'[132]Corp Admin Forecast Dec09'!$E$321</definedName>
    <definedName name="Name_Project">[169]N!$D$8</definedName>
    <definedName name="NameBaseCase" localSheetId="3">'[131]Corp Admin Forecast Dec09'!$I$5</definedName>
    <definedName name="NameBaseCase" localSheetId="0">'[131]Corp Admin Forecast Dec09'!$I$5</definedName>
    <definedName name="NameBaseCase">'[132]Corp Admin Forecast Dec09'!$I$5</definedName>
    <definedName name="NaOH.">'[35]Atom-Wts-All'!$M$42</definedName>
    <definedName name="NationalCompAllow">#REF!</definedName>
    <definedName name="NationalMedInsure">#REF!</definedName>
    <definedName name="NaVO3.">'[35]Atom-Wts-All'!$M$43</definedName>
    <definedName name="Nb.">'[35]Atom-Wts-All'!$D$51</definedName>
    <definedName name="nCause">[38]DowntimeLists!$AR$14</definedName>
    <definedName name="Nd.">'[35]Atom-Wts-All'!$D$47</definedName>
    <definedName name="nDBs">[38]lup!$B$112</definedName>
    <definedName name="Ne.">'[35]Atom-Wts-All'!$D$48</definedName>
    <definedName name="Net_Income">[85]SAD!$I$34</definedName>
    <definedName name="Net_Present_Value" localSheetId="3">'[68]Revenue &amp; Cash Flows'!#REF!</definedName>
    <definedName name="Net_Present_Value" localSheetId="0">'[68]Revenue &amp; Cash Flows'!#REF!</definedName>
    <definedName name="Net_Present_Value">'[69]Revenue &amp; Cash Flows'!#REF!</definedName>
    <definedName name="NetCashflowFromOperations" localSheetId="3">#REF!</definedName>
    <definedName name="NetCashflowFromOperations" localSheetId="0">#REF!</definedName>
    <definedName name="NetCashflowFromOperations">#REF!</definedName>
    <definedName name="NETINCOME" localSheetId="3">#REF!</definedName>
    <definedName name="NETINCOME" localSheetId="0">#REF!</definedName>
    <definedName name="NETINCOME">#REF!</definedName>
    <definedName name="NetVat">'[106]Input data2003 - 2006'!$A$60:$IV$60</definedName>
    <definedName name="NETWORKFEE_PL" localSheetId="3">#REF!</definedName>
    <definedName name="NETWORKFEE_PL" localSheetId="0">#REF!</definedName>
    <definedName name="NETWORKFEE_PL">#REF!</definedName>
    <definedName name="NETWORKOWNER_BS">#REF!</definedName>
    <definedName name="New">#REF!</definedName>
    <definedName name="newform">#REF!</definedName>
    <definedName name="NH3.">'[35]Atom-Wts-All'!$M$44</definedName>
    <definedName name="NH4_.">'[35]Atom-Wts-All'!$M$45</definedName>
    <definedName name="NH4_2_SO4.">'[35]Atom-Wts-All'!$M$31</definedName>
    <definedName name="NH4_2CO3.">'[35]Atom-Wts-All'!$M$30</definedName>
    <definedName name="NH4_2Mo4O13.">'[35]Atom-Wts-All'!$M$32</definedName>
    <definedName name="NH4OH.">'[35]Atom-Wts-All'!$M$46</definedName>
    <definedName name="NH4VO3.">'[35]Atom-Wts-All'!$M$47</definedName>
    <definedName name="Ni.">'[35]Atom-Wts-All'!$D$50</definedName>
    <definedName name="Ni_OH_2.">'[35]Atom-Wts-All'!$M$57</definedName>
    <definedName name="nico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nico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nico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nico1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nico1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nico1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Nifty_Fines_Recovery" localSheetId="3">[244]Assumptions!$C$24</definedName>
    <definedName name="Nifty_Fines_Recovery" localSheetId="0">[244]Assumptions!$C$24</definedName>
    <definedName name="Nifty_Fines_Recovery">[32]Assumptions!$C$24</definedName>
    <definedName name="Night">[38]EditBrowse!$AM$12</definedName>
    <definedName name="NIGHT_BCM">'[182]Daily Report'!$G$41:$G$63</definedName>
    <definedName name="NIGHT_EXC" localSheetId="3">#REF!</definedName>
    <definedName name="NIGHT_EXC" localSheetId="0">#REF!</definedName>
    <definedName name="NIGHT_EXC">#REF!</definedName>
    <definedName name="NIGHT_LOADS">'[182]Daily Report'!$E$41:$E$63</definedName>
    <definedName name="NIGHT_TRK_BCM">'[182]NIGHT SHIFT'!$K$13:$K$22</definedName>
    <definedName name="NIGHT_TRUCKS">'[182]NIGHT SHIFT'!$A$13:$A$22</definedName>
    <definedName name="NightLoads_classification">'[82]NIGHT SHIFT'!#REF!</definedName>
    <definedName name="Nightshift_BCM" localSheetId="3">#REF!</definedName>
    <definedName name="Nightshift_BCM" localSheetId="0">#REF!</definedName>
    <definedName name="Nightshift_BCM">#REF!</definedName>
    <definedName name="Nightshift_Loads" localSheetId="3">#REF!</definedName>
    <definedName name="Nightshift_Loads" localSheetId="0">#REF!</definedName>
    <definedName name="Nightshift_Loads">#REF!</definedName>
    <definedName name="NIGHTSHIFT_LOADSCLASSIFICATION">'[182]NIGHT SHIFT'!$D$48:$J$48</definedName>
    <definedName name="NIL" hidden="1">" "</definedName>
    <definedName name="NN" localSheetId="3">#REF!</definedName>
    <definedName name="NN" localSheetId="0">#REF!</definedName>
    <definedName name="NN">#REF!</definedName>
    <definedName name="NO.">'[35]Atom-Wts-All'!$M$48</definedName>
    <definedName name="NO2.">'[35]Atom-Wts-All'!$M$49</definedName>
    <definedName name="NoAkt">#REF!</definedName>
    <definedName name="Node_1_1">#REF!</definedName>
    <definedName name="Node_10_1">#REF!</definedName>
    <definedName name="Node_10_2">#REF!</definedName>
    <definedName name="Node_10_3">#REF!</definedName>
    <definedName name="Node_10_4">#REF!</definedName>
    <definedName name="Node_10_5">#REF!</definedName>
    <definedName name="Node_10_6">#REF!</definedName>
    <definedName name="Node_10_7">#REF!</definedName>
    <definedName name="Node_11_1">#REF!</definedName>
    <definedName name="Node_11_10">#REF!</definedName>
    <definedName name="Node_11_11">#REF!</definedName>
    <definedName name="Node_11_12">#REF!</definedName>
    <definedName name="Node_11_13">#REF!</definedName>
    <definedName name="Node_11_14">#REF!</definedName>
    <definedName name="Node_11_15">#REF!</definedName>
    <definedName name="Node_11_16">#REF!</definedName>
    <definedName name="Node_11_2">#REF!</definedName>
    <definedName name="Node_11_3">#REF!</definedName>
    <definedName name="Node_11_4">#REF!</definedName>
    <definedName name="Node_11_5">#REF!</definedName>
    <definedName name="Node_11_6">#REF!</definedName>
    <definedName name="Node_11_7">#REF!</definedName>
    <definedName name="Node_11_8">#REF!</definedName>
    <definedName name="Node_11_9">#REF!</definedName>
    <definedName name="Node_12_1">#REF!</definedName>
    <definedName name="Node_12_2">#REF!</definedName>
    <definedName name="Node_13_1">#REF!</definedName>
    <definedName name="Node_13_2">#REF!</definedName>
    <definedName name="Node_13_3">#REF!</definedName>
    <definedName name="Node_13_4">#REF!</definedName>
    <definedName name="Node_13_5">#REF!</definedName>
    <definedName name="Node_2_1">#REF!</definedName>
    <definedName name="Node_2_2">#REF!</definedName>
    <definedName name="Node_2_3">#REF!</definedName>
    <definedName name="Node_3_1">#REF!</definedName>
    <definedName name="Node_3_2">#REF!</definedName>
    <definedName name="Node_3_3">#REF!</definedName>
    <definedName name="Node_3_4">#REF!</definedName>
    <definedName name="Node_4_1">#REF!</definedName>
    <definedName name="Node_4_2">#REF!</definedName>
    <definedName name="Node_4_3">#REF!</definedName>
    <definedName name="Node_5_1">#REF!</definedName>
    <definedName name="Node_5_2">#REF!</definedName>
    <definedName name="Node_5_3">#REF!</definedName>
    <definedName name="Node_6_1">#REF!</definedName>
    <definedName name="Node_6_2">#REF!</definedName>
    <definedName name="Node_7_1">#REF!</definedName>
    <definedName name="Node_7_2">#REF!</definedName>
    <definedName name="Node_8_1">#REF!</definedName>
    <definedName name="Node_8_2">#REF!</definedName>
    <definedName name="Node_9_1">#REF!</definedName>
    <definedName name="Node_9_2">#REF!</definedName>
    <definedName name="Node_9_3">#REF!</definedName>
    <definedName name="Node_9_4">#REF!</definedName>
    <definedName name="Node_9_5">#REF!</definedName>
    <definedName name="Node_9_6">#REF!</definedName>
    <definedName name="NoMonthsPriorToShow">[38]lup!$D$285</definedName>
    <definedName name="NoOfDaysInCurrentYear">[38]lup!$D$283</definedName>
    <definedName name="NoOfPriorDays">[38]lup!$D$288</definedName>
    <definedName name="Nov_00">#REF!</definedName>
    <definedName name="Nov_01">#REF!</definedName>
    <definedName name="November">#REF!</definedName>
    <definedName name="Np.">'[35]Atom-Wts-All'!$D$49</definedName>
    <definedName name="NPWP">#REF!</definedName>
    <definedName name="npwp01">#REF!</definedName>
    <definedName name="npwp02">#REF!</definedName>
    <definedName name="npwp03">#REF!</definedName>
    <definedName name="npwp04">#REF!</definedName>
    <definedName name="npwp05">#REF!</definedName>
    <definedName name="npwp06">#REF!</definedName>
    <definedName name="npwp07">#REF!</definedName>
    <definedName name="npwp08">#REF!</definedName>
    <definedName name="npwp09">#REF!</definedName>
    <definedName name="npwp10">#REF!</definedName>
    <definedName name="npwp11">#REF!</definedName>
    <definedName name="Ns." localSheetId="3">'[35]Atom-Wts-All'!#REF!</definedName>
    <definedName name="Ns." localSheetId="0">'[35]Atom-Wts-All'!#REF!</definedName>
    <definedName name="Ns.">'[35]Atom-Wts-All'!#REF!</definedName>
    <definedName name="NSR1Unit" localSheetId="3">'[12]pit data input'!#REF!</definedName>
    <definedName name="NSR1Unit" localSheetId="0">'[12]pit data input'!#REF!</definedName>
    <definedName name="NSR1Unit">'[12]pit data input'!#REF!</definedName>
    <definedName name="NSR2Unit" localSheetId="3">'[12]pit data input'!#REF!</definedName>
    <definedName name="NSR2Unit" localSheetId="0">'[12]pit data input'!#REF!</definedName>
    <definedName name="NSR2Unit">'[12]pit data input'!#REF!</definedName>
    <definedName name="Number_of_Payments" localSheetId="3">MATCH(0.01,End_Bal,-1)+1</definedName>
    <definedName name="Number_of_Payments" localSheetId="2">MATCH(0.01,End_Bal,-1)+1</definedName>
    <definedName name="Number_of_Payments" localSheetId="0">MATCH(0.01,End_Bal,-1)+1</definedName>
    <definedName name="Number_of_Payments">MATCH(0.01,End_Bal,-1)+1</definedName>
    <definedName name="Nxt_Per">[245]Rep_Det!$B$19</definedName>
    <definedName name="o">[59]Lead!$P$1:$P$1229</definedName>
    <definedName name="O.">'[35]Atom-Wts-All'!$D$54</definedName>
    <definedName name="O2.">'[35]Atom-Wts-All'!$M$51</definedName>
    <definedName name="ObuasiCapexMaintenanceIn">#REF!</definedName>
    <definedName name="ObuasiCapexProjectIn">#REF!</definedName>
    <definedName name="ObuasiCapexTotal">#REF!</definedName>
    <definedName name="ObuasiClosureCostIn">#REF!</definedName>
    <definedName name="ObuasiCorpChargeIn">#REF!</definedName>
    <definedName name="ObuasiDepreciation">#REF!</definedName>
    <definedName name="ObuasiDirectCosts">#REF!</definedName>
    <definedName name="ObuasiDirectCostsPaid">#REF!</definedName>
    <definedName name="ObuasiExceptionalCostIn">#REF!</definedName>
    <definedName name="ObuasiExplorationCostIn">#REF!</definedName>
    <definedName name="ObuasiExternalDebtBf">#REF!</definedName>
    <definedName name="ObuasiExternalDebtCf">#REF!</definedName>
    <definedName name="ObuasiExternalDebtMarginIn">#REF!</definedName>
    <definedName name="ObuasiExternalDebtOpeningBalIn">#REF!</definedName>
    <definedName name="ObuasiExternalDebtRepaymentProfileIn">#REF!</definedName>
    <definedName name="ObuasiExternalDrawdown">#REF!</definedName>
    <definedName name="ObuasiExternalInterestDue">#REF!</definedName>
    <definedName name="ObuasiExternalInterestPaid">#REF!</definedName>
    <definedName name="ObuasiExternalInterestRate">#REF!</definedName>
    <definedName name="ObuasiExternalRepayment">#REF!</definedName>
    <definedName name="ObuasiFlexCapexIn">#REF!</definedName>
    <definedName name="ObuasiFlexExplorationIn">#REF!</definedName>
    <definedName name="ObuasiFlexGradeIn">#REF!</definedName>
    <definedName name="ObuasiFlexHeadOfficeIn">#REF!</definedName>
    <definedName name="ObuasiFlexKiminIn">#REF!</definedName>
    <definedName name="ObuasiFlexOpexIn">#REF!</definedName>
    <definedName name="ObuasiFlexOreIn">#REF!</definedName>
    <definedName name="ObuasiFlexRecoveryIn">#REF!</definedName>
    <definedName name="ObuasiFlexWasteIn">#REF!</definedName>
    <definedName name="ObuasiG_ACostIn">#REF!</definedName>
    <definedName name="ObuasiGoldSalesOunces">#REF!</definedName>
    <definedName name="ObuasiGroupExploration">#REF!</definedName>
    <definedName name="ObuasiGroupExplorationCosts">#REF!</definedName>
    <definedName name="ObuasiGroupHeadOfficeCostsIn">#REF!</definedName>
    <definedName name="ObuasiHeadOfficeCost">#REF!</definedName>
    <definedName name="ObuasiInterCoBf">#REF!</definedName>
    <definedName name="ObuasiInterCoCf">#REF!</definedName>
    <definedName name="ObuasiInterCoDebtMarginIn">#REF!</definedName>
    <definedName name="ObuasiInterCoDebtOpeningBalIn">#REF!</definedName>
    <definedName name="ObuasiInterCoDebtRepaymentIn">#REF!</definedName>
    <definedName name="ObuasiInterCoDrawdown">#REF!</definedName>
    <definedName name="ObuasiInterCoInterest">#REF!</definedName>
    <definedName name="ObuasiInterCoRepayment">#REF!</definedName>
    <definedName name="ObuasiInterestOnCashBalances">#REF!</definedName>
    <definedName name="ObuasiKiminCosts">#REF!</definedName>
    <definedName name="ObuasiKiminProjectCosts">#REF!</definedName>
    <definedName name="ObuasiMetalMilled">#REF!</definedName>
    <definedName name="ObuasiMetalMined">#REF!</definedName>
    <definedName name="ObuasiMetRecoveryIn">#REF!</definedName>
    <definedName name="ObuasiMinedMetalIn">#REF!</definedName>
    <definedName name="ObuasiMineLife">#REF!</definedName>
    <definedName name="ObuasiMiningCostsFixedIn">#REF!</definedName>
    <definedName name="ObuasiMiningCostsVarIn">#REF!</definedName>
    <definedName name="ObuasiNBVBf">#REF!</definedName>
    <definedName name="ObuasiNBVCf">#REF!</definedName>
    <definedName name="ObuasiNetAssets">#REF!</definedName>
    <definedName name="ObuasiOpCostPayables">#REF!</definedName>
    <definedName name="ObuasiOpCostPayablesIn">#REF!</definedName>
    <definedName name="ObuasiOpCostReceivablesIn">#REF!</definedName>
    <definedName name="ObuasiOpCostsPaid">#REF!</definedName>
    <definedName name="ObuasiOpeningCashIn">#REF!</definedName>
    <definedName name="ObuasiOpeningEarningsIn">#REF!</definedName>
    <definedName name="ObuasiOpeningEquityIn">#REF!</definedName>
    <definedName name="ObuasiOpeningExternalDebtIn">#REF!</definedName>
    <definedName name="ObuasiOpeningInterCoBalIn">#REF!</definedName>
    <definedName name="ObuasiOpeningLTDIn">#REF!</definedName>
    <definedName name="ObuasiOpeningNBVIn">#REF!</definedName>
    <definedName name="ObuasiOpeningPayablesIn">#REF!</definedName>
    <definedName name="ObuasiOpeningProvisionsIn">#REF!</definedName>
    <definedName name="ObuasiOpeningReceivablesIn">#REF!</definedName>
    <definedName name="ObuasiOpeningStockIn">#REF!</definedName>
    <definedName name="ObuasiOperatingCosts">#REF!</definedName>
    <definedName name="ObuasiOperatingCostsPaid">#REF!</definedName>
    <definedName name="ObuasiOreMilled">#REF!</definedName>
    <definedName name="ObuasiOreMined">#REF!</definedName>
    <definedName name="ObuasiOreMinedIn">#REF!</definedName>
    <definedName name="ObuasiOtherCostIn">#REF!</definedName>
    <definedName name="ObuasiOtherCostPayables">#REF!</definedName>
    <definedName name="ObuasiOtherCostsPaid">#REF!</definedName>
    <definedName name="ObuasiOtherCostsPayablesDaysIn">#REF!</definedName>
    <definedName name="ObuasiOtherCostsPayablesIn">#REF!</definedName>
    <definedName name="ObuasiOtherIncome">#REF!</definedName>
    <definedName name="ObuasiOtherIncomeReceived">#REF!</definedName>
    <definedName name="ObuasiOtherReceivables">#REF!</definedName>
    <definedName name="ObuasiPayablesDaysIn">#REF!</definedName>
    <definedName name="ObuasiProcessCostFixedIn">#REF!</definedName>
    <definedName name="ObuasiProcessCostVarIn">#REF!</definedName>
    <definedName name="ObuasiQuarterTaxPaid">#REF!</definedName>
    <definedName name="ObuasiReceivableDaysIn">#REF!</definedName>
    <definedName name="ObuasiRecoveredGold">#REF!</definedName>
    <definedName name="ObuasiRecovery">#REF!</definedName>
    <definedName name="ObuasiRefiningChargeIn">#REF!</definedName>
    <definedName name="ObuasiRefiningCharges">#REF!</definedName>
    <definedName name="ObuasiRevenue">#REF!</definedName>
    <definedName name="ObuasiRevenueReceivableIn">#REF!</definedName>
    <definedName name="ObuasiRevenueReceivables">#REF!</definedName>
    <definedName name="ObuasiRevenueReceived">#REF!</definedName>
    <definedName name="ObuasiRevenueSpot">#REF!</definedName>
    <definedName name="ObuasiRoyaltyDue">#REF!</definedName>
    <definedName name="ObuasiRoyaltyPaid">#REF!</definedName>
    <definedName name="ObuasiRoyaltyPayables">#REF!</definedName>
    <definedName name="ObuasiRoyaltyPayablesDaysIn">#REF!</definedName>
    <definedName name="ObuasiRoyaltyPayablesIn">#REF!</definedName>
    <definedName name="ObuasiShareholdersFunds">#REF!</definedName>
    <definedName name="ObuasiSurfaceCostsVarIn">#REF!</definedName>
    <definedName name="ObuasiSurfaceMetalIn">#REF!</definedName>
    <definedName name="ObuasiSurfaceMetalMilled">#REF!</definedName>
    <definedName name="ObuasiSurfaceMetalMined">#REF!</definedName>
    <definedName name="ObuasiSurfaceMetRecoveryIn">#REF!</definedName>
    <definedName name="ObuasiSurfaceMilled">#REF!</definedName>
    <definedName name="ObuasiSurfaceMined">#REF!</definedName>
    <definedName name="ObuasiSurfaceMinedIn">#REF!</definedName>
    <definedName name="ObuasiSurfaceProcessCostVarIn">#REF!</definedName>
    <definedName name="ObuasiSurfaceRecovery">#REF!</definedName>
    <definedName name="ObuasiTailsCostsVarIn">#REF!</definedName>
    <definedName name="ObuasiTailsMetalIn">#REF!</definedName>
    <definedName name="ObuasiTailsMetalMilled">#REF!</definedName>
    <definedName name="ObuasiTailsMetalMined">#REF!</definedName>
    <definedName name="ObuasiTailsMetRecoveryIn">#REF!</definedName>
    <definedName name="ObuasiTailsMilled">#REF!</definedName>
    <definedName name="ObuasiTailsMined">#REF!</definedName>
    <definedName name="ObuasiTailsMinedIn">#REF!</definedName>
    <definedName name="ObuasiTailsProcessCostVarIn">#REF!</definedName>
    <definedName name="ObuasiTailsRecovery">#REF!</definedName>
    <definedName name="ObuasiTaxDepreciation">#REF!</definedName>
    <definedName name="ObuasiTaxDepreciationClass1In">#REF!</definedName>
    <definedName name="ObuasiTaxDepreciationClass2In">#REF!</definedName>
    <definedName name="ObuasiTaxDepreciationClass3In">#REF!</definedName>
    <definedName name="ObuasiTaxDue">#REF!</definedName>
    <definedName name="ObuasiTaxOpeningLosses">#REF!</definedName>
    <definedName name="ObuasiTaxOpeningNBV">#REF!</definedName>
    <definedName name="ObuasiTaxPaid">#REF!</definedName>
    <definedName name="ObuasiTaxPayables">#REF!</definedName>
    <definedName name="ObuasiTaxPayablesIn">#REF!</definedName>
    <definedName name="ObuasiTaxRateIn">#REF!</definedName>
    <definedName name="ObuasiTaxRoyalty1In">#REF!</definedName>
    <definedName name="ObuasiTaxRoyalty2In">#REF!</definedName>
    <definedName name="ObuasiTaxRoyalty3In">#REF!</definedName>
    <definedName name="ObuasiWasteMined">#REF!</definedName>
    <definedName name="ObuasiWasteMinedIn">#REF!</definedName>
    <definedName name="ObuasiWasteMiningCostsVarIn">#REF!</definedName>
    <definedName name="Oct_00">#REF!</definedName>
    <definedName name="October">#REF!</definedName>
    <definedName name="OD_Rate">'[224]BSheet &amp; Other Assum'!$C$8</definedName>
    <definedName name="officephone" localSheetId="3">#REF!</definedName>
    <definedName name="officephone" localSheetId="0">#REF!</definedName>
    <definedName name="officephone">#REF!</definedName>
    <definedName name="OFFICER">#REF!</definedName>
    <definedName name="offset">#REF!</definedName>
    <definedName name="OH.">'[35]Atom-Wts-All'!$M$59</definedName>
    <definedName name="Okt_01">#REF!</definedName>
    <definedName name="OldBase">[246]oldart!$A$1:$B$4096</definedName>
    <definedName name="OMDW" localSheetId="3">#REF!</definedName>
    <definedName name="OMDW" localSheetId="0">#REF!</definedName>
    <definedName name="OMDW">#REF!</definedName>
    <definedName name="ooo" localSheetId="3" hidden="1">#REF!</definedName>
    <definedName name="ooo" localSheetId="0" hidden="1">#REF!</definedName>
    <definedName name="ooo" hidden="1">#REF!</definedName>
    <definedName name="Op_Cost_Summary">#REF!</definedName>
    <definedName name="OpCost_Classification">#REF!</definedName>
    <definedName name="opebal" localSheetId="3">[13]Calc!#REF!</definedName>
    <definedName name="opebal" localSheetId="0">[13]Calc!#REF!</definedName>
    <definedName name="opebal">[13]Calc!#REF!</definedName>
    <definedName name="Operators">'[83]Equipment List'!$D$1:$D$73</definedName>
    <definedName name="Option" localSheetId="3">#REF!</definedName>
    <definedName name="Option" localSheetId="0">#REF!</definedName>
    <definedName name="Option">#REF!</definedName>
    <definedName name="OrderTable" localSheetId="3" hidden="1">#REF!</definedName>
    <definedName name="OrderTable" localSheetId="0" hidden="1">#REF!</definedName>
    <definedName name="OrderTable" hidden="1">#REF!</definedName>
    <definedName name="ore">#REF!</definedName>
    <definedName name="ORETF">#REF!</definedName>
    <definedName name="Oretonnes">#REF!</definedName>
    <definedName name="ORGUNITREP_NK">#REF!</definedName>
    <definedName name="Os.">'[35]Atom-Wts-All'!$D$53</definedName>
    <definedName name="OTH_ACT">#REF!</definedName>
    <definedName name="OTH_FCT">#REF!</definedName>
    <definedName name="Other_KPI" localSheetId="3">'[63]Lookup Tables'!$G$119</definedName>
    <definedName name="Other_KPI" localSheetId="0">'[63]Lookup Tables'!$G$119</definedName>
    <definedName name="Other_KPI">'[64]Lookup Tables'!$G$119</definedName>
    <definedName name="OTHEREXP" localSheetId="3">#REF!</definedName>
    <definedName name="OTHEREXP" localSheetId="0">#REF!</definedName>
    <definedName name="OTHEREXP">#REF!</definedName>
    <definedName name="otherexpenses" localSheetId="3">[91]Marshal!#REF!</definedName>
    <definedName name="otherexpenses" localSheetId="0">[91]Marshal!#REF!</definedName>
    <definedName name="otherexpenses">[91]Marshal!#REF!</definedName>
    <definedName name="OTHERINCOME" localSheetId="3">#REF!</definedName>
    <definedName name="OTHERINCOME" localSheetId="0">#REF!</definedName>
    <definedName name="OTHERINCOME">#REF!</definedName>
    <definedName name="otherincomes" localSheetId="3">[91]Marshal!#REF!</definedName>
    <definedName name="otherincomes" localSheetId="0">[91]Marshal!#REF!</definedName>
    <definedName name="otherincomes">[91]Marshal!#REF!</definedName>
    <definedName name="others" localSheetId="3">#REF!</definedName>
    <definedName name="others" localSheetId="0">#REF!</definedName>
    <definedName name="others">#REF!</definedName>
    <definedName name="othertype">#REF!</definedName>
    <definedName name="OUCTASLP">#REF!</definedName>
    <definedName name="OUT_INFORM">#REF!</definedName>
    <definedName name="outboundincomes">#REF!</definedName>
    <definedName name="Output_KPI" localSheetId="3">'[63]Lookup Tables'!$G$16</definedName>
    <definedName name="Output_KPI" localSheetId="0">'[63]Lookup Tables'!$G$16</definedName>
    <definedName name="Output_KPI">'[64]Lookup Tables'!$G$16</definedName>
    <definedName name="OUTRASRECEBER" localSheetId="3">#REF!</definedName>
    <definedName name="OUTRASRECEBER" localSheetId="0">#REF!</definedName>
    <definedName name="OUTRASRECEBER">#REF!</definedName>
    <definedName name="OUTROS2">#REF!</definedName>
    <definedName name="OUTROS3">#REF!</definedName>
    <definedName name="OUTROS4">#REF!</definedName>
    <definedName name="OUTROSCRED">#REF!</definedName>
    <definedName name="OUTROSIMOBIL">#REF!</definedName>
    <definedName name="OUTROSLP">#REF!</definedName>
    <definedName name="OVERHAUL_ETSF">#REF!</definedName>
    <definedName name="OVERHAUL_J2SE">#REF!</definedName>
    <definedName name="OVERHAUL_KWESIE">#REF!</definedName>
    <definedName name="OVERHAUL_LIMA">#REF!</definedName>
    <definedName name="OVERHAUL_RCB">#REF!</definedName>
    <definedName name="OVERHAUL_TOMENTO_REX">#REF!</definedName>
    <definedName name="overpaidtax">#REF!</definedName>
    <definedName name="Overview">[247]Inputs!$C$5</definedName>
    <definedName name="Owner" localSheetId="3">[55]Inputs!$C$2</definedName>
    <definedName name="Owner" localSheetId="0">[55]Inputs!$C$2</definedName>
    <definedName name="Owner">[56]Inputs!$C$2</definedName>
    <definedName name="Owners_costs" localSheetId="3">'[68]Project Capital'!#REF!</definedName>
    <definedName name="Owners_costs" localSheetId="0">'[68]Project Capital'!#REF!</definedName>
    <definedName name="Owners_costs">'[69]Project Capital'!#REF!</definedName>
    <definedName name="Ownership" localSheetId="3" hidden="1">OFFSET([160]!Data.Top.Left,1,0)</definedName>
    <definedName name="Ownership" localSheetId="2" hidden="1">OFFSET([159]!Data.Top.Left,1,0)</definedName>
    <definedName name="Ownership" localSheetId="0" hidden="1">OFFSET([160]!Data.Top.Left,1,0)</definedName>
    <definedName name="Ownership" hidden="1">OFFSET([159]!Data.Top.Left,1,0)</definedName>
    <definedName name="Oxide_Leach_Recovery" localSheetId="3">[31]Assumptions!$C$21</definedName>
    <definedName name="Oxide_Leach_Recovery" localSheetId="0">[31]Assumptions!$C$21</definedName>
    <definedName name="Oxide_Leach_Recovery">[32]Assumptions!$C$21</definedName>
    <definedName name="Oxide_Multiplier">#REF!</definedName>
    <definedName name="Oxide_pattern">#REF!</definedName>
    <definedName name="p">#REF!</definedName>
    <definedName name="P.">'[35]Atom-Wts-All'!$I$3</definedName>
    <definedName name="p11avgsg" localSheetId="3">'[12]pit data input'!#REF!</definedName>
    <definedName name="p11avgsg" localSheetId="0">'[12]pit data input'!#REF!</definedName>
    <definedName name="p11avgsg">'[12]pit data input'!#REF!</definedName>
    <definedName name="p11Wavgsg" localSheetId="3">'[12]pit data input'!#REF!</definedName>
    <definedName name="p11Wavgsg" localSheetId="0">'[12]pit data input'!#REF!</definedName>
    <definedName name="p11Wavgsg">'[12]pit data input'!#REF!</definedName>
    <definedName name="p12avgsg" localSheetId="3">'[12]pit data input'!#REF!</definedName>
    <definedName name="p12avgsg" localSheetId="0">'[12]pit data input'!#REF!</definedName>
    <definedName name="p12avgsg">'[12]pit data input'!#REF!</definedName>
    <definedName name="p12Wavgsg" localSheetId="3">'[12]pit data input'!#REF!</definedName>
    <definedName name="p12Wavgsg" localSheetId="0">'[12]pit data input'!#REF!</definedName>
    <definedName name="p12Wavgsg">'[12]pit data input'!#REF!</definedName>
    <definedName name="p13avgsg">'[12]pit data input'!#REF!</definedName>
    <definedName name="P1Com1">'[12]pit data input'!#REF!</definedName>
    <definedName name="P1Com2">'[12]pit data input'!#REF!</definedName>
    <definedName name="P1Com3">'[12]pit data input'!#REF!</definedName>
    <definedName name="P1Ore1">'[12]pit data input'!#REF!</definedName>
    <definedName name="P1Ore2">'[12]pit data input'!#REF!</definedName>
    <definedName name="P1Ore3">'[12]pit data input'!#REF!</definedName>
    <definedName name="p1ovavgsg">'[12]pit data input'!#REF!</definedName>
    <definedName name="P1Ovb">'[12]pit data input'!#REF!</definedName>
    <definedName name="P1Unit1">'[12]pit data input'!#REF!</definedName>
    <definedName name="P1Unit2">'[12]pit data input'!#REF!</definedName>
    <definedName name="P1Unit3">'[12]pit data input'!#REF!</definedName>
    <definedName name="p1wavgSg">'[12]pit data input'!#REF!</definedName>
    <definedName name="P1Wst1">'[12]pit data input'!#REF!</definedName>
    <definedName name="P1Wst2">'[12]pit data input'!#REF!</definedName>
    <definedName name="p21avgsg">'[12]pit data input'!#REF!</definedName>
    <definedName name="p21Wavgsg">'[12]pit data input'!#REF!</definedName>
    <definedName name="p22avgsg">'[12]pit data input'!#REF!</definedName>
    <definedName name="p22Wavgsg">'[12]pit data input'!#REF!</definedName>
    <definedName name="p23avgsg">'[12]pit data input'!#REF!</definedName>
    <definedName name="P2Com1">'[12]pit data input'!#REF!</definedName>
    <definedName name="P2Com2">'[12]pit data input'!#REF!</definedName>
    <definedName name="P2Com3">'[12]pit data input'!#REF!</definedName>
    <definedName name="P2Ore1">'[12]pit data input'!#REF!</definedName>
    <definedName name="P2Ore2">'[12]pit data input'!#REF!</definedName>
    <definedName name="P2Ore3">'[12]pit data input'!#REF!</definedName>
    <definedName name="p2ovavgsg">'[12]pit data input'!#REF!</definedName>
    <definedName name="P2Ovb">'[12]pit data input'!#REF!</definedName>
    <definedName name="P2Unit1">'[12]pit data input'!#REF!</definedName>
    <definedName name="P2Unit2">'[12]pit data input'!#REF!</definedName>
    <definedName name="P2Unit3">'[12]pit data input'!#REF!</definedName>
    <definedName name="p2wavgSg">'[12]pit data input'!#REF!</definedName>
    <definedName name="P2Wst1">'[12]pit data input'!#REF!</definedName>
    <definedName name="P2Wst2">'[12]pit data input'!#REF!</definedName>
    <definedName name="PA">#REF!</definedName>
    <definedName name="Pa.">'[35]Atom-Wts-All'!$I$10</definedName>
    <definedName name="pablo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ablo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ablo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ablo1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ablo1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ablo1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ad_1_Recovery" localSheetId="3">[31]Assumptions!$C$25</definedName>
    <definedName name="Pad_1_Recovery" localSheetId="0">[31]Assumptions!$C$25</definedName>
    <definedName name="Pad_1_Recovery">[32]Assumptions!$C$25</definedName>
    <definedName name="pageK">#REF!</definedName>
    <definedName name="Pajajaran_Gold_Recovery">#REF!</definedName>
    <definedName name="Pajajaran_Silver_Recovery">#REF!</definedName>
    <definedName name="PARC.">#REF!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NK">#REF!</definedName>
    <definedName name="PARENT_PD">#REF!</definedName>
    <definedName name="PARENT_PL">#REF!</definedName>
    <definedName name="PART_VAL_BS">#REF!</definedName>
    <definedName name="PART_VAL_PL">#REF!</definedName>
    <definedName name="PARTNERING_BS">#REF!</definedName>
    <definedName name="PARTNERING_NK">#REF!</definedName>
    <definedName name="PARTNERING_PL">#REF!</definedName>
    <definedName name="partsprice" localSheetId="3">'[126]parts price'!$A$4:$N$975</definedName>
    <definedName name="partsprice" localSheetId="0">'[126]parts price'!$A$4:$N$975</definedName>
    <definedName name="partsprice">'[127]parts price'!$A$4:$N$975</definedName>
    <definedName name="Passing" localSheetId="3">#REF!</definedName>
    <definedName name="Passing" localSheetId="0">#REF!</definedName>
    <definedName name="Passing">#REF!</definedName>
    <definedName name="PASSIVO" localSheetId="3">#REF!</definedName>
    <definedName name="PASSIVO" localSheetId="0">#REF!</definedName>
    <definedName name="PASSIVO">#REF!</definedName>
    <definedName name="Pattern_Sizes">[82]Data!$R$3:$S$20</definedName>
    <definedName name="paydata">[248]Manning!$C$178:$AM$214</definedName>
    <definedName name="Payment_Date">#N/A</definedName>
    <definedName name="Payment_Number" localSheetId="3">ROW()-[160]!Header_Row</definedName>
    <definedName name="Payment_Number" localSheetId="0">ROW()-[160]!Header_Row</definedName>
    <definedName name="Payment_Number">ROW()-Header_Row</definedName>
    <definedName name="paymentdatepph29" localSheetId="3">#REF!</definedName>
    <definedName name="paymentdatepph29" localSheetId="0">#REF!</definedName>
    <definedName name="paymentdatepph29">#REF!</definedName>
    <definedName name="Pb.">'[35]Atom-Wts-All'!$D$40</definedName>
    <definedName name="pbo" localSheetId="3">[13]Calc!#REF!</definedName>
    <definedName name="pbo" localSheetId="0">[13]Calc!#REF!</definedName>
    <definedName name="pbo">[13]Calc!#REF!</definedName>
    <definedName name="Pct_D" localSheetId="3">'[221]Job Index'!#REF!</definedName>
    <definedName name="Pct_D" localSheetId="0">'[221]Job Index'!#REF!</definedName>
    <definedName name="Pct_D">'[221]Job Index'!#REF!</definedName>
    <definedName name="Pct_E" localSheetId="3">'[221]Job Index'!#REF!</definedName>
    <definedName name="Pct_E" localSheetId="0">'[221]Job Index'!#REF!</definedName>
    <definedName name="Pct_E">'[221]Job Index'!#REF!</definedName>
    <definedName name="Pct_LE" localSheetId="3">'[221]Job Index'!#REF!</definedName>
    <definedName name="Pct_LE" localSheetId="0">'[221]Job Index'!#REF!</definedName>
    <definedName name="Pct_LE">'[221]Job Index'!#REF!</definedName>
    <definedName name="Pct_LN">'[221]Job Index'!$C$4</definedName>
    <definedName name="Pct_S">'[221]Job Index'!$D$4</definedName>
    <definedName name="Pct_T">'[221]Job Index'!$E$4</definedName>
    <definedName name="Pd.">'[35]Atom-Wts-All'!$D$55</definedName>
    <definedName name="PDXN_TO_DATE">'[82]Production Stats'!$B$41</definedName>
    <definedName name="PDXN_TODAY">'[82]Production Stats'!$B$59</definedName>
    <definedName name="Peb_01" localSheetId="3">#REF!</definedName>
    <definedName name="Peb_01" localSheetId="0">#REF!</definedName>
    <definedName name="Peb_01">#REF!</definedName>
    <definedName name="Peb_03" localSheetId="3">'[57]Ex-Rate'!$B$73</definedName>
    <definedName name="Peb_03" localSheetId="0">'[57]Ex-Rate'!$B$73</definedName>
    <definedName name="Peb_03">'[58]Ex-Rate'!$B$73</definedName>
    <definedName name="pensionfund">#REF!</definedName>
    <definedName name="PER" localSheetId="3">[31]Assumptions!$D$10</definedName>
    <definedName name="PER" localSheetId="0">[31]Assumptions!$D$10</definedName>
    <definedName name="PER">[32]Assumptions!$D$10</definedName>
    <definedName name="Percent_Solids_in_Feed">#REF!</definedName>
    <definedName name="Perimeter_Values">#REF!</definedName>
    <definedName name="Period" localSheetId="3">#REF!</definedName>
    <definedName name="Period" localSheetId="0">#REF!</definedName>
    <definedName name="Period">[249]Data!$A$6</definedName>
    <definedName name="Period_number" localSheetId="3">[250]JournalData!$C$3</definedName>
    <definedName name="Period_number" localSheetId="0">[250]JournalData!$C$3</definedName>
    <definedName name="Period_number">[251]JournalData!$C$3</definedName>
    <definedName name="Periode" localSheetId="3">'[252]JGN DIHAPUS'!$A$11:$B$23</definedName>
    <definedName name="Periode" localSheetId="0">'[252]JGN DIHAPUS'!$A$11:$B$23</definedName>
    <definedName name="Periode">'[253]JGN DIHAPUS'!$A$11:$B$23</definedName>
    <definedName name="PeriodEndDate" localSheetId="3">#REF!</definedName>
    <definedName name="PeriodEndDate" localSheetId="0">#REF!</definedName>
    <definedName name="PeriodEndDate">#REF!</definedName>
    <definedName name="PERIODICITY_NK" localSheetId="3">#REF!</definedName>
    <definedName name="PERIODICITY_NK" localSheetId="0">#REF!</definedName>
    <definedName name="PERIODICITY_NK">#REF!</definedName>
    <definedName name="PeriodNumber">#REF!</definedName>
    <definedName name="PeriodsAfterMineLifeIn">#REF!</definedName>
    <definedName name="PeriodsBeforeDrawdown">#REF!</definedName>
    <definedName name="PeriodsBeforeRepayment">#REF!</definedName>
    <definedName name="PeriodsinYear">#REF!</definedName>
    <definedName name="PeriodStartDate">#REF!</definedName>
    <definedName name="perra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erra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erra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ERSONELCOST">#REF!</definedName>
    <definedName name="personnelcost">[91]Marshal!#REF!</definedName>
    <definedName name="pf_o1">'[11]d&amp;b2'!#REF!</definedName>
    <definedName name="pf_o2">'[11]d&amp;b2'!#REF!</definedName>
    <definedName name="pf_w1">'[11]d&amp;b2'!#REF!</definedName>
    <definedName name="pf_w2">'[11]d&amp;b2'!#REF!</definedName>
    <definedName name="PH4100COST">#REF!</definedName>
    <definedName name="PHY_ACT">#REF!</definedName>
    <definedName name="PHY_BUD">#REF!</definedName>
    <definedName name="PHY_FCT">#REF!</definedName>
    <definedName name="Phyllite_pattern">#REF!</definedName>
    <definedName name="PI_PF">#REF!</definedName>
    <definedName name="PI_PP">#REF!</definedName>
    <definedName name="PIDMagnitude">[38]EditBrowse!$AM$3</definedName>
    <definedName name="PITMININGSUMMARY" localSheetId="3">'[26]Equipment Schedule Original'!$C$5:$BE$23</definedName>
    <definedName name="PITMININGSUMMARY" localSheetId="0">'[26]Equipment Schedule Original'!$C$5:$BE$23</definedName>
    <definedName name="PITMININGSUMMARY">'[27]Equipment Schedule Original'!$C$5:$BE$23</definedName>
    <definedName name="PITMOVEMENTSUMMARY" localSheetId="3">'[26]Equipment Schedule Original'!$B$4:$BF$84</definedName>
    <definedName name="PITMOVEMENTSUMMARY" localSheetId="0">'[26]Equipment Schedule Original'!$B$4:$BF$84</definedName>
    <definedName name="PITMOVEMENTSUMMARY">'[27]Equipment Schedule Original'!$B$4:$BF$84</definedName>
    <definedName name="pits" localSheetId="3">[92]factors!$M$3:$M$36</definedName>
    <definedName name="pits" localSheetId="0">[92]factors!$M$3:$M$36</definedName>
    <definedName name="pits">[93]factors!$M$3:$M$36</definedName>
    <definedName name="Place" localSheetId="3">#REF!</definedName>
    <definedName name="Place" localSheetId="0">#REF!</definedName>
    <definedName name="Place">#REF!</definedName>
    <definedName name="Plant" localSheetId="3">OFFSET(Plant_Tgt,1,0,MAX(COUNTA(OFFSET(Plant_Tgt,1,0,MaxPlant,1)),1),1)</definedName>
    <definedName name="Plant" localSheetId="0">OFFSET(Plant_Tgt,1,0,MAX(COUNTA(OFFSET(Plant_Tgt,1,0,MaxPlant,1)),1),1)</definedName>
    <definedName name="Plant">OFFSET(Plant_Tgt,1,0,MAX(COUNTA(OFFSET(Plant_Tgt,1,0,MaxPlant,1)),1),1)</definedName>
    <definedName name="PLANT_HRLY_HIRE" localSheetId="3">#REF!</definedName>
    <definedName name="PLANT_HRLY_HIRE" localSheetId="0">#REF!</definedName>
    <definedName name="PLANT_HRLY_HIRE">#REF!</definedName>
    <definedName name="Plant_Tgt">[38]DowntimeLists!$B$5</definedName>
    <definedName name="PlantArea" localSheetId="3">OFFSET(PlantArea_Tgt,1,0,MAX(COUNTA(OFFSET(PlantArea_Tgt,1,0,MaxPlantArea,1)),1),1)</definedName>
    <definedName name="PlantArea" localSheetId="0">OFFSET(PlantArea_Tgt,1,0,MAX(COUNTA(OFFSET(PlantArea_Tgt,1,0,MaxPlantArea,1)),1),1)</definedName>
    <definedName name="PlantArea">OFFSET(PlantArea_Tgt,1,0,MAX(COUNTA(OFFSET(PlantArea_Tgt,1,0,MaxPlantArea,1)),1),1)</definedName>
    <definedName name="PlantArea_Tgt">[38]DowntimeLists!$D$5</definedName>
    <definedName name="PLCR" localSheetId="3">#REF!</definedName>
    <definedName name="PLCR" localSheetId="0">#REF!</definedName>
    <definedName name="PLCR">#REF!</definedName>
    <definedName name="pllpl">[59]Lead!$I$1:$I$65536</definedName>
    <definedName name="plplp">[59]Links!$I$1:$I$65536</definedName>
    <definedName name="Pm.">'[35]Atom-Wts-All'!$I$9</definedName>
    <definedName name="pmtaskhrs" localSheetId="3">'[126]PM Task Hrs'!$A2:$D1017504</definedName>
    <definedName name="pmtaskhrs" localSheetId="0">'[126]PM Task Hrs'!$A2:$D1017504</definedName>
    <definedName name="pmtaskhrs">'[127]PM Task Hrs'!$A2:$D1017504</definedName>
    <definedName name="PMTASKLIST" localSheetId="3">'[126]PM tasks Pronto'!$A$2:$J$2451</definedName>
    <definedName name="PMTASKLIST" localSheetId="0">'[126]PM tasks Pronto'!$A$2:$J$2451</definedName>
    <definedName name="PMTASKLIST">'[127]PM tasks Pronto'!$A$2:$J$2451</definedName>
    <definedName name="Po.">'[35]Atom-Wts-All'!$I$6</definedName>
    <definedName name="POND_Cu_INVEN_BUDGET">[38]lup!$D$405</definedName>
    <definedName name="POPE_DDD">'[82]DAY SHIFT'!#REF!</definedName>
    <definedName name="Portable_Equipment" localSheetId="3">#REF!</definedName>
    <definedName name="Portable_Equipment" localSheetId="0">#REF!</definedName>
    <definedName name="Portable_Equipment">#REF!</definedName>
    <definedName name="Pound_tonne" localSheetId="3">[112]Assumptions!$D$36</definedName>
    <definedName name="Pound_tonne" localSheetId="0">[112]Assumptions!$D$36</definedName>
    <definedName name="Pound_tonne">[32]Assumptions!$D$36</definedName>
    <definedName name="POWER" localSheetId="3">'[78]Equipment Schedule Original'!$C$326:$BE$348</definedName>
    <definedName name="POWER" localSheetId="0">'[78]Equipment Schedule Original'!$C$326:$BE$348</definedName>
    <definedName name="POWER">'[27]Equipment Schedule Original'!$C$326:$BE$348</definedName>
    <definedName name="Power1" localSheetId="3">#REF!</definedName>
    <definedName name="Power1" localSheetId="0">#REF!</definedName>
    <definedName name="Power1">#REF!</definedName>
    <definedName name="Power2">#REF!</definedName>
    <definedName name="Power3">#REF!</definedName>
    <definedName name="PP_PF">#REF!</definedName>
    <definedName name="PPh22total">#REF!</definedName>
    <definedName name="PPh23total">#REF!</definedName>
    <definedName name="pph24refund">#REF!</definedName>
    <definedName name="PPh24total">#REF!</definedName>
    <definedName name="pph25calculation">#REF!</definedName>
    <definedName name="pph25calculation01">#REF!</definedName>
    <definedName name="pph25calculation02">#REF!</definedName>
    <definedName name="pph25calculation02amt">#REF!</definedName>
    <definedName name="pph25exstp">#REF!</definedName>
    <definedName name="pph25total">#REF!</definedName>
    <definedName name="PPhGvBtotal">#REF!</definedName>
    <definedName name="pphlnbtotal">#REF!</definedName>
    <definedName name="PPHPS24">'[254]F1771-V'!$R$31</definedName>
    <definedName name="pplplp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plplp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plplp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r.">'[35]Atom-Wts-All'!$I$8</definedName>
    <definedName name="prbase">[255]CA!$A$11:$G$488</definedName>
    <definedName name="pre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re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re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re_production_expenditure">#REF!</definedName>
    <definedName name="presentación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resentación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resentación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PRESPLIT">#REF!</definedName>
    <definedName name="presplit100">'[22]#REF'!$F$276</definedName>
    <definedName name="presplit125">'[22]#REF'!$F$277</definedName>
    <definedName name="pressões" localSheetId="3">#REF!</definedName>
    <definedName name="pressões" localSheetId="0">#REF!</definedName>
    <definedName name="pressões">#REF!</definedName>
    <definedName name="Price_Gold" localSheetId="3">'[131]Corp Admin Forecast Dec09'!$C$72:$C$75</definedName>
    <definedName name="Price_Gold" localSheetId="0">'[131]Corp Admin Forecast Dec09'!$C$72:$C$75</definedName>
    <definedName name="Price_Gold">'[132]Corp Admin Forecast Dec09'!$C$72:$C$75</definedName>
    <definedName name="Price_GoldEq" localSheetId="3">'[131]Corp Admin Forecast Dec09'!#REF!</definedName>
    <definedName name="Price_GoldEq" localSheetId="0">'[131]Corp Admin Forecast Dec09'!#REF!</definedName>
    <definedName name="Price_GoldEq">'[132]Corp Admin Forecast Dec09'!#REF!</definedName>
    <definedName name="Price_Path" localSheetId="3">[256]Assumption!$C$49:$C$51</definedName>
    <definedName name="Price_Path" localSheetId="0">[256]Assumption!$C$49:$C$51</definedName>
    <definedName name="Price_Path">[257]Assumption!$C$49:$C$51</definedName>
    <definedName name="Price_Silver" localSheetId="3">'[131]Corp Admin Forecast Dec09'!$C$85:$C$88</definedName>
    <definedName name="Price_Silver" localSheetId="0">'[131]Corp Admin Forecast Dec09'!$C$85:$C$88</definedName>
    <definedName name="Price_Silver">'[132]Corp Admin Forecast Dec09'!$C$85:$C$88</definedName>
    <definedName name="PRIENC98" localSheetId="3">[54]ServDiv!#REF!</definedName>
    <definedName name="PRIENC98" localSheetId="0">[54]ServDiv!#REF!</definedName>
    <definedName name="PRIENC98">[54]ServDiv!#REF!</definedName>
    <definedName name="PRIMARYANDSECONDARYEQUIPMENT" localSheetId="3">[26]Table1516!$DW$2:$EF$144</definedName>
    <definedName name="PRIMARYANDSECONDARYEQUIPMENT" localSheetId="0">[26]Table1516!$DW$2:$EF$144</definedName>
    <definedName name="PRIMARYANDSECONDARYEQUIPMENT">[27]Table1516!$DW$2:$EF$144</definedName>
    <definedName name="PRIMARYANDSECONDARYNEW" localSheetId="3">[26]Table1516!$DV$1:$EF$144</definedName>
    <definedName name="PRIMARYANDSECONDARYNEW" localSheetId="0">[26]Table1516!$DV$1:$EF$144</definedName>
    <definedName name="PRIMARYANDSECONDARYNEW">[27]Table1516!$DV$1:$EF$144</definedName>
    <definedName name="Principal">#N/A</definedName>
    <definedName name="PRINCIPAL98" localSheetId="3">[54]ServDiv!#REF!</definedName>
    <definedName name="PRINCIPAL98" localSheetId="0">[54]ServDiv!#REF!</definedName>
    <definedName name="PRINCIPAL98">[54]ServDiv!#REF!</definedName>
    <definedName name="PRINCIPAL99" localSheetId="3">[54]ServDiv!#REF!</definedName>
    <definedName name="PRINCIPAL99" localSheetId="0">[54]ServDiv!#REF!</definedName>
    <definedName name="PRINCIPAL99">[54]ServDiv!#REF!</definedName>
    <definedName name="PRINENC99" localSheetId="3">[54]ServDiv!#REF!</definedName>
    <definedName name="PRINENC99" localSheetId="0">[54]ServDiv!#REF!</definedName>
    <definedName name="PRINENC99">[54]ServDiv!#REF!</definedName>
    <definedName name="Print" localSheetId="3">#REF!</definedName>
    <definedName name="Print" localSheetId="0">#REF!</definedName>
    <definedName name="Print">#REF!</definedName>
    <definedName name="PRINT_AR01">#REF!</definedName>
    <definedName name="PRINT_AR03">#REF!</definedName>
    <definedName name="PRINT_AR04">#REF!</definedName>
    <definedName name="PRINT_AR05">#REF!</definedName>
    <definedName name="PRINT_AR06">#REF!</definedName>
    <definedName name="PRINT_AR07">#REF!</definedName>
    <definedName name="PRINT_AR08">#REF!</definedName>
    <definedName name="PRINT_AR09">#REF!</definedName>
    <definedName name="PRINT_AR10">#REF!</definedName>
    <definedName name="PRINT_AR11">#REF!</definedName>
    <definedName name="PRINT_AR14">#REF!</definedName>
    <definedName name="_xlnm.Print_Area" localSheetId="3">#REF!</definedName>
    <definedName name="_xlnm.Print_Area" localSheetId="0">#REF!</definedName>
    <definedName name="_xlnm.Print_Area">#REF!</definedName>
    <definedName name="Print_Area_MI" localSheetId="3">#REF!</definedName>
    <definedName name="Print_Area_MI" localSheetId="0">#REF!</definedName>
    <definedName name="Print_Area_MI">#REF!</definedName>
    <definedName name="Print_Area_Reset">#N/A</definedName>
    <definedName name="Print_Area1" localSheetId="3">#REF!</definedName>
    <definedName name="Print_Area1" localSheetId="0">#REF!</definedName>
    <definedName name="Print_Area1">#REF!</definedName>
    <definedName name="Print_Tag">[258]Mine_Operating_Statement:Balance_Sheet!$A$5000</definedName>
    <definedName name="PRINT_TITL01" localSheetId="3">#REF!</definedName>
    <definedName name="PRINT_TITL01" localSheetId="0">#REF!</definedName>
    <definedName name="PRINT_TITL01">#REF!</definedName>
    <definedName name="_xlnm.Print_Titles">#N/A</definedName>
    <definedName name="Print_View" localSheetId="3">'[259]COVER_BOOK:MMR Recon'!$A$5000</definedName>
    <definedName name="Print_View" localSheetId="0">'[259]COVER_BOOK:MMR Recon'!$A$5000</definedName>
    <definedName name="Print_View">'[260]COVER_BOOK:MMR Recon'!$A$5000</definedName>
    <definedName name="PrintArea" localSheetId="3">#REF!</definedName>
    <definedName name="PrintArea" localSheetId="0">#REF!</definedName>
    <definedName name="PrintArea">#REF!</definedName>
    <definedName name="PrintRange1" localSheetId="3">SetPrintRange("Chart of Accounts","F",2,"J")</definedName>
    <definedName name="PrintRange1" localSheetId="2">SetPrintRange("Chart of Accounts","F",2,"J")</definedName>
    <definedName name="PrintRange1" localSheetId="0">SetPrintRange("Chart of Accounts","F",2,"J")</definedName>
    <definedName name="PrintRange1">SetPrintRange("Chart of Accounts","F",2,"J")</definedName>
    <definedName name="PrintRange2" localSheetId="3">SetPrintRange("Account Balances","F",2,"J")</definedName>
    <definedName name="PrintRange2" localSheetId="2">SetPrintRange("Account Balances","F",2,"J")</definedName>
    <definedName name="PrintRange2" localSheetId="0">SetPrintRange("Account Balances","F",2,"J")</definedName>
    <definedName name="PrintRange2">SetPrintRange("Account Balances","F",2,"J")</definedName>
    <definedName name="PrintRange6" localSheetId="3">SetPrintRange("Debtors Inquiry","F",2,"L")</definedName>
    <definedName name="PrintRange6" localSheetId="2">SetPrintRange("Debtors Inquiry","F",2,"L")</definedName>
    <definedName name="PrintRange6" localSheetId="0">SetPrintRange("Debtors Inquiry","F",2,"L")</definedName>
    <definedName name="PrintRange6">SetPrintRange("Debtors Inquiry","F",2,"L")</definedName>
    <definedName name="PrintRange8" localSheetId="3">SetPrintRange("P&amp;L Forecast","F",2,"T")</definedName>
    <definedName name="PrintRange8" localSheetId="2">SetPrintRange("P&amp;L Forecast","F",2,"T")</definedName>
    <definedName name="PrintRange8" localSheetId="0">SetPrintRange("P&amp;L Forecast","F",2,"T")</definedName>
    <definedName name="PrintRange8">SetPrintRange("P&amp;L Forecast","F",2,"T")</definedName>
    <definedName name="PrintRange9" localSheetId="3">SetPrintRange("Trial Balance","F",2,"M")</definedName>
    <definedName name="PrintRange9" localSheetId="2">SetPrintRange("Trial Balance","F",2,"M")</definedName>
    <definedName name="PrintRange9" localSheetId="0">SetPrintRange("Trial Balance","F",2,"M")</definedName>
    <definedName name="PrintRange9">SetPrintRange("Trial Balance","F",2,"M")</definedName>
    <definedName name="Printrep" localSheetId="3">#REF!,#REF!,#REF!,#REF!</definedName>
    <definedName name="Printrep" localSheetId="0">#REF!,#REF!,#REF!,#REF!</definedName>
    <definedName name="Printrep">[149]c01!$A$1:$H$61,[149]c01!$J$1:$L$61,[149]c01!#REF!,[149]c01!#REF!</definedName>
    <definedName name="PrintTitles" localSheetId="3">#REF!</definedName>
    <definedName name="PrintTitles" localSheetId="0">#REF!</definedName>
    <definedName name="PrintTitles">#REF!</definedName>
    <definedName name="Proc_Staff" localSheetId="3">#REF!</definedName>
    <definedName name="Proc_Staff" localSheetId="0">#REF!</definedName>
    <definedName name="Proc_Staff">#REF!</definedName>
    <definedName name="Proc_Staff_Costs_Area">#REF!</definedName>
    <definedName name="Process">[261]Control!$A$2</definedName>
    <definedName name="Processing_cost" localSheetId="3">#REF!</definedName>
    <definedName name="Processing_cost" localSheetId="0">#REF!</definedName>
    <definedName name="Processing_cost">#REF!</definedName>
    <definedName name="prod" localSheetId="3">[262]Sheet2!$E$5:$F$13</definedName>
    <definedName name="prod" localSheetId="0">[262]Sheet2!$E$5:$F$13</definedName>
    <definedName name="prod">'[263]Exc Prod'!$B$3:$C$16</definedName>
    <definedName name="PROD_NK" localSheetId="3">#REF!</definedName>
    <definedName name="PROD_NK" localSheetId="0">#REF!</definedName>
    <definedName name="PROD_NK">#REF!</definedName>
    <definedName name="PROD_PL">#REF!</definedName>
    <definedName name="ProdForm" hidden="1">#REF!</definedName>
    <definedName name="Product" hidden="1">#REF!</definedName>
    <definedName name="ProductName">[220]Menu!$F$2</definedName>
    <definedName name="Profile_CPI" localSheetId="3">'[131]Corp Admin Forecast Dec09'!$C$300:$C$303</definedName>
    <definedName name="Profile_CPI" localSheetId="0">'[131]Corp Admin Forecast Dec09'!$C$300:$C$303</definedName>
    <definedName name="Profile_CPI">'[132]Corp Admin Forecast Dec09'!$C$300:$C$303</definedName>
    <definedName name="Profile_FX" localSheetId="3">'[131]Corp Admin Forecast Dec09'!$C$290:$C$293</definedName>
    <definedName name="Profile_FX" localSheetId="0">'[131]Corp Admin Forecast Dec09'!$C$290:$C$293</definedName>
    <definedName name="Profile_FX">'[132]Corp Admin Forecast Dec09'!$C$290:$C$293</definedName>
    <definedName name="Profile_IntRates" localSheetId="3">'[131]Corp Admin Forecast Dec09'!$C$280:$C$283</definedName>
    <definedName name="Profile_IntRates" localSheetId="0">'[131]Corp Admin Forecast Dec09'!$C$280:$C$283</definedName>
    <definedName name="Profile_IntRates">'[132]Corp Admin Forecast Dec09'!$C$280:$C$283</definedName>
    <definedName name="PROFILINGandBATTERING_REV">'[41]Clear,Grub and Topsoil'!$G$9</definedName>
    <definedName name="PROFILINGandBATTERING_VOL">'[41]Clear,Grub and Topsoil'!$E$9</definedName>
    <definedName name="Progress" localSheetId="3">#REF!</definedName>
    <definedName name="Progress" localSheetId="0">#REF!</definedName>
    <definedName name="Progress">#REF!</definedName>
    <definedName name="PROJECT" localSheetId="3">[55]Inputs!$C$3</definedName>
    <definedName name="PROJECT" localSheetId="0">[55]Inputs!$C$3</definedName>
    <definedName name="PROJECT">[56]Inputs!$C$3</definedName>
    <definedName name="Project_after_tax_income" localSheetId="3">'[68]Revenue &amp; Cash Flows'!#REF!</definedName>
    <definedName name="Project_after_tax_income" localSheetId="0">'[68]Revenue &amp; Cash Flows'!#REF!</definedName>
    <definedName name="Project_after_tax_income">'[69]Revenue &amp; Cash Flows'!#REF!</definedName>
    <definedName name="project71" localSheetId="3">#REF!</definedName>
    <definedName name="project71" localSheetId="0">#REF!</definedName>
    <definedName name="project71">#REF!</definedName>
    <definedName name="Projects" localSheetId="3">[264]Data!$A$5:$A$35</definedName>
    <definedName name="Projects" localSheetId="0">[264]Data!$A$5:$A$35</definedName>
    <definedName name="Projects">[265]Data!$A$5:$A$35</definedName>
    <definedName name="PRoll" localSheetId="3">#REF!</definedName>
    <definedName name="PRoll" localSheetId="0">#REF!</definedName>
    <definedName name="PRoll">#REF!</definedName>
    <definedName name="Pronto" localSheetId="3">#REF!</definedName>
    <definedName name="Pronto" localSheetId="0">#REF!</definedName>
    <definedName name="Pronto">#REF!</definedName>
    <definedName name="Proposed" localSheetId="3" hidden="1">{#N/A,#N/A,TRUE,"EWAR";#N/A,#N/A,TRUE,"Sad";#N/A,#N/A,TRUE,"Yat";#N/A,#N/A,TRUE,"Nav";#N/A,#N/A,TRUE,"Mor";#N/A,#N/A,TRUE,"Geit"}</definedName>
    <definedName name="Proposed" localSheetId="0" hidden="1">{#N/A,#N/A,TRUE,"EWAR";#N/A,#N/A,TRUE,"Sad";#N/A,#N/A,TRUE,"Yat";#N/A,#N/A,TRUE,"Nav";#N/A,#N/A,TRUE,"Mor";#N/A,#N/A,TRUE,"Geit"}</definedName>
    <definedName name="Proposed" hidden="1">{#N/A,#N/A,TRUE,"EWAR";#N/A,#N/A,TRUE,"Sad";#N/A,#N/A,TRUE,"Yat";#N/A,#N/A,TRUE,"Nav";#N/A,#N/A,TRUE,"Mor";#N/A,#N/A,TRUE,"Geit"}</definedName>
    <definedName name="PROVISION">#REF!</definedName>
    <definedName name="provisions">[91]Marshal!#REF!</definedName>
    <definedName name="proxy" localSheetId="3">#REF!</definedName>
    <definedName name="proxy" localSheetId="0">#REF!</definedName>
    <definedName name="proxy">#REF!</definedName>
    <definedName name="psc" localSheetId="3">[13]Calc!#REF!</definedName>
    <definedName name="psc" localSheetId="0">[13]Calc!#REF!</definedName>
    <definedName name="psc">[13]Calc!#REF!</definedName>
    <definedName name="pt" localSheetId="3">#REF!</definedName>
    <definedName name="pt" localSheetId="0">#REF!</definedName>
    <definedName name="pt">#REF!</definedName>
    <definedName name="Pt.">'[35]Atom-Wts-All'!$I$4</definedName>
    <definedName name="PT_MSM_Capitalised_Opex_98">#REF!</definedName>
    <definedName name="PT_MSM_Exploration_98">#REF!</definedName>
    <definedName name="PT_TTN_Capitalised_Opex_98">#REF!</definedName>
    <definedName name="PT_TTN_Exploration_Tondano_98">#REF!</definedName>
    <definedName name="PtS" localSheetId="3">[266]Spec!#REF!</definedName>
    <definedName name="PtS" localSheetId="0">[266]Spec!#REF!</definedName>
    <definedName name="PtS">[266]Spec!#REF!</definedName>
    <definedName name="Pu.">'[35]Atom-Wts-All'!$I$5</definedName>
    <definedName name="pulp_perc_max">'[267]Input Validation'!$E$6</definedName>
    <definedName name="pulp_perc_min">'[267]Input Validation'!$D$6</definedName>
    <definedName name="pulp_rd_max">'[237]Input Validation'!$E$5</definedName>
    <definedName name="pulp_rd_min">'[237]Input Validation'!$D$5</definedName>
    <definedName name="pvdppk">[77]T_PV!$H$8:$K$107</definedName>
    <definedName name="PVoPSCO">[77]Calc!$AE$2</definedName>
    <definedName name="PY_Depreciation" localSheetId="3">[152]DRE!#REF!</definedName>
    <definedName name="PY_Depreciation" localSheetId="0">[152]DRE!#REF!</definedName>
    <definedName name="PY_Depreciation">[152]DRE!#REF!</definedName>
    <definedName name="PY_Market_Value_of_Equity" localSheetId="3">[152]DRE!#REF!</definedName>
    <definedName name="PY_Market_Value_of_Equity" localSheetId="0">[152]DRE!#REF!</definedName>
    <definedName name="PY_Market_Value_of_Equity">[152]DRE!#REF!</definedName>
    <definedName name="PY_Retained_Earnings" localSheetId="3">[268]bpl!#REF!</definedName>
    <definedName name="PY_Retained_Earnings" localSheetId="0">[268]bpl!#REF!</definedName>
    <definedName name="PY_Retained_Earnings">[268]bpl!#REF!</definedName>
    <definedName name="PY_Tangible_Net_Worth" localSheetId="3">[152]DRE!#REF!</definedName>
    <definedName name="PY_Tangible_Net_Worth" localSheetId="0">[152]DRE!#REF!</definedName>
    <definedName name="PY_Tangible_Net_Worth">[152]DRE!#REF!</definedName>
    <definedName name="PY_Working_Capital">[152]DRE!#REF!</definedName>
    <definedName name="PY2_Accounts_Receivable">[152]Balanço!#REF!</definedName>
    <definedName name="PY2_Administration">[152]DRE!#REF!</definedName>
    <definedName name="PY2_Cash">[152]Balanço!#REF!</definedName>
    <definedName name="PY2_Common_Equity">[152]Balanço!#REF!</definedName>
    <definedName name="PY2_Cost_of_Sales">[152]DRE!#REF!</definedName>
    <definedName name="PY2_Current_Liabilities">[152]Balanço!#REF!</definedName>
    <definedName name="PY2_Depreciation">[152]DRE!#REF!</definedName>
    <definedName name="PY2_Gross_Profit">[152]DRE!#REF!</definedName>
    <definedName name="PY2_Inc_Bef_Tax">[152]DRE!#REF!</definedName>
    <definedName name="PY2_Intangible_Assets">[152]Balanço!#REF!</definedName>
    <definedName name="PY2_Interest_Expense">[152]DRE!#REF!</definedName>
    <definedName name="PY2_Inventory">[152]Balanço!#REF!</definedName>
    <definedName name="PY2_LIABIL_EQUITY">[152]Balanço!#REF!</definedName>
    <definedName name="PY2_LT_Debt">[152]Balanço!#REF!</definedName>
    <definedName name="PY2_Marketable_Sec">[152]Balanço!#REF!</definedName>
    <definedName name="PY2_NET_PROFIT">[152]DRE!#REF!</definedName>
    <definedName name="PY2_Net_Revenue">[152]DRE!#REF!</definedName>
    <definedName name="PY2_Operating_Inc">[152]DRE!#REF!</definedName>
    <definedName name="PY2_Operating_Income">[152]DRE!#REF!</definedName>
    <definedName name="PY2_Other_Curr_Assets">[152]Balanço!#REF!</definedName>
    <definedName name="PY2_Other_Exp.">[152]DRE!#REF!</definedName>
    <definedName name="PY2_Other_LT_Assets">[152]Balanço!#REF!</definedName>
    <definedName name="PY2_Other_LT_Liabilities">[152]Balanço!#REF!</definedName>
    <definedName name="PY2_Preferred_Stock">[152]Balanço!#REF!</definedName>
    <definedName name="PY2_QUICK_ASSETS">[152]Balanço!#REF!</definedName>
    <definedName name="PY2_Retained_Earnings">[152]Balanço!#REF!</definedName>
    <definedName name="PY2_Selling">[152]DRE!#REF!</definedName>
    <definedName name="PY2_Tangible_Assets">[152]Balanço!#REF!</definedName>
    <definedName name="PY2_Tangible_Net_Worth">[152]DRE!#REF!</definedName>
    <definedName name="PY2_Taxes">[152]DRE!#REF!</definedName>
    <definedName name="PY2_TOTAL_ASSETS">[152]Balanço!#REF!</definedName>
    <definedName name="PY2_TOTAL_CURR_ASSETS">[152]Balanço!#REF!</definedName>
    <definedName name="PY2_TOTAL_DEBT">[152]Balanço!#REF!</definedName>
    <definedName name="PY2_TOTAL_EQUITY">[152]Balanço!#REF!</definedName>
    <definedName name="PY2_Working_Capital">[152]DRE!#REF!</definedName>
    <definedName name="q" localSheetId="3">#REF!</definedName>
    <definedName name="q" localSheetId="0">#REF!</definedName>
    <definedName name="q">[59]Lead!$C$1:$C$65536</definedName>
    <definedName name="Q_no">[245]Rep_Det!$B$13</definedName>
    <definedName name="Q2Targets" localSheetId="3">'[185]2. Skill Tests'!$L$6:$S$101</definedName>
    <definedName name="Q2Targets" localSheetId="0">'[185]2. Skill Tests'!$L$6:$S$101</definedName>
    <definedName name="Q2Targets">'[186]2. Skill Tests'!$L$6:$S$101</definedName>
    <definedName name="QQ" localSheetId="3" hidden="1">{#N/A,#N/A,TRUE,"EWAR";#N/A,#N/A,TRUE,"Sad";#N/A,#N/A,TRUE,"Yat";#N/A,#N/A,TRUE,"Nav";#N/A,#N/A,TRUE,"Mor";#N/A,#N/A,TRUE,"Geit"}</definedName>
    <definedName name="QQ" localSheetId="0" hidden="1">{#N/A,#N/A,TRUE,"EWAR";#N/A,#N/A,TRUE,"Sad";#N/A,#N/A,TRUE,"Yat";#N/A,#N/A,TRUE,"Nav";#N/A,#N/A,TRUE,"Mor";#N/A,#N/A,TRUE,"Geit"}</definedName>
    <definedName name="QQ" hidden="1">{#N/A,#N/A,TRUE,"EWAR";#N/A,#N/A,TRUE,"Sad";#N/A,#N/A,TRUE,"Yat";#N/A,#N/A,TRUE,"Nav";#N/A,#N/A,TRUE,"Mor";#N/A,#N/A,TRUE,"Geit"}</definedName>
    <definedName name="qqq" localSheetId="3" hidden="1">{"Equipment cost",#N/A,FALSE,"bulks"}</definedName>
    <definedName name="qqq" localSheetId="0" hidden="1">{"Equipment cost",#N/A,FALSE,"bulks"}</definedName>
    <definedName name="qqq" hidden="1">{"Equipment cost",#N/A,FALSE,"bulks"}</definedName>
    <definedName name="QTRKEY">[174]Report!$EK$8:$EN$9</definedName>
    <definedName name="Qtrs_Yr" localSheetId="3">[170]Calendar!$E$30</definedName>
    <definedName name="Qtrs_Yr" localSheetId="0">[170]Calendar!$E$30</definedName>
    <definedName name="Qtrs_Yr">[171]Calendar!$E$30</definedName>
    <definedName name="Qty" localSheetId="3">#REF!</definedName>
    <definedName name="Qty" localSheetId="0">#REF!</definedName>
    <definedName name="Qty">#REF!</definedName>
    <definedName name="QUADRO">#REF!</definedName>
    <definedName name="Quarter" localSheetId="3">[269]Tables!$H$1:$H$4</definedName>
    <definedName name="Quarter" localSheetId="0">[269]Tables!$H$1:$H$4</definedName>
    <definedName name="Quarter">[270]Tables!$H$1:$H$4</definedName>
    <definedName name="Quarters" localSheetId="3">{"QTR 1","QTR 2","QTR 3","QTR 4"}</definedName>
    <definedName name="Quarters" localSheetId="0">{"QTR 1","QTR 2","QTR 3","QTR 4"}</definedName>
    <definedName name="Quarters">{"QTR 1","QTR 2","QTR 3","QTR 4"}</definedName>
    <definedName name="R_AUD_2011" localSheetId="3">[75]Global!$B$8</definedName>
    <definedName name="R_AUD_2011" localSheetId="0">[75]Global!$B$8</definedName>
    <definedName name="R_AUD_2011">[76]Global!$B$8</definedName>
    <definedName name="R_AUD_2012" localSheetId="3">[75]Global!$C$8</definedName>
    <definedName name="R_AUD_2012" localSheetId="0">[75]Global!$C$8</definedName>
    <definedName name="R_AUD_2012">[76]Global!$C$8</definedName>
    <definedName name="R_AUD_2013" localSheetId="3">[75]Global!$D$8</definedName>
    <definedName name="R_AUD_2013" localSheetId="0">[75]Global!$D$8</definedName>
    <definedName name="R_AUD_2013">[76]Global!$D$8</definedName>
    <definedName name="R_AUD_2014" localSheetId="3">[75]Global!$E$8</definedName>
    <definedName name="R_AUD_2014" localSheetId="0">[75]Global!$E$8</definedName>
    <definedName name="R_AUD_2014">[76]Global!$E$8</definedName>
    <definedName name="R_AUD_2015" localSheetId="3">[75]Global!$F$8</definedName>
    <definedName name="R_AUD_2015" localSheetId="0">[75]Global!$F$8</definedName>
    <definedName name="R_AUD_2015">[76]Global!$F$8</definedName>
    <definedName name="R_ENCOURS">[96]Feuil2!$R$2:$U$742</definedName>
    <definedName name="R_Période_Précédente">[96]Feuil2!$BH$3:$BM$2663</definedName>
    <definedName name="Ra.">'[35]Atom-Wts-All'!$I$11</definedName>
    <definedName name="rabprod">'[215]5.B.2 Exp Assumptions'!$C$20</definedName>
    <definedName name="Raindelays_MTD">'[82]Rainfall Figures'!#REF!</definedName>
    <definedName name="Rainfallheight">'[82]Production Stats'!$M$47</definedName>
    <definedName name="Rainfallheight_MTD">'[82]Rainfall Figures'!#REF!</definedName>
    <definedName name="Rainfallheight_YTD">'[82]Daily Production Updates'!#REF!</definedName>
    <definedName name="ramon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ramon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ramon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RAND">'[142]BSheet &amp; Other Assum'!$C$7</definedName>
    <definedName name="rang_a">'[271]AFTER 55'!$A$12:$AQ$32</definedName>
    <definedName name="range1">[272]Sheet1!$D$4:$E$16</definedName>
    <definedName name="range2" localSheetId="3">[272]Sheet1!$G$5:$I$97</definedName>
    <definedName name="range2" localSheetId="0">[272]Sheet1!$G$5:$I$97</definedName>
    <definedName name="range2">[273]Sheet1!$G$5:$I$97</definedName>
    <definedName name="RATE" localSheetId="3">#REF!</definedName>
    <definedName name="RATE" localSheetId="0">#REF!</definedName>
    <definedName name="RATE">#REF!</definedName>
    <definedName name="Rate_per_wet_tonne">'[41]Crusher Feed '!$F$3</definedName>
    <definedName name="Rate1">5000</definedName>
    <definedName name="rates">#REF!</definedName>
    <definedName name="RAW" localSheetId="3" hidden="1">{#N/A,#N/A,FALSE,"Aging Summary";#N/A,#N/A,FALSE,"Ratio Analysis";#N/A,#N/A,FALSE,"Test 120 Day Accts";#N/A,#N/A,FALSE,"Tickmarks"}</definedName>
    <definedName name="RAW" localSheetId="0" hidden="1">{#N/A,#N/A,FALSE,"Aging Summary";#N/A,#N/A,FALSE,"Ratio Analysis";#N/A,#N/A,FALSE,"Test 120 Day Accts";#N/A,#N/A,FALSE,"Tickmarks"}</definedName>
    <definedName name="RAW" hidden="1">{#N/A,#N/A,FALSE,"Aging Summary";#N/A,#N/A,FALSE,"Ratio Analysis";#N/A,#N/A,FALSE,"Test 120 Day Accts";#N/A,#N/A,FALSE,"Tickmarks"}</definedName>
    <definedName name="RAWDATA">'[174]SAP RAWDATA'!$A:$AP</definedName>
    <definedName name="Rb.">'[35]Atom-Wts-All'!$I$15</definedName>
    <definedName name="rc_code">[274]SCORE_RC_Code!$B$8:$C$271</definedName>
    <definedName name="RCArea" localSheetId="3" hidden="1">#REF!</definedName>
    <definedName name="RCArea" localSheetId="0" hidden="1">#REF!</definedName>
    <definedName name="RCArea" hidden="1">#REF!</definedName>
    <definedName name="rcarea1" localSheetId="3" hidden="1">#REF!</definedName>
    <definedName name="rcarea1" localSheetId="0" hidden="1">#REF!</definedName>
    <definedName name="rcarea1" hidden="1">#REF!</definedName>
    <definedName name="RCB" localSheetId="3">#REF!</definedName>
    <definedName name="RCB" localSheetId="0">#REF!</definedName>
    <definedName name="RCB">#REF!</definedName>
    <definedName name="Re.">'[35]Atom-Wts-All'!$I$13</definedName>
    <definedName name="REAGECOM" localSheetId="3">[275]REAGENTS!$HJ$137:$IA$226</definedName>
    <definedName name="REAGECOM" localSheetId="0">[275]REAGENTS!$HJ$137:$IA$226</definedName>
    <definedName name="REAGECOM">[276]REAGENTS!$HJ$137:$IA$226</definedName>
    <definedName name="REAGECOM_25" localSheetId="3">[275]REAGENTS!$HJ$137:$IA$226</definedName>
    <definedName name="REAGECOM_25" localSheetId="0">[275]REAGENTS!$HJ$137:$IA$226</definedName>
    <definedName name="REAGECOM_25">[276]REAGENTS!$HJ$137:$IA$226</definedName>
    <definedName name="REAGECOM_27" localSheetId="3">[275]REAGENTS!$HJ$137:$IA$226</definedName>
    <definedName name="REAGECOM_27" localSheetId="0">[275]REAGENTS!$HJ$137:$IA$226</definedName>
    <definedName name="REAGECOM_27">[276]REAGENTS!$HJ$137:$IA$226</definedName>
    <definedName name="REAGECOM_3" localSheetId="3">[275]REAGENTS!$HJ$137:$IA$226</definedName>
    <definedName name="REAGECOM_3" localSheetId="0">[275]REAGENTS!$HJ$137:$IA$226</definedName>
    <definedName name="REAGECOM_3">[276]REAGENTS!$HJ$137:$IA$226</definedName>
    <definedName name="reagents" localSheetId="3">#REF!</definedName>
    <definedName name="reagents" localSheetId="0">#REF!</definedName>
    <definedName name="reagents">#REF!</definedName>
    <definedName name="RecbleInOwn">#REF!</definedName>
    <definedName name="ReceivableInDebtors">#REF!</definedName>
    <definedName name="RecordedAuditDifferences" localSheetId="3">[277]SAD!#REF!</definedName>
    <definedName name="RecordedAuditDifferences" localSheetId="0">[277]SAD!#REF!</definedName>
    <definedName name="RecordedAuditDifferences">[278]SAD!#REF!</definedName>
    <definedName name="_xlnm.Recorder" localSheetId="3">#REF!</definedName>
    <definedName name="_xlnm.Recorder" localSheetId="0">#REF!</definedName>
    <definedName name="_xlnm.Recorder">#REF!</definedName>
    <definedName name="RECUPERAR">#REF!</definedName>
    <definedName name="red">#REF!</definedName>
    <definedName name="Redrills">#REF!</definedName>
    <definedName name="REDUCED_LEVELS">#REF!</definedName>
    <definedName name="REF" localSheetId="3">'[133]Escalated Budget'!$B$1894</definedName>
    <definedName name="REF" localSheetId="0">'[133]Escalated Budget'!$B$1894</definedName>
    <definedName name="REF">#REF!</definedName>
    <definedName name="Ref_1" localSheetId="3">#REF!</definedName>
    <definedName name="Ref_1" localSheetId="0">#REF!</definedName>
    <definedName name="Ref_1">#REF!</definedName>
    <definedName name="Ref_10">#REF!</definedName>
    <definedName name="Ref_11">#REF!</definedName>
    <definedName name="Ref_2">#REF!</definedName>
    <definedName name="Ref_3">#REF!</definedName>
    <definedName name="Ref_4">#REF!</definedName>
    <definedName name="Ref_5">#REF!</definedName>
    <definedName name="Ref_6">#REF!</definedName>
    <definedName name="REF_CODE">#REF!</definedName>
    <definedName name="refefe">[59]Links!$J$1:$J$65536</definedName>
    <definedName name="refefre">[59]Lead!$E$1:$E$65536</definedName>
    <definedName name="Refining_cost" localSheetId="3">'[68]Summary Financials'!#REF!</definedName>
    <definedName name="Refining_cost" localSheetId="0">'[68]Summary Financials'!#REF!</definedName>
    <definedName name="Refining_cost">'[69]Summary Financials'!#REF!</definedName>
    <definedName name="refund" localSheetId="3">#REF!</definedName>
    <definedName name="refund" localSheetId="0">#REF!</definedName>
    <definedName name="refund">#REF!</definedName>
    <definedName name="RehabProvision">'[106]Input data2003 - 2006'!$A$48:$IV$48</definedName>
    <definedName name="REHANDLE" localSheetId="3">#REF!</definedName>
    <definedName name="REHANDLE" localSheetId="0">#REF!</definedName>
    <definedName name="REHANDLE">#REF!</definedName>
    <definedName name="rename">#N/A</definedName>
    <definedName name="RENTALS" localSheetId="3">#REF!</definedName>
    <definedName name="RENTALS" localSheetId="0">#REF!</definedName>
    <definedName name="RENTALS">#REF!</definedName>
    <definedName name="REPASSE">#REF!</definedName>
    <definedName name="REPLEVEL_NK">#REF!</definedName>
    <definedName name="Report">#REF!</definedName>
    <definedName name="report_date">'[258]FDC Feeder'!#REF!</definedName>
    <definedName name="report_month">[279]Data_Extract!$G$8</definedName>
    <definedName name="report_period" localSheetId="3">#REF!</definedName>
    <definedName name="report_period" localSheetId="0">#REF!</definedName>
    <definedName name="report_period">#REF!</definedName>
    <definedName name="REPORT1" localSheetId="3">#REF!</definedName>
    <definedName name="REPORT1" localSheetId="0">#REF!</definedName>
    <definedName name="REPORT1">#REF!</definedName>
    <definedName name="ReportDate">[38]Control!$A$2</definedName>
    <definedName name="ReportDateDay">[38]lup!$D$264</definedName>
    <definedName name="ReportDateMonth">[38]lup!$D$265</definedName>
    <definedName name="ReportDateYear">[38]lup!$D$266</definedName>
    <definedName name="ReportType">[38]DowntimeEvents!$B$4</definedName>
    <definedName name="reserve_ore_tonnes" localSheetId="3">[194]ASSUMPTIONS!#REF!</definedName>
    <definedName name="reserve_ore_tonnes" localSheetId="0">[194]ASSUMPTIONS!#REF!</definedName>
    <definedName name="reserve_ore_tonnes">[194]ASSUMPTIONS!#REF!</definedName>
    <definedName name="RESERVES" localSheetId="3">#REF!</definedName>
    <definedName name="RESERVES" localSheetId="0">#REF!</definedName>
    <definedName name="RESERVES">#REF!</definedName>
    <definedName name="ResourceOpt" localSheetId="3">#REF!</definedName>
    <definedName name="ResourceOpt" localSheetId="0">#REF!</definedName>
    <definedName name="ResourceOpt">#REF!</definedName>
    <definedName name="ResourceOpt1">#REF!</definedName>
    <definedName name="ResourceOpt2">#REF!</definedName>
    <definedName name="ResourceOpt3">#REF!</definedName>
    <definedName name="RESTRUC_PL">#REF!</definedName>
    <definedName name="RESU">#REF!</definedName>
    <definedName name="RESULTADO">#REF!</definedName>
    <definedName name="RESULTADO1">#REF!</definedName>
    <definedName name="RESULTADO5">#REF!</definedName>
    <definedName name="RESUMO">#REF!</definedName>
    <definedName name="RevenueSpotPriceIn">#REF!</definedName>
    <definedName name="Reversing_Errors_PY">[85]SAD!$H$20</definedName>
    <definedName name="Reversing_Judgments_PY">[85]SAD!$H$30</definedName>
    <definedName name="REX" localSheetId="3">#REF!</definedName>
    <definedName name="REX" localSheetId="0">#REF!</definedName>
    <definedName name="REX">#REF!</definedName>
    <definedName name="RexReh" localSheetId="3">#REF!</definedName>
    <definedName name="RexReh" localSheetId="0">#REF!</definedName>
    <definedName name="RexReh">#REF!</definedName>
    <definedName name="RexRehFr" localSheetId="3">#REF!</definedName>
    <definedName name="RexRehFr" localSheetId="0">#REF!</definedName>
    <definedName name="RexRehFr">#REF!</definedName>
    <definedName name="Rf.">'[35]Atom-Wts-All'!$D$90</definedName>
    <definedName name="Rh.">'[35]Atom-Wts-All'!$I$14</definedName>
    <definedName name="rh120hardprod">'[22]#REF'!$H$14</definedName>
    <definedName name="rh120latprod">'[22]#REF'!$H$8</definedName>
    <definedName name="rh120softprod">'[22]#REF'!$H$10</definedName>
    <definedName name="RH200COST" localSheetId="3">[26]RH200!$A$69:$E$126</definedName>
    <definedName name="RH200COST" localSheetId="0">[26]RH200!$A$69:$E$126</definedName>
    <definedName name="RH200COST">[27]RH200!$A$69:$E$126</definedName>
    <definedName name="rh90hardprod">'[22]#REF'!$G$14</definedName>
    <definedName name="rh90latprod">'[22]#REF'!$G$8</definedName>
    <definedName name="rh90softprod">'[22]#REF'!$G$10</definedName>
    <definedName name="RHInfo">[128]Overview_KPI!#REF!</definedName>
    <definedName name="Rise_Fall_Base" localSheetId="3">#REF!</definedName>
    <definedName name="Rise_Fall_Base" localSheetId="0">#REF!</definedName>
    <definedName name="Rise_Fall_Base">#REF!</definedName>
    <definedName name="RiseAndFall" localSheetId="3">#REF!</definedName>
    <definedName name="RiseAndFall" localSheetId="0">#REF!</definedName>
    <definedName name="RiseAndFall">#REF!</definedName>
    <definedName name="RiseFall" localSheetId="3">#REF!</definedName>
    <definedName name="RiseFall" localSheetId="0">#REF!</definedName>
    <definedName name="RiseFall">#REF!</definedName>
    <definedName name="RiskAfterRecalcMacro" hidden="1">""</definedName>
    <definedName name="RiskAfterSimMacro" hidden="1">""</definedName>
    <definedName name="RiskAutoStopPercChange">1.5</definedName>
    <definedName name="RiskBeforeRecalcMacro" hidden="1">""</definedName>
    <definedName name="RiskBeforeSimMacro" hidden="1">""</definedName>
    <definedName name="RiskCollectDistributionSamples">2</definedName>
    <definedName name="RiskExcelReportsGoInNewWorkbook">TRUE</definedName>
    <definedName name="RiskExcelReportsToGenerate">6207</definedName>
    <definedName name="RiskFixedSeed">1</definedName>
    <definedName name="RiskGenerateExcelReportsAtEndOfSimulation">TRUE</definedName>
    <definedName name="RiskHasSettings">TRUE</definedName>
    <definedName name="RiskMinimizeOnStart">FALSE</definedName>
    <definedName name="RiskMonitorConvergence">FALSE</definedName>
    <definedName name="RiskMultipleCPUSupportEnabled" hidden="1">TRUE</definedName>
    <definedName name="RiskNumIterations">100</definedName>
    <definedName name="RiskNumSimulations">1</definedName>
    <definedName name="RiskPauseOnError">FALSE</definedName>
    <definedName name="RiskRealTimeResults">FALSE</definedName>
    <definedName name="RiskReportGraphFormat">0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howRiskWindowAtEndOfSimulation">TRUE</definedName>
    <definedName name="RiskStandardRecalc">1</definedName>
    <definedName name="RiskTemplateSheetName">"myTemplate"</definedName>
    <definedName name="RiskUpdateDisplay">FALSE</definedName>
    <definedName name="RiskUseDifferentSeedForEachSim">FALSE</definedName>
    <definedName name="RiskUseFixedSeed">FALSE</definedName>
    <definedName name="RiskUseMultipleCPUs">FALSE</definedName>
    <definedName name="Rn.">'[35]Atom-Wts-All'!$I$12</definedName>
    <definedName name="Rnd_t">#REF!</definedName>
    <definedName name="Rnd_t.km">#REF!</definedName>
    <definedName name="rng_DelayParetos">#REF!</definedName>
    <definedName name="rngActionLog1">#REF!</definedName>
    <definedName name="rngActionLog2">#REF!</definedName>
    <definedName name="rngActionLog3">#REF!</definedName>
    <definedName name="rngActionLog4">#REF!</definedName>
    <definedName name="rngActionLog5">#REF!</definedName>
    <definedName name="rngActionLog6">#REF!</definedName>
    <definedName name="rngActionLog7">#REF!</definedName>
    <definedName name="rngActionLog8">#REF!</definedName>
    <definedName name="rngActuals">#REF!</definedName>
    <definedName name="rngATKPIOwner">#REF!</definedName>
    <definedName name="rngBaseline">#REF!</definedName>
    <definedName name="rngBaselineColorIndex">#REF!</definedName>
    <definedName name="rngBenefitHeader">#REF!</definedName>
    <definedName name="rngBlackInverted" localSheetId="3">[280]Control_Data!#REF!</definedName>
    <definedName name="rngBlackInverted" localSheetId="0">[280]Control_Data!#REF!</definedName>
    <definedName name="rngBlackInverted">[281]Control_Data!#REF!</definedName>
    <definedName name="rngByWhen" localSheetId="3">#REF!</definedName>
    <definedName name="rngByWhen" localSheetId="0">#REF!</definedName>
    <definedName name="rngByWhen">#REF!</definedName>
    <definedName name="rngByWhom">#REF!</definedName>
    <definedName name="rngCFActualDate">#REF!</definedName>
    <definedName name="rngCFTargetDate">#REF!</definedName>
    <definedName name="rngChartImport">#REF!</definedName>
    <definedName name="rngCharts">#REF!</definedName>
    <definedName name="rngClient" localSheetId="3">[63]Documentation!$B$2</definedName>
    <definedName name="rngClient" localSheetId="0">[63]Documentation!$B$2</definedName>
    <definedName name="rngClient">[64]Documentation!$B$2</definedName>
    <definedName name="rngColumnHeadings" localSheetId="3">#REF!</definedName>
    <definedName name="rngColumnHeadings" localSheetId="0">#REF!</definedName>
    <definedName name="rngColumnHeadings">#REF!</definedName>
    <definedName name="rngComments">#REF!</definedName>
    <definedName name="rngCost">#REF!</definedName>
    <definedName name="rngCurrStatusHeader">#REF!</definedName>
    <definedName name="rngData1">#REF!</definedName>
    <definedName name="rngData10">#REF!</definedName>
    <definedName name="rngData2">#REF!</definedName>
    <definedName name="rngData3">#REF!</definedName>
    <definedName name="rngData4">#REF!</definedName>
    <definedName name="rngData5">#REF!</definedName>
    <definedName name="rngData6">#REF!</definedName>
    <definedName name="rngData7">#REF!</definedName>
    <definedName name="rngData8">#REF!</definedName>
    <definedName name="rngData9">#REF!</definedName>
    <definedName name="rngDepartment" localSheetId="3">'[63]Lookup Tables'!$A$105:$A$110</definedName>
    <definedName name="rngDepartment" localSheetId="0">'[63]Lookup Tables'!$A$105:$A$110</definedName>
    <definedName name="rngDepartment">'[64]Lookup Tables'!$A$105:$A$110</definedName>
    <definedName name="rngDeptHeader" localSheetId="3">#REF!</definedName>
    <definedName name="rngDeptHeader" localSheetId="0">#REF!</definedName>
    <definedName name="rngDeptHeader">#REF!</definedName>
    <definedName name="rngEstimatedBenefit">#REF!</definedName>
    <definedName name="rngEstimatedInvestment">#REF!</definedName>
    <definedName name="rngEvaluatingActualDate">#REF!</definedName>
    <definedName name="rngHidden">#REF!</definedName>
    <definedName name="rngIdeaName">#REF!</definedName>
    <definedName name="rngIdeaNoHeader">#REF!</definedName>
    <definedName name="rngIdeaNumber">#REF!</definedName>
    <definedName name="rngIdeaOwner">#REF!</definedName>
    <definedName name="rngIdeaOwnerHeader">#REF!</definedName>
    <definedName name="rngIdeaStatus">#REF!</definedName>
    <definedName name="rngIdeaStatusNextMonth">#REF!</definedName>
    <definedName name="rngImplementingActualDate">#REF!</definedName>
    <definedName name="rngImplementingTargetDate">#REF!</definedName>
    <definedName name="rngKPIImpacted">#REF!</definedName>
    <definedName name="rngKPITypeHeader">#REF!</definedName>
    <definedName name="rngLIActualDate">#REF!</definedName>
    <definedName name="rngLITargetDate">#REF!</definedName>
    <definedName name="rngMaxNodeListItems" localSheetId="3">[280]Control_Data!#REF!</definedName>
    <definedName name="rngMaxNodeListItems" localSheetId="0">[280]Control_Data!#REF!</definedName>
    <definedName name="rngMaxNodeListItems">[281]Control_Data!#REF!</definedName>
    <definedName name="rngMaxTreeNodes" localSheetId="3">#REF!</definedName>
    <definedName name="rngMaxTreeNodes" localSheetId="0">#REF!</definedName>
    <definedName name="rngMaxTreeNodes">#REF!</definedName>
    <definedName name="rngMonthlyEBITTotal">#REF!</definedName>
    <definedName name="rngMonths">#REF!</definedName>
    <definedName name="rngNegativeColorIndex">#REF!</definedName>
    <definedName name="rngNextStatusHeader">#REF!</definedName>
    <definedName name="rngNextSteps">#REF!</definedName>
    <definedName name="rngNodeColumnHeadings">#REF!</definedName>
    <definedName name="rngNodeGapWidthPX">#REF!</definedName>
    <definedName name="rngNodeHeight" localSheetId="3">[280]Control_Data!#REF!</definedName>
    <definedName name="rngNodeHeight" localSheetId="0">[280]Control_Data!#REF!</definedName>
    <definedName name="rngNodeHeight">[281]Control_Data!#REF!</definedName>
    <definedName name="rngNodeHorizontalSpacing" localSheetId="3">[280]Control_Data!#REF!</definedName>
    <definedName name="rngNodeHorizontalSpacing" localSheetId="0">[280]Control_Data!#REF!</definedName>
    <definedName name="rngNodeHorizontalSpacing">[281]Control_Data!#REF!</definedName>
    <definedName name="rngNodeID" localSheetId="3">#REF!</definedName>
    <definedName name="rngNodeID" localSheetId="0">#REF!</definedName>
    <definedName name="rngNodeID">#REF!</definedName>
    <definedName name="rngNodeItemsList">#REF!</definedName>
    <definedName name="rngNodeTitleFormat">#REF!</definedName>
    <definedName name="rngNodeVerticalSpacing">#REF!</definedName>
    <definedName name="rngNodeWidth">#REF!</definedName>
    <definedName name="rngNodeWidthPX">#REF!</definedName>
    <definedName name="rngNumberFormat" localSheetId="3">[280]Source_Data_1!#REF!</definedName>
    <definedName name="rngNumberFormat" localSheetId="0">[280]Source_Data_1!#REF!</definedName>
    <definedName name="rngNumberFormat">[281]Source_Data_1!#REF!</definedName>
    <definedName name="rngNUmberFormatTypeNames" localSheetId="3">[280]Control_Data!#REF!</definedName>
    <definedName name="rngNUmberFormatTypeNames" localSheetId="0">[280]Control_Data!#REF!</definedName>
    <definedName name="rngNUmberFormatTypeNames">[281]Control_Data!#REF!</definedName>
    <definedName name="rngNumberFormatTypes" localSheetId="3">[280]Control_Data!#REF!</definedName>
    <definedName name="rngNumberFormatTypes" localSheetId="0">[280]Control_Data!#REF!</definedName>
    <definedName name="rngNumberFormatTypes">[281]Control_Data!#REF!</definedName>
    <definedName name="rngOnTrack" localSheetId="3">#REF!</definedName>
    <definedName name="rngOnTrack" localSheetId="0">#REF!</definedName>
    <definedName name="rngOnTrack">#REF!</definedName>
    <definedName name="rngOnTrackHeader">#REF!</definedName>
    <definedName name="rngOutputFontSize">#REF!</definedName>
    <definedName name="rngPositiveColorIndex">#REF!</definedName>
    <definedName name="rngShadeRows" localSheetId="3">[280]Control_Data!#REF!</definedName>
    <definedName name="rngShadeRows" localSheetId="0">[280]Control_Data!#REF!</definedName>
    <definedName name="rngShadeRows">[281]Control_Data!#REF!</definedName>
    <definedName name="rngShowKPI" localSheetId="3">#REF!</definedName>
    <definedName name="rngShowKPI" localSheetId="0">#REF!</definedName>
    <definedName name="rngShowKPI">#REF!</definedName>
    <definedName name="rngSourceData">#REF!</definedName>
    <definedName name="rngSourceDataRowOffset">#REF!</definedName>
    <definedName name="rngStandard" localSheetId="3">[280]Control_Data!#REF!</definedName>
    <definedName name="rngStandard" localSheetId="0">[280]Control_Data!#REF!</definedName>
    <definedName name="rngStandard">[281]Control_Data!#REF!</definedName>
    <definedName name="rngStartingCol" localSheetId="3">#REF!</definedName>
    <definedName name="rngStartingCol" localSheetId="0">#REF!</definedName>
    <definedName name="rngStartingCol">#REF!</definedName>
    <definedName name="rngStartingRow">#REF!</definedName>
    <definedName name="rngTarget">#REF!</definedName>
    <definedName name="rngTargetClick">#REF!</definedName>
    <definedName name="rngTargetColorIndex">#REF!</definedName>
    <definedName name="rngTextColumnRatio">#REF!</definedName>
    <definedName name="rngTreeVersion">#REF!</definedName>
    <definedName name="rngUnits">#REF!</definedName>
    <definedName name="rngUnitsInTitle" localSheetId="3">[280]Control_Data!$D$34</definedName>
    <definedName name="rngUnitsInTitle" localSheetId="0">[280]Control_Data!$D$34</definedName>
    <definedName name="rngUnitsInTitle">[281]Control_Data!$D$34</definedName>
    <definedName name="rngUseConditionalFormats" localSheetId="3">[280]Control_Data!#REF!</definedName>
    <definedName name="rngUseConditionalFormats" localSheetId="0">[280]Control_Data!#REF!</definedName>
    <definedName name="rngUseConditionalFormats">[281]Control_Data!#REF!</definedName>
    <definedName name="rngVDTHeader" localSheetId="3">[280]Control_Data!#REF!</definedName>
    <definedName name="rngVDTHeader" localSheetId="0">[280]Control_Data!#REF!</definedName>
    <definedName name="rngVDTHeader">[281]Control_Data!#REF!</definedName>
    <definedName name="rngVersion" localSheetId="3">#REF!</definedName>
    <definedName name="rngVersion" localSheetId="0">#REF!</definedName>
    <definedName name="rngVersion">#REF!</definedName>
    <definedName name="rngWaterFallStyle">#REF!</definedName>
    <definedName name="rngYesNo" localSheetId="3">[280]Control_Data!$R$3:$R$4</definedName>
    <definedName name="rngYesNo" localSheetId="0">[280]Control_Data!$R$3:$R$4</definedName>
    <definedName name="rngYesNo">[281]Control_Data!$R$3:$R$4</definedName>
    <definedName name="ROADMAP" localSheetId="3">'[26]Road Map'!$A$1:$M$116</definedName>
    <definedName name="ROADMAP" localSheetId="0">'[26]Road Map'!$A$1:$M$116</definedName>
    <definedName name="ROADMAP">'[27]Road Map'!$A$1:$M$116</definedName>
    <definedName name="Roche_Brothers" localSheetId="3">#REF!</definedName>
    <definedName name="Roche_Brothers" localSheetId="0">#REF!</definedName>
    <definedName name="Roche_Brothers">#REF!</definedName>
    <definedName name="Roles" localSheetId="3">[185]Names!$B$3:$B$10</definedName>
    <definedName name="Roles" localSheetId="0">[185]Names!$B$3:$B$10</definedName>
    <definedName name="Roles">[186]Names!$B$3:$B$10</definedName>
    <definedName name="ROM_Rolling_Range_Width" localSheetId="3">OFFSET('[71]01. Data Dump'!$K$5,'[71]00. Control'!$D$5+1,0,'[71]00. Control'!$C$5,1)</definedName>
    <definedName name="ROM_Rolling_Range_Width" localSheetId="0">OFFSET('[71]01. Data Dump'!$K$5,'[71]00. Control'!$D$5+1,0,'[71]00. Control'!$C$5,1)</definedName>
    <definedName name="ROM_Rolling_Range_Width">OFFSET('[72]01. Data Dump'!$K$5,'[72]00. Control'!$D$5+1,0,'[72]00. Control'!$C$5,1)</definedName>
    <definedName name="romi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romi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romi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RowDataColumns">[38]Inv_Rpt!$L$9:$T$17,[38]Inv_Rpt!$L$26:$M$34,[38]Inv_Rpt!$O$26:$O$34,[38]Inv_Rpt!$Q$26:$Q$34,[38]Inv_Rpt!$T$26:$T$34,[38]Inv_Rpt!$P$42:$P$47,[38]Inv_Rpt!$R$42:$R$47,[38]Inv_Rpt!$U$42:$U$47,[38]Inv_Rpt!$M$56:$M$65,[38]Inv_Rpt!$O$56:$O$65,[38]Inv_Rpt!$Q$56:$Q$65,[38]Inv_Rpt!$L$73:$L$76,[38]Inv_Rpt!$N$73:$N$76,[38]Inv_Rpt!$P$73:$P$76</definedName>
    <definedName name="ROYALTIES" localSheetId="3">#REF!</definedName>
    <definedName name="ROYALTIES" localSheetId="0">#REF!</definedName>
    <definedName name="ROYALTIES">#REF!</definedName>
    <definedName name="rr" localSheetId="3" hidden="1">'[3]Operating Costs'!#REF!</definedName>
    <definedName name="rr" localSheetId="0" hidden="1">'[3]Operating Costs'!#REF!</definedName>
    <definedName name="rr" hidden="1">'[3]Operating Costs'!#REF!</definedName>
    <definedName name="rrr" hidden="1">#REF!</definedName>
    <definedName name="rrrr">#REF!</definedName>
    <definedName name="rsdl">#REF!</definedName>
    <definedName name="rsrs">[59]Lead!$I$1:$I$1229</definedName>
    <definedName name="Ru.">'[35]Atom-Wts-All'!$I$16</definedName>
    <definedName name="RuleCalc">#REF!</definedName>
    <definedName name="RuleText">#REF!</definedName>
    <definedName name="RUP" localSheetId="3">[73]OFF!#REF!</definedName>
    <definedName name="RUP" localSheetId="0">[73]OFF!#REF!</definedName>
    <definedName name="RUP">[74]OFF!#REF!</definedName>
    <definedName name="rupiah" localSheetId="3">#REF!</definedName>
    <definedName name="rupiah" localSheetId="0">#REF!</definedName>
    <definedName name="rupiah">#REF!</definedName>
    <definedName name="rwAvailabilityTAll" localSheetId="3">#REF!</definedName>
    <definedName name="rwAvailabilityTAll" localSheetId="0">#REF!</definedName>
    <definedName name="rwAvailabilityTAll">#REF!</definedName>
    <definedName name="rwAvailabilityTstr1">#REF!</definedName>
    <definedName name="rwCashFlowAll">#REF!</definedName>
    <definedName name="rwCashFlowCedi">#REF!</definedName>
    <definedName name="rwCashFlowUSD">#REF!</definedName>
    <definedName name="rwDamDrm">#REF!</definedName>
    <definedName name="rwDamFrDrm">#REF!</definedName>
    <definedName name="rwDamOxDrm">#REF!</definedName>
    <definedName name="rwDamSamp">#REF!</definedName>
    <definedName name="rwDaysInPeriod">#REF!</definedName>
    <definedName name="rwLimDrm">#REF!</definedName>
    <definedName name="rwLimFrDrm">#REF!</definedName>
    <definedName name="rwLimOxDrm">#REF!</definedName>
    <definedName name="rwLimSamp">#REF!</definedName>
    <definedName name="rwMaintRchg31141" localSheetId="3">[282]MaintRecharge!$A$26:$IV$26</definedName>
    <definedName name="rwMaintRchg31141" localSheetId="0">[282]MaintRecharge!$A$26:$IV$26</definedName>
    <definedName name="rwMaintRchg31141">[283]MaintRecharge!$A$26:$IV$26</definedName>
    <definedName name="rwMillAuProdg" localSheetId="3">#REF!</definedName>
    <definedName name="rwMillAuProdg" localSheetId="0">#REF!</definedName>
    <definedName name="rwMillAuProdg">#REF!</definedName>
    <definedName name="rwMilledgDAll" localSheetId="3">[284]MineDamang!$A$324:$IV$324</definedName>
    <definedName name="rwMilledgDAll" localSheetId="0">[284]MineDamang!$A$324:$IV$324</definedName>
    <definedName name="rwMilledgDAll">[285]MineDamang!$A$324:$IV$324</definedName>
    <definedName name="rwMilledgLAll" localSheetId="3">[284]MineLima!$A$324:$IV$324</definedName>
    <definedName name="rwMilledgLAll" localSheetId="0">[284]MineLima!$A$324:$IV$324</definedName>
    <definedName name="rwMilledgLAll">[285]MineLima!$A$324:$IV$324</definedName>
    <definedName name="rwMilledtDA1" localSheetId="3">[284]Schedule!$A$91:$IV$91</definedName>
    <definedName name="rwMilledtDA1" localSheetId="0">[284]Schedule!$A$91:$IV$91</definedName>
    <definedName name="rwMilledtDA1">[285]Schedule!$A$91:$IV$91</definedName>
    <definedName name="rwMilledtDA2" localSheetId="3">[284]Schedule!$A$92:$IV$92</definedName>
    <definedName name="rwMilledtDA2" localSheetId="0">[284]Schedule!$A$92:$IV$92</definedName>
    <definedName name="rwMilledtDA2">[285]Schedule!$A$92:$IV$92</definedName>
    <definedName name="rwMilledtDA3" localSheetId="3">[284]Schedule!$A$93:$IV$93</definedName>
    <definedName name="rwMilledtDA3" localSheetId="0">[284]Schedule!$A$93:$IV$93</definedName>
    <definedName name="rwMilledtDA3">[285]Schedule!$A$93:$IV$93</definedName>
    <definedName name="rwMilledtDB1" localSheetId="3">[284]Schedule!$A$94:$IV$94</definedName>
    <definedName name="rwMilledtDB1" localSheetId="0">[284]Schedule!$A$94:$IV$94</definedName>
    <definedName name="rwMilledtDB1">[285]Schedule!$A$94:$IV$94</definedName>
    <definedName name="rwMilledtDB2" localSheetId="3">[284]Schedule!$A$95:$IV$95</definedName>
    <definedName name="rwMilledtDB2" localSheetId="0">[284]Schedule!$A$95:$IV$95</definedName>
    <definedName name="rwMilledtDB2">[285]Schedule!$A$95:$IV$95</definedName>
    <definedName name="rwMilledtDB3" localSheetId="3">[284]Schedule!$A$96:$IV$96</definedName>
    <definedName name="rwMilledtDB3" localSheetId="0">[284]Schedule!$A$96:$IV$96</definedName>
    <definedName name="rwMilledtDB3">[285]Schedule!$A$96:$IV$96</definedName>
    <definedName name="rwMilledtDC1" localSheetId="3">[284]Schedule!$A$97:$IV$97</definedName>
    <definedName name="rwMilledtDC1" localSheetId="0">[284]Schedule!$A$97:$IV$97</definedName>
    <definedName name="rwMilledtDC1">[285]Schedule!$A$97:$IV$97</definedName>
    <definedName name="rwMilledtDC2" localSheetId="3">[284]Schedule!$A$98:$IV$98</definedName>
    <definedName name="rwMilledtDC2" localSheetId="0">[284]Schedule!$A$98:$IV$98</definedName>
    <definedName name="rwMilledtDC2">[285]Schedule!$A$98:$IV$98</definedName>
    <definedName name="rwMilledtDC3" localSheetId="3">[284]Schedule!$A$99:$IV$99</definedName>
    <definedName name="rwMilledtDC3" localSheetId="0">[284]Schedule!$A$99:$IV$99</definedName>
    <definedName name="rwMilledtDC3">[285]Schedule!$A$99:$IV$99</definedName>
    <definedName name="rwMilledtLA1" localSheetId="3">[284]Schedule!$A$101:$IV$101</definedName>
    <definedName name="rwMilledtLA1" localSheetId="0">[284]Schedule!$A$101:$IV$101</definedName>
    <definedName name="rwMilledtLA1">[285]Schedule!$A$101:$IV$101</definedName>
    <definedName name="rwMilledtLA2" localSheetId="3">[284]Schedule!$A$102:$IV$102</definedName>
    <definedName name="rwMilledtLA2" localSheetId="0">[284]Schedule!$A$102:$IV$102</definedName>
    <definedName name="rwMilledtLA2">[285]Schedule!$A$102:$IV$102</definedName>
    <definedName name="rwMilledtLA3" localSheetId="3">[284]Schedule!$A$103:$IV$103</definedName>
    <definedName name="rwMilledtLA3" localSheetId="0">[284]Schedule!$A$103:$IV$103</definedName>
    <definedName name="rwMilledtLA3">[285]Schedule!$A$103:$IV$103</definedName>
    <definedName name="rwMilledtLB1" localSheetId="3">[284]Schedule!$A$104:$IV$104</definedName>
    <definedName name="rwMilledtLB1" localSheetId="0">[284]Schedule!$A$104:$IV$104</definedName>
    <definedName name="rwMilledtLB1">[285]Schedule!$A$104:$IV$104</definedName>
    <definedName name="rwMilledtLB2" localSheetId="3">[284]Schedule!$A$105:$IV$105</definedName>
    <definedName name="rwMilledtLB2" localSheetId="0">[284]Schedule!$A$105:$IV$105</definedName>
    <definedName name="rwMilledtLB2">[285]Schedule!$A$105:$IV$105</definedName>
    <definedName name="rwMilledtLB3" localSheetId="3">[284]Schedule!$A$106:$IV$106</definedName>
    <definedName name="rwMilledtLB3" localSheetId="0">[284]Schedule!$A$106:$IV$106</definedName>
    <definedName name="rwMilledtLB3">[285]Schedule!$A$106:$IV$106</definedName>
    <definedName name="rwMilledtLC1" localSheetId="3">[284]Schedule!$A$107:$IV$107</definedName>
    <definedName name="rwMilledtLC1" localSheetId="0">[284]Schedule!$A$107:$IV$107</definedName>
    <definedName name="rwMilledtLC1">[285]Schedule!$A$107:$IV$107</definedName>
    <definedName name="rwMilledtLC2" localSheetId="3">[284]Schedule!$A$108:$IV$108</definedName>
    <definedName name="rwMilledtLC2" localSheetId="0">[284]Schedule!$A$108:$IV$108</definedName>
    <definedName name="rwMilledtLC2">[285]Schedule!$A$108:$IV$108</definedName>
    <definedName name="rwMilledtLC3" localSheetId="3">[284]Schedule!$A$109:$IV$109</definedName>
    <definedName name="rwMilledtLC3" localSheetId="0">[284]Schedule!$A$109:$IV$109</definedName>
    <definedName name="rwMilledtLC3">[285]Schedule!$A$109:$IV$109</definedName>
    <definedName name="rwMillEffectiveness" localSheetId="3">#REF!</definedName>
    <definedName name="rwMillEffectiveness" localSheetId="0">#REF!</definedName>
    <definedName name="rwMillEffectiveness">#REF!</definedName>
    <definedName name="rwMillRecovergDA1" localSheetId="3">[284]MineDamang!$A$27:$IV$27</definedName>
    <definedName name="rwMillRecovergDA1" localSheetId="0">[284]MineDamang!$A$27:$IV$27</definedName>
    <definedName name="rwMillRecovergDA1">[285]MineDamang!$A$27:$IV$27</definedName>
    <definedName name="rwMillRecovergDA2" localSheetId="3">[284]MineDamang!$A$57:$IV$57</definedName>
    <definedName name="rwMillRecovergDA2" localSheetId="0">[284]MineDamang!$A$57:$IV$57</definedName>
    <definedName name="rwMillRecovergDA2">[285]MineDamang!$A$57:$IV$57</definedName>
    <definedName name="rwMillRecovergDA3" localSheetId="3">[284]MineDamang!$A$87:$IV$87</definedName>
    <definedName name="rwMillRecovergDA3" localSheetId="0">[284]MineDamang!$A$87:$IV$87</definedName>
    <definedName name="rwMillRecovergDA3">[285]MineDamang!$A$87:$IV$87</definedName>
    <definedName name="rwMillRecovergDB1" localSheetId="3">[284]MineDamang!$A$117:$IV$117</definedName>
    <definedName name="rwMillRecovergDB1" localSheetId="0">[284]MineDamang!$A$117:$IV$117</definedName>
    <definedName name="rwMillRecovergDB1">[285]MineDamang!$A$117:$IV$117</definedName>
    <definedName name="rwMillRecovergDB2" localSheetId="3">[284]MineDamang!$A$147:$IV$147</definedName>
    <definedName name="rwMillRecovergDB2" localSheetId="0">[284]MineDamang!$A$147:$IV$147</definedName>
    <definedName name="rwMillRecovergDB2">[285]MineDamang!$A$147:$IV$147</definedName>
    <definedName name="rwMillRecovergDB3" localSheetId="3">[284]MineDamang!$A$177:$IV$177</definedName>
    <definedName name="rwMillRecovergDB3" localSheetId="0">[284]MineDamang!$A$177:$IV$177</definedName>
    <definedName name="rwMillRecovergDB3">[285]MineDamang!$A$177:$IV$177</definedName>
    <definedName name="rwMillRecovergDC1" localSheetId="3">[284]MineDamang!$A$207:$IV$207</definedName>
    <definedName name="rwMillRecovergDC1" localSheetId="0">[284]MineDamang!$A$207:$IV$207</definedName>
    <definedName name="rwMillRecovergDC1">[285]MineDamang!$A$207:$IV$207</definedName>
    <definedName name="rwMillRecovergDC2" localSheetId="3">[284]MineDamang!$A$237:$IV$237</definedName>
    <definedName name="rwMillRecovergDC2" localSheetId="0">[284]MineDamang!$A$237:$IV$237</definedName>
    <definedName name="rwMillRecovergDC2">[285]MineDamang!$A$237:$IV$237</definedName>
    <definedName name="rwMillRecovergDC3" localSheetId="3">[284]MineDamang!$A$267:$IV$267</definedName>
    <definedName name="rwMillRecovergDC3" localSheetId="0">[284]MineDamang!$A$267:$IV$267</definedName>
    <definedName name="rwMillRecovergDC3">[285]MineDamang!$A$267:$IV$267</definedName>
    <definedName name="rwMillRecovergLA1" localSheetId="3">[284]MineLima!$A$27:$IV$27</definedName>
    <definedName name="rwMillRecovergLA1" localSheetId="0">[284]MineLima!$A$27:$IV$27</definedName>
    <definedName name="rwMillRecovergLA1">[285]MineLima!$A$27:$IV$27</definedName>
    <definedName name="rwMillRecovergLA2" localSheetId="3">[284]MineLima!$A$57:$IV$57</definedName>
    <definedName name="rwMillRecovergLA2" localSheetId="0">[284]MineLima!$A$57:$IV$57</definedName>
    <definedName name="rwMillRecovergLA2">[285]MineLima!$A$57:$IV$57</definedName>
    <definedName name="rwMillRecovergLA3" localSheetId="3">[284]MineLima!$A$87:$IV$87</definedName>
    <definedName name="rwMillRecovergLA3" localSheetId="0">[284]MineLima!$A$87:$IV$87</definedName>
    <definedName name="rwMillRecovergLA3">[285]MineLima!$A$87:$IV$87</definedName>
    <definedName name="rwMillRecovergLB1" localSheetId="3">[284]MineLima!$A$117:$IV$117</definedName>
    <definedName name="rwMillRecovergLB1" localSheetId="0">[284]MineLima!$A$117:$IV$117</definedName>
    <definedName name="rwMillRecovergLB1">[285]MineLima!$A$117:$IV$117</definedName>
    <definedName name="rwMillRecovergLB2" localSheetId="3">[284]MineLima!$A$147:$IV$147</definedName>
    <definedName name="rwMillRecovergLB2" localSheetId="0">[284]MineLima!$A$147:$IV$147</definedName>
    <definedName name="rwMillRecovergLB2">[285]MineLima!$A$147:$IV$147</definedName>
    <definedName name="rwMillRecovergLB3" localSheetId="3">[284]MineLima!$A$177:$IV$177</definedName>
    <definedName name="rwMillRecovergLB3" localSheetId="0">[284]MineLima!$A$177:$IV$177</definedName>
    <definedName name="rwMillRecovergLB3">[285]MineLima!$A$177:$IV$177</definedName>
    <definedName name="rwMillRecovergLC1" localSheetId="3">[284]MineLima!$A$207:$IV$207</definedName>
    <definedName name="rwMillRecovergLC1" localSheetId="0">[284]MineLima!$A$207:$IV$207</definedName>
    <definedName name="rwMillRecovergLC1">[285]MineLima!$A$207:$IV$207</definedName>
    <definedName name="rwMillRecovergLC2" localSheetId="3">[284]MineLima!$A$237:$IV$237</definedName>
    <definedName name="rwMillRecovergLC2" localSheetId="0">[284]MineLima!$A$237:$IV$237</definedName>
    <definedName name="rwMillRecovergLC2">[285]MineLima!$A$237:$IV$237</definedName>
    <definedName name="rwMillRecovergLC3" localSheetId="3">[284]MineLima!$A$267:$IV$267</definedName>
    <definedName name="rwMillRecovergLC3" localSheetId="0">[284]MineLima!$A$267:$IV$267</definedName>
    <definedName name="rwMillRecovergLC3">[285]MineLima!$A$267:$IV$267</definedName>
    <definedName name="rwMillTPH" localSheetId="3">#REF!</definedName>
    <definedName name="rwMillTPH" localSheetId="0">#REF!</definedName>
    <definedName name="rwMillTPH">#REF!</definedName>
    <definedName name="rwMillTPHType3" localSheetId="3">#REF!</definedName>
    <definedName name="rwMillTPHType3" localSheetId="0">#REF!</definedName>
    <definedName name="rwMillTPHType3">#REF!</definedName>
    <definedName name="rwRehabCashExp" localSheetId="3">#REF!</definedName>
    <definedName name="rwRehabCashExp" localSheetId="0">#REF!</definedName>
    <definedName name="rwRehabCashExp">#REF!</definedName>
    <definedName name="rwSub22103">#REF!</definedName>
    <definedName name="rwSub22109C">#REF!</definedName>
    <definedName name="rwSub22109N">#REF!</definedName>
    <definedName name="rwSub22110">#REF!</definedName>
    <definedName name="rwSub22120">#REF!</definedName>
    <definedName name="rwSub22121">#REF!</definedName>
    <definedName name="rwSub22122">#REF!</definedName>
    <definedName name="rwSub22123">#REF!</definedName>
    <definedName name="rwSub22125">#REF!</definedName>
    <definedName name="rwSub22127">#REF!</definedName>
    <definedName name="rwSub22131">#REF!</definedName>
    <definedName name="rwSub22132">#REF!</definedName>
    <definedName name="rwSub22134">#REF!</definedName>
    <definedName name="rwSub22203">#REF!</definedName>
    <definedName name="rwSub22210">#REF!</definedName>
    <definedName name="rwSub22220">#REF!</definedName>
    <definedName name="rwSub22221">#REF!</definedName>
    <definedName name="rwSub22222">#REF!</definedName>
    <definedName name="rwSub22223">#REF!</definedName>
    <definedName name="rwSub22225">#REF!</definedName>
    <definedName name="rwSub22227">#REF!</definedName>
    <definedName name="rwSub22231">#REF!</definedName>
    <definedName name="rwSub22232">#REF!</definedName>
    <definedName name="rwSub22234">#REF!</definedName>
    <definedName name="rwSub23103">#REF!</definedName>
    <definedName name="rwSub28101">#REF!</definedName>
    <definedName name="rwSub28103">#REF!</definedName>
    <definedName name="rwSub28112">#REF!</definedName>
    <definedName name="rwSub28114">#REF!</definedName>
    <definedName name="rwSub28136">#REF!</definedName>
    <definedName name="rwSub28137">#REF!</definedName>
    <definedName name="rwSub29105">#REF!</definedName>
    <definedName name="rwTotalCosts">#REF!</definedName>
    <definedName name="s" localSheetId="3">'[172]Sched B - R&amp;F'!$D$14</definedName>
    <definedName name="s" localSheetId="0">'[172]Sched B - R&amp;F'!$D$14</definedName>
    <definedName name="s" hidden="1">{#N/A,#N/A,FALSE,"SAISIE EXTRAS";#N/A,#N/A,FALSE,"Page Garde";#N/A,#N/A,FALSE,"Sommaire";#N/A,#N/A,FALSE,"Commentaire";#N/A,#N/A,FALSE,"Activités Miniéres";#N/A,#N/A,FALSE,"Cuivre sommital";#N/A,#N/A,FALSE,"CA Zinc";#N/A,#N/A,FALSE,"CA Plomb";#N/A,#N/A,FALSE,"CA Cuivre";#N/A,#N/A,FALSE,"CA Cu sommital";#N/A,#N/A,FALSE,"PR traitée";#N/A,#N/A,FALSE,"PR Concentré";#N/A,#N/A,FALSE,"PR_SOMITAL";#N/A,#N/A,FALSE,"Structure siége";#N/A,#N/A,FALSE,"Structure exploitation";#N/A,#N/A,FALSE,"Frais communs ONA";#N/A,#N/A,FALSE,"Commercialisation zinc";#N/A,#N/A,FALSE,"Commercialisation plomb";#N/A,#N/A,FALSE,"Commercialisation cuivre";#N/A,#N/A,FALSE,"Commercialisation sommital";#N/A,#N/A,FALSE,"CPC";#N/A,#N/A,FALSE,"DEA";#N/A,#N/A,FALSE,"ESG";#N/A,#N/A,FALSE,"Bilan";#N/A,#N/A,FALSE,"TF";#N/A,#N/A,FALSE,"BFR";#N/A,#N/A,FALSE,"Resultat d'exploitation";#N/A,#N/A,FALSE,"R&amp;D";#N/A,#N/A,FALSE,"Invest.annuels";#N/A,#N/A,FALSE,"Invest.pluriannuel";#N/A,#N/A,FALSE,"TVA";#N/A,#N/A,FALSE,"Analyse écart CA";#N/A,#N/A,FALSE,"Analyse écart CA Zinc";#N/A,#N/A,FALSE,"Analyse écart CA Plomb";#N/A,#N/A,FALSE,"Analyse écart CA Cuivre";#N/A,#N/A,FALSE,"Analyse écart CA Cuivre somital";#N/A,#N/A,FALSE,"Analyse marge";#N/A,#N/A,FALSE,"Analyse marge zinc";#N/A,#N/A,FALSE,"Analyse marge plomb";#N/A,#N/A,FALSE,"Analyse marge cuivre";#N/A,#N/A,FALSE,"Analyse marge Cu somital";#N/A,#N/A,FALSE,"Val_Stock";#N/A,#N/A,FALSE,"Rem_Ges";#N/A,#N/A,FALSE,"Impot";#N/A,#N/A,FALSE,"Bouclage";#N/A,#N/A,FALSE,"TFPE"}</definedName>
    <definedName name="S.">'[35]Atom-Wts-All'!$I$24</definedName>
    <definedName name="S_AcctNum">#REF!</definedName>
    <definedName name="S_Adjust_Data">[60]Lead!$I$1:$I$319</definedName>
    <definedName name="S_AJE_Tot_Data">[60]Lead!$H$1:$H$319</definedName>
    <definedName name="S_CY_Beg_Data">[60]Lead!$F$1:$F$319</definedName>
    <definedName name="S_CY_End_Data">[60]Lead!$K$1:$K$319</definedName>
    <definedName name="S_LSRange1">#REF!</definedName>
    <definedName name="S_LSRange1Balance">#REF!</definedName>
    <definedName name="S_LSRange1Balance1">#REF!</definedName>
    <definedName name="S_LSRange1Balance2">#REF!</definedName>
    <definedName name="S_LSRange1Balance3">#REF!</definedName>
    <definedName name="S_LSRange2">#REF!</definedName>
    <definedName name="S_LSRange2Balance">#REF!</definedName>
    <definedName name="S_LSRange2Balance1">#REF!</definedName>
    <definedName name="S_LSRange2Balance2">#REF!</definedName>
    <definedName name="S_LSRange2Balance3">#REF!</definedName>
    <definedName name="S_LSRange3">#REF!</definedName>
    <definedName name="S_LSRange3Balance">#REF!</definedName>
    <definedName name="S_LSRange3Balance1">#REF!</definedName>
    <definedName name="S_LSRange3Balance2">#REF!</definedName>
    <definedName name="S_LSRange3Balance3">#REF!</definedName>
    <definedName name="S_LSRange4">#REF!</definedName>
    <definedName name="S_LSRange4Balance">#REF!</definedName>
    <definedName name="S_LSRange4Balance1">#REF!</definedName>
    <definedName name="S_LSRange4Balance2">#REF!</definedName>
    <definedName name="S_LSRange4Balance3">#REF!</definedName>
    <definedName name="S_PY_End_Data">[60]Lead!$M$1:$M$319</definedName>
    <definedName name="S_RJE_Tot_Data">[60]Lead!$J$1:$J$319</definedName>
    <definedName name="s_sg_max">'[237]Input Validation'!$E$4</definedName>
    <definedName name="s_sg_min">'[237]Input Validation'!$D$4</definedName>
    <definedName name="S_Total" localSheetId="3">#REF!</definedName>
    <definedName name="S_Total" localSheetId="0">#REF!</definedName>
    <definedName name="S_Total">#REF!</definedName>
    <definedName name="S_Total1">#REF!</definedName>
    <definedName name="S_Total2">#REF!</definedName>
    <definedName name="S_Total3">#REF!</definedName>
    <definedName name="SAD">#REF!</definedName>
    <definedName name="SAD_BK0">'[133]Escalated Budget'!#REF!</definedName>
    <definedName name="SAG_throughput_for_100__Oxide">'[286]Mill Parameters'!#REF!</definedName>
    <definedName name="SAG_throughput_for_100__Transitional">'[286]Mill Parameters'!#REF!</definedName>
    <definedName name="Sal_recr" localSheetId="3">#REF!</definedName>
    <definedName name="Sal_recr" localSheetId="0">#REF!</definedName>
    <definedName name="Sal_recr">#REF!</definedName>
    <definedName name="Salaries">#REF!</definedName>
    <definedName name="SALDODÍVIDA">[54]Exigível!#REF!</definedName>
    <definedName name="Sales">'[287]Actual Data'!#REF!</definedName>
    <definedName name="Sales_Value">'[287]Actual Data'!#REF!</definedName>
    <definedName name="SalesCommn">'[179]Assum &amp; CAPEX'!#REF!</definedName>
    <definedName name="Sample_Type" localSheetId="3">[135]AssTable!$B:$B</definedName>
    <definedName name="Sample_Type" localSheetId="0">[135]AssTable!$B:$B</definedName>
    <definedName name="Sample_Type">[136]AssTable!$B:$B</definedName>
    <definedName name="sand_siltstone_pattern" localSheetId="3">#REF!</definedName>
    <definedName name="sand_siltstone_pattern" localSheetId="0">#REF!</definedName>
    <definedName name="sand_siltstone_pattern">#REF!</definedName>
    <definedName name="SAPBEXhrIndnt" hidden="1">2</definedName>
    <definedName name="SAPBEXrevision" hidden="1">3</definedName>
    <definedName name="SAPBEXsysID" hidden="1">"BWP"</definedName>
    <definedName name="SAPBEXwbID" hidden="1">"3MO8G4RUMLICC1AEOD33N7BX6"</definedName>
    <definedName name="saqsqsq">[59]Lead!$K$1:$K$1229</definedName>
    <definedName name="sasds">'[22]Daily Costing New_Aug 05'!#REF!</definedName>
    <definedName name="savedate">[38]lupHelp!$B$3</definedName>
    <definedName name="saveyear">[38]lupHelp!$B$4</definedName>
    <definedName name="Sb">'[172]Sched B - R&amp;F'!$D$21</definedName>
    <definedName name="Sb.">'[35]Atom-Wts-All'!$D$5</definedName>
    <definedName name="SBF" localSheetId="3">[87]Data!$M$218</definedName>
    <definedName name="SBF" localSheetId="0">[87]Data!$M$218</definedName>
    <definedName name="SBF">[88]Data!$M$218</definedName>
    <definedName name="SBG" localSheetId="3">[87]Data!$K$218</definedName>
    <definedName name="SBG" localSheetId="0">[87]Data!$K$218</definedName>
    <definedName name="SBG">[88]Data!$K$218</definedName>
    <definedName name="Sc.">'[35]Atom-Wts-All'!$I$18</definedName>
    <definedName name="Scale">[245]Rep_Det!$B$17</definedName>
    <definedName name="Scenario" localSheetId="3">'[131]Corp Admin Forecast Dec09'!$G$6</definedName>
    <definedName name="Scenario" localSheetId="0">'[131]Corp Admin Forecast Dec09'!$G$6</definedName>
    <definedName name="Scenario">'[132]Corp Admin Forecast Dec09'!$G$6</definedName>
    <definedName name="Scenario_Name" localSheetId="3">'[131]Corp Admin Forecast Dec09'!$E$5</definedName>
    <definedName name="Scenario_Name" localSheetId="0">'[131]Corp Admin Forecast Dec09'!$E$5</definedName>
    <definedName name="Scenario_Name">'[132]Corp Admin Forecast Dec09'!$E$5</definedName>
    <definedName name="scenario5" localSheetId="3" hidden="1">{"value_prction",#N/A,TRUE,"Valuation"}</definedName>
    <definedName name="scenario5" localSheetId="0" hidden="1">{"value_prction",#N/A,TRUE,"Valuation"}</definedName>
    <definedName name="scenario5" hidden="1">{"value_prction",#N/A,TRUE,"Valuation"}</definedName>
    <definedName name="SCF">#REF!</definedName>
    <definedName name="scf_per_gmol">#REF!</definedName>
    <definedName name="SCHED">#REF!</definedName>
    <definedName name="schramprod">'[215]5.B.2 Exp Assumptions'!$C$14</definedName>
    <definedName name="SDASSIN">'[98]SD &amp; Impl'!$A$7:$G$25</definedName>
    <definedName name="sdf" localSheetId="3" hidden="1">{"ADMIN 1",#N/A,FALSE,"Admin";"ADMIN 2",#N/A,FALSE,"Admin";"ADMIN 3",#N/A,FALSE,"Admin";"ADMIN 4",#N/A,FALSE,"Admin";"ADMIN 5",#N/A,FALSE,"Admin"}</definedName>
    <definedName name="sdf" localSheetId="0" hidden="1">{"ADMIN 1",#N/A,FALSE,"Admin";"ADMIN 2",#N/A,FALSE,"Admin";"ADMIN 3",#N/A,FALSE,"Admin";"ADMIN 4",#N/A,FALSE,"Admin";"ADMIN 5",#N/A,FALSE,"Admin"}</definedName>
    <definedName name="sdf" hidden="1">{"ADMIN 1",#N/A,FALSE,"Admin";"ADMIN 2",#N/A,FALSE,"Admin";"ADMIN 3",#N/A,FALSE,"Admin";"ADMIN 4",#N/A,FALSE,"Admin";"ADMIN 5",#N/A,FALSE,"Admin"}</definedName>
    <definedName name="SDINSTR">'[98]SD &amp; Impl'!#REF!</definedName>
    <definedName name="SDR" localSheetId="3">[73]OFF!#REF!</definedName>
    <definedName name="SDR" localSheetId="0">[73]OFF!#REF!</definedName>
    <definedName name="SDR">[74]OFF!#REF!</definedName>
    <definedName name="sds">'[67]Sched B - R&amp;F'!$D$27</definedName>
    <definedName name="Se.">'[35]Atom-Wts-All'!$I$19</definedName>
    <definedName name="Segment">#REF!</definedName>
    <definedName name="SEGREG_NK">#REF!</definedName>
    <definedName name="Select_Vertical" localSheetId="3">'[131]Corp Admin Forecast Dec09'!$M$332</definedName>
    <definedName name="Select_Vertical" localSheetId="0">'[131]Corp Admin Forecast Dec09'!$M$332</definedName>
    <definedName name="Select_Vertical">'[288]Corp Admin Forecast Dec09'!$M$332</definedName>
    <definedName name="SelectedSQLDB">[38]lup!$D$101</definedName>
    <definedName name="SelectedStyle" hidden="1">"NumInput"</definedName>
    <definedName name="SemiAnnualPaymentDue">#REF!</definedName>
    <definedName name="sencount" hidden="1">1</definedName>
    <definedName name="SeniorDebtBf">#REF!</definedName>
    <definedName name="SeniorDebtCf">#REF!</definedName>
    <definedName name="SeniorDebtDrawdown">#REF!</definedName>
    <definedName name="SeniorDebtInterestDue">#REF!</definedName>
    <definedName name="SeniorDebtInterestPaid">#REF!</definedName>
    <definedName name="SeniorDebtInterestRate">#REF!</definedName>
    <definedName name="SeniorDebtPrepaymentMade">#REF!</definedName>
    <definedName name="SeniorDebtRepaymentMade">#REF!</definedName>
    <definedName name="SeniorDebtShedRepaymentDue">#REF!</definedName>
    <definedName name="SeniorDebtShedRepaymentPaid">#REF!</definedName>
    <definedName name="SeniorFacilityAmountIn">#REF!</definedName>
    <definedName name="SeniorFacilityCommitFeeIn">#REF!</definedName>
    <definedName name="SeniorFacilityMarginIn">#REF!</definedName>
    <definedName name="SeniorFacilityRepaymentProfileIn">#REF!</definedName>
    <definedName name="SeniorFacilitySweepIn">#REF!</definedName>
    <definedName name="Sep_00">#REF!</definedName>
    <definedName name="Sept_01">#REF!</definedName>
    <definedName name="September">#REF!</definedName>
    <definedName name="SEQOSCALC">#REF!</definedName>
    <definedName name="SEQOSINPUT">#REF!</definedName>
    <definedName name="SEQOSINSTR">#REF!</definedName>
    <definedName name="ServerChoices" localSheetId="3">OFFSET(lupDB,0,1,nDBs,1)</definedName>
    <definedName name="ServerChoices" localSheetId="0">OFFSET(lupDB,0,1,nDBs,1)</definedName>
    <definedName name="ServerChoices">OFFSET(lupDB,0,1,nDBs,1)</definedName>
    <definedName name="service">#REF!</definedName>
    <definedName name="SERVICEEQUIPMENTOPEX" localSheetId="3">'[78]Equipment Schedule Original'!$B$114:$BE$143</definedName>
    <definedName name="SERVICEEQUIPMENTOPEX" localSheetId="0">'[78]Equipment Schedule Original'!$B$114:$BE$143</definedName>
    <definedName name="SERVICEEQUIPMENTOPEX">'[27]Equipment Schedule Original'!$B$114:$BE$143</definedName>
    <definedName name="SERVICEFLEET" localSheetId="3">[78]Servicefleet!$B$1:$N$12</definedName>
    <definedName name="SERVICEFLEET" localSheetId="0">[78]Servicefleet!$B$1:$N$12</definedName>
    <definedName name="SERVICEFLEET">[27]Servicefleet!$B$1:$N$12</definedName>
    <definedName name="SERVIÇOS" localSheetId="3">#REF!</definedName>
    <definedName name="SERVIÇOS" localSheetId="0">#REF!</definedName>
    <definedName name="SERVIÇOS">#REF!</definedName>
    <definedName name="Setback">[55]Inputs!$C$38</definedName>
    <definedName name="SETTLERS_DP_Const1">[38]lup!$D$388</definedName>
    <definedName name="SETTLERS_DP_Const2">[38]lup!$D$389</definedName>
    <definedName name="SETTLERS_KK_Const1">[38]lup!$D$395</definedName>
    <definedName name="SETTLERS_KK_Const2">[38]lup!$D$396</definedName>
    <definedName name="SF">#REF!</definedName>
    <definedName name="SFFresh">#REF!</definedName>
    <definedName name="SFOxide">[289]FixedFactors!$B$6</definedName>
    <definedName name="SFR" localSheetId="3">[73]OFF!#REF!</definedName>
    <definedName name="SFR" localSheetId="0">[73]OFF!#REF!</definedName>
    <definedName name="SFR">[74]OFF!#REF!</definedName>
    <definedName name="sfrsf" localSheetId="3">#REF!</definedName>
    <definedName name="sfrsf" localSheetId="0">#REF!</definedName>
    <definedName name="sfrsf">#REF!</definedName>
    <definedName name="SG" localSheetId="3">#REF!</definedName>
    <definedName name="SG" localSheetId="0">#REF!</definedName>
    <definedName name="SG">#REF!</definedName>
    <definedName name="Sg." localSheetId="3">'[35]Atom-Wts-All'!#REF!</definedName>
    <definedName name="Sg." localSheetId="0">'[35]Atom-Wts-All'!#REF!</definedName>
    <definedName name="Sg.">'[35]Atom-Wts-All'!#REF!</definedName>
    <definedName name="SG_Avg_for_Solids">#REF!</definedName>
    <definedName name="SGD" localSheetId="3">[73]OFF!#REF!</definedName>
    <definedName name="SGD" localSheetId="0">[73]OFF!#REF!</definedName>
    <definedName name="SGD">[74]OFF!#REF!</definedName>
    <definedName name="sh" localSheetId="3">#REF!</definedName>
    <definedName name="sh" localSheetId="0">#REF!</definedName>
    <definedName name="sh">#REF!</definedName>
    <definedName name="shee" localSheetId="3" hidden="1">{#N/A,#N/A,TRUE,"EWAR";#N/A,#N/A,TRUE,"Sad";#N/A,#N/A,TRUE,"Yat";#N/A,#N/A,TRUE,"Nav";#N/A,#N/A,TRUE,"Mor";#N/A,#N/A,TRUE,"Geit"}</definedName>
    <definedName name="shee" localSheetId="0" hidden="1">{#N/A,#N/A,TRUE,"EWAR";#N/A,#N/A,TRUE,"Sad";#N/A,#N/A,TRUE,"Yat";#N/A,#N/A,TRUE,"Nav";#N/A,#N/A,TRUE,"Mor";#N/A,#N/A,TRUE,"Geit"}</definedName>
    <definedName name="shee" hidden="1">{#N/A,#N/A,TRUE,"EWAR";#N/A,#N/A,TRUE,"Sad";#N/A,#N/A,TRUE,"Yat";#N/A,#N/A,TRUE,"Nav";#N/A,#N/A,TRUE,"Mor";#N/A,#N/A,TRUE,"Geit"}</definedName>
    <definedName name="Shift">'[41]Crusher Feed '!$E$7:$E$69</definedName>
    <definedName name="SHIFTANDCONSTANTS" localSheetId="3">#REF!</definedName>
    <definedName name="SHIFTANDCONSTANTS" localSheetId="0">#REF!</definedName>
    <definedName name="SHIFTANDCONSTANTS">#REF!</definedName>
    <definedName name="SHIFTSANDCONSTANTS">#REF!</definedName>
    <definedName name="SHOVEL">#REF!</definedName>
    <definedName name="SHOVEL4100">#REF!</definedName>
    <definedName name="SHOVELNEW">#REF!</definedName>
    <definedName name="Si">'[172]Sched B - R&amp;F'!$D$28</definedName>
    <definedName name="Si.">'[35]Atom-Wts-All'!$I$20</definedName>
    <definedName name="SI_MT">#REF!</definedName>
    <definedName name="SIC_MT">#REF!</definedName>
    <definedName name="SIGN_BS">#REF!</definedName>
    <definedName name="SIGN_MT">#REF!</definedName>
    <definedName name="SIGN_NK">#REF!</definedName>
    <definedName name="SIGN_OA">#REF!</definedName>
    <definedName name="SIGN_PL">#REF!</definedName>
    <definedName name="signdate">#REF!</definedName>
    <definedName name="signername">#REF!</definedName>
    <definedName name="signplace">#REF!</definedName>
    <definedName name="SiguiriCapex1998">#REF!</definedName>
    <definedName name="SiguiriCapex1999">#REF!</definedName>
    <definedName name="SiguiriCapex2000">#REF!</definedName>
    <definedName name="SiguiriCapex2001">#REF!</definedName>
    <definedName name="SiguiriCapexMaintenanceIn">#REF!</definedName>
    <definedName name="SiguiriCapexProjectIn">#REF!</definedName>
    <definedName name="SiguiriCapexTotal">#REF!</definedName>
    <definedName name="SiguiriCILProcessTonnesIn">#REF!</definedName>
    <definedName name="SiguiriClosureCostIn">#REF!</definedName>
    <definedName name="SiguiriCorpChargeIn">#REF!</definedName>
    <definedName name="SiguiriDepreciation">#REF!</definedName>
    <definedName name="SiguiriDirectCosts">#REF!</definedName>
    <definedName name="SiguiriDirectCostsPaid">#REF!</definedName>
    <definedName name="SiguiriExcptionalCostIn">#REF!</definedName>
    <definedName name="SiguiriExplorationCostIn">#REF!</definedName>
    <definedName name="SiguiriExternalDebtBf">#REF!</definedName>
    <definedName name="SiguiriExternalDebtCf">#REF!</definedName>
    <definedName name="SiguiriExternalDebtMarginIn">#REF!</definedName>
    <definedName name="SiguiriExternalDebtOpeningBalIn">#REF!</definedName>
    <definedName name="SiguiriExternalDrawdown">#REF!</definedName>
    <definedName name="SiguiriExternalInterestDue">#REF!</definedName>
    <definedName name="SiguiriExternalInterestPaid">#REF!</definedName>
    <definedName name="SiguiriExternalInterestRate">#REF!</definedName>
    <definedName name="SiguiriExternalRepayment">#REF!</definedName>
    <definedName name="SiguiriFlexCapexIn">#REF!</definedName>
    <definedName name="SiguiriFlexGradeIn">#REF!</definedName>
    <definedName name="SiguiriFlexOpexIn">#REF!</definedName>
    <definedName name="SiguiriFlexOreIn">#REF!</definedName>
    <definedName name="SiguiriFlexRecoveryIn">#REF!</definedName>
    <definedName name="SiguiriFlexWasteIn">#REF!</definedName>
    <definedName name="SiguiriG_ACostIn">#REF!</definedName>
    <definedName name="SiguiriGoldSalesOunces">#REF!</definedName>
    <definedName name="SiguiriInterCoBf">#REF!</definedName>
    <definedName name="SiguiriInterCoCf">#REF!</definedName>
    <definedName name="SiguiriInterCoDebtMarginIn">#REF!</definedName>
    <definedName name="SiguiriInterCoDebtRepaymentIn">#REF!</definedName>
    <definedName name="SiguiriInterCoDrawdown">#REF!</definedName>
    <definedName name="SiguiriInterCoInterest">#REF!</definedName>
    <definedName name="SiguiriInterCoRepayment">#REF!</definedName>
    <definedName name="SiguiriInterestOnCashBalances">#REF!</definedName>
    <definedName name="SiguiriMetalMilled">#REF!</definedName>
    <definedName name="SiguiriMetalMined">#REF!</definedName>
    <definedName name="SiguiriMetRecoveyIn">#REF!</definedName>
    <definedName name="SiguiriMinedMetalIn">#REF!</definedName>
    <definedName name="SiguiriMineLife">#REF!</definedName>
    <definedName name="SiguiriMiningCostsFixedIn">#REF!</definedName>
    <definedName name="SiguiriMiningCostsVarIn">#REF!</definedName>
    <definedName name="SiguiriNBVBf">#REF!</definedName>
    <definedName name="SiguiriNBVCf">#REF!</definedName>
    <definedName name="SiguiriNetAssets">#REF!</definedName>
    <definedName name="SiguiriOpCostPayables">#REF!</definedName>
    <definedName name="SiguiriOpCostPayablesIn">#REF!</definedName>
    <definedName name="SiguiriOpeningCashIn">#REF!</definedName>
    <definedName name="SiguiriOpeningEarningsIn">#REF!</definedName>
    <definedName name="SiguiriOpeningEquityIn">#REF!</definedName>
    <definedName name="SiguiriOpeningExternalDebtIn">#REF!</definedName>
    <definedName name="SiguiriOpeningInterCoBalIn">#REF!</definedName>
    <definedName name="SiguiriOpeningLTDIn">#REF!</definedName>
    <definedName name="SiguiriOpeningNBVIn">#REF!</definedName>
    <definedName name="SiguiriOpeningPayablesIn">#REF!</definedName>
    <definedName name="SiguiriOpeningProvisionsIn">#REF!</definedName>
    <definedName name="SiguiriOpeningReceivablesIn">#REF!</definedName>
    <definedName name="SiguiriOperatingCosts">#REF!</definedName>
    <definedName name="SiguiriOperatingCostsPaid">#REF!</definedName>
    <definedName name="SiguiriOreMilled">#REF!</definedName>
    <definedName name="SiguiriOreMined">#REF!</definedName>
    <definedName name="SiguiriOreMinedIn">#REF!</definedName>
    <definedName name="SiguiriOtherCostIn">#REF!</definedName>
    <definedName name="SiguiriOtherCostPayableDays">#REF!</definedName>
    <definedName name="SiguiriOtherCostPayables">#REF!</definedName>
    <definedName name="SiguiriOtherCostPayablesIn">#REF!</definedName>
    <definedName name="SiguiriOtherCostsPaid">#REF!</definedName>
    <definedName name="SiguiriOtherIncome">#REF!</definedName>
    <definedName name="SiguiriOtherIncomereceived">#REF!</definedName>
    <definedName name="SiguiriOtherReceivables">#REF!</definedName>
    <definedName name="SiguiriPayablesDaysIn">#REF!</definedName>
    <definedName name="SiguiriProcessCostFixedIn">#REF!</definedName>
    <definedName name="SiguiriProcessCostVarIn">#REF!</definedName>
    <definedName name="SiguiriProcessMetalIn">#REF!</definedName>
    <definedName name="SiguiriProcessTonnesIn">#REF!</definedName>
    <definedName name="SiguiriQuarterTaxPaid">#REF!</definedName>
    <definedName name="SiguiriReceivablesDaysIn">#REF!</definedName>
    <definedName name="SiguiriRecoveredGold">#REF!</definedName>
    <definedName name="SiguiriRecovery">#REF!</definedName>
    <definedName name="SiguirirefiningChargeIn">#REF!</definedName>
    <definedName name="SiguiriRefiningCharges">#REF!</definedName>
    <definedName name="SiguiriRevenue">#REF!</definedName>
    <definedName name="SiguiriRevenueReceivableIn">#REF!</definedName>
    <definedName name="SiguiriRevenueReceivables">#REF!</definedName>
    <definedName name="SiguiriRevenueReceived">#REF!</definedName>
    <definedName name="SiguiriRevenueSpot">#REF!</definedName>
    <definedName name="SiguiriRoyaltyDue">#REF!</definedName>
    <definedName name="SiguiriRoyaltyPaid">#REF!</definedName>
    <definedName name="SiguiriRoyaltyPayableDays">#REF!</definedName>
    <definedName name="SiguiriRoyaltyPayableIn">#REF!</definedName>
    <definedName name="SiguiriRoyaltyPayables">#REF!</definedName>
    <definedName name="SiguiriShareholdersFunds">#REF!</definedName>
    <definedName name="SiguiriTaxDepreciationClass1In">#REF!</definedName>
    <definedName name="SiguiriTaxDepreciationClass2In">#REF!</definedName>
    <definedName name="SiguiriTaxDepreciationClass3In">#REF!</definedName>
    <definedName name="SiguiriTaxDepreciationClass4In">#REF!</definedName>
    <definedName name="SiguiriTaxDepreciationClass5In">#REF!</definedName>
    <definedName name="SiguiriTaxDue">#REF!</definedName>
    <definedName name="SiguiriTaxInvestmentAllowance">#REF!</definedName>
    <definedName name="SiguiriTaxOpeningLosses">#REF!</definedName>
    <definedName name="SiguiriTaxOpeningNBV">#REF!</definedName>
    <definedName name="SiguiriTaxPaid">#REF!</definedName>
    <definedName name="SiguiriTaxPayables">#REF!</definedName>
    <definedName name="SiguiriTaxPayablesIn">#REF!</definedName>
    <definedName name="SiguiriTaxRateIn">#REF!</definedName>
    <definedName name="SiguiriTaxRoyalty1In">#REF!</definedName>
    <definedName name="SiguiriTaxRoyalty2In">#REF!</definedName>
    <definedName name="SiguiriTaxRoyalty3In">#REF!</definedName>
    <definedName name="SiguiriWasteCostsVarIn">#REF!</definedName>
    <definedName name="SiguiriWasteMined">#REF!</definedName>
    <definedName name="SiguiriWasteMinedIn">#REF!</definedName>
    <definedName name="SigurirInterCoDebtOpeningBalIn">#REF!</definedName>
    <definedName name="SigurirOpeningStockIn">#REF!</definedName>
    <definedName name="Silver_contango">#REF!</definedName>
    <definedName name="Silver_grade" localSheetId="3">[194]ASSUMPTIONS!#REF!</definedName>
    <definedName name="Silver_grade" localSheetId="0">[194]ASSUMPTIONS!#REF!</definedName>
    <definedName name="Silver_grade">[194]ASSUMPTIONS!#REF!</definedName>
    <definedName name="Silver_price" localSheetId="3">#REF!</definedName>
    <definedName name="Silver_price" localSheetId="0">#REF!</definedName>
    <definedName name="Silver_price">#REF!</definedName>
    <definedName name="Silver_retention">#REF!</definedName>
    <definedName name="SilverConcRecovery" localSheetId="3">[47]Assumptions!$C$25</definedName>
    <definedName name="SilverConcRecovery" localSheetId="0">[47]Assumptions!$C$25</definedName>
    <definedName name="SilverConcRecovery">[48]Assumptions!$C$25</definedName>
    <definedName name="SilverRC" localSheetId="3">[47]Assumptions!$D$45</definedName>
    <definedName name="SilverRC" localSheetId="0">[47]Assumptions!$D$45</definedName>
    <definedName name="SilverRC">[48]Assumptions!$D$45</definedName>
    <definedName name="SIPE_MT">#REF!</definedName>
    <definedName name="SisaPagu" localSheetId="3">[212]Data!$G$228</definedName>
    <definedName name="SisaPagu" localSheetId="0">[212]Data!$G$228</definedName>
    <definedName name="SisaPagu">[213]Data!$G$228</definedName>
    <definedName name="site">'[258]FDC Feeder'!#REF!</definedName>
    <definedName name="slm" localSheetId="3">#REF!</definedName>
    <definedName name="slm" localSheetId="0">#REF!</definedName>
    <definedName name="slm">#REF!</definedName>
    <definedName name="Sm.">'[35]Atom-Wts-All'!$I$17</definedName>
    <definedName name="SMRDATA" localSheetId="3">'[126]SMR Input'!$A$3:$IV$220</definedName>
    <definedName name="SMRDATA" localSheetId="0">'[126]SMR Input'!$A$3:$IV$220</definedName>
    <definedName name="SMRDATA">'[127]SMR Input'!$A$3:$IV$220</definedName>
    <definedName name="Sn.">'[35]Atom-Wts-All'!$I$32</definedName>
    <definedName name="snsksskdnmfkifo" localSheetId="3" hidden="1">{#N/A,#N/A,FALSE,"DATA"}</definedName>
    <definedName name="snsksskdnmfkifo" localSheetId="0" hidden="1">{#N/A,#N/A,FALSE,"DATA"}</definedName>
    <definedName name="snsksskdnmfkifo" hidden="1">{#N/A,#N/A,FALSE,"DATA"}</definedName>
    <definedName name="SO2.">'[35]Atom-Wts-All'!$M$52</definedName>
    <definedName name="SO3.">'[35]Atom-Wts-All'!$M$53</definedName>
    <definedName name="SO4_2.">'[35]Atom-Wts-All'!$M$54</definedName>
    <definedName name="solids">#REF!</definedName>
    <definedName name="sollia">[13]Calc!#REF!</definedName>
    <definedName name="SPATF">#REF!</definedName>
    <definedName name="SPD_FULL">[206]Haul!$AA$5:$AB$10</definedName>
    <definedName name="SPD_MT">[206]Haul!$AL$5:$AM$10</definedName>
    <definedName name="Spec" localSheetId="3">'[290]P&amp;L'!#REF!</definedName>
    <definedName name="Spec" localSheetId="0">'[290]P&amp;L'!#REF!</definedName>
    <definedName name="Spec">'[290]P&amp;L'!#REF!</definedName>
    <definedName name="Special" localSheetId="3">'[291]Profit Statement'!#REF!</definedName>
    <definedName name="Special" localSheetId="0">'[291]Profit Statement'!#REF!</definedName>
    <definedName name="Special">'[291]Profit Statement'!#REF!</definedName>
    <definedName name="SpecialPrice" localSheetId="3" hidden="1">#REF!</definedName>
    <definedName name="SpecialPrice" localSheetId="0" hidden="1">#REF!</definedName>
    <definedName name="SpecialPrice" hidden="1">#REF!</definedName>
    <definedName name="SPK" localSheetId="3">[87]Data!$F$218</definedName>
    <definedName name="SPK" localSheetId="0">[87]Data!$F$218</definedName>
    <definedName name="SPK">[88]Data!$F$218</definedName>
    <definedName name="Spot_Times" localSheetId="3">#REF!</definedName>
    <definedName name="Spot_Times" localSheetId="0">#REF!</definedName>
    <definedName name="Spot_Times">#REF!</definedName>
    <definedName name="sqas">'[67]Sched B - R&amp;F'!$D$13</definedName>
    <definedName name="Sr.">'[35]Atom-Wts-All'!$I$23</definedName>
    <definedName name="SS">#REF!</definedName>
    <definedName name="SS_Rod_Mill">#REF!</definedName>
    <definedName name="ssppph29">#REF!</definedName>
    <definedName name="ssss">#REF!</definedName>
    <definedName name="sssss">[70]Links!$I$29</definedName>
    <definedName name="Stackangle" localSheetId="3">[55]Inputs!$C$39</definedName>
    <definedName name="Stackangle" localSheetId="0">[55]Inputs!$C$39</definedName>
    <definedName name="Stackangle">[56]Inputs!$C$39</definedName>
    <definedName name="Stackrate" localSheetId="3">[55]Inputs!$C$16</definedName>
    <definedName name="Stackrate" localSheetId="0">[55]Inputs!$C$16</definedName>
    <definedName name="Stackrate">[56]Inputs!$C$16</definedName>
    <definedName name="Staff_Cost_Summary" localSheetId="3">#REF!</definedName>
    <definedName name="Staff_Cost_Summary" localSheetId="0">#REF!</definedName>
    <definedName name="Staff_Cost_Summary">#REF!</definedName>
    <definedName name="Stage_One_Feasibility_study" localSheetId="3">[194]ASSUMPTIONS!#REF!</definedName>
    <definedName name="Stage_One_Feasibility_study" localSheetId="0">[194]ASSUMPTIONS!#REF!</definedName>
    <definedName name="Stage_One_Feasibility_study">[194]ASSUMPTIONS!#REF!</definedName>
    <definedName name="start_cell1" localSheetId="3">'[258]Mine_Contrib (E1a)'!#REF!</definedName>
    <definedName name="start_cell1" localSheetId="0">'[258]Mine_Contrib (E1a)'!#REF!</definedName>
    <definedName name="start_cell1">'[258]Mine_Contrib (E1a)'!#REF!</definedName>
    <definedName name="start_cell100000" localSheetId="3">#REF!</definedName>
    <definedName name="start_cell100000" localSheetId="0">#REF!</definedName>
    <definedName name="start_cell100000">#REF!</definedName>
    <definedName name="start_cell2" localSheetId="3">'[258]Mine_Contrib (E1b)'!#REF!</definedName>
    <definedName name="start_cell2" localSheetId="0">'[258]Mine_Contrib (E1b)'!#REF!</definedName>
    <definedName name="start_cell2">'[258]Mine_Contrib (E1b)'!#REF!</definedName>
    <definedName name="start_cell4" localSheetId="3">#REF!</definedName>
    <definedName name="start_cell4" localSheetId="0">#REF!</definedName>
    <definedName name="start_cell4">#REF!</definedName>
    <definedName name="start_cell5" localSheetId="3">#REF!</definedName>
    <definedName name="start_cell5" localSheetId="0">#REF!</definedName>
    <definedName name="start_cell5">#REF!</definedName>
    <definedName name="start_cell9" localSheetId="3">#REF!</definedName>
    <definedName name="start_cell9" localSheetId="0">#REF!</definedName>
    <definedName name="start_cell9">#REF!</definedName>
    <definedName name="StartCell">#REF!</definedName>
    <definedName name="StartDate" localSheetId="3">[55]Inputs!$C$14</definedName>
    <definedName name="StartDate" localSheetId="0">[55]Inputs!$C$14</definedName>
    <definedName name="StartDate">[56]Inputs!$C$14</definedName>
    <definedName name="Starting_Month" localSheetId="3">'[292]$R-Exploration Summary'!$B$6</definedName>
    <definedName name="Starting_Month" localSheetId="0">'[292]$R-Exploration Summary'!$B$6</definedName>
    <definedName name="Starting_Month">'[293]$R-Exploration Summary'!$B$6</definedName>
    <definedName name="startyear" localSheetId="3">#REF!</definedName>
    <definedName name="startyear" localSheetId="0">#REF!</definedName>
    <definedName name="startyear">#REF!</definedName>
    <definedName name="Status">'[83]Equipment List'!$J$1:$J$8</definedName>
    <definedName name="Steel_Balls">'[39]Esc Rates'!#REF!</definedName>
    <definedName name="Stemming" localSheetId="3">#REF!</definedName>
    <definedName name="Stemming" localSheetId="0">#REF!</definedName>
    <definedName name="Stemming">#REF!</definedName>
    <definedName name="STFTI" localSheetId="3">#REF!</definedName>
    <definedName name="STFTI" localSheetId="0">#REF!</definedName>
    <definedName name="STFTI">#REF!</definedName>
    <definedName name="STG" localSheetId="3">[73]OFF!#REF!</definedName>
    <definedName name="STG" localSheetId="0">[73]OFF!#REF!</definedName>
    <definedName name="STG">[74]OFF!#REF!</definedName>
    <definedName name="Stock14déc" localSheetId="3">#REF!</definedName>
    <definedName name="Stock14déc" localSheetId="0">#REF!</definedName>
    <definedName name="Stock14déc">#REF!</definedName>
    <definedName name="Stock27" localSheetId="3">#REF!</definedName>
    <definedName name="Stock27" localSheetId="0">#REF!</definedName>
    <definedName name="Stock27">#REF!</definedName>
    <definedName name="Stockpile_tonnes">#REF!</definedName>
    <definedName name="Stope_Y1">#REF!</definedName>
    <definedName name="Stope_Y2">#REF!</definedName>
    <definedName name="Stoping">#REF!</definedName>
    <definedName name="STRIPandSTOCKPILE_TOPSOIL">'[41]Clear,Grub and Topsoil'!$E$14</definedName>
    <definedName name="STRIPPING_REVENUE">'[41]Clear,Grub and Topsoil'!$G$14</definedName>
    <definedName name="SU_D_PI" localSheetId="3">#REF!</definedName>
    <definedName name="SU_D_PI" localSheetId="0">#REF!</definedName>
    <definedName name="SU_D_PI">#REF!</definedName>
    <definedName name="SU_T_PI">#REF!</definedName>
    <definedName name="Sub_loan_int_cap">'[106]Input data2003 - 2006'!$A$10:$IV$10</definedName>
    <definedName name="Sub_loan_paid">'[106]Input data2003 - 2006'!$A$19:$IV$19</definedName>
    <definedName name="Sub_loan_transfer_acc_pay">'[106]Input data2003 - 2006'!$A$20:$IV$20</definedName>
    <definedName name="Subdrill" localSheetId="3">#REF!</definedName>
    <definedName name="Subdrill" localSheetId="0">#REF!</definedName>
    <definedName name="Subdrill">#REF!</definedName>
    <definedName name="Submersiblerate">'[22]Daily Costing New_Aug 05'!#REF!</definedName>
    <definedName name="Submersiblerate_1">'[22]Daily Costing New_Aug 05'!#REF!</definedName>
    <definedName name="suchbereich">#REF!</definedName>
    <definedName name="SumAct3">[77]Calc!$A$16:$BB$1019</definedName>
    <definedName name="SUMM1AVER" localSheetId="3">'[26]Summary Design 1a'!$BH$2:$BV$95</definedName>
    <definedName name="SUMM1AVER" localSheetId="0">'[26]Summary Design 1a'!$BH$2:$BV$95</definedName>
    <definedName name="SUMM1AVER">'[27]Summary Design 1a'!$BH$2:$BV$95</definedName>
    <definedName name="summ1l4100" localSheetId="3">'[26]Summary Design 1a'!$A$1:$R$76</definedName>
    <definedName name="summ1l4100" localSheetId="0">'[26]Summary Design 1a'!$A$1:$R$76</definedName>
    <definedName name="summ1l4100">'[27]Summary Design 1a'!$A$1:$R$76</definedName>
    <definedName name="summ1l994" localSheetId="3">'[78]Summary Design 1a'!$T$1:$AK$76</definedName>
    <definedName name="summ1l994" localSheetId="0">'[78]Summary Design 1a'!$T$1:$AK$76</definedName>
    <definedName name="summ1l994">'[27]Summary Design 1a'!$T$1:$AK$76</definedName>
    <definedName name="summ1lrh200" localSheetId="3">'[78]Summary Design 1a'!$AM$1:$BD$76</definedName>
    <definedName name="summ1lrh200" localSheetId="0">'[78]Summary Design 1a'!$AM$1:$BD$76</definedName>
    <definedName name="summ1lrh200">'[27]Summary Design 1a'!$AM$1:$BD$76</definedName>
    <definedName name="summ2aver" localSheetId="3">'[78]Summary Design 2a'!$AN$1:$BB$73</definedName>
    <definedName name="summ2aver" localSheetId="0">'[78]Summary Design 2a'!$AN$1:$BB$73</definedName>
    <definedName name="summ2aver">'[27]Summary Design 2a'!$AN$1:$BB$73</definedName>
    <definedName name="summ2l4100" localSheetId="3">'[78]Summary Design 2a'!$A$1:$R$76</definedName>
    <definedName name="summ2l4100" localSheetId="0">'[78]Summary Design 2a'!$A$1:$R$76</definedName>
    <definedName name="summ2l4100">'[27]Summary Design 2a'!$A$1:$R$76</definedName>
    <definedName name="summ2l994" localSheetId="3">'[78]Summary Design 2a'!$T$1:$AK$76</definedName>
    <definedName name="summ2l994" localSheetId="0">'[78]Summary Design 2a'!$T$1:$AK$76</definedName>
    <definedName name="summ2l994">'[27]Summary Design 2a'!$T$1:$AK$76</definedName>
    <definedName name="summ3aver" localSheetId="3">'[78]Summary Design 3a'!$AN$1:$BB$73</definedName>
    <definedName name="summ3aver" localSheetId="0">'[78]Summary Design 3a'!$AN$1:$BB$73</definedName>
    <definedName name="summ3aver">'[27]Summary Design 3a'!$AN$1:$BB$73</definedName>
    <definedName name="summ3l4100" localSheetId="3">'[78]Summary Design 3a'!$A$1:$R$76</definedName>
    <definedName name="summ3l4100" localSheetId="0">'[78]Summary Design 3a'!$A$1:$R$76</definedName>
    <definedName name="summ3l4100">'[27]Summary Design 3a'!$A$1:$R$76</definedName>
    <definedName name="summ3l994" localSheetId="3">'[78]Summary Design 3a'!$T$1:$AK$76</definedName>
    <definedName name="summ3l994" localSheetId="0">'[78]Summary Design 3a'!$T$1:$AK$76</definedName>
    <definedName name="summ3l994">'[27]Summary Design 3a'!$T$1:$AK$76</definedName>
    <definedName name="summ4aver" localSheetId="3">'[78]Summary Design 4a'!$AN$1:$BB$73</definedName>
    <definedName name="summ4aver" localSheetId="0">'[78]Summary Design 4a'!$AN$1:$BB$73</definedName>
    <definedName name="summ4aver">'[27]Summary Design 4a'!$AN$1:$BB$73</definedName>
    <definedName name="summ4l4100" localSheetId="3">'[78]Summary Design 4a'!$A$1:$R$76</definedName>
    <definedName name="summ4l4100" localSheetId="0">'[78]Summary Design 4a'!$A$1:$R$76</definedName>
    <definedName name="summ4l4100">'[27]Summary Design 4a'!$A$1:$R$76</definedName>
    <definedName name="summ4l994" localSheetId="3">'[78]Summary Design 4a'!$T$1:$AK$76</definedName>
    <definedName name="summ4l994" localSheetId="0">'[78]Summary Design 4a'!$T$1:$AK$76</definedName>
    <definedName name="summ4l994">'[27]Summary Design 4a'!$T$1:$AK$76</definedName>
    <definedName name="summ5aver" localSheetId="3">'[78]Summary Design 5a'!$AN$1:$BB$73</definedName>
    <definedName name="summ5aver" localSheetId="0">'[78]Summary Design 5a'!$AN$1:$BB$73</definedName>
    <definedName name="summ5aver">'[27]Summary Design 5a'!$AN$1:$BB$73</definedName>
    <definedName name="summ5l4100" localSheetId="3">'[78]Summary Design 5a'!$A$1:$R$76</definedName>
    <definedName name="summ5l4100" localSheetId="0">'[78]Summary Design 5a'!$A$1:$R$76</definedName>
    <definedName name="summ5l4100">'[27]Summary Design 5a'!$A$1:$R$76</definedName>
    <definedName name="summ5l994" localSheetId="3">'[78]Summary Design 5a'!$T$1:$AK$76</definedName>
    <definedName name="summ5l994" localSheetId="0">'[78]Summary Design 5a'!$T$1:$AK$76</definedName>
    <definedName name="summ5l994">'[27]Summary Design 5a'!$T$1:$AK$76</definedName>
    <definedName name="summ6aver" localSheetId="3">'[78]Summary Design 6a'!$AN$1:$BB$73</definedName>
    <definedName name="summ6aver" localSheetId="0">'[78]Summary Design 6a'!$AN$1:$BB$73</definedName>
    <definedName name="summ6aver">'[27]Summary Design 6a'!$AN$1:$BB$73</definedName>
    <definedName name="summ6l4100" localSheetId="3">'[78]Summary Design 6a'!$A$1:$R$76</definedName>
    <definedName name="summ6l4100" localSheetId="0">'[78]Summary Design 6a'!$A$1:$R$76</definedName>
    <definedName name="summ6l4100">'[27]Summary Design 6a'!$A$1:$R$76</definedName>
    <definedName name="summ6l994" localSheetId="3">'[78]Summary Design 6a'!$T$1:$AK$76</definedName>
    <definedName name="summ6l994" localSheetId="0">'[78]Summary Design 6a'!$T$1:$AK$76</definedName>
    <definedName name="summ6l994">'[27]Summary Design 6a'!$T$1:$AK$76</definedName>
    <definedName name="SUMMARY" localSheetId="3">#REF!</definedName>
    <definedName name="SUMMARY" localSheetId="0">#REF!</definedName>
    <definedName name="SUMMARY">#REF!</definedName>
    <definedName name="Summary2">'[130]Total Summary'!$B$12:$I$193</definedName>
    <definedName name="summarybranches" localSheetId="3">#REF!</definedName>
    <definedName name="summarybranches" localSheetId="0">#REF!</definedName>
    <definedName name="summarybranches">#REF!</definedName>
    <definedName name="summaryofficers">#REF!</definedName>
    <definedName name="summarypph22">#REF!</definedName>
    <definedName name="summarypph23">#REF!</definedName>
    <definedName name="summarypph24">#REF!</definedName>
    <definedName name="summarypph25">#REF!</definedName>
    <definedName name="summarypphgvb">#REF!</definedName>
    <definedName name="summaryrecipients">#REF!</definedName>
    <definedName name="summaryshareholders">#REF!</definedName>
    <definedName name="SUMMATION_NK">#REF!</definedName>
    <definedName name="summay">#REF!</definedName>
    <definedName name="summines">#REF!</definedName>
    <definedName name="SUMMTH">#REF!</definedName>
    <definedName name="SUMYTD">#REF!</definedName>
    <definedName name="sup">1</definedName>
    <definedName name="Super">#REF!</definedName>
    <definedName name="SUPPORTEQUIPCOST" localSheetId="3">[26]Service_Eq.!$AP$2:$AY$51</definedName>
    <definedName name="SUPPORTEQUIPCOST" localSheetId="0">[26]Service_Eq.!$AP$2:$AY$51</definedName>
    <definedName name="SUPPORTEQUIPCOST">[27]Service_Eq.!$AP$2:$AY$51</definedName>
    <definedName name="swedf" localSheetId="3" hidden="1">{#N/A,#N/A,FALSE,"magsep2";#N/A,#N/A,FALSE,"¾"" X ½""";#N/A,#N/A,FALSE,"½"" X ¼""";#N/A,#N/A,FALSE,"¼"" X 8 Mesh";#N/A,#N/A,FALSE,"8 X 14 Mesh"}</definedName>
    <definedName name="swedf" localSheetId="0" hidden="1">{#N/A,#N/A,FALSE,"magsep2";#N/A,#N/A,FALSE,"¾"" X ½""";#N/A,#N/A,FALSE,"½"" X ¼""";#N/A,#N/A,FALSE,"¼"" X 8 Mesh";#N/A,#N/A,FALSE,"8 X 14 Mesh"}</definedName>
    <definedName name="swedf" hidden="1">{#N/A,#N/A,FALSE,"magsep2";#N/A,#N/A,FALSE,"¾"" X ½""";#N/A,#N/A,FALSE,"½"" X ¼""";#N/A,#N/A,FALSE,"¼"" X 8 Mesh";#N/A,#N/A,FALSE,"8 X 14 Mesh"}</definedName>
    <definedName name="swedrftg">[1]Ativo!#REF!</definedName>
    <definedName name="sx">[45]LNK_ACT!$G$11</definedName>
    <definedName name="t">'[172]Sched B - R&amp;F'!$D$13</definedName>
    <definedName name="T_bb" localSheetId="3">#REF!</definedName>
    <definedName name="T_bb" localSheetId="0">#REF!</definedName>
    <definedName name="T_bb">#REF!</definedName>
    <definedName name="T_Fiches" localSheetId="3">#REF!</definedName>
    <definedName name="T_Fiches" localSheetId="0">#REF!</definedName>
    <definedName name="T_Fiches">#REF!</definedName>
    <definedName name="T_k150">#REF!</definedName>
    <definedName name="Ta.">'[35]Atom-Wts-All'!$I$25</definedName>
    <definedName name="tabcom">[77]Val_nra1!$H$7:$AO$109</definedName>
    <definedName name="tabcom2">[77]Val_nra2!$H$10:$AO$109</definedName>
    <definedName name="tabel" localSheetId="3">[294]Interdata!$A$2:$F$446</definedName>
    <definedName name="tabel" localSheetId="0">[294]Interdata!$A$2:$F$446</definedName>
    <definedName name="tabel">[295]Interdata!$A$2:$F$446</definedName>
    <definedName name="TABELA" localSheetId="3">#REF!</definedName>
    <definedName name="TABELA" localSheetId="0">#REF!</definedName>
    <definedName name="TABELA">#REF!</definedName>
    <definedName name="TABELA1">#REF!</definedName>
    <definedName name="TABLE_S6.1" localSheetId="3">'[26]Cost_HP Summary'!$B$1:$L$129</definedName>
    <definedName name="TABLE_S6.1" localSheetId="0">'[26]Cost_HP Summary'!$B$1:$L$129</definedName>
    <definedName name="TABLE_S6.1">'[27]Cost_HP Summary'!$B$1:$L$129</definedName>
    <definedName name="Table_S6.2" localSheetId="3">'[78]Cost_HP Summary'!$B$133:$P$173</definedName>
    <definedName name="Table_S6.2" localSheetId="0">'[78]Cost_HP Summary'!$B$133:$P$173</definedName>
    <definedName name="Table_S6.2">'[27]Cost_HP Summary'!$B$133:$P$173</definedName>
    <definedName name="Table_S6.3" localSheetId="3">'[78]Cost_HP Summary'!$B$178:$P$218</definedName>
    <definedName name="Table_S6.3" localSheetId="0">'[78]Cost_HP Summary'!$B$178:$P$218</definedName>
    <definedName name="Table_S6.3">'[27]Cost_HP Summary'!$B$178:$P$218</definedName>
    <definedName name="TABLE_S9.1_and_S12.1" localSheetId="3">'[78]Cost Summary'!$B$2:$BF$66</definedName>
    <definedName name="TABLE_S9.1_and_S12.1" localSheetId="0">'[78]Cost Summary'!$B$2:$BF$66</definedName>
    <definedName name="TABLE_S9.1_and_S12.1">'[27]Cost Summary'!$B$2:$BF$66</definedName>
    <definedName name="TABLE_S9.2" localSheetId="3">'[78]Equipment Schedule Original'!$C$5:$BE$23</definedName>
    <definedName name="TABLE_S9.2" localSheetId="0">'[78]Equipment Schedule Original'!$C$5:$BE$23</definedName>
    <definedName name="TABLE_S9.2">'[27]Equipment Schedule Original'!$C$5:$BE$23</definedName>
    <definedName name="TABLE1513NEW" localSheetId="3">[78]NewTable1513!$AG$134:$AP$215</definedName>
    <definedName name="TABLE1513NEW" localSheetId="0">[78]NewTable1513!$AG$134:$AP$215</definedName>
    <definedName name="TABLE1513NEW">[27]NewTable1513!$AG$134:$AP$215</definedName>
    <definedName name="TABLE1514" localSheetId="3">[78]LabourTables!$J$24:$Q$68</definedName>
    <definedName name="TABLE1514" localSheetId="0">[78]LabourTables!$J$24:$Q$68</definedName>
    <definedName name="TABLE1514">[27]LabourTables!$J$24:$Q$68</definedName>
    <definedName name="TABLE1515" localSheetId="3">[78]LabourTables!$J$70:$Q$115</definedName>
    <definedName name="TABLE1515" localSheetId="0">[78]LabourTables!$J$70:$Q$115</definedName>
    <definedName name="TABLE1515">[27]LabourTables!$J$70:$Q$115</definedName>
    <definedName name="TABLE1516" localSheetId="3">[78]Table1516!$BO$4:$DT$144</definedName>
    <definedName name="TABLE1516" localSheetId="0">[78]Table1516!$BO$4:$DT$144</definedName>
    <definedName name="TABLE1516">[27]Table1516!$BO$4:$DT$144</definedName>
    <definedName name="TABLE1517" localSheetId="3">[78]Table1516!$BO$246:$DU$291</definedName>
    <definedName name="TABLE1517" localSheetId="0">[78]Table1516!$BO$246:$DU$291</definedName>
    <definedName name="TABLE1517">[27]Table1516!$BO$246:$DU$291</definedName>
    <definedName name="TABLE1517MINEADMIN" localSheetId="3">[78]Table1516!$BO$246:$DU$291</definedName>
    <definedName name="TABLE1517MINEADMIN" localSheetId="0">[78]Table1516!$BO$246:$DU$291</definedName>
    <definedName name="TABLE1517MINEADMIN">[27]Table1516!$BO$246:$DU$291</definedName>
    <definedName name="TABLE1518" localSheetId="3">[78]Table1516!$BO$293:$DU$333</definedName>
    <definedName name="TABLE1518" localSheetId="0">[78]Table1516!$BO$293:$DU$333</definedName>
    <definedName name="TABLE1518">[27]Table1516!$BO$293:$DU$333</definedName>
    <definedName name="TABLE1518FUEL" localSheetId="3">[78]Table1516!$BO$293:$DU$333</definedName>
    <definedName name="TABLE1518FUEL" localSheetId="0">[78]Table1516!$BO$293:$DU$333</definedName>
    <definedName name="TABLE1518FUEL">[27]Table1516!$BO$293:$DU$333</definedName>
    <definedName name="TABLE1518FUELPOWER" localSheetId="3">[78]Table1516!$BO$293:$DU$358</definedName>
    <definedName name="TABLE1518FUELPOWER" localSheetId="0">[78]Table1516!$BO$293:$DU$358</definedName>
    <definedName name="TABLE1518FUELPOWER">[27]Table1516!$BO$293:$DU$358</definedName>
    <definedName name="TABLE1519" localSheetId="3">[78]Drill!$I$31:$L$78</definedName>
    <definedName name="TABLE1519" localSheetId="0">[78]Drill!$I$31:$L$78</definedName>
    <definedName name="TABLE1519">[27]Drill!$I$31:$L$78</definedName>
    <definedName name="TABLE1519DRILL" localSheetId="3">[78]Drill!$I$31:$L$78</definedName>
    <definedName name="TABLE1519DRILL" localSheetId="0">[78]Drill!$I$31:$L$78</definedName>
    <definedName name="TABLE1519DRILL">[27]Drill!$I$31:$L$78</definedName>
    <definedName name="TABLE1520" localSheetId="3">[78]Newtable1520!$C$3:$I$28</definedName>
    <definedName name="TABLE1520" localSheetId="0">[78]Newtable1520!$C$3:$I$28</definedName>
    <definedName name="TABLE1520">[27]Newtable1520!$C$3:$I$28</definedName>
    <definedName name="TABLE1520BLAST" localSheetId="3">[78]Blast!$L$3:$Q$47</definedName>
    <definedName name="TABLE1520BLAST" localSheetId="0">[78]Blast!$L$3:$Q$47</definedName>
    <definedName name="TABLE1520BLAST">[27]Blast!$L$3:$Q$47</definedName>
    <definedName name="TABLE1520NEW" localSheetId="3">[78]Blast!$L$3:$Q$47</definedName>
    <definedName name="TABLE1520NEW" localSheetId="0">[78]Blast!$L$3:$Q$47</definedName>
    <definedName name="TABLE1520NEW">[27]Blast!$L$3:$Q$47</definedName>
    <definedName name="TABLE1521" localSheetId="3">#REF!</definedName>
    <definedName name="TABLE1521" localSheetId="0">#REF!</definedName>
    <definedName name="TABLE1521">#REF!</definedName>
    <definedName name="TABLE1521SHOVEL">#REF!</definedName>
    <definedName name="TABLE1522" localSheetId="3">[296]Trucks!$F$3:$I$66</definedName>
    <definedName name="TABLE1522" localSheetId="0">[296]Trucks!$F$3:$I$66</definedName>
    <definedName name="TABLE1522">[297]Trucks!$F$3:$I$66</definedName>
    <definedName name="TABLE1522TRUCK" localSheetId="3">[296]Trucks!$F$3:$I$66</definedName>
    <definedName name="TABLE1522TRUCK" localSheetId="0">[296]Trucks!$F$3:$I$66</definedName>
    <definedName name="TABLE1522TRUCK">[297]Trucks!$F$3:$I$66</definedName>
    <definedName name="TABLE1522TRUCKable_15.22" localSheetId="3">[298]Trucks!$F$3:$I$66</definedName>
    <definedName name="TABLE1522TRUCKable_15.22" localSheetId="0">[298]Trucks!$F$3:$I$66</definedName>
    <definedName name="TABLE1522TRUCKable_15.22">[297]Trucks!$F$3:$I$66</definedName>
    <definedName name="TABLE1523DEWATER" localSheetId="3">[78]Dewater!$A$4:$N$31</definedName>
    <definedName name="TABLE1523DEWATER" localSheetId="0">[78]Dewater!$A$4:$N$31</definedName>
    <definedName name="TABLE1523DEWATER">[27]Dewater!$A$4:$N$31</definedName>
    <definedName name="TABLE157MINEADMINCOST" localSheetId="3">[78]Table1516!$BO$256:$DU$294</definedName>
    <definedName name="TABLE157MINEADMINCOST" localSheetId="0">[78]Table1516!$BO$256:$DU$294</definedName>
    <definedName name="TABLE157MINEADMINCOST">[27]Table1516!$BO$256:$DU$294</definedName>
    <definedName name="TABLES1110NEWFUEL" localSheetId="3">'[78]Equipment Schedule New'!$BO$299:$DT$331</definedName>
    <definedName name="TABLES1110NEWFUEL" localSheetId="0">'[78]Equipment Schedule New'!$BO$299:$DT$331</definedName>
    <definedName name="TABLES1110NEWFUEL">'[27]Equipment Schedule New'!$BO$299:$DT$331</definedName>
    <definedName name="TABLES1111NEWPOWER" localSheetId="3">'[78]Equipment Schedule New'!$BO$345:$DT$365</definedName>
    <definedName name="TABLES1111NEWPOWER" localSheetId="0">'[78]Equipment Schedule New'!$BO$345:$DT$365</definedName>
    <definedName name="TABLES1111NEWPOWER">'[27]Equipment Schedule New'!$BO$345:$DT$365</definedName>
    <definedName name="TABLES111NEW" localSheetId="3">'[78]Equipment Schedule New'!$BO$25:$DT$47</definedName>
    <definedName name="TABLES111NEW" localSheetId="0">'[78]Equipment Schedule New'!$BO$25:$DT$47</definedName>
    <definedName name="TABLES111NEW">'[27]Equipment Schedule New'!$BO$25:$DT$47</definedName>
    <definedName name="TABLES111NEWHOURS" localSheetId="3">'[78]Equipment Schedule New'!$BO$24:$DT$47</definedName>
    <definedName name="TABLES111NEWHOURS" localSheetId="0">'[78]Equipment Schedule New'!$BO$24:$DT$47</definedName>
    <definedName name="TABLES111NEWHOURS">'[27]Equipment Schedule New'!$BO$24:$DT$47</definedName>
    <definedName name="TABLES112NEWEQUIPREQ" localSheetId="3">'[78]Equipment Schedule New'!$BO$54:$DU$77</definedName>
    <definedName name="TABLES112NEWEQUIPREQ" localSheetId="0">'[78]Equipment Schedule New'!$BO$54:$DU$77</definedName>
    <definedName name="TABLES112NEWEQUIPREQ">'[27]Equipment Schedule New'!$BO$54:$DU$77</definedName>
    <definedName name="TABLES113NEWEQUIPINSERVICE" localSheetId="3">'[78]Equipment Schedule New'!$BO$84:$DT$107</definedName>
    <definedName name="TABLES113NEWEQUIPINSERVICE" localSheetId="0">'[78]Equipment Schedule New'!$BO$84:$DT$107</definedName>
    <definedName name="TABLES113NEWEQUIPINSERVICE">'[27]Equipment Schedule New'!$BO$84:$DT$107</definedName>
    <definedName name="TABLES114NEWEQUIPOPEX" localSheetId="3">'[78]Equipment Schedule New'!$BO$114:$DT$143</definedName>
    <definedName name="TABLES114NEWEQUIPOPEX" localSheetId="0">'[78]Equipment Schedule New'!$BO$114:$DT$143</definedName>
    <definedName name="TABLES114NEWEQUIPOPEX">'[27]Equipment Schedule New'!$BO$114:$DT$143</definedName>
    <definedName name="TABLES115" localSheetId="3">'[78]Equipment Schedule Original'!$B$144:$BE$171</definedName>
    <definedName name="TABLES115" localSheetId="0">'[78]Equipment Schedule Original'!$B$144:$BE$171</definedName>
    <definedName name="TABLES115">'[27]Equipment Schedule Original'!$B$144:$BE$171</definedName>
    <definedName name="TABLES115NEWLIFEREMAIN" localSheetId="3">'[78]Equipment Schedule New'!$BO$145:$DI$168</definedName>
    <definedName name="TABLES115NEWLIFEREMAIN" localSheetId="0">'[78]Equipment Schedule New'!$BO$145:$DI$168</definedName>
    <definedName name="TABLES115NEWLIFEREMAIN">'[27]Equipment Schedule New'!$BO$145:$DI$168</definedName>
    <definedName name="TABLES116EQUIPMENTPURCHASE" localSheetId="3">'[78]Equipment Schedule New'!$C$174:$BE$203</definedName>
    <definedName name="TABLES116EQUIPMENTPURCHASE" localSheetId="0">'[78]Equipment Schedule New'!$C$174:$BE$203</definedName>
    <definedName name="TABLES116EQUIPMENTPURCHASE">'[27]Equipment Schedule New'!$C$174:$BE$203</definedName>
    <definedName name="TABLES116EQUIPMENTPURCHASES" localSheetId="3">'[78]Equipment Schedule New'!$C$174:$BE$197</definedName>
    <definedName name="TABLES116EQUIPMENTPURCHASES" localSheetId="0">'[78]Equipment Schedule New'!$C$174:$BE$197</definedName>
    <definedName name="TABLES116EQUIPMENTPURCHASES">'[27]Equipment Schedule New'!$C$174:$BE$197</definedName>
    <definedName name="TABLES116MINECAPITAL" localSheetId="3">'[78]Equipment Schedule New'!$C$174:$BE$197</definedName>
    <definedName name="TABLES116MINECAPITAL" localSheetId="0">'[78]Equipment Schedule New'!$C$174:$BE$197</definedName>
    <definedName name="TABLES116MINECAPITAL">'[27]Equipment Schedule New'!$C$174:$BE$197</definedName>
    <definedName name="TABLES117MINECAPITAL" localSheetId="3">'[78]Equipment Schedule New'!$C$204:$BE$233</definedName>
    <definedName name="TABLES117MINECAPITAL" localSheetId="0">'[78]Equipment Schedule New'!$C$204:$BE$233</definedName>
    <definedName name="TABLES117MINECAPITAL">'[27]Equipment Schedule New'!$C$204:$BE$233</definedName>
    <definedName name="TABLES118MINESERVICESCAPITAL" localSheetId="3">'[78]Equipment Schedule New'!$C$235:$BE$263</definedName>
    <definedName name="TABLES118MINESERVICESCAPITAL" localSheetId="0">'[78]Equipment Schedule New'!$C$235:$BE$263</definedName>
    <definedName name="TABLES118MINESERVICESCAPITAL">'[27]Equipment Schedule New'!$C$235:$BE$263</definedName>
    <definedName name="TABLES119NEWMINEADMIN" localSheetId="3">'[78]Equipment Schedule New'!$BO$263:$DT$295</definedName>
    <definedName name="TABLES119NEWMINEADMIN" localSheetId="0">'[78]Equipment Schedule New'!$BO$263:$DT$295</definedName>
    <definedName name="TABLES119NEWMINEADMIN">'[27]Equipment Schedule New'!$BO$263:$DT$295</definedName>
    <definedName name="TABULATIONLOADERHAULERRATIO" localSheetId="3">'[78]Equipment Schedule'!$C$848:$BE$933</definedName>
    <definedName name="TABULATIONLOADERHAULERRATIO" localSheetId="0">'[78]Equipment Schedule'!$C$848:$BE$933</definedName>
    <definedName name="TABULATIONLOADERHAULERRATIO">'[27]Equipment Schedule'!$C$848:$BE$933</definedName>
    <definedName name="Tamrockrate">[22]NewRate!$Q$27</definedName>
    <definedName name="TAn" localSheetId="3">#REF!</definedName>
    <definedName name="TAn" localSheetId="0">#REF!</definedName>
    <definedName name="TAn">#REF!</definedName>
    <definedName name="TANK_LO_DP_Volume">[38]lup!$D$387</definedName>
    <definedName name="TANK_LO_KK_Volume">[38]lup!$D$394</definedName>
    <definedName name="TANK_VolumeFactor">[38]lup!$D$386</definedName>
    <definedName name="TANKS_OTHER_DP_Volume">[38]lup!$D$390</definedName>
    <definedName name="TANKS_SPENTCIRC_KK_Volume">[38]lup!$D$398</definedName>
    <definedName name="Target">#REF!</definedName>
    <definedName name="Target_Column">#REF!</definedName>
    <definedName name="Target_Setting_Table">#REF!</definedName>
    <definedName name="tata" localSheetId="3" hidden="1">{"Tree",#N/A,FALSE,"Valuation"}</definedName>
    <definedName name="tata" localSheetId="0" hidden="1">{"Tree",#N/A,FALSE,"Valuation"}</definedName>
    <definedName name="tata" hidden="1">{"Tree",#N/A,FALSE,"Valuation"}</definedName>
    <definedName name="tatta" localSheetId="3" hidden="1">{"value_prction",#N/A,TRUE,"Valuation"}</definedName>
    <definedName name="tatta" localSheetId="0" hidden="1">{"value_prction",#N/A,TRUE,"Valuation"}</definedName>
    <definedName name="tatta" hidden="1">{"value_prction",#N/A,TRUE,"Valuation"}</definedName>
    <definedName name="Tax" localSheetId="3">[112]Assumptions!$D$11</definedName>
    <definedName name="Tax" localSheetId="0">[112]Assumptions!$D$11</definedName>
    <definedName name="Tax">[32]Assumptions!$D$11</definedName>
    <definedName name="Tax_Rate">[85]SAD!$I$33</definedName>
    <definedName name="taxableincome" localSheetId="3">[91]Marshal!#REF!</definedName>
    <definedName name="taxableincome" localSheetId="0">[91]Marshal!#REF!</definedName>
    <definedName name="taxableincome">[91]Marshal!#REF!</definedName>
    <definedName name="TAXAS" localSheetId="3">#REF!</definedName>
    <definedName name="TAXAS" localSheetId="0">#REF!</definedName>
    <definedName name="TAXAS">#REF!</definedName>
    <definedName name="taxdue" localSheetId="3">[91]Marshal!#REF!</definedName>
    <definedName name="taxdue" localSheetId="0">[91]Marshal!#REF!</definedName>
    <definedName name="taxdue">[91]Marshal!#REF!</definedName>
    <definedName name="taxdueorpaidabroad" localSheetId="3">#REF!</definedName>
    <definedName name="taxdueorpaidabroad" localSheetId="0">#REF!</definedName>
    <definedName name="taxdueorpaidabroad">#REF!</definedName>
    <definedName name="Taxes" localSheetId="3">#REF!</definedName>
    <definedName name="Taxes" localSheetId="0">#REF!</definedName>
    <definedName name="Taxes">#REF!</definedName>
    <definedName name="taxlosstotal">#REF!</definedName>
    <definedName name="Taxrate" localSheetId="3">'[68]Summary Financials'!#REF!</definedName>
    <definedName name="Taxrate" localSheetId="0">'[68]Summary Financials'!#REF!</definedName>
    <definedName name="Taxrate">'[69]Summary Financials'!#REF!</definedName>
    <definedName name="TaxRatePer1" localSheetId="3">#REF!</definedName>
    <definedName name="TaxRatePer1" localSheetId="0">#REF!</definedName>
    <definedName name="TaxRatePer1">#REF!</definedName>
    <definedName name="Tb">'[172]Sched B - R&amp;F'!$D$20</definedName>
    <definedName name="Tb.">'[35]Atom-Wts-All'!$I$28</definedName>
    <definedName name="TBF" localSheetId="3">[114]Data!$M$330</definedName>
    <definedName name="TBF" localSheetId="0">[114]Data!$M$330</definedName>
    <definedName name="TBF">[115]Data!$M$330</definedName>
    <definedName name="TBG" localSheetId="3">[114]Data!$K$330</definedName>
    <definedName name="TBG" localSheetId="0">[114]Data!$K$330</definedName>
    <definedName name="TBG">[115]Data!$K$330</definedName>
    <definedName name="tbl_HO_PL___Expenses" localSheetId="3">#REF!</definedName>
    <definedName name="tbl_HO_PL___Expenses" localSheetId="0">#REF!</definedName>
    <definedName name="tbl_HO_PL___Expenses">#REF!</definedName>
    <definedName name="tbl_ProdInfo" localSheetId="3" hidden="1">#REF!</definedName>
    <definedName name="tbl_ProdInfo" localSheetId="0" hidden="1">#REF!</definedName>
    <definedName name="tbl_ProdInfo" hidden="1">#REF!</definedName>
    <definedName name="tblkm150">[77]T_PV!$M$8:$W$488</definedName>
    <definedName name="TC" localSheetId="3">[47]Assumptions!$D$42</definedName>
    <definedName name="TC" localSheetId="0">[47]Assumptions!$D$42</definedName>
    <definedName name="TC">[48]Assumptions!$D$42</definedName>
    <definedName name="Tc.">'[35]Atom-Wts-All'!$I$26</definedName>
    <definedName name="tdays">'[11]General Input'!$C$6</definedName>
    <definedName name="TE" localSheetId="3">#REF!</definedName>
    <definedName name="TE" localSheetId="0">#REF!</definedName>
    <definedName name="TE">#REF!</definedName>
    <definedName name="Te.">'[35]Atom-Wts-All'!$I$27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CHID_PL">#REF!</definedName>
    <definedName name="TemplateName">[220]Menu!$B$2</definedName>
    <definedName name="TempTotal" localSheetId="3">#REF!</definedName>
    <definedName name="TempTotal" localSheetId="0">#REF!</definedName>
    <definedName name="TempTotal">#REF!</definedName>
    <definedName name="ten_yr_depre">#REF!</definedName>
    <definedName name="Tenement">#REF!</definedName>
    <definedName name="TENEMENTS">#REF!</definedName>
    <definedName name="Test">#REF!</definedName>
    <definedName name="TEST0">#REF!</definedName>
    <definedName name="TESTHKEY">#REF!</definedName>
    <definedName name="testing">#REF!</definedName>
    <definedName name="TESTKEYS">#REF!</definedName>
    <definedName name="TESTVKEY">#REF!</definedName>
    <definedName name="testvkey2">#REF!</definedName>
    <definedName name="text">#REF!</definedName>
    <definedName name="text2">#REF!</definedName>
    <definedName name="TextRefCopy1">#REF!</definedName>
    <definedName name="TextRefCopy10">#REF!</definedName>
    <definedName name="TextRefCopy11">#REF!</definedName>
    <definedName name="TextRefCopy12">#REF!</definedName>
    <definedName name="TextRefCopy13">#REF!</definedName>
    <definedName name="TextRefCopy14">#REF!</definedName>
    <definedName name="TextRefCopy15">#REF!</definedName>
    <definedName name="TextRefCopy16">#REF!</definedName>
    <definedName name="TextRefCopy17">#REF!</definedName>
    <definedName name="TextRefCopy18">#REF!</definedName>
    <definedName name="TextRefCopy19">#REF!</definedName>
    <definedName name="TextRefCopy2">#REF!</definedName>
    <definedName name="TextRefCopy20">#REF!</definedName>
    <definedName name="TextRefCopy21">#REF!</definedName>
    <definedName name="TextRefCopy22">#REF!</definedName>
    <definedName name="TextRefCopy23">#REF!</definedName>
    <definedName name="TextRefCopy24">#REF!</definedName>
    <definedName name="TextRefCopy25">#REF!</definedName>
    <definedName name="TextRefCopy26">#REF!</definedName>
    <definedName name="TextRefCopy27">#REF!</definedName>
    <definedName name="TextRefCopy3">#REF!</definedName>
    <definedName name="TextRefCopy30">#REF!</definedName>
    <definedName name="TextRefCopy33" localSheetId="3">[299]Lead!#REF!</definedName>
    <definedName name="TextRefCopy33" localSheetId="0">[299]Lead!#REF!</definedName>
    <definedName name="TextRefCopy33">[299]Lead!#REF!</definedName>
    <definedName name="TextRefCopy34" localSheetId="3">[299]Lead!#REF!</definedName>
    <definedName name="TextRefCopy34" localSheetId="0">[299]Lead!#REF!</definedName>
    <definedName name="TextRefCopy34">[299]Lead!#REF!</definedName>
    <definedName name="TextRefCopy35" localSheetId="3">[299]Lead!#REF!</definedName>
    <definedName name="TextRefCopy35" localSheetId="0">[299]Lead!#REF!</definedName>
    <definedName name="TextRefCopy35">[299]Lead!#REF!</definedName>
    <definedName name="TextRefCopy37" localSheetId="3">[299]Lead!#REF!</definedName>
    <definedName name="TextRefCopy37" localSheetId="0">[299]Lead!#REF!</definedName>
    <definedName name="TextRefCopy37">[299]Lead!#REF!</definedName>
    <definedName name="TextRefCopy4" localSheetId="3">[300]Reconciliation!#REF!</definedName>
    <definedName name="TextRefCopy4" localSheetId="0">[300]Reconciliation!#REF!</definedName>
    <definedName name="TextRefCopy4">[301]Reconciliation!#REF!</definedName>
    <definedName name="TextRefCopy5" localSheetId="3">[300]Reconciliation!#REF!</definedName>
    <definedName name="TextRefCopy5" localSheetId="0">[300]Reconciliation!#REF!</definedName>
    <definedName name="TextRefCopy5">[301]Reconciliation!#REF!</definedName>
    <definedName name="TextRefCopy6" localSheetId="3">[300]Reconciliation!#REF!</definedName>
    <definedName name="TextRefCopy6" localSheetId="0">[300]Reconciliation!#REF!</definedName>
    <definedName name="TextRefCopy6">[301]Reconciliation!#REF!</definedName>
    <definedName name="TextRefCopy7" localSheetId="3">[300]Reconciliation!#REF!</definedName>
    <definedName name="TextRefCopy7" localSheetId="0">[300]Reconciliation!#REF!</definedName>
    <definedName name="TextRefCopy7">[301]Reconciliation!#REF!</definedName>
    <definedName name="TextRefCopy8" localSheetId="3">#REF!</definedName>
    <definedName name="TextRefCopy8" localSheetId="0">#REF!</definedName>
    <definedName name="TextRefCopy8">#REF!</definedName>
    <definedName name="TextRefCopy9">#REF!</definedName>
    <definedName name="TextRefCopyRangeCount" hidden="1">2</definedName>
    <definedName name="tfer2bgt2004">#REF!</definedName>
    <definedName name="TGTp1yrs">#REF!</definedName>
    <definedName name="TGTp2yrs">#REF!</definedName>
    <definedName name="Th.">'[35]Atom-Wts-All'!$I$30</definedName>
    <definedName name="Thousand" localSheetId="3">'[131]Corp Admin Forecast Dec09'!$M$325</definedName>
    <definedName name="Thousand" localSheetId="0">'[131]Corp Admin Forecast Dec09'!$M$325</definedName>
    <definedName name="Thousand">'[132]Corp Admin Forecast Dec09'!$M$325</definedName>
    <definedName name="three_yr_depre" localSheetId="3">#REF!</definedName>
    <definedName name="three_yr_depre" localSheetId="0">#REF!</definedName>
    <definedName name="three_yr_depre">#REF!</definedName>
    <definedName name="Ti">'[172]Sched B - R&amp;F'!$D$27</definedName>
    <definedName name="Ti.">'[35]Atom-Wts-All'!$I$33</definedName>
    <definedName name="ticobcmfr">'[302]5.A L&amp;H Assumptions'!#REF!</definedName>
    <definedName name="ticobcmox">'[302]5.A L&amp;H Assumptions'!#REF!</definedName>
    <definedName name="TIGER_690Fuel" localSheetId="3">#REF!</definedName>
    <definedName name="TIGER_690Fuel" localSheetId="0">#REF!</definedName>
    <definedName name="TIGER_690Fuel">#REF!</definedName>
    <definedName name="Tl.">'[35]Atom-Wts-All'!$I$29</definedName>
    <definedName name="Tm.">'[35]Atom-Wts-All'!$I$31</definedName>
    <definedName name="To">#REF!</definedName>
    <definedName name="todo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todo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todo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TOMENTO_NORTH">#REF!</definedName>
    <definedName name="TomNReh">#REF!</definedName>
    <definedName name="TomNRehFr">#REF!</definedName>
    <definedName name="Tonnage">'[41]Crusher Feed '!$F$7:$F$69</definedName>
    <definedName name="TONNES" localSheetId="3">#REF!</definedName>
    <definedName name="TONNES" localSheetId="0">#REF!</definedName>
    <definedName name="TONNES">#REF!</definedName>
    <definedName name="tons_min">'[237]Input Validation'!$D$2</definedName>
    <definedName name="top">[21]Toploading!$N$6:$P$15</definedName>
    <definedName name="TOP_SOIL_MTD">'[231]Production Stats'!$D$34</definedName>
    <definedName name="TOP25DESCR_CT" localSheetId="3">#REF!</definedName>
    <definedName name="TOP25DESCR_CT" localSheetId="0">#REF!</definedName>
    <definedName name="TOP25DESCR_CT">#REF!</definedName>
    <definedName name="TOP25TECHID_CT">#REF!</definedName>
    <definedName name="topmanager">#REF!</definedName>
    <definedName name="TOPSOIL_MTD">'[82]Daily Production Updates'!$I$34</definedName>
    <definedName name="total" localSheetId="3">#REF!</definedName>
    <definedName name="total" localSheetId="0">#REF!</definedName>
    <definedName name="total">#REF!</definedName>
    <definedName name="Total_BCM">'[41]Daily Pdn '!$B$37</definedName>
    <definedName name="TOTAL_BCM_MTD" localSheetId="3">#REF!</definedName>
    <definedName name="TOTAL_BCM_MTD" localSheetId="0">#REF!</definedName>
    <definedName name="TOTAL_BCM_MTD">#REF!</definedName>
    <definedName name="TOTAL_CRUSHERFEED_HRS" localSheetId="3">#REF!</definedName>
    <definedName name="TOTAL_CRUSHERFEED_HRS" localSheetId="0">#REF!</definedName>
    <definedName name="TOTAL_CRUSHERFEED_HRS">#REF!</definedName>
    <definedName name="Total_development_capital" localSheetId="3">[194]ASSUMPTIONS!#REF!</definedName>
    <definedName name="Total_development_capital" localSheetId="0">[194]ASSUMPTIONS!#REF!</definedName>
    <definedName name="Total_development_capital">[194]ASSUMPTIONS!#REF!</definedName>
    <definedName name="Total_loan_paid">'[106]Input data2003 - 2006'!$A$21:$IV$21</definedName>
    <definedName name="Total_Ore">'[194]BULLION PRODUCTION'!#REF!</definedName>
    <definedName name="Total_Payment" localSheetId="3">Scheduled_Payment+Extra_Payment</definedName>
    <definedName name="Total_Payment" localSheetId="2">Scheduled_Payment+Extra_Payment</definedName>
    <definedName name="Total_Payment" localSheetId="0">Scheduled_Payment+Extra_Payment</definedName>
    <definedName name="Total_Payment">Scheduled_Payment+Extra_Payment</definedName>
    <definedName name="Total_Production">'[82]Daily Production Updates'!$C$3:$C$33</definedName>
    <definedName name="TOTAL_ROM_Mtd">'[231]Production Stats'!$E$34</definedName>
    <definedName name="Total_waste">'[194]BULLION PRODUCTION'!#REF!</definedName>
    <definedName name="TOTALBS01" localSheetId="3">'[303]Notes to BS'!$K$61</definedName>
    <definedName name="TOTALBS01" localSheetId="0">'[303]Notes to BS'!$K$61</definedName>
    <definedName name="TOTALBS01">'[304]Notes to BS'!$K$61</definedName>
    <definedName name="TOTALBS02" localSheetId="3">'[303]Notes to BS'!$K$100</definedName>
    <definedName name="TOTALBS02" localSheetId="0">'[303]Notes to BS'!$K$100</definedName>
    <definedName name="TOTALBS02">'[304]Notes to BS'!$K$100</definedName>
    <definedName name="TOTALBS03" localSheetId="3">'[303]Notes to BS'!$K$156</definedName>
    <definedName name="TOTALBS03" localSheetId="0">'[303]Notes to BS'!$K$156</definedName>
    <definedName name="TOTALBS03">'[304]Notes to BS'!$K$156</definedName>
    <definedName name="TOTALBS04CR" localSheetId="3">'[303]Notes to BS'!$P$181</definedName>
    <definedName name="TOTALBS04CR" localSheetId="0">'[303]Notes to BS'!$P$181</definedName>
    <definedName name="TOTALBS04CR">'[304]Notes to BS'!$P$181</definedName>
    <definedName name="TOTALBS04DR" localSheetId="3">'[303]Notes to BS'!$O$181</definedName>
    <definedName name="TOTALBS04DR" localSheetId="0">'[303]Notes to BS'!$O$181</definedName>
    <definedName name="TOTALBS04DR">'[304]Notes to BS'!$O$181</definedName>
    <definedName name="TOTALBS05" localSheetId="3">'[303]Notes to BS'!$K$219</definedName>
    <definedName name="TOTALBS05" localSheetId="0">'[303]Notes to BS'!$K$219</definedName>
    <definedName name="TOTALBS05">'[304]Notes to BS'!$K$219</definedName>
    <definedName name="TOTALBS05.3" localSheetId="3">'[303]Notes to BS'!$K$217</definedName>
    <definedName name="TOTALBS05.3" localSheetId="0">'[303]Notes to BS'!$K$217</definedName>
    <definedName name="TOTALBS05.3">'[304]Notes to BS'!$K$217</definedName>
    <definedName name="TOTALBS06" localSheetId="3">'[303]Notes to BS'!$K$263</definedName>
    <definedName name="TOTALBS06" localSheetId="0">'[303]Notes to BS'!$K$263</definedName>
    <definedName name="TOTALBS06">'[304]Notes to BS'!$K$263</definedName>
    <definedName name="TOTALBS07" localSheetId="3">'[303]Notes to BS'!$K$305</definedName>
    <definedName name="TOTALBS07" localSheetId="0">'[303]Notes to BS'!$K$305</definedName>
    <definedName name="TOTALBS07">'[304]Notes to BS'!$K$305</definedName>
    <definedName name="TOTALBS08" localSheetId="3">'[303]Notes to BS'!$K$340</definedName>
    <definedName name="TOTALBS08" localSheetId="0">'[303]Notes to BS'!$K$340</definedName>
    <definedName name="TOTALBS08">'[304]Notes to BS'!$K$340</definedName>
    <definedName name="TOTALBS09" localSheetId="3">'[303]Notes to BS'!$K$377</definedName>
    <definedName name="TOTALBS09" localSheetId="0">'[303]Notes to BS'!$K$377</definedName>
    <definedName name="TOTALBS09">'[304]Notes to BS'!$K$377</definedName>
    <definedName name="TOTALBS09.3" localSheetId="3">'[303]Notes to BS'!$K$375</definedName>
    <definedName name="TOTALBS09.3" localSheetId="0">'[303]Notes to BS'!$K$375</definedName>
    <definedName name="TOTALBS09.3">'[304]Notes to BS'!$K$375</definedName>
    <definedName name="TOTALBS10" localSheetId="3">'[303]Notes to BS'!$K$414</definedName>
    <definedName name="TOTALBS10" localSheetId="0">'[303]Notes to BS'!$K$414</definedName>
    <definedName name="TOTALBS10">'[304]Notes to BS'!$K$414</definedName>
    <definedName name="TOTALBS11" localSheetId="3">'[303]Notes to BS'!$K$429</definedName>
    <definedName name="TOTALBS11" localSheetId="0">'[303]Notes to BS'!$K$429</definedName>
    <definedName name="TOTALBS11">'[304]Notes to BS'!$K$429</definedName>
    <definedName name="TOTALBS12" localSheetId="3">'[303]Notes to BS'!$K$445</definedName>
    <definedName name="TOTALBS12" localSheetId="0">'[303]Notes to BS'!$K$445</definedName>
    <definedName name="TOTALBS12">'[304]Notes to BS'!$K$445</definedName>
    <definedName name="TotalDaysToShow">[38]lup!$D$289</definedName>
    <definedName name="TOTALS">#REF!</definedName>
    <definedName name="totlabcost">#REF!</definedName>
    <definedName name="TotPage1">#REF!</definedName>
    <definedName name="TotPage2">#REF!</definedName>
    <definedName name="tpho1">'[11]d&amp;b2'!#REF!</definedName>
    <definedName name="tpho2">'[11]d&amp;b2'!#REF!</definedName>
    <definedName name="tphw1">'[11]d&amp;b2'!#REF!</definedName>
    <definedName name="tphw2">'[11]d&amp;b2'!#REF!</definedName>
    <definedName name="TPK" localSheetId="3">[305]Data!$F$146</definedName>
    <definedName name="TPK" localSheetId="0">[305]Data!$F$146</definedName>
    <definedName name="TPK">[306]Data!$F$146</definedName>
    <definedName name="TPV" localSheetId="3">#REF!</definedName>
    <definedName name="TPV" localSheetId="0">#REF!</definedName>
    <definedName name="TPV">#REF!</definedName>
    <definedName name="tra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tra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tra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TRADING">#REF!</definedName>
    <definedName name="tralia">[13]Calc!#REF!</definedName>
    <definedName name="TRANS">'[133]Escalated Budget'!#REF!</definedName>
    <definedName name="TRANS_NK" localSheetId="3">#REF!</definedName>
    <definedName name="TRANS_NK" localSheetId="0">#REF!</definedName>
    <definedName name="TRANS_NK">#REF!</definedName>
    <definedName name="Transitional_Leach_Recovery" localSheetId="3">[31]Assumptions!$C$22</definedName>
    <definedName name="Transitional_Leach_Recovery" localSheetId="0">[31]Assumptions!$C$22</definedName>
    <definedName name="Transitional_Leach_Recovery">[32]Assumptions!$C$22</definedName>
    <definedName name="TransLiab">[77]Calc!$AN$2</definedName>
    <definedName name="Transport_cost" localSheetId="3">'[68]Summary Financials'!#REF!</definedName>
    <definedName name="Transport_cost" localSheetId="0">'[68]Summary Financials'!#REF!</definedName>
    <definedName name="Transport_cost">'[69]Summary Financials'!#REF!</definedName>
    <definedName name="trdrillprod">'[302]5.B.1 D&amp;B Assumptions'!#REF!</definedName>
    <definedName name="TRIMESTRE" localSheetId="3">#REF!</definedName>
    <definedName name="TRIMESTRE" localSheetId="0">#REF!</definedName>
    <definedName name="TRIMESTRE">#REF!</definedName>
    <definedName name="TRTTR" localSheetId="3" hidden="1">{#N/A,#N/A,FALSE,"C_01 CASE 1";#N/A,#N/A,FALSE,"C_01 CASE 2"}</definedName>
    <definedName name="TRTTR" localSheetId="0" hidden="1">{#N/A,#N/A,FALSE,"C_01 CASE 1";#N/A,#N/A,FALSE,"C_01 CASE 2"}</definedName>
    <definedName name="TRTTR" hidden="1">{#N/A,#N/A,FALSE,"C_01 CASE 1";#N/A,#N/A,FALSE,"C_01 CASE 2"}</definedName>
    <definedName name="TRUCK">[206]Indices!$B$227:$D$230</definedName>
    <definedName name="truck1" localSheetId="3">'[12]Capital Mine'!#REF!</definedName>
    <definedName name="truck1" localSheetId="0">'[12]Capital Mine'!#REF!</definedName>
    <definedName name="truck1">'[12]Capital Mine'!#REF!</definedName>
    <definedName name="TRUCKCOST" localSheetId="3">[307]Trucks!$F$2:$I$66</definedName>
    <definedName name="TRUCKCOST" localSheetId="0">[307]Trucks!$F$2:$I$66</definedName>
    <definedName name="TRUCKCOST">[297]Trucks!$F$2:$I$66</definedName>
    <definedName name="TRUCKCYCLETIMES" localSheetId="3">'[26]220 t Cycle Times'!$B$5:$P$45</definedName>
    <definedName name="TRUCKCYCLETIMES" localSheetId="0">'[26]220 t Cycle Times'!$B$5:$P$45</definedName>
    <definedName name="TRUCKCYCLETIMES">'[27]220 t Cycle Times'!$B$5:$P$45</definedName>
    <definedName name="truckprod" localSheetId="3">'[78]Cost_HP Summary'!$B$178:$P$218</definedName>
    <definedName name="truckprod" localSheetId="0">'[78]Cost_HP Summary'!$B$178:$P$218</definedName>
    <definedName name="truckprod">'[27]Cost_HP Summary'!$B$178:$P$218</definedName>
    <definedName name="TRUCKPRODUCTIVITY" localSheetId="3">'[78]220 t Cycle Times'!$B$50:$P$90</definedName>
    <definedName name="TRUCKPRODUCTIVITY" localSheetId="0">'[78]220 t Cycle Times'!$B$50:$P$90</definedName>
    <definedName name="TRUCKPRODUCTIVITY">'[27]220 t Cycle Times'!$B$50:$P$90</definedName>
    <definedName name="trucks" localSheetId="3">[92]factors!$B$4:$B$11</definedName>
    <definedName name="trucks" localSheetId="0">[92]factors!$B$4:$B$11</definedName>
    <definedName name="trucks">[93]factors!$B$4:$B$11</definedName>
    <definedName name="TS" localSheetId="3">#REF!</definedName>
    <definedName name="TS" localSheetId="0">#REF!</definedName>
    <definedName name="TS">#REF!</definedName>
    <definedName name="Tsal">[77]Calc!$I$2</definedName>
    <definedName name="tt" localSheetId="3">#REF!</definedName>
    <definedName name="tt" localSheetId="0">#REF!</definedName>
    <definedName name="tt">#REF!</definedName>
    <definedName name="TT_Gold_Recovery" localSheetId="3">#REF!</definedName>
    <definedName name="TT_Gold_Recovery" localSheetId="0">#REF!</definedName>
    <definedName name="TT_Gold_Recovery">#REF!</definedName>
    <definedName name="TT_Low_Grade_Gold_Recovery">#REF!</definedName>
    <definedName name="TT_Low_Grade_Silver_Recovery">#REF!</definedName>
    <definedName name="TT_Silver_Recovery">#REF!</definedName>
    <definedName name="tudo">#REF!</definedName>
    <definedName name="Turnaround">[85]SAD!$E$45</definedName>
    <definedName name="TURNOVER" localSheetId="3">#REF!</definedName>
    <definedName name="TURNOVER" localSheetId="0">#REF!</definedName>
    <definedName name="TURNOVER">#REF!</definedName>
    <definedName name="two_yr_depre">#REF!</definedName>
    <definedName name="Type" localSheetId="3">OFFSET(Type_Tgt,1,0,MAX(COUNTA(OFFSET(Type_Tgt,1,0,MaxType,1)),1),1)</definedName>
    <definedName name="Type" localSheetId="0">OFFSET(Type_Tgt,1,0,MAX(COUNTA(OFFSET(Type_Tgt,1,0,MaxType,1)),1),1)</definedName>
    <definedName name="Type">OFFSET(Type_Tgt,1,0,MAX(COUNTA(OFFSET(Type_Tgt,1,0,MaxType,1)),1),1)</definedName>
    <definedName name="Type_Tgt">[38]DowntimeLists!$H$5</definedName>
    <definedName name="U" localSheetId="3">#REF!</definedName>
    <definedName name="U" localSheetId="0">#REF!</definedName>
    <definedName name="U">#REF!</definedName>
    <definedName name="U.">'[35]Atom-Wts-All'!$I$36</definedName>
    <definedName name="udrprod">'[215]5.B.2 Exp Assumptions'!$C$16</definedName>
    <definedName name="UG_Drilling_Blasting" localSheetId="3">#REF!</definedName>
    <definedName name="UG_Drilling_Blasting" localSheetId="0">#REF!</definedName>
    <definedName name="UG_Drilling_Blasting">#REF!</definedName>
    <definedName name="UG_Ground_Support" localSheetId="3">#REF!</definedName>
    <definedName name="UG_Ground_Support" localSheetId="0">#REF!</definedName>
    <definedName name="UG_Ground_Support">#REF!</definedName>
    <definedName name="UN_D_PI">#REF!</definedName>
    <definedName name="UN_D_PP">#REF!</definedName>
    <definedName name="UN_T_PI">#REF!</definedName>
    <definedName name="UN_T_PP">#REF!</definedName>
    <definedName name="uncollectibles" localSheetId="3">[91]Marshal!#REF!</definedName>
    <definedName name="uncollectibles" localSheetId="0">[91]Marshal!#REF!</definedName>
    <definedName name="uncollectibles">[91]Marshal!#REF!</definedName>
    <definedName name="Unh.">'[35]Atom-Wts-All'!$D$105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nit" localSheetId="3">[118]Lead!$D$9</definedName>
    <definedName name="Unit" localSheetId="0">[118]Lead!$D$9</definedName>
    <definedName name="Unit">[119]Lead!$D$9</definedName>
    <definedName name="Unit_costs" localSheetId="3">#REF!</definedName>
    <definedName name="Unit_costs" localSheetId="0">#REF!</definedName>
    <definedName name="Unit_costs">#REF!</definedName>
    <definedName name="UNITCOSTFIGURES" localSheetId="3">'[26]Equipment Schedule'!$E$1060:$Q$1140</definedName>
    <definedName name="UNITCOSTFIGURES" localSheetId="0">'[26]Equipment Schedule'!$E$1060:$Q$1140</definedName>
    <definedName name="UNITCOSTFIGURES">'[27]Equipment Schedule'!$E$1060:$Q$1140</definedName>
    <definedName name="UNITREP_NK">#REF!</definedName>
    <definedName name="UNITS_NK">#REF!</definedName>
    <definedName name="Unocal_Indonesia_Company">#REF!</definedName>
    <definedName name="US_IbCopperPrice" localSheetId="3">[31]Assumptions!$D$8</definedName>
    <definedName name="US_IbCopperPrice" localSheetId="0">[31]Assumptions!$D$8</definedName>
    <definedName name="US_IbCopperPrice">[32]Assumptions!$D$8</definedName>
    <definedName name="USD" localSheetId="3">[73]OFF!#REF!</definedName>
    <definedName name="USD" localSheetId="0">[73]OFF!#REF!</definedName>
    <definedName name="USD">[74]OFF!#REF!</definedName>
    <definedName name="USD_ZAR" localSheetId="3">#REF!</definedName>
    <definedName name="USD_ZAR" localSheetId="0">#REF!</definedName>
    <definedName name="USD_ZAR">#REF!</definedName>
    <definedName name="UserSelectScenario" localSheetId="3">#REF!</definedName>
    <definedName name="UserSelectScenario" localSheetId="0">#REF!</definedName>
    <definedName name="UserSelectScenario">#REF!</definedName>
    <definedName name="Uun.">'[35]Atom-Wts-All'!$D$106</definedName>
    <definedName name="V">#REF!</definedName>
    <definedName name="V.">'[35]Atom-Wts-All'!$I$37</definedName>
    <definedName name="V2O5.">'[35]Atom-Wts-All'!$M$56</definedName>
    <definedName name="validcostcentres" localSheetId="3">'[308]Cost Centre List'!$A$2:$A$71</definedName>
    <definedName name="validcostcentres" localSheetId="0">'[308]Cost Centre List'!$A$2:$A$71</definedName>
    <definedName name="validcostcentres">'[309]Cost Centre List'!$A$2:$A$71</definedName>
    <definedName name="Validcostelements" localSheetId="3">'[308]Cost Element List'!$A$1:$A$125</definedName>
    <definedName name="Validcostelements" localSheetId="0">'[308]Cost Element List'!$A$1:$A$125</definedName>
    <definedName name="Validcostelements">'[309]Cost Element List'!$A$1:$A$125</definedName>
    <definedName name="Valide">[2]Valide27!$A$1:$E$3028</definedName>
    <definedName name="ValidExpTypes">[310]Types!$B$3:$B$46</definedName>
    <definedName name="ValidJustCat" localSheetId="3">[310]Types!$B$50:$B$62</definedName>
    <definedName name="ValidJustCat" localSheetId="0">[310]Types!$B$50:$B$62</definedName>
    <definedName name="ValidJustCat">[311]Types!$B$50:$B$62</definedName>
    <definedName name="Validmonths" localSheetId="3">[310]Months!$A$3:$A$14</definedName>
    <definedName name="Validmonths" localSheetId="0">[310]Months!$A$3:$A$14</definedName>
    <definedName name="Validmonths">[311]Months!$A$3:$A$14</definedName>
    <definedName name="valkodedana" localSheetId="3">[312]LOAN!$E$4:$E$185</definedName>
    <definedName name="valkodedana" localSheetId="0">[312]LOAN!$E$4:$E$185</definedName>
    <definedName name="valkodedana">[313]LOAN!$E$4:$E$185</definedName>
    <definedName name="valkontrak" localSheetId="3">[312]KONTRAK!$B$5:$B$443</definedName>
    <definedName name="valkontrak" localSheetId="0">[312]KONTRAK!$B$5:$B$443</definedName>
    <definedName name="valkontrak">[313]KONTRAK!$B$5:$B$443</definedName>
    <definedName name="valkurs" localSheetId="3">[312]KURS!$B$5:$B$25</definedName>
    <definedName name="valkurs" localSheetId="0">[312]KURS!$B$5:$B$25</definedName>
    <definedName name="valkurs">[313]KURS!$B$5:$B$25</definedName>
    <definedName name="VALPROG" localSheetId="3">[312]PROG!$B$5:$B$8</definedName>
    <definedName name="VALPROG" localSheetId="0">[312]PROG!$B$5:$B$8</definedName>
    <definedName name="VALPROG">[313]PROG!$B$5:$B$8</definedName>
    <definedName name="valsumberdana" localSheetId="3">[312]PROG!$B$12:$B$15</definedName>
    <definedName name="valsumberdana" localSheetId="0">[312]PROG!$B$12:$B$15</definedName>
    <definedName name="valsumberdana">[313]PROG!$B$12:$B$15</definedName>
    <definedName name="Valuation">[314]Valuation!$A$3:$V$716</definedName>
    <definedName name="Value_per_Day" localSheetId="3">#REF!</definedName>
    <definedName name="Value_per_Day" localSheetId="0">#REF!</definedName>
    <definedName name="Value_per_Day">#REF!</definedName>
    <definedName name="values" localSheetId="3">#REF!,#REF!,#REF!</definedName>
    <definedName name="values" localSheetId="0">#REF!,#REF!,#REF!</definedName>
    <definedName name="values">#REF!,#REF!,#REF!</definedName>
    <definedName name="Values_Entered" localSheetId="3">IF([316]!Loan_Amount*[316]!Interest_Rate*[316]!Loan_Years*[316]!Loan_Start&gt;0,1,0)</definedName>
    <definedName name="Values_Entered" localSheetId="2">IF([315]!Loan_Amount*[315]!Interest_Rate*[315]!Loan_Years*[315]!Loan_Start&gt;0,1,0)</definedName>
    <definedName name="Values_Entered" localSheetId="0">IF([316]!Loan_Amount*[316]!Interest_Rate*[316]!Loan_Years*[316]!Loan_Start&gt;0,1,0)</definedName>
    <definedName name="Values_Entered">IF([315]!Loan_Amount*[315]!Interest_Rate*[315]!Loan_Years*[315]!Loan_Start&gt;0,1,0)</definedName>
    <definedName name="valuevx">42.314159</definedName>
    <definedName name="VARIANCE">'[82]Production Stats'!$B$57</definedName>
    <definedName name="VBFEE" localSheetId="3">#REF!</definedName>
    <definedName name="VBFEE" localSheetId="0">#REF!</definedName>
    <definedName name="VBFEE">#REF!</definedName>
    <definedName name="vbfeeA" localSheetId="3">[86]trA!#REF!</definedName>
    <definedName name="vbfeeA" localSheetId="0">[86]trA!#REF!</definedName>
    <definedName name="vbfeeA">[86]trA!#REF!</definedName>
    <definedName name="vbfeeBf">[86]trBfl!#REF!</definedName>
    <definedName name="vbfeeBx">[86]trBfx!#REF!</definedName>
    <definedName name="vbfeeR">[86]trBfx!#REF!</definedName>
    <definedName name="VBUNGA" localSheetId="3">#REF!</definedName>
    <definedName name="VBUNGA" localSheetId="0">#REF!</definedName>
    <definedName name="VBUNGA">#REF!</definedName>
    <definedName name="vbungaA" localSheetId="3">[86]trA!#REF!</definedName>
    <definedName name="vbungaA" localSheetId="0">[86]trA!#REF!</definedName>
    <definedName name="vbungaA">[86]trA!#REF!</definedName>
    <definedName name="vbungaBf" localSheetId="3">[86]trBfl!#REF!</definedName>
    <definedName name="vbungaBf" localSheetId="0">[86]trBfl!#REF!</definedName>
    <definedName name="vbungaBf">[86]trBfl!#REF!</definedName>
    <definedName name="vbungaBx">[86]trBfx!#REF!</definedName>
    <definedName name="vbungaR">[86]trBfx!#REF!</definedName>
    <definedName name="vc" localSheetId="3">#REF!</definedName>
    <definedName name="vc" localSheetId="0">#REF!</definedName>
    <definedName name="vc">#REF!</definedName>
    <definedName name="vcccc" localSheetId="3">#REF!</definedName>
    <definedName name="vcccc" localSheetId="0">#REF!</definedName>
    <definedName name="vcccc">#REF!</definedName>
    <definedName name="vcomA" localSheetId="3">[86]trA!#REF!</definedName>
    <definedName name="vcomA" localSheetId="0">[86]trA!#REF!</definedName>
    <definedName name="vcomA">[86]trA!#REF!</definedName>
    <definedName name="VCOMM" localSheetId="3">#REF!</definedName>
    <definedName name="VCOMM" localSheetId="0">#REF!</definedName>
    <definedName name="VCOMM">#REF!</definedName>
    <definedName name="vcommBx" localSheetId="3">[86]trBfx!#REF!</definedName>
    <definedName name="vcommBx" localSheetId="0">[86]trBfx!#REF!</definedName>
    <definedName name="vcommBx">[86]trBfx!#REF!</definedName>
    <definedName name="vcommR">[86]trBfx!#REF!</definedName>
    <definedName name="vdsv" hidden="1">'[317]#REF'!$A$122:$A$132</definedName>
    <definedName name="VENC" localSheetId="3">#REF!</definedName>
    <definedName name="VENC" localSheetId="0">#REF!</definedName>
    <definedName name="VENC">#REF!</definedName>
    <definedName name="Version">[38]lupHelp!$B$2</definedName>
    <definedName name="VersionNumber">[38]lup!$D$11</definedName>
    <definedName name="Vertical_Not_Selected" localSheetId="3">'[131]Corp Admin Forecast Dec09'!$M$335</definedName>
    <definedName name="Vertical_Not_Selected" localSheetId="0">'[131]Corp Admin Forecast Dec09'!$M$335</definedName>
    <definedName name="Vertical_Not_Selected">'[132]Corp Admin Forecast Dec09'!$M$335</definedName>
    <definedName name="Verysmallnumber" localSheetId="3">'[131]Corp Admin Forecast Dec09'!$M$327</definedName>
    <definedName name="Verysmallnumber" localSheetId="0">'[131]Corp Admin Forecast Dec09'!$M$327</definedName>
    <definedName name="Verysmallnumber">'[132]Corp Admin Forecast Dec09'!$M$327</definedName>
    <definedName name="viai01" localSheetId="3">#REF!</definedName>
    <definedName name="viai01" localSheetId="0">#REF!</definedName>
    <definedName name="viai01">#REF!</definedName>
    <definedName name="viai02">#REF!</definedName>
    <definedName name="viai03">#REF!</definedName>
    <definedName name="viai04">#REF!</definedName>
    <definedName name="viai05">#REF!</definedName>
    <definedName name="viai06">#REF!</definedName>
    <definedName name="viai07">#REF!</definedName>
    <definedName name="viai08">#REF!</definedName>
    <definedName name="viai09">#REF!</definedName>
    <definedName name="viai10">#REF!</definedName>
    <definedName name="viai11">#REF!</definedName>
    <definedName name="viai12">#REF!</definedName>
    <definedName name="viai13">#REF!</definedName>
    <definedName name="viai14">#REF!</definedName>
    <definedName name="viai15">#REF!</definedName>
    <definedName name="viai16">#REF!</definedName>
    <definedName name="viaitotal">#REF!</definedName>
    <definedName name="viap11">#REF!</definedName>
    <definedName name="viap12">#REF!</definedName>
    <definedName name="viap13">#REF!</definedName>
    <definedName name="viap14">#REF!</definedName>
    <definedName name="viap15">#REF!</definedName>
    <definedName name="viap16">#REF!</definedName>
    <definedName name="viar01">#REF!</definedName>
    <definedName name="viar02">#REF!</definedName>
    <definedName name="viar03">#REF!</definedName>
    <definedName name="viar04">#REF!</definedName>
    <definedName name="viar05">#REF!</definedName>
    <definedName name="viar06">#REF!</definedName>
    <definedName name="viar07">#REF!</definedName>
    <definedName name="viar08">#REF!</definedName>
    <definedName name="viar09">#REF!</definedName>
    <definedName name="viar10">#REF!</definedName>
    <definedName name="viar11">#REF!</definedName>
    <definedName name="viar12">#REF!</definedName>
    <definedName name="viar13">#REF!</definedName>
    <definedName name="viar14">#REF!</definedName>
    <definedName name="viar15">#REF!</definedName>
    <definedName name="viar16">#REF!</definedName>
    <definedName name="viaw01">#REF!</definedName>
    <definedName name="viaw02">#REF!</definedName>
    <definedName name="viaw03">#REF!</definedName>
    <definedName name="viaw04">#REF!</definedName>
    <definedName name="viaw05">#REF!</definedName>
    <definedName name="viaw06">#REF!</definedName>
    <definedName name="viaw07">#REF!</definedName>
    <definedName name="viaw08">#REF!</definedName>
    <definedName name="viaw09">#REF!</definedName>
    <definedName name="viaw10">#REF!</definedName>
    <definedName name="viaw11">#REF!</definedName>
    <definedName name="viaw12">#REF!</definedName>
    <definedName name="viaw13">#REF!</definedName>
    <definedName name="viaw14">#REF!</definedName>
    <definedName name="viaw15">#REF!</definedName>
    <definedName name="viaw16">#REF!</definedName>
    <definedName name="vibtotal">#REF!</definedName>
    <definedName name="Viscosity">'[39]Esc Rates'!#REF!</definedName>
    <definedName name="vlookup">[173]Dayworks!$R$5:$S$94</definedName>
    <definedName name="VOLT_MENU" localSheetId="3">#REF!</definedName>
    <definedName name="VOLT_MENU" localSheetId="0">#REF!</definedName>
    <definedName name="VOLT_MENU">#REF!</definedName>
    <definedName name="vv" localSheetId="3">[1]Ativo!#REF!</definedName>
    <definedName name="vv" localSheetId="0">[1]Ativo!#REF!</definedName>
    <definedName name="vv">[1]Ativo!#REF!</definedName>
    <definedName name="vvv">'[318]#REF'!$A$1:$M$49</definedName>
    <definedName name="w" localSheetId="3">#REF!</definedName>
    <definedName name="w" localSheetId="0">#REF!</definedName>
    <definedName name="w">#REF!</definedName>
    <definedName name="W.">'[35]Atom-Wts-All'!$I$35</definedName>
    <definedName name="WAGESCALC">#REF!</definedName>
    <definedName name="WAGESINPUT">#REF!</definedName>
    <definedName name="WAGESINSTR">#REF!</definedName>
    <definedName name="Waste">#REF!</definedName>
    <definedName name="Waste_to_ROM">"Ore Loss'!$B$26:$L$40"</definedName>
    <definedName name="WATER">#REF!</definedName>
    <definedName name="WATERCARTCOST" localSheetId="3">[26]Service_Eq.!$U$2:$X$50</definedName>
    <definedName name="WATERCARTCOST" localSheetId="0">[26]Service_Eq.!$U$2:$X$50</definedName>
    <definedName name="WATERCARTCOST">[27]Service_Eq.!$U$2:$X$50</definedName>
    <definedName name="wawaw">[59]Lead!$F$1:$F$65536</definedName>
    <definedName name="we">#REF!</definedName>
    <definedName name="WeatherDelays1">#REF!</definedName>
    <definedName name="webdata" localSheetId="3">[212]Wep!$B$4:$J$188</definedName>
    <definedName name="webdata" localSheetId="0">[212]Wep!$B$4:$J$188</definedName>
    <definedName name="webdata">[213]Wep!$B$4:$J$188</definedName>
    <definedName name="Weekly_Table" localSheetId="3">[319]Weekly!$D$1:$BD$75</definedName>
    <definedName name="Weekly_Table" localSheetId="0">[319]Weekly!$D$1:$BD$75</definedName>
    <definedName name="Weekly_Table">[320]Weekly!$D$1:$BD$75</definedName>
    <definedName name="WEENAJSDKFKF" localSheetId="3">#REF!</definedName>
    <definedName name="WEENAJSDKFKF" localSheetId="0">#REF!</definedName>
    <definedName name="WEENAJSDKFKF">#REF!</definedName>
    <definedName name="weight" localSheetId="3">#REF!</definedName>
    <definedName name="weight" localSheetId="0">#REF!</definedName>
    <definedName name="weight">#REF!</definedName>
    <definedName name="WElllll">#REF!</definedName>
    <definedName name="whours">'[11]General Input'!$C$29</definedName>
    <definedName name="will" localSheetId="3" hidden="1">{#N/A,#N/A,FALSE,"magsep2";#N/A,#N/A,FALSE,"¾"" X ½""";#N/A,#N/A,FALSE,"½"" X ¼""";#N/A,#N/A,FALSE,"¼"" X 8 Mesh";#N/A,#N/A,FALSE,"8 X 14 Mesh"}</definedName>
    <definedName name="will" localSheetId="0" hidden="1">{#N/A,#N/A,FALSE,"magsep2";#N/A,#N/A,FALSE,"¾"" X ½""";#N/A,#N/A,FALSE,"½"" X ¼""";#N/A,#N/A,FALSE,"¼"" X 8 Mesh";#N/A,#N/A,FALSE,"8 X 14 Mesh"}</definedName>
    <definedName name="will" hidden="1">{#N/A,#N/A,FALSE,"magsep2";#N/A,#N/A,FALSE,"¾"" X ½""";#N/A,#N/A,FALSE,"½"" X ¼""";#N/A,#N/A,FALSE,"¼"" X 8 Mesh";#N/A,#N/A,FALSE,"8 X 14 Mesh"}</definedName>
    <definedName name="WK1_GOLD_IN_BARREN" localSheetId="3">SUMPRODUCT('[240]DATA ENTRY'!$C$144:$J$144,'[240]DATA ENTRY'!$C$145:$J$145)/SUM('[240]DATA ENTRY'!$C$145:$J$145)</definedName>
    <definedName name="WK1_GOLD_IN_BARREN" localSheetId="0">SUMPRODUCT('[240]DATA ENTRY'!$C$144:$J$144,'[240]DATA ENTRY'!$C$145:$J$145)/SUM('[240]DATA ENTRY'!$C$145:$J$145)</definedName>
    <definedName name="WK1_GOLD_IN_BARREN">SUMPRODUCT('[241]DATA ENTRY'!#REF!,'[241]DATA ENTRY'!#REF!)/SUM('[241]DATA ENTRY'!#REF!)</definedName>
    <definedName name="WK1_GOLD_IN_MASS" localSheetId="3">SUMPRODUCT('[240]DATA ENTRY'!$C$147:$J$147,'[240]DATA ENTRY'!$C$153:$J$153)/SUM('[240]DATA ENTRY'!$C$153:$J$153)</definedName>
    <definedName name="WK1_GOLD_IN_MASS" localSheetId="0">SUMPRODUCT('[240]DATA ENTRY'!$C$147:$J$147,'[240]DATA ENTRY'!$C$153:$J$153)/SUM('[240]DATA ENTRY'!$C$153:$J$153)</definedName>
    <definedName name="WK1_GOLD_IN_MASS">SUMPRODUCT('[241]DATA ENTRY'!#REF!,'[241]DATA ENTRY'!#REF!)/SUM('[241]DATA ENTRY'!#REF!)</definedName>
    <definedName name="WK1_GOLD_IN_PREG_SOLN" localSheetId="3">SUMPRODUCT('[240]DATA ENTRY'!$C$143:$J$143,'[240]DATA ENTRY'!$C$145:$J$145)/SUM('[240]DATA ENTRY'!$C$145:$J$145)</definedName>
    <definedName name="WK1_GOLD_IN_PREG_SOLN" localSheetId="0">SUMPRODUCT('[240]DATA ENTRY'!$C$143:$J$143,'[240]DATA ENTRY'!$C$145:$J$145)/SUM('[240]DATA ENTRY'!$C$145:$J$145)</definedName>
    <definedName name="WK1_GOLD_IN_PREG_SOLN">SUMPRODUCT('[241]DATA ENTRY'!#REF!,'[241]DATA ENTRY'!#REF!)/SUM('[241]DATA ENTRY'!#REF!)</definedName>
    <definedName name="WK2_GOLD_IN_BARREN" localSheetId="3">SUMPRODUCT('[240]DATA ENTRY'!$K$144:$Q$144,'[240]DATA ENTRY'!$K$145:$Q$145)/SUM('[240]DATA ENTRY'!$K$145:$Q$145)</definedName>
    <definedName name="WK2_GOLD_IN_BARREN" localSheetId="0">SUMPRODUCT('[240]DATA ENTRY'!$K$144:$Q$144,'[240]DATA ENTRY'!$K$145:$Q$145)/SUM('[240]DATA ENTRY'!$K$145:$Q$145)</definedName>
    <definedName name="WK2_GOLD_IN_BARREN">SUMPRODUCT('[241]DATA ENTRY'!#REF!,'[241]DATA ENTRY'!#REF!)/SUM('[241]DATA ENTRY'!#REF!)</definedName>
    <definedName name="WK2_GOLD_IN_MASS" localSheetId="3">IF(SUM('[240]DATA ENTRY'!$K$153:$Q$153)=0,0,SUMPRODUCT('[240]DATA ENTRY'!$K$147:$Q$147,'[240]DATA ENTRY'!$K$153:$Q$153)/SUM('[240]DATA ENTRY'!$K$153:$Q$153))</definedName>
    <definedName name="WK2_GOLD_IN_MASS" localSheetId="0">IF(SUM('[240]DATA ENTRY'!$K$153:$Q$153)=0,0,SUMPRODUCT('[240]DATA ENTRY'!$K$147:$Q$147,'[240]DATA ENTRY'!$K$153:$Q$153)/SUM('[240]DATA ENTRY'!$K$153:$Q$153))</definedName>
    <definedName name="WK2_GOLD_IN_MASS">IF(SUM('[241]DATA ENTRY'!#REF!)=0,0,SUMPRODUCT('[241]DATA ENTRY'!#REF!,'[241]DATA ENTRY'!#REF!)/SUM('[241]DATA ENTRY'!#REF!))</definedName>
    <definedName name="WK2_GOLD_IN_PREG_SOLN" localSheetId="3">IF(SUM('[240]DATA ENTRY'!$K$145:$Q$145)=0,0,SUMPRODUCT('[240]DATA ENTRY'!$K$143:$Q$143,'[240]DATA ENTRY'!$K$145:$Q$145)/SUM('[240]DATA ENTRY'!$K$145:$Q$145))</definedName>
    <definedName name="WK2_GOLD_IN_PREG_SOLN" localSheetId="0">IF(SUM('[240]DATA ENTRY'!$K$145:$Q$145)=0,0,SUMPRODUCT('[240]DATA ENTRY'!$K$143:$Q$143,'[240]DATA ENTRY'!$K$145:$Q$145)/SUM('[240]DATA ENTRY'!$K$145:$Q$145))</definedName>
    <definedName name="WK2_GOLD_IN_PREG_SOLN">IF(SUM('[241]DATA ENTRY'!#REF!)=0,0,SUMPRODUCT('[241]DATA ENTRY'!#REF!,'[241]DATA ENTRY'!#REF!)/SUM('[241]DATA ENTRY'!#REF!))</definedName>
    <definedName name="WK3_GOLD_IN_BARREN" localSheetId="3">SUMPRODUCT('[240]DATA ENTRY'!$R$144:$X$144,'[240]DATA ENTRY'!$R$145:$X$145)/SUM('[240]DATA ENTRY'!$R$145:$X$145)</definedName>
    <definedName name="WK3_GOLD_IN_BARREN" localSheetId="0">SUMPRODUCT('[240]DATA ENTRY'!$R$144:$X$144,'[240]DATA ENTRY'!$R$145:$X$145)/SUM('[240]DATA ENTRY'!$R$145:$X$145)</definedName>
    <definedName name="WK3_GOLD_IN_BARREN">SUMPRODUCT('[241]DATA ENTRY'!#REF!,'[241]DATA ENTRY'!#REF!)/SUM('[241]DATA ENTRY'!#REF!)</definedName>
    <definedName name="WK3_GOLD_IN_BARREN_APR">SUMPRODUCT('[321]DATA ENTRY'!$R$122:$X$122,'[321]DATA ENTRY'!$R$123:$X$123)/SUM('[321]DATA ENTRY'!$R$123:$X$123)</definedName>
    <definedName name="WK3_GOLD_IN_MASS" localSheetId="3">IF(SUM('[240]DATA ENTRY'!$R$153:$X$153)=0,0,SUMPRODUCT('[240]DATA ENTRY'!$R$147:$X$147,'[240]DATA ENTRY'!$R$153:$X$153)/SUM('[240]DATA ENTRY'!$R$153:$X$153))</definedName>
    <definedName name="WK3_GOLD_IN_MASS" localSheetId="0">IF(SUM('[240]DATA ENTRY'!$R$153:$X$153)=0,0,SUMPRODUCT('[240]DATA ENTRY'!$R$147:$X$147,'[240]DATA ENTRY'!$R$153:$X$153)/SUM('[240]DATA ENTRY'!$R$153:$X$153))</definedName>
    <definedName name="WK3_GOLD_IN_MASS">IF(SUM('[241]DATA ENTRY'!#REF!)=0,0,SUMPRODUCT('[241]DATA ENTRY'!#REF!,'[241]DATA ENTRY'!#REF!)/SUM('[241]DATA ENTRY'!#REF!))</definedName>
    <definedName name="WK3_GOLD_IN_PREG_SOLN" localSheetId="3">IF(SUM('[240]DATA ENTRY'!$R$145:$X$145)=0,0,SUMPRODUCT('[240]DATA ENTRY'!$R$143:$X$143,'[240]DATA ENTRY'!$R$145:$X$145)/SUM('[240]DATA ENTRY'!$R$145:$X$145))</definedName>
    <definedName name="WK3_GOLD_IN_PREG_SOLN" localSheetId="0">IF(SUM('[240]DATA ENTRY'!$R$145:$X$145)=0,0,SUMPRODUCT('[240]DATA ENTRY'!$R$143:$X$143,'[240]DATA ENTRY'!$R$145:$X$145)/SUM('[240]DATA ENTRY'!$R$145:$X$145))</definedName>
    <definedName name="WK3_GOLD_IN_PREG_SOLN">IF(SUM('[241]DATA ENTRY'!#REF!)=0,0,SUMPRODUCT('[241]DATA ENTRY'!#REF!,'[241]DATA ENTRY'!#REF!)/SUM('[241]DATA ENTRY'!#REF!))</definedName>
    <definedName name="WK3_GOLD_IN_PREG_SOLN_APR" localSheetId="3">IF(SUM('[321]DATA ENTRY'!$R$123:$X$123)=0,0,SUMPRODUCT('[321]DATA ENTRY'!$R$121:$X$121,'[321]DATA ENTRY'!$R$123:$X$123)/SUM('[321]DATA ENTRY'!$R$123:$X$123))</definedName>
    <definedName name="WK3_GOLD_IN_PREG_SOLN_APR" localSheetId="0">IF(SUM('[321]DATA ENTRY'!$R$123:$X$123)=0,0,SUMPRODUCT('[321]DATA ENTRY'!$R$121:$X$121,'[321]DATA ENTRY'!$R$123:$X$123)/SUM('[321]DATA ENTRY'!$R$123:$X$123))</definedName>
    <definedName name="WK3_GOLD_IN_PREG_SOLN_APR">IF(SUM('[321]DATA ENTRY'!$R$123:$X$123)=0,0,SUMPRODUCT('[321]DATA ENTRY'!$R$121:$X$121,'[321]DATA ENTRY'!$R$123:$X$123)/SUM('[321]DATA ENTRY'!$R$123:$X$123))</definedName>
    <definedName name="WK4_GOLD_IN_BARREN" localSheetId="3">SUMPRODUCT('[240]DATA ENTRY'!$Y$144:$AE$144,'[240]DATA ENTRY'!$Y$145:$AE$145)/SUM('[240]DATA ENTRY'!$Y$145:$AE$145)</definedName>
    <definedName name="WK4_GOLD_IN_BARREN" localSheetId="0">SUMPRODUCT('[240]DATA ENTRY'!$Y$144:$AE$144,'[240]DATA ENTRY'!$Y$145:$AE$145)/SUM('[240]DATA ENTRY'!$Y$145:$AE$145)</definedName>
    <definedName name="WK4_GOLD_IN_BARREN">SUMPRODUCT('[241]DATA ENTRY'!#REF!,'[241]DATA ENTRY'!#REF!)/SUM('[241]DATA ENTRY'!#REF!)</definedName>
    <definedName name="WK4_GOLD_IN_MASS" localSheetId="3">IF(SUM('[240]DATA ENTRY'!$Y$153:$AE$153)=0,0,SUMPRODUCT('[240]DATA ENTRY'!$Y$147:$AE$147,'[240]DATA ENTRY'!$Y$153:$AE$153)/SUM('[240]DATA ENTRY'!$Y$153:$AE$153))</definedName>
    <definedName name="WK4_GOLD_IN_MASS" localSheetId="0">IF(SUM('[240]DATA ENTRY'!$Y$153:$AE$153)=0,0,SUMPRODUCT('[240]DATA ENTRY'!$Y$147:$AE$147,'[240]DATA ENTRY'!$Y$153:$AE$153)/SUM('[240]DATA ENTRY'!$Y$153:$AE$153))</definedName>
    <definedName name="WK4_GOLD_IN_MASS">IF(SUM('[241]DATA ENTRY'!#REF!)=0,0,SUMPRODUCT('[241]DATA ENTRY'!#REF!,'[241]DATA ENTRY'!#REF!)/SUM('[241]DATA ENTRY'!#REF!))</definedName>
    <definedName name="WK4_GOLD_IN_PREG_SOLN" localSheetId="3">IF(SUM('[240]DATA ENTRY'!$Y$145:$AE$145)=0,0,SUMPRODUCT('[240]DATA ENTRY'!$Y$143:$AE$143,'[240]DATA ENTRY'!$Y$145:$AE$145)/SUM('[240]DATA ENTRY'!$Y$145:$AE$145))</definedName>
    <definedName name="WK4_GOLD_IN_PREG_SOLN" localSheetId="0">IF(SUM('[240]DATA ENTRY'!$Y$145:$AE$145)=0,0,SUMPRODUCT('[240]DATA ENTRY'!$Y$143:$AE$143,'[240]DATA ENTRY'!$Y$145:$AE$145)/SUM('[240]DATA ENTRY'!$Y$145:$AE$145))</definedName>
    <definedName name="WK4_GOLD_IN_PREG_SOLN">IF(SUM('[241]DATA ENTRY'!#REF!)=0,0,SUMPRODUCT('[241]DATA ENTRY'!#REF!,'[241]DATA ENTRY'!#REF!)/SUM('[241]DATA ENTRY'!#REF!))</definedName>
    <definedName name="WK5_GOLD_IN_BARREN" localSheetId="3">SUMPRODUCT('[240]DATA ENTRY'!$AF$144:$AL$144,'[240]DATA ENTRY'!$AF$145:$AL$145)/SUM('[240]DATA ENTRY'!$AF$145:$AL$145)</definedName>
    <definedName name="WK5_GOLD_IN_BARREN" localSheetId="0">SUMPRODUCT('[240]DATA ENTRY'!$AF$144:$AL$144,'[240]DATA ENTRY'!$AF$145:$AL$145)/SUM('[240]DATA ENTRY'!$AF$145:$AL$145)</definedName>
    <definedName name="WK5_GOLD_IN_BARREN">SUMPRODUCT('[241]DATA ENTRY'!#REF!,'[241]DATA ENTRY'!#REF!)/SUM('[241]DATA ENTRY'!#REF!)</definedName>
    <definedName name="WK5_GOLD_IN_MASS" localSheetId="3">IF(SUM('[240]DATA ENTRY'!$AF$153:$AL$153)=0,0,SUMPRODUCT('[240]DATA ENTRY'!$AF$147:$AL$147,'[240]DATA ENTRY'!$AF$153:$AL$153)/SUM('[240]DATA ENTRY'!$AF$153:$AL$153))</definedName>
    <definedName name="WK5_GOLD_IN_MASS" localSheetId="0">IF(SUM('[240]DATA ENTRY'!$AF$153:$AL$153)=0,0,SUMPRODUCT('[240]DATA ENTRY'!$AF$147:$AL$147,'[240]DATA ENTRY'!$AF$153:$AL$153)/SUM('[240]DATA ENTRY'!$AF$153:$AL$153))</definedName>
    <definedName name="WK5_GOLD_IN_MASS">IF(SUM('[241]DATA ENTRY'!#REF!)=0,0,SUMPRODUCT('[241]DATA ENTRY'!#REF!,'[241]DATA ENTRY'!#REF!)/SUM('[241]DATA ENTRY'!#REF!))</definedName>
    <definedName name="WK5_GOLD_IN_PREG_SOLN" localSheetId="3">IF(SUM('[240]DATA ENTRY'!$AF$145:$AL$145)=0,0,SUMPRODUCT('[240]DATA ENTRY'!$AF$143:$AL$143,'[240]DATA ENTRY'!$AF$145:$AL$145)/SUM('[240]DATA ENTRY'!$AF$145:$AL$145))</definedName>
    <definedName name="WK5_GOLD_IN_PREG_SOLN" localSheetId="0">IF(SUM('[240]DATA ENTRY'!$AF$145:$AL$145)=0,0,SUMPRODUCT('[240]DATA ENTRY'!$AF$143:$AL$143,'[240]DATA ENTRY'!$AF$145:$AL$145)/SUM('[240]DATA ENTRY'!$AF$145:$AL$145))</definedName>
    <definedName name="WK5_GOLD_IN_PREG_SOLN">IF(SUM('[241]DATA ENTRY'!#REF!)=0,0,SUMPRODUCT('[241]DATA ENTRY'!#REF!,'[241]DATA ENTRY'!#REF!)/SUM('[241]DATA ENTRY'!#REF!))</definedName>
    <definedName name="Work" localSheetId="3">#REF!</definedName>
    <definedName name="Work" localSheetId="0">#REF!</definedName>
    <definedName name="Work">#REF!</definedName>
    <definedName name="Working_capital" localSheetId="3">SUM('[177]Project Capital'!#REF!)</definedName>
    <definedName name="Working_capital" localSheetId="0">SUM('[177]Project Capital'!#REF!)</definedName>
    <definedName name="Working_capital">SUM('[69]Project Capital'!#REF!)</definedName>
    <definedName name="Working_Days">'[82]Production Stats'!$B$38</definedName>
    <definedName name="Wplan_Stat" localSheetId="3">[322]_ApplicationData!$F$1:$F$2</definedName>
    <definedName name="Wplan_Stat" localSheetId="0">[322]_ApplicationData!$F$1:$F$2</definedName>
    <definedName name="Wplan_Stat">[323]_ApplicationData!$F$1:$F$2</definedName>
    <definedName name="wrn.12._.Costs._.Act._.Fcast._.All." localSheetId="3" hidden="1">{#N/A,#N/A,FALSE,"Act.Fcst Costs"}</definedName>
    <definedName name="wrn.12._.Costs._.Act._.Fcast._.All." localSheetId="0" hidden="1">{#N/A,#N/A,FALSE,"Act.Fcst Costs"}</definedName>
    <definedName name="wrn.12._.Costs._.Act._.Fcast._.All." hidden="1">{#N/A,#N/A,FALSE,"Act.Fcst Costs"}</definedName>
    <definedName name="wrn.4a01." localSheetId="3" hidden="1">{"all1",#N/A,FALSE,"Header";"all1",#N/A,FALSE,"4a101";"all1",#N/A,FALSE,"4a201";"all1",#N/A,FALSE,"4a301";"all1",#N/A,FALSE,"4a401";"all1",#N/A,FALSE,"4a501"}</definedName>
    <definedName name="wrn.4a01." localSheetId="0" hidden="1">{"all1",#N/A,FALSE,"Header";"all1",#N/A,FALSE,"4a101";"all1",#N/A,FALSE,"4a201";"all1",#N/A,FALSE,"4a301";"all1",#N/A,FALSE,"4a401";"all1",#N/A,FALSE,"4a501"}</definedName>
    <definedName name="wrn.4a01." hidden="1">{"all1",#N/A,FALSE,"Header";"all1",#N/A,FALSE,"4a101";"all1",#N/A,FALSE,"4a201";"all1",#N/A,FALSE,"4a301";"all1",#N/A,FALSE,"4a401";"all1",#N/A,FALSE,"4a501"}</definedName>
    <definedName name="wrn.4a10." localSheetId="3" hidden="1">{"all1",#N/A,FALSE,"Header";"all1",#N/A,FALSE,"4a101";"all1",#N/A,FALSE,"4a201";"all1",#N/A,FALSE,"4a301";"all1",#N/A,FALSE,"4a401";"all1",#N/A,FALSE,"4a102";"all1",#N/A,FALSE,"4a501";"all1",#N/A,FALSE,"4a202";"all1",#N/A,FALSE,"4a302";"all1",#N/A,FALSE,"4a402";"all1",#N/A,FALSE,"4a502";"all1",#N/A,FALSE,"Summary 01 02 loa"}</definedName>
    <definedName name="wrn.4a10." localSheetId="0" hidden="1">{"all1",#N/A,FALSE,"Header";"all1",#N/A,FALSE,"4a101";"all1",#N/A,FALSE,"4a201";"all1",#N/A,FALSE,"4a301";"all1",#N/A,FALSE,"4a401";"all1",#N/A,FALSE,"4a102";"all1",#N/A,FALSE,"4a501";"all1",#N/A,FALSE,"4a202";"all1",#N/A,FALSE,"4a302";"all1",#N/A,FALSE,"4a402";"all1",#N/A,FALSE,"4a502";"all1",#N/A,FALSE,"Summary 01 02 loa"}</definedName>
    <definedName name="wrn.4a10." hidden="1">{"all1",#N/A,FALSE,"Header";"all1",#N/A,FALSE,"4a101";"all1",#N/A,FALSE,"4a201";"all1",#N/A,FALSE,"4a301";"all1",#N/A,FALSE,"4a401";"all1",#N/A,FALSE,"4a102";"all1",#N/A,FALSE,"4a501";"all1",#N/A,FALSE,"4a202";"all1",#N/A,FALSE,"4a302";"all1",#N/A,FALSE,"4a402";"all1",#N/A,FALSE,"4a502";"all1",#N/A,FALSE,"Summary 01 02 loa"}</definedName>
    <definedName name="wrn.6a10." localSheetId="3" hidden="1">{"all1",#N/A,FALSE,"Header";"all1",#N/A,FALSE,"6a108";"all1",#N/A,FALSE,"6a103";"all1",#N/A,FALSE,"6a104";"all1",#N/A,FALSE,"6a105";"all1",#N/A,FALSE,"6a106";"all1",#N/A,FALSE,"6a107";"all1",#N/A,FALSE,"6a102"}</definedName>
    <definedName name="wrn.6a10." localSheetId="0" hidden="1">{"all1",#N/A,FALSE,"Header";"all1",#N/A,FALSE,"6a108";"all1",#N/A,FALSE,"6a103";"all1",#N/A,FALSE,"6a104";"all1",#N/A,FALSE,"6a105";"all1",#N/A,FALSE,"6a106";"all1",#N/A,FALSE,"6a107";"all1",#N/A,FALSE,"6a102"}</definedName>
    <definedName name="wrn.6a10." hidden="1">{"all1",#N/A,FALSE,"Header";"all1",#N/A,FALSE,"6a108";"all1",#N/A,FALSE,"6a103";"all1",#N/A,FALSE,"6a104";"all1",#N/A,FALSE,"6a105";"all1",#N/A,FALSE,"6a106";"all1",#N/A,FALSE,"6a107";"all1",#N/A,FALSE,"6a102"}</definedName>
    <definedName name="wrn.ADMIN." localSheetId="3" hidden="1">{"ADMIN 1",#N/A,FALSE,"Admin";"ADMIN 2",#N/A,FALSE,"Admin";"ADMIN 3",#N/A,FALSE,"Admin";"ADMIN 4",#N/A,FALSE,"Admin";"ADMIN 5",#N/A,FALSE,"Admin"}</definedName>
    <definedName name="wrn.ADMIN." localSheetId="0" hidden="1">{"ADMIN 1",#N/A,FALSE,"Admin";"ADMIN 2",#N/A,FALSE,"Admin";"ADMIN 3",#N/A,FALSE,"Admin";"ADMIN 4",#N/A,FALSE,"Admin";"ADMIN 5",#N/A,FALSE,"Admin"}</definedName>
    <definedName name="wrn.ADMIN." hidden="1">{"ADMIN 1",#N/A,FALSE,"Admin";"ADMIN 2",#N/A,FALSE,"Admin";"ADMIN 3",#N/A,FALSE,"Admin";"ADMIN 4",#N/A,FALSE,"Admin";"ADMIN 5",#N/A,FALSE,"Admin"}</definedName>
    <definedName name="wrn.Aging._.and._.Trend._.Analysis." localSheetId="3" hidden="1">{#N/A,#N/A,FALSE,"Aging Summary";#N/A,#N/A,FALSE,"Ratio Analysis";#N/A,#N/A,FALSE,"Test 120 Day Accts";#N/A,#N/A,FALSE,"Tickmarks"}</definedName>
    <definedName name="wrn.Aging._.and._.Trend._.Analysis." localSheetId="0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LL." localSheetId="3" hidden="1">{#N/A,#N/A,FALSE,"ALL COSTS SUMMARY";#N/A,#N/A,FALSE,"SUPP &amp; OPS COSTS SUMMARY";#N/A,#N/A,FALSE,"PROJECT  COSTS SUMMARY"}</definedName>
    <definedName name="wrn.ALL." localSheetId="0" hidden="1">{#N/A,#N/A,FALSE,"ALL COSTS SUMMARY";#N/A,#N/A,FALSE,"SUPP &amp; OPS COSTS SUMMARY";#N/A,#N/A,FALSE,"PROJECT  COSTS SUMMARY"}</definedName>
    <definedName name="wrn.ALL." hidden="1">{#N/A,#N/A,FALSE,"ALL COSTS SUMMARY";#N/A,#N/A,FALSE,"SUPP &amp; OPS COSTS SUMMARY";#N/A,#N/A,FALSE,"PROJECT  COSTS SUMMARY"}</definedName>
    <definedName name="wrn.All._.Data." localSheetId="3" hidden="1">{#N/A,#N/A,FALSE,"magsep2";#N/A,#N/A,FALSE,"¾"" X ½""";#N/A,#N/A,FALSE,"½"" X ¼""";#N/A,#N/A,FALSE,"¼"" X 8 Mesh";#N/A,#N/A,FALSE,"8 X 14 Mesh"}</definedName>
    <definedName name="wrn.All._.Data." localSheetId="0" hidden="1">{#N/A,#N/A,FALSE,"magsep2";#N/A,#N/A,FALSE,"¾"" X ½""";#N/A,#N/A,FALSE,"½"" X ¼""";#N/A,#N/A,FALSE,"¼"" X 8 Mesh";#N/A,#N/A,FALSE,"8 X 14 Mesh"}</definedName>
    <definedName name="wrn.All._.Data." hidden="1">{#N/A,#N/A,FALSE,"magsep2";#N/A,#N/A,FALSE,"¾"" X ½""";#N/A,#N/A,FALSE,"½"" X ¼""";#N/A,#N/A,FALSE,"¼"" X 8 Mesh";#N/A,#N/A,FALSE,"8 X 14 Mesh"}</definedName>
    <definedName name="wrn.all1." localSheetId="3" hidden="1">{"all1",#N/A,FALSE,"Header";"all1",#N/A,FALSE,"Changes";"all1",#N/A,FALSE,"Shifts &amp; Constants";"all1",#N/A,FALSE,"Shovel";"all1",#N/A,FALSE,"Trucks";"all1",#N/A,FALSE,"Blast";"all1",#N/A,FALSE,"Drill";"all1",#N/A,FALSE,"Service_Eq.";"all1",#N/A,FALSE,"Tyre Handling Contract";"all1",#N/A,FALSE,"Equipment Schedule";"all1",#N/A,FALSE,"Cost Summary";"all1",#N/A,FALSE,"Labour";"all1",#N/A,FALSE,"Unit Rates";"all1",#N/A,FALSE,"L&amp;H_Prod Pit A-6";"all1",#N/A,FALSE,"L&amp;H_Prod Pit A-4";"all1",#N/A,FALSE,"L&amp;H_Prod Pit A-2";"all1",#N/A,FALSE,"L&amp;H_Prod Pit A-8";"all1",#N/A,FALSE,"L&amp;H_Prod Pit A-1";"all1",#N/A,FALSE,"L&amp;H_Prod Pit A-5";"all1",#N/A,FALSE,"L&amp;H_Prod Pit A-7";"all1",#N/A,FALSE,"L&amp;H_Prod Pit A-3";"all1",#N/A,FALSE,"L&amp;H_Prod Pit A-11";"all1",#N/A,FALSE,"L&amp;H_Prod Pit A-9";"all1",#N/A,FALSE,"L&amp;H_Prod Pit A-12";"all1",#N/A,FALSE,"L&amp;H_Prod Pit A-10";"all1",#N/A,FALSE,"L&amp;H_Prod Pit A-13";"all1",#N/A,FALSE,"L&amp;H_Prod Pit A-14";"all1",#N/A,FALSE,"L&amp;H_Prod Pit A-15";"all1",#N/A,FALSE,"L&amp;H_Prod Pit B-East ORE to B";"all1",#N/A,FALSE,"L&amp;H_Prod Pit B-West Ore to B";"all1",#N/A,FALSE,"L&amp;H_Prod Pit B-Central ORE to B"}</definedName>
    <definedName name="wrn.all1." localSheetId="0" hidden="1">{"all1",#N/A,FALSE,"Header";"all1",#N/A,FALSE,"Changes";"all1",#N/A,FALSE,"Shifts &amp; Constants";"all1",#N/A,FALSE,"Shovel";"all1",#N/A,FALSE,"Trucks";"all1",#N/A,FALSE,"Blast";"all1",#N/A,FALSE,"Drill";"all1",#N/A,FALSE,"Service_Eq.";"all1",#N/A,FALSE,"Tyre Handling Contract";"all1",#N/A,FALSE,"Equipment Schedule";"all1",#N/A,FALSE,"Cost Summary";"all1",#N/A,FALSE,"Labour";"all1",#N/A,FALSE,"Unit Rates";"all1",#N/A,FALSE,"L&amp;H_Prod Pit A-6";"all1",#N/A,FALSE,"L&amp;H_Prod Pit A-4";"all1",#N/A,FALSE,"L&amp;H_Prod Pit A-2";"all1",#N/A,FALSE,"L&amp;H_Prod Pit A-8";"all1",#N/A,FALSE,"L&amp;H_Prod Pit A-1";"all1",#N/A,FALSE,"L&amp;H_Prod Pit A-5";"all1",#N/A,FALSE,"L&amp;H_Prod Pit A-7";"all1",#N/A,FALSE,"L&amp;H_Prod Pit A-3";"all1",#N/A,FALSE,"L&amp;H_Prod Pit A-11";"all1",#N/A,FALSE,"L&amp;H_Prod Pit A-9";"all1",#N/A,FALSE,"L&amp;H_Prod Pit A-12";"all1",#N/A,FALSE,"L&amp;H_Prod Pit A-10";"all1",#N/A,FALSE,"L&amp;H_Prod Pit A-13";"all1",#N/A,FALSE,"L&amp;H_Prod Pit A-14";"all1",#N/A,FALSE,"L&amp;H_Prod Pit A-15";"all1",#N/A,FALSE,"L&amp;H_Prod Pit B-East ORE to B";"all1",#N/A,FALSE,"L&amp;H_Prod Pit B-West Ore to B";"all1",#N/A,FALSE,"L&amp;H_Prod Pit B-Central ORE to B"}</definedName>
    <definedName name="wrn.all1." hidden="1">{"all1",#N/A,FALSE,"Header";"all1",#N/A,FALSE,"CAF";"all1",#N/A,FALSE,"MCOSTM 2b";"all1",#N/A,FALSE,"MCOSTM 5a";"all1",#N/A,FALSE,"Block Limits";"all1",#N/A,FALSE,"Summary";"all1",#N/A,FALSE,"Fixed Costs  &amp; Optim Capital";"all1",#N/A,FALSE,"Contract Rates";"all1",#N/A,FALSE,"Equipment Hourly Hire";"all1",#N/A,FALSE,"FS Prod Schedule";"all1",#N/A,FALSE,"Shifts &amp; Constants";"all1",#N/A,FALSE,"RH200";"all1",#N/A,FALSE,"L&amp;H_Prod";"all1",#N/A,FALSE,"Labour";"all1",#N/A,FALSE,"Labour Cost";"all1",#N/A,FALSE,"Trucks";"all1",#N/A,FALSE,"Blast";"all1",#N/A,FALSE,"Drill";"all1",#N/A,FALSE,"Service_Eq.";"all1",#N/A,FALSE,"Dewater";"all1",#N/A,FALSE,"Haul road profiles";"all1",#N/A,FALSE,"Process Original";"all1",#N/A,FALSE,"Process Capital";"all1",#N/A,FALSE,"Process opex_check";"all1",#N/A,FALSE,"Process opex_detail"}</definedName>
    <definedName name="wrn.all1a." localSheetId="3" hidden="1">{"all1",#N/A,FALSE,"Header";"ALL1",#N/A,FALSE,"CAF";"all1",#N/A,FALSE,"slopes";"all1",#N/A,FALSE,"MCOSTM 2b";"all1",#N/A,FALSE,"MCOSTM 5a";"all1",#N/A,FALSE,"Block Limits";"all1",#N/A,FALSE,"Summary";"all1",#N/A,FALSE,"Fixed Costs  &amp; Optim Capital";"all1",#N/A,FALSE,"Contract Rates";"all1",#N/A,FALSE,"FS Prod Schedule";"all1",#N/A,FALSE,"Shifts &amp; Constants";"all1",#N/A,FALSE,"Shovel 400 t";"all1",#N/A,FALSE,"L&amp;H_Prod";"all1",#N/A,FALSE,"Labour";"all1",#N/A,FALSE,"Trucks";"all1",#N/A,FALSE,"Blast";"all1",#N/A,FALSE,"Drill";"all1",#N/A,FALSE,"Service_Eq.";"all1",#N/A,FALSE,"Dewater";"all1",#N/A,FALSE,"Haul road profiles"}</definedName>
    <definedName name="wrn.all1a." localSheetId="0" hidden="1">{"all1",#N/A,FALSE,"Header";"ALL1",#N/A,FALSE,"CAF";"all1",#N/A,FALSE,"slopes";"all1",#N/A,FALSE,"MCOSTM 2b";"all1",#N/A,FALSE,"MCOSTM 5a";"all1",#N/A,FALSE,"Block Limits";"all1",#N/A,FALSE,"Summary";"all1",#N/A,FALSE,"Fixed Costs  &amp; Optim Capital";"all1",#N/A,FALSE,"Contract Rates";"all1",#N/A,FALSE,"FS Prod Schedule";"all1",#N/A,FALSE,"Shifts &amp; Constants";"all1",#N/A,FALSE,"Shovel 400 t";"all1",#N/A,FALSE,"L&amp;H_Prod";"all1",#N/A,FALSE,"Labour";"all1",#N/A,FALSE,"Trucks";"all1",#N/A,FALSE,"Blast";"all1",#N/A,FALSE,"Drill";"all1",#N/A,FALSE,"Service_Eq.";"all1",#N/A,FALSE,"Dewater";"all1",#N/A,FALSE,"Haul road profiles"}</definedName>
    <definedName name="wrn.all1a." hidden="1">{"all1",#N/A,FALSE,"Header";"ALL1",#N/A,FALSE,"CAF";"all1",#N/A,FALSE,"slopes";"all1",#N/A,FALSE,"MCOSTM 2b";"all1",#N/A,FALSE,"MCOSTM 5a";"all1",#N/A,FALSE,"Block Limits";"all1",#N/A,FALSE,"Summary";"all1",#N/A,FALSE,"Fixed Costs  &amp; Optim Capital";"all1",#N/A,FALSE,"Contract Rates";"all1",#N/A,FALSE,"FS Prod Schedule";"all1",#N/A,FALSE,"Shifts &amp; Constants";"all1",#N/A,FALSE,"Shovel 400 t";"all1",#N/A,FALSE,"L&amp;H_Prod";"all1",#N/A,FALSE,"Labour";"all1",#N/A,FALSE,"Trucks";"all1",#N/A,FALSE,"Blast";"all1",#N/A,FALSE,"Drill";"all1",#N/A,FALSE,"Service_Eq.";"all1",#N/A,FALSE,"Dewater";"all1",#N/A,FALSE,"Haul road profiles"}</definedName>
    <definedName name="wrn.all1data." localSheetId="3" hidden="1">{"tab321",#N/A,FALSE,"CAF";"all1",#N/A,FALSE,"Header";"all1",#N/A,FALSE,"WMC DATA";"all1",#N/A,FALSE,"Slopes";"all1",#N/A,FALSE,"CAF";"all1",#N/A,FALSE,"MCOSTM 1A"}</definedName>
    <definedName name="wrn.all1data." localSheetId="0" hidden="1">{"tab321",#N/A,FALSE,"CAF";"all1",#N/A,FALSE,"Header";"all1",#N/A,FALSE,"WMC DATA";"all1",#N/A,FALSE,"Slopes";"all1",#N/A,FALSE,"CAF";"all1",#N/A,FALSE,"MCOSTM 1A"}</definedName>
    <definedName name="wrn.all1data." hidden="1">{"tab321",#N/A,FALSE,"CAF";"all1",#N/A,FALSE,"Header";"all1",#N/A,FALSE,"WMC DATA";"all1",#N/A,FALSE,"Slopes";"all1",#N/A,FALSE,"CAF";"all1",#N/A,FALSE,"MCOSTM 1A"}</definedName>
    <definedName name="wrn.Budget." localSheetId="3" hidden="1">{#N/A,#N/A,FALSE,"Exec Summary";#N/A,#N/A,FALSE,"Op Statement";#N/A,#N/A,FALSE,"Prod Summary";#N/A,#N/A,FALSE,"Cashflow";#N/A,#N/A,FALSE,"CapEx";#N/A,#N/A,FALSE,"Manning";#N/A,#N/A,FALSE,"LOM Op";#N/A,#N/A,FALSE,"LOM Prod"}</definedName>
    <definedName name="wrn.Budget." localSheetId="0" hidden="1">{#N/A,#N/A,FALSE,"Exec Summary";#N/A,#N/A,FALSE,"Op Statement";#N/A,#N/A,FALSE,"Prod Summary";#N/A,#N/A,FALSE,"Cashflow";#N/A,#N/A,FALSE,"CapEx";#N/A,#N/A,FALSE,"Manning";#N/A,#N/A,FALSE,"LOM Op";#N/A,#N/A,FALSE,"LOM Prod"}</definedName>
    <definedName name="wrn.Budget." hidden="1">{#N/A,#N/A,FALSE,"Exec Summary";#N/A,#N/A,FALSE,"Op Statement";#N/A,#N/A,FALSE,"Prod Summary";#N/A,#N/A,FALSE,"Cashflow";#N/A,#N/A,FALSE,"CapEx";#N/A,#N/A,FALSE,"Manning";#N/A,#N/A,FALSE,"LOM Op";#N/A,#N/A,FALSE,"LOM Prod"}</definedName>
    <definedName name="wrn.Budget._.Document." localSheetId="3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localSheetId="0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C_01." localSheetId="3" hidden="1">{#N/A,#N/A,FALSE,"C_01 CASE 1";#N/A,#N/A,FALSE,"C_01 CASE 2"}</definedName>
    <definedName name="wrn.C_01." localSheetId="0" hidden="1">{#N/A,#N/A,FALSE,"C_01 CASE 1";#N/A,#N/A,FALSE,"C_01 CASE 2"}</definedName>
    <definedName name="wrn.C_01." hidden="1">{#N/A,#N/A,FALSE,"C_01 CASE 1";#N/A,#N/A,FALSE,"C_01 CASE 2"}</definedName>
    <definedName name="wrn.CAPITAL." localSheetId="3" hidden="1">{"CAPITAL 1",#N/A,FALSE,"Capital";"CAPITAL 2",#N/A,FALSE,"Capital";"CAPITAL 3",#N/A,FALSE,"Capital";"CAPITAL 4",#N/A,FALSE,"Capital"}</definedName>
    <definedName name="wrn.CAPITAL." localSheetId="0" hidden="1">{"CAPITAL 1",#N/A,FALSE,"Capital";"CAPITAL 2",#N/A,FALSE,"Capital";"CAPITAL 3",#N/A,FALSE,"Capital";"CAPITAL 4",#N/A,FALSE,"Capital"}</definedName>
    <definedName name="wrn.CAPITAL." hidden="1">{"CAPITAL 1",#N/A,FALSE,"Capital";"CAPITAL 2",#N/A,FALSE,"Capital";"CAPITAL 3",#N/A,FALSE,"Capital";"CAPITAL 4",#N/A,FALSE,"Capital"}</definedName>
    <definedName name="wrn.CORPORATE." localSheetId="3" hidden="1">{"CORP PL",#N/A,FALSE,"Corporate";"CORP COP",#N/A,FALSE,"Corporate";"CORP ML",#N/A,FALSE,"Corporate";"CORP JAC",#N/A,FALSE,"Corporate";"CORP SAT",#N/A,FALSE,"Corporate";"CORP UG",#N/A,FALSE,"Corporate";"CORP MILL",#N/A,FALSE,"Corporate";"SUMMARY 1",#N/A,FALSE,"Summary";"SUMMARY 3",#N/A,FALSE,"Summary"}</definedName>
    <definedName name="wrn.CORPORATE." localSheetId="0" hidden="1">{"CORP PL",#N/A,FALSE,"Corporate";"CORP COP",#N/A,FALSE,"Corporate";"CORP ML",#N/A,FALSE,"Corporate";"CORP JAC",#N/A,FALSE,"Corporate";"CORP SAT",#N/A,FALSE,"Corporate";"CORP UG",#N/A,FALSE,"Corporate";"CORP MILL",#N/A,FALSE,"Corporate";"SUMMARY 1",#N/A,FALSE,"Summary";"SUMMARY 3",#N/A,FALSE,"Summary"}</definedName>
    <definedName name="wrn.CORPORATE." hidden="1">{"CORP PL",#N/A,FALSE,"Corporate";"CORP COP",#N/A,FALSE,"Corporate";"CORP ML",#N/A,FALSE,"Corporate";"CORP JAC",#N/A,FALSE,"Corporate";"CORP SAT",#N/A,FALSE,"Corporate";"CORP UG",#N/A,FALSE,"Corporate";"CORP MILL",#N/A,FALSE,"Corporate";"SUMMARY 1",#N/A,FALSE,"Summary";"SUMMARY 3",#N/A,FALSE,"Summary"}</definedName>
    <definedName name="wrn.Cost._.Office._.Report." localSheetId="3" hidden="1">{#N/A,#N/A,TRUE,"Cost Office Report";#N/A,#N/A,TRUE,"Cost Office Report B"}</definedName>
    <definedName name="wrn.Cost._.Office._.Report." localSheetId="0" hidden="1">{#N/A,#N/A,TRUE,"Cost Office Report";#N/A,#N/A,TRUE,"Cost Office Report B"}</definedName>
    <definedName name="wrn.Cost._.Office._.Report." hidden="1">{#N/A,#N/A,TRUE,"Cost Office Report";#N/A,#N/A,TRUE,"Cost Office Report B"}</definedName>
    <definedName name="wrn.cost07." localSheetId="3" hidden="1">{"header",#N/A,FALSE,"Header";#N/A,#N/A,FALSE,"Road Map";"costHPS",#N/A,FALSE,"Cost_HP Summary";"drillcost",#N/A,FALSE,"Drill";"drillprod",#N/A,FALSE,"Drill";"blastpara",#N/A,FALSE,"Blast";"4100xpb7000US",#N/A,FALSE,"4100xpb7000US$";"fuelcon",#N/A,FALSE,"FuelCon";"gradecon",#N/A,FALSE,"Grade Control ";"equipfreight",#N/A,FALSE,"Equipfreight";"Kamcatmaint",#N/A,FALSE,"KomCat maint";"labourrates",#N/A,FALSE,"Labour Cost";"labour1",#N/A,FALSE,"Labour";"labour2",#N/A,FALSE,"Labour";"labour3",#N/A,FALSE,"Labour";#N/A,#N/A,FALSE,"MCOG";#N/A,#N/A,FALSE,"Shovel";"costsumdet",#N/A,FALSE,"Cost Summary";"costsumapp",#N/A,FALSE,"Cost Summary";"equsched1",#N/A,FALSE,"Equipment Schedule";"equsched2",#N/A,FALSE,"Equipment Schedule";"equsched3",#N/A,FALSE,"Equipment Schedule";"equsched4",#N/A,FALSE,"Equipment Schedule";"shftcnst",#N/A,FALSE,"Shifts &amp; Constants";"serveq1",#N/A,FALSE,"Service_Eq.";"serveq2",#N/A,FALSE,"Service_Eq.";"O&amp;Kshovel",#N/A,FALSE,"RH200";"truck1",#N/A,FALSE,"Trucks";"truckgraf",#N/A,FALSE,"Trucks";"dewater",#N/A,FALSE,"Dewater";"aasumdes",#N/A,FALSE,"Summary Design 1a";"aasumdes",#N/A,FALSE,"Summary Design 2a";"aasumdes",#N/A,FALSE,"Summary Design 3a";"aasumdes",#N/A,FALSE,"Summary Design 4a";"aasumdes",#N/A,FALSE,"Summary Design 5a";"aasumdes",#N/A,FALSE,"Summary Design 6a";"l&amp;Hall",#N/A,FALSE,"L&amp;H_Pit 1a4100";"l&amp;Hall",#N/A,FALSE,"L&amp;H_Pit 2a4100";"l&amp;Hall",#N/A,FALSE,"L&amp;H_Pit 3a4100";"l&amp;Hall",#N/A,FALSE,"L&amp;H_Pit 4a4100";"l&amp;Hall",#N/A,FALSE,"L&amp;H_Pit 5a4100";"l&amp;Hall",#N/A,FALSE,"L&amp;H_Pit 6a4100";"l&amp;Hall",#N/A,FALSE,"L&amp;H_Pit 1a994";"l&amp;Hall",#N/A,FALSE,"L&amp;H_Pit 2a994";"l&amp;Hall",#N/A,FALSE,"L&amp;H_Pit 3a994";"l&amp;Hall",#N/A,FALSE,"L&amp;H_Pit 4a994";"l&amp;Hall",#N/A,FALSE,"L&amp;H_Pit 5a994";"l&amp;Hall",#N/A,FALSE,"L&amp;H_Pit 6a994";"l&amp;Hall",#N/A,FALSE,"L&amp;H_Pit 1aRH200";"summdes1",#N/A,FALSE,"Summary Design 1a";"sumdesx",#N/A,FALSE,"Summary Design 2a";"sumdesx",#N/A,FALSE,"Summary Design 3a";"sumdesx",#N/A,FALSE,"Summary Design 4a";"sumdesx",#N/A,FALSE,"Summary Design 5a";"sumdesx",#N/A,FALSE,"Summary Design 6a"}</definedName>
    <definedName name="wrn.cost07." localSheetId="0" hidden="1">{"header",#N/A,FALSE,"Header";#N/A,#N/A,FALSE,"Road Map";"costHPS",#N/A,FALSE,"Cost_HP Summary";"drillcost",#N/A,FALSE,"Drill";"drillprod",#N/A,FALSE,"Drill";"blastpara",#N/A,FALSE,"Blast";"4100xpb7000US",#N/A,FALSE,"4100xpb7000US$";"fuelcon",#N/A,FALSE,"FuelCon";"gradecon",#N/A,FALSE,"Grade Control ";"equipfreight",#N/A,FALSE,"Equipfreight";"Kamcatmaint",#N/A,FALSE,"KomCat maint";"labourrates",#N/A,FALSE,"Labour Cost";"labour1",#N/A,FALSE,"Labour";"labour2",#N/A,FALSE,"Labour";"labour3",#N/A,FALSE,"Labour";#N/A,#N/A,FALSE,"MCOG";#N/A,#N/A,FALSE,"Shovel";"costsumdet",#N/A,FALSE,"Cost Summary";"costsumapp",#N/A,FALSE,"Cost Summary";"equsched1",#N/A,FALSE,"Equipment Schedule";"equsched2",#N/A,FALSE,"Equipment Schedule";"equsched3",#N/A,FALSE,"Equipment Schedule";"equsched4",#N/A,FALSE,"Equipment Schedule";"shftcnst",#N/A,FALSE,"Shifts &amp; Constants";"serveq1",#N/A,FALSE,"Service_Eq.";"serveq2",#N/A,FALSE,"Service_Eq.";"O&amp;Kshovel",#N/A,FALSE,"RH200";"truck1",#N/A,FALSE,"Trucks";"truckgraf",#N/A,FALSE,"Trucks";"dewater",#N/A,FALSE,"Dewater";"aasumdes",#N/A,FALSE,"Summary Design 1a";"aasumdes",#N/A,FALSE,"Summary Design 2a";"aasumdes",#N/A,FALSE,"Summary Design 3a";"aasumdes",#N/A,FALSE,"Summary Design 4a";"aasumdes",#N/A,FALSE,"Summary Design 5a";"aasumdes",#N/A,FALSE,"Summary Design 6a";"l&amp;Hall",#N/A,FALSE,"L&amp;H_Pit 1a4100";"l&amp;Hall",#N/A,FALSE,"L&amp;H_Pit 2a4100";"l&amp;Hall",#N/A,FALSE,"L&amp;H_Pit 3a4100";"l&amp;Hall",#N/A,FALSE,"L&amp;H_Pit 4a4100";"l&amp;Hall",#N/A,FALSE,"L&amp;H_Pit 5a4100";"l&amp;Hall",#N/A,FALSE,"L&amp;H_Pit 6a4100";"l&amp;Hall",#N/A,FALSE,"L&amp;H_Pit 1a994";"l&amp;Hall",#N/A,FALSE,"L&amp;H_Pit 2a994";"l&amp;Hall",#N/A,FALSE,"L&amp;H_Pit 3a994";"l&amp;Hall",#N/A,FALSE,"L&amp;H_Pit 4a994";"l&amp;Hall",#N/A,FALSE,"L&amp;H_Pit 5a994";"l&amp;Hall",#N/A,FALSE,"L&amp;H_Pit 6a994";"l&amp;Hall",#N/A,FALSE,"L&amp;H_Pit 1aRH200";"summdes1",#N/A,FALSE,"Summary Design 1a";"sumdesx",#N/A,FALSE,"Summary Design 2a";"sumdesx",#N/A,FALSE,"Summary Design 3a";"sumdesx",#N/A,FALSE,"Summary Design 4a";"sumdesx",#N/A,FALSE,"Summary Design 5a";"sumdesx",#N/A,FALSE,"Summary Design 6a"}</definedName>
    <definedName name="wrn.cost07." hidden="1">{"header",#N/A,FALSE,"Header";#N/A,#N/A,FALSE,"Road Map";"costHPS",#N/A,FALSE,"Cost_HP Summary";"drillcost",#N/A,FALSE,"Drill";"drillprod",#N/A,FALSE,"Drill";"blastpara",#N/A,FALSE,"Blast";"4100xpb7000US",#N/A,FALSE,"4100xpb7000US$";"fuelcon",#N/A,FALSE,"FuelCon";"gradecon",#N/A,FALSE,"Grade Control ";"equipfreight",#N/A,FALSE,"Equipfreight";"Kamcatmaint",#N/A,FALSE,"KomCat maint";"labourrates",#N/A,FALSE,"Labour Cost";"labour1",#N/A,FALSE,"Labour";"labour2",#N/A,FALSE,"Labour";"labour3",#N/A,FALSE,"Labour";#N/A,#N/A,FALSE,"MCOG";#N/A,#N/A,FALSE,"Shovel";"costsumdet",#N/A,FALSE,"Cost Summary";"costsumapp",#N/A,FALSE,"Cost Summary";"equsched1",#N/A,FALSE,"Equipment Schedule";"equsched2",#N/A,FALSE,"Equipment Schedule";"equsched3",#N/A,FALSE,"Equipment Schedule";"equsched4",#N/A,FALSE,"Equipment Schedule";"shftcnst",#N/A,FALSE,"Shifts &amp; Constants";"serveq1",#N/A,FALSE,"Service_Eq.";"serveq2",#N/A,FALSE,"Service_Eq.";"O&amp;Kshovel",#N/A,FALSE,"RH200";"truck1",#N/A,FALSE,"Trucks";"truckgraf",#N/A,FALSE,"Trucks";"dewater",#N/A,FALSE,"Dewater";"aasumdes",#N/A,FALSE,"Summary Design 1a";"aasumdes",#N/A,FALSE,"Summary Design 2a";"aasumdes",#N/A,FALSE,"Summary Design 3a";"aasumdes",#N/A,FALSE,"Summary Design 4a";"aasumdes",#N/A,FALSE,"Summary Design 5a";"aasumdes",#N/A,FALSE,"Summary Design 6a";"l&amp;Hall",#N/A,FALSE,"L&amp;H_Pit 1a4100";"l&amp;Hall",#N/A,FALSE,"L&amp;H_Pit 2a4100";"l&amp;Hall",#N/A,FALSE,"L&amp;H_Pit 3a4100";"l&amp;Hall",#N/A,FALSE,"L&amp;H_Pit 4a4100";"l&amp;Hall",#N/A,FALSE,"L&amp;H_Pit 5a4100";"l&amp;Hall",#N/A,FALSE,"L&amp;H_Pit 6a4100";"l&amp;Hall",#N/A,FALSE,"L&amp;H_Pit 1a994";"l&amp;Hall",#N/A,FALSE,"L&amp;H_Pit 2a994";"l&amp;Hall",#N/A,FALSE,"L&amp;H_Pit 3a994";"l&amp;Hall",#N/A,FALSE,"L&amp;H_Pit 4a994";"l&amp;Hall",#N/A,FALSE,"L&amp;H_Pit 5a994";"l&amp;Hall",#N/A,FALSE,"L&amp;H_Pit 6a994";"l&amp;Hall",#N/A,FALSE,"L&amp;H_Pit 1aRH200";"summdes1",#N/A,FALSE,"Summary Design 1a";"sumdesx",#N/A,FALSE,"Summary Design 2a";"sumdesx",#N/A,FALSE,"Summary Design 3a";"sumdesx",#N/A,FALSE,"Summary Design 4a";"sumdesx",#N/A,FALSE,"Summary Design 5a";"sumdesx",#N/A,FALSE,"Summary Design 6a"}</definedName>
    <definedName name="wrn.data." localSheetId="3" hidden="1">{#N/A,#N/A,FALSE,"DATA"}</definedName>
    <definedName name="wrn.data." localSheetId="0" hidden="1">{#N/A,#N/A,FALSE,"DATA"}</definedName>
    <definedName name="wrn.data." hidden="1">{#N/A,#N/A,FALSE,"DATA"}</definedName>
    <definedName name="wrn.Debbie._.Hawkins." localSheetId="3" hidden="1">{"Admin Costs",#N/A,FALSE,"Act.Fcst Costs"}</definedName>
    <definedName name="wrn.Debbie._.Hawkins." localSheetId="0" hidden="1">{"Admin Costs",#N/A,FALSE,"Act.Fcst Costs"}</definedName>
    <definedName name="wrn.Debbie._.Hawkins." hidden="1">{"Admin Costs",#N/A,FALSE,"Act.Fcst Costs"}</definedName>
    <definedName name="wrn.Edition._.globale." localSheetId="3" hidden="1">{#N/A,#N/A,FALSE,"SAISIE EXTRAS";#N/A,#N/A,FALSE,"Page Garde";#N/A,#N/A,FALSE,"Sommaire";#N/A,#N/A,FALSE,"Commentaire";#N/A,#N/A,FALSE,"Activités Miniéres";#N/A,#N/A,FALSE,"Cuivre sommital";#N/A,#N/A,FALSE,"CA Zinc";#N/A,#N/A,FALSE,"CA Plomb";#N/A,#N/A,FALSE,"CA Cuivre";#N/A,#N/A,FALSE,"CA Cu sommital";#N/A,#N/A,FALSE,"PR traitée";#N/A,#N/A,FALSE,"PR Concentré";#N/A,#N/A,FALSE,"PR_SOMITAL";#N/A,#N/A,FALSE,"Structure siége";#N/A,#N/A,FALSE,"Structure exploitation";#N/A,#N/A,FALSE,"Frais communs ONA";#N/A,#N/A,FALSE,"Commercialisation zinc";#N/A,#N/A,FALSE,"Commercialisation plomb";#N/A,#N/A,FALSE,"Commercialisation cuivre";#N/A,#N/A,FALSE,"Commercialisation sommital";#N/A,#N/A,FALSE,"CPC";#N/A,#N/A,FALSE,"DEA";#N/A,#N/A,FALSE,"ESG";#N/A,#N/A,FALSE,"Bilan";#N/A,#N/A,FALSE,"TF";#N/A,#N/A,FALSE,"BFR";#N/A,#N/A,FALSE,"Resultat d'exploitation";#N/A,#N/A,FALSE,"R&amp;D";#N/A,#N/A,FALSE,"Invest.annuels";#N/A,#N/A,FALSE,"Invest.pluriannuel";#N/A,#N/A,FALSE,"TVA";#N/A,#N/A,FALSE,"Analyse écart CA";#N/A,#N/A,FALSE,"Analyse écart CA Zinc";#N/A,#N/A,FALSE,"Analyse écart CA Plomb";#N/A,#N/A,FALSE,"Analyse écart CA Cuivre";#N/A,#N/A,FALSE,"Analyse écart CA Cuivre somital";#N/A,#N/A,FALSE,"Analyse marge";#N/A,#N/A,FALSE,"Analyse marge zinc";#N/A,#N/A,FALSE,"Analyse marge plomb";#N/A,#N/A,FALSE,"Analyse marge cuivre";#N/A,#N/A,FALSE,"Analyse marge Cu somital";#N/A,#N/A,FALSE,"Val_Stock";#N/A,#N/A,FALSE,"Rem_Ges";#N/A,#N/A,FALSE,"Impot";#N/A,#N/A,FALSE,"Bouclage";#N/A,#N/A,FALSE,"TFPE"}</definedName>
    <definedName name="wrn.Edition._.globale." localSheetId="0" hidden="1">{#N/A,#N/A,FALSE,"SAISIE EXTRAS";#N/A,#N/A,FALSE,"Page Garde";#N/A,#N/A,FALSE,"Sommaire";#N/A,#N/A,FALSE,"Commentaire";#N/A,#N/A,FALSE,"Activités Miniéres";#N/A,#N/A,FALSE,"Cuivre sommital";#N/A,#N/A,FALSE,"CA Zinc";#N/A,#N/A,FALSE,"CA Plomb";#N/A,#N/A,FALSE,"CA Cuivre";#N/A,#N/A,FALSE,"CA Cu sommital";#N/A,#N/A,FALSE,"PR traitée";#N/A,#N/A,FALSE,"PR Concentré";#N/A,#N/A,FALSE,"PR_SOMITAL";#N/A,#N/A,FALSE,"Structure siége";#N/A,#N/A,FALSE,"Structure exploitation";#N/A,#N/A,FALSE,"Frais communs ONA";#N/A,#N/A,FALSE,"Commercialisation zinc";#N/A,#N/A,FALSE,"Commercialisation plomb";#N/A,#N/A,FALSE,"Commercialisation cuivre";#N/A,#N/A,FALSE,"Commercialisation sommital";#N/A,#N/A,FALSE,"CPC";#N/A,#N/A,FALSE,"DEA";#N/A,#N/A,FALSE,"ESG";#N/A,#N/A,FALSE,"Bilan";#N/A,#N/A,FALSE,"TF";#N/A,#N/A,FALSE,"BFR";#N/A,#N/A,FALSE,"Resultat d'exploitation";#N/A,#N/A,FALSE,"R&amp;D";#N/A,#N/A,FALSE,"Invest.annuels";#N/A,#N/A,FALSE,"Invest.pluriannuel";#N/A,#N/A,FALSE,"TVA";#N/A,#N/A,FALSE,"Analyse écart CA";#N/A,#N/A,FALSE,"Analyse écart CA Zinc";#N/A,#N/A,FALSE,"Analyse écart CA Plomb";#N/A,#N/A,FALSE,"Analyse écart CA Cuivre";#N/A,#N/A,FALSE,"Analyse écart CA Cuivre somital";#N/A,#N/A,FALSE,"Analyse marge";#N/A,#N/A,FALSE,"Analyse marge zinc";#N/A,#N/A,FALSE,"Analyse marge plomb";#N/A,#N/A,FALSE,"Analyse marge cuivre";#N/A,#N/A,FALSE,"Analyse marge Cu somital";#N/A,#N/A,FALSE,"Val_Stock";#N/A,#N/A,FALSE,"Rem_Ges";#N/A,#N/A,FALSE,"Impot";#N/A,#N/A,FALSE,"Bouclage";#N/A,#N/A,FALSE,"TFPE"}</definedName>
    <definedName name="wrn.Edition._.globale." hidden="1">{#N/A,#N/A,FALSE,"SAISIE EXTRAS";#N/A,#N/A,FALSE,"Page Garde";#N/A,#N/A,FALSE,"Sommaire";#N/A,#N/A,FALSE,"Commentaire";#N/A,#N/A,FALSE,"Activités Miniéres";#N/A,#N/A,FALSE,"Cuivre sommital";#N/A,#N/A,FALSE,"CA Zinc";#N/A,#N/A,FALSE,"CA Plomb";#N/A,#N/A,FALSE,"CA Cuivre";#N/A,#N/A,FALSE,"CA Cu sommital";#N/A,#N/A,FALSE,"PR traitée";#N/A,#N/A,FALSE,"PR Concentré";#N/A,#N/A,FALSE,"PR_SOMITAL";#N/A,#N/A,FALSE,"Structure siége";#N/A,#N/A,FALSE,"Structure exploitation";#N/A,#N/A,FALSE,"Frais communs ONA";#N/A,#N/A,FALSE,"Commercialisation zinc";#N/A,#N/A,FALSE,"Commercialisation plomb";#N/A,#N/A,FALSE,"Commercialisation cuivre";#N/A,#N/A,FALSE,"Commercialisation sommital";#N/A,#N/A,FALSE,"CPC";#N/A,#N/A,FALSE,"DEA";#N/A,#N/A,FALSE,"ESG";#N/A,#N/A,FALSE,"Bilan";#N/A,#N/A,FALSE,"TF";#N/A,#N/A,FALSE,"BFR";#N/A,#N/A,FALSE,"Resultat d'exploitation";#N/A,#N/A,FALSE,"R&amp;D";#N/A,#N/A,FALSE,"Invest.annuels";#N/A,#N/A,FALSE,"Invest.pluriannuel";#N/A,#N/A,FALSE,"TVA";#N/A,#N/A,FALSE,"Analyse écart CA";#N/A,#N/A,FALSE,"Analyse écart CA Zinc";#N/A,#N/A,FALSE,"Analyse écart CA Plomb";#N/A,#N/A,FALSE,"Analyse écart CA Cuivre";#N/A,#N/A,FALSE,"Analyse écart CA Cuivre somital";#N/A,#N/A,FALSE,"Analyse marge";#N/A,#N/A,FALSE,"Analyse marge zinc";#N/A,#N/A,FALSE,"Analyse marge plomb";#N/A,#N/A,FALSE,"Analyse marge cuivre";#N/A,#N/A,FALSE,"Analyse marge Cu somital";#N/A,#N/A,FALSE,"Val_Stock";#N/A,#N/A,FALSE,"Rem_Ges";#N/A,#N/A,FALSE,"Impot";#N/A,#N/A,FALSE,"Bouclage";#N/A,#N/A,FALSE,"TFPE"}</definedName>
    <definedName name="wrn.Equipment._.cost." localSheetId="3" hidden="1">{"Equipment cost",#N/A,FALSE,"bulks"}</definedName>
    <definedName name="wrn.Equipment._.cost." localSheetId="0" hidden="1">{"Equipment cost",#N/A,FALSE,"bulks"}</definedName>
    <definedName name="wrn.Equipment._.cost." hidden="1">{"Equipment cost",#N/A,FALSE,"bulks"}</definedName>
    <definedName name="wrn.Equipment._.List." localSheetId="3" hidden="1">{#N/A,#N/A,TRUE,"COVERSHEET";#N/A,#N/A,TRUE,"LEGEND";#N/A,#N/A,TRUE,"LIST"}</definedName>
    <definedName name="wrn.Equipment._.List." localSheetId="0" hidden="1">{#N/A,#N/A,TRUE,"COVERSHEET";#N/A,#N/A,TRUE,"LEGEND";#N/A,#N/A,TRUE,"LIST"}</definedName>
    <definedName name="wrn.Equipment._.List." hidden="1">{#N/A,#N/A,TRUE,"COVERSHEET";#N/A,#N/A,TRUE,"LEGEND";#N/A,#N/A,TRUE,"LIST"}</definedName>
    <definedName name="wrn.EXEC_1." localSheetId="3" hidden="1">{"EXEC",#N/A,TRUE,"Header";"EXEC_1",#N/A,TRUE,"Summary_1"}</definedName>
    <definedName name="wrn.EXEC_1." localSheetId="0" hidden="1">{"EXEC",#N/A,TRUE,"Header";"EXEC_1",#N/A,TRUE,"Summary_1"}</definedName>
    <definedName name="wrn.EXEC_1." hidden="1">{"EXEC",#N/A,TRUE,"Header";"EXEC_1",#N/A,TRUE,"Summary_1"}</definedName>
    <definedName name="wrn.EXEC_2." localSheetId="3" hidden="1">{"EXEC",#N/A,FALSE,"Header";"EXEC_2",#N/A,FALSE,"Summary_2"}</definedName>
    <definedName name="wrn.EXEC_2." localSheetId="0" hidden="1">{"EXEC",#N/A,FALSE,"Header";"EXEC_2",#N/A,FALSE,"Summary_2"}</definedName>
    <definedName name="wrn.EXEC_2." hidden="1">{"EXEC",#N/A,FALSE,"Header";"EXEC_2",#N/A,FALSE,"Summary_2"}</definedName>
    <definedName name="wrn.EXEC_3." localSheetId="3" hidden="1">{"EXEC",#N/A,FALSE,"Header";"EXEC_3",#N/A,FALSE,"Summary_3"}</definedName>
    <definedName name="wrn.EXEC_3." localSheetId="0" hidden="1">{"EXEC",#N/A,FALSE,"Header";"EXEC_3",#N/A,FALSE,"Summary_3"}</definedName>
    <definedName name="wrn.EXEC_3." hidden="1">{"EXEC",#N/A,FALSE,"Header";"EXEC_3",#N/A,FALSE,"Summary_3"}</definedName>
    <definedName name="wrn.EXEC_4." localSheetId="3" hidden="1">{"EXEC",#N/A,FALSE,"Header";"EXEC_4",#N/A,FALSE,"Summary_4"}</definedName>
    <definedName name="wrn.EXEC_4." localSheetId="0" hidden="1">{"EXEC",#N/A,FALSE,"Header";"EXEC_4",#N/A,FALSE,"Summary_4"}</definedName>
    <definedName name="wrn.EXEC_4." hidden="1">{"EXEC",#N/A,FALSE,"Header";"EXEC_4",#N/A,FALSE,"Summary_4"}</definedName>
    <definedName name="wrn.Forecast." localSheetId="3" hidden="1">{#N/A,#N/A,FALSE,"Summary";#N/A,#N/A,FALSE,"Schedule";#N/A,#N/A,FALSE,"Revenue";#N/A,#N/A,FALSE,"Costs";#N/A,#N/A,FALSE,"Plant Sch";#N/A,#N/A,FALSE,"Plant Cost";#N/A,#N/A,FALSE,"Labour"}</definedName>
    <definedName name="wrn.Forecast." localSheetId="0" hidden="1">{#N/A,#N/A,FALSE,"Summary";#N/A,#N/A,FALSE,"Schedule";#N/A,#N/A,FALSE,"Revenue";#N/A,#N/A,FALSE,"Costs";#N/A,#N/A,FALSE,"Plant Sch";#N/A,#N/A,FALSE,"Plant Cost";#N/A,#N/A,FALSE,"Labour"}</definedName>
    <definedName name="wrn.Forecast." hidden="1">{#N/A,#N/A,FALSE,"Summary";#N/A,#N/A,FALSE,"Schedule";#N/A,#N/A,FALSE,"Revenue";#N/A,#N/A,FALSE,"Costs";#N/A,#N/A,FALSE,"Plant Sch";#N/A,#N/A,FALSE,"Plant Cost";#N/A,#N/A,FALSE,"Labour"}</definedName>
    <definedName name="wrn.George._.Viska." localSheetId="3" hidden="1">{#N/A,#N/A,FALSE,"Cost Report";#N/A,#N/A,FALSE,"Qtly Summ.";#N/A,#N/A,FALSE,"Mar  Qtr";#N/A,#N/A,FALSE,"Report Summary"}</definedName>
    <definedName name="wrn.George._.Viska." localSheetId="0" hidden="1">{#N/A,#N/A,FALSE,"Cost Report";#N/A,#N/A,FALSE,"Qtly Summ.";#N/A,#N/A,FALSE,"Mar  Qtr";#N/A,#N/A,FALSE,"Report Summary"}</definedName>
    <definedName name="wrn.George._.Viska." hidden="1">{#N/A,#N/A,FALSE,"Cost Report";#N/A,#N/A,FALSE,"Qtly Summ.";#N/A,#N/A,FALSE,"Mar  Qtr";#N/A,#N/A,FALSE,"Report Summary"}</definedName>
    <definedName name="wrn.HAUL." localSheetId="3" hidden="1">{"SURFACE HAUL",#N/A,FALSE,"Haul"}</definedName>
    <definedName name="wrn.HAUL." localSheetId="0" hidden="1">{"SURFACE HAUL",#N/A,FALSE,"Haul"}</definedName>
    <definedName name="wrn.HAUL." hidden="1">{"SURFACE HAUL",#N/A,FALSE,"Haul"}</definedName>
    <definedName name="wrn.Inputdata." localSheetId="3" hidden="1">{"Header",#N/A,FALSE,"Header";"CAF",#N/A,FALSE,"CAF";"mcostm",#N/A,FALSE,"MCOSTM 1A";"slopes",#N/A,FALSE,"Slopes";"blocksA4",#N/A,FALSE,"Block Limits";"data",#N/A,FALSE,"WMC DATA";"csvoutput",#N/A,FALSE,"DOM100.csv"}</definedName>
    <definedName name="wrn.Inputdata." localSheetId="0" hidden="1">{"Header",#N/A,FALSE,"Header";"CAF",#N/A,FALSE,"CAF";"mcostm",#N/A,FALSE,"MCOSTM 1A";"slopes",#N/A,FALSE,"Slopes";"blocksA4",#N/A,FALSE,"Block Limits";"data",#N/A,FALSE,"WMC DATA";"csvoutput",#N/A,FALSE,"DOM100.csv"}</definedName>
    <definedName name="wrn.Inputdata." hidden="1">{"Header",#N/A,FALSE,"Header";"CAF",#N/A,FALSE,"CAF";"mcostm",#N/A,FALSE,"MCOSTM 1A";"slopes",#N/A,FALSE,"Slopes";"blocksA4",#N/A,FALSE,"Block Limits";"data",#N/A,FALSE,"WMC DATA";"csvoutput",#N/A,FALSE,"DOM100.csv"}</definedName>
    <definedName name="wrn.JACCOLETTI." localSheetId="3" hidden="1">{"JACC 2",#N/A,FALSE,"Jaccoletti";"JACC 1",#N/A,FALSE,"Jaccoletti";"JACC 3",#N/A,FALSE,"Jaccoletti";"JACC 4",#N/A,FALSE,"Jaccoletti";"JACC 5",#N/A,FALSE,"Jaccoletti";"JACC 6",#N/A,FALSE,"Jaccoletti";"JACC 7",#N/A,FALSE,"Jaccoletti";"JACC 8",#N/A,FALSE,"Jaccoletti"}</definedName>
    <definedName name="wrn.JACCOLETTI." localSheetId="0" hidden="1">{"JACC 2",#N/A,FALSE,"Jaccoletti";"JACC 1",#N/A,FALSE,"Jaccoletti";"JACC 3",#N/A,FALSE,"Jaccoletti";"JACC 4",#N/A,FALSE,"Jaccoletti";"JACC 5",#N/A,FALSE,"Jaccoletti";"JACC 6",#N/A,FALSE,"Jaccoletti";"JACC 7",#N/A,FALSE,"Jaccoletti";"JACC 8",#N/A,FALSE,"Jaccoletti"}</definedName>
    <definedName name="wrn.JACCOLETTI." hidden="1">{"JACC 2",#N/A,FALSE,"Jaccoletti";"JACC 1",#N/A,FALSE,"Jaccoletti";"JACC 3",#N/A,FALSE,"Jaccoletti";"JACC 4",#N/A,FALSE,"Jaccoletti";"JACC 5",#N/A,FALSE,"Jaccoletti";"JACC 6",#N/A,FALSE,"Jaccoletti";"JACC 7",#N/A,FALSE,"Jaccoletti";"JACC 8",#N/A,FALSE,"Jaccoletti"}</definedName>
    <definedName name="wrn.MANNING." localSheetId="3" hidden="1">{"MANNING 1",#N/A,FALSE,"Manning";"MANNING 2",#N/A,FALSE,"Manning";"MANNING 3",#N/A,FALSE,"Manning"}</definedName>
    <definedName name="wrn.MANNING." localSheetId="0" hidden="1">{"MANNING 1",#N/A,FALSE,"Manning";"MANNING 2",#N/A,FALSE,"Manning";"MANNING 3",#N/A,FALSE,"Manning"}</definedName>
    <definedName name="wrn.MANNING." hidden="1">{"MANNING 1",#N/A,FALSE,"Manning";"MANNING 2",#N/A,FALSE,"Manning";"MANNING 3",#N/A,FALSE,"Manning"}</definedName>
    <definedName name="wrn.Melbourne." localSheetId="3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localSheetId="0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ILL." localSheetId="3" hidden="1">{"MLM 1",#N/A,FALSE,"Mill";"MLM 2",#N/A,FALSE,"Mill";"MLM 3",#N/A,FALSE,"Mill";"MLM 4",#N/A,FALSE,"Mill";"MLM 5",#N/A,FALSE,"Mill";"MLM 6",#N/A,FALSE,"Mill";"MLM 7",#N/A,FALSE,"Mill";"MLM 8",#N/A,FALSE,"Mill";"MLM 9",#N/A,FALSE,"Mill";"MLM 10",#N/A,FALSE,"Mill";"MLM 11",#N/A,FALSE,"Mill"}</definedName>
    <definedName name="wrn.MILL." localSheetId="0" hidden="1">{"MLM 1",#N/A,FALSE,"Mill";"MLM 2",#N/A,FALSE,"Mill";"MLM 3",#N/A,FALSE,"Mill";"MLM 4",#N/A,FALSE,"Mill";"MLM 5",#N/A,FALSE,"Mill";"MLM 6",#N/A,FALSE,"Mill";"MLM 7",#N/A,FALSE,"Mill";"MLM 8",#N/A,FALSE,"Mill";"MLM 9",#N/A,FALSE,"Mill";"MLM 10",#N/A,FALSE,"Mill";"MLM 11",#N/A,FALSE,"Mill"}</definedName>
    <definedName name="wrn.MILL." hidden="1">{"MLM 1",#N/A,FALSE,"Mill";"MLM 2",#N/A,FALSE,"Mill";"MLM 3",#N/A,FALSE,"Mill";"MLM 4",#N/A,FALSE,"Mill";"MLM 5",#N/A,FALSE,"Mill";"MLM 6",#N/A,FALSE,"Mill";"MLM 7",#N/A,FALSE,"Mill";"MLM 8",#N/A,FALSE,"Mill";"MLM 9",#N/A,FALSE,"Mill";"MLM 10",#N/A,FALSE,"Mill";"MLM 11",#N/A,FALSE,"Mill"}</definedName>
    <definedName name="wrn.MLP." localSheetId="3" hidden="1">{"MLP 1",#N/A,FALSE,"Marvel Loch Pit";"MLP 2",#N/A,FALSE,"Marvel Loch Pit";"MLP 3",#N/A,FALSE,"Marvel Loch Pit";"MLP 4",#N/A,FALSE,"Marvel Loch Pit";"MLP 5",#N/A,FALSE,"Marvel Loch Pit";"MLP 6",#N/A,FALSE,"Marvel Loch Pit";"MLP 7",#N/A,FALSE,"Marvel Loch Pit";"MLP 8",#N/A,FALSE,"Marvel Loch Pit";"MLP 9",#N/A,FALSE,"Marvel Loch Pit";"MLP 10",#N/A,FALSE,"Marvel Loch Pit"}</definedName>
    <definedName name="wrn.MLP." localSheetId="0" hidden="1">{"MLP 1",#N/A,FALSE,"Marvel Loch Pit";"MLP 2",#N/A,FALSE,"Marvel Loch Pit";"MLP 3",#N/A,FALSE,"Marvel Loch Pit";"MLP 4",#N/A,FALSE,"Marvel Loch Pit";"MLP 5",#N/A,FALSE,"Marvel Loch Pit";"MLP 6",#N/A,FALSE,"Marvel Loch Pit";"MLP 7",#N/A,FALSE,"Marvel Loch Pit";"MLP 8",#N/A,FALSE,"Marvel Loch Pit";"MLP 9",#N/A,FALSE,"Marvel Loch Pit";"MLP 10",#N/A,FALSE,"Marvel Loch Pit"}</definedName>
    <definedName name="wrn.MLP." hidden="1">{"MLP 1",#N/A,FALSE,"Marvel Loch Pit";"MLP 2",#N/A,FALSE,"Marvel Loch Pit";"MLP 3",#N/A,FALSE,"Marvel Loch Pit";"MLP 4",#N/A,FALSE,"Marvel Loch Pit";"MLP 5",#N/A,FALSE,"Marvel Loch Pit";"MLP 6",#N/A,FALSE,"Marvel Loch Pit";"MLP 7",#N/A,FALSE,"Marvel Loch Pit";"MLP 8",#N/A,FALSE,"Marvel Loch Pit";"MLP 9",#N/A,FALSE,"Marvel Loch Pit";"MLP 10",#N/A,FALSE,"Marvel Loch Pit"}</definedName>
    <definedName name="wrn.Month._.Report." localSheetId="3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localSheetId="0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ly._.Report." localSheetId="3" hidden="1">{#N/A,#N/A,FALSE,"Exec. Summ";#N/A,#N/A,FALSE,"Op State for Report";#N/A,#N/A,FALSE,"Prod Summ";#N/A,#N/A,FALSE,"Capex Report";#N/A,#N/A,FALSE,"Graphs"}</definedName>
    <definedName name="wrn.Monthly._.Report." localSheetId="0" hidden="1">{#N/A,#N/A,FALSE,"Exec. Summ";#N/A,#N/A,FALSE,"Op State for Report";#N/A,#N/A,FALSE,"Prod Summ";#N/A,#N/A,FALSE,"Capex Report";#N/A,#N/A,FALSE,"Graphs"}</definedName>
    <definedName name="wrn.Monthly._.Report." hidden="1">{#N/A,#N/A,FALSE,"Exec. Summ";#N/A,#N/A,FALSE,"Op State for Report";#N/A,#N/A,FALSE,"Prod Summ";#N/A,#N/A,FALSE,"Capex Report";#N/A,#N/A,FALSE,"Graphs"}</definedName>
    <definedName name="wrn.Murray._.Simons." localSheetId="3" hidden="1">{#N/A,#N/A,FALSE,"Cost Report";#N/A,#N/A,FALSE,"Table 2.1";#N/A,#N/A,FALSE,"Plant Statistics";"Plant Costs",#N/A,FALSE,"Cost Summary"}</definedName>
    <definedName name="wrn.Murray._.Simons." localSheetId="0" hidden="1">{#N/A,#N/A,FALSE,"Cost Report";#N/A,#N/A,FALSE,"Table 2.1";#N/A,#N/A,FALSE,"Plant Statistics";"Plant Costs",#N/A,FALSE,"Cost Summary"}</definedName>
    <definedName name="wrn.Murray._.Simons." hidden="1">{#N/A,#N/A,FALSE,"Cost Report";#N/A,#N/A,FALSE,"Table 2.1";#N/A,#N/A,FALSE,"Plant Statistics";"Plant Costs",#N/A,FALSE,"Cost Summary"}</definedName>
    <definedName name="wrn.NON._.CASH." localSheetId="3" hidden="1">{"NON CASH 1",#N/A,FALSE,"Non Cash";"NON CASH 2",#N/A,FALSE,"Non Cash";"NON CASH 3",#N/A,FALSE,"Non Cash";"NON CASH 4",#N/A,FALSE,"Non Cash";"NON CASH 5",#N/A,FALSE,"Non Cash";"NON CASH 6",#N/A,FALSE,"Non Cash";"NON CASH 7",#N/A,FALSE,"Non Cash"}</definedName>
    <definedName name="wrn.NON._.CASH." localSheetId="0" hidden="1">{"NON CASH 1",#N/A,FALSE,"Non Cash";"NON CASH 2",#N/A,FALSE,"Non Cash";"NON CASH 3",#N/A,FALSE,"Non Cash";"NON CASH 4",#N/A,FALSE,"Non Cash";"NON CASH 5",#N/A,FALSE,"Non Cash";"NON CASH 6",#N/A,FALSE,"Non Cash";"NON CASH 7",#N/A,FALSE,"Non Cash"}</definedName>
    <definedName name="wrn.NON._.CASH." hidden="1">{"NON CASH 1",#N/A,FALSE,"Non Cash";"NON CASH 2",#N/A,FALSE,"Non Cash";"NON CASH 3",#N/A,FALSE,"Non Cash";"NON CASH 4",#N/A,FALSE,"Non Cash";"NON CASH 5",#N/A,FALSE,"Non Cash";"NON CASH 6",#N/A,FALSE,"Non Cash";"NON CASH 7",#N/A,FALSE,"Non Cash"}</definedName>
    <definedName name="wrn.Peter._.Johnston." localSheetId="3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localSheetId="0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rint._.All._.Sheets." localSheetId="3" hidden="1">{#N/A,#N/A,FALSE,"Graphs";#N/A,#N/A,FALSE,"MBL Analysis";#N/A,#N/A,FALSE,"Schedule 1";#N/A,#N/A,FALSE,"Cashflow";#N/A,#N/A,FALSE,"Long Gold-FX";#N/A,#N/A,FALSE,"Hedging";#N/A,#N/A,FALSE,"MGP Physical";#N/A,#N/A,FALSE,"Assumptions";#N/A,#N/A,FALSE,"Reefton Physical";#N/A,#N/A,FALSE,"Notes and Changes"}</definedName>
    <definedName name="wrn.Print._.All._.Sheets." localSheetId="0" hidden="1">{#N/A,#N/A,FALSE,"Graphs";#N/A,#N/A,FALSE,"MBL Analysis";#N/A,#N/A,FALSE,"Schedule 1";#N/A,#N/A,FALSE,"Cashflow";#N/A,#N/A,FALSE,"Long Gold-FX";#N/A,#N/A,FALSE,"Hedging";#N/A,#N/A,FALSE,"MGP Physical";#N/A,#N/A,FALSE,"Assumptions";#N/A,#N/A,FALSE,"Reefton Physical";#N/A,#N/A,FALSE,"Notes and Changes"}</definedName>
    <definedName name="wrn.Print._.All._.Sheets." hidden="1">{#N/A,#N/A,FALSE,"Graphs";#N/A,#N/A,FALSE,"MBL Analysis";#N/A,#N/A,FALSE,"Schedule 1";#N/A,#N/A,FALSE,"Cashflow";#N/A,#N/A,FALSE,"Long Gold-FX";#N/A,#N/A,FALSE,"Hedging";#N/A,#N/A,FALSE,"MGP Physical";#N/A,#N/A,FALSE,"Assumptions";#N/A,#N/A,FALSE,"Reefton Physical";#N/A,#N/A,FALSE,"Notes and Changes"}</definedName>
    <definedName name="wrn.Print._.Output." localSheetId="3" hidden="1">{#N/A,#N/A,FALSE,"OUTPUT SHEET "}</definedName>
    <definedName name="wrn.Print._.Output." localSheetId="0" hidden="1">{#N/A,#N/A,FALSE,"OUTPUT SHEET "}</definedName>
    <definedName name="wrn.Print._.Output." hidden="1">{#N/A,#N/A,FALSE,"OUTPUT SHEET "}</definedName>
    <definedName name="wrn.Print._.Weekly." localSheetId="3" hidden="1">{#N/A,#N/A,FALSE,"AA RBU";#N/A,#N/A,FALSE,"Matrix";#N/A,#N/A,FALSE,"Weekly charts";#N/A,#N/A,FALSE,"Kalgoorlie - Weekly";#N/A,#N/A,FALSE,"Plutonic - Weekly";#N/A,#N/A,FALSE,"Darlot - Weekly";#N/A,#N/A,FALSE,"Lawlers - Weekly";#N/A,#N/A,FALSE,"Bulyanhulu - Weekly"}</definedName>
    <definedName name="wrn.Print._.Weekly." localSheetId="0" hidden="1">{#N/A,#N/A,FALSE,"AA RBU";#N/A,#N/A,FALSE,"Matrix";#N/A,#N/A,FALSE,"Weekly charts";#N/A,#N/A,FALSE,"Kalgoorlie - Weekly";#N/A,#N/A,FALSE,"Plutonic - Weekly";#N/A,#N/A,FALSE,"Darlot - Weekly";#N/A,#N/A,FALSE,"Lawlers - Weekly";#N/A,#N/A,FALSE,"Bulyanhulu - Weekly"}</definedName>
    <definedName name="wrn.Print._.Weekly." hidden="1">{#N/A,#N/A,FALSE,"AA RBU";#N/A,#N/A,FALSE,"Matrix";#N/A,#N/A,FALSE,"Weekly charts";#N/A,#N/A,FALSE,"Kalgoorlie - Weekly";#N/A,#N/A,FALSE,"Plutonic - Weekly";#N/A,#N/A,FALSE,"Darlot - Weekly";#N/A,#N/A,FALSE,"Lawlers - Weekly";#N/A,#N/A,FALSE,"Bulyanhulu - Weekly"}</definedName>
    <definedName name="wrn.Print_All." localSheetId="3" hidden="1">{#N/A,#N/A,FALSE,"Summary";#N/A,#N/A,FALSE,"Price Score";#N/A,#N/A,FALSE,"Safety";#N/A,#N/A,FALSE,"Tech";#N/A,#N/A,FALSE,"Exper";#N/A,#N/A,FALSE,"HR";#N/A,#N/A,FALSE,"LCIP"}</definedName>
    <definedName name="wrn.Print_All." localSheetId="0" hidden="1">{#N/A,#N/A,FALSE,"Summary";#N/A,#N/A,FALSE,"Price Score";#N/A,#N/A,FALSE,"Safety";#N/A,#N/A,FALSE,"Tech";#N/A,#N/A,FALSE,"Exper";#N/A,#N/A,FALSE,"HR";#N/A,#N/A,FALSE,"LCIP"}</definedName>
    <definedName name="wrn.Print_All." hidden="1">{#N/A,#N/A,FALSE,"Summary";#N/A,#N/A,FALSE,"Price Score";#N/A,#N/A,FALSE,"Safety";#N/A,#N/A,FALSE,"Tech";#N/A,#N/A,FALSE,"Exper";#N/A,#N/A,FALSE,"HR";#N/A,#N/A,FALSE,"LCIP"}</definedName>
    <definedName name="wrn.Prjctons." localSheetId="3" hidden="1">{"value_prction",#N/A,TRUE,"Valuation"}</definedName>
    <definedName name="wrn.Prjctons." localSheetId="0" hidden="1">{"value_prction",#N/A,TRUE,"Valuation"}</definedName>
    <definedName name="wrn.Prjctons." hidden="1">{"value_prction",#N/A,TRUE,"Valuation"}</definedName>
    <definedName name="wrn.Rapport._.de._.gestion." localSheetId="3" hidden="1">{#N/A,#N/A,FALSE,"Page Garde";#N/A,#N/A,FALSE,"Sommaire";#N/A,#N/A,FALSE,"Commentaire";#N/A,#N/A,FALSE,"Activités Miniéres";#N/A,#N/A,FALSE,"Cuivre sommital";#N/A,#N/A,FALSE,"CA Zinc";#N/A,#N/A,FALSE,"CA Plomb";#N/A,#N/A,FALSE,"CA Cuivre";#N/A,#N/A,FALSE,"CA Cu sommital";#N/A,#N/A,FALSE,"PR traitée";#N/A,#N/A,FALSE,"PR Concentré";#N/A,#N/A,FALSE,"PR_SOMITAL";#N/A,#N/A,FALSE,"Structure siége";#N/A,#N/A,FALSE,"Structure exploitation";#N/A,#N/A,FALSE,"Frais communs ONA";#N/A,#N/A,FALSE,"Commercialisation zinc";#N/A,#N/A,FALSE,"Commercialisation plomb";#N/A,#N/A,FALSE,"Commercialisation cuivre";#N/A,#N/A,FALSE,"Commercialisation sommital";#N/A,#N/A,FALSE,"CPC";#N/A,#N/A,FALSE,"DEA";#N/A,#N/A,FALSE,"ESG";#N/A,#N/A,FALSE,"Bilan";#N/A,#N/A,FALSE,"TF";#N/A,#N/A,FALSE,"BFR";#N/A,#N/A,FALSE,"Resultat d'exploitation";#N/A,#N/A,FALSE,"R&amp;D";#N/A,#N/A,FALSE,"Invest.annuels";#N/A,#N/A,FALSE,"Invest.pluriannuel";#N/A,#N/A,FALSE,"TVA"}</definedName>
    <definedName name="wrn.Rapport._.de._.gestion." localSheetId="0" hidden="1">{#N/A,#N/A,FALSE,"Page Garde";#N/A,#N/A,FALSE,"Sommaire";#N/A,#N/A,FALSE,"Commentaire";#N/A,#N/A,FALSE,"Activités Miniéres";#N/A,#N/A,FALSE,"Cuivre sommital";#N/A,#N/A,FALSE,"CA Zinc";#N/A,#N/A,FALSE,"CA Plomb";#N/A,#N/A,FALSE,"CA Cuivre";#N/A,#N/A,FALSE,"CA Cu sommital";#N/A,#N/A,FALSE,"PR traitée";#N/A,#N/A,FALSE,"PR Concentré";#N/A,#N/A,FALSE,"PR_SOMITAL";#N/A,#N/A,FALSE,"Structure siége";#N/A,#N/A,FALSE,"Structure exploitation";#N/A,#N/A,FALSE,"Frais communs ONA";#N/A,#N/A,FALSE,"Commercialisation zinc";#N/A,#N/A,FALSE,"Commercialisation plomb";#N/A,#N/A,FALSE,"Commercialisation cuivre";#N/A,#N/A,FALSE,"Commercialisation sommital";#N/A,#N/A,FALSE,"CPC";#N/A,#N/A,FALSE,"DEA";#N/A,#N/A,FALSE,"ESG";#N/A,#N/A,FALSE,"Bilan";#N/A,#N/A,FALSE,"TF";#N/A,#N/A,FALSE,"BFR";#N/A,#N/A,FALSE,"Resultat d'exploitation";#N/A,#N/A,FALSE,"R&amp;D";#N/A,#N/A,FALSE,"Invest.annuels";#N/A,#N/A,FALSE,"Invest.pluriannuel";#N/A,#N/A,FALSE,"TVA"}</definedName>
    <definedName name="wrn.Rapport._.de._.gestion." hidden="1">{#N/A,#N/A,FALSE,"Page Garde";#N/A,#N/A,FALSE,"Sommaire";#N/A,#N/A,FALSE,"Commentaire";#N/A,#N/A,FALSE,"Activités Miniéres";#N/A,#N/A,FALSE,"Cuivre sommital";#N/A,#N/A,FALSE,"CA Zinc";#N/A,#N/A,FALSE,"CA Plomb";#N/A,#N/A,FALSE,"CA Cuivre";#N/A,#N/A,FALSE,"CA Cu sommital";#N/A,#N/A,FALSE,"PR traitée";#N/A,#N/A,FALSE,"PR Concentré";#N/A,#N/A,FALSE,"PR_SOMITAL";#N/A,#N/A,FALSE,"Structure siége";#N/A,#N/A,FALSE,"Structure exploitation";#N/A,#N/A,FALSE,"Frais communs ONA";#N/A,#N/A,FALSE,"Commercialisation zinc";#N/A,#N/A,FALSE,"Commercialisation plomb";#N/A,#N/A,FALSE,"Commercialisation cuivre";#N/A,#N/A,FALSE,"Commercialisation sommital";#N/A,#N/A,FALSE,"CPC";#N/A,#N/A,FALSE,"DEA";#N/A,#N/A,FALSE,"ESG";#N/A,#N/A,FALSE,"Bilan";#N/A,#N/A,FALSE,"TF";#N/A,#N/A,FALSE,"BFR";#N/A,#N/A,FALSE,"Resultat d'exploitation";#N/A,#N/A,FALSE,"R&amp;D";#N/A,#N/A,FALSE,"Invest.annuels";#N/A,#N/A,FALSE,"Invest.pluriannuel";#N/A,#N/A,FALSE,"TVA"}</definedName>
    <definedName name="wrn.rapport._.immo." localSheetId="3" hidden="1">{#N/A,#N/A,FALSE,"IMMO"}</definedName>
    <definedName name="wrn.rapport._.immo." localSheetId="0" hidden="1">{#N/A,#N/A,FALSE,"IMMO"}</definedName>
    <definedName name="wrn.rapport._.immo." hidden="1">{#N/A,#N/A,FALSE,"IMMO"}</definedName>
    <definedName name="wrn.report1." localSheetId="3" hidden="1">{#N/A,#N/A,TRUE,"EWAR";#N/A,#N/A,TRUE,"Sad";#N/A,#N/A,TRUE,"Yat";#N/A,#N/A,TRUE,"Nav";#N/A,#N/A,TRUE,"Mor";#N/A,#N/A,TRUE,"Geit"}</definedName>
    <definedName name="wrn.report1." localSheetId="0" hidden="1">{#N/A,#N/A,TRUE,"EWAR";#N/A,#N/A,TRUE,"Sad";#N/A,#N/A,TRUE,"Yat";#N/A,#N/A,TRUE,"Nav";#N/A,#N/A,TRUE,"Mor";#N/A,#N/A,TRUE,"Geit"}</definedName>
    <definedName name="wrn.report1." hidden="1">{#N/A,#N/A,TRUE,"EWAR";#N/A,#N/A,TRUE,"Sad";#N/A,#N/A,TRUE,"Yat";#N/A,#N/A,TRUE,"Nav";#N/A,#N/A,TRUE,"Mor";#N/A,#N/A,TRUE,"Geit"}</definedName>
    <definedName name="wrn.Rob._.Smith." localSheetId="3" hidden="1">{#N/A,#N/A,FALSE,"Cost Report";"Geology",#N/A,FALSE,"Cost Summary";"Geolgy Recon",#N/A,FALSE,"UG Geology Rep."}</definedName>
    <definedName name="wrn.Rob._.Smith." localSheetId="0" hidden="1">{#N/A,#N/A,FALSE,"Cost Report";"Geology",#N/A,FALSE,"Cost Summary";"Geolgy Recon",#N/A,FALSE,"UG Geology Rep."}</definedName>
    <definedName name="wrn.Rob._.Smith." hidden="1">{#N/A,#N/A,FALSE,"Cost Report";"Geology",#N/A,FALSE,"Cost Summary";"Geolgy Recon",#N/A,FALSE,"UG Geology Rep."}</definedName>
    <definedName name="wrn.run10." localSheetId="3" hidden="1">{"all1",#N/A,FALSE,"Header";"all1",#N/A,FALSE,"110";"all1",#N/A,FALSE,"210";"all1",#N/A,FALSE,"310";"all1",#N/A,FALSE,"410";"all1",#N/A,FALSE,"510"}</definedName>
    <definedName name="wrn.run10." localSheetId="0" hidden="1">{"all1",#N/A,FALSE,"Header";"all1",#N/A,FALSE,"110";"all1",#N/A,FALSE,"210";"all1",#N/A,FALSE,"310";"all1",#N/A,FALSE,"410";"all1",#N/A,FALSE,"510"}</definedName>
    <definedName name="wrn.run10." hidden="1">{"all1",#N/A,FALSE,"Header";"all1",#N/A,FALSE,"110";"all1",#N/A,FALSE,"210";"all1",#N/A,FALSE,"310";"all1",#N/A,FALSE,"410";"all1",#N/A,FALSE,"510"}</definedName>
    <definedName name="wrn.run1415." localSheetId="3" hidden="1">{"all1",#N/A,FALSE,"Header";"all1",#N/A,FALSE,"113";"all1",#N/A,FALSE,"213";"all1",#N/A,FALSE,"313";"all1",#N/A,FALSE,"413";"all1",#N/A,FALSE,"513";"all1",#N/A,FALSE,"215"}</definedName>
    <definedName name="wrn.run1415." localSheetId="0" hidden="1">{"all1",#N/A,FALSE,"Header";"all1",#N/A,FALSE,"113";"all1",#N/A,FALSE,"213";"all1",#N/A,FALSE,"313";"all1",#N/A,FALSE,"413";"all1",#N/A,FALSE,"513";"all1",#N/A,FALSE,"215"}</definedName>
    <definedName name="wrn.run1415." hidden="1">{"all1",#N/A,FALSE,"Header";"all1",#N/A,FALSE,"113";"all1",#N/A,FALSE,"213";"all1",#N/A,FALSE,"313";"all1",#N/A,FALSE,"413";"all1",#N/A,FALSE,"513";"all1",#N/A,FALSE,"215"}</definedName>
    <definedName name="wrn.run17." localSheetId="3" hidden="1">{"all1",#N/A,FALSE,"Header";"all1",#N/A,FALSE,"117";"all1",#N/A,FALSE,"217";"all1",#N/A,FALSE,"317";"all1",#N/A,FALSE,"417";"all1",#N/A,FALSE,"517";"all1",#N/A,FALSE,"114";"all1",#N/A,FALSE,"214";"all1",#N/A,FALSE,"314";"all1",#N/A,FALSE,"414";"all1",#N/A,FALSE,"514";"all1",#N/A,FALSE,"Summary"}</definedName>
    <definedName name="wrn.run17." localSheetId="0" hidden="1">{"all1",#N/A,FALSE,"Header";"all1",#N/A,FALSE,"117";"all1",#N/A,FALSE,"217";"all1",#N/A,FALSE,"317";"all1",#N/A,FALSE,"417";"all1",#N/A,FALSE,"517";"all1",#N/A,FALSE,"114";"all1",#N/A,FALSE,"214";"all1",#N/A,FALSE,"314";"all1",#N/A,FALSE,"414";"all1",#N/A,FALSE,"514";"all1",#N/A,FALSE,"Summary"}</definedName>
    <definedName name="wrn.run17." hidden="1">{"all1",#N/A,FALSE,"Header";"all1",#N/A,FALSE,"117";"all1",#N/A,FALSE,"217";"all1",#N/A,FALSE,"317";"all1",#N/A,FALSE,"417";"all1",#N/A,FALSE,"517";"all1",#N/A,FALSE,"114";"all1",#N/A,FALSE,"214";"all1",#N/A,FALSE,"314";"all1",#N/A,FALSE,"414";"all1",#N/A,FALSE,"514";"all1",#N/A,FALSE,"Summary"}</definedName>
    <definedName name="wrn.run19." localSheetId="3" hidden="1">{"all1",#N/A,FALSE,"Header";"all1",#N/A,FALSE,"Summary 19 20 loa";"all1",#N/A,FALSE,"218";#N/A,#N/A,FALSE,"119";"all1",#N/A,FALSE,"119";"all1",#N/A,FALSE,"219";"all1",#N/A,FALSE,"319";"all1",#N/A,FALSE,"419";"all1",#N/A,FALSE,"519"}</definedName>
    <definedName name="wrn.run19." localSheetId="0" hidden="1">{"all1",#N/A,FALSE,"Header";"all1",#N/A,FALSE,"Summary 19 20 loa";"all1",#N/A,FALSE,"218";#N/A,#N/A,FALSE,"119";"all1",#N/A,FALSE,"119";"all1",#N/A,FALSE,"219";"all1",#N/A,FALSE,"319";"all1",#N/A,FALSE,"419";"all1",#N/A,FALSE,"519"}</definedName>
    <definedName name="wrn.run19." hidden="1">{"all1",#N/A,FALSE,"Header";"all1",#N/A,FALSE,"Summary 19 20 loa";"all1",#N/A,FALSE,"218";#N/A,#N/A,FALSE,"119";"all1",#N/A,FALSE,"119";"all1",#N/A,FALSE,"219";"all1",#N/A,FALSE,"319";"all1",#N/A,FALSE,"419";"all1",#N/A,FALSE,"519"}</definedName>
    <definedName name="wrn.run25." localSheetId="3" hidden="1">{"all1",#N/A,FALSE,"Header";"all1",#N/A,FALSE,"125";"all1",#N/A,FALSE,"225";"all1",#N/A,FALSE,"325";"all1",#N/A,FALSE,"425";"all1",#N/A,FALSE,"525"}</definedName>
    <definedName name="wrn.run25." localSheetId="0" hidden="1">{"all1",#N/A,FALSE,"Header";"all1",#N/A,FALSE,"125";"all1",#N/A,FALSE,"225";"all1",#N/A,FALSE,"325";"all1",#N/A,FALSE,"425";"all1",#N/A,FALSE,"525"}</definedName>
    <definedName name="wrn.run25." hidden="1">{"all1",#N/A,FALSE,"Header";"all1",#N/A,FALSE,"125";"all1",#N/A,FALSE,"225";"all1",#N/A,FALSE,"325";"all1",#N/A,FALSE,"425";"all1",#N/A,FALSE,"525"}</definedName>
    <definedName name="wrn.SATELLITES." localSheetId="3" hidden="1">{"SATT 1_2",#N/A,FALSE,"Satellite Pits";"SATT 1",#N/A,FALSE,"Satellite Pits";"SATT 2",#N/A,FALSE,"Satellite Pits";"SATT 3",#N/A,FALSE,"Satellite Pits";"SATT 4",#N/A,FALSE,"Satellite Pits";"SATT 5",#N/A,FALSE,"Satellite Pits";"SATT 6",#N/A,FALSE,"Satellite Pits";"SATT 7",#N/A,FALSE,"Satellite Pits"}</definedName>
    <definedName name="wrn.SATELLITES." localSheetId="0" hidden="1">{"SATT 1_2",#N/A,FALSE,"Satellite Pits";"SATT 1",#N/A,FALSE,"Satellite Pits";"SATT 2",#N/A,FALSE,"Satellite Pits";"SATT 3",#N/A,FALSE,"Satellite Pits";"SATT 4",#N/A,FALSE,"Satellite Pits";"SATT 5",#N/A,FALSE,"Satellite Pits";"SATT 6",#N/A,FALSE,"Satellite Pits";"SATT 7",#N/A,FALSE,"Satellite Pits"}</definedName>
    <definedName name="wrn.SATELLITES." hidden="1">{"SATT 1_2",#N/A,FALSE,"Satellite Pits";"SATT 1",#N/A,FALSE,"Satellite Pits";"SATT 2",#N/A,FALSE,"Satellite Pits";"SATT 3",#N/A,FALSE,"Satellite Pits";"SATT 4",#N/A,FALSE,"Satellite Pits";"SATT 5",#N/A,FALSE,"Satellite Pits";"SATT 6",#N/A,FALSE,"Satellite Pits";"SATT 7",#N/A,FALSE,"Satellite Pits"}</definedName>
    <definedName name="wrn.Simon._.Wulff." localSheetId="3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localSheetId="0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RDBLASTDRILL." localSheetId="3" hidden="1">{"BLASTCOST",#N/A,FALSE,"Blast";"DRILLPRODUCTIVITY",#N/A,FALSE,"Drill"}</definedName>
    <definedName name="wrn.SRDBLASTDRILL." localSheetId="0" hidden="1">{"BLASTCOST",#N/A,FALSE,"Blast";"DRILLPRODUCTIVITY",#N/A,FALSE,"Drill"}</definedName>
    <definedName name="wrn.SRDBLASTDRILL." hidden="1">{"BLASTCOST",#N/A,FALSE,"Blast";"DRILLPRODUCTIVITY",#N/A,FALSE,"Drill"}</definedName>
    <definedName name="wrn.SRDCOSTSUMMARYANDPITQUANTITIES." localSheetId="3" hidden="1">{"COST_HPSUMMARY",#N/A,FALSE,"Cost_HP Summary";"COSTSUMMARY",#N/A,FALSE,"Cost Summary";"PITMOVEMENTSUMMARY",#N/A,FALSE,"Equipment Schedule Original"}</definedName>
    <definedName name="wrn.SRDCOSTSUMMARYANDPITQUANTITIES." localSheetId="0" hidden="1">{"COST_HPSUMMARY",#N/A,FALSE,"Cost_HP Summary";"COSTSUMMARY",#N/A,FALSE,"Cost Summary";"PITMOVEMENTSUMMARY",#N/A,FALSE,"Equipment Schedule Original"}</definedName>
    <definedName name="wrn.SRDCOSTSUMMARYANDPITQUANTITIES." hidden="1">{"COST_HPSUMMARY",#N/A,FALSE,"Cost_HP Summary";"COSTSUMMARY",#N/A,FALSE,"Cost Summary";"PITMOVEMENTSUMMARY",#N/A,FALSE,"Equipment Schedule Original"}</definedName>
    <definedName name="wrn.SRDCYCLETIMES." localSheetId="3" hidden="1">{"TRUCKCYCLETIMES",#N/A,FALSE,"Cycle Times";"TRUCKPRODUCTIVITY",#N/A,FALSE,"Cycle Times"}</definedName>
    <definedName name="wrn.SRDCYCLETIMES." localSheetId="0" hidden="1">{"TRUCKCYCLETIMES",#N/A,FALSE,"Cycle Times";"TRUCKPRODUCTIVITY",#N/A,FALSE,"Cycle Times"}</definedName>
    <definedName name="wrn.SRDCYCLETIMES." hidden="1">{"TRUCKCYCLETIMES",#N/A,FALSE,"Cycle Times";"TRUCKPRODUCTIVITY",#N/A,FALSE,"Cycle Times"}</definedName>
    <definedName name="wrn.SRDEQUIPMENT." localSheetId="3" hidden="1">{"EQUIPHRSREQINSERVICE",#N/A,FALSE,"Equipment Schedule Original";"EQUIPSERVLIFEREMAININGPURCHASE",#N/A,FALSE,"Equipment Schedule Original";"EQUIPUPTOFUELUSAGE",#N/A,FALSE,"Equipment Schedule Original"}</definedName>
    <definedName name="wrn.SRDEQUIPMENT." localSheetId="0" hidden="1">{"EQUIPHRSREQINSERVICE",#N/A,FALSE,"Equipment Schedule Original";"EQUIPSERVLIFEREMAININGPURCHASE",#N/A,FALSE,"Equipment Schedule Original";"EQUIPUPTOFUELUSAGE",#N/A,FALSE,"Equipment Schedule Original"}</definedName>
    <definedName name="wrn.SRDEQUIPMENT." hidden="1">{"EQUIPHRSREQINSERVICE",#N/A,FALSE,"Equipment Schedule Original";"EQUIPSERVLIFEREMAININGPURCHASE",#N/A,FALSE,"Equipment Schedule Original";"EQUIPUPTOFUELUSAGE",#N/A,FALSE,"Equipment Schedule Original"}</definedName>
    <definedName name="wrn.SRDEQUIPMENTNEW." localSheetId="3" hidden="1">{"TABLES111NEWHOURS",#N/A,FALSE,"Equipment Schedule new";"TABLES112NEWEQUIPMENTREQ",#N/A,FALSE,"Equipment Schedule new";"TABLES113NEWEQUIPMENTINSERVICE",#N/A,FALSE,"Equipment Schedule new";"TABLES114NEWEQUIPOPEX",#N/A,FALSE,"Equipment Schedule new";"TABLES115NEWLIFEREMAINING",#N/A,FALSE,"Equipment Schedule new";"TABLES116EQUIPMENTPURCHASE",#N/A,FALSE,"Equipment Schedule new";"TABLES117MINECAPITAL",#N/A,FALSE,"Equipment Schedule new";"TABLES118MINESERVICES",#N/A,FALSE,"Equipment Schedule new";"TABLES119NEWMINEADMIN",#N/A,FALSE,"Equipment Schedule new";"TABLES1110NEWFUEL",#N/A,FALSE,"Equipment Schedule new";"TABLES1111NEWPOWER",#N/A,FALSE,"Equipment Schedule new"}</definedName>
    <definedName name="wrn.SRDEQUIPMENTNEW." localSheetId="0" hidden="1">{"TABLES111NEWHOURS",#N/A,FALSE,"Equipment Schedule new";"TABLES112NEWEQUIPMENTREQ",#N/A,FALSE,"Equipment Schedule new";"TABLES113NEWEQUIPMENTINSERVICE",#N/A,FALSE,"Equipment Schedule new";"TABLES114NEWEQUIPOPEX",#N/A,FALSE,"Equipment Schedule new";"TABLES115NEWLIFEREMAINING",#N/A,FALSE,"Equipment Schedule new";"TABLES116EQUIPMENTPURCHASE",#N/A,FALSE,"Equipment Schedule new";"TABLES117MINECAPITAL",#N/A,FALSE,"Equipment Schedule new";"TABLES118MINESERVICES",#N/A,FALSE,"Equipment Schedule new";"TABLES119NEWMINEADMIN",#N/A,FALSE,"Equipment Schedule new";"TABLES1110NEWFUEL",#N/A,FALSE,"Equipment Schedule new";"TABLES1111NEWPOWER",#N/A,FALSE,"Equipment Schedule new"}</definedName>
    <definedName name="wrn.SRDEQUIPMENTNEW." hidden="1">{"TABLES111NEWHOURS",#N/A,FALSE,"Equipment Schedule new";"TABLES112NEWEQUIPMENTREQ",#N/A,FALSE,"Equipment Schedule new";"TABLES113NEWEQUIPMENTINSERVICE",#N/A,FALSE,"Equipment Schedule new";"TABLES114NEWEQUIPOPEX",#N/A,FALSE,"Equipment Schedule new";"TABLES115NEWLIFEREMAINING",#N/A,FALSE,"Equipment Schedule new";"TABLES116EQUIPMENTPURCHASE",#N/A,FALSE,"Equipment Schedule new";"TABLES117MINECAPITAL",#N/A,FALSE,"Equipment Schedule new";"TABLES118MINESERVICES",#N/A,FALSE,"Equipment Schedule new";"TABLES119NEWMINEADMIN",#N/A,FALSE,"Equipment Schedule new";"TABLES1110NEWFUEL",#N/A,FALSE,"Equipment Schedule new";"TABLES1111NEWPOWER",#N/A,FALSE,"Equipment Schedule new"}</definedName>
    <definedName name="wrn.SRDLABOUR." localSheetId="3" hidden="1">{"LABOURMANNING",#N/A,FALSE,"Labour";"LABOURMANNEDCOST",#N/A,FALSE,"Labour";"LABOURUNITCOST",#N/A,FALSE,"Labour"}</definedName>
    <definedName name="wrn.SRDLABOUR." localSheetId="0" hidden="1">{"LABOURMANNING",#N/A,FALSE,"Labour";"LABOURMANNEDCOST",#N/A,FALSE,"Labour";"LABOURUNITCOST",#N/A,FALSE,"Labour"}</definedName>
    <definedName name="wrn.SRDLABOUR." hidden="1">{"LABOURMANNING",#N/A,FALSE,"Labour";"LABOURMANNEDCOST",#N/A,FALSE,"Labour";"LABOURUNITCOST",#N/A,FALSE,"Labour"}</definedName>
    <definedName name="wrn.SRDLOADHAUL." localSheetId="3" hidden="1">{"LHPIT1ORE",#N/A,FALSE,"L&amp;H_Pit 1a4100";"LHPIT1ROM",#N/A,FALSE,"L&amp;H_Pit 1a4100";"LHPIT1WASTELEACH",#N/A,FALSE,"L&amp;H_Pit 1a4100";"LHPIT1WASTEFRESH",#N/A,FALSE,"L&amp;H_Pit 1a4100";"LHPIT2ORE",#N/A,FALSE,"L&amp;H_Pit 2a4100";"LHPIT2ROM",#N/A,FALSE,"L&amp;H_Pit 2a4100";"LHPIT2WASTELEACH",#N/A,FALSE,"L&amp;H_Pit 2a4100";"LHPIT2WASTEFRESH",#N/A,FALSE,"L&amp;H_Pit 2a4100";"LHPIT3ORE",#N/A,FALSE,"L&amp;H_Pit 3a4100";"LHPIT3ROM",#N/A,FALSE,"L&amp;H_Pit 3a4100";"LHPIT3WASTELEACH",#N/A,FALSE,"L&amp;H_Pit 3a4100";"LHPIT3WASTEFRESH",#N/A,FALSE,"L&amp;H_Pit 3a4100";"LHPIT4ORE",#N/A,FALSE,"L&amp;H_Pit 4a4100";"LHPIT4ROM",#N/A,FALSE,"L&amp;H_Pit 4a4100";"LHPIT4WASTELEACH",#N/A,FALSE,"L&amp;H_Pit 4a4100";"LHPIT4WASTEFRESH",#N/A,FALSE,"L&amp;H_Pit 4a4100";"LHPIT5ORE",#N/A,FALSE,"L&amp;H_Pit 5a4100";"LHPIT5ROM",#N/A,FALSE,"L&amp;H_Pit 5a4100";"LHPIT5WASTELEACH",#N/A,FALSE,"L&amp;H_Pit 5a4100";"LHPIT5WASTEFRESH",#N/A,FALSE,"L&amp;H_Pit 5a4100";"LHPIT6ORE",#N/A,FALSE,"L&amp;H_Pit 6a4100";"LHPIT6ROM",#N/A,FALSE,"L&amp;H_Pit 6a4100";"LHPIT6WASTELEACH",#N/A,FALSE,"L&amp;H_Pit 6a4100";"LHPIT6WASTEFRESH",#N/A,FALSE,"L&amp;H_Pit 6a4100";"LHPIT1994ORE",#N/A,FALSE,"L&amp;H_Pit 1a994";"LHPIT1994ROM",#N/A,FALSE,"L&amp;H_Pit 1a994";"LHPIT1994WASTELEACH",#N/A,FALSE,"L&amp;H_Pit 1a994";"LHPIT1994WASTEFRESH",#N/A,FALSE,"L&amp;H_Pit 1a994";"LHPIT2994ORE",#N/A,FALSE,"L&amp;H_Pit 2a994";"LHPIT2994ROM",#N/A,FALSE,"L&amp;H_Pit 2a994";"LHPIT2994WASTELEACH",#N/A,FALSE,"L&amp;H_Pit 2a994";"LHPIT2994WASTEFRESH",#N/A,FALSE,"L&amp;H_Pit 2a994";"LHPIT3994ORE",#N/A,FALSE,"L&amp;H_Pit 3a994";"LHPIT3994ROM",#N/A,FALSE,"L&amp;H_Pit 3a994";"LHPIT3994WASTELEACH",#N/A,FALSE,"L&amp;H_Pit 3a994";"LHPIT3994WASTEFRESH",#N/A,FALSE,"L&amp;H_Pit 3a994";"LHPIT4994ORE",#N/A,FALSE,"L&amp;H_Pit 4a994";"LHPIT4994ROM",#N/A,FALSE,"L&amp;H_Pit 4a994";"LHPIT4994WASTELEACH",#N/A,FALSE,"L&amp;H_Pit 4a994";"LHPIT4994WASTEFRESH",#N/A,FALSE,"L&amp;H_Pit 4a994";"LHPIT5994ORE",#N/A,FALSE,"L&amp;H_Pit 5a994";"LHPIT5994ROM",#N/A,FALSE,"L&amp;H_Pit 5a994";"LHPIT5994WASTELEACH",#N/A,FALSE,"L&amp;H_Pit 5a994";"LHPIT5994WASTEFRESH",#N/A,FALSE,"L&amp;H_Pit 5a994";"LHPIT6994ORE",#N/A,FALSE,"L&amp;H_Pit 6a994";"LHPIT6994ROM",#N/A,FALSE,"L&amp;H_Pit 6a994";"LHPIT6994WASTELEACH",#N/A,FALSE,"L&amp;H_Pit 6a994";"LHPIT6994WASTEFRESH",#N/A,FALSE,"L&amp;H_Pit 6a994";"LHPIT1RH200ORE",#N/A,FALSE,"L&amp;H_Pit 1aRH200";"LHPIT1RH200ROM",#N/A,FALSE,"L&amp;H_Pit 1aRH200";"LHPIT1RH200WASTELEACH",#N/A,FALSE,"L&amp;H_Pit 1aRH200";"LHPIT1RH200WASTEFRESH",#N/A,FALSE,"L&amp;H_Pit 1aRH200"}</definedName>
    <definedName name="wrn.SRDLOADHAUL." localSheetId="0" hidden="1">{"LHPIT1ORE",#N/A,FALSE,"L&amp;H_Pit 1a4100";"LHPIT1ROM",#N/A,FALSE,"L&amp;H_Pit 1a4100";"LHPIT1WASTELEACH",#N/A,FALSE,"L&amp;H_Pit 1a4100";"LHPIT1WASTEFRESH",#N/A,FALSE,"L&amp;H_Pit 1a4100";"LHPIT2ORE",#N/A,FALSE,"L&amp;H_Pit 2a4100";"LHPIT2ROM",#N/A,FALSE,"L&amp;H_Pit 2a4100";"LHPIT2WASTELEACH",#N/A,FALSE,"L&amp;H_Pit 2a4100";"LHPIT2WASTEFRESH",#N/A,FALSE,"L&amp;H_Pit 2a4100";"LHPIT3ORE",#N/A,FALSE,"L&amp;H_Pit 3a4100";"LHPIT3ROM",#N/A,FALSE,"L&amp;H_Pit 3a4100";"LHPIT3WASTELEACH",#N/A,FALSE,"L&amp;H_Pit 3a4100";"LHPIT3WASTEFRESH",#N/A,FALSE,"L&amp;H_Pit 3a4100";"LHPIT4ORE",#N/A,FALSE,"L&amp;H_Pit 4a4100";"LHPIT4ROM",#N/A,FALSE,"L&amp;H_Pit 4a4100";"LHPIT4WASTELEACH",#N/A,FALSE,"L&amp;H_Pit 4a4100";"LHPIT4WASTEFRESH",#N/A,FALSE,"L&amp;H_Pit 4a4100";"LHPIT5ORE",#N/A,FALSE,"L&amp;H_Pit 5a4100";"LHPIT5ROM",#N/A,FALSE,"L&amp;H_Pit 5a4100";"LHPIT5WASTELEACH",#N/A,FALSE,"L&amp;H_Pit 5a4100";"LHPIT5WASTEFRESH",#N/A,FALSE,"L&amp;H_Pit 5a4100";"LHPIT6ORE",#N/A,FALSE,"L&amp;H_Pit 6a4100";"LHPIT6ROM",#N/A,FALSE,"L&amp;H_Pit 6a4100";"LHPIT6WASTELEACH",#N/A,FALSE,"L&amp;H_Pit 6a4100";"LHPIT6WASTEFRESH",#N/A,FALSE,"L&amp;H_Pit 6a4100";"LHPIT1994ORE",#N/A,FALSE,"L&amp;H_Pit 1a994";"LHPIT1994ROM",#N/A,FALSE,"L&amp;H_Pit 1a994";"LHPIT1994WASTELEACH",#N/A,FALSE,"L&amp;H_Pit 1a994";"LHPIT1994WASTEFRESH",#N/A,FALSE,"L&amp;H_Pit 1a994";"LHPIT2994ORE",#N/A,FALSE,"L&amp;H_Pit 2a994";"LHPIT2994ROM",#N/A,FALSE,"L&amp;H_Pit 2a994";"LHPIT2994WASTELEACH",#N/A,FALSE,"L&amp;H_Pit 2a994";"LHPIT2994WASTEFRESH",#N/A,FALSE,"L&amp;H_Pit 2a994";"LHPIT3994ORE",#N/A,FALSE,"L&amp;H_Pit 3a994";"LHPIT3994ROM",#N/A,FALSE,"L&amp;H_Pit 3a994";"LHPIT3994WASTELEACH",#N/A,FALSE,"L&amp;H_Pit 3a994";"LHPIT3994WASTEFRESH",#N/A,FALSE,"L&amp;H_Pit 3a994";"LHPIT4994ORE",#N/A,FALSE,"L&amp;H_Pit 4a994";"LHPIT4994ROM",#N/A,FALSE,"L&amp;H_Pit 4a994";"LHPIT4994WASTELEACH",#N/A,FALSE,"L&amp;H_Pit 4a994";"LHPIT4994WASTEFRESH",#N/A,FALSE,"L&amp;H_Pit 4a994";"LHPIT5994ORE",#N/A,FALSE,"L&amp;H_Pit 5a994";"LHPIT5994ROM",#N/A,FALSE,"L&amp;H_Pit 5a994";"LHPIT5994WASTELEACH",#N/A,FALSE,"L&amp;H_Pit 5a994";"LHPIT5994WASTEFRESH",#N/A,FALSE,"L&amp;H_Pit 5a994";"LHPIT6994ORE",#N/A,FALSE,"L&amp;H_Pit 6a994";"LHPIT6994ROM",#N/A,FALSE,"L&amp;H_Pit 6a994";"LHPIT6994WASTELEACH",#N/A,FALSE,"L&amp;H_Pit 6a994";"LHPIT6994WASTEFRESH",#N/A,FALSE,"L&amp;H_Pit 6a994";"LHPIT1RH200ORE",#N/A,FALSE,"L&amp;H_Pit 1aRH200";"LHPIT1RH200ROM",#N/A,FALSE,"L&amp;H_Pit 1aRH200";"LHPIT1RH200WASTELEACH",#N/A,FALSE,"L&amp;H_Pit 1aRH200";"LHPIT1RH200WASTEFRESH",#N/A,FALSE,"L&amp;H_Pit 1aRH200"}</definedName>
    <definedName name="wrn.SRDLOADHAUL." hidden="1">{"LHPIT1ORE",#N/A,FALSE,"L&amp;H_Pit 1a4100";"LHPIT1ROM",#N/A,FALSE,"L&amp;H_Pit 1a4100";"LHPIT1WASTELEACH",#N/A,FALSE,"L&amp;H_Pit 1a4100";"LHPIT1WASTEFRESH",#N/A,FALSE,"L&amp;H_Pit 1a4100";"LHPIT2ORE",#N/A,FALSE,"L&amp;H_Pit 2a4100";"LHPIT2ROM",#N/A,FALSE,"L&amp;H_Pit 2a4100";"LHPIT2WASTELEACH",#N/A,FALSE,"L&amp;H_Pit 2a4100";"LHPIT2WASTEFRESH",#N/A,FALSE,"L&amp;H_Pit 2a4100";"LHPIT3ORE",#N/A,FALSE,"L&amp;H_Pit 3a4100";"LHPIT3ROM",#N/A,FALSE,"L&amp;H_Pit 3a4100";"LHPIT3WASTELEACH",#N/A,FALSE,"L&amp;H_Pit 3a4100";"LHPIT3WASTEFRESH",#N/A,FALSE,"L&amp;H_Pit 3a4100";"LHPIT4ORE",#N/A,FALSE,"L&amp;H_Pit 4a4100";"LHPIT4ROM",#N/A,FALSE,"L&amp;H_Pit 4a4100";"LHPIT4WASTELEACH",#N/A,FALSE,"L&amp;H_Pit 4a4100";"LHPIT4WASTEFRESH",#N/A,FALSE,"L&amp;H_Pit 4a4100";"LHPIT5ORE",#N/A,FALSE,"L&amp;H_Pit 5a4100";"LHPIT5ROM",#N/A,FALSE,"L&amp;H_Pit 5a4100";"LHPIT5WASTELEACH",#N/A,FALSE,"L&amp;H_Pit 5a4100";"LHPIT5WASTEFRESH",#N/A,FALSE,"L&amp;H_Pit 5a4100";"LHPIT6ORE",#N/A,FALSE,"L&amp;H_Pit 6a4100";"LHPIT6ROM",#N/A,FALSE,"L&amp;H_Pit 6a4100";"LHPIT6WASTELEACH",#N/A,FALSE,"L&amp;H_Pit 6a4100";"LHPIT6WASTEFRESH",#N/A,FALSE,"L&amp;H_Pit 6a4100";"LHPIT1994ORE",#N/A,FALSE,"L&amp;H_Pit 1a994";"LHPIT1994ROM",#N/A,FALSE,"L&amp;H_Pit 1a994";"LHPIT1994WASTELEACH",#N/A,FALSE,"L&amp;H_Pit 1a994";"LHPIT1994WASTEFRESH",#N/A,FALSE,"L&amp;H_Pit 1a994";"LHPIT2994ORE",#N/A,FALSE,"L&amp;H_Pit 2a994";"LHPIT2994ROM",#N/A,FALSE,"L&amp;H_Pit 2a994";"LHPIT2994WASTELEACH",#N/A,FALSE,"L&amp;H_Pit 2a994";"LHPIT2994WASTEFRESH",#N/A,FALSE,"L&amp;H_Pit 2a994";"LHPIT3994ORE",#N/A,FALSE,"L&amp;H_Pit 3a994";"LHPIT3994ROM",#N/A,FALSE,"L&amp;H_Pit 3a994";"LHPIT3994WASTELEACH",#N/A,FALSE,"L&amp;H_Pit 3a994";"LHPIT3994WASTEFRESH",#N/A,FALSE,"L&amp;H_Pit 3a994";"LHPIT4994ORE",#N/A,FALSE,"L&amp;H_Pit 4a994";"LHPIT4994ROM",#N/A,FALSE,"L&amp;H_Pit 4a994";"LHPIT4994WASTELEACH",#N/A,FALSE,"L&amp;H_Pit 4a994";"LHPIT4994WASTEFRESH",#N/A,FALSE,"L&amp;H_Pit 4a994";"LHPIT5994ORE",#N/A,FALSE,"L&amp;H_Pit 5a994";"LHPIT5994ROM",#N/A,FALSE,"L&amp;H_Pit 5a994";"LHPIT5994WASTELEACH",#N/A,FALSE,"L&amp;H_Pit 5a994";"LHPIT5994WASTEFRESH",#N/A,FALSE,"L&amp;H_Pit 5a994";"LHPIT6994ORE",#N/A,FALSE,"L&amp;H_Pit 6a994";"LHPIT6994ROM",#N/A,FALSE,"L&amp;H_Pit 6a994";"LHPIT6994WASTELEACH",#N/A,FALSE,"L&amp;H_Pit 6a994";"LHPIT6994WASTEFRESH",#N/A,FALSE,"L&amp;H_Pit 6a994";"LHPIT1RH200ORE",#N/A,FALSE,"L&amp;H_Pit 1aRH200";"LHPIT1RH200ROM",#N/A,FALSE,"L&amp;H_Pit 1aRH200";"LHPIT1RH200WASTELEACH",#N/A,FALSE,"L&amp;H_Pit 1aRH200";"LHPIT1RH200WASTEFRESH",#N/A,FALSE,"L&amp;H_Pit 1aRH200"}</definedName>
    <definedName name="wrn.SRDSUMMARYDESIGN." localSheetId="3" hidden="1">{"HEADER",#N/A,FALSE,"Header";"ROADMAP",#N/A,FALSE,"Road Map";"SUMM1L4100",#N/A,FALSE,"Summary Design 1a";"SUMM1L994",#N/A,FALSE,"Summary Design 1a";"SUMM1RH200",#N/A,FALSE,"Summary Design 1a";"SUMM1AVER",#N/A,FALSE,"Summary Design 1a";"SUMM2L994",#N/A,FALSE,"Summary Design 2a";"SUMM2L4100",#N/A,FALSE,"Summary Design 2a";"SUMM2AVER",#N/A,FALSE,"Summary Design 2a";"SUMM3L4100",#N/A,FALSE,"Summary Design 3a";"SUMM3L994",#N/A,FALSE,"Summary Design 3a";"SUMM3AVER",#N/A,FALSE,"Summary Design 3a";"SUMM4L994",#N/A,FALSE,"Summary Design 4a";"SUMM4L4100",#N/A,FALSE,"Summary Design 4a";"SUMM4AVER",#N/A,FALSE,"Summary Design 4a";"SUMM5L4100",#N/A,FALSE,"Summary Design 5a";"SUMM5L994",#N/A,FALSE,"Summary Design 5a";"SUMM5AVER",#N/A,FALSE,"Summary Design 5a";"SUMM6L4100",#N/A,FALSE,"Summary Design 6a";"SUMM6L994",#N/A,FALSE,"Summary Design 6a";"SUMM6AVER",#N/A,FALSE,"Summary Design 6a"}</definedName>
    <definedName name="wrn.SRDSUMMARYDESIGN." localSheetId="0" hidden="1">{"HEADER",#N/A,FALSE,"Header";"ROADMAP",#N/A,FALSE,"Road Map";"SUMM1L4100",#N/A,FALSE,"Summary Design 1a";"SUMM1L994",#N/A,FALSE,"Summary Design 1a";"SUMM1RH200",#N/A,FALSE,"Summary Design 1a";"SUMM1AVER",#N/A,FALSE,"Summary Design 1a";"SUMM2L994",#N/A,FALSE,"Summary Design 2a";"SUMM2L4100",#N/A,FALSE,"Summary Design 2a";"SUMM2AVER",#N/A,FALSE,"Summary Design 2a";"SUMM3L4100",#N/A,FALSE,"Summary Design 3a";"SUMM3L994",#N/A,FALSE,"Summary Design 3a";"SUMM3AVER",#N/A,FALSE,"Summary Design 3a";"SUMM4L994",#N/A,FALSE,"Summary Design 4a";"SUMM4L4100",#N/A,FALSE,"Summary Design 4a";"SUMM4AVER",#N/A,FALSE,"Summary Design 4a";"SUMM5L4100",#N/A,FALSE,"Summary Design 5a";"SUMM5L994",#N/A,FALSE,"Summary Design 5a";"SUMM5AVER",#N/A,FALSE,"Summary Design 5a";"SUMM6L4100",#N/A,FALSE,"Summary Design 6a";"SUMM6L994",#N/A,FALSE,"Summary Design 6a";"SUMM6AVER",#N/A,FALSE,"Summary Design 6a"}</definedName>
    <definedName name="wrn.SRDSUMMARYDESIGN." hidden="1">{"HEADER",#N/A,FALSE,"Header";"ROADMAP",#N/A,FALSE,"Road Map";"SUMM1L4100",#N/A,FALSE,"Summary Design 1a";"SUMM1L994",#N/A,FALSE,"Summary Design 1a";"SUMM1RH200",#N/A,FALSE,"Summary Design 1a";"SUMM1AVER",#N/A,FALSE,"Summary Design 1a";"SUMM2L994",#N/A,FALSE,"Summary Design 2a";"SUMM2L4100",#N/A,FALSE,"Summary Design 2a";"SUMM2AVER",#N/A,FALSE,"Summary Design 2a";"SUMM3L4100",#N/A,FALSE,"Summary Design 3a";"SUMM3L994",#N/A,FALSE,"Summary Design 3a";"SUMM3AVER",#N/A,FALSE,"Summary Design 3a";"SUMM4L994",#N/A,FALSE,"Summary Design 4a";"SUMM4L4100",#N/A,FALSE,"Summary Design 4a";"SUMM4AVER",#N/A,FALSE,"Summary Design 4a";"SUMM5L4100",#N/A,FALSE,"Summary Design 5a";"SUMM5L994",#N/A,FALSE,"Summary Design 5a";"SUMM5AVER",#N/A,FALSE,"Summary Design 5a";"SUMM6L4100",#N/A,FALSE,"Summary Design 6a";"SUMM6L994",#N/A,FALSE,"Summary Design 6a";"SUMM6AVER",#N/A,FALSE,"Summary Design 6a"}</definedName>
    <definedName name="wrn.SRDUNITCOST." localSheetId="3" hidden="1">{"HEADER",#N/A,FALSE,"Header";"ROADMAP",#N/A,FALSE,"Road Map";"SHOVEL4100",#N/A,FALSE,"Shovel";"TRUCKCOST",#N/A,FALSE,"Trucks";"RH200COST",#N/A,FALSE,"RH200";"CAT994COST",#N/A,FALSE,"Service_Eq.";"CATD10RCOST",#N/A,FALSE,"Service_Eq.";"CAT16HCOST",#N/A,FALSE,"Service_Eq.";"CAT854COST",#N/A,FALSE,"Service_Eq.";"WATERCARTCOST",#N/A,FALSE,"Service_Eq.";"FORKLIFTCOST",#N/A,FALSE,"Service_Eq.";"BACKHOECOST",#N/A,FALSE,"Service_Eq.";"LOWLOADERCOST",#N/A,FALSE,"Service_Eq.";"SUPPORTEQUIPCOST",#N/A,FALSE,"Service_Eq.";"DRILLCOST",#N/A,FALSE,"Drill"}</definedName>
    <definedName name="wrn.SRDUNITCOST." localSheetId="0" hidden="1">{"HEADER",#N/A,FALSE,"Header";"ROADMAP",#N/A,FALSE,"Road Map";"SHOVEL4100",#N/A,FALSE,"Shovel";"TRUCKCOST",#N/A,FALSE,"Trucks";"RH200COST",#N/A,FALSE,"RH200";"CAT994COST",#N/A,FALSE,"Service_Eq.";"CATD10RCOST",#N/A,FALSE,"Service_Eq.";"CAT16HCOST",#N/A,FALSE,"Service_Eq.";"CAT854COST",#N/A,FALSE,"Service_Eq.";"WATERCARTCOST",#N/A,FALSE,"Service_Eq.";"FORKLIFTCOST",#N/A,FALSE,"Service_Eq.";"BACKHOECOST",#N/A,FALSE,"Service_Eq.";"LOWLOADERCOST",#N/A,FALSE,"Service_Eq.";"SUPPORTEQUIPCOST",#N/A,FALSE,"Service_Eq.";"DRILLCOST",#N/A,FALSE,"Drill"}</definedName>
    <definedName name="wrn.SRDUNITCOST." hidden="1">{"HEADER",#N/A,FALSE,"Header";"ROADMAP",#N/A,FALSE,"Road Map";"SHOVEL4100",#N/A,FALSE,"Shovel";"TRUCKCOST",#N/A,FALSE,"Trucks";"RH200COST",#N/A,FALSE,"RH200";"CAT994COST",#N/A,FALSE,"Service_Eq.";"CATD10RCOST",#N/A,FALSE,"Service_Eq.";"CAT16HCOST",#N/A,FALSE,"Service_Eq.";"CAT854COST",#N/A,FALSE,"Service_Eq.";"WATERCARTCOST",#N/A,FALSE,"Service_Eq.";"FORKLIFTCOST",#N/A,FALSE,"Service_Eq.";"BACKHOECOST",#N/A,FALSE,"Service_Eq.";"LOWLOADERCOST",#N/A,FALSE,"Service_Eq.";"SUPPORTEQUIPCOST",#N/A,FALSE,"Service_Eq.";"DRILLCOST",#N/A,FALSE,"Drill"}</definedName>
    <definedName name="wrn.SRDVARIOUS." localSheetId="3" hidden="1">{"COSTSUMMARY12.1",#N/A,FALSE,"Cost Summary";"DEWATER",#N/A,FALSE,"Dewater";"SHIFTSANDCONSTANTS",#N/A,FALSE,"Shifts &amp; Constants"}</definedName>
    <definedName name="wrn.SRDVARIOUS." localSheetId="0" hidden="1">{"COSTSUMMARY12.1",#N/A,FALSE,"Cost Summary";"DEWATER",#N/A,FALSE,"Dewater";"SHIFTSANDCONSTANTS",#N/A,FALSE,"Shifts &amp; Constants"}</definedName>
    <definedName name="wrn.SRDVARIOUS." hidden="1">{"COSTSUMMARY12.1",#N/A,FALSE,"Cost Summary";"DEWATER",#N/A,FALSE,"Dewater";"SHIFTSANDCONSTANTS",#N/A,FALSE,"Shifts &amp; Constants"}</definedName>
    <definedName name="wrn.SUMMARY." localSheetId="3" hidden="1">{"SUMMARY 1",#N/A,FALSE,"Summary";"SUMMARY 2",#N/A,FALSE,"Summary";"SUMMARY 3",#N/A,FALSE,"Summary"}</definedName>
    <definedName name="wrn.SUMMARY." localSheetId="0" hidden="1">{"SUMMARY 1",#N/A,FALSE,"Summary";"SUMMARY 2",#N/A,FALSE,"Summary";"SUMMARY 3",#N/A,FALSE,"Summary"}</definedName>
    <definedName name="wrn.SUMMARY." hidden="1">{"SUMMARY 1",#N/A,FALSE,"Summary";"SUMMARY 2",#N/A,FALSE,"Summary";"SUMMARY 3",#N/A,FALSE,"Summary"}</definedName>
    <definedName name="wrn.Summary._.Sheet._.only." localSheetId="3" hidden="1">{#N/A,#N/A,FALSE,"Summary"}</definedName>
    <definedName name="wrn.Summary._.Sheet._.only." localSheetId="0" hidden="1">{#N/A,#N/A,FALSE,"Summary"}</definedName>
    <definedName name="wrn.Summary._.Sheet._.only." hidden="1">{#N/A,#N/A,FALSE,"Summary"}</definedName>
    <definedName name="wrn.tables." localSheetId="3" hidden="1">{"tab1_2",#N/A,FALSE,"Cost Summary";"fig1_2",#N/A,FALSE,"Annual Production"}</definedName>
    <definedName name="wrn.tables." localSheetId="0" hidden="1">{"tab1_2",#N/A,FALSE,"Cost Summary";"fig1_2",#N/A,FALSE,"Annual Production"}</definedName>
    <definedName name="wrn.tables." hidden="1">{"tab1_2",#N/A,FALSE,"Cost Summary";"fig1_2",#N/A,FALSE,"Annual Production"}</definedName>
    <definedName name="wrn.TESTSRD." localSheetId="3" hidden="1">{"COSTSUMMARY",#N/A,FALSE,"Cost Summary"}</definedName>
    <definedName name="wrn.TESTSRD." localSheetId="0" hidden="1">{"COSTSUMMARY",#N/A,FALSE,"Cost Summary"}</definedName>
    <definedName name="wrn.TESTSRD." hidden="1">{"COSTSUMMARY",#N/A,FALSE,"Cost Summary"}</definedName>
    <definedName name="wrn.TODO." localSheetId="3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wrn.TODO." localSheetId="0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wrn.TODO." hidden="1">{#N/A,#N/A,FALSE,"Indcost";#N/A,#N/A,FALSE,"Plcost";#N/A,#N/A,FALSE,"Mincost";#N/A,#N/A,FALSE,"Produc";#N/A,#N/A,FALSE,"Rev";#N/A,#N/A,FALSE,"Capital";#N/A,#N/A,FALSE,"Wcapital";#N/A,#N/A,FALSE,"Contdep";#N/A,#N/A,FALSE,"Taxdep";#N/A,#N/A,FALSE,"Tax";#N/A,#N/A,FALSE,"S-SDebt";#N/A,#N/A,FALSE,"TotDebt";#N/A,#N/A,FALSE,"Profit";#N/A,#N/A,FALSE,"CFlow";#N/A,#N/A,FALSE,"1996-2012";#N/A,#N/A,FALSE,"Bcesheet"}</definedName>
    <definedName name="wrn.Tree." localSheetId="3" hidden="1">{"Tree",#N/A,FALSE,"Valuation"}</definedName>
    <definedName name="wrn.Tree." localSheetId="0" hidden="1">{"Tree",#N/A,FALSE,"Valuation"}</definedName>
    <definedName name="wrn.Tree." hidden="1">{"Tree",#N/A,FALSE,"Valuation"}</definedName>
    <definedName name="wrn.UNDERGROUND." localSheetId="3" hidden="1">{"UGRND 1",#N/A,FALSE,"UG";"UGRND 2",#N/A,FALSE,"UG";"UGRND 3",#N/A,FALSE,"UG";"UGRND 4",#N/A,FALSE,"UG";"UGRND 5",#N/A,FALSE,"UG";"UGRND 6",#N/A,FALSE,"UG";"UGRND 7",#N/A,FALSE,"UG";"UGRND 8",#N/A,FALSE,"UG";"UGRND 9",#N/A,FALSE,"UG";"UGRND 10",#N/A,FALSE,"UG";"UGRND STOPES",#N/A,FALSE,"UG"}</definedName>
    <definedName name="wrn.UNDERGROUND." localSheetId="0" hidden="1">{"UGRND 1",#N/A,FALSE,"UG";"UGRND 2",#N/A,FALSE,"UG";"UGRND 3",#N/A,FALSE,"UG";"UGRND 4",#N/A,FALSE,"UG";"UGRND 5",#N/A,FALSE,"UG";"UGRND 6",#N/A,FALSE,"UG";"UGRND 7",#N/A,FALSE,"UG";"UGRND 8",#N/A,FALSE,"UG";"UGRND 9",#N/A,FALSE,"UG";"UGRND 10",#N/A,FALSE,"UG";"UGRND STOPES",#N/A,FALSE,"UG"}</definedName>
    <definedName name="wrn.UNDERGROUND." hidden="1">{"UGRND 1",#N/A,FALSE,"UG";"UGRND 2",#N/A,FALSE,"UG";"UGRND 3",#N/A,FALSE,"UG";"UGRND 4",#N/A,FALSE,"UG";"UGRND 5",#N/A,FALSE,"UG";"UGRND 6",#N/A,FALSE,"UG";"UGRND 7",#N/A,FALSE,"UG";"UGRND 8",#N/A,FALSE,"UG";"UGRND 9",#N/A,FALSE,"UG";"UGRND 10",#N/A,FALSE,"UG";"UGRND STOPES",#N/A,FALSE,"UG"}</definedName>
    <definedName name="wrn.UTILITIES." localSheetId="3" hidden="1">{"UTILITIES",#N/A,FALSE,"GENERAL"}</definedName>
    <definedName name="wrn.UTILITIES." localSheetId="0" hidden="1">{"UTILITIES",#N/A,FALSE,"GENERAL"}</definedName>
    <definedName name="wrn.UTILITIES." hidden="1">{"UTILITIES",#N/A,FALSE,"GENERAL"}</definedName>
    <definedName name="wrn.VERSION." localSheetId="3" hidden="1">{"VERSION",#N/A,FALSE,"Version"}</definedName>
    <definedName name="wrn.VERSION." localSheetId="0" hidden="1">{"VERSION",#N/A,FALSE,"Version"}</definedName>
    <definedName name="wrn.VERSION." hidden="1">{"VERSION",#N/A,FALSE,"Version"}</definedName>
    <definedName name="wrn.WAGE._.RATES." localSheetId="3" hidden="1">{#N/A,#N/A,FALSE,"WAGE FORM - UNION";#N/A,#N/A,FALSE,"EST. WAGE RATES - UNION";#N/A,#N/A,FALSE,"WAGE RATE DETAILS - UNION"}</definedName>
    <definedName name="wrn.WAGE._.RATES." localSheetId="0" hidden="1">{#N/A,#N/A,FALSE,"WAGE FORM - UNION";#N/A,#N/A,FALSE,"EST. WAGE RATES - UNION";#N/A,#N/A,FALSE,"WAGE RATE DETAILS - UNION"}</definedName>
    <definedName name="wrn.WAGE._.RATES." hidden="1">{#N/A,#N/A,FALSE,"WAGE FORM - UNION";#N/A,#N/A,FALSE,"EST. WAGE RATES - UNION";#N/A,#N/A,FALSE,"WAGE RATE DETAILS - UNION"}</definedName>
    <definedName name="wrn.ZZZ." localSheetId="3" hidden="1">{"CORP COP",#N/A,FALSE,"Corporate"}</definedName>
    <definedName name="wrn.ZZZ." localSheetId="0" hidden="1">{"CORP COP",#N/A,FALSE,"Corporate"}</definedName>
    <definedName name="wrn.ZZZ." hidden="1">{"CORP COP",#N/A,FALSE,"Corporate"}</definedName>
    <definedName name="wrn6a" localSheetId="3" hidden="1">{"tab1_2",#N/A,FALSE,"Cost Summary";"fig1_2",#N/A,FALSE,"Annual Production"}</definedName>
    <definedName name="wrn6a" localSheetId="0" hidden="1">{"tab1_2",#N/A,FALSE,"Cost Summary";"fig1_2",#N/A,FALSE,"Annual Production"}</definedName>
    <definedName name="wrn6a" hidden="1">{"tab1_2",#N/A,FALSE,"Cost Summary";"fig1_2",#N/A,FALSE,"Annual Production"}</definedName>
    <definedName name="wrna" localSheetId="3" hidden="1">{"tab1_2",#N/A,FALSE,"Cost Summary";"fig1_2",#N/A,FALSE,"Annual Production"}</definedName>
    <definedName name="wrna" localSheetId="0" hidden="1">{"tab1_2",#N/A,FALSE,"Cost Summary";"fig1_2",#N/A,FALSE,"Annual Production"}</definedName>
    <definedName name="wrna" hidden="1">{"tab1_2",#N/A,FALSE,"Cost Summary";"fig1_2",#N/A,FALSE,"Annual Production"}</definedName>
    <definedName name="ww" hidden="1">#REF!</definedName>
    <definedName name="x">#REF!</definedName>
    <definedName name="X_change">'[324]CediUS$'!$A$5:$C$152</definedName>
    <definedName name="x1jhfgf" localSheetId="3">#REF!</definedName>
    <definedName name="x1jhfgf" localSheetId="0">#REF!</definedName>
    <definedName name="x1jhfgf">#REF!</definedName>
    <definedName name="Xe.">'[35]Atom-Wts-All'!$I$38</definedName>
    <definedName name="XREF_COLUMN_1" localSheetId="3" hidden="1">[268]bpl!#REF!</definedName>
    <definedName name="XREF_COLUMN_1" localSheetId="0" hidden="1">[268]bpl!#REF!</definedName>
    <definedName name="XREF_COLUMN_1" hidden="1">[268]bpl!#REF!</definedName>
    <definedName name="XREF_COLUMN_10" localSheetId="3" hidden="1">#REF!</definedName>
    <definedName name="XREF_COLUMN_10" localSheetId="0" hidden="1">#REF!</definedName>
    <definedName name="XREF_COLUMN_10" hidden="1">#REF!</definedName>
    <definedName name="XREF_COLUMN_11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localSheetId="3" hidden="1">'[325]Tickmarks '!$G$1:$G$65536</definedName>
    <definedName name="XREF_COLUMN_17" localSheetId="0" hidden="1">'[325]Tickmarks '!$G$1:$G$65536</definedName>
    <definedName name="XREF_COLUMN_17" hidden="1">'[326]Tickmarks '!$G$1:$G$65536</definedName>
    <definedName name="XREF_COLUMN_2" localSheetId="3" hidden="1">[268]bpl!#REF!</definedName>
    <definedName name="XREF_COLUMN_2" localSheetId="0" hidden="1">[268]bpl!#REF!</definedName>
    <definedName name="XREF_COLUMN_2" hidden="1">[268]bpl!#REF!</definedName>
    <definedName name="XREF_COLUMN_21" localSheetId="3" hidden="1">'[327]Dev. Clientes'!#REF!</definedName>
    <definedName name="XREF_COLUMN_21" localSheetId="0" hidden="1">'[327]Dev. Clientes'!#REF!</definedName>
    <definedName name="XREF_COLUMN_21" hidden="1">'[327]Dev. Clientes'!#REF!</definedName>
    <definedName name="XREF_COLUMN_23" localSheetId="3" hidden="1">#REF!</definedName>
    <definedName name="XREF_COLUMN_23" localSheetId="0" hidden="1">#REF!</definedName>
    <definedName name="XREF_COLUMN_23" hidden="1">#REF!</definedName>
    <definedName name="XREF_COLUMN_24" hidden="1">#REF!</definedName>
    <definedName name="XREF_COLUMN_25" hidden="1">#REF!</definedName>
    <definedName name="XREF_COLUMN_26" hidden="1">#REF!</definedName>
    <definedName name="XREF_COLUMN_4" localSheetId="3" hidden="1">'[328]Cálculo Desp. Comissões'!#REF!</definedName>
    <definedName name="XREF_COLUMN_4" localSheetId="0" hidden="1">'[328]Cálculo Desp. Comissões'!#REF!</definedName>
    <definedName name="XREF_COLUMN_4" hidden="1">'[328]Cálculo Desp. Comissões'!#REF!</definedName>
    <definedName name="XREF_COLUMN_5" localSheetId="3" hidden="1">#REF!</definedName>
    <definedName name="XREF_COLUMN_5" localSheetId="0" hidden="1">#REF!</definedName>
    <definedName name="XREF_COLUMN_5" hidden="1">#REF!</definedName>
    <definedName name="XREF_COLUMN_6" hidden="1">#REF!</definedName>
    <definedName name="XREF_COLUMN_7" hidden="1">[329]Resumo!#REF!</definedName>
    <definedName name="XREF_COLUMN_8" localSheetId="3" hidden="1">[330]Resumo!#REF!</definedName>
    <definedName name="XREF_COLUMN_8" localSheetId="0" hidden="1">[330]Resumo!#REF!</definedName>
    <definedName name="XREF_COLUMN_8" hidden="1">[331]Resumo!#REF!</definedName>
    <definedName name="XREF_COLUMN_9" localSheetId="3" hidden="1">#REF!</definedName>
    <definedName name="XREF_COLUMN_9" localSheetId="0" hidden="1">#REF!</definedName>
    <definedName name="XREF_COLUMN_9" hidden="1">#REF!</definedName>
    <definedName name="XRefColumnsCount" hidden="1">1</definedName>
    <definedName name="XRefCopy1" localSheetId="3" hidden="1">[332]Lead!#REF!</definedName>
    <definedName name="XRefCopy1" localSheetId="0" hidden="1">[332]Lead!#REF!</definedName>
    <definedName name="XRefCopy1" hidden="1">[332]Lead!#REF!</definedName>
    <definedName name="XRefCopy11" hidden="1">[333]População!#REF!</definedName>
    <definedName name="XRefCopy11Row" localSheetId="3" hidden="1">[334]XREF!#REF!</definedName>
    <definedName name="XRefCopy11Row" localSheetId="0" hidden="1">[334]XREF!#REF!</definedName>
    <definedName name="XRefCopy11Row" hidden="1">[335]XREF!#REF!</definedName>
    <definedName name="XRefCopy12" hidden="1">[333]População!#REF!</definedName>
    <definedName name="XRefCopy12Row" localSheetId="3" hidden="1">#REF!</definedName>
    <definedName name="XRefCopy12Row" localSheetId="0" hidden="1">#REF!</definedName>
    <definedName name="XRefCopy12Row" hidden="1">#REF!</definedName>
    <definedName name="XRefCopy13" hidden="1">#REF!</definedName>
    <definedName name="XRefCopy13Row" hidden="1">#REF!</definedName>
    <definedName name="XRefCopy14" hidden="1">#REF!</definedName>
    <definedName name="XRefCopy14Row" hidden="1">#REF!</definedName>
    <definedName name="XRefCopy15" hidden="1">#REF!</definedName>
    <definedName name="XRefCopy16" hidden="1">#REF!</definedName>
    <definedName name="XRefCopy17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 hidden="1">#REF!</definedName>
    <definedName name="XRefCopy2" hidden="1">#REF!</definedName>
    <definedName name="XRefCopy20" hidden="1">#REF!</definedName>
    <definedName name="XRefCopy20Row" hidden="1">#REF!</definedName>
    <definedName name="XRefCopy21" hidden="1">#REF!</definedName>
    <definedName name="XRefCopy21Row" hidden="1">#REF!</definedName>
    <definedName name="XRefCopy22Row" hidden="1">#REF!</definedName>
    <definedName name="XRefCopy23" hidden="1">#REF!</definedName>
    <definedName name="XRefCopy23Row" hidden="1">#REF!</definedName>
    <definedName name="XRefCopy24Row" hidden="1">#REF!</definedName>
    <definedName name="XRefCopy25Row" hidden="1">#REF!</definedName>
    <definedName name="XRefCopy26Row" hidden="1">#REF!</definedName>
    <definedName name="XRefCopy27Row" hidden="1">#REF!</definedName>
    <definedName name="XRefCopy28" hidden="1">#REF!</definedName>
    <definedName name="XRefCopy28Row" hidden="1">#REF!</definedName>
    <definedName name="XRefCopy29" hidden="1">#REF!</definedName>
    <definedName name="XRefCopy29Row" hidden="1">#REF!</definedName>
    <definedName name="XRefCopy2Row" hidden="1">#REF!</definedName>
    <definedName name="XRefCopy3" localSheetId="3" hidden="1">[70]Lead!#REF!</definedName>
    <definedName name="XRefCopy3" localSheetId="0" hidden="1">[70]Lead!#REF!</definedName>
    <definedName name="XRefCopy3" hidden="1">[70]Lead!#REF!</definedName>
    <definedName name="XRefCopy30Row" localSheetId="3" hidden="1">#REF!</definedName>
    <definedName name="XRefCopy30Row" localSheetId="0" hidden="1">#REF!</definedName>
    <definedName name="XRefCopy30Row" hidden="1">#REF!</definedName>
    <definedName name="XRefCopy31" hidden="1">#REF!</definedName>
    <definedName name="XRefCopy31Row" hidden="1">#REF!</definedName>
    <definedName name="XRefCopy32" hidden="1">'[336]provisão de férias'!$N$18</definedName>
    <definedName name="XRefCopy32Row" localSheetId="3" hidden="1">#REF!</definedName>
    <definedName name="XRefCopy32Row" localSheetId="0" hidden="1">#REF!</definedName>
    <definedName name="XRefCopy32Row" hidden="1">#REF!</definedName>
    <definedName name="XRefCopy33" hidden="1">'[336]provisão de férias'!$P$18</definedName>
    <definedName name="XRefCopy33Row" localSheetId="3" hidden="1">#REF!</definedName>
    <definedName name="XRefCopy33Row" localSheetId="0" hidden="1">#REF!</definedName>
    <definedName name="XRefCopy33Row" hidden="1">#REF!</definedName>
    <definedName name="XRefCopy34" localSheetId="3" hidden="1">[337]Lead!#REF!</definedName>
    <definedName name="XRefCopy34" localSheetId="0" hidden="1">[337]Lead!#REF!</definedName>
    <definedName name="XRefCopy34" hidden="1">[337]Lead!#REF!</definedName>
    <definedName name="XRefCopy34Row" localSheetId="3" hidden="1">#REF!</definedName>
    <definedName name="XRefCopy34Row" localSheetId="0" hidden="1">#REF!</definedName>
    <definedName name="XRefCopy34Row" hidden="1">#REF!</definedName>
    <definedName name="XRefCopy35" hidden="1">'[336]prov. 13. salário'!$L$18</definedName>
    <definedName name="XRefCopy35Row" localSheetId="3" hidden="1">#REF!</definedName>
    <definedName name="XRefCopy35Row" localSheetId="0" hidden="1">#REF!</definedName>
    <definedName name="XRefCopy35Row" hidden="1">#REF!</definedName>
    <definedName name="XRefCopy36" hidden="1">'[336]prov. 13. salário'!$N$18</definedName>
    <definedName name="XRefCopy36Row" localSheetId="3" hidden="1">#REF!</definedName>
    <definedName name="XRefCopy36Row" localSheetId="0" hidden="1">#REF!</definedName>
    <definedName name="XRefCopy36Row" hidden="1">#REF!</definedName>
    <definedName name="XRefCopy39" hidden="1">#REF!</definedName>
    <definedName name="XRefCopy3Row" hidden="1">#REF!</definedName>
    <definedName name="XRefCopy4" localSheetId="3" hidden="1">[300]Reconciliation!#REF!</definedName>
    <definedName name="XRefCopy4" localSheetId="0" hidden="1">[300]Reconciliation!#REF!</definedName>
    <definedName name="XRefCopy4" hidden="1">[301]Reconciliation!#REF!</definedName>
    <definedName name="XRefCopy43Row" hidden="1">[337]XREF!#REF!</definedName>
    <definedName name="XRefCopy48Row" hidden="1">[338]XREF!#REF!</definedName>
    <definedName name="XRefCopy49Row" hidden="1">[338]XREF!#REF!</definedName>
    <definedName name="XRefCopy4Row" localSheetId="3" hidden="1">#REF!</definedName>
    <definedName name="XRefCopy4Row" localSheetId="0" hidden="1">#REF!</definedName>
    <definedName name="XRefCopy4Row" hidden="1">#REF!</definedName>
    <definedName name="XRefCopy5" localSheetId="3" hidden="1">[300]Reconciliation!#REF!</definedName>
    <definedName name="XRefCopy5" localSheetId="0" hidden="1">[300]Reconciliation!#REF!</definedName>
    <definedName name="XRefCopy5" hidden="1">[301]Reconciliation!#REF!</definedName>
    <definedName name="XRefCopy57" hidden="1">[339]Lead!#REF!</definedName>
    <definedName name="XRefCopy57Row" hidden="1">[339]XREF!#REF!</definedName>
    <definedName name="XRefCopy58" hidden="1">[339]Lead!#REF!</definedName>
    <definedName name="XRefCopy58Row" hidden="1">[339]XREF!#REF!</definedName>
    <definedName name="XRefCopy59" hidden="1">[339]Lead!#REF!</definedName>
    <definedName name="XRefCopy59Row" hidden="1">[339]XREF!#REF!</definedName>
    <definedName name="XRefCopy5Row" hidden="1">[340]XREF!#REF!</definedName>
    <definedName name="XRefCopy6" localSheetId="3" hidden="1">[300]Reconciliation!#REF!</definedName>
    <definedName name="XRefCopy6" localSheetId="0" hidden="1">[300]Reconciliation!#REF!</definedName>
    <definedName name="XRefCopy6" hidden="1">[301]Reconciliation!#REF!</definedName>
    <definedName name="XRefCopy60" hidden="1">[339]Lead!#REF!</definedName>
    <definedName name="XRefCopy60Row" hidden="1">[339]XREF!#REF!</definedName>
    <definedName name="XRefCopy61" hidden="1">[339]Lead!#REF!</definedName>
    <definedName name="XRefCopy61Row" hidden="1">[339]XREF!#REF!</definedName>
    <definedName name="XRefCopy62" localSheetId="3" hidden="1">#REF!</definedName>
    <definedName name="XRefCopy62" localSheetId="0" hidden="1">#REF!</definedName>
    <definedName name="XRefCopy62" hidden="1">#REF!</definedName>
    <definedName name="XRefCopy63" hidden="1">#REF!</definedName>
    <definedName name="XRefCopy63Row" hidden="1">#REF!</definedName>
    <definedName name="XRefCopy64" hidden="1">#REF!</definedName>
    <definedName name="XRefCopy64Row" hidden="1">#REF!</definedName>
    <definedName name="XRefCopy6Row" localSheetId="3" hidden="1">[341]XREF!#REF!</definedName>
    <definedName name="XRefCopy6Row" localSheetId="0" hidden="1">[341]XREF!#REF!</definedName>
    <definedName name="XRefCopy6Row" hidden="1">[341]XREF!#REF!</definedName>
    <definedName name="XRefCopy7" localSheetId="3" hidden="1">[300]Reconciliation!#REF!</definedName>
    <definedName name="XRefCopy7" localSheetId="0" hidden="1">[300]Reconciliation!#REF!</definedName>
    <definedName name="XRefCopy7" hidden="1">[301]Reconciliation!#REF!</definedName>
    <definedName name="XRefCopy7Row" localSheetId="3" hidden="1">#REF!</definedName>
    <definedName name="XRefCopy7Row" localSheetId="0" hidden="1">#REF!</definedName>
    <definedName name="XRefCopy7Row" hidden="1">#REF!</definedName>
    <definedName name="XRefCopy8" localSheetId="3" hidden="1">[342]Lead!#REF!</definedName>
    <definedName name="XRefCopy8" localSheetId="0" hidden="1">[342]Lead!#REF!</definedName>
    <definedName name="XRefCopy8" hidden="1">[342]Lead!#REF!</definedName>
    <definedName name="XRefCopy8Row" localSheetId="3" hidden="1">#REF!</definedName>
    <definedName name="XRefCopy8Row" localSheetId="0" hidden="1">#REF!</definedName>
    <definedName name="XRefCopy8Row" hidden="1">#REF!</definedName>
    <definedName name="XRefCopy9" localSheetId="3" hidden="1">'[330]Mapa Imobilizado'!#REF!</definedName>
    <definedName name="XRefCopy9" localSheetId="0" hidden="1">'[330]Mapa Imobilizado'!#REF!</definedName>
    <definedName name="XRefCopy9" hidden="1">'[331]Mapa Imobilizado'!#REF!</definedName>
    <definedName name="XRefCopy9Row" localSheetId="3" hidden="1">#REF!</definedName>
    <definedName name="XRefCopy9Row" localSheetId="0" hidden="1">#REF!</definedName>
    <definedName name="XRefCopy9Row" hidden="1">#REF!</definedName>
    <definedName name="XRefCopyRangeCount" hidden="1">7</definedName>
    <definedName name="XRefPaste1" hidden="1">#REF!</definedName>
    <definedName name="XRefPaste10" hidden="1">#REF!</definedName>
    <definedName name="XRefPaste10Row" hidden="1">#REF!</definedName>
    <definedName name="XRefPaste11" localSheetId="3" hidden="1">[299]Lead!#REF!</definedName>
    <definedName name="XRefPaste11" localSheetId="0" hidden="1">[299]Lead!#REF!</definedName>
    <definedName name="XRefPaste11" hidden="1">[299]Lead!#REF!</definedName>
    <definedName name="XRefPaste11Row" localSheetId="3" hidden="1">#REF!</definedName>
    <definedName name="XRefPaste11Row" localSheetId="0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5Row" hidden="1">#REF!</definedName>
    <definedName name="XRefPaste16" hidden="1">#REF!</definedName>
    <definedName name="XRefPaste16Row" hidden="1">#REF!</definedName>
    <definedName name="XRefPaste17Row" hidden="1">#REF!</definedName>
    <definedName name="XRefPaste18" hidden="1">#REF!</definedName>
    <definedName name="XRefPaste18Row" hidden="1">#REF!</definedName>
    <definedName name="XRefPaste19" localSheetId="3" hidden="1">[333]População!#REF!</definedName>
    <definedName name="XRefPaste19" localSheetId="0" hidden="1">[333]População!#REF!</definedName>
    <definedName name="XRefPaste19" hidden="1">[333]População!#REF!</definedName>
    <definedName name="XRefPaste19Row" localSheetId="3" hidden="1">#REF!</definedName>
    <definedName name="XRefPaste19Row" localSheetId="0" hidden="1">#REF!</definedName>
    <definedName name="XRefPaste19Row" hidden="1">#REF!</definedName>
    <definedName name="XRefPaste1Row" hidden="1">#REF!</definedName>
    <definedName name="XRefPaste2" hidden="1">[333]População!#REF!</definedName>
    <definedName name="XRefPaste20" hidden="1">[333]População!#REF!</definedName>
    <definedName name="XRefPaste20Row" hidden="1">[343]XREF!#REF!</definedName>
    <definedName name="XRefPaste21" localSheetId="3" hidden="1">#REF!</definedName>
    <definedName name="XRefPaste21" localSheetId="0" hidden="1">#REF!</definedName>
    <definedName name="XRefPaste21" hidden="1">#REF!</definedName>
    <definedName name="XRefPaste21Row" hidden="1">#REF!</definedName>
    <definedName name="XRefPaste22" hidden="1">#REF!</definedName>
    <definedName name="XRefPaste22Row" hidden="1">#REF!</definedName>
    <definedName name="XRefPaste23" hidden="1">#REF!</definedName>
    <definedName name="XRefPaste23Row" hidden="1">#REF!</definedName>
    <definedName name="XRefPaste24" hidden="1">#REF!</definedName>
    <definedName name="XRefPaste24Row" hidden="1">#REF!</definedName>
    <definedName name="XRefPaste25" hidden="1">#REF!</definedName>
    <definedName name="XRefPaste25Row" hidden="1">#REF!</definedName>
    <definedName name="XRefPaste26" hidden="1">#REF!</definedName>
    <definedName name="XRefPaste26Row" hidden="1">#REF!</definedName>
    <definedName name="XRefPaste27" hidden="1">#REF!</definedName>
    <definedName name="XRefPaste27Row" hidden="1">#REF!</definedName>
    <definedName name="XRefPaste28" hidden="1">#REF!</definedName>
    <definedName name="XRefPaste28Row" hidden="1">#REF!</definedName>
    <definedName name="XRefPaste29" hidden="1">#REF!</definedName>
    <definedName name="XRefPaste29Row" hidden="1">#REF!</definedName>
    <definedName name="XRefPaste2Row" hidden="1">#REF!</definedName>
    <definedName name="XRefPaste30" hidden="1">#REF!</definedName>
    <definedName name="XRefPaste30Row" hidden="1">#REF!</definedName>
    <definedName name="XRefPaste31" hidden="1">#REF!</definedName>
    <definedName name="XRefPaste31Row" hidden="1">#REF!</definedName>
    <definedName name="XRefPaste32" hidden="1">#REF!</definedName>
    <definedName name="XRefPaste32Row" hidden="1">#REF!</definedName>
    <definedName name="XRefPaste33" localSheetId="3" hidden="1">[337]Lead!#REF!</definedName>
    <definedName name="XRefPaste33" localSheetId="0" hidden="1">[337]Lead!#REF!</definedName>
    <definedName name="XRefPaste33" hidden="1">[337]Lead!#REF!</definedName>
    <definedName name="XRefPaste33Row" localSheetId="3" hidden="1">#REF!</definedName>
    <definedName name="XRefPaste33Row" localSheetId="0" hidden="1">#REF!</definedName>
    <definedName name="XRefPaste33Row" hidden="1">#REF!</definedName>
    <definedName name="XRefPaste34" hidden="1">'[336]prov. 13. salário'!$J$18</definedName>
    <definedName name="XRefPaste34Row" localSheetId="3" hidden="1">#REF!</definedName>
    <definedName name="XRefPaste34Row" localSheetId="0" hidden="1">#REF!</definedName>
    <definedName name="XRefPaste34Row" hidden="1">#REF!</definedName>
    <definedName name="XRefPaste35" hidden="1">#REF!</definedName>
    <definedName name="XRefPaste35Row" hidden="1">#REF!</definedName>
    <definedName name="XRefPaste3Row" hidden="1">#REF!</definedName>
    <definedName name="XRefPaste4" hidden="1">#REF!</definedName>
    <definedName name="XRefPaste42" hidden="1">#REF!</definedName>
    <definedName name="XRefPaste43" hidden="1">#REF!</definedName>
    <definedName name="XRefPaste44" hidden="1">#REF!</definedName>
    <definedName name="XRefPaste45" hidden="1">#REF!</definedName>
    <definedName name="XRefPaste46Row" localSheetId="3" hidden="1">[338]XREF!#REF!</definedName>
    <definedName name="XRefPaste46Row" localSheetId="0" hidden="1">[338]XREF!#REF!</definedName>
    <definedName name="XRefPaste46Row" hidden="1">[338]XREF!#REF!</definedName>
    <definedName name="XRefPaste47Row" localSheetId="3" hidden="1">[338]XREF!#REF!</definedName>
    <definedName name="XRefPaste47Row" localSheetId="0" hidden="1">[338]XREF!#REF!</definedName>
    <definedName name="XRefPaste47Row" hidden="1">[338]XREF!#REF!</definedName>
    <definedName name="XRefPaste4Row" localSheetId="3" hidden="1">#REF!</definedName>
    <definedName name="XRefPaste4Row" localSheetId="0" hidden="1">#REF!</definedName>
    <definedName name="XRefPaste4Row" hidden="1">#REF!</definedName>
    <definedName name="XRefPaste5" localSheetId="3" hidden="1">[333]População!#REF!</definedName>
    <definedName name="XRefPaste5" localSheetId="0" hidden="1">[333]População!#REF!</definedName>
    <definedName name="XRefPaste5" hidden="1">[333]População!#REF!</definedName>
    <definedName name="XRefPaste5Row" localSheetId="3" hidden="1">#REF!</definedName>
    <definedName name="XRefPaste5Row" localSheetId="0" hidden="1">#REF!</definedName>
    <definedName name="XRefPaste5Row" hidden="1">#REF!</definedName>
    <definedName name="XRefPaste6" localSheetId="3" hidden="1">[333]População!#REF!</definedName>
    <definedName name="XRefPaste6" localSheetId="0" hidden="1">[333]População!#REF!</definedName>
    <definedName name="XRefPaste6" hidden="1">[333]População!#REF!</definedName>
    <definedName name="XRefPaste60" localSheetId="3" hidden="1">#REF!</definedName>
    <definedName name="XRefPaste60" localSheetId="0" hidden="1">#REF!</definedName>
    <definedName name="XRefPaste60" hidden="1">#REF!</definedName>
    <definedName name="XRefPaste61Row" hidden="1">#REF!</definedName>
    <definedName name="XRefPaste62" hidden="1">#REF!</definedName>
    <definedName name="XRefPaste62Row" hidden="1">#REF!</definedName>
    <definedName name="XRefPaste6Row" localSheetId="3" hidden="1">[341]XREF!#REF!</definedName>
    <definedName name="XRefPaste6Row" localSheetId="0" hidden="1">[341]XREF!#REF!</definedName>
    <definedName name="XRefPaste6Row" hidden="1">[341]XREF!#REF!</definedName>
    <definedName name="XRefPaste7" localSheetId="3" hidden="1">#REF!</definedName>
    <definedName name="XRefPaste7" localSheetId="0" hidden="1">#REF!</definedName>
    <definedName name="XRefPaste7" hidden="1">#REF!</definedName>
    <definedName name="XRefPaste7Row" localSheetId="3" hidden="1">[340]XREF!#REF!</definedName>
    <definedName name="XRefPaste7Row" localSheetId="0" hidden="1">[340]XREF!#REF!</definedName>
    <definedName name="XRefPaste7Row" hidden="1">[340]XREF!#REF!</definedName>
    <definedName name="XRefPaste8" localSheetId="3" hidden="1">#REF!</definedName>
    <definedName name="XRefPaste8" localSheetId="0" hidden="1">#REF!</definedName>
    <definedName name="XRefPaste8" hidden="1">#REF!</definedName>
    <definedName name="XRefPaste8Row" localSheetId="3" hidden="1">[340]XREF!#REF!</definedName>
    <definedName name="XRefPaste8Row" localSheetId="0" hidden="1">[340]XREF!#REF!</definedName>
    <definedName name="XRefPaste8Row" hidden="1">[340]XREF!#REF!</definedName>
    <definedName name="XRefPaste9" localSheetId="3" hidden="1">#REF!</definedName>
    <definedName name="XRefPaste9" localSheetId="0" hidden="1">#REF!</definedName>
    <definedName name="XRefPaste9" hidden="1">#REF!</definedName>
    <definedName name="XRefPaste9Row" hidden="1">#REF!</definedName>
    <definedName name="XRefPasteRangeCount" hidden="1">4</definedName>
    <definedName name="xsxsx">[59]Lead!$F$1229</definedName>
    <definedName name="xxx" hidden="1">#REF!</definedName>
    <definedName name="xxxx" localSheetId="3" hidden="1">{#N/A,#N/A,FALSE,"magsep2";#N/A,#N/A,FALSE,"¾"" X ½""";#N/A,#N/A,FALSE,"½"" X ¼""";#N/A,#N/A,FALSE,"¼"" X 8 Mesh";#N/A,#N/A,FALSE,"8 X 14 Mesh"}</definedName>
    <definedName name="xxxx" localSheetId="0" hidden="1">{#N/A,#N/A,FALSE,"magsep2";#N/A,#N/A,FALSE,"¾"" X ½""";#N/A,#N/A,FALSE,"½"" X ¼""";#N/A,#N/A,FALSE,"¼"" X 8 Mesh";#N/A,#N/A,FALSE,"8 X 14 Mesh"}</definedName>
    <definedName name="xxxx" hidden="1">{#N/A,#N/A,FALSE,"magsep2";#N/A,#N/A,FALSE,"¾"" X ½""";#N/A,#N/A,FALSE,"½"" X ¼""";#N/A,#N/A,FALSE,"¼"" X 8 Mesh";#N/A,#N/A,FALSE,"8 X 14 Mesh"}</definedName>
    <definedName name="XYZ" localSheetId="3">#REF!</definedName>
    <definedName name="XYZ" localSheetId="0">#REF!</definedName>
    <definedName name="XYZ">#REF!</definedName>
    <definedName name="y" localSheetId="3">#REF!</definedName>
    <definedName name="y" localSheetId="0">#REF!</definedName>
    <definedName name="y">#REF!</definedName>
    <definedName name="Y.">'[35]Atom-Wts-All'!$I$40</definedName>
    <definedName name="YAPO">[344]ADJUSTMENTS!$A$1:$F$10</definedName>
    <definedName name="yatelahauling" localSheetId="3">#REF!</definedName>
    <definedName name="yatelahauling" localSheetId="0">#REF!</definedName>
    <definedName name="yatelahauling">#REF!</definedName>
    <definedName name="Yb.">'[35]Atom-Wts-All'!$I$39</definedName>
    <definedName name="YChart1_Month" localSheetId="3">OFFSET(ChtX1,0,1,,)</definedName>
    <definedName name="YChart1_Month" localSheetId="2">OFFSET(ChtX1,0,1,,)</definedName>
    <definedName name="YChart1_Month" localSheetId="0">OFFSET(ChtX1,0,1,,)</definedName>
    <definedName name="YChart1_Month">OFFSET(ChtX1,0,1,,)</definedName>
    <definedName name="YChart1_TarMonth" localSheetId="3">OFFSET(ChtX1,0,15,,)</definedName>
    <definedName name="YChart1_TarMonth" localSheetId="2">OFFSET(ChtX1,0,15,,)</definedName>
    <definedName name="YChart1_TarMonth" localSheetId="0">OFFSET(ChtX1,0,15,,)</definedName>
    <definedName name="YChart1_TarMonth">OFFSET(ChtX1,0,15,,)</definedName>
    <definedName name="YChart1_TarWeek" localSheetId="3">OFFSET(ChtX,0,12,,)</definedName>
    <definedName name="YChart1_TarWeek" localSheetId="2">OFFSET(ChtX,0,12,,)</definedName>
    <definedName name="YChart1_TarWeek" localSheetId="0">OFFSET(ChtX,0,12,,)</definedName>
    <definedName name="YChart1_TarWeek">OFFSET(ChtX,0,12,,)</definedName>
    <definedName name="YChart1_TarYear" localSheetId="3">OFFSET(ChtX2,0,11,,)</definedName>
    <definedName name="YChart1_TarYear" localSheetId="2">OFFSET(ChtX2,0,11,,)</definedName>
    <definedName name="YChart1_TarYear" localSheetId="0">OFFSET(ChtX2,0,11,,)</definedName>
    <definedName name="YChart1_TarYear">OFFSET(ChtX2,0,11,,)</definedName>
    <definedName name="YChart1_Week" localSheetId="3">OFFSET(ChtX,0,2,,)</definedName>
    <definedName name="YChart1_Week" localSheetId="2">OFFSET(ChtX,0,2,,)</definedName>
    <definedName name="YChart1_Week" localSheetId="0">OFFSET(ChtX,0,2,,)</definedName>
    <definedName name="YChart1_Week">OFFSET(ChtX,0,2,,)</definedName>
    <definedName name="YChart1_Year" localSheetId="3">OFFSET(ChtX2,0,1,,)</definedName>
    <definedName name="YChart1_Year" localSheetId="2">OFFSET(ChtX2,0,1,,)</definedName>
    <definedName name="YChart1_Year" localSheetId="0">OFFSET(ChtX2,0,1,,)</definedName>
    <definedName name="YChart1_Year">OFFSET(ChtX2,0,1,,)</definedName>
    <definedName name="YChart10_Month" localSheetId="3">OFFSET(ChtX1,0,10,,)</definedName>
    <definedName name="YChart10_Month" localSheetId="2">OFFSET(ChtX1,0,10,,)</definedName>
    <definedName name="YChart10_Month" localSheetId="0">OFFSET(ChtX1,0,10,,)</definedName>
    <definedName name="YChart10_Month">OFFSET(ChtX1,0,10,,)</definedName>
    <definedName name="YChart10_TarMonth" localSheetId="3">OFFSET(ChtX1,0,24,,)</definedName>
    <definedName name="YChart10_TarMonth" localSheetId="2">OFFSET(ChtX1,0,24,,)</definedName>
    <definedName name="YChart10_TarMonth" localSheetId="0">OFFSET(ChtX1,0,24,,)</definedName>
    <definedName name="YChart10_TarMonth">OFFSET(ChtX1,0,24,,)</definedName>
    <definedName name="YChart10_TarWeek" localSheetId="3">OFFSET(ChtX,0,21,,)</definedName>
    <definedName name="YChart10_TarWeek" localSheetId="2">OFFSET(ChtX,0,21,,)</definedName>
    <definedName name="YChart10_TarWeek" localSheetId="0">OFFSET(ChtX,0,21,,)</definedName>
    <definedName name="YChart10_TarWeek">OFFSET(ChtX,0,21,,)</definedName>
    <definedName name="YChart10_TarYear" localSheetId="3">OFFSET(ChtX2,0,11,,)</definedName>
    <definedName name="YChart10_TarYear" localSheetId="2">OFFSET(ChtX2,0,11,,)</definedName>
    <definedName name="YChart10_TarYear" localSheetId="0">OFFSET(ChtX2,0,11,,)</definedName>
    <definedName name="YChart10_TarYear">OFFSET(ChtX2,0,11,,)</definedName>
    <definedName name="Ychart10_TMonth" localSheetId="3">OFFSET(ChtX1,0,24,,)</definedName>
    <definedName name="Ychart10_TMonth" localSheetId="2">OFFSET(ChtX1,0,24,,)</definedName>
    <definedName name="Ychart10_TMonth" localSheetId="0">OFFSET(ChtX1,0,24,,)</definedName>
    <definedName name="Ychart10_TMonth">OFFSET(ChtX1,0,24,,)</definedName>
    <definedName name="YChart10_Week" localSheetId="3">OFFSET(ChtX,0,11,,)</definedName>
    <definedName name="YChart10_Week" localSheetId="2">OFFSET(ChtX,0,11,,)</definedName>
    <definedName name="YChart10_Week" localSheetId="0">OFFSET(ChtX,0,11,,)</definedName>
    <definedName name="YChart10_Week">OFFSET(ChtX,0,11,,)</definedName>
    <definedName name="YChart10_Year" localSheetId="3">OFFSET(ChtX2,0,10,,)</definedName>
    <definedName name="YChart10_Year" localSheetId="2">OFFSET(ChtX2,0,10,,)</definedName>
    <definedName name="YChart10_Year" localSheetId="0">OFFSET(ChtX2,0,10,,)</definedName>
    <definedName name="YChart10_Year">OFFSET(ChtX2,0,10,,)</definedName>
    <definedName name="YChart2_Month" localSheetId="3">OFFSET(ChtX1,0,2,,)</definedName>
    <definedName name="YChart2_Month" localSheetId="2">OFFSET(ChtX1,0,2,,)</definedName>
    <definedName name="YChart2_Month" localSheetId="0">OFFSET(ChtX1,0,2,,)</definedName>
    <definedName name="YChart2_Month">OFFSET(ChtX1,0,2,,)</definedName>
    <definedName name="YChart2_TarMonth" localSheetId="3">OFFSET(ChtX1,0,16,,)</definedName>
    <definedName name="YChart2_TarMonth" localSheetId="2">OFFSET(ChtX1,0,16,,)</definedName>
    <definedName name="YChart2_TarMonth" localSheetId="0">OFFSET(ChtX1,0,16,,)</definedName>
    <definedName name="YChart2_TarMonth">OFFSET(ChtX1,0,16,,)</definedName>
    <definedName name="YChart2_TarWeek" localSheetId="3">OFFSET(ChtX,0,13,,)</definedName>
    <definedName name="YChart2_TarWeek" localSheetId="2">OFFSET(ChtX,0,13,,)</definedName>
    <definedName name="YChart2_TarWeek" localSheetId="0">OFFSET(ChtX,0,13,,)</definedName>
    <definedName name="YChart2_TarWeek">OFFSET(ChtX,0,13,,)</definedName>
    <definedName name="YChart2_TarYear" localSheetId="3">OFFSET(ChtX2,0,11,,)</definedName>
    <definedName name="YChart2_TarYear" localSheetId="2">OFFSET(ChtX2,0,11,,)</definedName>
    <definedName name="YChart2_TarYear" localSheetId="0">OFFSET(ChtX2,0,11,,)</definedName>
    <definedName name="YChart2_TarYear">OFFSET(ChtX2,0,11,,)</definedName>
    <definedName name="YChart2_Week" localSheetId="3">OFFSET(ChtX,0,3,,)</definedName>
    <definedName name="YChart2_Week" localSheetId="2">OFFSET(ChtX,0,3,,)</definedName>
    <definedName name="YChart2_Week" localSheetId="0">OFFSET(ChtX,0,3,,)</definedName>
    <definedName name="YChart2_Week">OFFSET(ChtX,0,3,,)</definedName>
    <definedName name="YChart2_Year" localSheetId="3">OFFSET(ChtX2,0,2,,)</definedName>
    <definedName name="YChart2_Year" localSheetId="2">OFFSET(ChtX2,0,2,,)</definedName>
    <definedName name="YChart2_Year" localSheetId="0">OFFSET(ChtX2,0,2,,)</definedName>
    <definedName name="YChart2_Year">OFFSET(ChtX2,0,2,,)</definedName>
    <definedName name="YChart3_Month" localSheetId="3">OFFSET(ChtX1,0,3,,)</definedName>
    <definedName name="YChart3_Month" localSheetId="2">OFFSET(ChtX1,0,3,,)</definedName>
    <definedName name="YChart3_Month" localSheetId="0">OFFSET(ChtX1,0,3,,)</definedName>
    <definedName name="YChart3_Month">OFFSET(ChtX1,0,3,,)</definedName>
    <definedName name="YChart3_TarMonth" localSheetId="3">OFFSET(ChtX1,0,17,,)</definedName>
    <definedName name="YChart3_TarMonth" localSheetId="2">OFFSET(ChtX1,0,17,,)</definedName>
    <definedName name="YChart3_TarMonth" localSheetId="0">OFFSET(ChtX1,0,17,,)</definedName>
    <definedName name="YChart3_TarMonth">OFFSET(ChtX1,0,17,,)</definedName>
    <definedName name="YChart3_TarWeek" localSheetId="3">OFFSET(ChtX,0,14,,)</definedName>
    <definedName name="YChart3_TarWeek" localSheetId="2">OFFSET(ChtX,0,14,,)</definedName>
    <definedName name="YChart3_TarWeek" localSheetId="0">OFFSET(ChtX,0,14,,)</definedName>
    <definedName name="YChart3_TarWeek">OFFSET(ChtX,0,14,,)</definedName>
    <definedName name="YChart3_TarYear" localSheetId="3">OFFSET(ChtX2,0,11,)</definedName>
    <definedName name="YChart3_TarYear" localSheetId="2">OFFSET(ChtX2,0,11,)</definedName>
    <definedName name="YChart3_TarYear" localSheetId="0">OFFSET(ChtX2,0,11,)</definedName>
    <definedName name="YChart3_TarYear">OFFSET(ChtX2,0,11,)</definedName>
    <definedName name="YChart3_Week" localSheetId="3">OFFSET(ChtX,0,4,,)</definedName>
    <definedName name="YChart3_Week" localSheetId="2">OFFSET(ChtX,0,4,,)</definedName>
    <definedName name="YChart3_Week" localSheetId="0">OFFSET(ChtX,0,4,,)</definedName>
    <definedName name="YChart3_Week">OFFSET(ChtX,0,4,,)</definedName>
    <definedName name="YChart3_Year" localSheetId="3">OFFSET(ChtX2,0,3,,)</definedName>
    <definedName name="YChart3_Year" localSheetId="2">OFFSET(ChtX2,0,3,,)</definedName>
    <definedName name="YChart3_Year" localSheetId="0">OFFSET(ChtX2,0,3,,)</definedName>
    <definedName name="YChart3_Year">OFFSET(ChtX2,0,3,,)</definedName>
    <definedName name="YChart4_Month" localSheetId="3">OFFSET(ChtX1,0,4,,)</definedName>
    <definedName name="YChart4_Month" localSheetId="2">OFFSET(ChtX1,0,4,,)</definedName>
    <definedName name="YChart4_Month" localSheetId="0">OFFSET(ChtX1,0,4,,)</definedName>
    <definedName name="YChart4_Month">OFFSET(ChtX1,0,4,,)</definedName>
    <definedName name="YChart4_TarMonth" localSheetId="3">OFFSET(ChtX1,0,18,,)</definedName>
    <definedName name="YChart4_TarMonth" localSheetId="2">OFFSET(ChtX1,0,18,,)</definedName>
    <definedName name="YChart4_TarMonth" localSheetId="0">OFFSET(ChtX1,0,18,,)</definedName>
    <definedName name="YChart4_TarMonth">OFFSET(ChtX1,0,18,,)</definedName>
    <definedName name="YChart4_TarWeek" localSheetId="3">OFFSET(ChtX,0,15,,)</definedName>
    <definedName name="YChart4_TarWeek" localSheetId="2">OFFSET(ChtX,0,15,,)</definedName>
    <definedName name="YChart4_TarWeek" localSheetId="0">OFFSET(ChtX,0,15,,)</definedName>
    <definedName name="YChart4_TarWeek">OFFSET(ChtX,0,15,,)</definedName>
    <definedName name="YChart4_TarYear" localSheetId="3">OFFSET(ChtX2,0,11,,)</definedName>
    <definedName name="YChart4_TarYear" localSheetId="2">OFFSET(ChtX2,0,11,,)</definedName>
    <definedName name="YChart4_TarYear" localSheetId="0">OFFSET(ChtX2,0,11,,)</definedName>
    <definedName name="YChart4_TarYear">OFFSET(ChtX2,0,11,,)</definedName>
    <definedName name="YChart4_Week" localSheetId="3">OFFSET(ChtX,0,5,,)</definedName>
    <definedName name="YChart4_Week" localSheetId="2">OFFSET(ChtX,0,5,,)</definedName>
    <definedName name="YChart4_Week" localSheetId="0">OFFSET(ChtX,0,5,,)</definedName>
    <definedName name="YChart4_Week">OFFSET(ChtX,0,5,,)</definedName>
    <definedName name="YChart4_Year" localSheetId="3">OFFSET(ChtX2,0,4,,)</definedName>
    <definedName name="YChart4_Year" localSheetId="2">OFFSET(ChtX2,0,4,,)</definedName>
    <definedName name="YChart4_Year" localSheetId="0">OFFSET(ChtX2,0,4,,)</definedName>
    <definedName name="YChart4_Year">OFFSET(ChtX2,0,4,,)</definedName>
    <definedName name="YChart5_Month" localSheetId="3">OFFSET(ChtX1,0,5,,)</definedName>
    <definedName name="YChart5_Month" localSheetId="2">OFFSET(ChtX1,0,5,,)</definedName>
    <definedName name="YChart5_Month" localSheetId="0">OFFSET(ChtX1,0,5,,)</definedName>
    <definedName name="YChart5_Month">OFFSET(ChtX1,0,5,,)</definedName>
    <definedName name="YChart5_TarMonth" localSheetId="3">OFFSET(ChtX1,0,19,,)</definedName>
    <definedName name="YChart5_TarMonth" localSheetId="2">OFFSET(ChtX1,0,19,,)</definedName>
    <definedName name="YChart5_TarMonth" localSheetId="0">OFFSET(ChtX1,0,19,,)</definedName>
    <definedName name="YChart5_TarMonth">OFFSET(ChtX1,0,19,,)</definedName>
    <definedName name="YChart5_TarWeek" localSheetId="3">OFFSET(ChtX,0,16,,)</definedName>
    <definedName name="YChart5_TarWeek" localSheetId="2">OFFSET(ChtX,0,16,,)</definedName>
    <definedName name="YChart5_TarWeek" localSheetId="0">OFFSET(ChtX,0,16,,)</definedName>
    <definedName name="YChart5_TarWeek">OFFSET(ChtX,0,16,,)</definedName>
    <definedName name="YChart5_TarYear" localSheetId="3">OFFSET(ChtX2,0,11,,)</definedName>
    <definedName name="YChart5_TarYear" localSheetId="2">OFFSET(ChtX2,0,11,,)</definedName>
    <definedName name="YChart5_TarYear" localSheetId="0">OFFSET(ChtX2,0,11,,)</definedName>
    <definedName name="YChart5_TarYear">OFFSET(ChtX2,0,11,,)</definedName>
    <definedName name="YChart5_Week" localSheetId="3">OFFSET(ChtX,0,6,,)</definedName>
    <definedName name="YChart5_Week" localSheetId="2">OFFSET(ChtX,0,6,,)</definedName>
    <definedName name="YChart5_Week" localSheetId="0">OFFSET(ChtX,0,6,,)</definedName>
    <definedName name="YChart5_Week">OFFSET(ChtX,0,6,,)</definedName>
    <definedName name="YChart5_Year" localSheetId="3">OFFSET(ChtX2,0,5,,)</definedName>
    <definedName name="YChart5_Year" localSheetId="2">OFFSET(ChtX2,0,5,,)</definedName>
    <definedName name="YChart5_Year" localSheetId="0">OFFSET(ChtX2,0,5,,)</definedName>
    <definedName name="YChart5_Year">OFFSET(ChtX2,0,5,,)</definedName>
    <definedName name="YChart6_Month" localSheetId="3">OFFSET(ChtX1,0,6,,)</definedName>
    <definedName name="YChart6_Month" localSheetId="2">OFFSET(ChtX1,0,6,,)</definedName>
    <definedName name="YChart6_Month" localSheetId="0">OFFSET(ChtX1,0,6,,)</definedName>
    <definedName name="YChart6_Month">OFFSET(ChtX1,0,6,,)</definedName>
    <definedName name="YChart6_TarMonth" localSheetId="3">OFFSET(ChtX1,0,20,,)</definedName>
    <definedName name="YChart6_TarMonth" localSheetId="2">OFFSET(ChtX1,0,20,,)</definedName>
    <definedName name="YChart6_TarMonth" localSheetId="0">OFFSET(ChtX1,0,20,,)</definedName>
    <definedName name="YChart6_TarMonth">OFFSET(ChtX1,0,20,,)</definedName>
    <definedName name="YChart6_TarWeek" localSheetId="3">OFFSET(ChtX,0,17,,)</definedName>
    <definedName name="YChart6_TarWeek" localSheetId="2">OFFSET(ChtX,0,17,,)</definedName>
    <definedName name="YChart6_TarWeek" localSheetId="0">OFFSET(ChtX,0,17,,)</definedName>
    <definedName name="YChart6_TarWeek">OFFSET(ChtX,0,17,,)</definedName>
    <definedName name="YChart6_TarYear" localSheetId="3">OFFSET(ChtX2,0,11,,)</definedName>
    <definedName name="YChart6_TarYear" localSheetId="2">OFFSET(ChtX2,0,11,,)</definedName>
    <definedName name="YChart6_TarYear" localSheetId="0">OFFSET(ChtX2,0,11,,)</definedName>
    <definedName name="YChart6_TarYear">OFFSET(ChtX2,0,11,,)</definedName>
    <definedName name="YChart6_Week" localSheetId="3">OFFSET(ChtX,0,7,,)</definedName>
    <definedName name="YChart6_Week" localSheetId="2">OFFSET(ChtX,0,7,,)</definedName>
    <definedName name="YChart6_Week" localSheetId="0">OFFSET(ChtX,0,7,,)</definedName>
    <definedName name="YChart6_Week">OFFSET(ChtX,0,7,,)</definedName>
    <definedName name="YChart6_Year" localSheetId="3">OFFSET(ChtX2,0,6,,)</definedName>
    <definedName name="YChart6_Year" localSheetId="2">OFFSET(ChtX2,0,6,,)</definedName>
    <definedName name="YChart6_Year" localSheetId="0">OFFSET(ChtX2,0,6,,)</definedName>
    <definedName name="YChart6_Year">OFFSET(ChtX2,0,6,,)</definedName>
    <definedName name="YChart7_Month" localSheetId="3">OFFSET(ChtX1,0,7,,)</definedName>
    <definedName name="YChart7_Month" localSheetId="2">OFFSET(ChtX1,0,7,,)</definedName>
    <definedName name="YChart7_Month" localSheetId="0">OFFSET(ChtX1,0,7,,)</definedName>
    <definedName name="YChart7_Month">OFFSET(ChtX1,0,7,,)</definedName>
    <definedName name="YChart7_TarMonth" localSheetId="3">OFFSET(ChtX1,0,21,,)</definedName>
    <definedName name="YChart7_TarMonth" localSheetId="2">OFFSET(ChtX1,0,21,,)</definedName>
    <definedName name="YChart7_TarMonth" localSheetId="0">OFFSET(ChtX1,0,21,,)</definedName>
    <definedName name="YChart7_TarMonth">OFFSET(ChtX1,0,21,,)</definedName>
    <definedName name="YChart7_TarWeek" localSheetId="3">OFFSET(ChtX,0,18,,)</definedName>
    <definedName name="YChart7_TarWeek" localSheetId="2">OFFSET(ChtX,0,18,,)</definedName>
    <definedName name="YChart7_TarWeek" localSheetId="0">OFFSET(ChtX,0,18,,)</definedName>
    <definedName name="YChart7_TarWeek">OFFSET(ChtX,0,18,,)</definedName>
    <definedName name="YChart7_TarYear" localSheetId="3">OFFSET(ChtX2,0,11,,)</definedName>
    <definedName name="YChart7_TarYear" localSheetId="2">OFFSET(ChtX2,0,11,,)</definedName>
    <definedName name="YChart7_TarYear" localSheetId="0">OFFSET(ChtX2,0,11,,)</definedName>
    <definedName name="YChart7_TarYear">OFFSET(ChtX2,0,11,,)</definedName>
    <definedName name="YChart7_Week" localSheetId="3">OFFSET(ChtX,0,8,,)</definedName>
    <definedName name="YChart7_Week" localSheetId="2">OFFSET(ChtX,0,8,,)</definedName>
    <definedName name="YChart7_Week" localSheetId="0">OFFSET(ChtX,0,8,,)</definedName>
    <definedName name="YChart7_Week">OFFSET(ChtX,0,8,,)</definedName>
    <definedName name="YChart7_Year" localSheetId="3">OFFSET(ChtX2,0,7,,)</definedName>
    <definedName name="YChart7_Year" localSheetId="2">OFFSET(ChtX2,0,7,,)</definedName>
    <definedName name="YChart7_Year" localSheetId="0">OFFSET(ChtX2,0,7,,)</definedName>
    <definedName name="YChart7_Year">OFFSET(ChtX2,0,7,,)</definedName>
    <definedName name="YChart8_Month" localSheetId="3">OFFSET(ChtX1,0,8,,)</definedName>
    <definedName name="YChart8_Month" localSheetId="2">OFFSET(ChtX1,0,8,,)</definedName>
    <definedName name="YChart8_Month" localSheetId="0">OFFSET(ChtX1,0,8,,)</definedName>
    <definedName name="YChart8_Month">OFFSET(ChtX1,0,8,,)</definedName>
    <definedName name="YChart8_TarMonth" localSheetId="3">OFFSET(ChtX1,0,22,,)</definedName>
    <definedName name="YChart8_TarMonth" localSheetId="2">OFFSET(ChtX1,0,22,,)</definedName>
    <definedName name="YChart8_TarMonth" localSheetId="0">OFFSET(ChtX1,0,22,,)</definedName>
    <definedName name="YChart8_TarMonth">OFFSET(ChtX1,0,22,,)</definedName>
    <definedName name="YChart8_TarWeek" localSheetId="3">OFFSET(ChtX,0,19,,)</definedName>
    <definedName name="YChart8_TarWeek" localSheetId="2">OFFSET(ChtX,0,19,,)</definedName>
    <definedName name="YChart8_TarWeek" localSheetId="0">OFFSET(ChtX,0,19,,)</definedName>
    <definedName name="YChart8_TarWeek">OFFSET(ChtX,0,19,,)</definedName>
    <definedName name="YChart8_TarYear" localSheetId="3">OFFSET(ChtX2,0,11,,)</definedName>
    <definedName name="YChart8_TarYear" localSheetId="2">OFFSET(ChtX2,0,11,,)</definedName>
    <definedName name="YChart8_TarYear" localSheetId="0">OFFSET(ChtX2,0,11,,)</definedName>
    <definedName name="YChart8_TarYear">OFFSET(ChtX2,0,11,,)</definedName>
    <definedName name="YChart8_Week" localSheetId="3">OFFSET(ChtX,0,9,,)</definedName>
    <definedName name="YChart8_Week" localSheetId="2">OFFSET(ChtX,0,9,,)</definedName>
    <definedName name="YChart8_Week" localSheetId="0">OFFSET(ChtX,0,9,,)</definedName>
    <definedName name="YChart8_Week">OFFSET(ChtX,0,9,,)</definedName>
    <definedName name="YChart8_Year" localSheetId="3">OFFSET(ChtX2,0,8,,)</definedName>
    <definedName name="YChart8_Year" localSheetId="2">OFFSET(ChtX2,0,8,,)</definedName>
    <definedName name="YChart8_Year" localSheetId="0">OFFSET(ChtX2,0,8,,)</definedName>
    <definedName name="YChart8_Year">OFFSET(ChtX2,0,8,,)</definedName>
    <definedName name="YChart9_Month" localSheetId="3">OFFSET(ChtX1,0,9,,)</definedName>
    <definedName name="YChart9_Month" localSheetId="2">OFFSET(ChtX1,0,9,,)</definedName>
    <definedName name="YChart9_Month" localSheetId="0">OFFSET(ChtX1,0,9,,)</definedName>
    <definedName name="YChart9_Month">OFFSET(ChtX1,0,9,,)</definedName>
    <definedName name="YChart9_TarMonth" localSheetId="3">OFFSET(ChtX1,0,23,,)</definedName>
    <definedName name="YChart9_TarMonth" localSheetId="2">OFFSET(ChtX1,0,23,,)</definedName>
    <definedName name="YChart9_TarMonth" localSheetId="0">OFFSET(ChtX1,0,23,,)</definedName>
    <definedName name="YChart9_TarMonth">OFFSET(ChtX1,0,23,,)</definedName>
    <definedName name="YChart9_TarWeek" localSheetId="3">OFFSET(ChtX,0,20,,)</definedName>
    <definedName name="YChart9_TarWeek" localSheetId="2">OFFSET(ChtX,0,20,,)</definedName>
    <definedName name="YChart9_TarWeek" localSheetId="0">OFFSET(ChtX,0,20,,)</definedName>
    <definedName name="YChart9_TarWeek">OFFSET(ChtX,0,20,,)</definedName>
    <definedName name="YChart9_TarYear" localSheetId="3">OFFSET(ChtX2,0,11,,)</definedName>
    <definedName name="YChart9_TarYear" localSheetId="2">OFFSET(ChtX2,0,11,,)</definedName>
    <definedName name="YChart9_TarYear" localSheetId="0">OFFSET(ChtX2,0,11,,)</definedName>
    <definedName name="YChart9_TarYear">OFFSET(ChtX2,0,11,,)</definedName>
    <definedName name="YChart9_Week" localSheetId="3">OFFSET(ChtX,0,10,,)</definedName>
    <definedName name="YChart9_Week" localSheetId="2">OFFSET(ChtX,0,10,,)</definedName>
    <definedName name="YChart9_Week" localSheetId="0">OFFSET(ChtX,0,10,,)</definedName>
    <definedName name="YChart9_Week">OFFSET(ChtX,0,10,,)</definedName>
    <definedName name="YChart9_Year" localSheetId="3">OFFSET(ChtX2,0,9,,)</definedName>
    <definedName name="YChart9_Year" localSheetId="2">OFFSET(ChtX2,0,9,,)</definedName>
    <definedName name="YChart9_Year" localSheetId="0">OFFSET(ChtX2,0,9,,)</definedName>
    <definedName name="YChart9_Year">OFFSET(ChtX2,0,9,,)</definedName>
    <definedName name="YE" localSheetId="3">[118]Lead!$D$8</definedName>
    <definedName name="YE" localSheetId="0">[118]Lead!$D$8</definedName>
    <definedName name="YE">[119]Lead!$D$8</definedName>
    <definedName name="Year">[345]Tables!$I$3:$I$17</definedName>
    <definedName name="Year_1">'[346]Assumptions and valuation'!$H$3</definedName>
    <definedName name="year01" localSheetId="3">#REF!</definedName>
    <definedName name="year01" localSheetId="0">#REF!</definedName>
    <definedName name="year01">#REF!</definedName>
    <definedName name="year02">#REF!</definedName>
    <definedName name="year03">#REF!</definedName>
    <definedName name="year04">#REF!</definedName>
    <definedName name="yel">#REF!</definedName>
    <definedName name="YEN" localSheetId="3">[73]OFF!#REF!</definedName>
    <definedName name="YEN" localSheetId="0">[73]OFF!#REF!</definedName>
    <definedName name="YEN">[74]OFF!#REF!</definedName>
    <definedName name="Yes">"Picture 14"</definedName>
    <definedName name="yreagents" localSheetId="3">#REF!</definedName>
    <definedName name="yreagents" localSheetId="0">#REF!</definedName>
    <definedName name="yreagents">#REF!</definedName>
    <definedName name="YTarget_Month" localSheetId="3">OFFSET(ChtX1,0,12,,)</definedName>
    <definedName name="YTarget_Month" localSheetId="2">OFFSET(ChtX1,0,12,,)</definedName>
    <definedName name="YTarget_Month" localSheetId="0">OFFSET(ChtX1,0,12,,)</definedName>
    <definedName name="YTarget_Month">OFFSET(ChtX1,0,12,,)</definedName>
    <definedName name="YTDCOST">#REF!</definedName>
    <definedName name="YTDDays">[38]lup!$D$280</definedName>
    <definedName name="YTDMonths">[38]lup!$D$281</definedName>
    <definedName name="YTDStartDate">[38]lup!$D$279</definedName>
    <definedName name="YTDStartLastYear">[38]lup!$D$276</definedName>
    <definedName name="YTDStartMonth">[38]lup!$D$277</definedName>
    <definedName name="YUAN" localSheetId="3">'[179]Assum &amp; CAPEX'!#REF!</definedName>
    <definedName name="YUAN" localSheetId="0">'[179]Assum &amp; CAPEX'!#REF!</definedName>
    <definedName name="YUAN">'[179]Assum &amp; CAPEX'!#REF!</definedName>
    <definedName name="YZeros" localSheetId="3">OFFSET(ChtX,0,22,,)</definedName>
    <definedName name="YZeros" localSheetId="2">OFFSET(ChtX,0,22,,)</definedName>
    <definedName name="YZeros" localSheetId="0">OFFSET(ChtX,0,22,,)</definedName>
    <definedName name="YZeros">OFFSET(ChtX,0,22,,)</definedName>
    <definedName name="YZeros2" localSheetId="3">OFFSET(ChtX1,0,25,,)</definedName>
    <definedName name="YZeros2" localSheetId="2">OFFSET(ChtX1,0,25,,)</definedName>
    <definedName name="YZeros2" localSheetId="0">OFFSET(ChtX1,0,25,,)</definedName>
    <definedName name="YZeros2">OFFSET(ChtX1,0,25,,)</definedName>
    <definedName name="YZeros3" localSheetId="3">OFFSET(ChtX2,0,11,,)</definedName>
    <definedName name="YZeros3" localSheetId="2">OFFSET(ChtX2,0,11,,)</definedName>
    <definedName name="YZeros3" localSheetId="0">OFFSET(ChtX2,0,11,,)</definedName>
    <definedName name="YZeros3">OFFSET(ChtX2,0,11,,)</definedName>
    <definedName name="Z">#REF!</definedName>
    <definedName name="Z_1">#REF!</definedName>
    <definedName name="Z_108943D4_F1C1_11D2_806D_00105A0ACAB3_.wvu.Cols" hidden="1">'[347]Annual Input'!$F$1:$F$65536,'[347]Annual Input'!$U$1:$AC$65536</definedName>
    <definedName name="Z_108943D4_F1C1_11D2_806D_00105A0ACAB3_.wvu.Rows" localSheetId="3" hidden="1">'[347]Annual Input'!#REF!,'[347]Annual Input'!#REF!,'[347]Annual Input'!#REF!,'[347]Annual Input'!#REF!,'[347]Annual Input'!#REF!,'[347]Annual Input'!#REF!,'[347]Annual Input'!#REF!,'[347]Annual Input'!#REF!,'[347]Annual Input'!#REF!,'[347]Annual Input'!#REF!</definedName>
    <definedName name="Z_108943D4_F1C1_11D2_806D_00105A0ACAB3_.wvu.Rows" localSheetId="0" hidden="1">'[347]Annual Input'!#REF!,'[347]Annual Input'!#REF!,'[347]Annual Input'!#REF!,'[347]Annual Input'!#REF!,'[347]Annual Input'!#REF!,'[347]Annual Input'!#REF!,'[347]Annual Input'!#REF!,'[347]Annual Input'!#REF!,'[347]Annual Input'!#REF!,'[347]Annual Input'!#REF!</definedName>
    <definedName name="Z_108943D4_F1C1_11D2_806D_00105A0ACAB3_.wvu.Rows" hidden="1">'[347]Annual Input'!#REF!,'[347]Annual Input'!#REF!,'[347]Annual Input'!#REF!,'[347]Annual Input'!#REF!,'[347]Annual Input'!#REF!,'[347]Annual Input'!#REF!,'[347]Annual Input'!#REF!,'[347]Annual Input'!#REF!,'[347]Annual Input'!#REF!,'[347]Annual Input'!#REF!</definedName>
    <definedName name="Z_2E7403B0_7396_11D2_8061_00105A03258D_.wvu.Cols" hidden="1">'[347]Annual Input'!$F$1:$G$65536,'[347]Annual Input'!$AB$1:$AC$65536</definedName>
    <definedName name="Z_3" localSheetId="3">#REF!</definedName>
    <definedName name="Z_3" localSheetId="0">#REF!</definedName>
    <definedName name="Z_3">#REF!</definedName>
    <definedName name="Z_5C525311_F45E_11D3_A510_64E98A000000_.wvu.Cols" hidden="1">#REF!</definedName>
    <definedName name="Z_5C525311_F45E_11D3_A510_64E98A000000_.wvu.Rows" hidden="1">'[347]Annual Input'!#REF!</definedName>
    <definedName name="Z_7C4D4874_67AD_11D4_B818_0050DA5BC25B_.wvu.Cols" localSheetId="3" hidden="1">#REF!</definedName>
    <definedName name="Z_7C4D4874_67AD_11D4_B818_0050DA5BC25B_.wvu.Cols" localSheetId="0" hidden="1">#REF!</definedName>
    <definedName name="Z_7C4D4874_67AD_11D4_B818_0050DA5BC25B_.wvu.Cols" hidden="1">#REF!</definedName>
    <definedName name="Z_7C4D4874_67AD_11D4_B818_0050DA5BC25B_.wvu.Rows" localSheetId="3" hidden="1">'[347]Annual Input'!$A$4:$IV$4,'[347]Annual Input'!#REF!,'[347]Annual Input'!#REF!,'[347]Annual Input'!#REF!,'[347]Annual Input'!#REF!,'[347]Annual Input'!#REF!,'[347]Annual Input'!#REF!,'[347]Annual Input'!#REF!,'[347]Annual Input'!#REF!,'[347]Annual Input'!#REF!,'[347]Annual Input'!#REF!,'[347]Annual Input'!#REF!</definedName>
    <definedName name="Z_7C4D4874_67AD_11D4_B818_0050DA5BC25B_.wvu.Rows" localSheetId="0" hidden="1">'[347]Annual Input'!$A$4:$IV$4,'[347]Annual Input'!#REF!,'[347]Annual Input'!#REF!,'[347]Annual Input'!#REF!,'[347]Annual Input'!#REF!,'[347]Annual Input'!#REF!,'[347]Annual Input'!#REF!,'[347]Annual Input'!#REF!,'[347]Annual Input'!#REF!,'[347]Annual Input'!#REF!,'[347]Annual Input'!#REF!,'[347]Annual Input'!#REF!</definedName>
    <definedName name="Z_7C4D4874_67AD_11D4_B818_0050DA5BC25B_.wvu.Rows" hidden="1">'[347]Annual Input'!$A$4:$IV$4,'[347]Annual Input'!#REF!,'[347]Annual Input'!#REF!,'[347]Annual Input'!#REF!,'[347]Annual Input'!#REF!,'[347]Annual Input'!#REF!,'[347]Annual Input'!#REF!,'[347]Annual Input'!#REF!,'[347]Annual Input'!#REF!,'[347]Annual Input'!#REF!,'[347]Annual Input'!#REF!,'[347]Annual Input'!#REF!</definedName>
    <definedName name="Z_D638BD64_F476_11D3_9808_00902750E8D4_.wvu.Rows" localSheetId="3" hidden="1">'[347]Annual Input'!#REF!,'[347]Annual Input'!#REF!,'[347]Annual Input'!#REF!,'[347]Annual Input'!#REF!,'[347]Annual Input'!#REF!,'[347]Annual Input'!#REF!,'[347]Annual Input'!#REF!,'[347]Annual Input'!#REF!,'[347]Annual Input'!#REF!,'[347]Annual Input'!#REF!</definedName>
    <definedName name="Z_D638BD64_F476_11D3_9808_00902750E8D4_.wvu.Rows" localSheetId="0" hidden="1">'[347]Annual Input'!#REF!,'[347]Annual Input'!#REF!,'[347]Annual Input'!#REF!,'[347]Annual Input'!#REF!,'[347]Annual Input'!#REF!,'[347]Annual Input'!#REF!,'[347]Annual Input'!#REF!,'[347]Annual Input'!#REF!,'[347]Annual Input'!#REF!,'[347]Annual Input'!#REF!</definedName>
    <definedName name="Z_D638BD64_F476_11D3_9808_00902750E8D4_.wvu.Rows" hidden="1">'[347]Annual Input'!#REF!,'[347]Annual Input'!#REF!,'[347]Annual Input'!#REF!,'[347]Annual Input'!#REF!,'[347]Annual Input'!#REF!,'[347]Annual Input'!#REF!,'[347]Annual Input'!#REF!,'[347]Annual Input'!#REF!,'[347]Annual Input'!#REF!,'[347]Annual Input'!#REF!</definedName>
    <definedName name="Z757Z120" localSheetId="3">#REF!</definedName>
    <definedName name="Z757Z120" localSheetId="0">#REF!</definedName>
    <definedName name="Z757Z120">#REF!</definedName>
    <definedName name="zazaza">[59]Lead!$K$1:$K$65536</definedName>
    <definedName name="Zn.">'[35]Atom-Wts-All'!$I$41</definedName>
    <definedName name="Zr.">'[35]Atom-Wts-All'!$I$42</definedName>
    <definedName name="ZZ">#REF!</definedName>
    <definedName name="zzc">#REF!</definedName>
    <definedName name="zzzc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6" i="8" l="1"/>
  <c r="OR51" i="1"/>
  <c r="OS51" i="1"/>
  <c r="OT51" i="1"/>
  <c r="OU51" i="1"/>
  <c r="OV51" i="1"/>
  <c r="OW51" i="1"/>
  <c r="OX51" i="1"/>
  <c r="OY51" i="1"/>
  <c r="OZ51" i="1"/>
  <c r="PA51" i="1"/>
  <c r="PB51" i="1"/>
  <c r="PC51" i="1"/>
  <c r="PD51" i="1"/>
  <c r="PE51" i="1"/>
  <c r="PF51" i="1"/>
  <c r="PG51" i="1"/>
  <c r="PH51" i="1"/>
  <c r="PI51" i="1"/>
  <c r="PJ51" i="1"/>
  <c r="PK51" i="1"/>
  <c r="PL51" i="1"/>
  <c r="PM51" i="1"/>
  <c r="PN51" i="1"/>
  <c r="PO51" i="1"/>
  <c r="PP51" i="1"/>
  <c r="PQ51" i="1"/>
  <c r="PR51" i="1"/>
  <c r="PS51" i="1"/>
  <c r="PT51" i="1"/>
  <c r="PU51" i="1"/>
  <c r="PV51" i="1"/>
  <c r="PW51" i="1"/>
  <c r="PX51" i="1"/>
  <c r="PY51" i="1"/>
  <c r="PZ51" i="1"/>
  <c r="QA51" i="1"/>
  <c r="QB51" i="1"/>
  <c r="QC51" i="1"/>
  <c r="QD51" i="1"/>
  <c r="QE51" i="1"/>
  <c r="QF51" i="1"/>
  <c r="QG51" i="1"/>
  <c r="QH51" i="1"/>
  <c r="QI51" i="1"/>
  <c r="QJ51" i="1"/>
  <c r="QK51" i="1"/>
  <c r="QL51" i="1"/>
  <c r="QM51" i="1"/>
  <c r="QN51" i="1"/>
  <c r="QO51" i="1"/>
  <c r="QP51" i="1"/>
  <c r="QQ51" i="1"/>
  <c r="QR51" i="1"/>
  <c r="QS51" i="1"/>
  <c r="QT51" i="1"/>
  <c r="QU51" i="1"/>
  <c r="QV51" i="1"/>
  <c r="QW51" i="1"/>
  <c r="QX51" i="1"/>
  <c r="QY51" i="1"/>
  <c r="QZ51" i="1"/>
  <c r="RA51" i="1"/>
  <c r="RB51" i="1"/>
  <c r="RC51" i="1"/>
  <c r="RD51" i="1"/>
  <c r="RE51" i="1"/>
  <c r="RF51" i="1"/>
  <c r="RG51" i="1"/>
  <c r="RH51" i="1"/>
  <c r="RI51" i="1"/>
  <c r="RJ51" i="1"/>
  <c r="RK51" i="1"/>
  <c r="RL51" i="1"/>
  <c r="RM51" i="1"/>
  <c r="RN51" i="1"/>
  <c r="RO51" i="1"/>
  <c r="RP51" i="1"/>
  <c r="RQ51" i="1"/>
  <c r="RR51" i="1"/>
  <c r="RS51" i="1"/>
  <c r="RT51" i="1"/>
  <c r="RU51" i="1"/>
  <c r="RV51" i="1"/>
  <c r="RW51" i="1"/>
  <c r="RX51" i="1"/>
  <c r="RY51" i="1"/>
  <c r="RZ51" i="1"/>
  <c r="SA51" i="1"/>
  <c r="SB51" i="1"/>
  <c r="SC51" i="1"/>
  <c r="SD51" i="1"/>
  <c r="SE51" i="1"/>
  <c r="SF51" i="1"/>
  <c r="SG51" i="1"/>
  <c r="SH51" i="1"/>
  <c r="SI51" i="1"/>
  <c r="SJ51" i="1"/>
  <c r="SK51" i="1"/>
  <c r="SL51" i="1"/>
  <c r="SM51" i="1"/>
  <c r="SN51" i="1"/>
  <c r="SO51" i="1"/>
  <c r="SP51" i="1"/>
  <c r="SQ51" i="1"/>
  <c r="SR51" i="1"/>
  <c r="SS51" i="1"/>
  <c r="ST51" i="1"/>
  <c r="SU51" i="1"/>
  <c r="SV51" i="1"/>
  <c r="SW51" i="1"/>
  <c r="SX51" i="1"/>
  <c r="SY51" i="1"/>
  <c r="SZ51" i="1"/>
  <c r="TA51" i="1"/>
  <c r="TB51" i="1"/>
  <c r="TC51" i="1"/>
  <c r="TD51" i="1"/>
  <c r="TE51" i="1"/>
  <c r="TF51" i="1"/>
  <c r="TG51" i="1"/>
  <c r="TH51" i="1"/>
  <c r="TI51" i="1"/>
  <c r="TJ51" i="1"/>
  <c r="TK51" i="1"/>
  <c r="TL51" i="1"/>
  <c r="TM51" i="1"/>
  <c r="TN51" i="1"/>
  <c r="TO51" i="1"/>
  <c r="TP51" i="1"/>
  <c r="TQ51" i="1"/>
  <c r="TR51" i="1"/>
  <c r="TS51" i="1"/>
  <c r="TT51" i="1"/>
  <c r="TU51" i="1"/>
  <c r="TV51" i="1"/>
  <c r="TW51" i="1"/>
  <c r="TX51" i="1"/>
  <c r="TY51" i="1"/>
  <c r="TZ51" i="1"/>
  <c r="UA51" i="1"/>
  <c r="UB51" i="1"/>
  <c r="UC51" i="1"/>
  <c r="UD51" i="1"/>
  <c r="UE51" i="1"/>
  <c r="UF51" i="1"/>
  <c r="UG51" i="1"/>
  <c r="UH51" i="1"/>
  <c r="UI51" i="1"/>
  <c r="UJ51" i="1"/>
  <c r="UK51" i="1"/>
  <c r="UL51" i="1"/>
  <c r="UM51" i="1"/>
  <c r="UN51" i="1"/>
  <c r="UO51" i="1"/>
  <c r="UP51" i="1"/>
  <c r="UQ51" i="1"/>
  <c r="UR51" i="1"/>
  <c r="US51" i="1"/>
  <c r="UT51" i="1"/>
  <c r="UU51" i="1"/>
  <c r="UV51" i="1"/>
  <c r="UW51" i="1"/>
  <c r="UX51" i="1"/>
  <c r="UY51" i="1"/>
  <c r="UZ51" i="1"/>
  <c r="VA51" i="1"/>
  <c r="VB51" i="1"/>
  <c r="VC51" i="1"/>
  <c r="VD51" i="1"/>
  <c r="VE51" i="1"/>
  <c r="VF51" i="1"/>
  <c r="VG51" i="1"/>
  <c r="VH51" i="1"/>
  <c r="VI51" i="1"/>
  <c r="VJ51" i="1"/>
  <c r="VK51" i="1"/>
  <c r="VL51" i="1"/>
  <c r="VM51" i="1"/>
  <c r="VN51" i="1"/>
  <c r="VO51" i="1"/>
  <c r="VP51" i="1"/>
  <c r="VQ51" i="1"/>
  <c r="VR51" i="1"/>
  <c r="VS51" i="1"/>
  <c r="VT51" i="1"/>
  <c r="VU51" i="1"/>
  <c r="VV51" i="1"/>
  <c r="VW51" i="1"/>
  <c r="VX51" i="1"/>
  <c r="VY51" i="1"/>
  <c r="VZ51" i="1"/>
  <c r="WA51" i="1"/>
  <c r="WB51" i="1"/>
  <c r="WC51" i="1"/>
  <c r="WD51" i="1"/>
  <c r="WE51" i="1"/>
  <c r="WF51" i="1"/>
  <c r="WG51" i="1"/>
  <c r="WH51" i="1"/>
  <c r="WI51" i="1"/>
  <c r="WJ51" i="1"/>
  <c r="WK51" i="1"/>
  <c r="WL51" i="1"/>
  <c r="WM51" i="1"/>
  <c r="WN51" i="1"/>
  <c r="WO51" i="1"/>
  <c r="WP51" i="1"/>
  <c r="WQ51" i="1"/>
  <c r="WR51" i="1"/>
  <c r="WS51" i="1"/>
  <c r="WT51" i="1"/>
  <c r="WU51" i="1"/>
  <c r="WV51" i="1"/>
  <c r="WW51" i="1"/>
  <c r="WX51" i="1"/>
  <c r="WY51" i="1"/>
  <c r="WZ51" i="1"/>
  <c r="XA51" i="1"/>
  <c r="XB51" i="1"/>
  <c r="XC51" i="1"/>
  <c r="XD51" i="1"/>
  <c r="XE51" i="1"/>
  <c r="XF51" i="1"/>
  <c r="XG51" i="1"/>
  <c r="XH51" i="1"/>
  <c r="XI51" i="1"/>
  <c r="XJ51" i="1"/>
  <c r="XK51" i="1"/>
  <c r="XL51" i="1"/>
  <c r="XM51" i="1"/>
  <c r="XN51" i="1"/>
  <c r="XO51" i="1"/>
  <c r="XP51" i="1"/>
  <c r="XQ51" i="1"/>
  <c r="XR51" i="1"/>
  <c r="XS51" i="1"/>
  <c r="XT51" i="1"/>
  <c r="XU51" i="1"/>
  <c r="XV51" i="1"/>
  <c r="XW51" i="1"/>
  <c r="XX51" i="1"/>
  <c r="XY51" i="1"/>
  <c r="XZ51" i="1"/>
  <c r="YA51" i="1"/>
  <c r="YB51" i="1"/>
  <c r="YC51" i="1"/>
  <c r="YD51" i="1"/>
  <c r="YE51" i="1"/>
  <c r="YF51" i="1"/>
  <c r="YG51" i="1"/>
  <c r="YH51" i="1"/>
  <c r="YI51" i="1"/>
  <c r="YJ51" i="1"/>
  <c r="YK51" i="1"/>
  <c r="YL51" i="1"/>
  <c r="YM51" i="1"/>
  <c r="YN51" i="1"/>
  <c r="YO51" i="1"/>
  <c r="YP51" i="1"/>
  <c r="YQ51" i="1"/>
  <c r="YR51" i="1"/>
  <c r="YS51" i="1"/>
  <c r="YT51" i="1"/>
  <c r="YU51" i="1"/>
  <c r="YV51" i="1"/>
  <c r="YW51" i="1"/>
  <c r="YX51" i="1"/>
  <c r="YY51" i="1"/>
  <c r="YZ51" i="1"/>
  <c r="ZA51" i="1"/>
  <c r="ZB51" i="1"/>
  <c r="ZC51" i="1"/>
  <c r="ZD51" i="1"/>
  <c r="ZE51" i="1"/>
  <c r="ZF51" i="1"/>
  <c r="ZG51" i="1"/>
  <c r="ZH51" i="1"/>
  <c r="ZI51" i="1"/>
  <c r="ZJ51" i="1"/>
  <c r="ZK51" i="1"/>
  <c r="ZL51" i="1"/>
  <c r="ZM51" i="1"/>
  <c r="ZN51" i="1"/>
  <c r="ZO51" i="1"/>
  <c r="ZP51" i="1"/>
  <c r="ZQ51" i="1"/>
  <c r="ZR51" i="1"/>
  <c r="ZS51" i="1"/>
  <c r="ZT51" i="1"/>
  <c r="ZU51" i="1"/>
  <c r="ZV51" i="1"/>
  <c r="ZW51" i="1"/>
  <c r="ZX51" i="1"/>
  <c r="ZY51" i="1"/>
  <c r="ZZ51" i="1"/>
  <c r="AAA51" i="1"/>
  <c r="AAB51" i="1"/>
  <c r="AAC51" i="1"/>
  <c r="AAD51" i="1"/>
  <c r="AAE51" i="1"/>
  <c r="AAF51" i="1"/>
  <c r="AAG51" i="1"/>
  <c r="AAH51" i="1"/>
  <c r="AAI51" i="1"/>
  <c r="AAJ51" i="1"/>
  <c r="AAK51" i="1"/>
  <c r="AAL51" i="1"/>
  <c r="AAM51" i="1"/>
  <c r="AAN51" i="1"/>
  <c r="AAO51" i="1"/>
  <c r="AAP51" i="1"/>
  <c r="AAQ51" i="1"/>
  <c r="AAR51" i="1"/>
  <c r="AAS51" i="1"/>
  <c r="AAT51" i="1"/>
  <c r="AAU51" i="1"/>
  <c r="AAV51" i="1"/>
  <c r="AAW51" i="1"/>
  <c r="AAX51" i="1"/>
  <c r="AAY51" i="1"/>
  <c r="AAZ51" i="1"/>
  <c r="ABA51" i="1"/>
  <c r="ABB51" i="1"/>
  <c r="ABC51" i="1"/>
  <c r="ABD51" i="1"/>
  <c r="ABE51" i="1"/>
  <c r="ABF51" i="1"/>
  <c r="ABG51" i="1"/>
  <c r="ABH51" i="1"/>
  <c r="ABI51" i="1"/>
  <c r="ABJ51" i="1"/>
  <c r="ABK51" i="1"/>
  <c r="ABL51" i="1"/>
  <c r="ABM51" i="1"/>
  <c r="ABN51" i="1"/>
  <c r="ABO51" i="1"/>
  <c r="ABP51" i="1"/>
  <c r="ABQ51" i="1"/>
  <c r="ABR51" i="1"/>
  <c r="ABS51" i="1"/>
  <c r="ABT51" i="1"/>
  <c r="ABU51" i="1"/>
  <c r="ABV51" i="1"/>
  <c r="ABW51" i="1"/>
  <c r="ABX51" i="1"/>
  <c r="ABY51" i="1"/>
  <c r="ABZ51" i="1"/>
  <c r="ACA51" i="1"/>
  <c r="ACB51" i="1"/>
  <c r="ACC51" i="1"/>
  <c r="ACD51" i="1"/>
  <c r="ACE51" i="1"/>
  <c r="ACF51" i="1"/>
  <c r="ACG51" i="1"/>
  <c r="ACH51" i="1"/>
  <c r="ACI51" i="1"/>
  <c r="ACJ51" i="1"/>
  <c r="ACK51" i="1"/>
  <c r="ACL51" i="1"/>
  <c r="ACM51" i="1"/>
  <c r="ACN51" i="1"/>
  <c r="ACO51" i="1"/>
  <c r="ACP51" i="1"/>
  <c r="ACQ51" i="1"/>
  <c r="OR52" i="1"/>
  <c r="OS52" i="1"/>
  <c r="OT52" i="1"/>
  <c r="OU52" i="1"/>
  <c r="OV52" i="1"/>
  <c r="OW52" i="1"/>
  <c r="OX52" i="1"/>
  <c r="OY52" i="1"/>
  <c r="OZ52" i="1"/>
  <c r="PA52" i="1"/>
  <c r="PB52" i="1"/>
  <c r="PC52" i="1"/>
  <c r="PD52" i="1"/>
  <c r="PE52" i="1"/>
  <c r="PF52" i="1"/>
  <c r="PG52" i="1"/>
  <c r="PH52" i="1"/>
  <c r="PI52" i="1"/>
  <c r="PJ52" i="1"/>
  <c r="PK52" i="1"/>
  <c r="PL52" i="1"/>
  <c r="PM52" i="1"/>
  <c r="PN52" i="1"/>
  <c r="PO52" i="1"/>
  <c r="PP52" i="1"/>
  <c r="PQ52" i="1"/>
  <c r="PR52" i="1"/>
  <c r="PS52" i="1"/>
  <c r="PT52" i="1"/>
  <c r="PU52" i="1"/>
  <c r="PV52" i="1"/>
  <c r="PW52" i="1"/>
  <c r="PX52" i="1"/>
  <c r="PY52" i="1"/>
  <c r="PZ52" i="1"/>
  <c r="QA52" i="1"/>
  <c r="QB52" i="1"/>
  <c r="QC52" i="1"/>
  <c r="QD52" i="1"/>
  <c r="QE52" i="1"/>
  <c r="QF52" i="1"/>
  <c r="QG52" i="1"/>
  <c r="QH52" i="1"/>
  <c r="QI52" i="1"/>
  <c r="QJ52" i="1"/>
  <c r="QK52" i="1"/>
  <c r="QL52" i="1"/>
  <c r="QM52" i="1"/>
  <c r="QN52" i="1"/>
  <c r="QO52" i="1"/>
  <c r="QP52" i="1"/>
  <c r="QQ52" i="1"/>
  <c r="QR52" i="1"/>
  <c r="QS52" i="1"/>
  <c r="QT52" i="1"/>
  <c r="QU52" i="1"/>
  <c r="QV52" i="1"/>
  <c r="QW52" i="1"/>
  <c r="QX52" i="1"/>
  <c r="QY52" i="1"/>
  <c r="QZ52" i="1"/>
  <c r="RA52" i="1"/>
  <c r="RB52" i="1"/>
  <c r="RC52" i="1"/>
  <c r="RD52" i="1"/>
  <c r="RE52" i="1"/>
  <c r="RF52" i="1"/>
  <c r="RG52" i="1"/>
  <c r="RH52" i="1"/>
  <c r="RI52" i="1"/>
  <c r="RJ52" i="1"/>
  <c r="RK52" i="1"/>
  <c r="RL52" i="1"/>
  <c r="RM52" i="1"/>
  <c r="RN52" i="1"/>
  <c r="RO52" i="1"/>
  <c r="RP52" i="1"/>
  <c r="RQ52" i="1"/>
  <c r="RR52" i="1"/>
  <c r="RS52" i="1"/>
  <c r="RT52" i="1"/>
  <c r="RU52" i="1"/>
  <c r="RV52" i="1"/>
  <c r="RW52" i="1"/>
  <c r="RX52" i="1"/>
  <c r="RY52" i="1"/>
  <c r="RZ52" i="1"/>
  <c r="SA52" i="1"/>
  <c r="SB52" i="1"/>
  <c r="SC52" i="1"/>
  <c r="SD52" i="1"/>
  <c r="SE52" i="1"/>
  <c r="SF52" i="1"/>
  <c r="SG52" i="1"/>
  <c r="SH52" i="1"/>
  <c r="SI52" i="1"/>
  <c r="SJ52" i="1"/>
  <c r="SK52" i="1"/>
  <c r="SL52" i="1"/>
  <c r="SM52" i="1"/>
  <c r="SN52" i="1"/>
  <c r="SO52" i="1"/>
  <c r="SP52" i="1"/>
  <c r="SQ52" i="1"/>
  <c r="SR52" i="1"/>
  <c r="SS52" i="1"/>
  <c r="ST52" i="1"/>
  <c r="SU52" i="1"/>
  <c r="SV52" i="1"/>
  <c r="SW52" i="1"/>
  <c r="SX52" i="1"/>
  <c r="SY52" i="1"/>
  <c r="SZ52" i="1"/>
  <c r="TA52" i="1"/>
  <c r="TB52" i="1"/>
  <c r="TC52" i="1"/>
  <c r="TD52" i="1"/>
  <c r="TE52" i="1"/>
  <c r="TF52" i="1"/>
  <c r="TG52" i="1"/>
  <c r="TH52" i="1"/>
  <c r="TI52" i="1"/>
  <c r="TJ52" i="1"/>
  <c r="TK52" i="1"/>
  <c r="TL52" i="1"/>
  <c r="TM52" i="1"/>
  <c r="TN52" i="1"/>
  <c r="TO52" i="1"/>
  <c r="TP52" i="1"/>
  <c r="TQ52" i="1"/>
  <c r="TR52" i="1"/>
  <c r="TS52" i="1"/>
  <c r="TT52" i="1"/>
  <c r="TU52" i="1"/>
  <c r="TV52" i="1"/>
  <c r="TW52" i="1"/>
  <c r="TX52" i="1"/>
  <c r="TY52" i="1"/>
  <c r="TZ52" i="1"/>
  <c r="UA52" i="1"/>
  <c r="UB52" i="1"/>
  <c r="UC52" i="1"/>
  <c r="UD52" i="1"/>
  <c r="UE52" i="1"/>
  <c r="UF52" i="1"/>
  <c r="UG52" i="1"/>
  <c r="UH52" i="1"/>
  <c r="UI52" i="1"/>
  <c r="UJ52" i="1"/>
  <c r="UK52" i="1"/>
  <c r="UL52" i="1"/>
  <c r="UM52" i="1"/>
  <c r="UN52" i="1"/>
  <c r="UO52" i="1"/>
  <c r="UP52" i="1"/>
  <c r="UQ52" i="1"/>
  <c r="UR52" i="1"/>
  <c r="US52" i="1"/>
  <c r="UT52" i="1"/>
  <c r="UU52" i="1"/>
  <c r="UV52" i="1"/>
  <c r="UW52" i="1"/>
  <c r="UX52" i="1"/>
  <c r="UY52" i="1"/>
  <c r="UZ52" i="1"/>
  <c r="VA52" i="1"/>
  <c r="VB52" i="1"/>
  <c r="VC52" i="1"/>
  <c r="VD52" i="1"/>
  <c r="VE52" i="1"/>
  <c r="VF52" i="1"/>
  <c r="VG52" i="1"/>
  <c r="VH52" i="1"/>
  <c r="VI52" i="1"/>
  <c r="VJ52" i="1"/>
  <c r="VK52" i="1"/>
  <c r="VL52" i="1"/>
  <c r="VM52" i="1"/>
  <c r="VN52" i="1"/>
  <c r="VO52" i="1"/>
  <c r="VP52" i="1"/>
  <c r="VQ52" i="1"/>
  <c r="VR52" i="1"/>
  <c r="VS52" i="1"/>
  <c r="VT52" i="1"/>
  <c r="VU52" i="1"/>
  <c r="VV52" i="1"/>
  <c r="VW52" i="1"/>
  <c r="VX52" i="1"/>
  <c r="VY52" i="1"/>
  <c r="VZ52" i="1"/>
  <c r="WA52" i="1"/>
  <c r="WB52" i="1"/>
  <c r="WC52" i="1"/>
  <c r="WD52" i="1"/>
  <c r="WE52" i="1"/>
  <c r="WF52" i="1"/>
  <c r="WG52" i="1"/>
  <c r="WH52" i="1"/>
  <c r="WI52" i="1"/>
  <c r="WJ52" i="1"/>
  <c r="WK52" i="1"/>
  <c r="WL52" i="1"/>
  <c r="WM52" i="1"/>
  <c r="WN52" i="1"/>
  <c r="WO52" i="1"/>
  <c r="WP52" i="1"/>
  <c r="WQ52" i="1"/>
  <c r="WR52" i="1"/>
  <c r="WS52" i="1"/>
  <c r="WT52" i="1"/>
  <c r="WU52" i="1"/>
  <c r="WV52" i="1"/>
  <c r="WW52" i="1"/>
  <c r="WX52" i="1"/>
  <c r="WY52" i="1"/>
  <c r="WZ52" i="1"/>
  <c r="XA52" i="1"/>
  <c r="XB52" i="1"/>
  <c r="XC52" i="1"/>
  <c r="XD52" i="1"/>
  <c r="XE52" i="1"/>
  <c r="XF52" i="1"/>
  <c r="XG52" i="1"/>
  <c r="XH52" i="1"/>
  <c r="XI52" i="1"/>
  <c r="XJ52" i="1"/>
  <c r="XK52" i="1"/>
  <c r="XL52" i="1"/>
  <c r="XM52" i="1"/>
  <c r="XN52" i="1"/>
  <c r="XO52" i="1"/>
  <c r="XP52" i="1"/>
  <c r="XQ52" i="1"/>
  <c r="XR52" i="1"/>
  <c r="XS52" i="1"/>
  <c r="XT52" i="1"/>
  <c r="XU52" i="1"/>
  <c r="XV52" i="1"/>
  <c r="XW52" i="1"/>
  <c r="XX52" i="1"/>
  <c r="XY52" i="1"/>
  <c r="XZ52" i="1"/>
  <c r="YA52" i="1"/>
  <c r="YB52" i="1"/>
  <c r="YC52" i="1"/>
  <c r="YD52" i="1"/>
  <c r="YE52" i="1"/>
  <c r="YF52" i="1"/>
  <c r="YG52" i="1"/>
  <c r="YH52" i="1"/>
  <c r="YI52" i="1"/>
  <c r="YJ52" i="1"/>
  <c r="YK52" i="1"/>
  <c r="YL52" i="1"/>
  <c r="YM52" i="1"/>
  <c r="YN52" i="1"/>
  <c r="YO52" i="1"/>
  <c r="YP52" i="1"/>
  <c r="YQ52" i="1"/>
  <c r="YR52" i="1"/>
  <c r="YS52" i="1"/>
  <c r="YT52" i="1"/>
  <c r="YU52" i="1"/>
  <c r="YV52" i="1"/>
  <c r="YW52" i="1"/>
  <c r="YX52" i="1"/>
  <c r="YY52" i="1"/>
  <c r="YZ52" i="1"/>
  <c r="ZA52" i="1"/>
  <c r="ZB52" i="1"/>
  <c r="ZC52" i="1"/>
  <c r="ZD52" i="1"/>
  <c r="ZE52" i="1"/>
  <c r="ZF52" i="1"/>
  <c r="ZG52" i="1"/>
  <c r="ZH52" i="1"/>
  <c r="ZI52" i="1"/>
  <c r="ZJ52" i="1"/>
  <c r="ZK52" i="1"/>
  <c r="ZL52" i="1"/>
  <c r="ZM52" i="1"/>
  <c r="ZN52" i="1"/>
  <c r="ZO52" i="1"/>
  <c r="ZP52" i="1"/>
  <c r="ZQ52" i="1"/>
  <c r="ZR52" i="1"/>
  <c r="ZS52" i="1"/>
  <c r="ZT52" i="1"/>
  <c r="ZU52" i="1"/>
  <c r="ZV52" i="1"/>
  <c r="ZW52" i="1"/>
  <c r="ZX52" i="1"/>
  <c r="ZY52" i="1"/>
  <c r="ZZ52" i="1"/>
  <c r="AAA52" i="1"/>
  <c r="AAB52" i="1"/>
  <c r="AAC52" i="1"/>
  <c r="AAD52" i="1"/>
  <c r="AAE52" i="1"/>
  <c r="AAF52" i="1"/>
  <c r="AAG52" i="1"/>
  <c r="AAH52" i="1"/>
  <c r="AAI52" i="1"/>
  <c r="AAJ52" i="1"/>
  <c r="AAK52" i="1"/>
  <c r="AAL52" i="1"/>
  <c r="AAM52" i="1"/>
  <c r="AAN52" i="1"/>
  <c r="AAO52" i="1"/>
  <c r="AAP52" i="1"/>
  <c r="AAQ52" i="1"/>
  <c r="AAR52" i="1"/>
  <c r="AAS52" i="1"/>
  <c r="AAT52" i="1"/>
  <c r="AAU52" i="1"/>
  <c r="AAV52" i="1"/>
  <c r="AAW52" i="1"/>
  <c r="AAX52" i="1"/>
  <c r="AAY52" i="1"/>
  <c r="AAZ52" i="1"/>
  <c r="ABA52" i="1"/>
  <c r="ABB52" i="1"/>
  <c r="ABC52" i="1"/>
  <c r="ABD52" i="1"/>
  <c r="ABE52" i="1"/>
  <c r="ABF52" i="1"/>
  <c r="ABG52" i="1"/>
  <c r="ABH52" i="1"/>
  <c r="ABI52" i="1"/>
  <c r="ABJ52" i="1"/>
  <c r="ABK52" i="1"/>
  <c r="ABL52" i="1"/>
  <c r="ABM52" i="1"/>
  <c r="ABN52" i="1"/>
  <c r="ABO52" i="1"/>
  <c r="ABP52" i="1"/>
  <c r="ABQ52" i="1"/>
  <c r="ABR52" i="1"/>
  <c r="ABS52" i="1"/>
  <c r="ABT52" i="1"/>
  <c r="ABU52" i="1"/>
  <c r="ABV52" i="1"/>
  <c r="ABW52" i="1"/>
  <c r="ABX52" i="1"/>
  <c r="ABY52" i="1"/>
  <c r="ABZ52" i="1"/>
  <c r="ACA52" i="1"/>
  <c r="ACB52" i="1"/>
  <c r="ACC52" i="1"/>
  <c r="ACD52" i="1"/>
  <c r="ACE52" i="1"/>
  <c r="ACF52" i="1"/>
  <c r="ACG52" i="1"/>
  <c r="ACH52" i="1"/>
  <c r="ACI52" i="1"/>
  <c r="ACJ52" i="1"/>
  <c r="ACK52" i="1"/>
  <c r="ACL52" i="1"/>
  <c r="ACM52" i="1"/>
  <c r="ACN52" i="1"/>
  <c r="ACO52" i="1"/>
  <c r="ACP52" i="1"/>
  <c r="ACQ52" i="1"/>
  <c r="OR53" i="1"/>
  <c r="OS53" i="1"/>
  <c r="OT53" i="1"/>
  <c r="OU53" i="1"/>
  <c r="OV53" i="1"/>
  <c r="OW53" i="1"/>
  <c r="OX53" i="1"/>
  <c r="OY53" i="1"/>
  <c r="OZ53" i="1"/>
  <c r="PA53" i="1"/>
  <c r="PB53" i="1"/>
  <c r="PC53" i="1"/>
  <c r="PD53" i="1"/>
  <c r="PE53" i="1"/>
  <c r="PF53" i="1"/>
  <c r="PG53" i="1"/>
  <c r="PH53" i="1"/>
  <c r="PI53" i="1"/>
  <c r="PJ53" i="1"/>
  <c r="PK53" i="1"/>
  <c r="PL53" i="1"/>
  <c r="PM53" i="1"/>
  <c r="PN53" i="1"/>
  <c r="PO53" i="1"/>
  <c r="PP53" i="1"/>
  <c r="PQ53" i="1"/>
  <c r="PR53" i="1"/>
  <c r="PS53" i="1"/>
  <c r="PT53" i="1"/>
  <c r="PU53" i="1"/>
  <c r="PV53" i="1"/>
  <c r="PW53" i="1"/>
  <c r="PX53" i="1"/>
  <c r="PY53" i="1"/>
  <c r="PZ53" i="1"/>
  <c r="QA53" i="1"/>
  <c r="QB53" i="1"/>
  <c r="QC53" i="1"/>
  <c r="QD53" i="1"/>
  <c r="QE53" i="1"/>
  <c r="QF53" i="1"/>
  <c r="QG53" i="1"/>
  <c r="QH53" i="1"/>
  <c r="QI53" i="1"/>
  <c r="QJ53" i="1"/>
  <c r="QK53" i="1"/>
  <c r="QL53" i="1"/>
  <c r="QM53" i="1"/>
  <c r="QN53" i="1"/>
  <c r="QO53" i="1"/>
  <c r="QP53" i="1"/>
  <c r="QQ53" i="1"/>
  <c r="QR53" i="1"/>
  <c r="QS53" i="1"/>
  <c r="QT53" i="1"/>
  <c r="QU53" i="1"/>
  <c r="QV53" i="1"/>
  <c r="QW53" i="1"/>
  <c r="QX53" i="1"/>
  <c r="QY53" i="1"/>
  <c r="QZ53" i="1"/>
  <c r="RA53" i="1"/>
  <c r="RB53" i="1"/>
  <c r="RC53" i="1"/>
  <c r="RD53" i="1"/>
  <c r="RE53" i="1"/>
  <c r="RF53" i="1"/>
  <c r="RG53" i="1"/>
  <c r="RH53" i="1"/>
  <c r="RI53" i="1"/>
  <c r="RJ53" i="1"/>
  <c r="RK53" i="1"/>
  <c r="RL53" i="1"/>
  <c r="RM53" i="1"/>
  <c r="RN53" i="1"/>
  <c r="RO53" i="1"/>
  <c r="RP53" i="1"/>
  <c r="RQ53" i="1"/>
  <c r="RR53" i="1"/>
  <c r="RS53" i="1"/>
  <c r="RT53" i="1"/>
  <c r="RU53" i="1"/>
  <c r="RV53" i="1"/>
  <c r="RW53" i="1"/>
  <c r="RX53" i="1"/>
  <c r="RY53" i="1"/>
  <c r="RZ53" i="1"/>
  <c r="SA53" i="1"/>
  <c r="SB53" i="1"/>
  <c r="SC53" i="1"/>
  <c r="SD53" i="1"/>
  <c r="SE53" i="1"/>
  <c r="SF53" i="1"/>
  <c r="SG53" i="1"/>
  <c r="SH53" i="1"/>
  <c r="SI53" i="1"/>
  <c r="SJ53" i="1"/>
  <c r="SK53" i="1"/>
  <c r="SL53" i="1"/>
  <c r="SM53" i="1"/>
  <c r="SN53" i="1"/>
  <c r="SO53" i="1"/>
  <c r="SP53" i="1"/>
  <c r="SQ53" i="1"/>
  <c r="SR53" i="1"/>
  <c r="SS53" i="1"/>
  <c r="ST53" i="1"/>
  <c r="SU53" i="1"/>
  <c r="SV53" i="1"/>
  <c r="SW53" i="1"/>
  <c r="SX53" i="1"/>
  <c r="SY53" i="1"/>
  <c r="SZ53" i="1"/>
  <c r="TA53" i="1"/>
  <c r="TB53" i="1"/>
  <c r="TC53" i="1"/>
  <c r="TD53" i="1"/>
  <c r="TE53" i="1"/>
  <c r="TF53" i="1"/>
  <c r="TG53" i="1"/>
  <c r="TH53" i="1"/>
  <c r="TI53" i="1"/>
  <c r="TJ53" i="1"/>
  <c r="TK53" i="1"/>
  <c r="TL53" i="1"/>
  <c r="TM53" i="1"/>
  <c r="TN53" i="1"/>
  <c r="TO53" i="1"/>
  <c r="TP53" i="1"/>
  <c r="TQ53" i="1"/>
  <c r="TR53" i="1"/>
  <c r="TS53" i="1"/>
  <c r="TT53" i="1"/>
  <c r="TU53" i="1"/>
  <c r="TV53" i="1"/>
  <c r="TW53" i="1"/>
  <c r="TX53" i="1"/>
  <c r="TY53" i="1"/>
  <c r="TZ53" i="1"/>
  <c r="UA53" i="1"/>
  <c r="UB53" i="1"/>
  <c r="UC53" i="1"/>
  <c r="UD53" i="1"/>
  <c r="UE53" i="1"/>
  <c r="UF53" i="1"/>
  <c r="UG53" i="1"/>
  <c r="UH53" i="1"/>
  <c r="UI53" i="1"/>
  <c r="UJ53" i="1"/>
  <c r="UK53" i="1"/>
  <c r="UL53" i="1"/>
  <c r="UM53" i="1"/>
  <c r="UN53" i="1"/>
  <c r="UO53" i="1"/>
  <c r="UP53" i="1"/>
  <c r="UQ53" i="1"/>
  <c r="UR53" i="1"/>
  <c r="US53" i="1"/>
  <c r="UT53" i="1"/>
  <c r="UU53" i="1"/>
  <c r="UV53" i="1"/>
  <c r="UW53" i="1"/>
  <c r="UX53" i="1"/>
  <c r="UY53" i="1"/>
  <c r="UZ53" i="1"/>
  <c r="VA53" i="1"/>
  <c r="VB53" i="1"/>
  <c r="VC53" i="1"/>
  <c r="VD53" i="1"/>
  <c r="VE53" i="1"/>
  <c r="VF53" i="1"/>
  <c r="VG53" i="1"/>
  <c r="VH53" i="1"/>
  <c r="VI53" i="1"/>
  <c r="VJ53" i="1"/>
  <c r="VK53" i="1"/>
  <c r="VL53" i="1"/>
  <c r="VM53" i="1"/>
  <c r="VN53" i="1"/>
  <c r="VO53" i="1"/>
  <c r="VP53" i="1"/>
  <c r="VQ53" i="1"/>
  <c r="VR53" i="1"/>
  <c r="VS53" i="1"/>
  <c r="VT53" i="1"/>
  <c r="VU53" i="1"/>
  <c r="VV53" i="1"/>
  <c r="VW53" i="1"/>
  <c r="VX53" i="1"/>
  <c r="VY53" i="1"/>
  <c r="VZ53" i="1"/>
  <c r="WA53" i="1"/>
  <c r="WB53" i="1"/>
  <c r="WC53" i="1"/>
  <c r="WD53" i="1"/>
  <c r="WE53" i="1"/>
  <c r="WF53" i="1"/>
  <c r="WG53" i="1"/>
  <c r="WH53" i="1"/>
  <c r="WI53" i="1"/>
  <c r="WJ53" i="1"/>
  <c r="WK53" i="1"/>
  <c r="WL53" i="1"/>
  <c r="WM53" i="1"/>
  <c r="WN53" i="1"/>
  <c r="WO53" i="1"/>
  <c r="WP53" i="1"/>
  <c r="WQ53" i="1"/>
  <c r="WR53" i="1"/>
  <c r="WS53" i="1"/>
  <c r="WT53" i="1"/>
  <c r="WU53" i="1"/>
  <c r="WV53" i="1"/>
  <c r="WW53" i="1"/>
  <c r="WX53" i="1"/>
  <c r="WY53" i="1"/>
  <c r="WZ53" i="1"/>
  <c r="XA53" i="1"/>
  <c r="XB53" i="1"/>
  <c r="XC53" i="1"/>
  <c r="XD53" i="1"/>
  <c r="XE53" i="1"/>
  <c r="XF53" i="1"/>
  <c r="XG53" i="1"/>
  <c r="XH53" i="1"/>
  <c r="XI53" i="1"/>
  <c r="XJ53" i="1"/>
  <c r="XK53" i="1"/>
  <c r="XL53" i="1"/>
  <c r="XM53" i="1"/>
  <c r="XN53" i="1"/>
  <c r="XO53" i="1"/>
  <c r="XP53" i="1"/>
  <c r="XQ53" i="1"/>
  <c r="XR53" i="1"/>
  <c r="XS53" i="1"/>
  <c r="XT53" i="1"/>
  <c r="XU53" i="1"/>
  <c r="XV53" i="1"/>
  <c r="XW53" i="1"/>
  <c r="XX53" i="1"/>
  <c r="XY53" i="1"/>
  <c r="XZ53" i="1"/>
  <c r="YA53" i="1"/>
  <c r="YB53" i="1"/>
  <c r="YC53" i="1"/>
  <c r="YD53" i="1"/>
  <c r="YE53" i="1"/>
  <c r="YF53" i="1"/>
  <c r="YG53" i="1"/>
  <c r="YH53" i="1"/>
  <c r="YI53" i="1"/>
  <c r="YJ53" i="1"/>
  <c r="YK53" i="1"/>
  <c r="YL53" i="1"/>
  <c r="YM53" i="1"/>
  <c r="YN53" i="1"/>
  <c r="YO53" i="1"/>
  <c r="YP53" i="1"/>
  <c r="YQ53" i="1"/>
  <c r="YR53" i="1"/>
  <c r="YS53" i="1"/>
  <c r="YT53" i="1"/>
  <c r="YU53" i="1"/>
  <c r="YV53" i="1"/>
  <c r="YW53" i="1"/>
  <c r="YX53" i="1"/>
  <c r="YY53" i="1"/>
  <c r="YZ53" i="1"/>
  <c r="ZA53" i="1"/>
  <c r="ZB53" i="1"/>
  <c r="ZC53" i="1"/>
  <c r="ZD53" i="1"/>
  <c r="ZE53" i="1"/>
  <c r="ZF53" i="1"/>
  <c r="ZG53" i="1"/>
  <c r="ZH53" i="1"/>
  <c r="ZI53" i="1"/>
  <c r="ZJ53" i="1"/>
  <c r="ZK53" i="1"/>
  <c r="ZL53" i="1"/>
  <c r="ZM53" i="1"/>
  <c r="ZN53" i="1"/>
  <c r="ZO53" i="1"/>
  <c r="ZP53" i="1"/>
  <c r="ZQ53" i="1"/>
  <c r="ZR53" i="1"/>
  <c r="ZS53" i="1"/>
  <c r="ZT53" i="1"/>
  <c r="ZU53" i="1"/>
  <c r="ZV53" i="1"/>
  <c r="ZW53" i="1"/>
  <c r="ZX53" i="1"/>
  <c r="ZY53" i="1"/>
  <c r="ZZ53" i="1"/>
  <c r="AAA53" i="1"/>
  <c r="AAB53" i="1"/>
  <c r="AAC53" i="1"/>
  <c r="AAD53" i="1"/>
  <c r="AAE53" i="1"/>
  <c r="AAF53" i="1"/>
  <c r="AAG53" i="1"/>
  <c r="AAH53" i="1"/>
  <c r="AAI53" i="1"/>
  <c r="AAJ53" i="1"/>
  <c r="AAK53" i="1"/>
  <c r="AAL53" i="1"/>
  <c r="AAM53" i="1"/>
  <c r="AAN53" i="1"/>
  <c r="AAO53" i="1"/>
  <c r="AAP53" i="1"/>
  <c r="AAQ53" i="1"/>
  <c r="AAR53" i="1"/>
  <c r="AAS53" i="1"/>
  <c r="AAT53" i="1"/>
  <c r="AAU53" i="1"/>
  <c r="AAV53" i="1"/>
  <c r="AAW53" i="1"/>
  <c r="AAX53" i="1"/>
  <c r="AAY53" i="1"/>
  <c r="AAZ53" i="1"/>
  <c r="ABA53" i="1"/>
  <c r="ABB53" i="1"/>
  <c r="ABC53" i="1"/>
  <c r="ABD53" i="1"/>
  <c r="ABE53" i="1"/>
  <c r="ABF53" i="1"/>
  <c r="ABG53" i="1"/>
  <c r="ABH53" i="1"/>
  <c r="ABI53" i="1"/>
  <c r="ABJ53" i="1"/>
  <c r="ABK53" i="1"/>
  <c r="ABL53" i="1"/>
  <c r="ABM53" i="1"/>
  <c r="ABN53" i="1"/>
  <c r="ABO53" i="1"/>
  <c r="ABP53" i="1"/>
  <c r="ABQ53" i="1"/>
  <c r="ABR53" i="1"/>
  <c r="ABS53" i="1"/>
  <c r="ABT53" i="1"/>
  <c r="ABU53" i="1"/>
  <c r="ABV53" i="1"/>
  <c r="ABW53" i="1"/>
  <c r="ABX53" i="1"/>
  <c r="ABY53" i="1"/>
  <c r="ABZ53" i="1"/>
  <c r="ACA53" i="1"/>
  <c r="ACB53" i="1"/>
  <c r="ACC53" i="1"/>
  <c r="ACD53" i="1"/>
  <c r="ACE53" i="1"/>
  <c r="ACF53" i="1"/>
  <c r="ACG53" i="1"/>
  <c r="ACH53" i="1"/>
  <c r="ACI53" i="1"/>
  <c r="ACJ53" i="1"/>
  <c r="ACK53" i="1"/>
  <c r="ACL53" i="1"/>
  <c r="ACM53" i="1"/>
  <c r="ACN53" i="1"/>
  <c r="ACO53" i="1"/>
  <c r="ACP53" i="1"/>
  <c r="ACQ53" i="1"/>
  <c r="OR54" i="1"/>
  <c r="OS54" i="1"/>
  <c r="OT54" i="1"/>
  <c r="OU54" i="1"/>
  <c r="OV54" i="1"/>
  <c r="OW54" i="1"/>
  <c r="OX54" i="1"/>
  <c r="OY54" i="1"/>
  <c r="OZ54" i="1"/>
  <c r="PA54" i="1"/>
  <c r="PB54" i="1"/>
  <c r="PC54" i="1"/>
  <c r="PD54" i="1"/>
  <c r="PE54" i="1"/>
  <c r="PF54" i="1"/>
  <c r="PG54" i="1"/>
  <c r="PH54" i="1"/>
  <c r="PI54" i="1"/>
  <c r="PJ54" i="1"/>
  <c r="PK54" i="1"/>
  <c r="PL54" i="1"/>
  <c r="PM54" i="1"/>
  <c r="PN54" i="1"/>
  <c r="PO54" i="1"/>
  <c r="PP54" i="1"/>
  <c r="PQ54" i="1"/>
  <c r="PR54" i="1"/>
  <c r="PS54" i="1"/>
  <c r="PT54" i="1"/>
  <c r="PU54" i="1"/>
  <c r="PV54" i="1"/>
  <c r="PW54" i="1"/>
  <c r="PX54" i="1"/>
  <c r="PY54" i="1"/>
  <c r="PZ54" i="1"/>
  <c r="QA54" i="1"/>
  <c r="QB54" i="1"/>
  <c r="QC54" i="1"/>
  <c r="QD54" i="1"/>
  <c r="QE54" i="1"/>
  <c r="QF54" i="1"/>
  <c r="QG54" i="1"/>
  <c r="QH54" i="1"/>
  <c r="QI54" i="1"/>
  <c r="QJ54" i="1"/>
  <c r="QK54" i="1"/>
  <c r="QL54" i="1"/>
  <c r="QM54" i="1"/>
  <c r="QN54" i="1"/>
  <c r="QO54" i="1"/>
  <c r="QP54" i="1"/>
  <c r="QQ54" i="1"/>
  <c r="QR54" i="1"/>
  <c r="QS54" i="1"/>
  <c r="QT54" i="1"/>
  <c r="QU54" i="1"/>
  <c r="QV54" i="1"/>
  <c r="QW54" i="1"/>
  <c r="QX54" i="1"/>
  <c r="QY54" i="1"/>
  <c r="QZ54" i="1"/>
  <c r="RA54" i="1"/>
  <c r="RB54" i="1"/>
  <c r="RC54" i="1"/>
  <c r="RD54" i="1"/>
  <c r="RE54" i="1"/>
  <c r="RF54" i="1"/>
  <c r="RG54" i="1"/>
  <c r="RH54" i="1"/>
  <c r="RI54" i="1"/>
  <c r="RJ54" i="1"/>
  <c r="RK54" i="1"/>
  <c r="RL54" i="1"/>
  <c r="RM54" i="1"/>
  <c r="RN54" i="1"/>
  <c r="RO54" i="1"/>
  <c r="RP54" i="1"/>
  <c r="RQ54" i="1"/>
  <c r="RR54" i="1"/>
  <c r="RS54" i="1"/>
  <c r="RT54" i="1"/>
  <c r="RU54" i="1"/>
  <c r="RV54" i="1"/>
  <c r="RW54" i="1"/>
  <c r="RX54" i="1"/>
  <c r="RY54" i="1"/>
  <c r="RZ54" i="1"/>
  <c r="SA54" i="1"/>
  <c r="SB54" i="1"/>
  <c r="SC54" i="1"/>
  <c r="SD54" i="1"/>
  <c r="SE54" i="1"/>
  <c r="SF54" i="1"/>
  <c r="SG54" i="1"/>
  <c r="SH54" i="1"/>
  <c r="SI54" i="1"/>
  <c r="SJ54" i="1"/>
  <c r="SK54" i="1"/>
  <c r="SL54" i="1"/>
  <c r="SM54" i="1"/>
  <c r="SN54" i="1"/>
  <c r="SO54" i="1"/>
  <c r="SP54" i="1"/>
  <c r="SQ54" i="1"/>
  <c r="SR54" i="1"/>
  <c r="SS54" i="1"/>
  <c r="ST54" i="1"/>
  <c r="SU54" i="1"/>
  <c r="SV54" i="1"/>
  <c r="SW54" i="1"/>
  <c r="SX54" i="1"/>
  <c r="SY54" i="1"/>
  <c r="SZ54" i="1"/>
  <c r="TA54" i="1"/>
  <c r="TB54" i="1"/>
  <c r="TC54" i="1"/>
  <c r="TD54" i="1"/>
  <c r="TE54" i="1"/>
  <c r="TF54" i="1"/>
  <c r="TG54" i="1"/>
  <c r="TH54" i="1"/>
  <c r="TI54" i="1"/>
  <c r="TJ54" i="1"/>
  <c r="TK54" i="1"/>
  <c r="TL54" i="1"/>
  <c r="TM54" i="1"/>
  <c r="TN54" i="1"/>
  <c r="TO54" i="1"/>
  <c r="TP54" i="1"/>
  <c r="TQ54" i="1"/>
  <c r="TR54" i="1"/>
  <c r="TS54" i="1"/>
  <c r="TT54" i="1"/>
  <c r="TU54" i="1"/>
  <c r="TV54" i="1"/>
  <c r="TW54" i="1"/>
  <c r="TX54" i="1"/>
  <c r="TY54" i="1"/>
  <c r="TZ54" i="1"/>
  <c r="UA54" i="1"/>
  <c r="UB54" i="1"/>
  <c r="UC54" i="1"/>
  <c r="UD54" i="1"/>
  <c r="UE54" i="1"/>
  <c r="UF54" i="1"/>
  <c r="UG54" i="1"/>
  <c r="UH54" i="1"/>
  <c r="UI54" i="1"/>
  <c r="UJ54" i="1"/>
  <c r="UK54" i="1"/>
  <c r="UL54" i="1"/>
  <c r="UM54" i="1"/>
  <c r="UN54" i="1"/>
  <c r="UO54" i="1"/>
  <c r="UP54" i="1"/>
  <c r="UQ54" i="1"/>
  <c r="UR54" i="1"/>
  <c r="US54" i="1"/>
  <c r="UT54" i="1"/>
  <c r="UU54" i="1"/>
  <c r="UV54" i="1"/>
  <c r="UW54" i="1"/>
  <c r="UX54" i="1"/>
  <c r="UY54" i="1"/>
  <c r="UZ54" i="1"/>
  <c r="VA54" i="1"/>
  <c r="VB54" i="1"/>
  <c r="VC54" i="1"/>
  <c r="VD54" i="1"/>
  <c r="VE54" i="1"/>
  <c r="VF54" i="1"/>
  <c r="VG54" i="1"/>
  <c r="VH54" i="1"/>
  <c r="VI54" i="1"/>
  <c r="VJ54" i="1"/>
  <c r="VK54" i="1"/>
  <c r="VL54" i="1"/>
  <c r="VM54" i="1"/>
  <c r="VN54" i="1"/>
  <c r="VO54" i="1"/>
  <c r="VP54" i="1"/>
  <c r="VQ54" i="1"/>
  <c r="VR54" i="1"/>
  <c r="VS54" i="1"/>
  <c r="VT54" i="1"/>
  <c r="VU54" i="1"/>
  <c r="VV54" i="1"/>
  <c r="VW54" i="1"/>
  <c r="VX54" i="1"/>
  <c r="VY54" i="1"/>
  <c r="VZ54" i="1"/>
  <c r="WA54" i="1"/>
  <c r="WB54" i="1"/>
  <c r="WC54" i="1"/>
  <c r="WD54" i="1"/>
  <c r="WE54" i="1"/>
  <c r="WF54" i="1"/>
  <c r="WG54" i="1"/>
  <c r="WH54" i="1"/>
  <c r="WI54" i="1"/>
  <c r="WJ54" i="1"/>
  <c r="WK54" i="1"/>
  <c r="WL54" i="1"/>
  <c r="WM54" i="1"/>
  <c r="WN54" i="1"/>
  <c r="WO54" i="1"/>
  <c r="WP54" i="1"/>
  <c r="WQ54" i="1"/>
  <c r="WR54" i="1"/>
  <c r="WS54" i="1"/>
  <c r="WT54" i="1"/>
  <c r="WU54" i="1"/>
  <c r="WV54" i="1"/>
  <c r="WW54" i="1"/>
  <c r="WX54" i="1"/>
  <c r="WY54" i="1"/>
  <c r="WZ54" i="1"/>
  <c r="XA54" i="1"/>
  <c r="XB54" i="1"/>
  <c r="XC54" i="1"/>
  <c r="XD54" i="1"/>
  <c r="XE54" i="1"/>
  <c r="XF54" i="1"/>
  <c r="XG54" i="1"/>
  <c r="XH54" i="1"/>
  <c r="XI54" i="1"/>
  <c r="XJ54" i="1"/>
  <c r="XK54" i="1"/>
  <c r="XL54" i="1"/>
  <c r="XM54" i="1"/>
  <c r="XN54" i="1"/>
  <c r="XO54" i="1"/>
  <c r="XP54" i="1"/>
  <c r="XQ54" i="1"/>
  <c r="XR54" i="1"/>
  <c r="XS54" i="1"/>
  <c r="XT54" i="1"/>
  <c r="XU54" i="1"/>
  <c r="XV54" i="1"/>
  <c r="XW54" i="1"/>
  <c r="XX54" i="1"/>
  <c r="XY54" i="1"/>
  <c r="XZ54" i="1"/>
  <c r="YA54" i="1"/>
  <c r="YB54" i="1"/>
  <c r="YC54" i="1"/>
  <c r="YD54" i="1"/>
  <c r="YE54" i="1"/>
  <c r="YF54" i="1"/>
  <c r="YG54" i="1"/>
  <c r="YH54" i="1"/>
  <c r="YI54" i="1"/>
  <c r="YJ54" i="1"/>
  <c r="YK54" i="1"/>
  <c r="YL54" i="1"/>
  <c r="YM54" i="1"/>
  <c r="YN54" i="1"/>
  <c r="YO54" i="1"/>
  <c r="YP54" i="1"/>
  <c r="YQ54" i="1"/>
  <c r="YR54" i="1"/>
  <c r="YS54" i="1"/>
  <c r="YT54" i="1"/>
  <c r="YU54" i="1"/>
  <c r="YV54" i="1"/>
  <c r="YW54" i="1"/>
  <c r="YX54" i="1"/>
  <c r="YY54" i="1"/>
  <c r="YZ54" i="1"/>
  <c r="ZA54" i="1"/>
  <c r="ZB54" i="1"/>
  <c r="ZC54" i="1"/>
  <c r="ZD54" i="1"/>
  <c r="ZE54" i="1"/>
  <c r="ZF54" i="1"/>
  <c r="ZG54" i="1"/>
  <c r="ZH54" i="1"/>
  <c r="ZI54" i="1"/>
  <c r="ZJ54" i="1"/>
  <c r="ZK54" i="1"/>
  <c r="ZL54" i="1"/>
  <c r="ZM54" i="1"/>
  <c r="ZN54" i="1"/>
  <c r="ZO54" i="1"/>
  <c r="ZP54" i="1"/>
  <c r="ZQ54" i="1"/>
  <c r="ZR54" i="1"/>
  <c r="ZS54" i="1"/>
  <c r="ZT54" i="1"/>
  <c r="ZU54" i="1"/>
  <c r="ZV54" i="1"/>
  <c r="ZW54" i="1"/>
  <c r="ZX54" i="1"/>
  <c r="ZY54" i="1"/>
  <c r="ZZ54" i="1"/>
  <c r="AAA54" i="1"/>
  <c r="AAB54" i="1"/>
  <c r="AAC54" i="1"/>
  <c r="AAD54" i="1"/>
  <c r="AAE54" i="1"/>
  <c r="AAF54" i="1"/>
  <c r="AAG54" i="1"/>
  <c r="AAH54" i="1"/>
  <c r="AAI54" i="1"/>
  <c r="AAJ54" i="1"/>
  <c r="AAK54" i="1"/>
  <c r="AAL54" i="1"/>
  <c r="AAM54" i="1"/>
  <c r="AAN54" i="1"/>
  <c r="AAO54" i="1"/>
  <c r="AAP54" i="1"/>
  <c r="AAQ54" i="1"/>
  <c r="AAR54" i="1"/>
  <c r="AAS54" i="1"/>
  <c r="AAT54" i="1"/>
  <c r="AAU54" i="1"/>
  <c r="AAV54" i="1"/>
  <c r="AAW54" i="1"/>
  <c r="AAX54" i="1"/>
  <c r="AAY54" i="1"/>
  <c r="AAZ54" i="1"/>
  <c r="ABA54" i="1"/>
  <c r="ABB54" i="1"/>
  <c r="ABC54" i="1"/>
  <c r="ABD54" i="1"/>
  <c r="ABE54" i="1"/>
  <c r="ABF54" i="1"/>
  <c r="ABG54" i="1"/>
  <c r="ABH54" i="1"/>
  <c r="ABI54" i="1"/>
  <c r="ABJ54" i="1"/>
  <c r="ABK54" i="1"/>
  <c r="ABL54" i="1"/>
  <c r="ABM54" i="1"/>
  <c r="ABN54" i="1"/>
  <c r="ABO54" i="1"/>
  <c r="ABP54" i="1"/>
  <c r="ABQ54" i="1"/>
  <c r="ABR54" i="1"/>
  <c r="ABS54" i="1"/>
  <c r="ABT54" i="1"/>
  <c r="ABU54" i="1"/>
  <c r="ABV54" i="1"/>
  <c r="ABW54" i="1"/>
  <c r="ABX54" i="1"/>
  <c r="ABY54" i="1"/>
  <c r="ABZ54" i="1"/>
  <c r="ACA54" i="1"/>
  <c r="ACB54" i="1"/>
  <c r="ACC54" i="1"/>
  <c r="ACD54" i="1"/>
  <c r="ACE54" i="1"/>
  <c r="ACF54" i="1"/>
  <c r="ACG54" i="1"/>
  <c r="ACH54" i="1"/>
  <c r="ACI54" i="1"/>
  <c r="ACJ54" i="1"/>
  <c r="ACK54" i="1"/>
  <c r="ACL54" i="1"/>
  <c r="ACM54" i="1"/>
  <c r="ACN54" i="1"/>
  <c r="ACO54" i="1"/>
  <c r="ACP54" i="1"/>
  <c r="ACQ54" i="1"/>
  <c r="OR55" i="1"/>
  <c r="OS55" i="1"/>
  <c r="OT55" i="1"/>
  <c r="OU55" i="1"/>
  <c r="OV55" i="1"/>
  <c r="OW55" i="1"/>
  <c r="OX55" i="1"/>
  <c r="OY55" i="1"/>
  <c r="OZ55" i="1"/>
  <c r="PA55" i="1"/>
  <c r="PB55" i="1"/>
  <c r="PC55" i="1"/>
  <c r="PD55" i="1"/>
  <c r="PE55" i="1"/>
  <c r="PF55" i="1"/>
  <c r="PG55" i="1"/>
  <c r="PH55" i="1"/>
  <c r="PI55" i="1"/>
  <c r="PJ55" i="1"/>
  <c r="PK55" i="1"/>
  <c r="PL55" i="1"/>
  <c r="PM55" i="1"/>
  <c r="PN55" i="1"/>
  <c r="PO55" i="1"/>
  <c r="PP55" i="1"/>
  <c r="PQ55" i="1"/>
  <c r="PR55" i="1"/>
  <c r="PS55" i="1"/>
  <c r="PT55" i="1"/>
  <c r="PU55" i="1"/>
  <c r="PV55" i="1"/>
  <c r="PW55" i="1"/>
  <c r="PX55" i="1"/>
  <c r="PY55" i="1"/>
  <c r="PZ55" i="1"/>
  <c r="QA55" i="1"/>
  <c r="QB55" i="1"/>
  <c r="QC55" i="1"/>
  <c r="QD55" i="1"/>
  <c r="QE55" i="1"/>
  <c r="QF55" i="1"/>
  <c r="QG55" i="1"/>
  <c r="QH55" i="1"/>
  <c r="QI55" i="1"/>
  <c r="QJ55" i="1"/>
  <c r="QK55" i="1"/>
  <c r="QL55" i="1"/>
  <c r="QM55" i="1"/>
  <c r="QN55" i="1"/>
  <c r="QO55" i="1"/>
  <c r="QP55" i="1"/>
  <c r="QQ55" i="1"/>
  <c r="QR55" i="1"/>
  <c r="QS55" i="1"/>
  <c r="QT55" i="1"/>
  <c r="QU55" i="1"/>
  <c r="QV55" i="1"/>
  <c r="QW55" i="1"/>
  <c r="QX55" i="1"/>
  <c r="QY55" i="1"/>
  <c r="QZ55" i="1"/>
  <c r="RA55" i="1"/>
  <c r="RB55" i="1"/>
  <c r="RC55" i="1"/>
  <c r="RD55" i="1"/>
  <c r="RE55" i="1"/>
  <c r="RF55" i="1"/>
  <c r="RG55" i="1"/>
  <c r="RH55" i="1"/>
  <c r="RI55" i="1"/>
  <c r="RJ55" i="1"/>
  <c r="RK55" i="1"/>
  <c r="RL55" i="1"/>
  <c r="RM55" i="1"/>
  <c r="RN55" i="1"/>
  <c r="RO55" i="1"/>
  <c r="RP55" i="1"/>
  <c r="RQ55" i="1"/>
  <c r="RR55" i="1"/>
  <c r="RS55" i="1"/>
  <c r="RT55" i="1"/>
  <c r="RU55" i="1"/>
  <c r="RV55" i="1"/>
  <c r="RW55" i="1"/>
  <c r="RX55" i="1"/>
  <c r="RY55" i="1"/>
  <c r="RZ55" i="1"/>
  <c r="SA55" i="1"/>
  <c r="SB55" i="1"/>
  <c r="SC55" i="1"/>
  <c r="SD55" i="1"/>
  <c r="SE55" i="1"/>
  <c r="SF55" i="1"/>
  <c r="SG55" i="1"/>
  <c r="SH55" i="1"/>
  <c r="SI55" i="1"/>
  <c r="SJ55" i="1"/>
  <c r="SK55" i="1"/>
  <c r="SL55" i="1"/>
  <c r="SM55" i="1"/>
  <c r="SN55" i="1"/>
  <c r="SO55" i="1"/>
  <c r="SP55" i="1"/>
  <c r="SQ55" i="1"/>
  <c r="SR55" i="1"/>
  <c r="SS55" i="1"/>
  <c r="ST55" i="1"/>
  <c r="SU55" i="1"/>
  <c r="SV55" i="1"/>
  <c r="SW55" i="1"/>
  <c r="SX55" i="1"/>
  <c r="SY55" i="1"/>
  <c r="SZ55" i="1"/>
  <c r="TA55" i="1"/>
  <c r="TB55" i="1"/>
  <c r="TC55" i="1"/>
  <c r="TD55" i="1"/>
  <c r="TE55" i="1"/>
  <c r="TF55" i="1"/>
  <c r="TG55" i="1"/>
  <c r="TH55" i="1"/>
  <c r="TI55" i="1"/>
  <c r="TJ55" i="1"/>
  <c r="TK55" i="1"/>
  <c r="TL55" i="1"/>
  <c r="TM55" i="1"/>
  <c r="TN55" i="1"/>
  <c r="TO55" i="1"/>
  <c r="TP55" i="1"/>
  <c r="TQ55" i="1"/>
  <c r="TR55" i="1"/>
  <c r="TS55" i="1"/>
  <c r="TT55" i="1"/>
  <c r="TU55" i="1"/>
  <c r="TV55" i="1"/>
  <c r="TW55" i="1"/>
  <c r="TX55" i="1"/>
  <c r="TY55" i="1"/>
  <c r="TZ55" i="1"/>
  <c r="UA55" i="1"/>
  <c r="UB55" i="1"/>
  <c r="UC55" i="1"/>
  <c r="UD55" i="1"/>
  <c r="UE55" i="1"/>
  <c r="UF55" i="1"/>
  <c r="UG55" i="1"/>
  <c r="UH55" i="1"/>
  <c r="UI55" i="1"/>
  <c r="UJ55" i="1"/>
  <c r="UK55" i="1"/>
  <c r="UL55" i="1"/>
  <c r="UM55" i="1"/>
  <c r="UN55" i="1"/>
  <c r="UO55" i="1"/>
  <c r="UP55" i="1"/>
  <c r="UQ55" i="1"/>
  <c r="UR55" i="1"/>
  <c r="US55" i="1"/>
  <c r="UT55" i="1"/>
  <c r="UU55" i="1"/>
  <c r="UV55" i="1"/>
  <c r="UW55" i="1"/>
  <c r="UX55" i="1"/>
  <c r="UY55" i="1"/>
  <c r="UZ55" i="1"/>
  <c r="VA55" i="1"/>
  <c r="VB55" i="1"/>
  <c r="VC55" i="1"/>
  <c r="VD55" i="1"/>
  <c r="VE55" i="1"/>
  <c r="VF55" i="1"/>
  <c r="VG55" i="1"/>
  <c r="VH55" i="1"/>
  <c r="VI55" i="1"/>
  <c r="VJ55" i="1"/>
  <c r="VK55" i="1"/>
  <c r="VL55" i="1"/>
  <c r="VM55" i="1"/>
  <c r="VN55" i="1"/>
  <c r="VO55" i="1"/>
  <c r="VP55" i="1"/>
  <c r="VQ55" i="1"/>
  <c r="VR55" i="1"/>
  <c r="VS55" i="1"/>
  <c r="VT55" i="1"/>
  <c r="VU55" i="1"/>
  <c r="VV55" i="1"/>
  <c r="VW55" i="1"/>
  <c r="VX55" i="1"/>
  <c r="VY55" i="1"/>
  <c r="VZ55" i="1"/>
  <c r="WA55" i="1"/>
  <c r="WB55" i="1"/>
  <c r="WC55" i="1"/>
  <c r="WD55" i="1"/>
  <c r="WE55" i="1"/>
  <c r="WF55" i="1"/>
  <c r="WG55" i="1"/>
  <c r="WH55" i="1"/>
  <c r="WI55" i="1"/>
  <c r="WJ55" i="1"/>
  <c r="WK55" i="1"/>
  <c r="WL55" i="1"/>
  <c r="WM55" i="1"/>
  <c r="WN55" i="1"/>
  <c r="WO55" i="1"/>
  <c r="WP55" i="1"/>
  <c r="WQ55" i="1"/>
  <c r="WR55" i="1"/>
  <c r="WS55" i="1"/>
  <c r="WT55" i="1"/>
  <c r="WU55" i="1"/>
  <c r="WV55" i="1"/>
  <c r="WW55" i="1"/>
  <c r="WX55" i="1"/>
  <c r="WY55" i="1"/>
  <c r="WZ55" i="1"/>
  <c r="XA55" i="1"/>
  <c r="XB55" i="1"/>
  <c r="XC55" i="1"/>
  <c r="XD55" i="1"/>
  <c r="XE55" i="1"/>
  <c r="XF55" i="1"/>
  <c r="XG55" i="1"/>
  <c r="XH55" i="1"/>
  <c r="XI55" i="1"/>
  <c r="XJ55" i="1"/>
  <c r="XK55" i="1"/>
  <c r="XL55" i="1"/>
  <c r="XM55" i="1"/>
  <c r="XN55" i="1"/>
  <c r="XO55" i="1"/>
  <c r="XP55" i="1"/>
  <c r="XQ55" i="1"/>
  <c r="XR55" i="1"/>
  <c r="XS55" i="1"/>
  <c r="XT55" i="1"/>
  <c r="XU55" i="1"/>
  <c r="XV55" i="1"/>
  <c r="XW55" i="1"/>
  <c r="XX55" i="1"/>
  <c r="XY55" i="1"/>
  <c r="XZ55" i="1"/>
  <c r="YA55" i="1"/>
  <c r="YB55" i="1"/>
  <c r="YC55" i="1"/>
  <c r="YD55" i="1"/>
  <c r="YE55" i="1"/>
  <c r="YF55" i="1"/>
  <c r="YG55" i="1"/>
  <c r="YH55" i="1"/>
  <c r="YI55" i="1"/>
  <c r="YJ55" i="1"/>
  <c r="YK55" i="1"/>
  <c r="YL55" i="1"/>
  <c r="YM55" i="1"/>
  <c r="YN55" i="1"/>
  <c r="YO55" i="1"/>
  <c r="YP55" i="1"/>
  <c r="YQ55" i="1"/>
  <c r="YR55" i="1"/>
  <c r="YS55" i="1"/>
  <c r="YT55" i="1"/>
  <c r="YU55" i="1"/>
  <c r="YV55" i="1"/>
  <c r="YW55" i="1"/>
  <c r="YX55" i="1"/>
  <c r="YY55" i="1"/>
  <c r="YZ55" i="1"/>
  <c r="ZA55" i="1"/>
  <c r="ZB55" i="1"/>
  <c r="ZC55" i="1"/>
  <c r="ZD55" i="1"/>
  <c r="ZE55" i="1"/>
  <c r="ZF55" i="1"/>
  <c r="ZG55" i="1"/>
  <c r="ZH55" i="1"/>
  <c r="ZI55" i="1"/>
  <c r="ZJ55" i="1"/>
  <c r="ZK55" i="1"/>
  <c r="ZL55" i="1"/>
  <c r="ZM55" i="1"/>
  <c r="ZN55" i="1"/>
  <c r="ZO55" i="1"/>
  <c r="ZP55" i="1"/>
  <c r="ZQ55" i="1"/>
  <c r="ZR55" i="1"/>
  <c r="ZS55" i="1"/>
  <c r="ZT55" i="1"/>
  <c r="ZU55" i="1"/>
  <c r="ZV55" i="1"/>
  <c r="ZW55" i="1"/>
  <c r="ZX55" i="1"/>
  <c r="ZY55" i="1"/>
  <c r="ZZ55" i="1"/>
  <c r="AAA55" i="1"/>
  <c r="AAB55" i="1"/>
  <c r="AAC55" i="1"/>
  <c r="AAD55" i="1"/>
  <c r="AAE55" i="1"/>
  <c r="AAF55" i="1"/>
  <c r="AAG55" i="1"/>
  <c r="AAH55" i="1"/>
  <c r="AAI55" i="1"/>
  <c r="AAJ55" i="1"/>
  <c r="AAK55" i="1"/>
  <c r="AAL55" i="1"/>
  <c r="AAM55" i="1"/>
  <c r="AAN55" i="1"/>
  <c r="AAO55" i="1"/>
  <c r="AAP55" i="1"/>
  <c r="AAQ55" i="1"/>
  <c r="AAR55" i="1"/>
  <c r="AAS55" i="1"/>
  <c r="AAT55" i="1"/>
  <c r="AAU55" i="1"/>
  <c r="AAV55" i="1"/>
  <c r="AAW55" i="1"/>
  <c r="AAX55" i="1"/>
  <c r="AAY55" i="1"/>
  <c r="AAZ55" i="1"/>
  <c r="ABA55" i="1"/>
  <c r="ABB55" i="1"/>
  <c r="ABC55" i="1"/>
  <c r="ABD55" i="1"/>
  <c r="ABE55" i="1"/>
  <c r="ABF55" i="1"/>
  <c r="ABG55" i="1"/>
  <c r="ABH55" i="1"/>
  <c r="ABI55" i="1"/>
  <c r="ABJ55" i="1"/>
  <c r="ABK55" i="1"/>
  <c r="ABL55" i="1"/>
  <c r="ABM55" i="1"/>
  <c r="ABN55" i="1"/>
  <c r="ABO55" i="1"/>
  <c r="ABP55" i="1"/>
  <c r="ABQ55" i="1"/>
  <c r="ABR55" i="1"/>
  <c r="ABS55" i="1"/>
  <c r="ABT55" i="1"/>
  <c r="ABU55" i="1"/>
  <c r="ABV55" i="1"/>
  <c r="ABW55" i="1"/>
  <c r="ABX55" i="1"/>
  <c r="ABY55" i="1"/>
  <c r="ABZ55" i="1"/>
  <c r="ACA55" i="1"/>
  <c r="ACB55" i="1"/>
  <c r="ACC55" i="1"/>
  <c r="ACD55" i="1"/>
  <c r="ACE55" i="1"/>
  <c r="ACF55" i="1"/>
  <c r="ACG55" i="1"/>
  <c r="ACH55" i="1"/>
  <c r="ACI55" i="1"/>
  <c r="ACJ55" i="1"/>
  <c r="ACK55" i="1"/>
  <c r="ACL55" i="1"/>
  <c r="ACM55" i="1"/>
  <c r="ACN55" i="1"/>
  <c r="ACO55" i="1"/>
  <c r="ACP55" i="1"/>
  <c r="ACQ55" i="1"/>
  <c r="OR56" i="1"/>
  <c r="OS56" i="1"/>
  <c r="OT56" i="1"/>
  <c r="OU56" i="1"/>
  <c r="OV56" i="1"/>
  <c r="OW56" i="1"/>
  <c r="OX56" i="1"/>
  <c r="OY56" i="1"/>
  <c r="OZ56" i="1"/>
  <c r="PA56" i="1"/>
  <c r="PB56" i="1"/>
  <c r="PC56" i="1"/>
  <c r="PD56" i="1"/>
  <c r="PE56" i="1"/>
  <c r="PF56" i="1"/>
  <c r="PG56" i="1"/>
  <c r="PH56" i="1"/>
  <c r="PI56" i="1"/>
  <c r="PJ56" i="1"/>
  <c r="PK56" i="1"/>
  <c r="PL56" i="1"/>
  <c r="PM56" i="1"/>
  <c r="PN56" i="1"/>
  <c r="PO56" i="1"/>
  <c r="PP56" i="1"/>
  <c r="PQ56" i="1"/>
  <c r="PR56" i="1"/>
  <c r="PS56" i="1"/>
  <c r="PT56" i="1"/>
  <c r="PU56" i="1"/>
  <c r="PV56" i="1"/>
  <c r="PW56" i="1"/>
  <c r="PX56" i="1"/>
  <c r="PY56" i="1"/>
  <c r="PZ56" i="1"/>
  <c r="QA56" i="1"/>
  <c r="QB56" i="1"/>
  <c r="QC56" i="1"/>
  <c r="QD56" i="1"/>
  <c r="QE56" i="1"/>
  <c r="QF56" i="1"/>
  <c r="QG56" i="1"/>
  <c r="QH56" i="1"/>
  <c r="QI56" i="1"/>
  <c r="QJ56" i="1"/>
  <c r="QK56" i="1"/>
  <c r="QL56" i="1"/>
  <c r="QM56" i="1"/>
  <c r="QN56" i="1"/>
  <c r="QO56" i="1"/>
  <c r="QP56" i="1"/>
  <c r="QQ56" i="1"/>
  <c r="QR56" i="1"/>
  <c r="QS56" i="1"/>
  <c r="QT56" i="1"/>
  <c r="QU56" i="1"/>
  <c r="QV56" i="1"/>
  <c r="QW56" i="1"/>
  <c r="QX56" i="1"/>
  <c r="QY56" i="1"/>
  <c r="QZ56" i="1"/>
  <c r="RA56" i="1"/>
  <c r="RB56" i="1"/>
  <c r="RC56" i="1"/>
  <c r="RD56" i="1"/>
  <c r="RE56" i="1"/>
  <c r="RF56" i="1"/>
  <c r="RG56" i="1"/>
  <c r="RH56" i="1"/>
  <c r="RI56" i="1"/>
  <c r="RJ56" i="1"/>
  <c r="RK56" i="1"/>
  <c r="RL56" i="1"/>
  <c r="RM56" i="1"/>
  <c r="RN56" i="1"/>
  <c r="RO56" i="1"/>
  <c r="RP56" i="1"/>
  <c r="RQ56" i="1"/>
  <c r="RR56" i="1"/>
  <c r="RS56" i="1"/>
  <c r="RT56" i="1"/>
  <c r="RU56" i="1"/>
  <c r="RV56" i="1"/>
  <c r="RW56" i="1"/>
  <c r="RX56" i="1"/>
  <c r="RY56" i="1"/>
  <c r="RZ56" i="1"/>
  <c r="SA56" i="1"/>
  <c r="SB56" i="1"/>
  <c r="SC56" i="1"/>
  <c r="SD56" i="1"/>
  <c r="SE56" i="1"/>
  <c r="SF56" i="1"/>
  <c r="SG56" i="1"/>
  <c r="SH56" i="1"/>
  <c r="SI56" i="1"/>
  <c r="SJ56" i="1"/>
  <c r="SK56" i="1"/>
  <c r="SL56" i="1"/>
  <c r="SM56" i="1"/>
  <c r="SN56" i="1"/>
  <c r="SO56" i="1"/>
  <c r="SP56" i="1"/>
  <c r="SQ56" i="1"/>
  <c r="SR56" i="1"/>
  <c r="SS56" i="1"/>
  <c r="ST56" i="1"/>
  <c r="SU56" i="1"/>
  <c r="SV56" i="1"/>
  <c r="SW56" i="1"/>
  <c r="SX56" i="1"/>
  <c r="SY56" i="1"/>
  <c r="SZ56" i="1"/>
  <c r="TA56" i="1"/>
  <c r="TB56" i="1"/>
  <c r="TC56" i="1"/>
  <c r="TD56" i="1"/>
  <c r="TE56" i="1"/>
  <c r="TF56" i="1"/>
  <c r="TG56" i="1"/>
  <c r="TH56" i="1"/>
  <c r="TI56" i="1"/>
  <c r="TJ56" i="1"/>
  <c r="TK56" i="1"/>
  <c r="TL56" i="1"/>
  <c r="TM56" i="1"/>
  <c r="TN56" i="1"/>
  <c r="TO56" i="1"/>
  <c r="TP56" i="1"/>
  <c r="TQ56" i="1"/>
  <c r="TR56" i="1"/>
  <c r="TS56" i="1"/>
  <c r="TT56" i="1"/>
  <c r="TU56" i="1"/>
  <c r="TV56" i="1"/>
  <c r="TW56" i="1"/>
  <c r="TX56" i="1"/>
  <c r="TY56" i="1"/>
  <c r="TZ56" i="1"/>
  <c r="UA56" i="1"/>
  <c r="UB56" i="1"/>
  <c r="UC56" i="1"/>
  <c r="UD56" i="1"/>
  <c r="UE56" i="1"/>
  <c r="UF56" i="1"/>
  <c r="UG56" i="1"/>
  <c r="UH56" i="1"/>
  <c r="UI56" i="1"/>
  <c r="UJ56" i="1"/>
  <c r="UK56" i="1"/>
  <c r="UL56" i="1"/>
  <c r="UM56" i="1"/>
  <c r="UN56" i="1"/>
  <c r="UO56" i="1"/>
  <c r="UP56" i="1"/>
  <c r="UQ56" i="1"/>
  <c r="UR56" i="1"/>
  <c r="US56" i="1"/>
  <c r="UT56" i="1"/>
  <c r="UU56" i="1"/>
  <c r="UV56" i="1"/>
  <c r="UW56" i="1"/>
  <c r="UX56" i="1"/>
  <c r="UY56" i="1"/>
  <c r="UZ56" i="1"/>
  <c r="VA56" i="1"/>
  <c r="VB56" i="1"/>
  <c r="VC56" i="1"/>
  <c r="VD56" i="1"/>
  <c r="VE56" i="1"/>
  <c r="VF56" i="1"/>
  <c r="VG56" i="1"/>
  <c r="VH56" i="1"/>
  <c r="VI56" i="1"/>
  <c r="VJ56" i="1"/>
  <c r="VK56" i="1"/>
  <c r="VL56" i="1"/>
  <c r="VM56" i="1"/>
  <c r="VN56" i="1"/>
  <c r="VO56" i="1"/>
  <c r="VP56" i="1"/>
  <c r="VQ56" i="1"/>
  <c r="VR56" i="1"/>
  <c r="VS56" i="1"/>
  <c r="VT56" i="1"/>
  <c r="VU56" i="1"/>
  <c r="VV56" i="1"/>
  <c r="VW56" i="1"/>
  <c r="VX56" i="1"/>
  <c r="VY56" i="1"/>
  <c r="VZ56" i="1"/>
  <c r="WA56" i="1"/>
  <c r="WB56" i="1"/>
  <c r="WC56" i="1"/>
  <c r="WD56" i="1"/>
  <c r="WE56" i="1"/>
  <c r="WF56" i="1"/>
  <c r="WG56" i="1"/>
  <c r="WH56" i="1"/>
  <c r="WI56" i="1"/>
  <c r="WJ56" i="1"/>
  <c r="WK56" i="1"/>
  <c r="WL56" i="1"/>
  <c r="WM56" i="1"/>
  <c r="WN56" i="1"/>
  <c r="WO56" i="1"/>
  <c r="WP56" i="1"/>
  <c r="WQ56" i="1"/>
  <c r="WR56" i="1"/>
  <c r="WS56" i="1"/>
  <c r="WT56" i="1"/>
  <c r="WU56" i="1"/>
  <c r="WV56" i="1"/>
  <c r="WW56" i="1"/>
  <c r="WX56" i="1"/>
  <c r="WY56" i="1"/>
  <c r="WZ56" i="1"/>
  <c r="XA56" i="1"/>
  <c r="XB56" i="1"/>
  <c r="XC56" i="1"/>
  <c r="XD56" i="1"/>
  <c r="XE56" i="1"/>
  <c r="XF56" i="1"/>
  <c r="XG56" i="1"/>
  <c r="XH56" i="1"/>
  <c r="XI56" i="1"/>
  <c r="XJ56" i="1"/>
  <c r="XK56" i="1"/>
  <c r="XL56" i="1"/>
  <c r="XM56" i="1"/>
  <c r="XN56" i="1"/>
  <c r="XO56" i="1"/>
  <c r="XP56" i="1"/>
  <c r="XQ56" i="1"/>
  <c r="XR56" i="1"/>
  <c r="XS56" i="1"/>
  <c r="XT56" i="1"/>
  <c r="XU56" i="1"/>
  <c r="XV56" i="1"/>
  <c r="XW56" i="1"/>
  <c r="XX56" i="1"/>
  <c r="XY56" i="1"/>
  <c r="XZ56" i="1"/>
  <c r="YA56" i="1"/>
  <c r="YB56" i="1"/>
  <c r="YC56" i="1"/>
  <c r="YD56" i="1"/>
  <c r="YE56" i="1"/>
  <c r="YF56" i="1"/>
  <c r="YG56" i="1"/>
  <c r="YH56" i="1"/>
  <c r="YI56" i="1"/>
  <c r="YJ56" i="1"/>
  <c r="YK56" i="1"/>
  <c r="YL56" i="1"/>
  <c r="YM56" i="1"/>
  <c r="YN56" i="1"/>
  <c r="YO56" i="1"/>
  <c r="YP56" i="1"/>
  <c r="YQ56" i="1"/>
  <c r="YR56" i="1"/>
  <c r="YS56" i="1"/>
  <c r="YT56" i="1"/>
  <c r="YU56" i="1"/>
  <c r="YV56" i="1"/>
  <c r="YW56" i="1"/>
  <c r="YX56" i="1"/>
  <c r="YY56" i="1"/>
  <c r="YZ56" i="1"/>
  <c r="ZA56" i="1"/>
  <c r="ZB56" i="1"/>
  <c r="ZC56" i="1"/>
  <c r="ZD56" i="1"/>
  <c r="ZE56" i="1"/>
  <c r="ZF56" i="1"/>
  <c r="ZG56" i="1"/>
  <c r="ZH56" i="1"/>
  <c r="ZI56" i="1"/>
  <c r="ZJ56" i="1"/>
  <c r="ZK56" i="1"/>
  <c r="ZL56" i="1"/>
  <c r="ZM56" i="1"/>
  <c r="ZN56" i="1"/>
  <c r="ZO56" i="1"/>
  <c r="ZP56" i="1"/>
  <c r="ZQ56" i="1"/>
  <c r="ZR56" i="1"/>
  <c r="ZS56" i="1"/>
  <c r="ZT56" i="1"/>
  <c r="ZU56" i="1"/>
  <c r="ZV56" i="1"/>
  <c r="ZW56" i="1"/>
  <c r="ZX56" i="1"/>
  <c r="ZY56" i="1"/>
  <c r="ZZ56" i="1"/>
  <c r="AAA56" i="1"/>
  <c r="AAB56" i="1"/>
  <c r="AAC56" i="1"/>
  <c r="AAD56" i="1"/>
  <c r="AAE56" i="1"/>
  <c r="AAF56" i="1"/>
  <c r="AAG56" i="1"/>
  <c r="AAH56" i="1"/>
  <c r="AAI56" i="1"/>
  <c r="AAJ56" i="1"/>
  <c r="AAK56" i="1"/>
  <c r="AAL56" i="1"/>
  <c r="AAM56" i="1"/>
  <c r="AAN56" i="1"/>
  <c r="AAO56" i="1"/>
  <c r="AAP56" i="1"/>
  <c r="AAQ56" i="1"/>
  <c r="AAR56" i="1"/>
  <c r="AAS56" i="1"/>
  <c r="AAT56" i="1"/>
  <c r="AAU56" i="1"/>
  <c r="AAV56" i="1"/>
  <c r="AAW56" i="1"/>
  <c r="AAX56" i="1"/>
  <c r="AAY56" i="1"/>
  <c r="AAZ56" i="1"/>
  <c r="ABA56" i="1"/>
  <c r="ABB56" i="1"/>
  <c r="ABC56" i="1"/>
  <c r="ABD56" i="1"/>
  <c r="ABE56" i="1"/>
  <c r="ABF56" i="1"/>
  <c r="ABG56" i="1"/>
  <c r="ABH56" i="1"/>
  <c r="ABI56" i="1"/>
  <c r="ABJ56" i="1"/>
  <c r="ABK56" i="1"/>
  <c r="ABL56" i="1"/>
  <c r="ABM56" i="1"/>
  <c r="ABN56" i="1"/>
  <c r="ABO56" i="1"/>
  <c r="ABP56" i="1"/>
  <c r="ABQ56" i="1"/>
  <c r="ABR56" i="1"/>
  <c r="ABS56" i="1"/>
  <c r="ABT56" i="1"/>
  <c r="ABU56" i="1"/>
  <c r="ABV56" i="1"/>
  <c r="ABW56" i="1"/>
  <c r="ABX56" i="1"/>
  <c r="ABY56" i="1"/>
  <c r="ABZ56" i="1"/>
  <c r="ACA56" i="1"/>
  <c r="ACB56" i="1"/>
  <c r="ACC56" i="1"/>
  <c r="ACD56" i="1"/>
  <c r="ACE56" i="1"/>
  <c r="ACF56" i="1"/>
  <c r="ACG56" i="1"/>
  <c r="ACH56" i="1"/>
  <c r="ACI56" i="1"/>
  <c r="ACJ56" i="1"/>
  <c r="ACK56" i="1"/>
  <c r="ACL56" i="1"/>
  <c r="ACM56" i="1"/>
  <c r="ACN56" i="1"/>
  <c r="ACO56" i="1"/>
  <c r="ACP56" i="1"/>
  <c r="ACQ56" i="1"/>
  <c r="OR57" i="1"/>
  <c r="OS57" i="1"/>
  <c r="OT57" i="1"/>
  <c r="OU57" i="1"/>
  <c r="OV57" i="1"/>
  <c r="OW57" i="1"/>
  <c r="OX57" i="1"/>
  <c r="OY57" i="1"/>
  <c r="OZ57" i="1"/>
  <c r="PA57" i="1"/>
  <c r="PB57" i="1"/>
  <c r="PC57" i="1"/>
  <c r="PD57" i="1"/>
  <c r="PE57" i="1"/>
  <c r="PF57" i="1"/>
  <c r="PG57" i="1"/>
  <c r="PH57" i="1"/>
  <c r="PI57" i="1"/>
  <c r="PJ57" i="1"/>
  <c r="PK57" i="1"/>
  <c r="PL57" i="1"/>
  <c r="PM57" i="1"/>
  <c r="PN57" i="1"/>
  <c r="PO57" i="1"/>
  <c r="PP57" i="1"/>
  <c r="PQ57" i="1"/>
  <c r="PR57" i="1"/>
  <c r="PS57" i="1"/>
  <c r="PT57" i="1"/>
  <c r="PU57" i="1"/>
  <c r="PV57" i="1"/>
  <c r="PW57" i="1"/>
  <c r="PX57" i="1"/>
  <c r="PY57" i="1"/>
  <c r="PZ57" i="1"/>
  <c r="QA57" i="1"/>
  <c r="QB57" i="1"/>
  <c r="QC57" i="1"/>
  <c r="QD57" i="1"/>
  <c r="QE57" i="1"/>
  <c r="QF57" i="1"/>
  <c r="QG57" i="1"/>
  <c r="QH57" i="1"/>
  <c r="QI57" i="1"/>
  <c r="QJ57" i="1"/>
  <c r="QK57" i="1"/>
  <c r="QL57" i="1"/>
  <c r="QM57" i="1"/>
  <c r="QN57" i="1"/>
  <c r="QO57" i="1"/>
  <c r="QP57" i="1"/>
  <c r="QQ57" i="1"/>
  <c r="QR57" i="1"/>
  <c r="QS57" i="1"/>
  <c r="QT57" i="1"/>
  <c r="QU57" i="1"/>
  <c r="QV57" i="1"/>
  <c r="QW57" i="1"/>
  <c r="QX57" i="1"/>
  <c r="QY57" i="1"/>
  <c r="QZ57" i="1"/>
  <c r="RA57" i="1"/>
  <c r="RB57" i="1"/>
  <c r="RC57" i="1"/>
  <c r="RD57" i="1"/>
  <c r="RE57" i="1"/>
  <c r="RF57" i="1"/>
  <c r="RG57" i="1"/>
  <c r="RH57" i="1"/>
  <c r="RI57" i="1"/>
  <c r="RJ57" i="1"/>
  <c r="RK57" i="1"/>
  <c r="RL57" i="1"/>
  <c r="RM57" i="1"/>
  <c r="RN57" i="1"/>
  <c r="RO57" i="1"/>
  <c r="RP57" i="1"/>
  <c r="RQ57" i="1"/>
  <c r="RR57" i="1"/>
  <c r="RS57" i="1"/>
  <c r="RT57" i="1"/>
  <c r="RU57" i="1"/>
  <c r="RV57" i="1"/>
  <c r="RW57" i="1"/>
  <c r="RX57" i="1"/>
  <c r="RY57" i="1"/>
  <c r="RZ57" i="1"/>
  <c r="SA57" i="1"/>
  <c r="SB57" i="1"/>
  <c r="SC57" i="1"/>
  <c r="SD57" i="1"/>
  <c r="SE57" i="1"/>
  <c r="SF57" i="1"/>
  <c r="SG57" i="1"/>
  <c r="SH57" i="1"/>
  <c r="SI57" i="1"/>
  <c r="SJ57" i="1"/>
  <c r="SK57" i="1"/>
  <c r="SL57" i="1"/>
  <c r="SM57" i="1"/>
  <c r="SN57" i="1"/>
  <c r="SO57" i="1"/>
  <c r="SP57" i="1"/>
  <c r="SQ57" i="1"/>
  <c r="SR57" i="1"/>
  <c r="SS57" i="1"/>
  <c r="ST57" i="1"/>
  <c r="SU57" i="1"/>
  <c r="SV57" i="1"/>
  <c r="SW57" i="1"/>
  <c r="SX57" i="1"/>
  <c r="SY57" i="1"/>
  <c r="SZ57" i="1"/>
  <c r="TA57" i="1"/>
  <c r="TB57" i="1"/>
  <c r="TC57" i="1"/>
  <c r="TD57" i="1"/>
  <c r="TE57" i="1"/>
  <c r="TF57" i="1"/>
  <c r="TG57" i="1"/>
  <c r="TH57" i="1"/>
  <c r="TI57" i="1"/>
  <c r="TJ57" i="1"/>
  <c r="TK57" i="1"/>
  <c r="TL57" i="1"/>
  <c r="TM57" i="1"/>
  <c r="TN57" i="1"/>
  <c r="TO57" i="1"/>
  <c r="TP57" i="1"/>
  <c r="TQ57" i="1"/>
  <c r="TR57" i="1"/>
  <c r="TS57" i="1"/>
  <c r="TT57" i="1"/>
  <c r="TU57" i="1"/>
  <c r="TV57" i="1"/>
  <c r="TW57" i="1"/>
  <c r="TX57" i="1"/>
  <c r="TY57" i="1"/>
  <c r="TZ57" i="1"/>
  <c r="UA57" i="1"/>
  <c r="UB57" i="1"/>
  <c r="UC57" i="1"/>
  <c r="UD57" i="1"/>
  <c r="UE57" i="1"/>
  <c r="UF57" i="1"/>
  <c r="UG57" i="1"/>
  <c r="UH57" i="1"/>
  <c r="UI57" i="1"/>
  <c r="UJ57" i="1"/>
  <c r="UK57" i="1"/>
  <c r="UL57" i="1"/>
  <c r="UM57" i="1"/>
  <c r="UN57" i="1"/>
  <c r="UO57" i="1"/>
  <c r="UP57" i="1"/>
  <c r="UQ57" i="1"/>
  <c r="UR57" i="1"/>
  <c r="US57" i="1"/>
  <c r="UT57" i="1"/>
  <c r="UU57" i="1"/>
  <c r="UV57" i="1"/>
  <c r="UW57" i="1"/>
  <c r="UX57" i="1"/>
  <c r="UY57" i="1"/>
  <c r="UZ57" i="1"/>
  <c r="VA57" i="1"/>
  <c r="VB57" i="1"/>
  <c r="VC57" i="1"/>
  <c r="VD57" i="1"/>
  <c r="VE57" i="1"/>
  <c r="VF57" i="1"/>
  <c r="VG57" i="1"/>
  <c r="VH57" i="1"/>
  <c r="VI57" i="1"/>
  <c r="VJ57" i="1"/>
  <c r="VK57" i="1"/>
  <c r="VL57" i="1"/>
  <c r="VM57" i="1"/>
  <c r="VN57" i="1"/>
  <c r="VO57" i="1"/>
  <c r="VP57" i="1"/>
  <c r="VQ57" i="1"/>
  <c r="VR57" i="1"/>
  <c r="VS57" i="1"/>
  <c r="VT57" i="1"/>
  <c r="VU57" i="1"/>
  <c r="VV57" i="1"/>
  <c r="VW57" i="1"/>
  <c r="VX57" i="1"/>
  <c r="VY57" i="1"/>
  <c r="VZ57" i="1"/>
  <c r="WA57" i="1"/>
  <c r="WB57" i="1"/>
  <c r="WC57" i="1"/>
  <c r="WD57" i="1"/>
  <c r="WE57" i="1"/>
  <c r="WF57" i="1"/>
  <c r="WG57" i="1"/>
  <c r="WH57" i="1"/>
  <c r="WI57" i="1"/>
  <c r="WJ57" i="1"/>
  <c r="WK57" i="1"/>
  <c r="WL57" i="1"/>
  <c r="WM57" i="1"/>
  <c r="WN57" i="1"/>
  <c r="WO57" i="1"/>
  <c r="WP57" i="1"/>
  <c r="WQ57" i="1"/>
  <c r="WR57" i="1"/>
  <c r="WS57" i="1"/>
  <c r="WT57" i="1"/>
  <c r="WU57" i="1"/>
  <c r="WV57" i="1"/>
  <c r="WW57" i="1"/>
  <c r="WX57" i="1"/>
  <c r="WY57" i="1"/>
  <c r="WZ57" i="1"/>
  <c r="XA57" i="1"/>
  <c r="XB57" i="1"/>
  <c r="XC57" i="1"/>
  <c r="XD57" i="1"/>
  <c r="XE57" i="1"/>
  <c r="XF57" i="1"/>
  <c r="XG57" i="1"/>
  <c r="XH57" i="1"/>
  <c r="XI57" i="1"/>
  <c r="XJ57" i="1"/>
  <c r="XK57" i="1"/>
  <c r="XL57" i="1"/>
  <c r="XM57" i="1"/>
  <c r="XN57" i="1"/>
  <c r="XO57" i="1"/>
  <c r="XP57" i="1"/>
  <c r="XQ57" i="1"/>
  <c r="XR57" i="1"/>
  <c r="XS57" i="1"/>
  <c r="XT57" i="1"/>
  <c r="XU57" i="1"/>
  <c r="XV57" i="1"/>
  <c r="XW57" i="1"/>
  <c r="XX57" i="1"/>
  <c r="XY57" i="1"/>
  <c r="XZ57" i="1"/>
  <c r="YA57" i="1"/>
  <c r="YB57" i="1"/>
  <c r="YC57" i="1"/>
  <c r="YD57" i="1"/>
  <c r="YE57" i="1"/>
  <c r="YF57" i="1"/>
  <c r="YG57" i="1"/>
  <c r="YH57" i="1"/>
  <c r="YI57" i="1"/>
  <c r="YJ57" i="1"/>
  <c r="YK57" i="1"/>
  <c r="YL57" i="1"/>
  <c r="YM57" i="1"/>
  <c r="YN57" i="1"/>
  <c r="YO57" i="1"/>
  <c r="YP57" i="1"/>
  <c r="YQ57" i="1"/>
  <c r="YR57" i="1"/>
  <c r="YS57" i="1"/>
  <c r="YT57" i="1"/>
  <c r="YU57" i="1"/>
  <c r="YV57" i="1"/>
  <c r="YW57" i="1"/>
  <c r="YX57" i="1"/>
  <c r="YY57" i="1"/>
  <c r="YZ57" i="1"/>
  <c r="ZA57" i="1"/>
  <c r="ZB57" i="1"/>
  <c r="ZC57" i="1"/>
  <c r="ZD57" i="1"/>
  <c r="ZE57" i="1"/>
  <c r="ZF57" i="1"/>
  <c r="ZG57" i="1"/>
  <c r="ZH57" i="1"/>
  <c r="ZI57" i="1"/>
  <c r="ZJ57" i="1"/>
  <c r="ZK57" i="1"/>
  <c r="ZL57" i="1"/>
  <c r="ZM57" i="1"/>
  <c r="ZN57" i="1"/>
  <c r="ZO57" i="1"/>
  <c r="ZP57" i="1"/>
  <c r="ZQ57" i="1"/>
  <c r="ZR57" i="1"/>
  <c r="ZS57" i="1"/>
  <c r="ZT57" i="1"/>
  <c r="ZU57" i="1"/>
  <c r="ZV57" i="1"/>
  <c r="ZW57" i="1"/>
  <c r="ZX57" i="1"/>
  <c r="ZY57" i="1"/>
  <c r="ZZ57" i="1"/>
  <c r="AAA57" i="1"/>
  <c r="AAB57" i="1"/>
  <c r="AAC57" i="1"/>
  <c r="AAD57" i="1"/>
  <c r="AAE57" i="1"/>
  <c r="AAF57" i="1"/>
  <c r="AAG57" i="1"/>
  <c r="AAH57" i="1"/>
  <c r="AAI57" i="1"/>
  <c r="AAJ57" i="1"/>
  <c r="AAK57" i="1"/>
  <c r="AAL57" i="1"/>
  <c r="AAM57" i="1"/>
  <c r="AAN57" i="1"/>
  <c r="AAO57" i="1"/>
  <c r="AAP57" i="1"/>
  <c r="AAQ57" i="1"/>
  <c r="AAR57" i="1"/>
  <c r="AAS57" i="1"/>
  <c r="AAT57" i="1"/>
  <c r="AAU57" i="1"/>
  <c r="AAV57" i="1"/>
  <c r="AAW57" i="1"/>
  <c r="AAX57" i="1"/>
  <c r="AAY57" i="1"/>
  <c r="AAZ57" i="1"/>
  <c r="ABA57" i="1"/>
  <c r="ABB57" i="1"/>
  <c r="ABC57" i="1"/>
  <c r="ABD57" i="1"/>
  <c r="ABE57" i="1"/>
  <c r="ABF57" i="1"/>
  <c r="ABG57" i="1"/>
  <c r="ABH57" i="1"/>
  <c r="ABI57" i="1"/>
  <c r="ABJ57" i="1"/>
  <c r="ABK57" i="1"/>
  <c r="ABL57" i="1"/>
  <c r="ABM57" i="1"/>
  <c r="ABN57" i="1"/>
  <c r="ABO57" i="1"/>
  <c r="ABP57" i="1"/>
  <c r="ABQ57" i="1"/>
  <c r="ABR57" i="1"/>
  <c r="ABS57" i="1"/>
  <c r="ABT57" i="1"/>
  <c r="ABU57" i="1"/>
  <c r="ABV57" i="1"/>
  <c r="ABW57" i="1"/>
  <c r="ABX57" i="1"/>
  <c r="ABY57" i="1"/>
  <c r="ABZ57" i="1"/>
  <c r="ACA57" i="1"/>
  <c r="ACB57" i="1"/>
  <c r="ACC57" i="1"/>
  <c r="ACD57" i="1"/>
  <c r="ACE57" i="1"/>
  <c r="ACF57" i="1"/>
  <c r="ACG57" i="1"/>
  <c r="ACH57" i="1"/>
  <c r="ACI57" i="1"/>
  <c r="ACJ57" i="1"/>
  <c r="ACK57" i="1"/>
  <c r="ACL57" i="1"/>
  <c r="ACM57" i="1"/>
  <c r="ACN57" i="1"/>
  <c r="ACO57" i="1"/>
  <c r="ACP57" i="1"/>
  <c r="ACQ57" i="1"/>
  <c r="OR58" i="1"/>
  <c r="OS58" i="1"/>
  <c r="OT58" i="1"/>
  <c r="OU58" i="1"/>
  <c r="OV58" i="1"/>
  <c r="OW58" i="1"/>
  <c r="OX58" i="1"/>
  <c r="OY58" i="1"/>
  <c r="OZ58" i="1"/>
  <c r="PA58" i="1"/>
  <c r="PB58" i="1"/>
  <c r="PC58" i="1"/>
  <c r="PD58" i="1"/>
  <c r="PE58" i="1"/>
  <c r="PF58" i="1"/>
  <c r="PG58" i="1"/>
  <c r="PH58" i="1"/>
  <c r="PI58" i="1"/>
  <c r="PJ58" i="1"/>
  <c r="PK58" i="1"/>
  <c r="PL58" i="1"/>
  <c r="PM58" i="1"/>
  <c r="PN58" i="1"/>
  <c r="PO58" i="1"/>
  <c r="PP58" i="1"/>
  <c r="PQ58" i="1"/>
  <c r="PR58" i="1"/>
  <c r="PS58" i="1"/>
  <c r="PT58" i="1"/>
  <c r="PU58" i="1"/>
  <c r="PV58" i="1"/>
  <c r="PW58" i="1"/>
  <c r="PX58" i="1"/>
  <c r="PY58" i="1"/>
  <c r="PZ58" i="1"/>
  <c r="QA58" i="1"/>
  <c r="QB58" i="1"/>
  <c r="QC58" i="1"/>
  <c r="QD58" i="1"/>
  <c r="QE58" i="1"/>
  <c r="QF58" i="1"/>
  <c r="QG58" i="1"/>
  <c r="QH58" i="1"/>
  <c r="QI58" i="1"/>
  <c r="QJ58" i="1"/>
  <c r="QK58" i="1"/>
  <c r="QL58" i="1"/>
  <c r="QM58" i="1"/>
  <c r="QN58" i="1"/>
  <c r="QO58" i="1"/>
  <c r="QP58" i="1"/>
  <c r="QQ58" i="1"/>
  <c r="QR58" i="1"/>
  <c r="QS58" i="1"/>
  <c r="QT58" i="1"/>
  <c r="QU58" i="1"/>
  <c r="QV58" i="1"/>
  <c r="QW58" i="1"/>
  <c r="QX58" i="1"/>
  <c r="QY58" i="1"/>
  <c r="QZ58" i="1"/>
  <c r="RA58" i="1"/>
  <c r="RB58" i="1"/>
  <c r="RC58" i="1"/>
  <c r="RD58" i="1"/>
  <c r="RE58" i="1"/>
  <c r="RF58" i="1"/>
  <c r="RG58" i="1"/>
  <c r="RH58" i="1"/>
  <c r="RI58" i="1"/>
  <c r="RJ58" i="1"/>
  <c r="RK58" i="1"/>
  <c r="RL58" i="1"/>
  <c r="RM58" i="1"/>
  <c r="RN58" i="1"/>
  <c r="RO58" i="1"/>
  <c r="RP58" i="1"/>
  <c r="RQ58" i="1"/>
  <c r="RR58" i="1"/>
  <c r="RS58" i="1"/>
  <c r="RT58" i="1"/>
  <c r="RU58" i="1"/>
  <c r="RV58" i="1"/>
  <c r="RW58" i="1"/>
  <c r="RX58" i="1"/>
  <c r="RY58" i="1"/>
  <c r="RZ58" i="1"/>
  <c r="SA58" i="1"/>
  <c r="SB58" i="1"/>
  <c r="SC58" i="1"/>
  <c r="SD58" i="1"/>
  <c r="SE58" i="1"/>
  <c r="SF58" i="1"/>
  <c r="SG58" i="1"/>
  <c r="SH58" i="1"/>
  <c r="SI58" i="1"/>
  <c r="SJ58" i="1"/>
  <c r="SK58" i="1"/>
  <c r="SL58" i="1"/>
  <c r="SM58" i="1"/>
  <c r="SN58" i="1"/>
  <c r="SO58" i="1"/>
  <c r="SP58" i="1"/>
  <c r="SQ58" i="1"/>
  <c r="SR58" i="1"/>
  <c r="SS58" i="1"/>
  <c r="ST58" i="1"/>
  <c r="SU58" i="1"/>
  <c r="SV58" i="1"/>
  <c r="SW58" i="1"/>
  <c r="SX58" i="1"/>
  <c r="SY58" i="1"/>
  <c r="SZ58" i="1"/>
  <c r="TA58" i="1"/>
  <c r="TB58" i="1"/>
  <c r="TC58" i="1"/>
  <c r="TD58" i="1"/>
  <c r="TE58" i="1"/>
  <c r="TF58" i="1"/>
  <c r="TG58" i="1"/>
  <c r="TH58" i="1"/>
  <c r="TI58" i="1"/>
  <c r="TJ58" i="1"/>
  <c r="TK58" i="1"/>
  <c r="TL58" i="1"/>
  <c r="TM58" i="1"/>
  <c r="TN58" i="1"/>
  <c r="TO58" i="1"/>
  <c r="TP58" i="1"/>
  <c r="TQ58" i="1"/>
  <c r="TR58" i="1"/>
  <c r="TS58" i="1"/>
  <c r="TT58" i="1"/>
  <c r="TU58" i="1"/>
  <c r="TV58" i="1"/>
  <c r="TW58" i="1"/>
  <c r="TX58" i="1"/>
  <c r="TY58" i="1"/>
  <c r="TZ58" i="1"/>
  <c r="UA58" i="1"/>
  <c r="UB58" i="1"/>
  <c r="UC58" i="1"/>
  <c r="UD58" i="1"/>
  <c r="UE58" i="1"/>
  <c r="UF58" i="1"/>
  <c r="UG58" i="1"/>
  <c r="UH58" i="1"/>
  <c r="UI58" i="1"/>
  <c r="UJ58" i="1"/>
  <c r="UK58" i="1"/>
  <c r="UL58" i="1"/>
  <c r="UM58" i="1"/>
  <c r="UN58" i="1"/>
  <c r="UO58" i="1"/>
  <c r="UP58" i="1"/>
  <c r="UQ58" i="1"/>
  <c r="UR58" i="1"/>
  <c r="US58" i="1"/>
  <c r="UT58" i="1"/>
  <c r="UU58" i="1"/>
  <c r="UV58" i="1"/>
  <c r="UW58" i="1"/>
  <c r="UX58" i="1"/>
  <c r="UY58" i="1"/>
  <c r="UZ58" i="1"/>
  <c r="VA58" i="1"/>
  <c r="VB58" i="1"/>
  <c r="VC58" i="1"/>
  <c r="VD58" i="1"/>
  <c r="VE58" i="1"/>
  <c r="VF58" i="1"/>
  <c r="VG58" i="1"/>
  <c r="VH58" i="1"/>
  <c r="VI58" i="1"/>
  <c r="VJ58" i="1"/>
  <c r="VK58" i="1"/>
  <c r="VL58" i="1"/>
  <c r="VM58" i="1"/>
  <c r="VN58" i="1"/>
  <c r="VO58" i="1"/>
  <c r="VP58" i="1"/>
  <c r="VQ58" i="1"/>
  <c r="VR58" i="1"/>
  <c r="VS58" i="1"/>
  <c r="VT58" i="1"/>
  <c r="VU58" i="1"/>
  <c r="VV58" i="1"/>
  <c r="VW58" i="1"/>
  <c r="VX58" i="1"/>
  <c r="VY58" i="1"/>
  <c r="VZ58" i="1"/>
  <c r="WA58" i="1"/>
  <c r="WB58" i="1"/>
  <c r="WC58" i="1"/>
  <c r="WD58" i="1"/>
  <c r="WE58" i="1"/>
  <c r="WF58" i="1"/>
  <c r="WG58" i="1"/>
  <c r="WH58" i="1"/>
  <c r="WI58" i="1"/>
  <c r="WJ58" i="1"/>
  <c r="WK58" i="1"/>
  <c r="WL58" i="1"/>
  <c r="WM58" i="1"/>
  <c r="WN58" i="1"/>
  <c r="WO58" i="1"/>
  <c r="WP58" i="1"/>
  <c r="WQ58" i="1"/>
  <c r="WR58" i="1"/>
  <c r="WS58" i="1"/>
  <c r="WT58" i="1"/>
  <c r="WU58" i="1"/>
  <c r="WV58" i="1"/>
  <c r="WW58" i="1"/>
  <c r="WX58" i="1"/>
  <c r="WY58" i="1"/>
  <c r="WZ58" i="1"/>
  <c r="XA58" i="1"/>
  <c r="XB58" i="1"/>
  <c r="XC58" i="1"/>
  <c r="XD58" i="1"/>
  <c r="XE58" i="1"/>
  <c r="XF58" i="1"/>
  <c r="XG58" i="1"/>
  <c r="XH58" i="1"/>
  <c r="XI58" i="1"/>
  <c r="XJ58" i="1"/>
  <c r="XK58" i="1"/>
  <c r="XL58" i="1"/>
  <c r="XM58" i="1"/>
  <c r="XN58" i="1"/>
  <c r="XO58" i="1"/>
  <c r="XP58" i="1"/>
  <c r="XQ58" i="1"/>
  <c r="XR58" i="1"/>
  <c r="XS58" i="1"/>
  <c r="XT58" i="1"/>
  <c r="XU58" i="1"/>
  <c r="XV58" i="1"/>
  <c r="XW58" i="1"/>
  <c r="XX58" i="1"/>
  <c r="XY58" i="1"/>
  <c r="XZ58" i="1"/>
  <c r="YA58" i="1"/>
  <c r="YB58" i="1"/>
  <c r="YC58" i="1"/>
  <c r="YD58" i="1"/>
  <c r="YE58" i="1"/>
  <c r="YF58" i="1"/>
  <c r="YG58" i="1"/>
  <c r="YH58" i="1"/>
  <c r="YI58" i="1"/>
  <c r="YJ58" i="1"/>
  <c r="YK58" i="1"/>
  <c r="YL58" i="1"/>
  <c r="YM58" i="1"/>
  <c r="YN58" i="1"/>
  <c r="YO58" i="1"/>
  <c r="YP58" i="1"/>
  <c r="YQ58" i="1"/>
  <c r="YR58" i="1"/>
  <c r="YS58" i="1"/>
  <c r="YT58" i="1"/>
  <c r="YU58" i="1"/>
  <c r="YV58" i="1"/>
  <c r="YW58" i="1"/>
  <c r="YX58" i="1"/>
  <c r="YY58" i="1"/>
  <c r="YZ58" i="1"/>
  <c r="ZA58" i="1"/>
  <c r="ZB58" i="1"/>
  <c r="ZC58" i="1"/>
  <c r="ZD58" i="1"/>
  <c r="ZE58" i="1"/>
  <c r="ZF58" i="1"/>
  <c r="ZG58" i="1"/>
  <c r="ZH58" i="1"/>
  <c r="ZI58" i="1"/>
  <c r="ZJ58" i="1"/>
  <c r="ZK58" i="1"/>
  <c r="ZL58" i="1"/>
  <c r="ZM58" i="1"/>
  <c r="ZN58" i="1"/>
  <c r="ZO58" i="1"/>
  <c r="ZP58" i="1"/>
  <c r="ZQ58" i="1"/>
  <c r="ZR58" i="1"/>
  <c r="ZS58" i="1"/>
  <c r="ZT58" i="1"/>
  <c r="ZU58" i="1"/>
  <c r="ZV58" i="1"/>
  <c r="ZW58" i="1"/>
  <c r="ZX58" i="1"/>
  <c r="ZY58" i="1"/>
  <c r="ZZ58" i="1"/>
  <c r="AAA58" i="1"/>
  <c r="AAB58" i="1"/>
  <c r="AAC58" i="1"/>
  <c r="AAD58" i="1"/>
  <c r="AAE58" i="1"/>
  <c r="AAF58" i="1"/>
  <c r="AAG58" i="1"/>
  <c r="AAH58" i="1"/>
  <c r="AAI58" i="1"/>
  <c r="AAJ58" i="1"/>
  <c r="AAK58" i="1"/>
  <c r="AAL58" i="1"/>
  <c r="AAM58" i="1"/>
  <c r="AAN58" i="1"/>
  <c r="AAO58" i="1"/>
  <c r="AAP58" i="1"/>
  <c r="AAQ58" i="1"/>
  <c r="AAR58" i="1"/>
  <c r="AAS58" i="1"/>
  <c r="AAT58" i="1"/>
  <c r="AAU58" i="1"/>
  <c r="AAV58" i="1"/>
  <c r="AAW58" i="1"/>
  <c r="AAX58" i="1"/>
  <c r="AAY58" i="1"/>
  <c r="AAZ58" i="1"/>
  <c r="ABA58" i="1"/>
  <c r="ABB58" i="1"/>
  <c r="ABC58" i="1"/>
  <c r="ABD58" i="1"/>
  <c r="ABE58" i="1"/>
  <c r="ABF58" i="1"/>
  <c r="ABG58" i="1"/>
  <c r="ABH58" i="1"/>
  <c r="ABI58" i="1"/>
  <c r="ABJ58" i="1"/>
  <c r="ABK58" i="1"/>
  <c r="ABL58" i="1"/>
  <c r="ABM58" i="1"/>
  <c r="ABN58" i="1"/>
  <c r="ABO58" i="1"/>
  <c r="ABP58" i="1"/>
  <c r="ABQ58" i="1"/>
  <c r="ABR58" i="1"/>
  <c r="ABS58" i="1"/>
  <c r="ABT58" i="1"/>
  <c r="ABU58" i="1"/>
  <c r="ABV58" i="1"/>
  <c r="ABW58" i="1"/>
  <c r="ABX58" i="1"/>
  <c r="ABY58" i="1"/>
  <c r="ABZ58" i="1"/>
  <c r="ACA58" i="1"/>
  <c r="ACB58" i="1"/>
  <c r="ACC58" i="1"/>
  <c r="ACD58" i="1"/>
  <c r="ACE58" i="1"/>
  <c r="ACF58" i="1"/>
  <c r="ACG58" i="1"/>
  <c r="ACH58" i="1"/>
  <c r="ACI58" i="1"/>
  <c r="ACJ58" i="1"/>
  <c r="ACK58" i="1"/>
  <c r="ACL58" i="1"/>
  <c r="ACM58" i="1"/>
  <c r="ACN58" i="1"/>
  <c r="ACO58" i="1"/>
  <c r="ACP58" i="1"/>
  <c r="ACQ58" i="1"/>
  <c r="OR59" i="1"/>
  <c r="OS59" i="1"/>
  <c r="OT59" i="1"/>
  <c r="OU59" i="1"/>
  <c r="OV59" i="1"/>
  <c r="OW59" i="1"/>
  <c r="OX59" i="1"/>
  <c r="OY59" i="1"/>
  <c r="OZ59" i="1"/>
  <c r="PA59" i="1"/>
  <c r="PB59" i="1"/>
  <c r="PC59" i="1"/>
  <c r="PD59" i="1"/>
  <c r="PE59" i="1"/>
  <c r="PF59" i="1"/>
  <c r="PG59" i="1"/>
  <c r="PH59" i="1"/>
  <c r="PI59" i="1"/>
  <c r="PJ59" i="1"/>
  <c r="PK59" i="1"/>
  <c r="PL59" i="1"/>
  <c r="PM59" i="1"/>
  <c r="PN59" i="1"/>
  <c r="PO59" i="1"/>
  <c r="PP59" i="1"/>
  <c r="PQ59" i="1"/>
  <c r="PR59" i="1"/>
  <c r="PS59" i="1"/>
  <c r="PT59" i="1"/>
  <c r="PU59" i="1"/>
  <c r="PV59" i="1"/>
  <c r="PW59" i="1"/>
  <c r="PX59" i="1"/>
  <c r="PY59" i="1"/>
  <c r="PZ59" i="1"/>
  <c r="QA59" i="1"/>
  <c r="QB59" i="1"/>
  <c r="QC59" i="1"/>
  <c r="QD59" i="1"/>
  <c r="QE59" i="1"/>
  <c r="QF59" i="1"/>
  <c r="QG59" i="1"/>
  <c r="QH59" i="1"/>
  <c r="QI59" i="1"/>
  <c r="QJ59" i="1"/>
  <c r="QK59" i="1"/>
  <c r="QL59" i="1"/>
  <c r="QM59" i="1"/>
  <c r="QN59" i="1"/>
  <c r="QO59" i="1"/>
  <c r="QP59" i="1"/>
  <c r="QQ59" i="1"/>
  <c r="QR59" i="1"/>
  <c r="QS59" i="1"/>
  <c r="QT59" i="1"/>
  <c r="QU59" i="1"/>
  <c r="QV59" i="1"/>
  <c r="QW59" i="1"/>
  <c r="QX59" i="1"/>
  <c r="QY59" i="1"/>
  <c r="QZ59" i="1"/>
  <c r="RA59" i="1"/>
  <c r="RB59" i="1"/>
  <c r="RC59" i="1"/>
  <c r="RD59" i="1"/>
  <c r="RE59" i="1"/>
  <c r="RF59" i="1"/>
  <c r="RG59" i="1"/>
  <c r="RH59" i="1"/>
  <c r="RI59" i="1"/>
  <c r="RJ59" i="1"/>
  <c r="RK59" i="1"/>
  <c r="RL59" i="1"/>
  <c r="RM59" i="1"/>
  <c r="RN59" i="1"/>
  <c r="RO59" i="1"/>
  <c r="RP59" i="1"/>
  <c r="RQ59" i="1"/>
  <c r="RR59" i="1"/>
  <c r="RS59" i="1"/>
  <c r="RT59" i="1"/>
  <c r="RU59" i="1"/>
  <c r="RV59" i="1"/>
  <c r="RW59" i="1"/>
  <c r="RX59" i="1"/>
  <c r="RY59" i="1"/>
  <c r="RZ59" i="1"/>
  <c r="SA59" i="1"/>
  <c r="SB59" i="1"/>
  <c r="SC59" i="1"/>
  <c r="SD59" i="1"/>
  <c r="SE59" i="1"/>
  <c r="SF59" i="1"/>
  <c r="SG59" i="1"/>
  <c r="SH59" i="1"/>
  <c r="SI59" i="1"/>
  <c r="SJ59" i="1"/>
  <c r="SK59" i="1"/>
  <c r="SL59" i="1"/>
  <c r="SM59" i="1"/>
  <c r="SN59" i="1"/>
  <c r="SO59" i="1"/>
  <c r="SP59" i="1"/>
  <c r="SQ59" i="1"/>
  <c r="SR59" i="1"/>
  <c r="SS59" i="1"/>
  <c r="ST59" i="1"/>
  <c r="SU59" i="1"/>
  <c r="SV59" i="1"/>
  <c r="SW59" i="1"/>
  <c r="SX59" i="1"/>
  <c r="SY59" i="1"/>
  <c r="SZ59" i="1"/>
  <c r="TA59" i="1"/>
  <c r="TB59" i="1"/>
  <c r="TC59" i="1"/>
  <c r="TD59" i="1"/>
  <c r="TE59" i="1"/>
  <c r="TF59" i="1"/>
  <c r="TG59" i="1"/>
  <c r="TH59" i="1"/>
  <c r="TI59" i="1"/>
  <c r="TJ59" i="1"/>
  <c r="TK59" i="1"/>
  <c r="TL59" i="1"/>
  <c r="TM59" i="1"/>
  <c r="TN59" i="1"/>
  <c r="TO59" i="1"/>
  <c r="TP59" i="1"/>
  <c r="TQ59" i="1"/>
  <c r="TR59" i="1"/>
  <c r="TS59" i="1"/>
  <c r="TT59" i="1"/>
  <c r="TU59" i="1"/>
  <c r="TV59" i="1"/>
  <c r="TW59" i="1"/>
  <c r="TX59" i="1"/>
  <c r="TY59" i="1"/>
  <c r="TZ59" i="1"/>
  <c r="UA59" i="1"/>
  <c r="UB59" i="1"/>
  <c r="UC59" i="1"/>
  <c r="UD59" i="1"/>
  <c r="UE59" i="1"/>
  <c r="UF59" i="1"/>
  <c r="UG59" i="1"/>
  <c r="UH59" i="1"/>
  <c r="UI59" i="1"/>
  <c r="UJ59" i="1"/>
  <c r="UK59" i="1"/>
  <c r="UL59" i="1"/>
  <c r="UM59" i="1"/>
  <c r="UN59" i="1"/>
  <c r="UO59" i="1"/>
  <c r="UP59" i="1"/>
  <c r="UQ59" i="1"/>
  <c r="UR59" i="1"/>
  <c r="US59" i="1"/>
  <c r="UT59" i="1"/>
  <c r="UU59" i="1"/>
  <c r="UV59" i="1"/>
  <c r="UW59" i="1"/>
  <c r="UX59" i="1"/>
  <c r="UY59" i="1"/>
  <c r="UZ59" i="1"/>
  <c r="VA59" i="1"/>
  <c r="VB59" i="1"/>
  <c r="VC59" i="1"/>
  <c r="VD59" i="1"/>
  <c r="VE59" i="1"/>
  <c r="VF59" i="1"/>
  <c r="VG59" i="1"/>
  <c r="VH59" i="1"/>
  <c r="VI59" i="1"/>
  <c r="VJ59" i="1"/>
  <c r="VK59" i="1"/>
  <c r="VL59" i="1"/>
  <c r="VM59" i="1"/>
  <c r="VN59" i="1"/>
  <c r="VO59" i="1"/>
  <c r="VP59" i="1"/>
  <c r="VQ59" i="1"/>
  <c r="VR59" i="1"/>
  <c r="VS59" i="1"/>
  <c r="VT59" i="1"/>
  <c r="VU59" i="1"/>
  <c r="VV59" i="1"/>
  <c r="VW59" i="1"/>
  <c r="VX59" i="1"/>
  <c r="VY59" i="1"/>
  <c r="VZ59" i="1"/>
  <c r="WA59" i="1"/>
  <c r="WB59" i="1"/>
  <c r="WC59" i="1"/>
  <c r="WD59" i="1"/>
  <c r="WE59" i="1"/>
  <c r="WF59" i="1"/>
  <c r="WG59" i="1"/>
  <c r="WH59" i="1"/>
  <c r="WI59" i="1"/>
  <c r="WJ59" i="1"/>
  <c r="WK59" i="1"/>
  <c r="WL59" i="1"/>
  <c r="WM59" i="1"/>
  <c r="WN59" i="1"/>
  <c r="WO59" i="1"/>
  <c r="WP59" i="1"/>
  <c r="WQ59" i="1"/>
  <c r="WR59" i="1"/>
  <c r="WS59" i="1"/>
  <c r="WT59" i="1"/>
  <c r="WU59" i="1"/>
  <c r="WV59" i="1"/>
  <c r="WW59" i="1"/>
  <c r="WX59" i="1"/>
  <c r="WY59" i="1"/>
  <c r="WZ59" i="1"/>
  <c r="XA59" i="1"/>
  <c r="XB59" i="1"/>
  <c r="XC59" i="1"/>
  <c r="XD59" i="1"/>
  <c r="XE59" i="1"/>
  <c r="XF59" i="1"/>
  <c r="XG59" i="1"/>
  <c r="XH59" i="1"/>
  <c r="XI59" i="1"/>
  <c r="XJ59" i="1"/>
  <c r="XK59" i="1"/>
  <c r="XL59" i="1"/>
  <c r="XM59" i="1"/>
  <c r="XN59" i="1"/>
  <c r="XO59" i="1"/>
  <c r="XP59" i="1"/>
  <c r="XQ59" i="1"/>
  <c r="XR59" i="1"/>
  <c r="XS59" i="1"/>
  <c r="XT59" i="1"/>
  <c r="XU59" i="1"/>
  <c r="XV59" i="1"/>
  <c r="XW59" i="1"/>
  <c r="XX59" i="1"/>
  <c r="XY59" i="1"/>
  <c r="XZ59" i="1"/>
  <c r="YA59" i="1"/>
  <c r="YB59" i="1"/>
  <c r="YC59" i="1"/>
  <c r="YD59" i="1"/>
  <c r="YE59" i="1"/>
  <c r="YF59" i="1"/>
  <c r="YG59" i="1"/>
  <c r="YH59" i="1"/>
  <c r="YI59" i="1"/>
  <c r="YJ59" i="1"/>
  <c r="YK59" i="1"/>
  <c r="YL59" i="1"/>
  <c r="YM59" i="1"/>
  <c r="YN59" i="1"/>
  <c r="YO59" i="1"/>
  <c r="YP59" i="1"/>
  <c r="YQ59" i="1"/>
  <c r="YR59" i="1"/>
  <c r="YS59" i="1"/>
  <c r="YT59" i="1"/>
  <c r="YU59" i="1"/>
  <c r="YV59" i="1"/>
  <c r="YW59" i="1"/>
  <c r="YX59" i="1"/>
  <c r="YY59" i="1"/>
  <c r="YZ59" i="1"/>
  <c r="ZA59" i="1"/>
  <c r="ZB59" i="1"/>
  <c r="ZC59" i="1"/>
  <c r="ZD59" i="1"/>
  <c r="ZE59" i="1"/>
  <c r="ZF59" i="1"/>
  <c r="ZG59" i="1"/>
  <c r="ZH59" i="1"/>
  <c r="ZI59" i="1"/>
  <c r="ZJ59" i="1"/>
  <c r="ZK59" i="1"/>
  <c r="ZL59" i="1"/>
  <c r="ZM59" i="1"/>
  <c r="ZN59" i="1"/>
  <c r="ZO59" i="1"/>
  <c r="ZP59" i="1"/>
  <c r="ZQ59" i="1"/>
  <c r="ZR59" i="1"/>
  <c r="ZS59" i="1"/>
  <c r="ZT59" i="1"/>
  <c r="ZU59" i="1"/>
  <c r="ZV59" i="1"/>
  <c r="ZW59" i="1"/>
  <c r="ZX59" i="1"/>
  <c r="ZY59" i="1"/>
  <c r="ZZ59" i="1"/>
  <c r="AAA59" i="1"/>
  <c r="AAB59" i="1"/>
  <c r="AAC59" i="1"/>
  <c r="AAD59" i="1"/>
  <c r="AAE59" i="1"/>
  <c r="AAF59" i="1"/>
  <c r="AAG59" i="1"/>
  <c r="AAH59" i="1"/>
  <c r="AAI59" i="1"/>
  <c r="AAJ59" i="1"/>
  <c r="AAK59" i="1"/>
  <c r="AAL59" i="1"/>
  <c r="AAM59" i="1"/>
  <c r="AAN59" i="1"/>
  <c r="AAO59" i="1"/>
  <c r="AAP59" i="1"/>
  <c r="AAQ59" i="1"/>
  <c r="AAR59" i="1"/>
  <c r="AAS59" i="1"/>
  <c r="AAT59" i="1"/>
  <c r="AAU59" i="1"/>
  <c r="AAV59" i="1"/>
  <c r="AAW59" i="1"/>
  <c r="AAX59" i="1"/>
  <c r="AAY59" i="1"/>
  <c r="AAZ59" i="1"/>
  <c r="ABA59" i="1"/>
  <c r="ABB59" i="1"/>
  <c r="ABC59" i="1"/>
  <c r="ABD59" i="1"/>
  <c r="ABE59" i="1"/>
  <c r="ABF59" i="1"/>
  <c r="ABG59" i="1"/>
  <c r="ABH59" i="1"/>
  <c r="ABI59" i="1"/>
  <c r="ABJ59" i="1"/>
  <c r="ABK59" i="1"/>
  <c r="ABL59" i="1"/>
  <c r="ABM59" i="1"/>
  <c r="ABN59" i="1"/>
  <c r="ABO59" i="1"/>
  <c r="ABP59" i="1"/>
  <c r="ABQ59" i="1"/>
  <c r="ABR59" i="1"/>
  <c r="ABS59" i="1"/>
  <c r="ABT59" i="1"/>
  <c r="ABU59" i="1"/>
  <c r="ABV59" i="1"/>
  <c r="ABW59" i="1"/>
  <c r="ABX59" i="1"/>
  <c r="ABY59" i="1"/>
  <c r="ABZ59" i="1"/>
  <c r="ACA59" i="1"/>
  <c r="ACB59" i="1"/>
  <c r="ACC59" i="1"/>
  <c r="ACD59" i="1"/>
  <c r="ACE59" i="1"/>
  <c r="ACF59" i="1"/>
  <c r="ACG59" i="1"/>
  <c r="ACH59" i="1"/>
  <c r="ACI59" i="1"/>
  <c r="ACJ59" i="1"/>
  <c r="ACK59" i="1"/>
  <c r="ACL59" i="1"/>
  <c r="ACM59" i="1"/>
  <c r="ACN59" i="1"/>
  <c r="ACO59" i="1"/>
  <c r="ACP59" i="1"/>
  <c r="ACQ59" i="1"/>
  <c r="OQ59" i="1"/>
  <c r="OQ58" i="1"/>
  <c r="OQ57" i="1"/>
  <c r="OQ56" i="1"/>
  <c r="OQ55" i="1"/>
  <c r="OQ54" i="1"/>
  <c r="OQ53" i="1"/>
  <c r="OQ52" i="1"/>
  <c r="OQ51" i="1"/>
  <c r="AER47" i="1" a="1"/>
  <c r="AER47" i="1" s="1"/>
  <c r="AER46" i="1" a="1"/>
  <c r="AER46" i="1" s="1"/>
  <c r="AER45" i="1" a="1"/>
  <c r="AER45" i="1" s="1"/>
  <c r="ACT45" i="1" a="1"/>
  <c r="ACT45" i="1" s="1"/>
  <c r="ACU45" i="1" a="1"/>
  <c r="ACU45" i="1" s="1"/>
  <c r="ACV45" i="1" a="1"/>
  <c r="ACV45" i="1" s="1"/>
  <c r="ACW45" i="1" a="1"/>
  <c r="ACW45" i="1" s="1"/>
  <c r="ACX45" i="1" a="1"/>
  <c r="ACX45" i="1" s="1"/>
  <c r="ACY45" i="1" a="1"/>
  <c r="ACY45" i="1"/>
  <c r="ACZ45" i="1" a="1"/>
  <c r="ACZ45" i="1" s="1"/>
  <c r="ADA45" i="1" a="1"/>
  <c r="ADA45" i="1" s="1"/>
  <c r="ADB45" i="1" a="1"/>
  <c r="ADB45" i="1" s="1"/>
  <c r="ADC45" i="1" a="1"/>
  <c r="ADC45" i="1" s="1"/>
  <c r="ADD45" i="1" a="1"/>
  <c r="ADD45" i="1" s="1"/>
  <c r="ADE45" i="1" a="1"/>
  <c r="ADE45" i="1" s="1"/>
  <c r="ADF45" i="1" a="1"/>
  <c r="ADF45" i="1" s="1"/>
  <c r="ADG45" i="1" a="1"/>
  <c r="ADG45" i="1" s="1"/>
  <c r="ADH45" i="1" a="1"/>
  <c r="ADH45" i="1" s="1"/>
  <c r="ADI45" i="1" a="1"/>
  <c r="ADI45" i="1" s="1"/>
  <c r="ADJ45" i="1" a="1"/>
  <c r="ADJ45" i="1" s="1"/>
  <c r="ADK45" i="1" a="1"/>
  <c r="ADK45" i="1" s="1"/>
  <c r="ADL45" i="1" a="1"/>
  <c r="ADL45" i="1" s="1"/>
  <c r="ADM45" i="1" a="1"/>
  <c r="ADM45" i="1" s="1"/>
  <c r="ADN45" i="1" a="1"/>
  <c r="ADN45" i="1" s="1"/>
  <c r="ADO45" i="1" a="1"/>
  <c r="ADO45" i="1" s="1"/>
  <c r="ADP45" i="1" a="1"/>
  <c r="ADP45" i="1" s="1"/>
  <c r="ADQ45" i="1" a="1"/>
  <c r="ADQ45" i="1" s="1"/>
  <c r="ADR45" i="1" a="1"/>
  <c r="ADR45" i="1" s="1"/>
  <c r="ADS45" i="1" a="1"/>
  <c r="ADS45" i="1" s="1"/>
  <c r="ADT45" i="1" a="1"/>
  <c r="ADT45" i="1" s="1"/>
  <c r="ADU45" i="1" a="1"/>
  <c r="ADU45" i="1" s="1"/>
  <c r="ADV45" i="1" a="1"/>
  <c r="ADV45" i="1" s="1"/>
  <c r="ADW45" i="1" a="1"/>
  <c r="ADW45" i="1" s="1"/>
  <c r="ADX45" i="1" a="1"/>
  <c r="ADX45" i="1" s="1"/>
  <c r="ADY45" i="1" a="1"/>
  <c r="ADY45" i="1" s="1"/>
  <c r="ADZ45" i="1" a="1"/>
  <c r="ADZ45" i="1" s="1"/>
  <c r="AEA45" i="1" a="1"/>
  <c r="AEA45" i="1" s="1"/>
  <c r="AEB45" i="1" a="1"/>
  <c r="AEB45" i="1" s="1"/>
  <c r="AEC45" i="1" a="1"/>
  <c r="AEC45" i="1" s="1"/>
  <c r="AED45" i="1" a="1"/>
  <c r="AED45" i="1" s="1"/>
  <c r="AEE45" i="1" a="1"/>
  <c r="AEE45" i="1" s="1"/>
  <c r="AEF45" i="1" a="1"/>
  <c r="AEF45" i="1" s="1"/>
  <c r="AEG45" i="1" a="1"/>
  <c r="AEG45" i="1" s="1"/>
  <c r="AEH45" i="1" a="1"/>
  <c r="AEH45" i="1" s="1"/>
  <c r="AEI45" i="1" a="1"/>
  <c r="AEI45" i="1" s="1"/>
  <c r="AEJ45" i="1" a="1"/>
  <c r="AEJ45" i="1" s="1"/>
  <c r="AEK45" i="1" a="1"/>
  <c r="AEK45" i="1" s="1"/>
  <c r="AEL45" i="1" a="1"/>
  <c r="AEL45" i="1" s="1"/>
  <c r="AEM45" i="1" a="1"/>
  <c r="AEM45" i="1" s="1"/>
  <c r="AEN45" i="1" a="1"/>
  <c r="AEN45" i="1" s="1"/>
  <c r="AEO45" i="1" a="1"/>
  <c r="AEO45" i="1" s="1"/>
  <c r="AEP45" i="1" a="1"/>
  <c r="AEP45" i="1" s="1"/>
  <c r="AEQ45" i="1" a="1"/>
  <c r="AEQ45" i="1" s="1"/>
  <c r="ACT46" i="1" a="1"/>
  <c r="ACT46" i="1" s="1"/>
  <c r="ACU46" i="1" a="1"/>
  <c r="ACU46" i="1" s="1"/>
  <c r="ACV46" i="1" a="1"/>
  <c r="ACV46" i="1" s="1"/>
  <c r="ACW46" i="1" a="1"/>
  <c r="ACW46" i="1" s="1"/>
  <c r="ACX46" i="1" a="1"/>
  <c r="ACX46" i="1" s="1"/>
  <c r="ACY46" i="1" a="1"/>
  <c r="ACY46" i="1" s="1"/>
  <c r="ACZ46" i="1" a="1"/>
  <c r="ACZ46" i="1" s="1"/>
  <c r="ADA46" i="1" a="1"/>
  <c r="ADA46" i="1" s="1"/>
  <c r="ADB46" i="1" a="1"/>
  <c r="ADB46" i="1" s="1"/>
  <c r="ADC46" i="1" a="1"/>
  <c r="ADC46" i="1" s="1"/>
  <c r="ADD46" i="1" a="1"/>
  <c r="ADD46" i="1" s="1"/>
  <c r="ADE46" i="1" a="1"/>
  <c r="ADE46" i="1" s="1"/>
  <c r="ADF46" i="1" a="1"/>
  <c r="ADF46" i="1" s="1"/>
  <c r="ADG46" i="1" a="1"/>
  <c r="ADG46" i="1" s="1"/>
  <c r="ADH46" i="1" a="1"/>
  <c r="ADH46" i="1" s="1"/>
  <c r="ADI46" i="1" a="1"/>
  <c r="ADI46" i="1" s="1"/>
  <c r="ADJ46" i="1" a="1"/>
  <c r="ADJ46" i="1" s="1"/>
  <c r="ADK46" i="1" a="1"/>
  <c r="ADK46" i="1" s="1"/>
  <c r="ADL46" i="1" a="1"/>
  <c r="ADL46" i="1" s="1"/>
  <c r="ADM46" i="1" a="1"/>
  <c r="ADM46" i="1" s="1"/>
  <c r="ADN46" i="1" a="1"/>
  <c r="ADN46" i="1" s="1"/>
  <c r="ADO46" i="1" a="1"/>
  <c r="ADO46" i="1" s="1"/>
  <c r="ADP46" i="1" a="1"/>
  <c r="ADP46" i="1" s="1"/>
  <c r="ADQ46" i="1" a="1"/>
  <c r="ADQ46" i="1" s="1"/>
  <c r="ADR46" i="1" a="1"/>
  <c r="ADR46" i="1" s="1"/>
  <c r="ADS46" i="1" a="1"/>
  <c r="ADS46" i="1" s="1"/>
  <c r="ADT46" i="1" a="1"/>
  <c r="ADT46" i="1" s="1"/>
  <c r="ADU46" i="1" a="1"/>
  <c r="ADU46" i="1" s="1"/>
  <c r="ADV46" i="1" a="1"/>
  <c r="ADV46" i="1" s="1"/>
  <c r="ADW46" i="1" a="1"/>
  <c r="ADW46" i="1" s="1"/>
  <c r="ADX46" i="1" a="1"/>
  <c r="ADX46" i="1" s="1"/>
  <c r="ADY46" i="1" a="1"/>
  <c r="ADY46" i="1" s="1"/>
  <c r="ADZ46" i="1" a="1"/>
  <c r="ADZ46" i="1" s="1"/>
  <c r="AEA46" i="1" a="1"/>
  <c r="AEA46" i="1" s="1"/>
  <c r="AEB46" i="1" a="1"/>
  <c r="AEB46" i="1" s="1"/>
  <c r="AEC46" i="1" a="1"/>
  <c r="AEC46" i="1" s="1"/>
  <c r="AED46" i="1" a="1"/>
  <c r="AED46" i="1" s="1"/>
  <c r="AEE46" i="1" a="1"/>
  <c r="AEE46" i="1" s="1"/>
  <c r="AEF46" i="1" a="1"/>
  <c r="AEF46" i="1" s="1"/>
  <c r="AEG46" i="1" a="1"/>
  <c r="AEG46" i="1" s="1"/>
  <c r="AEH46" i="1" a="1"/>
  <c r="AEH46" i="1" s="1"/>
  <c r="AEI46" i="1" a="1"/>
  <c r="AEI46" i="1" s="1"/>
  <c r="AEJ46" i="1" a="1"/>
  <c r="AEJ46" i="1" s="1"/>
  <c r="AEK46" i="1" a="1"/>
  <c r="AEK46" i="1" s="1"/>
  <c r="AEL46" i="1" a="1"/>
  <c r="AEL46" i="1" s="1"/>
  <c r="AEM46" i="1" a="1"/>
  <c r="AEM46" i="1" s="1"/>
  <c r="AEN46" i="1" a="1"/>
  <c r="AEN46" i="1" s="1"/>
  <c r="AEO46" i="1" a="1"/>
  <c r="AEO46" i="1" s="1"/>
  <c r="AEP46" i="1" a="1"/>
  <c r="AEP46" i="1" s="1"/>
  <c r="AEQ46" i="1" a="1"/>
  <c r="AEQ46" i="1" s="1"/>
  <c r="ACT47" i="1" a="1"/>
  <c r="ACT47" i="1" s="1"/>
  <c r="ACU47" i="1" a="1"/>
  <c r="ACU47" i="1" s="1"/>
  <c r="ACV47" i="1" a="1"/>
  <c r="ACV47" i="1" s="1"/>
  <c r="ACW47" i="1" a="1"/>
  <c r="ACW47" i="1" s="1"/>
  <c r="ACX47" i="1" a="1"/>
  <c r="ACX47" i="1" s="1"/>
  <c r="ACY47" i="1" a="1"/>
  <c r="ACY47" i="1" s="1"/>
  <c r="ACZ47" i="1" a="1"/>
  <c r="ACZ47" i="1" s="1"/>
  <c r="ADA47" i="1" a="1"/>
  <c r="ADA47" i="1" s="1"/>
  <c r="ADB47" i="1" a="1"/>
  <c r="ADB47" i="1" s="1"/>
  <c r="ADC47" i="1" a="1"/>
  <c r="ADC47" i="1" s="1"/>
  <c r="ADD47" i="1" a="1"/>
  <c r="ADD47" i="1" s="1"/>
  <c r="ADE47" i="1" a="1"/>
  <c r="ADE47" i="1" s="1"/>
  <c r="ADF47" i="1" a="1"/>
  <c r="ADF47" i="1" s="1"/>
  <c r="ADG47" i="1" a="1"/>
  <c r="ADG47" i="1" s="1"/>
  <c r="ADH47" i="1" a="1"/>
  <c r="ADH47" i="1" s="1"/>
  <c r="ADI47" i="1" a="1"/>
  <c r="ADI47" i="1" s="1"/>
  <c r="ADJ47" i="1" a="1"/>
  <c r="ADJ47" i="1" s="1"/>
  <c r="ADK47" i="1" a="1"/>
  <c r="ADK47" i="1" s="1"/>
  <c r="ADL47" i="1" a="1"/>
  <c r="ADL47" i="1" s="1"/>
  <c r="ADM47" i="1" a="1"/>
  <c r="ADM47" i="1" s="1"/>
  <c r="ADN47" i="1" a="1"/>
  <c r="ADN47" i="1" s="1"/>
  <c r="ADO47" i="1" a="1"/>
  <c r="ADO47" i="1" s="1"/>
  <c r="ADP47" i="1" a="1"/>
  <c r="ADP47" i="1" s="1"/>
  <c r="ADQ47" i="1" a="1"/>
  <c r="ADQ47" i="1" s="1"/>
  <c r="ADR47" i="1" a="1"/>
  <c r="ADR47" i="1" s="1"/>
  <c r="ADS47" i="1" a="1"/>
  <c r="ADS47" i="1" s="1"/>
  <c r="ADT47" i="1" a="1"/>
  <c r="ADT47" i="1" s="1"/>
  <c r="ADU47" i="1" a="1"/>
  <c r="ADU47" i="1" s="1"/>
  <c r="ADV47" i="1" a="1"/>
  <c r="ADV47" i="1" s="1"/>
  <c r="ADW47" i="1" a="1"/>
  <c r="ADW47" i="1" s="1"/>
  <c r="ADX47" i="1" a="1"/>
  <c r="ADX47" i="1" s="1"/>
  <c r="ADY47" i="1" a="1"/>
  <c r="ADY47" i="1" s="1"/>
  <c r="ADZ47" i="1" a="1"/>
  <c r="ADZ47" i="1" s="1"/>
  <c r="AEA47" i="1" a="1"/>
  <c r="AEA47" i="1" s="1"/>
  <c r="AEB47" i="1" a="1"/>
  <c r="AEB47" i="1" s="1"/>
  <c r="AEC47" i="1" a="1"/>
  <c r="AEC47" i="1" s="1"/>
  <c r="AED47" i="1" a="1"/>
  <c r="AED47" i="1" s="1"/>
  <c r="AEE47" i="1" a="1"/>
  <c r="AEE47" i="1" s="1"/>
  <c r="AEF47" i="1" a="1"/>
  <c r="AEF47" i="1" s="1"/>
  <c r="AEG47" i="1" a="1"/>
  <c r="AEG47" i="1" s="1"/>
  <c r="AEH47" i="1" a="1"/>
  <c r="AEH47" i="1" s="1"/>
  <c r="AEI47" i="1" a="1"/>
  <c r="AEI47" i="1" s="1"/>
  <c r="AEJ47" i="1" a="1"/>
  <c r="AEJ47" i="1" s="1"/>
  <c r="AEK47" i="1" a="1"/>
  <c r="AEK47" i="1" s="1"/>
  <c r="AEL47" i="1" a="1"/>
  <c r="AEL47" i="1" s="1"/>
  <c r="AEM47" i="1" a="1"/>
  <c r="AEM47" i="1" s="1"/>
  <c r="AEN47" i="1" a="1"/>
  <c r="AEN47" i="1" s="1"/>
  <c r="AEO47" i="1" a="1"/>
  <c r="AEO47" i="1" s="1"/>
  <c r="AEP47" i="1" a="1"/>
  <c r="AEP47" i="1" s="1"/>
  <c r="AEQ47" i="1" a="1"/>
  <c r="AEQ47" i="1" s="1"/>
  <c r="ACS47" i="1" a="1"/>
  <c r="ACS47" i="1" s="1"/>
  <c r="ACS46" i="1" a="1"/>
  <c r="ACS46" i="1" s="1"/>
  <c r="ACS45" i="1" a="1"/>
  <c r="ACS45" i="1" s="1"/>
  <c r="ACR47" i="1"/>
  <c r="ACR46" i="1"/>
  <c r="ACR45" i="1"/>
  <c r="OR45" i="1"/>
  <c r="OS45" i="1"/>
  <c r="OT45" i="1"/>
  <c r="OU45" i="1"/>
  <c r="OV45" i="1"/>
  <c r="OW45" i="1"/>
  <c r="OX45" i="1"/>
  <c r="OY45" i="1"/>
  <c r="OZ45" i="1"/>
  <c r="PA45" i="1"/>
  <c r="PB45" i="1"/>
  <c r="PC45" i="1"/>
  <c r="PD45" i="1"/>
  <c r="PE45" i="1"/>
  <c r="PF45" i="1"/>
  <c r="PG45" i="1"/>
  <c r="PH45" i="1"/>
  <c r="PI45" i="1"/>
  <c r="PJ45" i="1"/>
  <c r="PK45" i="1"/>
  <c r="PL45" i="1"/>
  <c r="PM45" i="1"/>
  <c r="PN45" i="1"/>
  <c r="PO45" i="1"/>
  <c r="PP45" i="1"/>
  <c r="PQ45" i="1"/>
  <c r="PR45" i="1"/>
  <c r="PS45" i="1"/>
  <c r="PT45" i="1"/>
  <c r="PU45" i="1"/>
  <c r="PV45" i="1"/>
  <c r="PW45" i="1"/>
  <c r="PX45" i="1"/>
  <c r="PY45" i="1"/>
  <c r="PZ45" i="1"/>
  <c r="QA45" i="1"/>
  <c r="QB45" i="1"/>
  <c r="QC45" i="1"/>
  <c r="QD45" i="1"/>
  <c r="QE45" i="1"/>
  <c r="QF45" i="1"/>
  <c r="QG45" i="1"/>
  <c r="QH45" i="1"/>
  <c r="QI45" i="1"/>
  <c r="QJ45" i="1"/>
  <c r="QK45" i="1"/>
  <c r="QL45" i="1"/>
  <c r="QM45" i="1"/>
  <c r="QN45" i="1"/>
  <c r="QO45" i="1"/>
  <c r="QP45" i="1"/>
  <c r="QQ45" i="1"/>
  <c r="QR45" i="1"/>
  <c r="QS45" i="1"/>
  <c r="QT45" i="1"/>
  <c r="QU45" i="1"/>
  <c r="QV45" i="1"/>
  <c r="QW45" i="1"/>
  <c r="QX45" i="1"/>
  <c r="QY45" i="1"/>
  <c r="QZ45" i="1"/>
  <c r="RA45" i="1"/>
  <c r="RB45" i="1"/>
  <c r="RC45" i="1"/>
  <c r="RD45" i="1"/>
  <c r="RE45" i="1"/>
  <c r="RF45" i="1"/>
  <c r="RG45" i="1"/>
  <c r="RH45" i="1"/>
  <c r="RI45" i="1"/>
  <c r="RJ45" i="1"/>
  <c r="RK45" i="1"/>
  <c r="RL45" i="1"/>
  <c r="RM45" i="1"/>
  <c r="RN45" i="1"/>
  <c r="RO45" i="1"/>
  <c r="RP45" i="1"/>
  <c r="RQ45" i="1"/>
  <c r="RR45" i="1"/>
  <c r="RS45" i="1"/>
  <c r="RT45" i="1"/>
  <c r="RU45" i="1"/>
  <c r="RV45" i="1"/>
  <c r="RW45" i="1"/>
  <c r="RX45" i="1"/>
  <c r="RY45" i="1"/>
  <c r="RZ45" i="1"/>
  <c r="SA45" i="1"/>
  <c r="SB45" i="1"/>
  <c r="SC45" i="1"/>
  <c r="SD45" i="1"/>
  <c r="SE45" i="1"/>
  <c r="SF45" i="1"/>
  <c r="SG45" i="1"/>
  <c r="SH45" i="1"/>
  <c r="SI45" i="1"/>
  <c r="SJ45" i="1"/>
  <c r="SK45" i="1"/>
  <c r="SL45" i="1"/>
  <c r="SM45" i="1"/>
  <c r="SN45" i="1"/>
  <c r="SO45" i="1"/>
  <c r="SP45" i="1"/>
  <c r="SQ45" i="1"/>
  <c r="SR45" i="1"/>
  <c r="SS45" i="1"/>
  <c r="ST45" i="1"/>
  <c r="SU45" i="1"/>
  <c r="SV45" i="1"/>
  <c r="SW45" i="1"/>
  <c r="SX45" i="1"/>
  <c r="SY45" i="1"/>
  <c r="SZ45" i="1"/>
  <c r="TA45" i="1"/>
  <c r="TB45" i="1"/>
  <c r="TC45" i="1"/>
  <c r="TD45" i="1"/>
  <c r="TE45" i="1"/>
  <c r="TF45" i="1"/>
  <c r="TG45" i="1"/>
  <c r="TH45" i="1"/>
  <c r="TI45" i="1"/>
  <c r="TJ45" i="1"/>
  <c r="TK45" i="1"/>
  <c r="TL45" i="1"/>
  <c r="TM45" i="1"/>
  <c r="TN45" i="1"/>
  <c r="TO45" i="1"/>
  <c r="TP45" i="1"/>
  <c r="TQ45" i="1"/>
  <c r="TR45" i="1"/>
  <c r="TS45" i="1"/>
  <c r="TT45" i="1"/>
  <c r="TU45" i="1"/>
  <c r="TV45" i="1"/>
  <c r="TW45" i="1"/>
  <c r="TX45" i="1"/>
  <c r="TY45" i="1"/>
  <c r="TZ45" i="1"/>
  <c r="UA45" i="1"/>
  <c r="UB45" i="1"/>
  <c r="UC45" i="1"/>
  <c r="UD45" i="1"/>
  <c r="UE45" i="1"/>
  <c r="UF45" i="1"/>
  <c r="UG45" i="1"/>
  <c r="UH45" i="1"/>
  <c r="UI45" i="1"/>
  <c r="UJ45" i="1"/>
  <c r="UK45" i="1"/>
  <c r="UL45" i="1"/>
  <c r="UM45" i="1"/>
  <c r="UN45" i="1"/>
  <c r="UO45" i="1"/>
  <c r="UP45" i="1"/>
  <c r="UQ45" i="1"/>
  <c r="UR45" i="1"/>
  <c r="US45" i="1"/>
  <c r="UT45" i="1"/>
  <c r="UU45" i="1"/>
  <c r="UV45" i="1"/>
  <c r="UW45" i="1"/>
  <c r="UX45" i="1"/>
  <c r="UY45" i="1"/>
  <c r="UZ45" i="1"/>
  <c r="VA45" i="1"/>
  <c r="VB45" i="1"/>
  <c r="VC45" i="1"/>
  <c r="VD45" i="1"/>
  <c r="VE45" i="1"/>
  <c r="VF45" i="1"/>
  <c r="VG45" i="1"/>
  <c r="VH45" i="1"/>
  <c r="VI45" i="1"/>
  <c r="VJ45" i="1"/>
  <c r="VK45" i="1"/>
  <c r="VL45" i="1"/>
  <c r="VM45" i="1"/>
  <c r="VN45" i="1"/>
  <c r="VO45" i="1"/>
  <c r="VP45" i="1"/>
  <c r="VQ45" i="1"/>
  <c r="VR45" i="1"/>
  <c r="VS45" i="1"/>
  <c r="VT45" i="1"/>
  <c r="VU45" i="1"/>
  <c r="VV45" i="1"/>
  <c r="VW45" i="1"/>
  <c r="VX45" i="1"/>
  <c r="VY45" i="1"/>
  <c r="VZ45" i="1"/>
  <c r="WA45" i="1"/>
  <c r="WB45" i="1"/>
  <c r="WC45" i="1"/>
  <c r="WD45" i="1"/>
  <c r="WE45" i="1"/>
  <c r="WF45" i="1"/>
  <c r="WG45" i="1"/>
  <c r="WH45" i="1"/>
  <c r="WI45" i="1"/>
  <c r="WJ45" i="1"/>
  <c r="WK45" i="1"/>
  <c r="WL45" i="1"/>
  <c r="WM45" i="1"/>
  <c r="WN45" i="1"/>
  <c r="WO45" i="1"/>
  <c r="WP45" i="1"/>
  <c r="WQ45" i="1"/>
  <c r="WR45" i="1"/>
  <c r="WS45" i="1"/>
  <c r="WT45" i="1"/>
  <c r="WU45" i="1"/>
  <c r="WV45" i="1"/>
  <c r="WW45" i="1"/>
  <c r="WX45" i="1"/>
  <c r="WY45" i="1"/>
  <c r="WZ45" i="1"/>
  <c r="XA45" i="1"/>
  <c r="XB45" i="1"/>
  <c r="XC45" i="1"/>
  <c r="XD45" i="1"/>
  <c r="XE45" i="1"/>
  <c r="XF45" i="1"/>
  <c r="XG45" i="1"/>
  <c r="XH45" i="1"/>
  <c r="XI45" i="1"/>
  <c r="XJ45" i="1"/>
  <c r="XK45" i="1"/>
  <c r="XL45" i="1"/>
  <c r="XM45" i="1"/>
  <c r="XN45" i="1"/>
  <c r="XO45" i="1"/>
  <c r="XP45" i="1"/>
  <c r="XQ45" i="1"/>
  <c r="XR45" i="1"/>
  <c r="XS45" i="1"/>
  <c r="XT45" i="1"/>
  <c r="XU45" i="1"/>
  <c r="XV45" i="1"/>
  <c r="XW45" i="1"/>
  <c r="XX45" i="1"/>
  <c r="XY45" i="1"/>
  <c r="XZ45" i="1"/>
  <c r="YA45" i="1"/>
  <c r="YB45" i="1"/>
  <c r="YC45" i="1"/>
  <c r="YD45" i="1"/>
  <c r="YE45" i="1"/>
  <c r="YF45" i="1"/>
  <c r="YG45" i="1"/>
  <c r="YH45" i="1"/>
  <c r="YI45" i="1"/>
  <c r="YJ45" i="1"/>
  <c r="YK45" i="1"/>
  <c r="YL45" i="1"/>
  <c r="YM45" i="1"/>
  <c r="YN45" i="1"/>
  <c r="YO45" i="1"/>
  <c r="YP45" i="1"/>
  <c r="YQ45" i="1"/>
  <c r="YR45" i="1"/>
  <c r="YS45" i="1"/>
  <c r="YT45" i="1"/>
  <c r="YU45" i="1"/>
  <c r="YV45" i="1"/>
  <c r="YW45" i="1"/>
  <c r="YX45" i="1"/>
  <c r="YY45" i="1"/>
  <c r="YZ45" i="1"/>
  <c r="ZA45" i="1"/>
  <c r="ZB45" i="1"/>
  <c r="ZC45" i="1"/>
  <c r="ZD45" i="1"/>
  <c r="ZE45" i="1"/>
  <c r="ZF45" i="1"/>
  <c r="ZG45" i="1"/>
  <c r="ZH45" i="1"/>
  <c r="ZI45" i="1"/>
  <c r="ZJ45" i="1"/>
  <c r="ZK45" i="1"/>
  <c r="ZL45" i="1"/>
  <c r="ZM45" i="1"/>
  <c r="ZN45" i="1"/>
  <c r="ZO45" i="1"/>
  <c r="ZP45" i="1"/>
  <c r="ZQ45" i="1"/>
  <c r="ZR45" i="1"/>
  <c r="ZS45" i="1"/>
  <c r="ZT45" i="1"/>
  <c r="ZU45" i="1"/>
  <c r="ZV45" i="1"/>
  <c r="ZW45" i="1"/>
  <c r="ZX45" i="1"/>
  <c r="ZY45" i="1"/>
  <c r="ZZ45" i="1"/>
  <c r="AAA45" i="1"/>
  <c r="AAB45" i="1"/>
  <c r="AAC45" i="1"/>
  <c r="AAD45" i="1"/>
  <c r="AAE45" i="1"/>
  <c r="AAF45" i="1"/>
  <c r="AAG45" i="1"/>
  <c r="AAH45" i="1"/>
  <c r="AAI45" i="1"/>
  <c r="AAJ45" i="1"/>
  <c r="AAK45" i="1"/>
  <c r="AAL45" i="1"/>
  <c r="AAM45" i="1"/>
  <c r="AAN45" i="1"/>
  <c r="AAO45" i="1"/>
  <c r="AAP45" i="1"/>
  <c r="AAQ45" i="1"/>
  <c r="AAR45" i="1"/>
  <c r="AAS45" i="1"/>
  <c r="AAT45" i="1"/>
  <c r="AAU45" i="1"/>
  <c r="AAV45" i="1"/>
  <c r="AAW45" i="1"/>
  <c r="AAX45" i="1"/>
  <c r="AAY45" i="1"/>
  <c r="AAZ45" i="1"/>
  <c r="ABA45" i="1"/>
  <c r="ABB45" i="1"/>
  <c r="ABC45" i="1"/>
  <c r="ABD45" i="1"/>
  <c r="ABE45" i="1"/>
  <c r="ABF45" i="1"/>
  <c r="ABG45" i="1"/>
  <c r="ABH45" i="1"/>
  <c r="ABI45" i="1"/>
  <c r="ABJ45" i="1"/>
  <c r="ABK45" i="1"/>
  <c r="ABL45" i="1"/>
  <c r="ABM45" i="1"/>
  <c r="ABN45" i="1"/>
  <c r="ABO45" i="1"/>
  <c r="ABP45" i="1"/>
  <c r="ABQ45" i="1"/>
  <c r="ABR45" i="1"/>
  <c r="ABS45" i="1"/>
  <c r="ABT45" i="1"/>
  <c r="ABU45" i="1"/>
  <c r="ABV45" i="1"/>
  <c r="ABW45" i="1"/>
  <c r="ABX45" i="1"/>
  <c r="ABY45" i="1"/>
  <c r="ABZ45" i="1"/>
  <c r="ACA45" i="1"/>
  <c r="ACB45" i="1"/>
  <c r="ACC45" i="1"/>
  <c r="ACD45" i="1"/>
  <c r="ACE45" i="1"/>
  <c r="ACF45" i="1"/>
  <c r="ACG45" i="1"/>
  <c r="ACH45" i="1"/>
  <c r="ACI45" i="1"/>
  <c r="ACJ45" i="1"/>
  <c r="ACK45" i="1"/>
  <c r="ACL45" i="1"/>
  <c r="ACM45" i="1"/>
  <c r="ACN45" i="1"/>
  <c r="ACO45" i="1"/>
  <c r="ACP45" i="1"/>
  <c r="ACQ45" i="1"/>
  <c r="OR46" i="1"/>
  <c r="OS46" i="1"/>
  <c r="OT46" i="1"/>
  <c r="OU46" i="1"/>
  <c r="OV46" i="1"/>
  <c r="OW46" i="1"/>
  <c r="OX46" i="1"/>
  <c r="OY46" i="1"/>
  <c r="OZ46" i="1"/>
  <c r="PA46" i="1"/>
  <c r="PB46" i="1"/>
  <c r="PC46" i="1"/>
  <c r="PD46" i="1"/>
  <c r="PE46" i="1"/>
  <c r="PF46" i="1"/>
  <c r="PG46" i="1"/>
  <c r="PH46" i="1"/>
  <c r="PI46" i="1"/>
  <c r="PJ46" i="1"/>
  <c r="PK46" i="1"/>
  <c r="PL46" i="1"/>
  <c r="PM46" i="1"/>
  <c r="PN46" i="1"/>
  <c r="PO46" i="1"/>
  <c r="PP46" i="1"/>
  <c r="PQ46" i="1"/>
  <c r="PR46" i="1"/>
  <c r="PS46" i="1"/>
  <c r="PT46" i="1"/>
  <c r="PU46" i="1"/>
  <c r="PV46" i="1"/>
  <c r="PW46" i="1"/>
  <c r="PX46" i="1"/>
  <c r="PY46" i="1"/>
  <c r="PZ46" i="1"/>
  <c r="QA46" i="1"/>
  <c r="QB46" i="1"/>
  <c r="QC46" i="1"/>
  <c r="QD46" i="1"/>
  <c r="QE46" i="1"/>
  <c r="QF46" i="1"/>
  <c r="QG46" i="1"/>
  <c r="QH46" i="1"/>
  <c r="QI46" i="1"/>
  <c r="QJ46" i="1"/>
  <c r="QK46" i="1"/>
  <c r="QL46" i="1"/>
  <c r="QM46" i="1"/>
  <c r="QN46" i="1"/>
  <c r="QO46" i="1"/>
  <c r="QP46" i="1"/>
  <c r="QQ46" i="1"/>
  <c r="QR46" i="1"/>
  <c r="QS46" i="1"/>
  <c r="QT46" i="1"/>
  <c r="QU46" i="1"/>
  <c r="QV46" i="1"/>
  <c r="QW46" i="1"/>
  <c r="QX46" i="1"/>
  <c r="QY46" i="1"/>
  <c r="QZ46" i="1"/>
  <c r="RA46" i="1"/>
  <c r="RB46" i="1"/>
  <c r="RC46" i="1"/>
  <c r="RD46" i="1"/>
  <c r="RE46" i="1"/>
  <c r="RF46" i="1"/>
  <c r="RG46" i="1"/>
  <c r="RH46" i="1"/>
  <c r="RI46" i="1"/>
  <c r="RJ46" i="1"/>
  <c r="RK46" i="1"/>
  <c r="RL46" i="1"/>
  <c r="RM46" i="1"/>
  <c r="RN46" i="1"/>
  <c r="RO46" i="1"/>
  <c r="RP46" i="1"/>
  <c r="RQ46" i="1"/>
  <c r="RR46" i="1"/>
  <c r="RS46" i="1"/>
  <c r="RT46" i="1"/>
  <c r="RU46" i="1"/>
  <c r="RV46" i="1"/>
  <c r="RW46" i="1"/>
  <c r="RX46" i="1"/>
  <c r="RY46" i="1"/>
  <c r="RZ46" i="1"/>
  <c r="SA46" i="1"/>
  <c r="SB46" i="1"/>
  <c r="SC46" i="1"/>
  <c r="SD46" i="1"/>
  <c r="SE46" i="1"/>
  <c r="SF46" i="1"/>
  <c r="SG46" i="1"/>
  <c r="SH46" i="1"/>
  <c r="SI46" i="1"/>
  <c r="SJ46" i="1"/>
  <c r="SK46" i="1"/>
  <c r="SL46" i="1"/>
  <c r="SM46" i="1"/>
  <c r="SN46" i="1"/>
  <c r="SO46" i="1"/>
  <c r="SP46" i="1"/>
  <c r="SQ46" i="1"/>
  <c r="SR46" i="1"/>
  <c r="SS46" i="1"/>
  <c r="ST46" i="1"/>
  <c r="SU46" i="1"/>
  <c r="SV46" i="1"/>
  <c r="SW46" i="1"/>
  <c r="SX46" i="1"/>
  <c r="SY46" i="1"/>
  <c r="SZ46" i="1"/>
  <c r="TA46" i="1"/>
  <c r="TB46" i="1"/>
  <c r="TC46" i="1"/>
  <c r="TD46" i="1"/>
  <c r="TE46" i="1"/>
  <c r="TF46" i="1"/>
  <c r="TG46" i="1"/>
  <c r="TH46" i="1"/>
  <c r="TI46" i="1"/>
  <c r="TJ46" i="1"/>
  <c r="TK46" i="1"/>
  <c r="TL46" i="1"/>
  <c r="TM46" i="1"/>
  <c r="TN46" i="1"/>
  <c r="TO46" i="1"/>
  <c r="TP46" i="1"/>
  <c r="TQ46" i="1"/>
  <c r="TR46" i="1"/>
  <c r="TS46" i="1"/>
  <c r="TT46" i="1"/>
  <c r="TU46" i="1"/>
  <c r="TV46" i="1"/>
  <c r="TW46" i="1"/>
  <c r="TX46" i="1"/>
  <c r="TY46" i="1"/>
  <c r="TZ46" i="1"/>
  <c r="UA46" i="1"/>
  <c r="UB46" i="1"/>
  <c r="UC46" i="1"/>
  <c r="UD46" i="1"/>
  <c r="UE46" i="1"/>
  <c r="UF46" i="1"/>
  <c r="UG46" i="1"/>
  <c r="UH46" i="1"/>
  <c r="UI46" i="1"/>
  <c r="UJ46" i="1"/>
  <c r="UK46" i="1"/>
  <c r="UL46" i="1"/>
  <c r="UM46" i="1"/>
  <c r="UN46" i="1"/>
  <c r="UO46" i="1"/>
  <c r="UP46" i="1"/>
  <c r="UQ46" i="1"/>
  <c r="UR46" i="1"/>
  <c r="US46" i="1"/>
  <c r="UT46" i="1"/>
  <c r="UU46" i="1"/>
  <c r="UV46" i="1"/>
  <c r="UW46" i="1"/>
  <c r="UX46" i="1"/>
  <c r="UY46" i="1"/>
  <c r="UZ46" i="1"/>
  <c r="VA46" i="1"/>
  <c r="VB46" i="1"/>
  <c r="VC46" i="1"/>
  <c r="VD46" i="1"/>
  <c r="VE46" i="1"/>
  <c r="VF46" i="1"/>
  <c r="VG46" i="1"/>
  <c r="VH46" i="1"/>
  <c r="VI46" i="1"/>
  <c r="VJ46" i="1"/>
  <c r="VK46" i="1"/>
  <c r="VL46" i="1"/>
  <c r="VM46" i="1"/>
  <c r="VN46" i="1"/>
  <c r="VO46" i="1"/>
  <c r="VP46" i="1"/>
  <c r="VQ46" i="1"/>
  <c r="VR46" i="1"/>
  <c r="VS46" i="1"/>
  <c r="VT46" i="1"/>
  <c r="VU46" i="1"/>
  <c r="VV46" i="1"/>
  <c r="VW46" i="1"/>
  <c r="VX46" i="1"/>
  <c r="VY46" i="1"/>
  <c r="VZ46" i="1"/>
  <c r="WA46" i="1"/>
  <c r="WB46" i="1"/>
  <c r="WC46" i="1"/>
  <c r="WD46" i="1"/>
  <c r="WE46" i="1"/>
  <c r="WF46" i="1"/>
  <c r="WG46" i="1"/>
  <c r="WH46" i="1"/>
  <c r="WI46" i="1"/>
  <c r="WJ46" i="1"/>
  <c r="WK46" i="1"/>
  <c r="WL46" i="1"/>
  <c r="WM46" i="1"/>
  <c r="WN46" i="1"/>
  <c r="WO46" i="1"/>
  <c r="WP46" i="1"/>
  <c r="WQ46" i="1"/>
  <c r="WR46" i="1"/>
  <c r="WS46" i="1"/>
  <c r="WT46" i="1"/>
  <c r="WU46" i="1"/>
  <c r="WV46" i="1"/>
  <c r="WW46" i="1"/>
  <c r="WX46" i="1"/>
  <c r="WY46" i="1"/>
  <c r="WZ46" i="1"/>
  <c r="XA46" i="1"/>
  <c r="XB46" i="1"/>
  <c r="XC46" i="1"/>
  <c r="XD46" i="1"/>
  <c r="XE46" i="1"/>
  <c r="XF46" i="1"/>
  <c r="XG46" i="1"/>
  <c r="XH46" i="1"/>
  <c r="XI46" i="1"/>
  <c r="XJ46" i="1"/>
  <c r="XK46" i="1"/>
  <c r="XL46" i="1"/>
  <c r="XM46" i="1"/>
  <c r="XN46" i="1"/>
  <c r="XO46" i="1"/>
  <c r="XP46" i="1"/>
  <c r="XQ46" i="1"/>
  <c r="XR46" i="1"/>
  <c r="XS46" i="1"/>
  <c r="XT46" i="1"/>
  <c r="XU46" i="1"/>
  <c r="XV46" i="1"/>
  <c r="XW46" i="1"/>
  <c r="XX46" i="1"/>
  <c r="XY46" i="1"/>
  <c r="XZ46" i="1"/>
  <c r="YA46" i="1"/>
  <c r="YB46" i="1"/>
  <c r="YC46" i="1"/>
  <c r="YD46" i="1"/>
  <c r="YE46" i="1"/>
  <c r="YF46" i="1"/>
  <c r="YG46" i="1"/>
  <c r="YH46" i="1"/>
  <c r="YI46" i="1"/>
  <c r="YJ46" i="1"/>
  <c r="YK46" i="1"/>
  <c r="YL46" i="1"/>
  <c r="YM46" i="1"/>
  <c r="YN46" i="1"/>
  <c r="YO46" i="1"/>
  <c r="YP46" i="1"/>
  <c r="YQ46" i="1"/>
  <c r="YR46" i="1"/>
  <c r="YS46" i="1"/>
  <c r="YT46" i="1"/>
  <c r="YU46" i="1"/>
  <c r="YV46" i="1"/>
  <c r="YW46" i="1"/>
  <c r="YX46" i="1"/>
  <c r="YY46" i="1"/>
  <c r="YZ46" i="1"/>
  <c r="ZA46" i="1"/>
  <c r="ZB46" i="1"/>
  <c r="ZC46" i="1"/>
  <c r="ZD46" i="1"/>
  <c r="ZE46" i="1"/>
  <c r="ZF46" i="1"/>
  <c r="ZG46" i="1"/>
  <c r="ZH46" i="1"/>
  <c r="ZI46" i="1"/>
  <c r="ZJ46" i="1"/>
  <c r="ZK46" i="1"/>
  <c r="ZL46" i="1"/>
  <c r="ZM46" i="1"/>
  <c r="ZN46" i="1"/>
  <c r="ZO46" i="1"/>
  <c r="ZP46" i="1"/>
  <c r="ZQ46" i="1"/>
  <c r="ZR46" i="1"/>
  <c r="ZS46" i="1"/>
  <c r="ZT46" i="1"/>
  <c r="ZU46" i="1"/>
  <c r="ZV46" i="1"/>
  <c r="ZW46" i="1"/>
  <c r="ZX46" i="1"/>
  <c r="ZY46" i="1"/>
  <c r="ZZ46" i="1"/>
  <c r="AAA46" i="1"/>
  <c r="AAB46" i="1"/>
  <c r="AAC46" i="1"/>
  <c r="AAD46" i="1"/>
  <c r="AAE46" i="1"/>
  <c r="AAF46" i="1"/>
  <c r="AAG46" i="1"/>
  <c r="AAH46" i="1"/>
  <c r="AAI46" i="1"/>
  <c r="AAJ46" i="1"/>
  <c r="AAK46" i="1"/>
  <c r="AAL46" i="1"/>
  <c r="AAM46" i="1"/>
  <c r="AAN46" i="1"/>
  <c r="AAO46" i="1"/>
  <c r="AAP46" i="1"/>
  <c r="AAQ46" i="1"/>
  <c r="AAR46" i="1"/>
  <c r="AAS46" i="1"/>
  <c r="AAT46" i="1"/>
  <c r="AAU46" i="1"/>
  <c r="AAV46" i="1"/>
  <c r="AAW46" i="1"/>
  <c r="AAX46" i="1"/>
  <c r="AAY46" i="1"/>
  <c r="AAZ46" i="1"/>
  <c r="ABA46" i="1"/>
  <c r="ABB46" i="1"/>
  <c r="ABC46" i="1"/>
  <c r="ABD46" i="1"/>
  <c r="ABE46" i="1"/>
  <c r="ABF46" i="1"/>
  <c r="ABG46" i="1"/>
  <c r="ABH46" i="1"/>
  <c r="ABI46" i="1"/>
  <c r="ABJ46" i="1"/>
  <c r="ABK46" i="1"/>
  <c r="ABL46" i="1"/>
  <c r="ABM46" i="1"/>
  <c r="ABN46" i="1"/>
  <c r="ABO46" i="1"/>
  <c r="ABP46" i="1"/>
  <c r="ABQ46" i="1"/>
  <c r="ABR46" i="1"/>
  <c r="ABS46" i="1"/>
  <c r="ABT46" i="1"/>
  <c r="ABU46" i="1"/>
  <c r="ABV46" i="1"/>
  <c r="ABW46" i="1"/>
  <c r="ABX46" i="1"/>
  <c r="ABY46" i="1"/>
  <c r="ABZ46" i="1"/>
  <c r="ACA46" i="1"/>
  <c r="ACB46" i="1"/>
  <c r="ACC46" i="1"/>
  <c r="ACD46" i="1"/>
  <c r="ACE46" i="1"/>
  <c r="ACF46" i="1"/>
  <c r="ACG46" i="1"/>
  <c r="ACH46" i="1"/>
  <c r="ACI46" i="1"/>
  <c r="ACJ46" i="1"/>
  <c r="ACK46" i="1"/>
  <c r="ACL46" i="1"/>
  <c r="ACM46" i="1"/>
  <c r="ACN46" i="1"/>
  <c r="ACO46" i="1"/>
  <c r="ACP46" i="1"/>
  <c r="ACQ46" i="1"/>
  <c r="OR47" i="1"/>
  <c r="OS47" i="1"/>
  <c r="OT47" i="1"/>
  <c r="OU47" i="1"/>
  <c r="OV47" i="1"/>
  <c r="OW47" i="1"/>
  <c r="OX47" i="1"/>
  <c r="OY47" i="1"/>
  <c r="OZ47" i="1"/>
  <c r="PA47" i="1"/>
  <c r="PB47" i="1"/>
  <c r="PC47" i="1"/>
  <c r="PD47" i="1"/>
  <c r="PE47" i="1"/>
  <c r="PF47" i="1"/>
  <c r="PG47" i="1"/>
  <c r="PH47" i="1"/>
  <c r="PI47" i="1"/>
  <c r="PJ47" i="1"/>
  <c r="PK47" i="1"/>
  <c r="PL47" i="1"/>
  <c r="PM47" i="1"/>
  <c r="PN47" i="1"/>
  <c r="PO47" i="1"/>
  <c r="PP47" i="1"/>
  <c r="PQ47" i="1"/>
  <c r="PR47" i="1"/>
  <c r="PS47" i="1"/>
  <c r="PT47" i="1"/>
  <c r="PU47" i="1"/>
  <c r="PV47" i="1"/>
  <c r="PW47" i="1"/>
  <c r="PX47" i="1"/>
  <c r="PY47" i="1"/>
  <c r="PZ47" i="1"/>
  <c r="QA47" i="1"/>
  <c r="QB47" i="1"/>
  <c r="QC47" i="1"/>
  <c r="QD47" i="1"/>
  <c r="QE47" i="1"/>
  <c r="QF47" i="1"/>
  <c r="QG47" i="1"/>
  <c r="QH47" i="1"/>
  <c r="QI47" i="1"/>
  <c r="QJ47" i="1"/>
  <c r="QK47" i="1"/>
  <c r="QL47" i="1"/>
  <c r="QM47" i="1"/>
  <c r="QN47" i="1"/>
  <c r="QO47" i="1"/>
  <c r="QP47" i="1"/>
  <c r="QQ47" i="1"/>
  <c r="QR47" i="1"/>
  <c r="QS47" i="1"/>
  <c r="QT47" i="1"/>
  <c r="QU47" i="1"/>
  <c r="QV47" i="1"/>
  <c r="QW47" i="1"/>
  <c r="QX47" i="1"/>
  <c r="QY47" i="1"/>
  <c r="QZ47" i="1"/>
  <c r="RA47" i="1"/>
  <c r="RB47" i="1"/>
  <c r="RC47" i="1"/>
  <c r="RD47" i="1"/>
  <c r="RE47" i="1"/>
  <c r="RF47" i="1"/>
  <c r="RG47" i="1"/>
  <c r="RH47" i="1"/>
  <c r="RI47" i="1"/>
  <c r="RJ47" i="1"/>
  <c r="RK47" i="1"/>
  <c r="RL47" i="1"/>
  <c r="RM47" i="1"/>
  <c r="RN47" i="1"/>
  <c r="RO47" i="1"/>
  <c r="RP47" i="1"/>
  <c r="RQ47" i="1"/>
  <c r="RR47" i="1"/>
  <c r="RS47" i="1"/>
  <c r="RT47" i="1"/>
  <c r="RU47" i="1"/>
  <c r="RV47" i="1"/>
  <c r="RW47" i="1"/>
  <c r="RX47" i="1"/>
  <c r="RY47" i="1"/>
  <c r="RZ47" i="1"/>
  <c r="SA47" i="1"/>
  <c r="SB47" i="1"/>
  <c r="SC47" i="1"/>
  <c r="SD47" i="1"/>
  <c r="SE47" i="1"/>
  <c r="SF47" i="1"/>
  <c r="SG47" i="1"/>
  <c r="SH47" i="1"/>
  <c r="SI47" i="1"/>
  <c r="SJ47" i="1"/>
  <c r="SK47" i="1"/>
  <c r="SL47" i="1"/>
  <c r="SM47" i="1"/>
  <c r="SN47" i="1"/>
  <c r="SO47" i="1"/>
  <c r="SP47" i="1"/>
  <c r="SQ47" i="1"/>
  <c r="SR47" i="1"/>
  <c r="SS47" i="1"/>
  <c r="ST47" i="1"/>
  <c r="SU47" i="1"/>
  <c r="SV47" i="1"/>
  <c r="SW47" i="1"/>
  <c r="SX47" i="1"/>
  <c r="SY47" i="1"/>
  <c r="SZ47" i="1"/>
  <c r="TA47" i="1"/>
  <c r="TB47" i="1"/>
  <c r="TC47" i="1"/>
  <c r="TD47" i="1"/>
  <c r="TE47" i="1"/>
  <c r="TF47" i="1"/>
  <c r="TG47" i="1"/>
  <c r="TH47" i="1"/>
  <c r="TI47" i="1"/>
  <c r="TJ47" i="1"/>
  <c r="TK47" i="1"/>
  <c r="TL47" i="1"/>
  <c r="TM47" i="1"/>
  <c r="TN47" i="1"/>
  <c r="TO47" i="1"/>
  <c r="TP47" i="1"/>
  <c r="TQ47" i="1"/>
  <c r="TR47" i="1"/>
  <c r="TS47" i="1"/>
  <c r="TT47" i="1"/>
  <c r="TU47" i="1"/>
  <c r="TV47" i="1"/>
  <c r="TW47" i="1"/>
  <c r="TX47" i="1"/>
  <c r="TY47" i="1"/>
  <c r="TZ47" i="1"/>
  <c r="UA47" i="1"/>
  <c r="UB47" i="1"/>
  <c r="UC47" i="1"/>
  <c r="UD47" i="1"/>
  <c r="UE47" i="1"/>
  <c r="UF47" i="1"/>
  <c r="UG47" i="1"/>
  <c r="UH47" i="1"/>
  <c r="UI47" i="1"/>
  <c r="UJ47" i="1"/>
  <c r="UK47" i="1"/>
  <c r="UL47" i="1"/>
  <c r="UM47" i="1"/>
  <c r="UN47" i="1"/>
  <c r="UO47" i="1"/>
  <c r="UP47" i="1"/>
  <c r="UQ47" i="1"/>
  <c r="UR47" i="1"/>
  <c r="US47" i="1"/>
  <c r="UT47" i="1"/>
  <c r="UU47" i="1"/>
  <c r="UV47" i="1"/>
  <c r="UW47" i="1"/>
  <c r="UX47" i="1"/>
  <c r="UY47" i="1"/>
  <c r="UZ47" i="1"/>
  <c r="VA47" i="1"/>
  <c r="VB47" i="1"/>
  <c r="VC47" i="1"/>
  <c r="VD47" i="1"/>
  <c r="VE47" i="1"/>
  <c r="VF47" i="1"/>
  <c r="VG47" i="1"/>
  <c r="VH47" i="1"/>
  <c r="VI47" i="1"/>
  <c r="VJ47" i="1"/>
  <c r="VK47" i="1"/>
  <c r="VL47" i="1"/>
  <c r="VM47" i="1"/>
  <c r="VN47" i="1"/>
  <c r="VO47" i="1"/>
  <c r="VP47" i="1"/>
  <c r="VQ47" i="1"/>
  <c r="VR47" i="1"/>
  <c r="VS47" i="1"/>
  <c r="VT47" i="1"/>
  <c r="VU47" i="1"/>
  <c r="VV47" i="1"/>
  <c r="VW47" i="1"/>
  <c r="VX47" i="1"/>
  <c r="VY47" i="1"/>
  <c r="VZ47" i="1"/>
  <c r="WA47" i="1"/>
  <c r="WB47" i="1"/>
  <c r="WC47" i="1"/>
  <c r="WD47" i="1"/>
  <c r="WE47" i="1"/>
  <c r="WF47" i="1"/>
  <c r="WG47" i="1"/>
  <c r="WH47" i="1"/>
  <c r="WI47" i="1"/>
  <c r="WJ47" i="1"/>
  <c r="WK47" i="1"/>
  <c r="WL47" i="1"/>
  <c r="WM47" i="1"/>
  <c r="WN47" i="1"/>
  <c r="WO47" i="1"/>
  <c r="WP47" i="1"/>
  <c r="WQ47" i="1"/>
  <c r="WR47" i="1"/>
  <c r="WS47" i="1"/>
  <c r="WT47" i="1"/>
  <c r="WU47" i="1"/>
  <c r="WV47" i="1"/>
  <c r="WW47" i="1"/>
  <c r="WX47" i="1"/>
  <c r="WY47" i="1"/>
  <c r="WZ47" i="1"/>
  <c r="XA47" i="1"/>
  <c r="XB47" i="1"/>
  <c r="XC47" i="1"/>
  <c r="XD47" i="1"/>
  <c r="XE47" i="1"/>
  <c r="XF47" i="1"/>
  <c r="XG47" i="1"/>
  <c r="XH47" i="1"/>
  <c r="XI47" i="1"/>
  <c r="XJ47" i="1"/>
  <c r="XK47" i="1"/>
  <c r="XL47" i="1"/>
  <c r="XM47" i="1"/>
  <c r="XN47" i="1"/>
  <c r="XO47" i="1"/>
  <c r="XP47" i="1"/>
  <c r="XQ47" i="1"/>
  <c r="XR47" i="1"/>
  <c r="XS47" i="1"/>
  <c r="XT47" i="1"/>
  <c r="XU47" i="1"/>
  <c r="XV47" i="1"/>
  <c r="XW47" i="1"/>
  <c r="XX47" i="1"/>
  <c r="XY47" i="1"/>
  <c r="XZ47" i="1"/>
  <c r="YA47" i="1"/>
  <c r="YB47" i="1"/>
  <c r="YC47" i="1"/>
  <c r="YD47" i="1"/>
  <c r="YE47" i="1"/>
  <c r="YF47" i="1"/>
  <c r="YG47" i="1"/>
  <c r="YH47" i="1"/>
  <c r="YI47" i="1"/>
  <c r="YJ47" i="1"/>
  <c r="YK47" i="1"/>
  <c r="YL47" i="1"/>
  <c r="YM47" i="1"/>
  <c r="YN47" i="1"/>
  <c r="YO47" i="1"/>
  <c r="YP47" i="1"/>
  <c r="YQ47" i="1"/>
  <c r="YR47" i="1"/>
  <c r="YS47" i="1"/>
  <c r="YT47" i="1"/>
  <c r="YU47" i="1"/>
  <c r="YV47" i="1"/>
  <c r="YW47" i="1"/>
  <c r="YX47" i="1"/>
  <c r="YY47" i="1"/>
  <c r="YZ47" i="1"/>
  <c r="ZA47" i="1"/>
  <c r="ZB47" i="1"/>
  <c r="ZC47" i="1"/>
  <c r="ZD47" i="1"/>
  <c r="ZE47" i="1"/>
  <c r="ZF47" i="1"/>
  <c r="ZG47" i="1"/>
  <c r="ZH47" i="1"/>
  <c r="ZI47" i="1"/>
  <c r="ZJ47" i="1"/>
  <c r="ZK47" i="1"/>
  <c r="ZL47" i="1"/>
  <c r="ZM47" i="1"/>
  <c r="ZN47" i="1"/>
  <c r="ZO47" i="1"/>
  <c r="ZP47" i="1"/>
  <c r="ZQ47" i="1"/>
  <c r="ZR47" i="1"/>
  <c r="ZS47" i="1"/>
  <c r="ZT47" i="1"/>
  <c r="ZU47" i="1"/>
  <c r="ZV47" i="1"/>
  <c r="ZW47" i="1"/>
  <c r="ZX47" i="1"/>
  <c r="ZY47" i="1"/>
  <c r="ZZ47" i="1"/>
  <c r="AAA47" i="1"/>
  <c r="AAB47" i="1"/>
  <c r="AAC47" i="1"/>
  <c r="AAD47" i="1"/>
  <c r="AAE47" i="1"/>
  <c r="AAF47" i="1"/>
  <c r="AAG47" i="1"/>
  <c r="AAH47" i="1"/>
  <c r="AAI47" i="1"/>
  <c r="AAJ47" i="1"/>
  <c r="AAK47" i="1"/>
  <c r="AAL47" i="1"/>
  <c r="AAM47" i="1"/>
  <c r="AAN47" i="1"/>
  <c r="AAO47" i="1"/>
  <c r="AAP47" i="1"/>
  <c r="AAQ47" i="1"/>
  <c r="AAR47" i="1"/>
  <c r="AAS47" i="1"/>
  <c r="AAT47" i="1"/>
  <c r="AAU47" i="1"/>
  <c r="AAV47" i="1"/>
  <c r="AAW47" i="1"/>
  <c r="AAX47" i="1"/>
  <c r="AAY47" i="1"/>
  <c r="AAZ47" i="1"/>
  <c r="ABA47" i="1"/>
  <c r="ABB47" i="1"/>
  <c r="ABC47" i="1"/>
  <c r="ABD47" i="1"/>
  <c r="ABE47" i="1"/>
  <c r="ABF47" i="1"/>
  <c r="ABG47" i="1"/>
  <c r="ABH47" i="1"/>
  <c r="ABI47" i="1"/>
  <c r="ABJ47" i="1"/>
  <c r="ABK47" i="1"/>
  <c r="ABL47" i="1"/>
  <c r="ABM47" i="1"/>
  <c r="ABN47" i="1"/>
  <c r="ABO47" i="1"/>
  <c r="ABP47" i="1"/>
  <c r="ABQ47" i="1"/>
  <c r="ABR47" i="1"/>
  <c r="ABS47" i="1"/>
  <c r="ABT47" i="1"/>
  <c r="ABU47" i="1"/>
  <c r="ABV47" i="1"/>
  <c r="ABW47" i="1"/>
  <c r="ABX47" i="1"/>
  <c r="ABY47" i="1"/>
  <c r="ABZ47" i="1"/>
  <c r="ACA47" i="1"/>
  <c r="ACB47" i="1"/>
  <c r="ACC47" i="1"/>
  <c r="ACD47" i="1"/>
  <c r="ACE47" i="1"/>
  <c r="ACF47" i="1"/>
  <c r="ACG47" i="1"/>
  <c r="ACH47" i="1"/>
  <c r="ACI47" i="1"/>
  <c r="ACJ47" i="1"/>
  <c r="ACK47" i="1"/>
  <c r="ACL47" i="1"/>
  <c r="ACM47" i="1"/>
  <c r="ACN47" i="1"/>
  <c r="ACO47" i="1"/>
  <c r="ACP47" i="1"/>
  <c r="ACQ47" i="1"/>
  <c r="OQ47" i="1"/>
  <c r="OQ46" i="1"/>
  <c r="OQ45" i="1"/>
  <c r="AER36" i="1" a="1"/>
  <c r="AER36" i="1" s="1"/>
  <c r="ACT36" i="1" a="1"/>
  <c r="ACT36" i="1" s="1"/>
  <c r="ACU36" i="1" a="1"/>
  <c r="ACU36" i="1" s="1"/>
  <c r="ACV36" i="1" a="1"/>
  <c r="ACV36" i="1" s="1"/>
  <c r="ACW36" i="1" a="1"/>
  <c r="ACW36" i="1" s="1"/>
  <c r="ACX36" i="1" a="1"/>
  <c r="ACX36" i="1"/>
  <c r="ACY36" i="1" a="1"/>
  <c r="ACY36" i="1" s="1"/>
  <c r="ACZ36" i="1" a="1"/>
  <c r="ACZ36" i="1" s="1"/>
  <c r="ADA36" i="1" a="1"/>
  <c r="ADA36" i="1" s="1"/>
  <c r="ADB36" i="1" a="1"/>
  <c r="ADB36" i="1" s="1"/>
  <c r="ADC36" i="1" a="1"/>
  <c r="ADC36" i="1" s="1"/>
  <c r="ADD36" i="1" a="1"/>
  <c r="ADD36" i="1"/>
  <c r="ADE36" i="1" a="1"/>
  <c r="ADE36" i="1" s="1"/>
  <c r="ADF36" i="1" a="1"/>
  <c r="ADF36" i="1" s="1"/>
  <c r="ADG36" i="1" a="1"/>
  <c r="ADG36" i="1" s="1"/>
  <c r="ADH36" i="1" a="1"/>
  <c r="ADH36" i="1" s="1"/>
  <c r="ADI36" i="1" a="1"/>
  <c r="ADI36" i="1" s="1"/>
  <c r="ADJ36" i="1" a="1"/>
  <c r="ADJ36" i="1"/>
  <c r="ADK36" i="1" a="1"/>
  <c r="ADK36" i="1" s="1"/>
  <c r="ADL36" i="1" a="1"/>
  <c r="ADL36" i="1" s="1"/>
  <c r="ADM36" i="1" a="1"/>
  <c r="ADM36" i="1" s="1"/>
  <c r="ADN36" i="1" a="1"/>
  <c r="ADN36" i="1" s="1"/>
  <c r="ADO36" i="1" a="1"/>
  <c r="ADO36" i="1" s="1"/>
  <c r="ADP36" i="1" a="1"/>
  <c r="ADP36" i="1"/>
  <c r="ADQ36" i="1" a="1"/>
  <c r="ADQ36" i="1" s="1"/>
  <c r="ADR36" i="1" a="1"/>
  <c r="ADR36" i="1" s="1"/>
  <c r="ADS36" i="1" a="1"/>
  <c r="ADS36" i="1" s="1"/>
  <c r="ADT36" i="1" a="1"/>
  <c r="ADT36" i="1" s="1"/>
  <c r="ADU36" i="1" a="1"/>
  <c r="ADU36" i="1" s="1"/>
  <c r="ADV36" i="1" a="1"/>
  <c r="ADV36" i="1"/>
  <c r="ADW36" i="1" a="1"/>
  <c r="ADW36" i="1" s="1"/>
  <c r="ADX36" i="1" a="1"/>
  <c r="ADX36" i="1" s="1"/>
  <c r="ADY36" i="1" a="1"/>
  <c r="ADY36" i="1" s="1"/>
  <c r="ADZ36" i="1" a="1"/>
  <c r="ADZ36" i="1" s="1"/>
  <c r="AEA36" i="1" a="1"/>
  <c r="AEA36" i="1" s="1"/>
  <c r="AEB36" i="1" a="1"/>
  <c r="AEB36" i="1" s="1"/>
  <c r="AEC36" i="1" a="1"/>
  <c r="AEC36" i="1" s="1"/>
  <c r="AED36" i="1" a="1"/>
  <c r="AED36" i="1" s="1"/>
  <c r="AEE36" i="1" a="1"/>
  <c r="AEE36" i="1" s="1"/>
  <c r="AEF36" i="1" a="1"/>
  <c r="AEF36" i="1" s="1"/>
  <c r="AEG36" i="1" a="1"/>
  <c r="AEG36" i="1" s="1"/>
  <c r="AEH36" i="1" a="1"/>
  <c r="AEH36" i="1" s="1"/>
  <c r="AEI36" i="1" a="1"/>
  <c r="AEI36" i="1" s="1"/>
  <c r="AEJ36" i="1" a="1"/>
  <c r="AEJ36" i="1" s="1"/>
  <c r="AEK36" i="1" a="1"/>
  <c r="AEK36" i="1" s="1"/>
  <c r="AEL36" i="1" a="1"/>
  <c r="AEL36" i="1" s="1"/>
  <c r="AEM36" i="1" a="1"/>
  <c r="AEM36" i="1" s="1"/>
  <c r="AEN36" i="1" a="1"/>
  <c r="AEN36" i="1" s="1"/>
  <c r="AEO36" i="1" a="1"/>
  <c r="AEO36" i="1" s="1"/>
  <c r="AEP36" i="1" a="1"/>
  <c r="AEP36" i="1" s="1"/>
  <c r="AEQ36" i="1" a="1"/>
  <c r="AEQ36" i="1" s="1"/>
  <c r="AER43" i="1" a="1"/>
  <c r="AER43" i="1" s="1"/>
  <c r="AER41" i="1" s="1"/>
  <c r="AER42" i="1" a="1"/>
  <c r="AER42" i="1" s="1"/>
  <c r="ACT42" i="1" a="1"/>
  <c r="ACT42" i="1" s="1"/>
  <c r="ACU42" i="1" a="1"/>
  <c r="ACU42" i="1" s="1"/>
  <c r="ACV42" i="1" a="1"/>
  <c r="ACV42" i="1" s="1"/>
  <c r="ACW42" i="1" a="1"/>
  <c r="ACW42" i="1" s="1"/>
  <c r="ACX42" i="1" a="1"/>
  <c r="ACX42" i="1" s="1"/>
  <c r="ACY42" i="1" a="1"/>
  <c r="ACY42" i="1" s="1"/>
  <c r="ACZ42" i="1" a="1"/>
  <c r="ACZ42" i="1" s="1"/>
  <c r="ADA42" i="1" a="1"/>
  <c r="ADA42" i="1" s="1"/>
  <c r="ADB42" i="1" a="1"/>
  <c r="ADB42" i="1" s="1"/>
  <c r="ADC42" i="1" a="1"/>
  <c r="ADC42" i="1" s="1"/>
  <c r="ADD42" i="1" a="1"/>
  <c r="ADD42" i="1" s="1"/>
  <c r="ADE42" i="1" a="1"/>
  <c r="ADE42" i="1" s="1"/>
  <c r="ADF42" i="1" a="1"/>
  <c r="ADF42" i="1" s="1"/>
  <c r="ADG42" i="1" a="1"/>
  <c r="ADG42" i="1" s="1"/>
  <c r="ADH42" i="1" a="1"/>
  <c r="ADH42" i="1" s="1"/>
  <c r="ADI42" i="1" a="1"/>
  <c r="ADI42" i="1" s="1"/>
  <c r="ADJ42" i="1" a="1"/>
  <c r="ADJ42" i="1" s="1"/>
  <c r="ADK42" i="1" a="1"/>
  <c r="ADK42" i="1" s="1"/>
  <c r="ADL42" i="1" a="1"/>
  <c r="ADL42" i="1" s="1"/>
  <c r="ADM42" i="1" a="1"/>
  <c r="ADM42" i="1" s="1"/>
  <c r="ADN42" i="1" a="1"/>
  <c r="ADN42" i="1" s="1"/>
  <c r="ADO42" i="1" a="1"/>
  <c r="ADO42" i="1" s="1"/>
  <c r="ADP42" i="1" a="1"/>
  <c r="ADP42" i="1" s="1"/>
  <c r="ADQ42" i="1" a="1"/>
  <c r="ADQ42" i="1" s="1"/>
  <c r="ADR42" i="1" a="1"/>
  <c r="ADR42" i="1" s="1"/>
  <c r="ADS42" i="1" a="1"/>
  <c r="ADS42" i="1" s="1"/>
  <c r="ADT42" i="1" a="1"/>
  <c r="ADT42" i="1" s="1"/>
  <c r="ADU42" i="1" a="1"/>
  <c r="ADU42" i="1" s="1"/>
  <c r="ADV42" i="1" a="1"/>
  <c r="ADV42" i="1" s="1"/>
  <c r="ADW42" i="1" a="1"/>
  <c r="ADW42" i="1" s="1"/>
  <c r="ADX42" i="1" a="1"/>
  <c r="ADX42" i="1" s="1"/>
  <c r="ADY42" i="1" a="1"/>
  <c r="ADY42" i="1" s="1"/>
  <c r="ADZ42" i="1" a="1"/>
  <c r="ADZ42" i="1" s="1"/>
  <c r="AEA42" i="1" a="1"/>
  <c r="AEA42" i="1" s="1"/>
  <c r="AEB42" i="1" a="1"/>
  <c r="AEB42" i="1" s="1"/>
  <c r="AEC42" i="1" a="1"/>
  <c r="AEC42" i="1" s="1"/>
  <c r="AED42" i="1" a="1"/>
  <c r="AED42" i="1" s="1"/>
  <c r="AEE42" i="1" a="1"/>
  <c r="AEE42" i="1" s="1"/>
  <c r="AEF42" i="1" a="1"/>
  <c r="AEF42" i="1" s="1"/>
  <c r="AEG42" i="1" a="1"/>
  <c r="AEG42" i="1" s="1"/>
  <c r="AEH42" i="1" a="1"/>
  <c r="AEH42" i="1" s="1"/>
  <c r="AEI42" i="1" a="1"/>
  <c r="AEI42" i="1" s="1"/>
  <c r="AEJ42" i="1" a="1"/>
  <c r="AEJ42" i="1" s="1"/>
  <c r="AEK42" i="1" a="1"/>
  <c r="AEK42" i="1" s="1"/>
  <c r="AEL42" i="1" a="1"/>
  <c r="AEL42" i="1" s="1"/>
  <c r="AEM42" i="1" a="1"/>
  <c r="AEM42" i="1" s="1"/>
  <c r="AEN42" i="1" a="1"/>
  <c r="AEN42" i="1" s="1"/>
  <c r="AEO42" i="1" a="1"/>
  <c r="AEO42" i="1" s="1"/>
  <c r="AEP42" i="1" a="1"/>
  <c r="AEP42" i="1" s="1"/>
  <c r="AEQ42" i="1" a="1"/>
  <c r="AEQ42" i="1" s="1"/>
  <c r="ACT43" i="1" a="1"/>
  <c r="ACT43" i="1" s="1"/>
  <c r="ACT41" i="1" s="1"/>
  <c r="ACU43" i="1" a="1"/>
  <c r="ACU43" i="1" s="1"/>
  <c r="ACU41" i="1" s="1"/>
  <c r="ACV43" i="1" a="1"/>
  <c r="ACV43" i="1" s="1"/>
  <c r="ACV41" i="1" s="1"/>
  <c r="ACW43" i="1" a="1"/>
  <c r="ACW43" i="1" s="1"/>
  <c r="ACW41" i="1" s="1"/>
  <c r="ACX43" i="1" a="1"/>
  <c r="ACX43" i="1" s="1"/>
  <c r="ACX41" i="1" s="1"/>
  <c r="ACY43" i="1" a="1"/>
  <c r="ACY43" i="1" s="1"/>
  <c r="ACY41" i="1" s="1"/>
  <c r="ACZ43" i="1" a="1"/>
  <c r="ACZ43" i="1" s="1"/>
  <c r="ACZ41" i="1" s="1"/>
  <c r="ADA43" i="1" a="1"/>
  <c r="ADA43" i="1" s="1"/>
  <c r="ADA41" i="1" s="1"/>
  <c r="ADB43" i="1" a="1"/>
  <c r="ADB43" i="1" s="1"/>
  <c r="ADB41" i="1" s="1"/>
  <c r="ADC43" i="1" a="1"/>
  <c r="ADC43" i="1" s="1"/>
  <c r="ADC41" i="1" s="1"/>
  <c r="ADD43" i="1" a="1"/>
  <c r="ADD43" i="1" s="1"/>
  <c r="ADD41" i="1" s="1"/>
  <c r="ADE43" i="1" a="1"/>
  <c r="ADE43" i="1" s="1"/>
  <c r="ADE41" i="1" s="1"/>
  <c r="ADF43" i="1" a="1"/>
  <c r="ADF43" i="1" s="1"/>
  <c r="ADF41" i="1" s="1"/>
  <c r="ADG43" i="1" a="1"/>
  <c r="ADG43" i="1" s="1"/>
  <c r="ADG41" i="1" s="1"/>
  <c r="ADH43" i="1" a="1"/>
  <c r="ADH43" i="1" s="1"/>
  <c r="ADH41" i="1" s="1"/>
  <c r="ADI43" i="1" a="1"/>
  <c r="ADI43" i="1" s="1"/>
  <c r="ADI41" i="1" s="1"/>
  <c r="ADJ43" i="1" a="1"/>
  <c r="ADJ43" i="1" s="1"/>
  <c r="ADJ41" i="1" s="1"/>
  <c r="ADK43" i="1" a="1"/>
  <c r="ADK43" i="1" s="1"/>
  <c r="ADK41" i="1" s="1"/>
  <c r="ADL43" i="1" a="1"/>
  <c r="ADL43" i="1" s="1"/>
  <c r="ADL41" i="1" s="1"/>
  <c r="ADM43" i="1" a="1"/>
  <c r="ADM43" i="1" s="1"/>
  <c r="ADM41" i="1" s="1"/>
  <c r="ADN43" i="1" a="1"/>
  <c r="ADN43" i="1" s="1"/>
  <c r="ADN41" i="1" s="1"/>
  <c r="ADO43" i="1" a="1"/>
  <c r="ADO43" i="1" s="1"/>
  <c r="ADO41" i="1" s="1"/>
  <c r="ADP43" i="1" a="1"/>
  <c r="ADP43" i="1" s="1"/>
  <c r="ADP41" i="1" s="1"/>
  <c r="ADQ43" i="1" a="1"/>
  <c r="ADQ43" i="1" s="1"/>
  <c r="ADQ41" i="1" s="1"/>
  <c r="ADR43" i="1" a="1"/>
  <c r="ADR43" i="1" s="1"/>
  <c r="ADR41" i="1" s="1"/>
  <c r="ADS43" i="1" a="1"/>
  <c r="ADS43" i="1" s="1"/>
  <c r="ADS41" i="1" s="1"/>
  <c r="ADT43" i="1" a="1"/>
  <c r="ADT43" i="1" s="1"/>
  <c r="ADT41" i="1" s="1"/>
  <c r="ADU43" i="1" a="1"/>
  <c r="ADU43" i="1" s="1"/>
  <c r="ADU41" i="1" s="1"/>
  <c r="ADV43" i="1" a="1"/>
  <c r="ADV43" i="1" s="1"/>
  <c r="ADV41" i="1" s="1"/>
  <c r="ADW43" i="1" a="1"/>
  <c r="ADW43" i="1" s="1"/>
  <c r="ADW41" i="1" s="1"/>
  <c r="ADX43" i="1" a="1"/>
  <c r="ADX43" i="1" s="1"/>
  <c r="ADX41" i="1" s="1"/>
  <c r="ADY43" i="1" a="1"/>
  <c r="ADY43" i="1" s="1"/>
  <c r="ADY41" i="1" s="1"/>
  <c r="ADZ43" i="1" a="1"/>
  <c r="ADZ43" i="1" s="1"/>
  <c r="ADZ41" i="1" s="1"/>
  <c r="AEA43" i="1" a="1"/>
  <c r="AEA43" i="1" s="1"/>
  <c r="AEA41" i="1" s="1"/>
  <c r="AEB43" i="1" a="1"/>
  <c r="AEB43" i="1" s="1"/>
  <c r="AEB41" i="1" s="1"/>
  <c r="AEC43" i="1" a="1"/>
  <c r="AEC43" i="1" s="1"/>
  <c r="AEC41" i="1" s="1"/>
  <c r="AED43" i="1" a="1"/>
  <c r="AED43" i="1" s="1"/>
  <c r="AED41" i="1" s="1"/>
  <c r="AEE43" i="1" a="1"/>
  <c r="AEE43" i="1" s="1"/>
  <c r="AEE41" i="1" s="1"/>
  <c r="AEF43" i="1" a="1"/>
  <c r="AEF43" i="1" s="1"/>
  <c r="AEF41" i="1" s="1"/>
  <c r="AEG43" i="1" a="1"/>
  <c r="AEG43" i="1" s="1"/>
  <c r="AEG41" i="1" s="1"/>
  <c r="AEH43" i="1" a="1"/>
  <c r="AEH43" i="1" s="1"/>
  <c r="AEH41" i="1" s="1"/>
  <c r="AEI43" i="1" a="1"/>
  <c r="AEI43" i="1" s="1"/>
  <c r="AEI41" i="1" s="1"/>
  <c r="AEJ43" i="1" a="1"/>
  <c r="AEJ43" i="1" s="1"/>
  <c r="AEJ41" i="1" s="1"/>
  <c r="AEK43" i="1" a="1"/>
  <c r="AEK43" i="1" s="1"/>
  <c r="AEK41" i="1" s="1"/>
  <c r="AEL43" i="1" a="1"/>
  <c r="AEL43" i="1" s="1"/>
  <c r="AEL41" i="1" s="1"/>
  <c r="AEM43" i="1" a="1"/>
  <c r="AEM43" i="1" s="1"/>
  <c r="AEM41" i="1" s="1"/>
  <c r="AEN43" i="1" a="1"/>
  <c r="AEN43" i="1" s="1"/>
  <c r="AEN41" i="1" s="1"/>
  <c r="AEO43" i="1" a="1"/>
  <c r="AEO43" i="1" s="1"/>
  <c r="AEO41" i="1" s="1"/>
  <c r="AEP43" i="1" a="1"/>
  <c r="AEP43" i="1" s="1"/>
  <c r="AEP41" i="1" s="1"/>
  <c r="AEQ43" i="1" a="1"/>
  <c r="AEQ43" i="1" s="1"/>
  <c r="AEQ41" i="1" s="1"/>
  <c r="ACS43" i="1" a="1"/>
  <c r="ACS43" i="1" s="1"/>
  <c r="ACS41" i="1" s="1"/>
  <c r="ACS42" i="1" a="1"/>
  <c r="ACS42" i="1" s="1"/>
  <c r="ACS36" i="1" a="1"/>
  <c r="ACS36" i="1" s="1"/>
  <c r="ACR43" i="1"/>
  <c r="ACR42" i="1"/>
  <c r="ACR41" i="1"/>
  <c r="ACR36" i="1"/>
  <c r="PC41" i="1"/>
  <c r="PO41" i="1"/>
  <c r="QA41" i="1"/>
  <c r="QM41" i="1"/>
  <c r="QY41" i="1"/>
  <c r="RK41" i="1"/>
  <c r="RW41" i="1"/>
  <c r="SI41" i="1"/>
  <c r="SU41" i="1"/>
  <c r="TG41" i="1"/>
  <c r="TS41" i="1"/>
  <c r="UE41" i="1"/>
  <c r="UQ41" i="1"/>
  <c r="VC41" i="1"/>
  <c r="VO41" i="1"/>
  <c r="WA41" i="1"/>
  <c r="WM41" i="1"/>
  <c r="WY41" i="1"/>
  <c r="XK41" i="1"/>
  <c r="XW41" i="1"/>
  <c r="YI41" i="1"/>
  <c r="YU41" i="1"/>
  <c r="ZG41" i="1"/>
  <c r="ZS41" i="1"/>
  <c r="AAE41" i="1"/>
  <c r="AAQ41" i="1"/>
  <c r="ABC41" i="1"/>
  <c r="ABO41" i="1"/>
  <c r="ACA41" i="1"/>
  <c r="ACM41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TG42" i="1"/>
  <c r="TH42" i="1"/>
  <c r="TI42" i="1"/>
  <c r="TJ42" i="1"/>
  <c r="TK42" i="1"/>
  <c r="TL42" i="1"/>
  <c r="TM42" i="1"/>
  <c r="TN42" i="1"/>
  <c r="TO42" i="1"/>
  <c r="TP42" i="1"/>
  <c r="TQ42" i="1"/>
  <c r="TR42" i="1"/>
  <c r="TS42" i="1"/>
  <c r="TT42" i="1"/>
  <c r="TU42" i="1"/>
  <c r="TV42" i="1"/>
  <c r="TW42" i="1"/>
  <c r="TX42" i="1"/>
  <c r="TY42" i="1"/>
  <c r="TZ42" i="1"/>
  <c r="UA42" i="1"/>
  <c r="UB42" i="1"/>
  <c r="UC42" i="1"/>
  <c r="UD42" i="1"/>
  <c r="UE42" i="1"/>
  <c r="UF42" i="1"/>
  <c r="UG42" i="1"/>
  <c r="UH42" i="1"/>
  <c r="UI42" i="1"/>
  <c r="UJ42" i="1"/>
  <c r="UK42" i="1"/>
  <c r="UL42" i="1"/>
  <c r="UM42" i="1"/>
  <c r="UN42" i="1"/>
  <c r="UO42" i="1"/>
  <c r="UP42" i="1"/>
  <c r="UQ42" i="1"/>
  <c r="UR42" i="1"/>
  <c r="US42" i="1"/>
  <c r="UT42" i="1"/>
  <c r="UU42" i="1"/>
  <c r="UV42" i="1"/>
  <c r="UW42" i="1"/>
  <c r="UX42" i="1"/>
  <c r="UY42" i="1"/>
  <c r="UZ42" i="1"/>
  <c r="VA42" i="1"/>
  <c r="VB42" i="1"/>
  <c r="VC42" i="1"/>
  <c r="VD42" i="1"/>
  <c r="VE42" i="1"/>
  <c r="VF42" i="1"/>
  <c r="VG42" i="1"/>
  <c r="VH42" i="1"/>
  <c r="VI42" i="1"/>
  <c r="VJ42" i="1"/>
  <c r="VK42" i="1"/>
  <c r="VL42" i="1"/>
  <c r="VM42" i="1"/>
  <c r="VN42" i="1"/>
  <c r="VO42" i="1"/>
  <c r="VP42" i="1"/>
  <c r="VQ42" i="1"/>
  <c r="VR42" i="1"/>
  <c r="VS42" i="1"/>
  <c r="VT42" i="1"/>
  <c r="VU42" i="1"/>
  <c r="VV42" i="1"/>
  <c r="VW42" i="1"/>
  <c r="VX42" i="1"/>
  <c r="VY42" i="1"/>
  <c r="VZ42" i="1"/>
  <c r="WA42" i="1"/>
  <c r="WB42" i="1"/>
  <c r="WC42" i="1"/>
  <c r="WD42" i="1"/>
  <c r="WE42" i="1"/>
  <c r="WF42" i="1"/>
  <c r="WG42" i="1"/>
  <c r="WH42" i="1"/>
  <c r="WI42" i="1"/>
  <c r="WJ42" i="1"/>
  <c r="WK42" i="1"/>
  <c r="WL42" i="1"/>
  <c r="WM42" i="1"/>
  <c r="WN42" i="1"/>
  <c r="WO42" i="1"/>
  <c r="WP42" i="1"/>
  <c r="WQ42" i="1"/>
  <c r="WR42" i="1"/>
  <c r="WS42" i="1"/>
  <c r="WT42" i="1"/>
  <c r="WU42" i="1"/>
  <c r="WV42" i="1"/>
  <c r="WW42" i="1"/>
  <c r="WX42" i="1"/>
  <c r="WY42" i="1"/>
  <c r="WZ42" i="1"/>
  <c r="XA42" i="1"/>
  <c r="XB42" i="1"/>
  <c r="XC42" i="1"/>
  <c r="XD42" i="1"/>
  <c r="XE42" i="1"/>
  <c r="XF42" i="1"/>
  <c r="XG42" i="1"/>
  <c r="XH42" i="1"/>
  <c r="XI42" i="1"/>
  <c r="XJ42" i="1"/>
  <c r="XK42" i="1"/>
  <c r="XL42" i="1"/>
  <c r="XM42" i="1"/>
  <c r="XN42" i="1"/>
  <c r="XO42" i="1"/>
  <c r="XP42" i="1"/>
  <c r="XQ42" i="1"/>
  <c r="XR42" i="1"/>
  <c r="XS42" i="1"/>
  <c r="XT42" i="1"/>
  <c r="XU42" i="1"/>
  <c r="XV42" i="1"/>
  <c r="XW42" i="1"/>
  <c r="XX42" i="1"/>
  <c r="XY42" i="1"/>
  <c r="XZ42" i="1"/>
  <c r="YA42" i="1"/>
  <c r="YB42" i="1"/>
  <c r="YC42" i="1"/>
  <c r="YD42" i="1"/>
  <c r="YE42" i="1"/>
  <c r="YF42" i="1"/>
  <c r="YG42" i="1"/>
  <c r="YH42" i="1"/>
  <c r="YI42" i="1"/>
  <c r="YJ42" i="1"/>
  <c r="YK42" i="1"/>
  <c r="YL42" i="1"/>
  <c r="YM42" i="1"/>
  <c r="YN42" i="1"/>
  <c r="YO42" i="1"/>
  <c r="YP42" i="1"/>
  <c r="YQ42" i="1"/>
  <c r="YR42" i="1"/>
  <c r="YS42" i="1"/>
  <c r="YT42" i="1"/>
  <c r="YU42" i="1"/>
  <c r="YV42" i="1"/>
  <c r="YW42" i="1"/>
  <c r="YX42" i="1"/>
  <c r="YY42" i="1"/>
  <c r="YZ42" i="1"/>
  <c r="ZA42" i="1"/>
  <c r="ZB42" i="1"/>
  <c r="ZC42" i="1"/>
  <c r="ZD42" i="1"/>
  <c r="ZE42" i="1"/>
  <c r="ZF42" i="1"/>
  <c r="ZG42" i="1"/>
  <c r="ZH42" i="1"/>
  <c r="ZI42" i="1"/>
  <c r="ZJ42" i="1"/>
  <c r="ZK42" i="1"/>
  <c r="ZL42" i="1"/>
  <c r="ZM42" i="1"/>
  <c r="ZN42" i="1"/>
  <c r="ZO42" i="1"/>
  <c r="ZP42" i="1"/>
  <c r="ZQ42" i="1"/>
  <c r="ZR42" i="1"/>
  <c r="ZS42" i="1"/>
  <c r="ZT42" i="1"/>
  <c r="ZU42" i="1"/>
  <c r="ZV42" i="1"/>
  <c r="ZW42" i="1"/>
  <c r="ZX42" i="1"/>
  <c r="ZY42" i="1"/>
  <c r="ZZ42" i="1"/>
  <c r="AAA42" i="1"/>
  <c r="AAB42" i="1"/>
  <c r="AAC42" i="1"/>
  <c r="AAD42" i="1"/>
  <c r="AAE42" i="1"/>
  <c r="AAF42" i="1"/>
  <c r="AAG42" i="1"/>
  <c r="AAH42" i="1"/>
  <c r="AAI42" i="1"/>
  <c r="AAJ42" i="1"/>
  <c r="AAK42" i="1"/>
  <c r="AAL42" i="1"/>
  <c r="AAM42" i="1"/>
  <c r="AAN42" i="1"/>
  <c r="AAO42" i="1"/>
  <c r="AAP42" i="1"/>
  <c r="AAQ42" i="1"/>
  <c r="AAR42" i="1"/>
  <c r="AAS42" i="1"/>
  <c r="AAT42" i="1"/>
  <c r="AAU42" i="1"/>
  <c r="AAV42" i="1"/>
  <c r="AAW42" i="1"/>
  <c r="AAX42" i="1"/>
  <c r="AAY42" i="1"/>
  <c r="AAZ42" i="1"/>
  <c r="ABA42" i="1"/>
  <c r="ABB42" i="1"/>
  <c r="ABC42" i="1"/>
  <c r="ABD42" i="1"/>
  <c r="ABE42" i="1"/>
  <c r="ABF42" i="1"/>
  <c r="ABG42" i="1"/>
  <c r="ABH42" i="1"/>
  <c r="ABI42" i="1"/>
  <c r="ABJ42" i="1"/>
  <c r="ABK42" i="1"/>
  <c r="ABL42" i="1"/>
  <c r="ABM42" i="1"/>
  <c r="ABN42" i="1"/>
  <c r="ABO42" i="1"/>
  <c r="ABP42" i="1"/>
  <c r="ABQ42" i="1"/>
  <c r="ABR42" i="1"/>
  <c r="ABS42" i="1"/>
  <c r="ABT42" i="1"/>
  <c r="ABU42" i="1"/>
  <c r="ABV42" i="1"/>
  <c r="ABW42" i="1"/>
  <c r="ABX42" i="1"/>
  <c r="ABY42" i="1"/>
  <c r="ABZ42" i="1"/>
  <c r="ACA42" i="1"/>
  <c r="ACB42" i="1"/>
  <c r="ACC42" i="1"/>
  <c r="ACD42" i="1"/>
  <c r="ACE42" i="1"/>
  <c r="ACF42" i="1"/>
  <c r="ACG42" i="1"/>
  <c r="ACH42" i="1"/>
  <c r="ACI42" i="1"/>
  <c r="ACJ42" i="1"/>
  <c r="ACK42" i="1"/>
  <c r="ACL42" i="1"/>
  <c r="ACM42" i="1"/>
  <c r="ACN42" i="1"/>
  <c r="ACO42" i="1"/>
  <c r="ACP42" i="1"/>
  <c r="ACQ42" i="1"/>
  <c r="OR43" i="1"/>
  <c r="OR41" i="1" s="1"/>
  <c r="OS43" i="1"/>
  <c r="OS41" i="1" s="1"/>
  <c r="OT43" i="1"/>
  <c r="OT41" i="1" s="1"/>
  <c r="OU43" i="1"/>
  <c r="OU41" i="1" s="1"/>
  <c r="OV43" i="1"/>
  <c r="OV41" i="1" s="1"/>
  <c r="OW43" i="1"/>
  <c r="OW41" i="1" s="1"/>
  <c r="OX43" i="1"/>
  <c r="OX41" i="1" s="1"/>
  <c r="OY43" i="1"/>
  <c r="OY41" i="1" s="1"/>
  <c r="OZ43" i="1"/>
  <c r="OZ41" i="1" s="1"/>
  <c r="PA43" i="1"/>
  <c r="PA41" i="1" s="1"/>
  <c r="PB43" i="1"/>
  <c r="PB41" i="1" s="1"/>
  <c r="PC43" i="1"/>
  <c r="PD43" i="1"/>
  <c r="PD41" i="1" s="1"/>
  <c r="PE43" i="1"/>
  <c r="PE41" i="1" s="1"/>
  <c r="PF43" i="1"/>
  <c r="PF41" i="1" s="1"/>
  <c r="PG43" i="1"/>
  <c r="PG41" i="1" s="1"/>
  <c r="PH43" i="1"/>
  <c r="PH41" i="1" s="1"/>
  <c r="PI43" i="1"/>
  <c r="PI41" i="1" s="1"/>
  <c r="PJ43" i="1"/>
  <c r="PJ41" i="1" s="1"/>
  <c r="PK43" i="1"/>
  <c r="PK41" i="1" s="1"/>
  <c r="PL43" i="1"/>
  <c r="PL41" i="1" s="1"/>
  <c r="PM43" i="1"/>
  <c r="PM41" i="1" s="1"/>
  <c r="PN43" i="1"/>
  <c r="PN41" i="1" s="1"/>
  <c r="PO43" i="1"/>
  <c r="PP43" i="1"/>
  <c r="PP41" i="1" s="1"/>
  <c r="PQ43" i="1"/>
  <c r="PQ41" i="1" s="1"/>
  <c r="PR43" i="1"/>
  <c r="PR41" i="1" s="1"/>
  <c r="PS43" i="1"/>
  <c r="PS41" i="1" s="1"/>
  <c r="PT43" i="1"/>
  <c r="PT41" i="1" s="1"/>
  <c r="PU43" i="1"/>
  <c r="PU41" i="1" s="1"/>
  <c r="PV43" i="1"/>
  <c r="PV41" i="1" s="1"/>
  <c r="PW43" i="1"/>
  <c r="PW41" i="1" s="1"/>
  <c r="PX43" i="1"/>
  <c r="PX41" i="1" s="1"/>
  <c r="PY43" i="1"/>
  <c r="PY41" i="1" s="1"/>
  <c r="PZ43" i="1"/>
  <c r="PZ41" i="1" s="1"/>
  <c r="QA43" i="1"/>
  <c r="QB43" i="1"/>
  <c r="QB41" i="1" s="1"/>
  <c r="QC43" i="1"/>
  <c r="QC41" i="1" s="1"/>
  <c r="QD43" i="1"/>
  <c r="QD41" i="1" s="1"/>
  <c r="QE43" i="1"/>
  <c r="QE41" i="1" s="1"/>
  <c r="QF43" i="1"/>
  <c r="QF41" i="1" s="1"/>
  <c r="QG43" i="1"/>
  <c r="QG41" i="1" s="1"/>
  <c r="QH43" i="1"/>
  <c r="QH41" i="1" s="1"/>
  <c r="QI43" i="1"/>
  <c r="QI41" i="1" s="1"/>
  <c r="QJ43" i="1"/>
  <c r="QJ41" i="1" s="1"/>
  <c r="QK43" i="1"/>
  <c r="QK41" i="1" s="1"/>
  <c r="QL43" i="1"/>
  <c r="QL41" i="1" s="1"/>
  <c r="QM43" i="1"/>
  <c r="QN43" i="1"/>
  <c r="QN41" i="1" s="1"/>
  <c r="QO43" i="1"/>
  <c r="QO41" i="1" s="1"/>
  <c r="QP43" i="1"/>
  <c r="QP41" i="1" s="1"/>
  <c r="QQ43" i="1"/>
  <c r="QQ41" i="1" s="1"/>
  <c r="QR43" i="1"/>
  <c r="QR41" i="1" s="1"/>
  <c r="QS43" i="1"/>
  <c r="QS41" i="1" s="1"/>
  <c r="QT43" i="1"/>
  <c r="QT41" i="1" s="1"/>
  <c r="QU43" i="1"/>
  <c r="QU41" i="1" s="1"/>
  <c r="QV43" i="1"/>
  <c r="QV41" i="1" s="1"/>
  <c r="QW43" i="1"/>
  <c r="QW41" i="1" s="1"/>
  <c r="QX43" i="1"/>
  <c r="QX41" i="1" s="1"/>
  <c r="QY43" i="1"/>
  <c r="QZ43" i="1"/>
  <c r="QZ41" i="1" s="1"/>
  <c r="RA43" i="1"/>
  <c r="RA41" i="1" s="1"/>
  <c r="RB43" i="1"/>
  <c r="RB41" i="1" s="1"/>
  <c r="RC43" i="1"/>
  <c r="RC41" i="1" s="1"/>
  <c r="RD43" i="1"/>
  <c r="RD41" i="1" s="1"/>
  <c r="RE43" i="1"/>
  <c r="RE41" i="1" s="1"/>
  <c r="RF43" i="1"/>
  <c r="RF41" i="1" s="1"/>
  <c r="RG43" i="1"/>
  <c r="RG41" i="1" s="1"/>
  <c r="RH43" i="1"/>
  <c r="RH41" i="1" s="1"/>
  <c r="RI43" i="1"/>
  <c r="RI41" i="1" s="1"/>
  <c r="RJ43" i="1"/>
  <c r="RJ41" i="1" s="1"/>
  <c r="RK43" i="1"/>
  <c r="RL43" i="1"/>
  <c r="RL41" i="1" s="1"/>
  <c r="RM43" i="1"/>
  <c r="RM41" i="1" s="1"/>
  <c r="RN43" i="1"/>
  <c r="RN41" i="1" s="1"/>
  <c r="RO43" i="1"/>
  <c r="RO41" i="1" s="1"/>
  <c r="RP43" i="1"/>
  <c r="RP41" i="1" s="1"/>
  <c r="RQ43" i="1"/>
  <c r="RQ41" i="1" s="1"/>
  <c r="RR43" i="1"/>
  <c r="RR41" i="1" s="1"/>
  <c r="RS43" i="1"/>
  <c r="RS41" i="1" s="1"/>
  <c r="RT43" i="1"/>
  <c r="RT41" i="1" s="1"/>
  <c r="RU43" i="1"/>
  <c r="RU41" i="1" s="1"/>
  <c r="RV43" i="1"/>
  <c r="RV41" i="1" s="1"/>
  <c r="RW43" i="1"/>
  <c r="RX43" i="1"/>
  <c r="RX41" i="1" s="1"/>
  <c r="RY43" i="1"/>
  <c r="RY41" i="1" s="1"/>
  <c r="RZ43" i="1"/>
  <c r="RZ41" i="1" s="1"/>
  <c r="SA43" i="1"/>
  <c r="SA41" i="1" s="1"/>
  <c r="SB43" i="1"/>
  <c r="SB41" i="1" s="1"/>
  <c r="SC43" i="1"/>
  <c r="SC41" i="1" s="1"/>
  <c r="SD43" i="1"/>
  <c r="SD41" i="1" s="1"/>
  <c r="SE43" i="1"/>
  <c r="SE41" i="1" s="1"/>
  <c r="SF43" i="1"/>
  <c r="SF41" i="1" s="1"/>
  <c r="SG43" i="1"/>
  <c r="SG41" i="1" s="1"/>
  <c r="SH43" i="1"/>
  <c r="SH41" i="1" s="1"/>
  <c r="SI43" i="1"/>
  <c r="SJ43" i="1"/>
  <c r="SJ41" i="1" s="1"/>
  <c r="SK43" i="1"/>
  <c r="SK41" i="1" s="1"/>
  <c r="SL43" i="1"/>
  <c r="SL41" i="1" s="1"/>
  <c r="SM43" i="1"/>
  <c r="SM41" i="1" s="1"/>
  <c r="SN43" i="1"/>
  <c r="SN41" i="1" s="1"/>
  <c r="SO43" i="1"/>
  <c r="SO41" i="1" s="1"/>
  <c r="SP43" i="1"/>
  <c r="SP41" i="1" s="1"/>
  <c r="SQ43" i="1"/>
  <c r="SQ41" i="1" s="1"/>
  <c r="SR43" i="1"/>
  <c r="SR41" i="1" s="1"/>
  <c r="SS43" i="1"/>
  <c r="SS41" i="1" s="1"/>
  <c r="ST43" i="1"/>
  <c r="ST41" i="1" s="1"/>
  <c r="SU43" i="1"/>
  <c r="SV43" i="1"/>
  <c r="SV41" i="1" s="1"/>
  <c r="SW43" i="1"/>
  <c r="SW41" i="1" s="1"/>
  <c r="SX43" i="1"/>
  <c r="SX41" i="1" s="1"/>
  <c r="SY43" i="1"/>
  <c r="SY41" i="1" s="1"/>
  <c r="SZ43" i="1"/>
  <c r="SZ41" i="1" s="1"/>
  <c r="TA43" i="1"/>
  <c r="TA41" i="1" s="1"/>
  <c r="TB43" i="1"/>
  <c r="TB41" i="1" s="1"/>
  <c r="TC43" i="1"/>
  <c r="TC41" i="1" s="1"/>
  <c r="TD43" i="1"/>
  <c r="TD41" i="1" s="1"/>
  <c r="TE43" i="1"/>
  <c r="TE41" i="1" s="1"/>
  <c r="TF43" i="1"/>
  <c r="TF41" i="1" s="1"/>
  <c r="TG43" i="1"/>
  <c r="TH43" i="1"/>
  <c r="TH41" i="1" s="1"/>
  <c r="TI43" i="1"/>
  <c r="TI41" i="1" s="1"/>
  <c r="TJ43" i="1"/>
  <c r="TJ41" i="1" s="1"/>
  <c r="TK43" i="1"/>
  <c r="TK41" i="1" s="1"/>
  <c r="TL43" i="1"/>
  <c r="TL41" i="1" s="1"/>
  <c r="TM43" i="1"/>
  <c r="TM41" i="1" s="1"/>
  <c r="TN43" i="1"/>
  <c r="TN41" i="1" s="1"/>
  <c r="TO43" i="1"/>
  <c r="TO41" i="1" s="1"/>
  <c r="TP43" i="1"/>
  <c r="TP41" i="1" s="1"/>
  <c r="TQ43" i="1"/>
  <c r="TQ41" i="1" s="1"/>
  <c r="TR43" i="1"/>
  <c r="TR41" i="1" s="1"/>
  <c r="TS43" i="1"/>
  <c r="TT43" i="1"/>
  <c r="TT41" i="1" s="1"/>
  <c r="TU43" i="1"/>
  <c r="TU41" i="1" s="1"/>
  <c r="TV43" i="1"/>
  <c r="TV41" i="1" s="1"/>
  <c r="TW43" i="1"/>
  <c r="TW41" i="1" s="1"/>
  <c r="TX43" i="1"/>
  <c r="TX41" i="1" s="1"/>
  <c r="TY43" i="1"/>
  <c r="TY41" i="1" s="1"/>
  <c r="TZ43" i="1"/>
  <c r="TZ41" i="1" s="1"/>
  <c r="UA43" i="1"/>
  <c r="UA41" i="1" s="1"/>
  <c r="UB43" i="1"/>
  <c r="UB41" i="1" s="1"/>
  <c r="UC43" i="1"/>
  <c r="UC41" i="1" s="1"/>
  <c r="UD43" i="1"/>
  <c r="UD41" i="1" s="1"/>
  <c r="UE43" i="1"/>
  <c r="UF43" i="1"/>
  <c r="UF41" i="1" s="1"/>
  <c r="UG43" i="1"/>
  <c r="UG41" i="1" s="1"/>
  <c r="UH43" i="1"/>
  <c r="UH41" i="1" s="1"/>
  <c r="UI43" i="1"/>
  <c r="UI41" i="1" s="1"/>
  <c r="UJ43" i="1"/>
  <c r="UJ41" i="1" s="1"/>
  <c r="UK43" i="1"/>
  <c r="UK41" i="1" s="1"/>
  <c r="UL43" i="1"/>
  <c r="UL41" i="1" s="1"/>
  <c r="UM43" i="1"/>
  <c r="UM41" i="1" s="1"/>
  <c r="UN43" i="1"/>
  <c r="UN41" i="1" s="1"/>
  <c r="UO43" i="1"/>
  <c r="UO41" i="1" s="1"/>
  <c r="UP43" i="1"/>
  <c r="UP41" i="1" s="1"/>
  <c r="UQ43" i="1"/>
  <c r="UR43" i="1"/>
  <c r="UR41" i="1" s="1"/>
  <c r="US43" i="1"/>
  <c r="US41" i="1" s="1"/>
  <c r="UT43" i="1"/>
  <c r="UT41" i="1" s="1"/>
  <c r="UU43" i="1"/>
  <c r="UU41" i="1" s="1"/>
  <c r="UV43" i="1"/>
  <c r="UV41" i="1" s="1"/>
  <c r="UW43" i="1"/>
  <c r="UW41" i="1" s="1"/>
  <c r="UX43" i="1"/>
  <c r="UX41" i="1" s="1"/>
  <c r="UY43" i="1"/>
  <c r="UY41" i="1" s="1"/>
  <c r="UZ43" i="1"/>
  <c r="UZ41" i="1" s="1"/>
  <c r="VA43" i="1"/>
  <c r="VA41" i="1" s="1"/>
  <c r="VB43" i="1"/>
  <c r="VB41" i="1" s="1"/>
  <c r="VC43" i="1"/>
  <c r="VD43" i="1"/>
  <c r="VD41" i="1" s="1"/>
  <c r="VE43" i="1"/>
  <c r="VE41" i="1" s="1"/>
  <c r="VF43" i="1"/>
  <c r="VF41" i="1" s="1"/>
  <c r="VG43" i="1"/>
  <c r="VG41" i="1" s="1"/>
  <c r="VH43" i="1"/>
  <c r="VH41" i="1" s="1"/>
  <c r="VI43" i="1"/>
  <c r="VI41" i="1" s="1"/>
  <c r="VJ43" i="1"/>
  <c r="VJ41" i="1" s="1"/>
  <c r="VK43" i="1"/>
  <c r="VK41" i="1" s="1"/>
  <c r="VL43" i="1"/>
  <c r="VL41" i="1" s="1"/>
  <c r="VM43" i="1"/>
  <c r="VM41" i="1" s="1"/>
  <c r="VN43" i="1"/>
  <c r="VN41" i="1" s="1"/>
  <c r="VO43" i="1"/>
  <c r="VP43" i="1"/>
  <c r="VP41" i="1" s="1"/>
  <c r="VQ43" i="1"/>
  <c r="VQ41" i="1" s="1"/>
  <c r="VR43" i="1"/>
  <c r="VR41" i="1" s="1"/>
  <c r="VS43" i="1"/>
  <c r="VS41" i="1" s="1"/>
  <c r="VT43" i="1"/>
  <c r="VT41" i="1" s="1"/>
  <c r="VU43" i="1"/>
  <c r="VU41" i="1" s="1"/>
  <c r="VV43" i="1"/>
  <c r="VV41" i="1" s="1"/>
  <c r="VW43" i="1"/>
  <c r="VW41" i="1" s="1"/>
  <c r="VX43" i="1"/>
  <c r="VX41" i="1" s="1"/>
  <c r="VY43" i="1"/>
  <c r="VY41" i="1" s="1"/>
  <c r="VZ43" i="1"/>
  <c r="VZ41" i="1" s="1"/>
  <c r="WA43" i="1"/>
  <c r="WB43" i="1"/>
  <c r="WB41" i="1" s="1"/>
  <c r="WC43" i="1"/>
  <c r="WC41" i="1" s="1"/>
  <c r="WD43" i="1"/>
  <c r="WD41" i="1" s="1"/>
  <c r="WE43" i="1"/>
  <c r="WE41" i="1" s="1"/>
  <c r="WF43" i="1"/>
  <c r="WF41" i="1" s="1"/>
  <c r="WG43" i="1"/>
  <c r="WG41" i="1" s="1"/>
  <c r="WH43" i="1"/>
  <c r="WH41" i="1" s="1"/>
  <c r="WI43" i="1"/>
  <c r="WI41" i="1" s="1"/>
  <c r="WJ43" i="1"/>
  <c r="WJ41" i="1" s="1"/>
  <c r="WK43" i="1"/>
  <c r="WK41" i="1" s="1"/>
  <c r="WL43" i="1"/>
  <c r="WL41" i="1" s="1"/>
  <c r="WM43" i="1"/>
  <c r="WN43" i="1"/>
  <c r="WN41" i="1" s="1"/>
  <c r="WO43" i="1"/>
  <c r="WO41" i="1" s="1"/>
  <c r="WP43" i="1"/>
  <c r="WP41" i="1" s="1"/>
  <c r="WQ43" i="1"/>
  <c r="WQ41" i="1" s="1"/>
  <c r="WR43" i="1"/>
  <c r="WR41" i="1" s="1"/>
  <c r="WS43" i="1"/>
  <c r="WS41" i="1" s="1"/>
  <c r="WT43" i="1"/>
  <c r="WT41" i="1" s="1"/>
  <c r="WU43" i="1"/>
  <c r="WU41" i="1" s="1"/>
  <c r="WV43" i="1"/>
  <c r="WV41" i="1" s="1"/>
  <c r="WW43" i="1"/>
  <c r="WW41" i="1" s="1"/>
  <c r="WX43" i="1"/>
  <c r="WX41" i="1" s="1"/>
  <c r="WY43" i="1"/>
  <c r="WZ43" i="1"/>
  <c r="WZ41" i="1" s="1"/>
  <c r="XA43" i="1"/>
  <c r="XA41" i="1" s="1"/>
  <c r="XB43" i="1"/>
  <c r="XB41" i="1" s="1"/>
  <c r="XC43" i="1"/>
  <c r="XC41" i="1" s="1"/>
  <c r="XD43" i="1"/>
  <c r="XD41" i="1" s="1"/>
  <c r="XE43" i="1"/>
  <c r="XE41" i="1" s="1"/>
  <c r="XF43" i="1"/>
  <c r="XF41" i="1" s="1"/>
  <c r="XG43" i="1"/>
  <c r="XG41" i="1" s="1"/>
  <c r="XH43" i="1"/>
  <c r="XH41" i="1" s="1"/>
  <c r="XI43" i="1"/>
  <c r="XI41" i="1" s="1"/>
  <c r="XJ43" i="1"/>
  <c r="XJ41" i="1" s="1"/>
  <c r="XK43" i="1"/>
  <c r="XL43" i="1"/>
  <c r="XL41" i="1" s="1"/>
  <c r="XM43" i="1"/>
  <c r="XM41" i="1" s="1"/>
  <c r="XN43" i="1"/>
  <c r="XN41" i="1" s="1"/>
  <c r="XO43" i="1"/>
  <c r="XO41" i="1" s="1"/>
  <c r="XP43" i="1"/>
  <c r="XP41" i="1" s="1"/>
  <c r="XQ43" i="1"/>
  <c r="XQ41" i="1" s="1"/>
  <c r="XR43" i="1"/>
  <c r="XR41" i="1" s="1"/>
  <c r="XS43" i="1"/>
  <c r="XS41" i="1" s="1"/>
  <c r="XT43" i="1"/>
  <c r="XT41" i="1" s="1"/>
  <c r="XU43" i="1"/>
  <c r="XU41" i="1" s="1"/>
  <c r="XV43" i="1"/>
  <c r="XV41" i="1" s="1"/>
  <c r="XW43" i="1"/>
  <c r="XX43" i="1"/>
  <c r="XX41" i="1" s="1"/>
  <c r="XY43" i="1"/>
  <c r="XY41" i="1" s="1"/>
  <c r="XZ43" i="1"/>
  <c r="XZ41" i="1" s="1"/>
  <c r="YA43" i="1"/>
  <c r="YA41" i="1" s="1"/>
  <c r="YB43" i="1"/>
  <c r="YB41" i="1" s="1"/>
  <c r="YC43" i="1"/>
  <c r="YC41" i="1" s="1"/>
  <c r="YD43" i="1"/>
  <c r="YD41" i="1" s="1"/>
  <c r="YE43" i="1"/>
  <c r="YE41" i="1" s="1"/>
  <c r="YF43" i="1"/>
  <c r="YF41" i="1" s="1"/>
  <c r="YG43" i="1"/>
  <c r="YG41" i="1" s="1"/>
  <c r="YH43" i="1"/>
  <c r="YH41" i="1" s="1"/>
  <c r="YI43" i="1"/>
  <c r="YJ43" i="1"/>
  <c r="YJ41" i="1" s="1"/>
  <c r="YK43" i="1"/>
  <c r="YK41" i="1" s="1"/>
  <c r="YL43" i="1"/>
  <c r="YL41" i="1" s="1"/>
  <c r="YM43" i="1"/>
  <c r="YM41" i="1" s="1"/>
  <c r="YN43" i="1"/>
  <c r="YN41" i="1" s="1"/>
  <c r="YO43" i="1"/>
  <c r="YO41" i="1" s="1"/>
  <c r="YP43" i="1"/>
  <c r="YP41" i="1" s="1"/>
  <c r="YQ43" i="1"/>
  <c r="YQ41" i="1" s="1"/>
  <c r="YR43" i="1"/>
  <c r="YR41" i="1" s="1"/>
  <c r="YS43" i="1"/>
  <c r="YS41" i="1" s="1"/>
  <c r="YT43" i="1"/>
  <c r="YT41" i="1" s="1"/>
  <c r="YU43" i="1"/>
  <c r="YV43" i="1"/>
  <c r="YV41" i="1" s="1"/>
  <c r="YW43" i="1"/>
  <c r="YW41" i="1" s="1"/>
  <c r="YX43" i="1"/>
  <c r="YX41" i="1" s="1"/>
  <c r="YY43" i="1"/>
  <c r="YY41" i="1" s="1"/>
  <c r="YZ43" i="1"/>
  <c r="YZ41" i="1" s="1"/>
  <c r="ZA43" i="1"/>
  <c r="ZA41" i="1" s="1"/>
  <c r="ZB43" i="1"/>
  <c r="ZB41" i="1" s="1"/>
  <c r="ZC43" i="1"/>
  <c r="ZC41" i="1" s="1"/>
  <c r="ZD43" i="1"/>
  <c r="ZD41" i="1" s="1"/>
  <c r="ZE43" i="1"/>
  <c r="ZE41" i="1" s="1"/>
  <c r="ZF43" i="1"/>
  <c r="ZF41" i="1" s="1"/>
  <c r="ZG43" i="1"/>
  <c r="ZH43" i="1"/>
  <c r="ZH41" i="1" s="1"/>
  <c r="ZI43" i="1"/>
  <c r="ZI41" i="1" s="1"/>
  <c r="ZJ43" i="1"/>
  <c r="ZJ41" i="1" s="1"/>
  <c r="ZK43" i="1"/>
  <c r="ZK41" i="1" s="1"/>
  <c r="ZL43" i="1"/>
  <c r="ZL41" i="1" s="1"/>
  <c r="ZM43" i="1"/>
  <c r="ZM41" i="1" s="1"/>
  <c r="ZN43" i="1"/>
  <c r="ZN41" i="1" s="1"/>
  <c r="ZO43" i="1"/>
  <c r="ZO41" i="1" s="1"/>
  <c r="ZP43" i="1"/>
  <c r="ZP41" i="1" s="1"/>
  <c r="ZQ43" i="1"/>
  <c r="ZQ41" i="1" s="1"/>
  <c r="ZR43" i="1"/>
  <c r="ZR41" i="1" s="1"/>
  <c r="ZS43" i="1"/>
  <c r="ZT43" i="1"/>
  <c r="ZT41" i="1" s="1"/>
  <c r="ZU43" i="1"/>
  <c r="ZU41" i="1" s="1"/>
  <c r="ZV43" i="1"/>
  <c r="ZV41" i="1" s="1"/>
  <c r="ZW43" i="1"/>
  <c r="ZW41" i="1" s="1"/>
  <c r="ZX43" i="1"/>
  <c r="ZX41" i="1" s="1"/>
  <c r="ZY43" i="1"/>
  <c r="ZY41" i="1" s="1"/>
  <c r="ZZ43" i="1"/>
  <c r="ZZ41" i="1" s="1"/>
  <c r="AAA43" i="1"/>
  <c r="AAA41" i="1" s="1"/>
  <c r="AAB43" i="1"/>
  <c r="AAB41" i="1" s="1"/>
  <c r="AAC43" i="1"/>
  <c r="AAC41" i="1" s="1"/>
  <c r="AAD43" i="1"/>
  <c r="AAD41" i="1" s="1"/>
  <c r="AAE43" i="1"/>
  <c r="AAF43" i="1"/>
  <c r="AAF41" i="1" s="1"/>
  <c r="AAG43" i="1"/>
  <c r="AAG41" i="1" s="1"/>
  <c r="AAH43" i="1"/>
  <c r="AAH41" i="1" s="1"/>
  <c r="AAI43" i="1"/>
  <c r="AAI41" i="1" s="1"/>
  <c r="AAJ43" i="1"/>
  <c r="AAJ41" i="1" s="1"/>
  <c r="AAK43" i="1"/>
  <c r="AAK41" i="1" s="1"/>
  <c r="AAL43" i="1"/>
  <c r="AAL41" i="1" s="1"/>
  <c r="AAM43" i="1"/>
  <c r="AAM41" i="1" s="1"/>
  <c r="AAN43" i="1"/>
  <c r="AAN41" i="1" s="1"/>
  <c r="AAO43" i="1"/>
  <c r="AAO41" i="1" s="1"/>
  <c r="AAP43" i="1"/>
  <c r="AAP41" i="1" s="1"/>
  <c r="AAQ43" i="1"/>
  <c r="AAR43" i="1"/>
  <c r="AAR41" i="1" s="1"/>
  <c r="AAS43" i="1"/>
  <c r="AAS41" i="1" s="1"/>
  <c r="AAT43" i="1"/>
  <c r="AAT41" i="1" s="1"/>
  <c r="AAU43" i="1"/>
  <c r="AAU41" i="1" s="1"/>
  <c r="AAV43" i="1"/>
  <c r="AAV41" i="1" s="1"/>
  <c r="AAW43" i="1"/>
  <c r="AAW41" i="1" s="1"/>
  <c r="AAX43" i="1"/>
  <c r="AAX41" i="1" s="1"/>
  <c r="AAY43" i="1"/>
  <c r="AAY41" i="1" s="1"/>
  <c r="AAZ43" i="1"/>
  <c r="AAZ41" i="1" s="1"/>
  <c r="ABA43" i="1"/>
  <c r="ABA41" i="1" s="1"/>
  <c r="ABB43" i="1"/>
  <c r="ABB41" i="1" s="1"/>
  <c r="ABC43" i="1"/>
  <c r="ABD43" i="1"/>
  <c r="ABD41" i="1" s="1"/>
  <c r="ABE43" i="1"/>
  <c r="ABE41" i="1" s="1"/>
  <c r="ABF43" i="1"/>
  <c r="ABF41" i="1" s="1"/>
  <c r="ABG43" i="1"/>
  <c r="ABG41" i="1" s="1"/>
  <c r="ABH43" i="1"/>
  <c r="ABH41" i="1" s="1"/>
  <c r="ABI43" i="1"/>
  <c r="ABI41" i="1" s="1"/>
  <c r="ABJ43" i="1"/>
  <c r="ABJ41" i="1" s="1"/>
  <c r="ABK43" i="1"/>
  <c r="ABK41" i="1" s="1"/>
  <c r="ABL43" i="1"/>
  <c r="ABL41" i="1" s="1"/>
  <c r="ABM43" i="1"/>
  <c r="ABM41" i="1" s="1"/>
  <c r="ABN43" i="1"/>
  <c r="ABN41" i="1" s="1"/>
  <c r="ABO43" i="1"/>
  <c r="ABP43" i="1"/>
  <c r="ABP41" i="1" s="1"/>
  <c r="ABQ43" i="1"/>
  <c r="ABQ41" i="1" s="1"/>
  <c r="ABR43" i="1"/>
  <c r="ABR41" i="1" s="1"/>
  <c r="ABS43" i="1"/>
  <c r="ABS41" i="1" s="1"/>
  <c r="ABT43" i="1"/>
  <c r="ABT41" i="1" s="1"/>
  <c r="ABU43" i="1"/>
  <c r="ABU41" i="1" s="1"/>
  <c r="ABV43" i="1"/>
  <c r="ABV41" i="1" s="1"/>
  <c r="ABW43" i="1"/>
  <c r="ABW41" i="1" s="1"/>
  <c r="ABX43" i="1"/>
  <c r="ABX41" i="1" s="1"/>
  <c r="ABY43" i="1"/>
  <c r="ABY41" i="1" s="1"/>
  <c r="ABZ43" i="1"/>
  <c r="ABZ41" i="1" s="1"/>
  <c r="ACA43" i="1"/>
  <c r="ACB43" i="1"/>
  <c r="ACB41" i="1" s="1"/>
  <c r="ACC43" i="1"/>
  <c r="ACC41" i="1" s="1"/>
  <c r="ACD43" i="1"/>
  <c r="ACD41" i="1" s="1"/>
  <c r="ACE43" i="1"/>
  <c r="ACE41" i="1" s="1"/>
  <c r="ACF43" i="1"/>
  <c r="ACF41" i="1" s="1"/>
  <c r="ACG43" i="1"/>
  <c r="ACG41" i="1" s="1"/>
  <c r="ACH43" i="1"/>
  <c r="ACH41" i="1" s="1"/>
  <c r="ACI43" i="1"/>
  <c r="ACI41" i="1" s="1"/>
  <c r="ACJ43" i="1"/>
  <c r="ACJ41" i="1" s="1"/>
  <c r="ACK43" i="1"/>
  <c r="ACK41" i="1" s="1"/>
  <c r="ACL43" i="1"/>
  <c r="ACL41" i="1" s="1"/>
  <c r="ACM43" i="1"/>
  <c r="ACN43" i="1"/>
  <c r="ACN41" i="1" s="1"/>
  <c r="ACO43" i="1"/>
  <c r="ACO41" i="1" s="1"/>
  <c r="ACP43" i="1"/>
  <c r="ACP41" i="1" s="1"/>
  <c r="ACQ43" i="1"/>
  <c r="ACQ41" i="1" s="1"/>
  <c r="OQ41" i="1"/>
  <c r="OQ43" i="1"/>
  <c r="OQ42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RO36" i="1"/>
  <c r="RP36" i="1"/>
  <c r="RQ36" i="1"/>
  <c r="RR36" i="1"/>
  <c r="RS36" i="1"/>
  <c r="RT36" i="1"/>
  <c r="RU36" i="1"/>
  <c r="RV36" i="1"/>
  <c r="RW36" i="1"/>
  <c r="RX36" i="1"/>
  <c r="RY36" i="1"/>
  <c r="RZ36" i="1"/>
  <c r="SA36" i="1"/>
  <c r="SB36" i="1"/>
  <c r="SC36" i="1"/>
  <c r="SD36" i="1"/>
  <c r="SE36" i="1"/>
  <c r="SF36" i="1"/>
  <c r="SG36" i="1"/>
  <c r="SH36" i="1"/>
  <c r="SI36" i="1"/>
  <c r="SJ36" i="1"/>
  <c r="SK36" i="1"/>
  <c r="SL36" i="1"/>
  <c r="SM36" i="1"/>
  <c r="SN36" i="1"/>
  <c r="SO36" i="1"/>
  <c r="SP36" i="1"/>
  <c r="SQ36" i="1"/>
  <c r="SR36" i="1"/>
  <c r="SS36" i="1"/>
  <c r="ST36" i="1"/>
  <c r="SU36" i="1"/>
  <c r="SV36" i="1"/>
  <c r="SW36" i="1"/>
  <c r="SX36" i="1"/>
  <c r="SY36" i="1"/>
  <c r="SZ36" i="1"/>
  <c r="TA36" i="1"/>
  <c r="TB36" i="1"/>
  <c r="TC36" i="1"/>
  <c r="TD36" i="1"/>
  <c r="TE36" i="1"/>
  <c r="TF36" i="1"/>
  <c r="TG36" i="1"/>
  <c r="TH36" i="1"/>
  <c r="TI36" i="1"/>
  <c r="TJ36" i="1"/>
  <c r="TK36" i="1"/>
  <c r="TL36" i="1"/>
  <c r="TM36" i="1"/>
  <c r="TN36" i="1"/>
  <c r="TO36" i="1"/>
  <c r="TP36" i="1"/>
  <c r="TQ36" i="1"/>
  <c r="TR36" i="1"/>
  <c r="TS36" i="1"/>
  <c r="TT36" i="1"/>
  <c r="TU36" i="1"/>
  <c r="TV36" i="1"/>
  <c r="TW36" i="1"/>
  <c r="TX36" i="1"/>
  <c r="TY36" i="1"/>
  <c r="TZ36" i="1"/>
  <c r="UA36" i="1"/>
  <c r="UB36" i="1"/>
  <c r="UC36" i="1"/>
  <c r="UD36" i="1"/>
  <c r="UE36" i="1"/>
  <c r="UF36" i="1"/>
  <c r="UG36" i="1"/>
  <c r="UH36" i="1"/>
  <c r="UI36" i="1"/>
  <c r="UJ36" i="1"/>
  <c r="UK36" i="1"/>
  <c r="UL36" i="1"/>
  <c r="UM36" i="1"/>
  <c r="UN36" i="1"/>
  <c r="UO36" i="1"/>
  <c r="UP36" i="1"/>
  <c r="UQ36" i="1"/>
  <c r="UR36" i="1"/>
  <c r="US36" i="1"/>
  <c r="UT36" i="1"/>
  <c r="UU36" i="1"/>
  <c r="UV36" i="1"/>
  <c r="UW36" i="1"/>
  <c r="UX36" i="1"/>
  <c r="UY36" i="1"/>
  <c r="UZ36" i="1"/>
  <c r="VA36" i="1"/>
  <c r="VB36" i="1"/>
  <c r="VC36" i="1"/>
  <c r="VD36" i="1"/>
  <c r="VE36" i="1"/>
  <c r="VF36" i="1"/>
  <c r="VG36" i="1"/>
  <c r="VH36" i="1"/>
  <c r="VI36" i="1"/>
  <c r="VJ36" i="1"/>
  <c r="VK36" i="1"/>
  <c r="VL36" i="1"/>
  <c r="VM36" i="1"/>
  <c r="VN36" i="1"/>
  <c r="VO36" i="1"/>
  <c r="VP36" i="1"/>
  <c r="VQ36" i="1"/>
  <c r="VR36" i="1"/>
  <c r="VS36" i="1"/>
  <c r="VT36" i="1"/>
  <c r="VU36" i="1"/>
  <c r="VV36" i="1"/>
  <c r="VW36" i="1"/>
  <c r="VX36" i="1"/>
  <c r="VY36" i="1"/>
  <c r="VZ36" i="1"/>
  <c r="WA36" i="1"/>
  <c r="WB36" i="1"/>
  <c r="WC36" i="1"/>
  <c r="WD36" i="1"/>
  <c r="WE36" i="1"/>
  <c r="WF36" i="1"/>
  <c r="WG36" i="1"/>
  <c r="WH36" i="1"/>
  <c r="WI36" i="1"/>
  <c r="WJ36" i="1"/>
  <c r="WK36" i="1"/>
  <c r="WL36" i="1"/>
  <c r="WM36" i="1"/>
  <c r="WN36" i="1"/>
  <c r="WO36" i="1"/>
  <c r="WP36" i="1"/>
  <c r="WQ36" i="1"/>
  <c r="WR36" i="1"/>
  <c r="WS36" i="1"/>
  <c r="WT36" i="1"/>
  <c r="WU36" i="1"/>
  <c r="WV36" i="1"/>
  <c r="WW36" i="1"/>
  <c r="WX36" i="1"/>
  <c r="WY36" i="1"/>
  <c r="WZ36" i="1"/>
  <c r="XA36" i="1"/>
  <c r="XB36" i="1"/>
  <c r="XC36" i="1"/>
  <c r="XD36" i="1"/>
  <c r="XE36" i="1"/>
  <c r="XF36" i="1"/>
  <c r="XG36" i="1"/>
  <c r="XH36" i="1"/>
  <c r="XI36" i="1"/>
  <c r="XJ36" i="1"/>
  <c r="XK36" i="1"/>
  <c r="XL36" i="1"/>
  <c r="XM36" i="1"/>
  <c r="XN36" i="1"/>
  <c r="XO36" i="1"/>
  <c r="XP36" i="1"/>
  <c r="XQ36" i="1"/>
  <c r="XR36" i="1"/>
  <c r="XS36" i="1"/>
  <c r="XT36" i="1"/>
  <c r="XU36" i="1"/>
  <c r="XV36" i="1"/>
  <c r="XW36" i="1"/>
  <c r="XX36" i="1"/>
  <c r="XY36" i="1"/>
  <c r="XZ36" i="1"/>
  <c r="YA36" i="1"/>
  <c r="YB36" i="1"/>
  <c r="YC36" i="1"/>
  <c r="YD36" i="1"/>
  <c r="YE36" i="1"/>
  <c r="YF36" i="1"/>
  <c r="YG36" i="1"/>
  <c r="YH36" i="1"/>
  <c r="YI36" i="1"/>
  <c r="YJ36" i="1"/>
  <c r="YK36" i="1"/>
  <c r="YL36" i="1"/>
  <c r="YM36" i="1"/>
  <c r="YN36" i="1"/>
  <c r="YO36" i="1"/>
  <c r="YP36" i="1"/>
  <c r="YQ36" i="1"/>
  <c r="YR36" i="1"/>
  <c r="YS36" i="1"/>
  <c r="YT36" i="1"/>
  <c r="YU36" i="1"/>
  <c r="YV36" i="1"/>
  <c r="YW36" i="1"/>
  <c r="YX36" i="1"/>
  <c r="YY36" i="1"/>
  <c r="YZ36" i="1"/>
  <c r="ZA36" i="1"/>
  <c r="ZB36" i="1"/>
  <c r="ZC36" i="1"/>
  <c r="ZD36" i="1"/>
  <c r="ZE36" i="1"/>
  <c r="ZF36" i="1"/>
  <c r="ZG36" i="1"/>
  <c r="ZH36" i="1"/>
  <c r="ZI36" i="1"/>
  <c r="ZJ36" i="1"/>
  <c r="ZK36" i="1"/>
  <c r="ZL36" i="1"/>
  <c r="ZM36" i="1"/>
  <c r="ZN36" i="1"/>
  <c r="ZO36" i="1"/>
  <c r="ZP36" i="1"/>
  <c r="ZQ36" i="1"/>
  <c r="ZR36" i="1"/>
  <c r="ZS36" i="1"/>
  <c r="ZT36" i="1"/>
  <c r="ZU36" i="1"/>
  <c r="ZV36" i="1"/>
  <c r="ZW36" i="1"/>
  <c r="ZX36" i="1"/>
  <c r="ZY36" i="1"/>
  <c r="ZZ36" i="1"/>
  <c r="AAA36" i="1"/>
  <c r="AAB36" i="1"/>
  <c r="AAC36" i="1"/>
  <c r="AAD36" i="1"/>
  <c r="AAE36" i="1"/>
  <c r="AAF36" i="1"/>
  <c r="AAG36" i="1"/>
  <c r="AAH36" i="1"/>
  <c r="AAI36" i="1"/>
  <c r="AAJ36" i="1"/>
  <c r="AAK36" i="1"/>
  <c r="AAL36" i="1"/>
  <c r="AAM36" i="1"/>
  <c r="AAN36" i="1"/>
  <c r="AAO36" i="1"/>
  <c r="AAP36" i="1"/>
  <c r="AAQ36" i="1"/>
  <c r="AAR36" i="1"/>
  <c r="AAS36" i="1"/>
  <c r="AAT36" i="1"/>
  <c r="AAU36" i="1"/>
  <c r="AAV36" i="1"/>
  <c r="AAW36" i="1"/>
  <c r="AAX36" i="1"/>
  <c r="AAY36" i="1"/>
  <c r="AAZ36" i="1"/>
  <c r="ABA36" i="1"/>
  <c r="ABB36" i="1"/>
  <c r="ABC36" i="1"/>
  <c r="ABD36" i="1"/>
  <c r="ABE36" i="1"/>
  <c r="ABF36" i="1"/>
  <c r="ABG36" i="1"/>
  <c r="ABH36" i="1"/>
  <c r="ABI36" i="1"/>
  <c r="ABJ36" i="1"/>
  <c r="ABK36" i="1"/>
  <c r="ABL36" i="1"/>
  <c r="ABM36" i="1"/>
  <c r="ABN36" i="1"/>
  <c r="ABO36" i="1"/>
  <c r="ABP36" i="1"/>
  <c r="ABQ36" i="1"/>
  <c r="ABR36" i="1"/>
  <c r="ABS36" i="1"/>
  <c r="ABT36" i="1"/>
  <c r="ABU36" i="1"/>
  <c r="ABV36" i="1"/>
  <c r="ABW36" i="1"/>
  <c r="ABX36" i="1"/>
  <c r="ABY36" i="1"/>
  <c r="ABZ36" i="1"/>
  <c r="ACA36" i="1"/>
  <c r="ACB36" i="1"/>
  <c r="ACC36" i="1"/>
  <c r="ACD36" i="1"/>
  <c r="ACE36" i="1"/>
  <c r="ACF36" i="1"/>
  <c r="ACG36" i="1"/>
  <c r="ACH36" i="1"/>
  <c r="ACI36" i="1"/>
  <c r="ACJ36" i="1"/>
  <c r="ACK36" i="1"/>
  <c r="ACL36" i="1"/>
  <c r="ACM36" i="1"/>
  <c r="ACN36" i="1"/>
  <c r="ACO36" i="1"/>
  <c r="ACP36" i="1"/>
  <c r="ACQ36" i="1"/>
  <c r="OQ36" i="1"/>
  <c r="ACS33" i="1"/>
  <c r="ACT33" i="1"/>
  <c r="ACU33" i="1"/>
  <c r="ACU34" i="1" s="1"/>
  <c r="ACV33" i="1"/>
  <c r="ACV34" i="1" s="1"/>
  <c r="ACW33" i="1"/>
  <c r="ACX33" i="1"/>
  <c r="ACY33" i="1"/>
  <c r="ACZ33" i="1"/>
  <c r="ADA33" i="1"/>
  <c r="ADA34" i="1" s="1"/>
  <c r="ADB33" i="1"/>
  <c r="ADB34" i="1" s="1"/>
  <c r="ADC33" i="1"/>
  <c r="ADC34" i="1" s="1"/>
  <c r="ADD33" i="1"/>
  <c r="ADE33" i="1"/>
  <c r="ADF33" i="1"/>
  <c r="ADG33" i="1"/>
  <c r="ADG34" i="1" s="1"/>
  <c r="ADH33" i="1"/>
  <c r="ADH34" i="1" s="1"/>
  <c r="ADI33" i="1"/>
  <c r="ADJ33" i="1"/>
  <c r="ADK33" i="1"/>
  <c r="ADL33" i="1"/>
  <c r="ADM33" i="1"/>
  <c r="ADM34" i="1" s="1"/>
  <c r="ADN33" i="1"/>
  <c r="ADN34" i="1" s="1"/>
  <c r="ADO33" i="1"/>
  <c r="ADO34" i="1" s="1"/>
  <c r="ADP33" i="1"/>
  <c r="ADQ33" i="1"/>
  <c r="ADR33" i="1"/>
  <c r="ADS33" i="1"/>
  <c r="ADS34" i="1" s="1"/>
  <c r="ADT33" i="1"/>
  <c r="ADT34" i="1" s="1"/>
  <c r="ADU33" i="1"/>
  <c r="ADV33" i="1"/>
  <c r="ADW33" i="1"/>
  <c r="ADX33" i="1"/>
  <c r="ADY33" i="1"/>
  <c r="ADY34" i="1" s="1"/>
  <c r="ADZ33" i="1"/>
  <c r="ADZ34" i="1" s="1"/>
  <c r="AEA33" i="1"/>
  <c r="AEA34" i="1" s="1"/>
  <c r="AEB33" i="1"/>
  <c r="AEC33" i="1"/>
  <c r="AED33" i="1"/>
  <c r="AEE33" i="1"/>
  <c r="AEE34" i="1" s="1"/>
  <c r="AEF33" i="1"/>
  <c r="AEF34" i="1" s="1"/>
  <c r="AEG33" i="1"/>
  <c r="AEH33" i="1"/>
  <c r="AEI33" i="1"/>
  <c r="AEJ33" i="1"/>
  <c r="AEK33" i="1"/>
  <c r="AEK34" i="1" s="1"/>
  <c r="AEL33" i="1"/>
  <c r="AEL34" i="1" s="1"/>
  <c r="AEM33" i="1"/>
  <c r="AEM34" i="1" s="1"/>
  <c r="AEN33" i="1"/>
  <c r="AEO33" i="1"/>
  <c r="AEP33" i="1"/>
  <c r="AEQ33" i="1"/>
  <c r="AEQ34" i="1" s="1"/>
  <c r="AER33" i="1"/>
  <c r="AER34" i="1" s="1"/>
  <c r="ACS34" i="1"/>
  <c r="ACT34" i="1"/>
  <c r="ACW34" i="1"/>
  <c r="ACX34" i="1"/>
  <c r="ACY34" i="1"/>
  <c r="ACZ34" i="1"/>
  <c r="ADD34" i="1"/>
  <c r="ADE34" i="1"/>
  <c r="ADF34" i="1"/>
  <c r="ADI34" i="1"/>
  <c r="ADJ34" i="1"/>
  <c r="ADK34" i="1"/>
  <c r="ADL34" i="1"/>
  <c r="ADP34" i="1"/>
  <c r="ADQ34" i="1"/>
  <c r="ADR34" i="1"/>
  <c r="ADU34" i="1"/>
  <c r="ADV34" i="1"/>
  <c r="ADW34" i="1"/>
  <c r="ADX34" i="1"/>
  <c r="AEB34" i="1"/>
  <c r="AEC34" i="1"/>
  <c r="AED34" i="1"/>
  <c r="AEG34" i="1"/>
  <c r="AEH34" i="1"/>
  <c r="AEI34" i="1"/>
  <c r="AEJ34" i="1"/>
  <c r="AEN34" i="1"/>
  <c r="AEO34" i="1"/>
  <c r="AEP34" i="1"/>
  <c r="ACR34" i="1"/>
  <c r="ACR33" i="1"/>
  <c r="OR33" i="1"/>
  <c r="OS33" i="1"/>
  <c r="OS34" i="1" s="1"/>
  <c r="OT33" i="1"/>
  <c r="OU33" i="1"/>
  <c r="OU34" i="1" s="1"/>
  <c r="OV33" i="1"/>
  <c r="OW33" i="1"/>
  <c r="OX33" i="1"/>
  <c r="OY33" i="1"/>
  <c r="OZ33" i="1"/>
  <c r="OZ34" i="1" s="1"/>
  <c r="PA33" i="1"/>
  <c r="PA34" i="1" s="1"/>
  <c r="PB33" i="1"/>
  <c r="PB34" i="1" s="1"/>
  <c r="PC33" i="1"/>
  <c r="PD33" i="1"/>
  <c r="PE33" i="1"/>
  <c r="PE34" i="1" s="1"/>
  <c r="PF33" i="1"/>
  <c r="PG33" i="1"/>
  <c r="PG34" i="1" s="1"/>
  <c r="PH33" i="1"/>
  <c r="PI33" i="1"/>
  <c r="PJ33" i="1"/>
  <c r="PK33" i="1"/>
  <c r="PL33" i="1"/>
  <c r="PL34" i="1" s="1"/>
  <c r="PM33" i="1"/>
  <c r="PM34" i="1" s="1"/>
  <c r="PN33" i="1"/>
  <c r="PN34" i="1" s="1"/>
  <c r="PO33" i="1"/>
  <c r="PP33" i="1"/>
  <c r="PQ33" i="1"/>
  <c r="PQ34" i="1" s="1"/>
  <c r="PR33" i="1"/>
  <c r="PS33" i="1"/>
  <c r="PS34" i="1" s="1"/>
  <c r="PT33" i="1"/>
  <c r="PU33" i="1"/>
  <c r="PV33" i="1"/>
  <c r="PW33" i="1"/>
  <c r="PX33" i="1"/>
  <c r="PX34" i="1" s="1"/>
  <c r="PY33" i="1"/>
  <c r="PY34" i="1" s="1"/>
  <c r="PZ33" i="1"/>
  <c r="PZ34" i="1" s="1"/>
  <c r="QA33" i="1"/>
  <c r="QB33" i="1"/>
  <c r="QC33" i="1"/>
  <c r="QC34" i="1" s="1"/>
  <c r="QD33" i="1"/>
  <c r="QE33" i="1"/>
  <c r="QE34" i="1" s="1"/>
  <c r="QF33" i="1"/>
  <c r="QG33" i="1"/>
  <c r="QH33" i="1"/>
  <c r="QI33" i="1"/>
  <c r="QJ33" i="1"/>
  <c r="QJ34" i="1" s="1"/>
  <c r="QK33" i="1"/>
  <c r="QK34" i="1" s="1"/>
  <c r="QL33" i="1"/>
  <c r="QL34" i="1" s="1"/>
  <c r="QM33" i="1"/>
  <c r="QN33" i="1"/>
  <c r="QO33" i="1"/>
  <c r="QO34" i="1" s="1"/>
  <c r="QP33" i="1"/>
  <c r="QQ33" i="1"/>
  <c r="QQ34" i="1" s="1"/>
  <c r="QR33" i="1"/>
  <c r="QS33" i="1"/>
  <c r="QT33" i="1"/>
  <c r="QU33" i="1"/>
  <c r="QV33" i="1"/>
  <c r="QV34" i="1" s="1"/>
  <c r="QW33" i="1"/>
  <c r="QW34" i="1" s="1"/>
  <c r="QX33" i="1"/>
  <c r="QX34" i="1" s="1"/>
  <c r="QY33" i="1"/>
  <c r="QZ33" i="1"/>
  <c r="RA33" i="1"/>
  <c r="RA34" i="1" s="1"/>
  <c r="RB33" i="1"/>
  <c r="RC33" i="1"/>
  <c r="RC34" i="1" s="1"/>
  <c r="RD33" i="1"/>
  <c r="RE33" i="1"/>
  <c r="RF33" i="1"/>
  <c r="RG33" i="1"/>
  <c r="RH33" i="1"/>
  <c r="RH34" i="1" s="1"/>
  <c r="RI33" i="1"/>
  <c r="RI34" i="1" s="1"/>
  <c r="RJ33" i="1"/>
  <c r="RJ34" i="1" s="1"/>
  <c r="RK33" i="1"/>
  <c r="RL33" i="1"/>
  <c r="RM33" i="1"/>
  <c r="RM34" i="1" s="1"/>
  <c r="RN33" i="1"/>
  <c r="RO33" i="1"/>
  <c r="RO34" i="1" s="1"/>
  <c r="RP33" i="1"/>
  <c r="RQ33" i="1"/>
  <c r="RR33" i="1"/>
  <c r="RS33" i="1"/>
  <c r="RT33" i="1"/>
  <c r="RT34" i="1" s="1"/>
  <c r="RU33" i="1"/>
  <c r="RU34" i="1" s="1"/>
  <c r="RV33" i="1"/>
  <c r="RV34" i="1" s="1"/>
  <c r="RW33" i="1"/>
  <c r="RX33" i="1"/>
  <c r="RY33" i="1"/>
  <c r="RY34" i="1" s="1"/>
  <c r="RZ33" i="1"/>
  <c r="SA33" i="1"/>
  <c r="SA34" i="1" s="1"/>
  <c r="SB33" i="1"/>
  <c r="SC33" i="1"/>
  <c r="SD33" i="1"/>
  <c r="SE33" i="1"/>
  <c r="SF33" i="1"/>
  <c r="SF34" i="1" s="1"/>
  <c r="SG33" i="1"/>
  <c r="SG34" i="1" s="1"/>
  <c r="SH33" i="1"/>
  <c r="SH34" i="1" s="1"/>
  <c r="SI33" i="1"/>
  <c r="SJ33" i="1"/>
  <c r="SK33" i="1"/>
  <c r="SK34" i="1" s="1"/>
  <c r="SL33" i="1"/>
  <c r="SM33" i="1"/>
  <c r="SM34" i="1" s="1"/>
  <c r="SN33" i="1"/>
  <c r="SO33" i="1"/>
  <c r="SP33" i="1"/>
  <c r="SQ33" i="1"/>
  <c r="SR33" i="1"/>
  <c r="SR34" i="1" s="1"/>
  <c r="SS33" i="1"/>
  <c r="SS34" i="1" s="1"/>
  <c r="ST33" i="1"/>
  <c r="ST34" i="1" s="1"/>
  <c r="SU33" i="1"/>
  <c r="SV33" i="1"/>
  <c r="SW33" i="1"/>
  <c r="SW34" i="1" s="1"/>
  <c r="SX33" i="1"/>
  <c r="SY33" i="1"/>
  <c r="SY34" i="1" s="1"/>
  <c r="SZ33" i="1"/>
  <c r="TA33" i="1"/>
  <c r="TB33" i="1"/>
  <c r="TC33" i="1"/>
  <c r="TD33" i="1"/>
  <c r="TD34" i="1" s="1"/>
  <c r="TE33" i="1"/>
  <c r="TE34" i="1" s="1"/>
  <c r="TF33" i="1"/>
  <c r="TF34" i="1" s="1"/>
  <c r="TG33" i="1"/>
  <c r="TH33" i="1"/>
  <c r="TI33" i="1"/>
  <c r="TI34" i="1" s="1"/>
  <c r="TJ33" i="1"/>
  <c r="TK33" i="1"/>
  <c r="TK34" i="1" s="1"/>
  <c r="TL33" i="1"/>
  <c r="TM33" i="1"/>
  <c r="TN33" i="1"/>
  <c r="TO33" i="1"/>
  <c r="TP33" i="1"/>
  <c r="TP34" i="1" s="1"/>
  <c r="TQ33" i="1"/>
  <c r="TQ34" i="1" s="1"/>
  <c r="TR33" i="1"/>
  <c r="TR34" i="1" s="1"/>
  <c r="TS33" i="1"/>
  <c r="TT33" i="1"/>
  <c r="TU33" i="1"/>
  <c r="TU34" i="1" s="1"/>
  <c r="TV33" i="1"/>
  <c r="TW33" i="1"/>
  <c r="TW34" i="1" s="1"/>
  <c r="TX33" i="1"/>
  <c r="TY33" i="1"/>
  <c r="TZ33" i="1"/>
  <c r="UA33" i="1"/>
  <c r="UB33" i="1"/>
  <c r="UB34" i="1" s="1"/>
  <c r="UC33" i="1"/>
  <c r="UC34" i="1" s="1"/>
  <c r="UD33" i="1"/>
  <c r="UD34" i="1" s="1"/>
  <c r="UE33" i="1"/>
  <c r="UF33" i="1"/>
  <c r="UG33" i="1"/>
  <c r="UG34" i="1" s="1"/>
  <c r="UH33" i="1"/>
  <c r="UI33" i="1"/>
  <c r="UI34" i="1" s="1"/>
  <c r="UJ33" i="1"/>
  <c r="UK33" i="1"/>
  <c r="UL33" i="1"/>
  <c r="UM33" i="1"/>
  <c r="UN33" i="1"/>
  <c r="UN34" i="1" s="1"/>
  <c r="UO33" i="1"/>
  <c r="UO34" i="1" s="1"/>
  <c r="UP33" i="1"/>
  <c r="UP34" i="1" s="1"/>
  <c r="UQ33" i="1"/>
  <c r="UR33" i="1"/>
  <c r="US33" i="1"/>
  <c r="US34" i="1" s="1"/>
  <c r="UT33" i="1"/>
  <c r="UU33" i="1"/>
  <c r="UU34" i="1" s="1"/>
  <c r="UV33" i="1"/>
  <c r="UW33" i="1"/>
  <c r="UX33" i="1"/>
  <c r="UY33" i="1"/>
  <c r="UZ33" i="1"/>
  <c r="UZ34" i="1" s="1"/>
  <c r="VA33" i="1"/>
  <c r="VA34" i="1" s="1"/>
  <c r="VB33" i="1"/>
  <c r="VB34" i="1" s="1"/>
  <c r="VC33" i="1"/>
  <c r="VD33" i="1"/>
  <c r="VE33" i="1"/>
  <c r="VE34" i="1" s="1"/>
  <c r="VF33" i="1"/>
  <c r="VG33" i="1"/>
  <c r="VG34" i="1" s="1"/>
  <c r="VH33" i="1"/>
  <c r="VI33" i="1"/>
  <c r="VJ33" i="1"/>
  <c r="VK33" i="1"/>
  <c r="VL33" i="1"/>
  <c r="VL34" i="1" s="1"/>
  <c r="VM33" i="1"/>
  <c r="VM34" i="1" s="1"/>
  <c r="VN33" i="1"/>
  <c r="VN34" i="1" s="1"/>
  <c r="VO33" i="1"/>
  <c r="VP33" i="1"/>
  <c r="VQ33" i="1"/>
  <c r="VQ34" i="1" s="1"/>
  <c r="VR33" i="1"/>
  <c r="VS33" i="1"/>
  <c r="VS34" i="1" s="1"/>
  <c r="VT33" i="1"/>
  <c r="VU33" i="1"/>
  <c r="VV33" i="1"/>
  <c r="VW33" i="1"/>
  <c r="VX33" i="1"/>
  <c r="VX34" i="1" s="1"/>
  <c r="VY33" i="1"/>
  <c r="VY34" i="1" s="1"/>
  <c r="VZ33" i="1"/>
  <c r="VZ34" i="1" s="1"/>
  <c r="WA33" i="1"/>
  <c r="WB33" i="1"/>
  <c r="WC33" i="1"/>
  <c r="WC34" i="1" s="1"/>
  <c r="WD33" i="1"/>
  <c r="WE33" i="1"/>
  <c r="WE34" i="1" s="1"/>
  <c r="WF33" i="1"/>
  <c r="WG33" i="1"/>
  <c r="WH33" i="1"/>
  <c r="WI33" i="1"/>
  <c r="WJ33" i="1"/>
  <c r="WJ34" i="1" s="1"/>
  <c r="WK33" i="1"/>
  <c r="WK34" i="1" s="1"/>
  <c r="WL33" i="1"/>
  <c r="WL34" i="1" s="1"/>
  <c r="WM33" i="1"/>
  <c r="WN33" i="1"/>
  <c r="WO33" i="1"/>
  <c r="WO34" i="1" s="1"/>
  <c r="WP33" i="1"/>
  <c r="WQ33" i="1"/>
  <c r="WQ34" i="1" s="1"/>
  <c r="WR33" i="1"/>
  <c r="WS33" i="1"/>
  <c r="WT33" i="1"/>
  <c r="WU33" i="1"/>
  <c r="WV33" i="1"/>
  <c r="WV34" i="1" s="1"/>
  <c r="WW33" i="1"/>
  <c r="WW34" i="1" s="1"/>
  <c r="WX33" i="1"/>
  <c r="WX34" i="1" s="1"/>
  <c r="WY33" i="1"/>
  <c r="WZ33" i="1"/>
  <c r="XA33" i="1"/>
  <c r="XA34" i="1" s="1"/>
  <c r="XB33" i="1"/>
  <c r="XC33" i="1"/>
  <c r="XC34" i="1" s="1"/>
  <c r="XD33" i="1"/>
  <c r="XE33" i="1"/>
  <c r="XF33" i="1"/>
  <c r="XG33" i="1"/>
  <c r="XH33" i="1"/>
  <c r="XH34" i="1" s="1"/>
  <c r="XI33" i="1"/>
  <c r="XI34" i="1" s="1"/>
  <c r="XJ33" i="1"/>
  <c r="XJ34" i="1" s="1"/>
  <c r="XK33" i="1"/>
  <c r="XL33" i="1"/>
  <c r="XM33" i="1"/>
  <c r="XM34" i="1" s="1"/>
  <c r="XN33" i="1"/>
  <c r="XO33" i="1"/>
  <c r="XO34" i="1" s="1"/>
  <c r="XP33" i="1"/>
  <c r="XQ33" i="1"/>
  <c r="XR33" i="1"/>
  <c r="XS33" i="1"/>
  <c r="XT33" i="1"/>
  <c r="XT34" i="1" s="1"/>
  <c r="XU33" i="1"/>
  <c r="XU34" i="1" s="1"/>
  <c r="XV33" i="1"/>
  <c r="XV34" i="1" s="1"/>
  <c r="XW33" i="1"/>
  <c r="XX33" i="1"/>
  <c r="XY33" i="1"/>
  <c r="XY34" i="1" s="1"/>
  <c r="XZ33" i="1"/>
  <c r="YA33" i="1"/>
  <c r="YA34" i="1" s="1"/>
  <c r="YB33" i="1"/>
  <c r="YC33" i="1"/>
  <c r="YD33" i="1"/>
  <c r="YE33" i="1"/>
  <c r="YF33" i="1"/>
  <c r="YF34" i="1" s="1"/>
  <c r="YG33" i="1"/>
  <c r="YG34" i="1" s="1"/>
  <c r="YH33" i="1"/>
  <c r="YH34" i="1" s="1"/>
  <c r="YI33" i="1"/>
  <c r="YJ33" i="1"/>
  <c r="YK33" i="1"/>
  <c r="YK34" i="1" s="1"/>
  <c r="YL33" i="1"/>
  <c r="YM33" i="1"/>
  <c r="YM34" i="1" s="1"/>
  <c r="YN33" i="1"/>
  <c r="YO33" i="1"/>
  <c r="YP33" i="1"/>
  <c r="YQ33" i="1"/>
  <c r="YR33" i="1"/>
  <c r="YR34" i="1" s="1"/>
  <c r="YS33" i="1"/>
  <c r="YS34" i="1" s="1"/>
  <c r="YT33" i="1"/>
  <c r="YT34" i="1" s="1"/>
  <c r="YU33" i="1"/>
  <c r="YV33" i="1"/>
  <c r="YW33" i="1"/>
  <c r="YW34" i="1" s="1"/>
  <c r="YX33" i="1"/>
  <c r="YY33" i="1"/>
  <c r="YY34" i="1" s="1"/>
  <c r="YZ33" i="1"/>
  <c r="ZA33" i="1"/>
  <c r="ZB33" i="1"/>
  <c r="ZC33" i="1"/>
  <c r="ZD33" i="1"/>
  <c r="ZD34" i="1" s="1"/>
  <c r="ZE33" i="1"/>
  <c r="ZE34" i="1" s="1"/>
  <c r="ZF33" i="1"/>
  <c r="ZF34" i="1" s="1"/>
  <c r="ZG33" i="1"/>
  <c r="ZH33" i="1"/>
  <c r="ZI33" i="1"/>
  <c r="ZI34" i="1" s="1"/>
  <c r="ZJ33" i="1"/>
  <c r="ZK33" i="1"/>
  <c r="ZK34" i="1" s="1"/>
  <c r="ZL33" i="1"/>
  <c r="ZM33" i="1"/>
  <c r="ZN33" i="1"/>
  <c r="ZO33" i="1"/>
  <c r="ZP33" i="1"/>
  <c r="ZP34" i="1" s="1"/>
  <c r="ZQ33" i="1"/>
  <c r="ZQ34" i="1" s="1"/>
  <c r="ZR33" i="1"/>
  <c r="ZR34" i="1" s="1"/>
  <c r="ZS33" i="1"/>
  <c r="ZT33" i="1"/>
  <c r="ZU33" i="1"/>
  <c r="ZU34" i="1" s="1"/>
  <c r="ZV33" i="1"/>
  <c r="ZW33" i="1"/>
  <c r="ZW34" i="1" s="1"/>
  <c r="ZX33" i="1"/>
  <c r="ZY33" i="1"/>
  <c r="ZZ33" i="1"/>
  <c r="AAA33" i="1"/>
  <c r="AAB33" i="1"/>
  <c r="AAB34" i="1" s="1"/>
  <c r="AAC33" i="1"/>
  <c r="AAC34" i="1" s="1"/>
  <c r="AAD33" i="1"/>
  <c r="AAD34" i="1" s="1"/>
  <c r="AAE33" i="1"/>
  <c r="AAF33" i="1"/>
  <c r="AAG33" i="1"/>
  <c r="AAG34" i="1" s="1"/>
  <c r="AAH33" i="1"/>
  <c r="AAI33" i="1"/>
  <c r="AAI34" i="1" s="1"/>
  <c r="AAJ33" i="1"/>
  <c r="AAK33" i="1"/>
  <c r="AAL33" i="1"/>
  <c r="AAM33" i="1"/>
  <c r="AAN33" i="1"/>
  <c r="AAN34" i="1" s="1"/>
  <c r="AAO33" i="1"/>
  <c r="AAO34" i="1" s="1"/>
  <c r="AAP33" i="1"/>
  <c r="AAP34" i="1" s="1"/>
  <c r="AAQ33" i="1"/>
  <c r="AAR33" i="1"/>
  <c r="AAS33" i="1"/>
  <c r="AAS34" i="1" s="1"/>
  <c r="AAT33" i="1"/>
  <c r="AAU33" i="1"/>
  <c r="AAU34" i="1" s="1"/>
  <c r="AAV33" i="1"/>
  <c r="AAW33" i="1"/>
  <c r="AAX33" i="1"/>
  <c r="AAY33" i="1"/>
  <c r="AAZ33" i="1"/>
  <c r="AAZ34" i="1" s="1"/>
  <c r="ABA33" i="1"/>
  <c r="ABA34" i="1" s="1"/>
  <c r="ABB33" i="1"/>
  <c r="ABB34" i="1" s="1"/>
  <c r="ABC33" i="1"/>
  <c r="ABD33" i="1"/>
  <c r="ABE33" i="1"/>
  <c r="ABE34" i="1" s="1"/>
  <c r="ABF33" i="1"/>
  <c r="ABG33" i="1"/>
  <c r="ABG34" i="1" s="1"/>
  <c r="ABH33" i="1"/>
  <c r="ABI33" i="1"/>
  <c r="ABJ33" i="1"/>
  <c r="ABK33" i="1"/>
  <c r="ABL33" i="1"/>
  <c r="ABL34" i="1" s="1"/>
  <c r="ABM33" i="1"/>
  <c r="ABM34" i="1" s="1"/>
  <c r="ABN33" i="1"/>
  <c r="ABN34" i="1" s="1"/>
  <c r="ABO33" i="1"/>
  <c r="ABP33" i="1"/>
  <c r="ABQ33" i="1"/>
  <c r="ABQ34" i="1" s="1"/>
  <c r="ABR33" i="1"/>
  <c r="ABS33" i="1"/>
  <c r="ABS34" i="1" s="1"/>
  <c r="ABT33" i="1"/>
  <c r="ABU33" i="1"/>
  <c r="ABV33" i="1"/>
  <c r="ABW33" i="1"/>
  <c r="ABX33" i="1"/>
  <c r="ABX34" i="1" s="1"/>
  <c r="ABY33" i="1"/>
  <c r="ABY34" i="1" s="1"/>
  <c r="ABZ33" i="1"/>
  <c r="ABZ34" i="1" s="1"/>
  <c r="ACA33" i="1"/>
  <c r="ACB33" i="1"/>
  <c r="ACC33" i="1"/>
  <c r="ACC34" i="1" s="1"/>
  <c r="ACD33" i="1"/>
  <c r="ACE33" i="1"/>
  <c r="ACE34" i="1" s="1"/>
  <c r="ACF33" i="1"/>
  <c r="ACG33" i="1"/>
  <c r="ACH33" i="1"/>
  <c r="ACI33" i="1"/>
  <c r="ACJ33" i="1"/>
  <c r="ACJ34" i="1" s="1"/>
  <c r="ACK33" i="1"/>
  <c r="ACK34" i="1" s="1"/>
  <c r="ACL33" i="1"/>
  <c r="ACL34" i="1" s="1"/>
  <c r="ACM33" i="1"/>
  <c r="ACN33" i="1"/>
  <c r="ACO33" i="1"/>
  <c r="ACO34" i="1" s="1"/>
  <c r="ACP33" i="1"/>
  <c r="ACQ33" i="1"/>
  <c r="ACQ34" i="1" s="1"/>
  <c r="OR34" i="1"/>
  <c r="OT34" i="1"/>
  <c r="OV34" i="1"/>
  <c r="OW34" i="1"/>
  <c r="OX34" i="1"/>
  <c r="OY34" i="1"/>
  <c r="PC34" i="1"/>
  <c r="PD34" i="1"/>
  <c r="PF34" i="1"/>
  <c r="PH34" i="1"/>
  <c r="PI34" i="1"/>
  <c r="PJ34" i="1"/>
  <c r="PK34" i="1"/>
  <c r="PO34" i="1"/>
  <c r="PP34" i="1"/>
  <c r="PR34" i="1"/>
  <c r="PT34" i="1"/>
  <c r="PU34" i="1"/>
  <c r="PV34" i="1"/>
  <c r="PW34" i="1"/>
  <c r="QA34" i="1"/>
  <c r="QB34" i="1"/>
  <c r="QD34" i="1"/>
  <c r="QF34" i="1"/>
  <c r="QG34" i="1"/>
  <c r="QH34" i="1"/>
  <c r="QI34" i="1"/>
  <c r="QM34" i="1"/>
  <c r="QN34" i="1"/>
  <c r="QP34" i="1"/>
  <c r="QR34" i="1"/>
  <c r="QS34" i="1"/>
  <c r="QT34" i="1"/>
  <c r="QU34" i="1"/>
  <c r="QY34" i="1"/>
  <c r="QZ34" i="1"/>
  <c r="RB34" i="1"/>
  <c r="RD34" i="1"/>
  <c r="RE34" i="1"/>
  <c r="RF34" i="1"/>
  <c r="RG34" i="1"/>
  <c r="RK34" i="1"/>
  <c r="RL34" i="1"/>
  <c r="RN34" i="1"/>
  <c r="RP34" i="1"/>
  <c r="RQ34" i="1"/>
  <c r="RR34" i="1"/>
  <c r="RS34" i="1"/>
  <c r="RW34" i="1"/>
  <c r="RX34" i="1"/>
  <c r="RZ34" i="1"/>
  <c r="SB34" i="1"/>
  <c r="SC34" i="1"/>
  <c r="SD34" i="1"/>
  <c r="SE34" i="1"/>
  <c r="SI34" i="1"/>
  <c r="SJ34" i="1"/>
  <c r="SL34" i="1"/>
  <c r="SN34" i="1"/>
  <c r="SO34" i="1"/>
  <c r="SP34" i="1"/>
  <c r="SQ34" i="1"/>
  <c r="SU34" i="1"/>
  <c r="SV34" i="1"/>
  <c r="SX34" i="1"/>
  <c r="SZ34" i="1"/>
  <c r="TA34" i="1"/>
  <c r="TB34" i="1"/>
  <c r="TC34" i="1"/>
  <c r="TG34" i="1"/>
  <c r="TH34" i="1"/>
  <c r="TJ34" i="1"/>
  <c r="TL34" i="1"/>
  <c r="TM34" i="1"/>
  <c r="TN34" i="1"/>
  <c r="TO34" i="1"/>
  <c r="TS34" i="1"/>
  <c r="TT34" i="1"/>
  <c r="TV34" i="1"/>
  <c r="TX34" i="1"/>
  <c r="TY34" i="1"/>
  <c r="TZ34" i="1"/>
  <c r="UA34" i="1"/>
  <c r="UE34" i="1"/>
  <c r="UF34" i="1"/>
  <c r="UH34" i="1"/>
  <c r="UJ34" i="1"/>
  <c r="UK34" i="1"/>
  <c r="UL34" i="1"/>
  <c r="UM34" i="1"/>
  <c r="UQ34" i="1"/>
  <c r="UR34" i="1"/>
  <c r="UT34" i="1"/>
  <c r="UV34" i="1"/>
  <c r="UW34" i="1"/>
  <c r="UX34" i="1"/>
  <c r="UY34" i="1"/>
  <c r="VC34" i="1"/>
  <c r="VD34" i="1"/>
  <c r="VF34" i="1"/>
  <c r="VH34" i="1"/>
  <c r="VI34" i="1"/>
  <c r="VJ34" i="1"/>
  <c r="VK34" i="1"/>
  <c r="VO34" i="1"/>
  <c r="VP34" i="1"/>
  <c r="VR34" i="1"/>
  <c r="VT34" i="1"/>
  <c r="VU34" i="1"/>
  <c r="VV34" i="1"/>
  <c r="VW34" i="1"/>
  <c r="WA34" i="1"/>
  <c r="WB34" i="1"/>
  <c r="WD34" i="1"/>
  <c r="WF34" i="1"/>
  <c r="WG34" i="1"/>
  <c r="WH34" i="1"/>
  <c r="WI34" i="1"/>
  <c r="WM34" i="1"/>
  <c r="WN34" i="1"/>
  <c r="WP34" i="1"/>
  <c r="WR34" i="1"/>
  <c r="WS34" i="1"/>
  <c r="WT34" i="1"/>
  <c r="WU34" i="1"/>
  <c r="WY34" i="1"/>
  <c r="WZ34" i="1"/>
  <c r="XB34" i="1"/>
  <c r="XD34" i="1"/>
  <c r="XE34" i="1"/>
  <c r="XF34" i="1"/>
  <c r="XG34" i="1"/>
  <c r="XK34" i="1"/>
  <c r="XL34" i="1"/>
  <c r="XN34" i="1"/>
  <c r="XP34" i="1"/>
  <c r="XQ34" i="1"/>
  <c r="XR34" i="1"/>
  <c r="XS34" i="1"/>
  <c r="XW34" i="1"/>
  <c r="XX34" i="1"/>
  <c r="XZ34" i="1"/>
  <c r="YB34" i="1"/>
  <c r="YC34" i="1"/>
  <c r="YD34" i="1"/>
  <c r="YE34" i="1"/>
  <c r="YI34" i="1"/>
  <c r="YJ34" i="1"/>
  <c r="YL34" i="1"/>
  <c r="YN34" i="1"/>
  <c r="YO34" i="1"/>
  <c r="YP34" i="1"/>
  <c r="YQ34" i="1"/>
  <c r="YU34" i="1"/>
  <c r="YV34" i="1"/>
  <c r="YX34" i="1"/>
  <c r="YZ34" i="1"/>
  <c r="ZA34" i="1"/>
  <c r="ZB34" i="1"/>
  <c r="ZC34" i="1"/>
  <c r="ZG34" i="1"/>
  <c r="ZH34" i="1"/>
  <c r="ZJ34" i="1"/>
  <c r="ZL34" i="1"/>
  <c r="ZM34" i="1"/>
  <c r="ZN34" i="1"/>
  <c r="ZO34" i="1"/>
  <c r="ZS34" i="1"/>
  <c r="ZT34" i="1"/>
  <c r="ZV34" i="1"/>
  <c r="ZX34" i="1"/>
  <c r="ZY34" i="1"/>
  <c r="ZZ34" i="1"/>
  <c r="AAA34" i="1"/>
  <c r="AAE34" i="1"/>
  <c r="AAF34" i="1"/>
  <c r="AAH34" i="1"/>
  <c r="AAJ34" i="1"/>
  <c r="AAK34" i="1"/>
  <c r="AAL34" i="1"/>
  <c r="AAM34" i="1"/>
  <c r="AAQ34" i="1"/>
  <c r="AAR34" i="1"/>
  <c r="AAT34" i="1"/>
  <c r="AAV34" i="1"/>
  <c r="AAW34" i="1"/>
  <c r="AAX34" i="1"/>
  <c r="AAY34" i="1"/>
  <c r="ABC34" i="1"/>
  <c r="ABD34" i="1"/>
  <c r="ABF34" i="1"/>
  <c r="ABH34" i="1"/>
  <c r="ABI34" i="1"/>
  <c r="ABJ34" i="1"/>
  <c r="ABK34" i="1"/>
  <c r="ABO34" i="1"/>
  <c r="ABP34" i="1"/>
  <c r="ABR34" i="1"/>
  <c r="ABT34" i="1"/>
  <c r="ABU34" i="1"/>
  <c r="ABV34" i="1"/>
  <c r="ABW34" i="1"/>
  <c r="ACA34" i="1"/>
  <c r="ACB34" i="1"/>
  <c r="ACD34" i="1"/>
  <c r="ACF34" i="1"/>
  <c r="ACG34" i="1"/>
  <c r="ACH34" i="1"/>
  <c r="ACI34" i="1"/>
  <c r="ACM34" i="1"/>
  <c r="ACN34" i="1"/>
  <c r="ACP34" i="1"/>
  <c r="OQ34" i="1"/>
  <c r="OQ33" i="1"/>
  <c r="AER32" i="1" a="1"/>
  <c r="AER32" i="1" s="1"/>
  <c r="AER31" i="1" a="1"/>
  <c r="AER31" i="1" s="1"/>
  <c r="AER30" i="1" a="1"/>
  <c r="AER30" i="1" s="1"/>
  <c r="ACT30" i="1" a="1"/>
  <c r="ACT30" i="1" s="1"/>
  <c r="ACU30" i="1" a="1"/>
  <c r="ACU30" i="1" s="1"/>
  <c r="ACV30" i="1" a="1"/>
  <c r="ACV30" i="1" s="1"/>
  <c r="ACW30" i="1" a="1"/>
  <c r="ACW30" i="1" s="1"/>
  <c r="ACX30" i="1" a="1"/>
  <c r="ACX30" i="1" s="1"/>
  <c r="ACY30" i="1" a="1"/>
  <c r="ACY30" i="1" s="1"/>
  <c r="ACZ30" i="1" a="1"/>
  <c r="ACZ30" i="1" s="1"/>
  <c r="ADA30" i="1" a="1"/>
  <c r="ADA30" i="1" s="1"/>
  <c r="ADB30" i="1" a="1"/>
  <c r="ADB30" i="1" s="1"/>
  <c r="ADC30" i="1" a="1"/>
  <c r="ADC30" i="1" s="1"/>
  <c r="ADD30" i="1" a="1"/>
  <c r="ADD30" i="1" s="1"/>
  <c r="ADE30" i="1" a="1"/>
  <c r="ADE30" i="1" s="1"/>
  <c r="ADF30" i="1" a="1"/>
  <c r="ADF30" i="1" s="1"/>
  <c r="ADG30" i="1" a="1"/>
  <c r="ADG30" i="1" s="1"/>
  <c r="ADH30" i="1" a="1"/>
  <c r="ADH30" i="1" s="1"/>
  <c r="ADI30" i="1" a="1"/>
  <c r="ADI30" i="1" s="1"/>
  <c r="ADJ30" i="1" a="1"/>
  <c r="ADJ30" i="1" s="1"/>
  <c r="ADK30" i="1" a="1"/>
  <c r="ADK30" i="1" s="1"/>
  <c r="ADL30" i="1" a="1"/>
  <c r="ADL30" i="1" s="1"/>
  <c r="ADM30" i="1" a="1"/>
  <c r="ADM30" i="1" s="1"/>
  <c r="ADN30" i="1" a="1"/>
  <c r="ADN30" i="1" s="1"/>
  <c r="ADO30" i="1" a="1"/>
  <c r="ADO30" i="1" s="1"/>
  <c r="ADP30" i="1" a="1"/>
  <c r="ADP30" i="1" s="1"/>
  <c r="ADQ30" i="1" a="1"/>
  <c r="ADQ30" i="1" s="1"/>
  <c r="ADR30" i="1" a="1"/>
  <c r="ADR30" i="1" s="1"/>
  <c r="ADS30" i="1" a="1"/>
  <c r="ADS30" i="1" s="1"/>
  <c r="ADT30" i="1" a="1"/>
  <c r="ADT30" i="1" s="1"/>
  <c r="ADU30" i="1" a="1"/>
  <c r="ADU30" i="1" s="1"/>
  <c r="ADV30" i="1" a="1"/>
  <c r="ADV30" i="1" s="1"/>
  <c r="ADW30" i="1" a="1"/>
  <c r="ADW30" i="1" s="1"/>
  <c r="ADX30" i="1" a="1"/>
  <c r="ADX30" i="1" s="1"/>
  <c r="ADY30" i="1" a="1"/>
  <c r="ADY30" i="1" s="1"/>
  <c r="ADZ30" i="1" a="1"/>
  <c r="ADZ30" i="1" s="1"/>
  <c r="AEA30" i="1" a="1"/>
  <c r="AEA30" i="1" s="1"/>
  <c r="AEB30" i="1" a="1"/>
  <c r="AEB30" i="1" s="1"/>
  <c r="AEC30" i="1" a="1"/>
  <c r="AEC30" i="1" s="1"/>
  <c r="AED30" i="1" a="1"/>
  <c r="AED30" i="1" s="1"/>
  <c r="AEE30" i="1" a="1"/>
  <c r="AEE30" i="1" s="1"/>
  <c r="AEF30" i="1" a="1"/>
  <c r="AEF30" i="1" s="1"/>
  <c r="AEG30" i="1" a="1"/>
  <c r="AEG30" i="1" s="1"/>
  <c r="AEH30" i="1" a="1"/>
  <c r="AEH30" i="1" s="1"/>
  <c r="AEI30" i="1" a="1"/>
  <c r="AEI30" i="1" s="1"/>
  <c r="AEJ30" i="1" a="1"/>
  <c r="AEJ30" i="1" s="1"/>
  <c r="AEK30" i="1" a="1"/>
  <c r="AEK30" i="1" s="1"/>
  <c r="AEL30" i="1" a="1"/>
  <c r="AEL30" i="1" s="1"/>
  <c r="AEM30" i="1" a="1"/>
  <c r="AEM30" i="1" s="1"/>
  <c r="AEN30" i="1" a="1"/>
  <c r="AEN30" i="1" s="1"/>
  <c r="AEO30" i="1" a="1"/>
  <c r="AEO30" i="1" s="1"/>
  <c r="AEP30" i="1" a="1"/>
  <c r="AEP30" i="1" s="1"/>
  <c r="AEQ30" i="1" a="1"/>
  <c r="AEQ30" i="1" s="1"/>
  <c r="ACT31" i="1" a="1"/>
  <c r="ACT31" i="1" s="1"/>
  <c r="ACU31" i="1" a="1"/>
  <c r="ACU31" i="1" s="1"/>
  <c r="ACV31" i="1" a="1"/>
  <c r="ACV31" i="1" s="1"/>
  <c r="ACW31" i="1" a="1"/>
  <c r="ACW31" i="1" s="1"/>
  <c r="ACX31" i="1" a="1"/>
  <c r="ACX31" i="1" s="1"/>
  <c r="ACY31" i="1" a="1"/>
  <c r="ACY31" i="1" s="1"/>
  <c r="ACZ31" i="1" a="1"/>
  <c r="ACZ31" i="1" s="1"/>
  <c r="ADA31" i="1" a="1"/>
  <c r="ADA31" i="1" s="1"/>
  <c r="ADB31" i="1" a="1"/>
  <c r="ADB31" i="1" s="1"/>
  <c r="ADC31" i="1" a="1"/>
  <c r="ADC31" i="1" s="1"/>
  <c r="ADD31" i="1" a="1"/>
  <c r="ADD31" i="1" s="1"/>
  <c r="ADE31" i="1" a="1"/>
  <c r="ADE31" i="1" s="1"/>
  <c r="ADF31" i="1" a="1"/>
  <c r="ADF31" i="1" s="1"/>
  <c r="ADG31" i="1" a="1"/>
  <c r="ADG31" i="1" s="1"/>
  <c r="ADH31" i="1" a="1"/>
  <c r="ADH31" i="1" s="1"/>
  <c r="ADI31" i="1" a="1"/>
  <c r="ADI31" i="1" s="1"/>
  <c r="ADJ31" i="1" a="1"/>
  <c r="ADJ31" i="1" s="1"/>
  <c r="ADK31" i="1" a="1"/>
  <c r="ADK31" i="1" s="1"/>
  <c r="ADL31" i="1" a="1"/>
  <c r="ADL31" i="1" s="1"/>
  <c r="ADM31" i="1" a="1"/>
  <c r="ADM31" i="1" s="1"/>
  <c r="ADN31" i="1" a="1"/>
  <c r="ADN31" i="1" s="1"/>
  <c r="ADO31" i="1" a="1"/>
  <c r="ADO31" i="1" s="1"/>
  <c r="ADP31" i="1" a="1"/>
  <c r="ADP31" i="1" s="1"/>
  <c r="ADQ31" i="1" a="1"/>
  <c r="ADQ31" i="1" s="1"/>
  <c r="ADR31" i="1" a="1"/>
  <c r="ADR31" i="1" s="1"/>
  <c r="ADS31" i="1" a="1"/>
  <c r="ADS31" i="1" s="1"/>
  <c r="ADT31" i="1" a="1"/>
  <c r="ADT31" i="1" s="1"/>
  <c r="ADU31" i="1" a="1"/>
  <c r="ADU31" i="1" s="1"/>
  <c r="ADV31" i="1" a="1"/>
  <c r="ADV31" i="1" s="1"/>
  <c r="ADW31" i="1" a="1"/>
  <c r="ADW31" i="1" s="1"/>
  <c r="ADX31" i="1" a="1"/>
  <c r="ADX31" i="1" s="1"/>
  <c r="ADY31" i="1" a="1"/>
  <c r="ADY31" i="1" s="1"/>
  <c r="ADZ31" i="1" a="1"/>
  <c r="ADZ31" i="1" s="1"/>
  <c r="AEA31" i="1" a="1"/>
  <c r="AEA31" i="1" s="1"/>
  <c r="AEB31" i="1" a="1"/>
  <c r="AEB31" i="1" s="1"/>
  <c r="AEC31" i="1" a="1"/>
  <c r="AEC31" i="1" s="1"/>
  <c r="AED31" i="1" a="1"/>
  <c r="AED31" i="1" s="1"/>
  <c r="AEE31" i="1" a="1"/>
  <c r="AEE31" i="1" s="1"/>
  <c r="AEF31" i="1" a="1"/>
  <c r="AEF31" i="1" s="1"/>
  <c r="AEG31" i="1" a="1"/>
  <c r="AEG31" i="1" s="1"/>
  <c r="AEH31" i="1" a="1"/>
  <c r="AEH31" i="1" s="1"/>
  <c r="AEI31" i="1" a="1"/>
  <c r="AEI31" i="1" s="1"/>
  <c r="AEJ31" i="1" a="1"/>
  <c r="AEJ31" i="1" s="1"/>
  <c r="AEK31" i="1" a="1"/>
  <c r="AEK31" i="1" s="1"/>
  <c r="AEL31" i="1" a="1"/>
  <c r="AEL31" i="1" s="1"/>
  <c r="AEM31" i="1" a="1"/>
  <c r="AEM31" i="1" s="1"/>
  <c r="AEN31" i="1" a="1"/>
  <c r="AEN31" i="1" s="1"/>
  <c r="AEO31" i="1" a="1"/>
  <c r="AEO31" i="1" s="1"/>
  <c r="AEP31" i="1" a="1"/>
  <c r="AEP31" i="1" s="1"/>
  <c r="AEQ31" i="1" a="1"/>
  <c r="AEQ31" i="1" s="1"/>
  <c r="ACT32" i="1" a="1"/>
  <c r="ACT32" i="1" s="1"/>
  <c r="ACU32" i="1" a="1"/>
  <c r="ACU32" i="1" s="1"/>
  <c r="ACV32" i="1" a="1"/>
  <c r="ACV32" i="1" s="1"/>
  <c r="ACW32" i="1" a="1"/>
  <c r="ACW32" i="1" s="1"/>
  <c r="ACX32" i="1" a="1"/>
  <c r="ACX32" i="1" s="1"/>
  <c r="ACY32" i="1" a="1"/>
  <c r="ACY32" i="1" s="1"/>
  <c r="ACZ32" i="1" a="1"/>
  <c r="ACZ32" i="1" s="1"/>
  <c r="ADA32" i="1" a="1"/>
  <c r="ADA32" i="1" s="1"/>
  <c r="ADB32" i="1" a="1"/>
  <c r="ADB32" i="1" s="1"/>
  <c r="ADC32" i="1" a="1"/>
  <c r="ADC32" i="1" s="1"/>
  <c r="ADD32" i="1" a="1"/>
  <c r="ADD32" i="1" s="1"/>
  <c r="ADE32" i="1" a="1"/>
  <c r="ADE32" i="1" s="1"/>
  <c r="ADF32" i="1" a="1"/>
  <c r="ADF32" i="1" s="1"/>
  <c r="ADG32" i="1" a="1"/>
  <c r="ADG32" i="1" s="1"/>
  <c r="ADH32" i="1" a="1"/>
  <c r="ADH32" i="1" s="1"/>
  <c r="ADI32" i="1" a="1"/>
  <c r="ADI32" i="1" s="1"/>
  <c r="ADJ32" i="1" a="1"/>
  <c r="ADJ32" i="1" s="1"/>
  <c r="ADK32" i="1" a="1"/>
  <c r="ADK32" i="1" s="1"/>
  <c r="ADL32" i="1" a="1"/>
  <c r="ADL32" i="1" s="1"/>
  <c r="ADM32" i="1" a="1"/>
  <c r="ADM32" i="1" s="1"/>
  <c r="ADN32" i="1" a="1"/>
  <c r="ADN32" i="1" s="1"/>
  <c r="ADO32" i="1" a="1"/>
  <c r="ADO32" i="1" s="1"/>
  <c r="ADP32" i="1" a="1"/>
  <c r="ADP32" i="1" s="1"/>
  <c r="ADQ32" i="1" a="1"/>
  <c r="ADQ32" i="1" s="1"/>
  <c r="ADR32" i="1" a="1"/>
  <c r="ADR32" i="1" s="1"/>
  <c r="ADS32" i="1" a="1"/>
  <c r="ADS32" i="1" s="1"/>
  <c r="ADT32" i="1" a="1"/>
  <c r="ADT32" i="1" s="1"/>
  <c r="ADU32" i="1" a="1"/>
  <c r="ADU32" i="1" s="1"/>
  <c r="ADV32" i="1" a="1"/>
  <c r="ADV32" i="1" s="1"/>
  <c r="ADW32" i="1" a="1"/>
  <c r="ADW32" i="1" s="1"/>
  <c r="ADX32" i="1" a="1"/>
  <c r="ADX32" i="1" s="1"/>
  <c r="ADY32" i="1" a="1"/>
  <c r="ADY32" i="1" s="1"/>
  <c r="ADZ32" i="1" a="1"/>
  <c r="ADZ32" i="1" s="1"/>
  <c r="AEA32" i="1" a="1"/>
  <c r="AEA32" i="1" s="1"/>
  <c r="AEB32" i="1" a="1"/>
  <c r="AEB32" i="1" s="1"/>
  <c r="AEC32" i="1" a="1"/>
  <c r="AEC32" i="1" s="1"/>
  <c r="AED32" i="1" a="1"/>
  <c r="AED32" i="1" s="1"/>
  <c r="AEE32" i="1" a="1"/>
  <c r="AEE32" i="1" s="1"/>
  <c r="AEF32" i="1" a="1"/>
  <c r="AEF32" i="1" s="1"/>
  <c r="AEG32" i="1" a="1"/>
  <c r="AEG32" i="1" s="1"/>
  <c r="AEH32" i="1" a="1"/>
  <c r="AEH32" i="1" s="1"/>
  <c r="AEI32" i="1" a="1"/>
  <c r="AEI32" i="1" s="1"/>
  <c r="AEJ32" i="1" a="1"/>
  <c r="AEJ32" i="1" s="1"/>
  <c r="AEK32" i="1" a="1"/>
  <c r="AEK32" i="1" s="1"/>
  <c r="AEL32" i="1" a="1"/>
  <c r="AEL32" i="1" s="1"/>
  <c r="AEM32" i="1" a="1"/>
  <c r="AEM32" i="1" s="1"/>
  <c r="AEN32" i="1" a="1"/>
  <c r="AEN32" i="1" s="1"/>
  <c r="AEO32" i="1" a="1"/>
  <c r="AEO32" i="1" s="1"/>
  <c r="AEP32" i="1" a="1"/>
  <c r="AEP32" i="1" s="1"/>
  <c r="AEQ32" i="1" a="1"/>
  <c r="AEQ32" i="1" s="1"/>
  <c r="ACS32" i="1" a="1"/>
  <c r="ACS32" i="1" s="1"/>
  <c r="ACS31" i="1" a="1"/>
  <c r="ACS31" i="1" s="1"/>
  <c r="ACS30" i="1" a="1"/>
  <c r="ACS30" i="1" s="1"/>
  <c r="ACR32" i="1"/>
  <c r="ACR31" i="1"/>
  <c r="ACR30" i="1"/>
  <c r="OR30" i="1"/>
  <c r="OS30" i="1"/>
  <c r="OT30" i="1"/>
  <c r="OU30" i="1"/>
  <c r="OV30" i="1"/>
  <c r="OW30" i="1"/>
  <c r="OX30" i="1"/>
  <c r="OY30" i="1"/>
  <c r="OZ30" i="1"/>
  <c r="PA30" i="1"/>
  <c r="PB30" i="1"/>
  <c r="PC30" i="1"/>
  <c r="PD30" i="1"/>
  <c r="PE30" i="1"/>
  <c r="PF30" i="1"/>
  <c r="PG30" i="1"/>
  <c r="PH30" i="1"/>
  <c r="PI30" i="1"/>
  <c r="PJ30" i="1"/>
  <c r="PK30" i="1"/>
  <c r="PL30" i="1"/>
  <c r="PM30" i="1"/>
  <c r="PN30" i="1"/>
  <c r="PO30" i="1"/>
  <c r="PP30" i="1"/>
  <c r="PQ30" i="1"/>
  <c r="PR30" i="1"/>
  <c r="PS30" i="1"/>
  <c r="PT30" i="1"/>
  <c r="PU30" i="1"/>
  <c r="PV30" i="1"/>
  <c r="PW30" i="1"/>
  <c r="PX30" i="1"/>
  <c r="PY30" i="1"/>
  <c r="PZ30" i="1"/>
  <c r="QA30" i="1"/>
  <c r="QB30" i="1"/>
  <c r="QC30" i="1"/>
  <c r="QD30" i="1"/>
  <c r="QE30" i="1"/>
  <c r="QF30" i="1"/>
  <c r="QG30" i="1"/>
  <c r="QH30" i="1"/>
  <c r="QI30" i="1"/>
  <c r="QJ30" i="1"/>
  <c r="QK30" i="1"/>
  <c r="QL30" i="1"/>
  <c r="QM30" i="1"/>
  <c r="QN30" i="1"/>
  <c r="QO30" i="1"/>
  <c r="QP30" i="1"/>
  <c r="QQ30" i="1"/>
  <c r="QR30" i="1"/>
  <c r="QS30" i="1"/>
  <c r="QT30" i="1"/>
  <c r="QU30" i="1"/>
  <c r="QV30" i="1"/>
  <c r="QW30" i="1"/>
  <c r="QX30" i="1"/>
  <c r="QY30" i="1"/>
  <c r="QZ30" i="1"/>
  <c r="RA30" i="1"/>
  <c r="RB30" i="1"/>
  <c r="RC30" i="1"/>
  <c r="RD30" i="1"/>
  <c r="RE30" i="1"/>
  <c r="RF30" i="1"/>
  <c r="RG30" i="1"/>
  <c r="RH30" i="1"/>
  <c r="RI30" i="1"/>
  <c r="RJ30" i="1"/>
  <c r="RK30" i="1"/>
  <c r="RL30" i="1"/>
  <c r="RM30" i="1"/>
  <c r="RN30" i="1"/>
  <c r="RO30" i="1"/>
  <c r="RP30" i="1"/>
  <c r="RQ30" i="1"/>
  <c r="RR30" i="1"/>
  <c r="RS30" i="1"/>
  <c r="RT30" i="1"/>
  <c r="RU30" i="1"/>
  <c r="RV30" i="1"/>
  <c r="RW30" i="1"/>
  <c r="RX30" i="1"/>
  <c r="RY30" i="1"/>
  <c r="RZ30" i="1"/>
  <c r="SA30" i="1"/>
  <c r="SB30" i="1"/>
  <c r="SC30" i="1"/>
  <c r="SD30" i="1"/>
  <c r="SE30" i="1"/>
  <c r="SF30" i="1"/>
  <c r="SG30" i="1"/>
  <c r="SH30" i="1"/>
  <c r="SI30" i="1"/>
  <c r="SJ30" i="1"/>
  <c r="SK30" i="1"/>
  <c r="SL30" i="1"/>
  <c r="SM30" i="1"/>
  <c r="SN30" i="1"/>
  <c r="SO30" i="1"/>
  <c r="SP30" i="1"/>
  <c r="SQ30" i="1"/>
  <c r="SR30" i="1"/>
  <c r="SS30" i="1"/>
  <c r="ST30" i="1"/>
  <c r="SU30" i="1"/>
  <c r="SV30" i="1"/>
  <c r="SW30" i="1"/>
  <c r="SX30" i="1"/>
  <c r="SY30" i="1"/>
  <c r="SZ30" i="1"/>
  <c r="TA30" i="1"/>
  <c r="TB30" i="1"/>
  <c r="TC30" i="1"/>
  <c r="TD30" i="1"/>
  <c r="TE30" i="1"/>
  <c r="TF30" i="1"/>
  <c r="TG30" i="1"/>
  <c r="TH30" i="1"/>
  <c r="TI30" i="1"/>
  <c r="TJ30" i="1"/>
  <c r="TK30" i="1"/>
  <c r="TL30" i="1"/>
  <c r="TM30" i="1"/>
  <c r="TN30" i="1"/>
  <c r="TO30" i="1"/>
  <c r="TP30" i="1"/>
  <c r="TQ30" i="1"/>
  <c r="TR30" i="1"/>
  <c r="TS30" i="1"/>
  <c r="TT30" i="1"/>
  <c r="TU30" i="1"/>
  <c r="TV30" i="1"/>
  <c r="TW30" i="1"/>
  <c r="TX30" i="1"/>
  <c r="TY30" i="1"/>
  <c r="TZ30" i="1"/>
  <c r="UA30" i="1"/>
  <c r="UB30" i="1"/>
  <c r="UC30" i="1"/>
  <c r="UD30" i="1"/>
  <c r="UE30" i="1"/>
  <c r="UF30" i="1"/>
  <c r="UG30" i="1"/>
  <c r="UH30" i="1"/>
  <c r="UI30" i="1"/>
  <c r="UJ30" i="1"/>
  <c r="UK30" i="1"/>
  <c r="UL30" i="1"/>
  <c r="UM30" i="1"/>
  <c r="UN30" i="1"/>
  <c r="UO30" i="1"/>
  <c r="UP30" i="1"/>
  <c r="UQ30" i="1"/>
  <c r="UR30" i="1"/>
  <c r="US30" i="1"/>
  <c r="UT30" i="1"/>
  <c r="UU30" i="1"/>
  <c r="UV30" i="1"/>
  <c r="UW30" i="1"/>
  <c r="UX30" i="1"/>
  <c r="UY30" i="1"/>
  <c r="UZ30" i="1"/>
  <c r="VA30" i="1"/>
  <c r="VB30" i="1"/>
  <c r="VC30" i="1"/>
  <c r="VD30" i="1"/>
  <c r="VE30" i="1"/>
  <c r="VF30" i="1"/>
  <c r="VG30" i="1"/>
  <c r="VH30" i="1"/>
  <c r="VI30" i="1"/>
  <c r="VJ30" i="1"/>
  <c r="VK30" i="1"/>
  <c r="VL30" i="1"/>
  <c r="VM30" i="1"/>
  <c r="VN30" i="1"/>
  <c r="VO30" i="1"/>
  <c r="VP30" i="1"/>
  <c r="VQ30" i="1"/>
  <c r="VR30" i="1"/>
  <c r="VS30" i="1"/>
  <c r="VT30" i="1"/>
  <c r="VU30" i="1"/>
  <c r="VV30" i="1"/>
  <c r="VW30" i="1"/>
  <c r="VX30" i="1"/>
  <c r="VY30" i="1"/>
  <c r="VZ30" i="1"/>
  <c r="WA30" i="1"/>
  <c r="WB30" i="1"/>
  <c r="WC30" i="1"/>
  <c r="WD30" i="1"/>
  <c r="WE30" i="1"/>
  <c r="WF30" i="1"/>
  <c r="WG30" i="1"/>
  <c r="WH30" i="1"/>
  <c r="WI30" i="1"/>
  <c r="WJ30" i="1"/>
  <c r="WK30" i="1"/>
  <c r="WL30" i="1"/>
  <c r="WM30" i="1"/>
  <c r="WN30" i="1"/>
  <c r="WO30" i="1"/>
  <c r="WP30" i="1"/>
  <c r="WQ30" i="1"/>
  <c r="WR30" i="1"/>
  <c r="WS30" i="1"/>
  <c r="WT30" i="1"/>
  <c r="WU30" i="1"/>
  <c r="WV30" i="1"/>
  <c r="WW30" i="1"/>
  <c r="WX30" i="1"/>
  <c r="WY30" i="1"/>
  <c r="WZ30" i="1"/>
  <c r="XA30" i="1"/>
  <c r="XB30" i="1"/>
  <c r="XC30" i="1"/>
  <c r="XD30" i="1"/>
  <c r="XE30" i="1"/>
  <c r="XF30" i="1"/>
  <c r="XG30" i="1"/>
  <c r="XH30" i="1"/>
  <c r="XI30" i="1"/>
  <c r="XJ30" i="1"/>
  <c r="XK30" i="1"/>
  <c r="XL30" i="1"/>
  <c r="XM30" i="1"/>
  <c r="XN30" i="1"/>
  <c r="XO30" i="1"/>
  <c r="XP30" i="1"/>
  <c r="XQ30" i="1"/>
  <c r="XR30" i="1"/>
  <c r="XS30" i="1"/>
  <c r="XT30" i="1"/>
  <c r="XU30" i="1"/>
  <c r="XV30" i="1"/>
  <c r="XW30" i="1"/>
  <c r="XX30" i="1"/>
  <c r="XY30" i="1"/>
  <c r="XZ30" i="1"/>
  <c r="YA30" i="1"/>
  <c r="YB30" i="1"/>
  <c r="YC30" i="1"/>
  <c r="YD30" i="1"/>
  <c r="YE30" i="1"/>
  <c r="YF30" i="1"/>
  <c r="YG30" i="1"/>
  <c r="YH30" i="1"/>
  <c r="YI30" i="1"/>
  <c r="YJ30" i="1"/>
  <c r="YK30" i="1"/>
  <c r="YL30" i="1"/>
  <c r="YM30" i="1"/>
  <c r="YN30" i="1"/>
  <c r="YO30" i="1"/>
  <c r="YP30" i="1"/>
  <c r="YQ30" i="1"/>
  <c r="YR30" i="1"/>
  <c r="YS30" i="1"/>
  <c r="YT30" i="1"/>
  <c r="YU30" i="1"/>
  <c r="YV30" i="1"/>
  <c r="YW30" i="1"/>
  <c r="YX30" i="1"/>
  <c r="YY30" i="1"/>
  <c r="YZ30" i="1"/>
  <c r="ZA30" i="1"/>
  <c r="ZB30" i="1"/>
  <c r="ZC30" i="1"/>
  <c r="ZD30" i="1"/>
  <c r="ZE30" i="1"/>
  <c r="ZF30" i="1"/>
  <c r="ZG30" i="1"/>
  <c r="ZH30" i="1"/>
  <c r="ZI30" i="1"/>
  <c r="ZJ30" i="1"/>
  <c r="ZK30" i="1"/>
  <c r="ZL30" i="1"/>
  <c r="ZM30" i="1"/>
  <c r="ZN30" i="1"/>
  <c r="ZO30" i="1"/>
  <c r="ZP30" i="1"/>
  <c r="ZQ30" i="1"/>
  <c r="ZR30" i="1"/>
  <c r="ZS30" i="1"/>
  <c r="ZT30" i="1"/>
  <c r="ZU30" i="1"/>
  <c r="ZV30" i="1"/>
  <c r="ZW30" i="1"/>
  <c r="ZX30" i="1"/>
  <c r="ZY30" i="1"/>
  <c r="ZZ30" i="1"/>
  <c r="AAA30" i="1"/>
  <c r="AAB30" i="1"/>
  <c r="AAC30" i="1"/>
  <c r="AAD30" i="1"/>
  <c r="AAE30" i="1"/>
  <c r="AAF30" i="1"/>
  <c r="AAG30" i="1"/>
  <c r="AAH30" i="1"/>
  <c r="AAI30" i="1"/>
  <c r="AAJ30" i="1"/>
  <c r="AAK30" i="1"/>
  <c r="AAL30" i="1"/>
  <c r="AAM30" i="1"/>
  <c r="AAN30" i="1"/>
  <c r="AAO30" i="1"/>
  <c r="AAP30" i="1"/>
  <c r="AAQ30" i="1"/>
  <c r="AAR30" i="1"/>
  <c r="AAS30" i="1"/>
  <c r="AAT30" i="1"/>
  <c r="AAU30" i="1"/>
  <c r="AAV30" i="1"/>
  <c r="AAW30" i="1"/>
  <c r="AAX30" i="1"/>
  <c r="AAY30" i="1"/>
  <c r="AAZ30" i="1"/>
  <c r="ABA30" i="1"/>
  <c r="ABB30" i="1"/>
  <c r="ABC30" i="1"/>
  <c r="ABD30" i="1"/>
  <c r="ABE30" i="1"/>
  <c r="ABF30" i="1"/>
  <c r="ABG30" i="1"/>
  <c r="ABH30" i="1"/>
  <c r="ABI30" i="1"/>
  <c r="ABJ30" i="1"/>
  <c r="ABK30" i="1"/>
  <c r="ABL30" i="1"/>
  <c r="ABM30" i="1"/>
  <c r="ABN30" i="1"/>
  <c r="ABO30" i="1"/>
  <c r="ABP30" i="1"/>
  <c r="ABQ30" i="1"/>
  <c r="ABR30" i="1"/>
  <c r="ABS30" i="1"/>
  <c r="ABT30" i="1"/>
  <c r="ABU30" i="1"/>
  <c r="ABV30" i="1"/>
  <c r="ABW30" i="1"/>
  <c r="ABX30" i="1"/>
  <c r="ABY30" i="1"/>
  <c r="ABZ30" i="1"/>
  <c r="ACA30" i="1"/>
  <c r="ACB30" i="1"/>
  <c r="ACC30" i="1"/>
  <c r="ACD30" i="1"/>
  <c r="ACE30" i="1"/>
  <c r="ACF30" i="1"/>
  <c r="ACG30" i="1"/>
  <c r="ACH30" i="1"/>
  <c r="ACI30" i="1"/>
  <c r="ACJ30" i="1"/>
  <c r="ACK30" i="1"/>
  <c r="ACL30" i="1"/>
  <c r="ACM30" i="1"/>
  <c r="ACN30" i="1"/>
  <c r="ACO30" i="1"/>
  <c r="ACP30" i="1"/>
  <c r="ACQ30" i="1"/>
  <c r="OR31" i="1"/>
  <c r="OS31" i="1"/>
  <c r="OT31" i="1"/>
  <c r="OU31" i="1"/>
  <c r="OV31" i="1"/>
  <c r="OW31" i="1"/>
  <c r="OX31" i="1"/>
  <c r="OY31" i="1"/>
  <c r="OZ31" i="1"/>
  <c r="PA31" i="1"/>
  <c r="PB31" i="1"/>
  <c r="PC31" i="1"/>
  <c r="PD31" i="1"/>
  <c r="PE31" i="1"/>
  <c r="PF31" i="1"/>
  <c r="PG31" i="1"/>
  <c r="PH31" i="1"/>
  <c r="PI31" i="1"/>
  <c r="PJ31" i="1"/>
  <c r="PK31" i="1"/>
  <c r="PL31" i="1"/>
  <c r="PM31" i="1"/>
  <c r="PN31" i="1"/>
  <c r="PO31" i="1"/>
  <c r="PP31" i="1"/>
  <c r="PQ31" i="1"/>
  <c r="PR31" i="1"/>
  <c r="PS31" i="1"/>
  <c r="PT31" i="1"/>
  <c r="PU31" i="1"/>
  <c r="PV31" i="1"/>
  <c r="PW31" i="1"/>
  <c r="PX31" i="1"/>
  <c r="PY31" i="1"/>
  <c r="PZ31" i="1"/>
  <c r="QA31" i="1"/>
  <c r="QB31" i="1"/>
  <c r="QC31" i="1"/>
  <c r="QD31" i="1"/>
  <c r="QE31" i="1"/>
  <c r="QF31" i="1"/>
  <c r="QG31" i="1"/>
  <c r="QH31" i="1"/>
  <c r="QI31" i="1"/>
  <c r="QJ31" i="1"/>
  <c r="QK31" i="1"/>
  <c r="QL31" i="1"/>
  <c r="QM31" i="1"/>
  <c r="QN31" i="1"/>
  <c r="QO31" i="1"/>
  <c r="QP31" i="1"/>
  <c r="QQ31" i="1"/>
  <c r="QR31" i="1"/>
  <c r="QS31" i="1"/>
  <c r="QT31" i="1"/>
  <c r="QU31" i="1"/>
  <c r="QV31" i="1"/>
  <c r="QW31" i="1"/>
  <c r="QX31" i="1"/>
  <c r="QY31" i="1"/>
  <c r="QZ31" i="1"/>
  <c r="RA31" i="1"/>
  <c r="RB31" i="1"/>
  <c r="RC31" i="1"/>
  <c r="RD31" i="1"/>
  <c r="RE31" i="1"/>
  <c r="RF31" i="1"/>
  <c r="RG31" i="1"/>
  <c r="RH31" i="1"/>
  <c r="RI31" i="1"/>
  <c r="RJ31" i="1"/>
  <c r="RK31" i="1"/>
  <c r="RL31" i="1"/>
  <c r="RM31" i="1"/>
  <c r="RN31" i="1"/>
  <c r="RO31" i="1"/>
  <c r="RP31" i="1"/>
  <c r="RQ31" i="1"/>
  <c r="RR31" i="1"/>
  <c r="RS31" i="1"/>
  <c r="RT31" i="1"/>
  <c r="RU31" i="1"/>
  <c r="RV31" i="1"/>
  <c r="RW31" i="1"/>
  <c r="RX31" i="1"/>
  <c r="RY31" i="1"/>
  <c r="RZ31" i="1"/>
  <c r="SA31" i="1"/>
  <c r="SB31" i="1"/>
  <c r="SC31" i="1"/>
  <c r="SD31" i="1"/>
  <c r="SE31" i="1"/>
  <c r="SF31" i="1"/>
  <c r="SG31" i="1"/>
  <c r="SH31" i="1"/>
  <c r="SI31" i="1"/>
  <c r="SJ31" i="1"/>
  <c r="SK31" i="1"/>
  <c r="SL31" i="1"/>
  <c r="SM31" i="1"/>
  <c r="SN31" i="1"/>
  <c r="SO31" i="1"/>
  <c r="SP31" i="1"/>
  <c r="SQ31" i="1"/>
  <c r="SR31" i="1"/>
  <c r="SS31" i="1"/>
  <c r="ST31" i="1"/>
  <c r="SU31" i="1"/>
  <c r="SV31" i="1"/>
  <c r="SW31" i="1"/>
  <c r="SX31" i="1"/>
  <c r="SY31" i="1"/>
  <c r="SZ31" i="1"/>
  <c r="TA31" i="1"/>
  <c r="TB31" i="1"/>
  <c r="TC31" i="1"/>
  <c r="TD31" i="1"/>
  <c r="TE31" i="1"/>
  <c r="TF31" i="1"/>
  <c r="TG31" i="1"/>
  <c r="TH31" i="1"/>
  <c r="TI31" i="1"/>
  <c r="TJ31" i="1"/>
  <c r="TK31" i="1"/>
  <c r="TL31" i="1"/>
  <c r="TM31" i="1"/>
  <c r="TN31" i="1"/>
  <c r="TO31" i="1"/>
  <c r="TP31" i="1"/>
  <c r="TQ31" i="1"/>
  <c r="TR31" i="1"/>
  <c r="TS31" i="1"/>
  <c r="TT31" i="1"/>
  <c r="TU31" i="1"/>
  <c r="TV31" i="1"/>
  <c r="TW31" i="1"/>
  <c r="TX31" i="1"/>
  <c r="TY31" i="1"/>
  <c r="TZ31" i="1"/>
  <c r="UA31" i="1"/>
  <c r="UB31" i="1"/>
  <c r="UC31" i="1"/>
  <c r="UD31" i="1"/>
  <c r="UE31" i="1"/>
  <c r="UF31" i="1"/>
  <c r="UG31" i="1"/>
  <c r="UH31" i="1"/>
  <c r="UI31" i="1"/>
  <c r="UJ31" i="1"/>
  <c r="UK31" i="1"/>
  <c r="UL31" i="1"/>
  <c r="UM31" i="1"/>
  <c r="UN31" i="1"/>
  <c r="UO31" i="1"/>
  <c r="UP31" i="1"/>
  <c r="UQ31" i="1"/>
  <c r="UR31" i="1"/>
  <c r="US31" i="1"/>
  <c r="UT31" i="1"/>
  <c r="UU31" i="1"/>
  <c r="UV31" i="1"/>
  <c r="UW31" i="1"/>
  <c r="UX31" i="1"/>
  <c r="UY31" i="1"/>
  <c r="UZ31" i="1"/>
  <c r="VA31" i="1"/>
  <c r="VB31" i="1"/>
  <c r="VC31" i="1"/>
  <c r="VD31" i="1"/>
  <c r="VE31" i="1"/>
  <c r="VF31" i="1"/>
  <c r="VG31" i="1"/>
  <c r="VH31" i="1"/>
  <c r="VI31" i="1"/>
  <c r="VJ31" i="1"/>
  <c r="VK31" i="1"/>
  <c r="VL31" i="1"/>
  <c r="VM31" i="1"/>
  <c r="VN31" i="1"/>
  <c r="VO31" i="1"/>
  <c r="VP31" i="1"/>
  <c r="VQ31" i="1"/>
  <c r="VR31" i="1"/>
  <c r="VS31" i="1"/>
  <c r="VT31" i="1"/>
  <c r="VU31" i="1"/>
  <c r="VV31" i="1"/>
  <c r="VW31" i="1"/>
  <c r="VX31" i="1"/>
  <c r="VY31" i="1"/>
  <c r="VZ31" i="1"/>
  <c r="WA31" i="1"/>
  <c r="WB31" i="1"/>
  <c r="WC31" i="1"/>
  <c r="WD31" i="1"/>
  <c r="WE31" i="1"/>
  <c r="WF31" i="1"/>
  <c r="WG31" i="1"/>
  <c r="WH31" i="1"/>
  <c r="WI31" i="1"/>
  <c r="WJ31" i="1"/>
  <c r="WK31" i="1"/>
  <c r="WL31" i="1"/>
  <c r="WM31" i="1"/>
  <c r="WN31" i="1"/>
  <c r="WO31" i="1"/>
  <c r="WP31" i="1"/>
  <c r="WQ31" i="1"/>
  <c r="WR31" i="1"/>
  <c r="WS31" i="1"/>
  <c r="WT31" i="1"/>
  <c r="WU31" i="1"/>
  <c r="WV31" i="1"/>
  <c r="WW31" i="1"/>
  <c r="WX31" i="1"/>
  <c r="WY31" i="1"/>
  <c r="WZ31" i="1"/>
  <c r="XA31" i="1"/>
  <c r="XB31" i="1"/>
  <c r="XC31" i="1"/>
  <c r="XD31" i="1"/>
  <c r="XE31" i="1"/>
  <c r="XF31" i="1"/>
  <c r="XG31" i="1"/>
  <c r="XH31" i="1"/>
  <c r="XI31" i="1"/>
  <c r="XJ31" i="1"/>
  <c r="XK31" i="1"/>
  <c r="XL31" i="1"/>
  <c r="XM31" i="1"/>
  <c r="XN31" i="1"/>
  <c r="XO31" i="1"/>
  <c r="XP31" i="1"/>
  <c r="XQ31" i="1"/>
  <c r="XR31" i="1"/>
  <c r="XS31" i="1"/>
  <c r="XT31" i="1"/>
  <c r="XU31" i="1"/>
  <c r="XV31" i="1"/>
  <c r="XW31" i="1"/>
  <c r="XX31" i="1"/>
  <c r="XY31" i="1"/>
  <c r="XZ31" i="1"/>
  <c r="YA31" i="1"/>
  <c r="YB31" i="1"/>
  <c r="YC31" i="1"/>
  <c r="YD31" i="1"/>
  <c r="YE31" i="1"/>
  <c r="YF31" i="1"/>
  <c r="YG31" i="1"/>
  <c r="YH31" i="1"/>
  <c r="YI31" i="1"/>
  <c r="YJ31" i="1"/>
  <c r="YK31" i="1"/>
  <c r="YL31" i="1"/>
  <c r="YM31" i="1"/>
  <c r="YN31" i="1"/>
  <c r="YO31" i="1"/>
  <c r="YP31" i="1"/>
  <c r="YQ31" i="1"/>
  <c r="YR31" i="1"/>
  <c r="YS31" i="1"/>
  <c r="YT31" i="1"/>
  <c r="YU31" i="1"/>
  <c r="YV31" i="1"/>
  <c r="YW31" i="1"/>
  <c r="YX31" i="1"/>
  <c r="YY31" i="1"/>
  <c r="YZ31" i="1"/>
  <c r="ZA31" i="1"/>
  <c r="ZB31" i="1"/>
  <c r="ZC31" i="1"/>
  <c r="ZD31" i="1"/>
  <c r="ZE31" i="1"/>
  <c r="ZF31" i="1"/>
  <c r="ZG31" i="1"/>
  <c r="ZH31" i="1"/>
  <c r="ZI31" i="1"/>
  <c r="ZJ31" i="1"/>
  <c r="ZK31" i="1"/>
  <c r="ZL31" i="1"/>
  <c r="ZM31" i="1"/>
  <c r="ZN31" i="1"/>
  <c r="ZO31" i="1"/>
  <c r="ZP31" i="1"/>
  <c r="ZQ31" i="1"/>
  <c r="ZR31" i="1"/>
  <c r="ZS31" i="1"/>
  <c r="ZT31" i="1"/>
  <c r="ZU31" i="1"/>
  <c r="ZV31" i="1"/>
  <c r="ZW31" i="1"/>
  <c r="ZX31" i="1"/>
  <c r="ZY31" i="1"/>
  <c r="ZZ31" i="1"/>
  <c r="AAA31" i="1"/>
  <c r="AAB31" i="1"/>
  <c r="AAC31" i="1"/>
  <c r="AAD31" i="1"/>
  <c r="AAE31" i="1"/>
  <c r="AAF31" i="1"/>
  <c r="AAG31" i="1"/>
  <c r="AAH31" i="1"/>
  <c r="AAI31" i="1"/>
  <c r="AAJ31" i="1"/>
  <c r="AAK31" i="1"/>
  <c r="AAL31" i="1"/>
  <c r="AAM31" i="1"/>
  <c r="AAN31" i="1"/>
  <c r="AAO31" i="1"/>
  <c r="AAP31" i="1"/>
  <c r="AAQ31" i="1"/>
  <c r="AAR31" i="1"/>
  <c r="AAS31" i="1"/>
  <c r="AAT31" i="1"/>
  <c r="AAU31" i="1"/>
  <c r="AAV31" i="1"/>
  <c r="AAW31" i="1"/>
  <c r="AAX31" i="1"/>
  <c r="AAY31" i="1"/>
  <c r="AAZ31" i="1"/>
  <c r="ABA31" i="1"/>
  <c r="ABB31" i="1"/>
  <c r="ABC31" i="1"/>
  <c r="ABD31" i="1"/>
  <c r="ABE31" i="1"/>
  <c r="ABF31" i="1"/>
  <c r="ABG31" i="1"/>
  <c r="ABH31" i="1"/>
  <c r="ABI31" i="1"/>
  <c r="ABJ31" i="1"/>
  <c r="ABK31" i="1"/>
  <c r="ABL31" i="1"/>
  <c r="ABM31" i="1"/>
  <c r="ABN31" i="1"/>
  <c r="ABO31" i="1"/>
  <c r="ABP31" i="1"/>
  <c r="ABQ31" i="1"/>
  <c r="ABR31" i="1"/>
  <c r="ABS31" i="1"/>
  <c r="ABT31" i="1"/>
  <c r="ABU31" i="1"/>
  <c r="ABV31" i="1"/>
  <c r="ABW31" i="1"/>
  <c r="ABX31" i="1"/>
  <c r="ABY31" i="1"/>
  <c r="ABZ31" i="1"/>
  <c r="ACA31" i="1"/>
  <c r="ACB31" i="1"/>
  <c r="ACC31" i="1"/>
  <c r="ACD31" i="1"/>
  <c r="ACE31" i="1"/>
  <c r="ACF31" i="1"/>
  <c r="ACG31" i="1"/>
  <c r="ACH31" i="1"/>
  <c r="ACI31" i="1"/>
  <c r="ACJ31" i="1"/>
  <c r="ACK31" i="1"/>
  <c r="ACL31" i="1"/>
  <c r="ACM31" i="1"/>
  <c r="ACN31" i="1"/>
  <c r="ACO31" i="1"/>
  <c r="ACP31" i="1"/>
  <c r="ACQ31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RO32" i="1"/>
  <c r="RP32" i="1"/>
  <c r="RQ32" i="1"/>
  <c r="RR32" i="1"/>
  <c r="RS32" i="1"/>
  <c r="RT32" i="1"/>
  <c r="RU32" i="1"/>
  <c r="RV32" i="1"/>
  <c r="RW32" i="1"/>
  <c r="RX32" i="1"/>
  <c r="RY32" i="1"/>
  <c r="RZ32" i="1"/>
  <c r="SA32" i="1"/>
  <c r="SB32" i="1"/>
  <c r="SC32" i="1"/>
  <c r="SD32" i="1"/>
  <c r="SE32" i="1"/>
  <c r="SF32" i="1"/>
  <c r="SG32" i="1"/>
  <c r="SH32" i="1"/>
  <c r="SI32" i="1"/>
  <c r="SJ32" i="1"/>
  <c r="SK32" i="1"/>
  <c r="SL32" i="1"/>
  <c r="SM32" i="1"/>
  <c r="SN32" i="1"/>
  <c r="SO32" i="1"/>
  <c r="SP32" i="1"/>
  <c r="SQ32" i="1"/>
  <c r="SR32" i="1"/>
  <c r="SS32" i="1"/>
  <c r="ST32" i="1"/>
  <c r="SU32" i="1"/>
  <c r="SV32" i="1"/>
  <c r="SW32" i="1"/>
  <c r="SX32" i="1"/>
  <c r="SY32" i="1"/>
  <c r="SZ32" i="1"/>
  <c r="TA32" i="1"/>
  <c r="TB32" i="1"/>
  <c r="TC32" i="1"/>
  <c r="TD32" i="1"/>
  <c r="TE32" i="1"/>
  <c r="TF32" i="1"/>
  <c r="TG32" i="1"/>
  <c r="TH32" i="1"/>
  <c r="TI32" i="1"/>
  <c r="TJ32" i="1"/>
  <c r="TK32" i="1"/>
  <c r="TL32" i="1"/>
  <c r="TM32" i="1"/>
  <c r="TN32" i="1"/>
  <c r="TO32" i="1"/>
  <c r="TP32" i="1"/>
  <c r="TQ32" i="1"/>
  <c r="TR32" i="1"/>
  <c r="TS32" i="1"/>
  <c r="TT32" i="1"/>
  <c r="TU32" i="1"/>
  <c r="TV32" i="1"/>
  <c r="TW32" i="1"/>
  <c r="TX32" i="1"/>
  <c r="TY32" i="1"/>
  <c r="TZ32" i="1"/>
  <c r="UA32" i="1"/>
  <c r="UB32" i="1"/>
  <c r="UC32" i="1"/>
  <c r="UD32" i="1"/>
  <c r="UE32" i="1"/>
  <c r="UF32" i="1"/>
  <c r="UG32" i="1"/>
  <c r="UH32" i="1"/>
  <c r="UI32" i="1"/>
  <c r="UJ32" i="1"/>
  <c r="UK32" i="1"/>
  <c r="UL32" i="1"/>
  <c r="UM32" i="1"/>
  <c r="UN32" i="1"/>
  <c r="UO32" i="1"/>
  <c r="UP32" i="1"/>
  <c r="UQ32" i="1"/>
  <c r="UR32" i="1"/>
  <c r="US32" i="1"/>
  <c r="UT32" i="1"/>
  <c r="UU32" i="1"/>
  <c r="UV32" i="1"/>
  <c r="UW32" i="1"/>
  <c r="UX32" i="1"/>
  <c r="UY32" i="1"/>
  <c r="UZ32" i="1"/>
  <c r="VA32" i="1"/>
  <c r="VB32" i="1"/>
  <c r="VC32" i="1"/>
  <c r="VD32" i="1"/>
  <c r="VE32" i="1"/>
  <c r="VF32" i="1"/>
  <c r="VG32" i="1"/>
  <c r="VH32" i="1"/>
  <c r="VI32" i="1"/>
  <c r="VJ32" i="1"/>
  <c r="VK32" i="1"/>
  <c r="VL32" i="1"/>
  <c r="VM32" i="1"/>
  <c r="VN32" i="1"/>
  <c r="VO32" i="1"/>
  <c r="VP32" i="1"/>
  <c r="VQ32" i="1"/>
  <c r="VR32" i="1"/>
  <c r="VS32" i="1"/>
  <c r="VT32" i="1"/>
  <c r="VU32" i="1"/>
  <c r="VV32" i="1"/>
  <c r="VW32" i="1"/>
  <c r="VX32" i="1"/>
  <c r="VY32" i="1"/>
  <c r="VZ32" i="1"/>
  <c r="WA32" i="1"/>
  <c r="WB32" i="1"/>
  <c r="WC32" i="1"/>
  <c r="WD32" i="1"/>
  <c r="WE32" i="1"/>
  <c r="WF32" i="1"/>
  <c r="WG32" i="1"/>
  <c r="WH32" i="1"/>
  <c r="WI32" i="1"/>
  <c r="WJ32" i="1"/>
  <c r="WK32" i="1"/>
  <c r="WL32" i="1"/>
  <c r="WM32" i="1"/>
  <c r="WN32" i="1"/>
  <c r="WO32" i="1"/>
  <c r="WP32" i="1"/>
  <c r="WQ32" i="1"/>
  <c r="WR32" i="1"/>
  <c r="WS32" i="1"/>
  <c r="WT32" i="1"/>
  <c r="WU32" i="1"/>
  <c r="WV32" i="1"/>
  <c r="WW32" i="1"/>
  <c r="WX32" i="1"/>
  <c r="WY32" i="1"/>
  <c r="WZ32" i="1"/>
  <c r="XA32" i="1"/>
  <c r="XB32" i="1"/>
  <c r="XC32" i="1"/>
  <c r="XD32" i="1"/>
  <c r="XE32" i="1"/>
  <c r="XF32" i="1"/>
  <c r="XG32" i="1"/>
  <c r="XH32" i="1"/>
  <c r="XI32" i="1"/>
  <c r="XJ32" i="1"/>
  <c r="XK32" i="1"/>
  <c r="XL32" i="1"/>
  <c r="XM32" i="1"/>
  <c r="XN32" i="1"/>
  <c r="XO32" i="1"/>
  <c r="XP32" i="1"/>
  <c r="XQ32" i="1"/>
  <c r="XR32" i="1"/>
  <c r="XS32" i="1"/>
  <c r="XT32" i="1"/>
  <c r="XU32" i="1"/>
  <c r="XV32" i="1"/>
  <c r="XW32" i="1"/>
  <c r="XX32" i="1"/>
  <c r="XY32" i="1"/>
  <c r="XZ32" i="1"/>
  <c r="YA32" i="1"/>
  <c r="YB32" i="1"/>
  <c r="YC32" i="1"/>
  <c r="YD32" i="1"/>
  <c r="YE32" i="1"/>
  <c r="YF32" i="1"/>
  <c r="YG32" i="1"/>
  <c r="YH32" i="1"/>
  <c r="YI32" i="1"/>
  <c r="YJ32" i="1"/>
  <c r="YK32" i="1"/>
  <c r="YL32" i="1"/>
  <c r="YM32" i="1"/>
  <c r="YN32" i="1"/>
  <c r="YO32" i="1"/>
  <c r="YP32" i="1"/>
  <c r="YQ32" i="1"/>
  <c r="YR32" i="1"/>
  <c r="YS32" i="1"/>
  <c r="YT32" i="1"/>
  <c r="YU32" i="1"/>
  <c r="YV32" i="1"/>
  <c r="YW32" i="1"/>
  <c r="YX32" i="1"/>
  <c r="YY32" i="1"/>
  <c r="YZ32" i="1"/>
  <c r="ZA32" i="1"/>
  <c r="ZB32" i="1"/>
  <c r="ZC32" i="1"/>
  <c r="ZD32" i="1"/>
  <c r="ZE32" i="1"/>
  <c r="ZF32" i="1"/>
  <c r="ZG32" i="1"/>
  <c r="ZH32" i="1"/>
  <c r="ZI32" i="1"/>
  <c r="ZJ32" i="1"/>
  <c r="ZK32" i="1"/>
  <c r="ZL32" i="1"/>
  <c r="ZM32" i="1"/>
  <c r="ZN32" i="1"/>
  <c r="ZO32" i="1"/>
  <c r="ZP32" i="1"/>
  <c r="ZQ32" i="1"/>
  <c r="ZR32" i="1"/>
  <c r="ZS32" i="1"/>
  <c r="ZT32" i="1"/>
  <c r="ZU32" i="1"/>
  <c r="ZV32" i="1"/>
  <c r="ZW32" i="1"/>
  <c r="ZX32" i="1"/>
  <c r="ZY32" i="1"/>
  <c r="ZZ32" i="1"/>
  <c r="AAA32" i="1"/>
  <c r="AAB32" i="1"/>
  <c r="AAC32" i="1"/>
  <c r="AAD32" i="1"/>
  <c r="AAE32" i="1"/>
  <c r="AAF32" i="1"/>
  <c r="AAG32" i="1"/>
  <c r="AAH32" i="1"/>
  <c r="AAI32" i="1"/>
  <c r="AAJ32" i="1"/>
  <c r="AAK32" i="1"/>
  <c r="AAL32" i="1"/>
  <c r="AAM32" i="1"/>
  <c r="AAN32" i="1"/>
  <c r="AAO32" i="1"/>
  <c r="AAP32" i="1"/>
  <c r="AAQ32" i="1"/>
  <c r="AAR32" i="1"/>
  <c r="AAS32" i="1"/>
  <c r="AAT32" i="1"/>
  <c r="AAU32" i="1"/>
  <c r="AAV32" i="1"/>
  <c r="AAW32" i="1"/>
  <c r="AAX32" i="1"/>
  <c r="AAY32" i="1"/>
  <c r="AAZ32" i="1"/>
  <c r="ABA32" i="1"/>
  <c r="ABB32" i="1"/>
  <c r="ABC32" i="1"/>
  <c r="ABD32" i="1"/>
  <c r="ABE32" i="1"/>
  <c r="ABF32" i="1"/>
  <c r="ABG32" i="1"/>
  <c r="ABH32" i="1"/>
  <c r="ABI32" i="1"/>
  <c r="ABJ32" i="1"/>
  <c r="ABK32" i="1"/>
  <c r="ABL32" i="1"/>
  <c r="ABM32" i="1"/>
  <c r="ABN32" i="1"/>
  <c r="ABO32" i="1"/>
  <c r="ABP32" i="1"/>
  <c r="ABQ32" i="1"/>
  <c r="ABR32" i="1"/>
  <c r="ABS32" i="1"/>
  <c r="ABT32" i="1"/>
  <c r="ABU32" i="1"/>
  <c r="ABV32" i="1"/>
  <c r="ABW32" i="1"/>
  <c r="ABX32" i="1"/>
  <c r="ABY32" i="1"/>
  <c r="ABZ32" i="1"/>
  <c r="ACA32" i="1"/>
  <c r="ACB32" i="1"/>
  <c r="ACC32" i="1"/>
  <c r="ACD32" i="1"/>
  <c r="ACE32" i="1"/>
  <c r="ACF32" i="1"/>
  <c r="ACG32" i="1"/>
  <c r="ACH32" i="1"/>
  <c r="ACI32" i="1"/>
  <c r="ACJ32" i="1"/>
  <c r="ACK32" i="1"/>
  <c r="ACL32" i="1"/>
  <c r="ACM32" i="1"/>
  <c r="ACN32" i="1"/>
  <c r="ACO32" i="1"/>
  <c r="ACP32" i="1"/>
  <c r="ACQ32" i="1"/>
  <c r="OQ32" i="1"/>
  <c r="OQ31" i="1"/>
  <c r="OQ30" i="1"/>
  <c r="ACS26" i="1"/>
  <c r="ACT26" i="1"/>
  <c r="ACU26" i="1"/>
  <c r="ACV26" i="1"/>
  <c r="ACW26" i="1"/>
  <c r="ACX26" i="1"/>
  <c r="ACY26" i="1"/>
  <c r="ACZ26" i="1"/>
  <c r="ADA26" i="1"/>
  <c r="ADB26" i="1"/>
  <c r="ADC26" i="1"/>
  <c r="ADD26" i="1"/>
  <c r="ADE26" i="1"/>
  <c r="ADF26" i="1"/>
  <c r="ADG26" i="1"/>
  <c r="ADH26" i="1"/>
  <c r="ADI26" i="1"/>
  <c r="ADJ26" i="1"/>
  <c r="ADK26" i="1"/>
  <c r="ADL26" i="1"/>
  <c r="ADM26" i="1"/>
  <c r="ADN26" i="1"/>
  <c r="ADO26" i="1"/>
  <c r="ADP26" i="1"/>
  <c r="ADQ26" i="1"/>
  <c r="ADR26" i="1"/>
  <c r="ADS26" i="1"/>
  <c r="ADT26" i="1"/>
  <c r="ADU26" i="1"/>
  <c r="ADV26" i="1"/>
  <c r="ADW26" i="1"/>
  <c r="ADX26" i="1"/>
  <c r="ADY26" i="1"/>
  <c r="ADZ26" i="1"/>
  <c r="AEA26" i="1"/>
  <c r="AEB26" i="1"/>
  <c r="AEC26" i="1"/>
  <c r="AED26" i="1"/>
  <c r="AEE26" i="1"/>
  <c r="AEF26" i="1"/>
  <c r="AEG26" i="1"/>
  <c r="AEH26" i="1"/>
  <c r="AEI26" i="1"/>
  <c r="AEJ26" i="1"/>
  <c r="AEK26" i="1"/>
  <c r="AEL26" i="1"/>
  <c r="AEM26" i="1"/>
  <c r="AEN26" i="1"/>
  <c r="AEO26" i="1"/>
  <c r="AEP26" i="1"/>
  <c r="AEQ26" i="1"/>
  <c r="AER26" i="1"/>
  <c r="ACR26" i="1"/>
  <c r="ACT27" i="1"/>
  <c r="ACU27" i="1"/>
  <c r="ACV27" i="1"/>
  <c r="ACW27" i="1"/>
  <c r="ACX27" i="1"/>
  <c r="ACY27" i="1"/>
  <c r="ACZ27" i="1"/>
  <c r="ADA27" i="1"/>
  <c r="ADB27" i="1"/>
  <c r="ADC27" i="1"/>
  <c r="ADD27" i="1"/>
  <c r="ADE27" i="1"/>
  <c r="ADF27" i="1"/>
  <c r="ADG27" i="1"/>
  <c r="ADH27" i="1"/>
  <c r="ADI27" i="1"/>
  <c r="ADJ27" i="1"/>
  <c r="ADK27" i="1"/>
  <c r="ADL27" i="1"/>
  <c r="ADM27" i="1"/>
  <c r="ADN27" i="1"/>
  <c r="ADO27" i="1"/>
  <c r="ADP27" i="1"/>
  <c r="ADQ27" i="1"/>
  <c r="ADR27" i="1"/>
  <c r="ADS27" i="1"/>
  <c r="ADT27" i="1"/>
  <c r="ADU27" i="1"/>
  <c r="ADV27" i="1"/>
  <c r="ADW27" i="1"/>
  <c r="ADX27" i="1"/>
  <c r="ADY27" i="1"/>
  <c r="ADZ27" i="1"/>
  <c r="AEA27" i="1"/>
  <c r="AEB27" i="1"/>
  <c r="AEC27" i="1"/>
  <c r="AED27" i="1"/>
  <c r="AEE27" i="1"/>
  <c r="AEF27" i="1"/>
  <c r="AEG27" i="1"/>
  <c r="AEH27" i="1"/>
  <c r="AEI27" i="1"/>
  <c r="AEJ27" i="1"/>
  <c r="AEK27" i="1"/>
  <c r="AEL27" i="1"/>
  <c r="AEM27" i="1"/>
  <c r="AEN27" i="1"/>
  <c r="AEO27" i="1"/>
  <c r="AEP27" i="1"/>
  <c r="AEQ27" i="1"/>
  <c r="AER27" i="1"/>
  <c r="ACS27" i="1"/>
  <c r="ACR27" i="1"/>
  <c r="AER28" i="1" a="1"/>
  <c r="AER28" i="1" s="1"/>
  <c r="ACT28" i="1" a="1"/>
  <c r="ACT28" i="1" s="1"/>
  <c r="ACU28" i="1" a="1"/>
  <c r="ACU28" i="1" s="1"/>
  <c r="ACV28" i="1" a="1"/>
  <c r="ACV28" i="1" s="1"/>
  <c r="ACW28" i="1" a="1"/>
  <c r="ACW28" i="1" s="1"/>
  <c r="ACX28" i="1" a="1"/>
  <c r="ACX28" i="1" s="1"/>
  <c r="ACY28" i="1" a="1"/>
  <c r="ACY28" i="1" s="1"/>
  <c r="ACZ28" i="1" a="1"/>
  <c r="ACZ28" i="1" s="1"/>
  <c r="ADA28" i="1" a="1"/>
  <c r="ADA28" i="1" s="1"/>
  <c r="ADB28" i="1" a="1"/>
  <c r="ADB28" i="1" s="1"/>
  <c r="ADC28" i="1" a="1"/>
  <c r="ADC28" i="1" s="1"/>
  <c r="ADD28" i="1" a="1"/>
  <c r="ADD28" i="1" s="1"/>
  <c r="ADE28" i="1" a="1"/>
  <c r="ADE28" i="1" s="1"/>
  <c r="ADF28" i="1" a="1"/>
  <c r="ADF28" i="1" s="1"/>
  <c r="ADG28" i="1" a="1"/>
  <c r="ADG28" i="1" s="1"/>
  <c r="ADH28" i="1" a="1"/>
  <c r="ADH28" i="1" s="1"/>
  <c r="ADI28" i="1" a="1"/>
  <c r="ADI28" i="1" s="1"/>
  <c r="ADJ28" i="1" a="1"/>
  <c r="ADJ28" i="1" s="1"/>
  <c r="ADK28" i="1" a="1"/>
  <c r="ADK28" i="1" s="1"/>
  <c r="ADL28" i="1" a="1"/>
  <c r="ADL28" i="1" s="1"/>
  <c r="ADM28" i="1" a="1"/>
  <c r="ADM28" i="1" s="1"/>
  <c r="ADN28" i="1" a="1"/>
  <c r="ADN28" i="1" s="1"/>
  <c r="ADO28" i="1" a="1"/>
  <c r="ADO28" i="1" s="1"/>
  <c r="ADP28" i="1" a="1"/>
  <c r="ADP28" i="1" s="1"/>
  <c r="ADQ28" i="1" a="1"/>
  <c r="ADQ28" i="1" s="1"/>
  <c r="ADR28" i="1" a="1"/>
  <c r="ADR28" i="1" s="1"/>
  <c r="ADS28" i="1" a="1"/>
  <c r="ADS28" i="1" s="1"/>
  <c r="ADT28" i="1" a="1"/>
  <c r="ADT28" i="1" s="1"/>
  <c r="ADU28" i="1" a="1"/>
  <c r="ADU28" i="1" s="1"/>
  <c r="ADV28" i="1" a="1"/>
  <c r="ADV28" i="1" s="1"/>
  <c r="ADW28" i="1" a="1"/>
  <c r="ADW28" i="1" s="1"/>
  <c r="ADX28" i="1" a="1"/>
  <c r="ADX28" i="1" s="1"/>
  <c r="ADY28" i="1" a="1"/>
  <c r="ADY28" i="1" s="1"/>
  <c r="ADZ28" i="1" a="1"/>
  <c r="ADZ28" i="1" s="1"/>
  <c r="AEA28" i="1" a="1"/>
  <c r="AEA28" i="1" s="1"/>
  <c r="AEB28" i="1" a="1"/>
  <c r="AEB28" i="1" s="1"/>
  <c r="AEC28" i="1" a="1"/>
  <c r="AEC28" i="1" s="1"/>
  <c r="AED28" i="1" a="1"/>
  <c r="AED28" i="1" s="1"/>
  <c r="AEE28" i="1" a="1"/>
  <c r="AEE28" i="1" s="1"/>
  <c r="AEF28" i="1" a="1"/>
  <c r="AEF28" i="1" s="1"/>
  <c r="AEG28" i="1" a="1"/>
  <c r="AEG28" i="1" s="1"/>
  <c r="AEH28" i="1" a="1"/>
  <c r="AEH28" i="1" s="1"/>
  <c r="AEI28" i="1" a="1"/>
  <c r="AEI28" i="1" s="1"/>
  <c r="AEJ28" i="1" a="1"/>
  <c r="AEJ28" i="1" s="1"/>
  <c r="AEK28" i="1" a="1"/>
  <c r="AEK28" i="1" s="1"/>
  <c r="AEL28" i="1" a="1"/>
  <c r="AEL28" i="1" s="1"/>
  <c r="AEM28" i="1" a="1"/>
  <c r="AEM28" i="1" s="1"/>
  <c r="AEN28" i="1" a="1"/>
  <c r="AEN28" i="1" s="1"/>
  <c r="AEO28" i="1" a="1"/>
  <c r="AEO28" i="1" s="1"/>
  <c r="AEP28" i="1" a="1"/>
  <c r="AEP28" i="1" s="1"/>
  <c r="AEQ28" i="1" a="1"/>
  <c r="AEQ28" i="1" s="1"/>
  <c r="ACS28" i="1" a="1"/>
  <c r="ACS28" i="1" s="1"/>
  <c r="ACR28" i="1"/>
  <c r="ACW23" i="1"/>
  <c r="ACX23" i="1"/>
  <c r="ACY23" i="1"/>
  <c r="ACZ23" i="1"/>
  <c r="ADA23" i="1"/>
  <c r="ADB23" i="1"/>
  <c r="ADC23" i="1"/>
  <c r="ADD23" i="1"/>
  <c r="ADE23" i="1"/>
  <c r="ADF23" i="1"/>
  <c r="ADG23" i="1"/>
  <c r="ADH23" i="1"/>
  <c r="ADI23" i="1"/>
  <c r="ADJ23" i="1"/>
  <c r="ADK23" i="1"/>
  <c r="ADL23" i="1"/>
  <c r="ADM23" i="1"/>
  <c r="ADN23" i="1"/>
  <c r="ADO23" i="1"/>
  <c r="ADP23" i="1"/>
  <c r="ADQ23" i="1"/>
  <c r="ADR23" i="1"/>
  <c r="ADS23" i="1"/>
  <c r="ADT23" i="1"/>
  <c r="ADU23" i="1"/>
  <c r="ADV23" i="1"/>
  <c r="ADW23" i="1"/>
  <c r="ADX23" i="1"/>
  <c r="ADY23" i="1"/>
  <c r="ADZ23" i="1"/>
  <c r="AEA23" i="1"/>
  <c r="AEB23" i="1"/>
  <c r="AEC23" i="1"/>
  <c r="AED23" i="1"/>
  <c r="AEE23" i="1"/>
  <c r="AEF23" i="1"/>
  <c r="AEG23" i="1"/>
  <c r="AEH23" i="1"/>
  <c r="AEI23" i="1"/>
  <c r="AEJ23" i="1"/>
  <c r="AEK23" i="1"/>
  <c r="AEL23" i="1"/>
  <c r="AEM23" i="1"/>
  <c r="AEN23" i="1"/>
  <c r="AEO23" i="1"/>
  <c r="AEP23" i="1"/>
  <c r="AEQ23" i="1"/>
  <c r="AER23" i="1"/>
  <c r="ACW24" i="1"/>
  <c r="ACX24" i="1"/>
  <c r="ACY24" i="1"/>
  <c r="ACZ24" i="1"/>
  <c r="ADA24" i="1"/>
  <c r="ADB24" i="1"/>
  <c r="ADC24" i="1"/>
  <c r="ADD24" i="1"/>
  <c r="ADE24" i="1"/>
  <c r="ADF24" i="1"/>
  <c r="ADG24" i="1"/>
  <c r="ADH24" i="1"/>
  <c r="ADI24" i="1"/>
  <c r="ADJ24" i="1"/>
  <c r="ADK24" i="1"/>
  <c r="ADL24" i="1"/>
  <c r="ADM24" i="1"/>
  <c r="ADN24" i="1"/>
  <c r="ADO24" i="1"/>
  <c r="ADP24" i="1"/>
  <c r="ADQ24" i="1"/>
  <c r="ADR24" i="1"/>
  <c r="ADS24" i="1"/>
  <c r="ADT24" i="1"/>
  <c r="ADU24" i="1"/>
  <c r="ADV24" i="1"/>
  <c r="ADW24" i="1"/>
  <c r="ADX24" i="1"/>
  <c r="ADY24" i="1"/>
  <c r="ADZ24" i="1"/>
  <c r="AEA24" i="1"/>
  <c r="AEB24" i="1"/>
  <c r="AEC24" i="1"/>
  <c r="AED24" i="1"/>
  <c r="AEE24" i="1"/>
  <c r="AEF24" i="1"/>
  <c r="AEG24" i="1"/>
  <c r="AEH24" i="1"/>
  <c r="AEI24" i="1"/>
  <c r="AEJ24" i="1"/>
  <c r="AEK24" i="1"/>
  <c r="AEL24" i="1"/>
  <c r="AEM24" i="1"/>
  <c r="AEN24" i="1"/>
  <c r="AEO24" i="1"/>
  <c r="AEP24" i="1"/>
  <c r="AEQ24" i="1"/>
  <c r="AER24" i="1"/>
  <c r="ACW25" i="1"/>
  <c r="ACX25" i="1"/>
  <c r="ACY25" i="1"/>
  <c r="ACZ25" i="1"/>
  <c r="ADA25" i="1"/>
  <c r="ADB25" i="1"/>
  <c r="ADC25" i="1"/>
  <c r="ADD25" i="1"/>
  <c r="ADE25" i="1"/>
  <c r="ADF25" i="1"/>
  <c r="ADG25" i="1"/>
  <c r="ADH25" i="1"/>
  <c r="ADI25" i="1"/>
  <c r="ADJ25" i="1"/>
  <c r="ADK25" i="1"/>
  <c r="ADL25" i="1"/>
  <c r="ADM25" i="1"/>
  <c r="ADN25" i="1"/>
  <c r="ADO25" i="1"/>
  <c r="ADP25" i="1"/>
  <c r="ADQ25" i="1"/>
  <c r="ADR25" i="1"/>
  <c r="ADS25" i="1"/>
  <c r="ADT25" i="1"/>
  <c r="ADU25" i="1"/>
  <c r="ADV25" i="1"/>
  <c r="ADW25" i="1"/>
  <c r="ADX25" i="1"/>
  <c r="ADY25" i="1"/>
  <c r="ADZ25" i="1"/>
  <c r="AEA25" i="1"/>
  <c r="AEB25" i="1"/>
  <c r="AEC25" i="1"/>
  <c r="AED25" i="1"/>
  <c r="AEE25" i="1"/>
  <c r="AEF25" i="1"/>
  <c r="AEG25" i="1"/>
  <c r="AEH25" i="1"/>
  <c r="AEI25" i="1"/>
  <c r="AEJ25" i="1"/>
  <c r="AEK25" i="1"/>
  <c r="AEL25" i="1"/>
  <c r="AEM25" i="1"/>
  <c r="AEN25" i="1"/>
  <c r="AEO25" i="1"/>
  <c r="AEP25" i="1"/>
  <c r="AEQ25" i="1"/>
  <c r="AER25" i="1"/>
  <c r="ACT23" i="1"/>
  <c r="ACU23" i="1"/>
  <c r="ACV23" i="1"/>
  <c r="ACT24" i="1"/>
  <c r="ACU24" i="1"/>
  <c r="ACV24" i="1"/>
  <c r="ACT25" i="1"/>
  <c r="ACU25" i="1"/>
  <c r="ACV25" i="1"/>
  <c r="ACS23" i="1"/>
  <c r="ACS24" i="1"/>
  <c r="ACS25" i="1"/>
  <c r="ACR25" i="1"/>
  <c r="ACR24" i="1"/>
  <c r="ACR23" i="1"/>
  <c r="AER22" i="1" a="1"/>
  <c r="AER22" i="1" s="1"/>
  <c r="ADC22" i="1" a="1"/>
  <c r="ADC22" i="1" s="1"/>
  <c r="ADD22" i="1" a="1"/>
  <c r="ADD22" i="1" s="1"/>
  <c r="ADE22" i="1" a="1"/>
  <c r="ADE22" i="1" s="1"/>
  <c r="ADF22" i="1" a="1"/>
  <c r="ADF22" i="1" s="1"/>
  <c r="ADG22" i="1" a="1"/>
  <c r="ADG22" i="1" s="1"/>
  <c r="ADH22" i="1" a="1"/>
  <c r="ADH22" i="1"/>
  <c r="ADI22" i="1" a="1"/>
  <c r="ADI22" i="1" s="1"/>
  <c r="ADJ22" i="1" a="1"/>
  <c r="ADJ22" i="1" s="1"/>
  <c r="ADK22" i="1" a="1"/>
  <c r="ADK22" i="1" s="1"/>
  <c r="ADL22" i="1" a="1"/>
  <c r="ADL22" i="1" s="1"/>
  <c r="ADM22" i="1" a="1"/>
  <c r="ADM22" i="1" s="1"/>
  <c r="ADN22" i="1" a="1"/>
  <c r="ADN22" i="1"/>
  <c r="ADO22" i="1" a="1"/>
  <c r="ADO22" i="1" s="1"/>
  <c r="ADP22" i="1" a="1"/>
  <c r="ADP22" i="1" s="1"/>
  <c r="ADQ22" i="1" a="1"/>
  <c r="ADQ22" i="1" s="1"/>
  <c r="ADR22" i="1" a="1"/>
  <c r="ADR22" i="1" s="1"/>
  <c r="ADS22" i="1" a="1"/>
  <c r="ADS22" i="1" s="1"/>
  <c r="ADT22" i="1" a="1"/>
  <c r="ADT22" i="1"/>
  <c r="ADU22" i="1" a="1"/>
  <c r="ADU22" i="1" s="1"/>
  <c r="ADV22" i="1" a="1"/>
  <c r="ADV22" i="1" s="1"/>
  <c r="ADW22" i="1" a="1"/>
  <c r="ADW22" i="1" s="1"/>
  <c r="ADX22" i="1" a="1"/>
  <c r="ADX22" i="1" s="1"/>
  <c r="ADY22" i="1" a="1"/>
  <c r="ADY22" i="1" s="1"/>
  <c r="ADZ22" i="1" a="1"/>
  <c r="ADZ22" i="1"/>
  <c r="AEA22" i="1" a="1"/>
  <c r="AEA22" i="1" s="1"/>
  <c r="AEB22" i="1" a="1"/>
  <c r="AEB22" i="1" s="1"/>
  <c r="AEC22" i="1" a="1"/>
  <c r="AEC22" i="1" s="1"/>
  <c r="AED22" i="1" a="1"/>
  <c r="AED22" i="1" s="1"/>
  <c r="AEE22" i="1" a="1"/>
  <c r="AEE22" i="1" s="1"/>
  <c r="AEF22" i="1" a="1"/>
  <c r="AEF22" i="1"/>
  <c r="AEG22" i="1" a="1"/>
  <c r="AEG22" i="1" s="1"/>
  <c r="AEH22" i="1" a="1"/>
  <c r="AEH22" i="1" s="1"/>
  <c r="AEI22" i="1" a="1"/>
  <c r="AEI22" i="1" s="1"/>
  <c r="AEJ22" i="1" a="1"/>
  <c r="AEJ22" i="1" s="1"/>
  <c r="AEK22" i="1" a="1"/>
  <c r="AEK22" i="1" s="1"/>
  <c r="AEL22" i="1" a="1"/>
  <c r="AEL22" i="1"/>
  <c r="AEM22" i="1" a="1"/>
  <c r="AEM22" i="1" s="1"/>
  <c r="AEN22" i="1" a="1"/>
  <c r="AEN22" i="1" s="1"/>
  <c r="AEO22" i="1" a="1"/>
  <c r="AEO22" i="1" s="1"/>
  <c r="AEP22" i="1" a="1"/>
  <c r="AEP22" i="1" s="1"/>
  <c r="AEQ22" i="1" a="1"/>
  <c r="AEQ22" i="1" s="1"/>
  <c r="ADB22" i="1" a="1"/>
  <c r="ADB22" i="1" s="1"/>
  <c r="ACU22" i="1" a="1"/>
  <c r="ACU22" i="1" s="1"/>
  <c r="ACV22" i="1" a="1"/>
  <c r="ACV22" i="1" s="1"/>
  <c r="ACW22" i="1" a="1"/>
  <c r="ACW22" i="1" s="1"/>
  <c r="ACX22" i="1" a="1"/>
  <c r="ACX22" i="1" s="1"/>
  <c r="ACY22" i="1" a="1"/>
  <c r="ACY22" i="1" s="1"/>
  <c r="ACZ22" i="1" a="1"/>
  <c r="ACZ22" i="1"/>
  <c r="ADA22" i="1" a="1"/>
  <c r="ADA22" i="1" s="1"/>
  <c r="ACT22" i="1" a="1"/>
  <c r="ACT22" i="1" s="1"/>
  <c r="ACS22" i="1" a="1"/>
  <c r="ACS22" i="1" s="1"/>
  <c r="ACR22" i="1"/>
  <c r="QV22" i="1"/>
  <c r="QW22" i="1"/>
  <c r="QX22" i="1"/>
  <c r="QY22" i="1"/>
  <c r="QZ22" i="1"/>
  <c r="RA22" i="1"/>
  <c r="RB22" i="1"/>
  <c r="RC22" i="1"/>
  <c r="RD22" i="1"/>
  <c r="RE22" i="1"/>
  <c r="RF22" i="1"/>
  <c r="RG22" i="1"/>
  <c r="RH22" i="1"/>
  <c r="RI22" i="1"/>
  <c r="RJ22" i="1"/>
  <c r="RK22" i="1"/>
  <c r="RL22" i="1"/>
  <c r="RM22" i="1"/>
  <c r="RN22" i="1"/>
  <c r="RO22" i="1"/>
  <c r="RP22" i="1"/>
  <c r="RQ22" i="1"/>
  <c r="RR22" i="1"/>
  <c r="RS22" i="1"/>
  <c r="RT22" i="1"/>
  <c r="RU22" i="1"/>
  <c r="RV22" i="1"/>
  <c r="RW22" i="1"/>
  <c r="RX22" i="1"/>
  <c r="RY22" i="1"/>
  <c r="RZ22" i="1"/>
  <c r="SA22" i="1"/>
  <c r="SB22" i="1"/>
  <c r="SC22" i="1"/>
  <c r="SD22" i="1"/>
  <c r="SE22" i="1"/>
  <c r="SF22" i="1"/>
  <c r="SG22" i="1"/>
  <c r="SH22" i="1"/>
  <c r="SI22" i="1"/>
  <c r="SJ22" i="1"/>
  <c r="SK22" i="1"/>
  <c r="SL22" i="1"/>
  <c r="SM22" i="1"/>
  <c r="SN22" i="1"/>
  <c r="SO22" i="1"/>
  <c r="SP22" i="1"/>
  <c r="SQ22" i="1"/>
  <c r="SR22" i="1"/>
  <c r="SS22" i="1"/>
  <c r="ST22" i="1"/>
  <c r="SU22" i="1"/>
  <c r="SV22" i="1"/>
  <c r="SW22" i="1"/>
  <c r="SX22" i="1"/>
  <c r="SY22" i="1"/>
  <c r="SZ22" i="1"/>
  <c r="TA22" i="1"/>
  <c r="TB22" i="1"/>
  <c r="TC22" i="1"/>
  <c r="TD22" i="1"/>
  <c r="TE22" i="1"/>
  <c r="TF22" i="1"/>
  <c r="TG22" i="1"/>
  <c r="TH22" i="1"/>
  <c r="TI22" i="1"/>
  <c r="TJ22" i="1"/>
  <c r="TK22" i="1"/>
  <c r="TL22" i="1"/>
  <c r="TM22" i="1"/>
  <c r="TN22" i="1"/>
  <c r="TO22" i="1"/>
  <c r="TP22" i="1"/>
  <c r="TQ22" i="1"/>
  <c r="TR22" i="1"/>
  <c r="TS22" i="1"/>
  <c r="TT22" i="1"/>
  <c r="TU22" i="1"/>
  <c r="TV22" i="1"/>
  <c r="TW22" i="1"/>
  <c r="TX22" i="1"/>
  <c r="TY22" i="1"/>
  <c r="TZ22" i="1"/>
  <c r="UA22" i="1"/>
  <c r="UB22" i="1"/>
  <c r="UC22" i="1"/>
  <c r="UD22" i="1"/>
  <c r="UE22" i="1"/>
  <c r="UF22" i="1"/>
  <c r="UG22" i="1"/>
  <c r="UH22" i="1"/>
  <c r="UI22" i="1"/>
  <c r="UJ22" i="1"/>
  <c r="UK22" i="1"/>
  <c r="UL22" i="1"/>
  <c r="UM22" i="1"/>
  <c r="UN22" i="1"/>
  <c r="UO22" i="1"/>
  <c r="UP22" i="1"/>
  <c r="UQ22" i="1"/>
  <c r="UR22" i="1"/>
  <c r="US22" i="1"/>
  <c r="UT22" i="1"/>
  <c r="UU22" i="1"/>
  <c r="UV22" i="1"/>
  <c r="UW22" i="1"/>
  <c r="UX22" i="1"/>
  <c r="UY22" i="1"/>
  <c r="UZ22" i="1"/>
  <c r="VA22" i="1"/>
  <c r="VB22" i="1"/>
  <c r="VC22" i="1"/>
  <c r="VD22" i="1"/>
  <c r="VE22" i="1"/>
  <c r="VF22" i="1"/>
  <c r="VG22" i="1"/>
  <c r="VH22" i="1"/>
  <c r="VI22" i="1"/>
  <c r="VJ22" i="1"/>
  <c r="VK22" i="1"/>
  <c r="VL22" i="1"/>
  <c r="VM22" i="1"/>
  <c r="VN22" i="1"/>
  <c r="VO22" i="1"/>
  <c r="VP22" i="1"/>
  <c r="VQ22" i="1"/>
  <c r="VR22" i="1"/>
  <c r="VS22" i="1"/>
  <c r="VT22" i="1"/>
  <c r="VU22" i="1"/>
  <c r="VV22" i="1"/>
  <c r="VW22" i="1"/>
  <c r="VX22" i="1"/>
  <c r="VY22" i="1"/>
  <c r="VZ22" i="1"/>
  <c r="WA22" i="1"/>
  <c r="WB22" i="1"/>
  <c r="WC22" i="1"/>
  <c r="WD22" i="1"/>
  <c r="WE22" i="1"/>
  <c r="WF22" i="1"/>
  <c r="WG22" i="1"/>
  <c r="WH22" i="1"/>
  <c r="WI22" i="1"/>
  <c r="WJ22" i="1"/>
  <c r="WK22" i="1"/>
  <c r="WL22" i="1"/>
  <c r="WM22" i="1"/>
  <c r="WN22" i="1"/>
  <c r="WO22" i="1"/>
  <c r="WP22" i="1"/>
  <c r="WQ22" i="1"/>
  <c r="WR22" i="1"/>
  <c r="WS22" i="1"/>
  <c r="WT22" i="1"/>
  <c r="WU22" i="1"/>
  <c r="WV22" i="1"/>
  <c r="WW22" i="1"/>
  <c r="WX22" i="1"/>
  <c r="WY22" i="1"/>
  <c r="WZ22" i="1"/>
  <c r="XA22" i="1"/>
  <c r="XB22" i="1"/>
  <c r="XC22" i="1"/>
  <c r="XD22" i="1"/>
  <c r="XE22" i="1"/>
  <c r="XF22" i="1"/>
  <c r="XG22" i="1"/>
  <c r="XH22" i="1"/>
  <c r="XI22" i="1"/>
  <c r="XJ22" i="1"/>
  <c r="XK22" i="1"/>
  <c r="XL22" i="1"/>
  <c r="XM22" i="1"/>
  <c r="XN22" i="1"/>
  <c r="XO22" i="1"/>
  <c r="XP22" i="1"/>
  <c r="XQ22" i="1"/>
  <c r="XR22" i="1"/>
  <c r="XS22" i="1"/>
  <c r="XT22" i="1"/>
  <c r="XU22" i="1"/>
  <c r="XV22" i="1"/>
  <c r="XW22" i="1"/>
  <c r="XX22" i="1"/>
  <c r="XY22" i="1"/>
  <c r="XZ22" i="1"/>
  <c r="YA22" i="1"/>
  <c r="YB22" i="1"/>
  <c r="YC22" i="1"/>
  <c r="YD22" i="1"/>
  <c r="YE22" i="1"/>
  <c r="YF22" i="1"/>
  <c r="YG22" i="1"/>
  <c r="YH22" i="1"/>
  <c r="YI22" i="1"/>
  <c r="YJ22" i="1"/>
  <c r="YK22" i="1"/>
  <c r="YL22" i="1"/>
  <c r="YM22" i="1"/>
  <c r="YN22" i="1"/>
  <c r="YO22" i="1"/>
  <c r="YP22" i="1"/>
  <c r="YQ22" i="1"/>
  <c r="YR22" i="1"/>
  <c r="YS22" i="1"/>
  <c r="YT22" i="1"/>
  <c r="YU22" i="1"/>
  <c r="YV22" i="1"/>
  <c r="YW22" i="1"/>
  <c r="YX22" i="1"/>
  <c r="YY22" i="1"/>
  <c r="YZ22" i="1"/>
  <c r="ZA22" i="1"/>
  <c r="ZB22" i="1"/>
  <c r="ZC22" i="1"/>
  <c r="ZD22" i="1"/>
  <c r="ZE22" i="1"/>
  <c r="ZF22" i="1"/>
  <c r="ZG22" i="1"/>
  <c r="ZH22" i="1"/>
  <c r="ZI22" i="1"/>
  <c r="ZJ22" i="1"/>
  <c r="ZK22" i="1"/>
  <c r="ZL22" i="1"/>
  <c r="ZM22" i="1"/>
  <c r="ZN22" i="1"/>
  <c r="ZO22" i="1"/>
  <c r="ZP22" i="1"/>
  <c r="ZQ22" i="1"/>
  <c r="ZR22" i="1"/>
  <c r="ZS22" i="1"/>
  <c r="ZT22" i="1"/>
  <c r="ZU22" i="1"/>
  <c r="ZV22" i="1"/>
  <c r="ZW22" i="1"/>
  <c r="ZX22" i="1"/>
  <c r="ZY22" i="1"/>
  <c r="ZZ22" i="1"/>
  <c r="AAA22" i="1"/>
  <c r="AAB22" i="1"/>
  <c r="AAC22" i="1"/>
  <c r="AAD22" i="1"/>
  <c r="AAE22" i="1"/>
  <c r="AAF22" i="1"/>
  <c r="AAG22" i="1"/>
  <c r="AAH22" i="1"/>
  <c r="AAI22" i="1"/>
  <c r="AAJ22" i="1"/>
  <c r="AAK22" i="1"/>
  <c r="AAL22" i="1"/>
  <c r="AAM22" i="1"/>
  <c r="AAN22" i="1"/>
  <c r="AAO22" i="1"/>
  <c r="AAP22" i="1"/>
  <c r="AAQ22" i="1"/>
  <c r="AAR22" i="1"/>
  <c r="AAS22" i="1"/>
  <c r="AAT22" i="1"/>
  <c r="AAU22" i="1"/>
  <c r="AAV22" i="1"/>
  <c r="AAW22" i="1"/>
  <c r="AAX22" i="1"/>
  <c r="AAY22" i="1"/>
  <c r="AAZ22" i="1"/>
  <c r="ABA22" i="1"/>
  <c r="ABB22" i="1"/>
  <c r="ABC22" i="1"/>
  <c r="ABD22" i="1"/>
  <c r="ABE22" i="1"/>
  <c r="ABF22" i="1"/>
  <c r="ABG22" i="1"/>
  <c r="ABH22" i="1"/>
  <c r="ABI22" i="1"/>
  <c r="ABJ22" i="1"/>
  <c r="ABK22" i="1"/>
  <c r="ABL22" i="1"/>
  <c r="ABM22" i="1"/>
  <c r="ABN22" i="1"/>
  <c r="ABO22" i="1"/>
  <c r="ABP22" i="1"/>
  <c r="ABQ22" i="1"/>
  <c r="ABR22" i="1"/>
  <c r="ABS22" i="1"/>
  <c r="ABT22" i="1"/>
  <c r="ABU22" i="1"/>
  <c r="ABV22" i="1"/>
  <c r="ABW22" i="1"/>
  <c r="ABX22" i="1"/>
  <c r="ABY22" i="1"/>
  <c r="ABZ22" i="1"/>
  <c r="ACA22" i="1"/>
  <c r="ACB22" i="1"/>
  <c r="ACC22" i="1"/>
  <c r="ACD22" i="1"/>
  <c r="ACE22" i="1"/>
  <c r="ACF22" i="1"/>
  <c r="ACG22" i="1"/>
  <c r="ACH22" i="1"/>
  <c r="ACI22" i="1"/>
  <c r="ACJ22" i="1"/>
  <c r="ACK22" i="1"/>
  <c r="ACL22" i="1"/>
  <c r="ACM22" i="1"/>
  <c r="ACN22" i="1"/>
  <c r="ACO22" i="1"/>
  <c r="ACP22" i="1"/>
  <c r="ACQ22" i="1"/>
  <c r="QV23" i="1"/>
  <c r="QW23" i="1"/>
  <c r="QX23" i="1"/>
  <c r="QY23" i="1"/>
  <c r="QZ23" i="1"/>
  <c r="RA23" i="1"/>
  <c r="RB23" i="1"/>
  <c r="RC23" i="1"/>
  <c r="RD23" i="1"/>
  <c r="RE23" i="1"/>
  <c r="RF23" i="1"/>
  <c r="RG23" i="1"/>
  <c r="RH23" i="1"/>
  <c r="RI23" i="1"/>
  <c r="RJ23" i="1"/>
  <c r="RK23" i="1"/>
  <c r="RL23" i="1"/>
  <c r="RM23" i="1"/>
  <c r="RN23" i="1"/>
  <c r="RO23" i="1"/>
  <c r="RP23" i="1"/>
  <c r="RQ23" i="1"/>
  <c r="RR23" i="1"/>
  <c r="RS23" i="1"/>
  <c r="RT23" i="1"/>
  <c r="RU23" i="1"/>
  <c r="RV23" i="1"/>
  <c r="RW23" i="1"/>
  <c r="RX23" i="1"/>
  <c r="RY23" i="1"/>
  <c r="RZ23" i="1"/>
  <c r="SA23" i="1"/>
  <c r="SB23" i="1"/>
  <c r="SC23" i="1"/>
  <c r="SD23" i="1"/>
  <c r="SE23" i="1"/>
  <c r="SF23" i="1"/>
  <c r="SG23" i="1"/>
  <c r="SH23" i="1"/>
  <c r="SI23" i="1"/>
  <c r="SJ23" i="1"/>
  <c r="SK23" i="1"/>
  <c r="SL23" i="1"/>
  <c r="SM23" i="1"/>
  <c r="SN23" i="1"/>
  <c r="SO23" i="1"/>
  <c r="SP23" i="1"/>
  <c r="SQ23" i="1"/>
  <c r="SR23" i="1"/>
  <c r="SS23" i="1"/>
  <c r="ST23" i="1"/>
  <c r="SU23" i="1"/>
  <c r="SV23" i="1"/>
  <c r="SW23" i="1"/>
  <c r="SX23" i="1"/>
  <c r="SY23" i="1"/>
  <c r="SZ23" i="1"/>
  <c r="TA23" i="1"/>
  <c r="TB23" i="1"/>
  <c r="TC23" i="1"/>
  <c r="TD23" i="1"/>
  <c r="TE23" i="1"/>
  <c r="TF23" i="1"/>
  <c r="TG23" i="1"/>
  <c r="TH23" i="1"/>
  <c r="TI23" i="1"/>
  <c r="TJ23" i="1"/>
  <c r="TK23" i="1"/>
  <c r="TL23" i="1"/>
  <c r="TM23" i="1"/>
  <c r="TN23" i="1"/>
  <c r="TO23" i="1"/>
  <c r="TP23" i="1"/>
  <c r="TQ23" i="1"/>
  <c r="TR23" i="1"/>
  <c r="TS23" i="1"/>
  <c r="TT23" i="1"/>
  <c r="TU23" i="1"/>
  <c r="TV23" i="1"/>
  <c r="TW23" i="1"/>
  <c r="TX23" i="1"/>
  <c r="TY23" i="1"/>
  <c r="TZ23" i="1"/>
  <c r="UA23" i="1"/>
  <c r="UB23" i="1"/>
  <c r="UC23" i="1"/>
  <c r="UD23" i="1"/>
  <c r="UE23" i="1"/>
  <c r="UF23" i="1"/>
  <c r="UG23" i="1"/>
  <c r="UH23" i="1"/>
  <c r="UI23" i="1"/>
  <c r="UJ23" i="1"/>
  <c r="UK23" i="1"/>
  <c r="UL23" i="1"/>
  <c r="UM23" i="1"/>
  <c r="UN23" i="1"/>
  <c r="UO23" i="1"/>
  <c r="UP23" i="1"/>
  <c r="UQ23" i="1"/>
  <c r="UR23" i="1"/>
  <c r="US23" i="1"/>
  <c r="UT23" i="1"/>
  <c r="UU23" i="1"/>
  <c r="UV23" i="1"/>
  <c r="UW23" i="1"/>
  <c r="UX23" i="1"/>
  <c r="UY23" i="1"/>
  <c r="UZ23" i="1"/>
  <c r="VA23" i="1"/>
  <c r="VB23" i="1"/>
  <c r="VC23" i="1"/>
  <c r="VD23" i="1"/>
  <c r="VE23" i="1"/>
  <c r="VF23" i="1"/>
  <c r="VG23" i="1"/>
  <c r="VH23" i="1"/>
  <c r="VI23" i="1"/>
  <c r="VJ23" i="1"/>
  <c r="VK23" i="1"/>
  <c r="VL23" i="1"/>
  <c r="VM23" i="1"/>
  <c r="VN23" i="1"/>
  <c r="VO23" i="1"/>
  <c r="VP23" i="1"/>
  <c r="VQ23" i="1"/>
  <c r="VR23" i="1"/>
  <c r="VS23" i="1"/>
  <c r="VT23" i="1"/>
  <c r="VU23" i="1"/>
  <c r="VV23" i="1"/>
  <c r="VW23" i="1"/>
  <c r="VX23" i="1"/>
  <c r="VY23" i="1"/>
  <c r="VZ23" i="1"/>
  <c r="WA23" i="1"/>
  <c r="WB23" i="1"/>
  <c r="WC23" i="1"/>
  <c r="WD23" i="1"/>
  <c r="WE23" i="1"/>
  <c r="WF23" i="1"/>
  <c r="WG23" i="1"/>
  <c r="WH23" i="1"/>
  <c r="WI23" i="1"/>
  <c r="WJ23" i="1"/>
  <c r="WK23" i="1"/>
  <c r="WL23" i="1"/>
  <c r="WM23" i="1"/>
  <c r="WN23" i="1"/>
  <c r="WO23" i="1"/>
  <c r="WP23" i="1"/>
  <c r="WQ23" i="1"/>
  <c r="WR23" i="1"/>
  <c r="WS23" i="1"/>
  <c r="WT23" i="1"/>
  <c r="WU23" i="1"/>
  <c r="WV23" i="1"/>
  <c r="WW23" i="1"/>
  <c r="WX23" i="1"/>
  <c r="WY23" i="1"/>
  <c r="WZ23" i="1"/>
  <c r="XA23" i="1"/>
  <c r="XB23" i="1"/>
  <c r="XC23" i="1"/>
  <c r="XD23" i="1"/>
  <c r="XE23" i="1"/>
  <c r="XF23" i="1"/>
  <c r="XG23" i="1"/>
  <c r="XH23" i="1"/>
  <c r="XI23" i="1"/>
  <c r="XJ23" i="1"/>
  <c r="XK23" i="1"/>
  <c r="XL23" i="1"/>
  <c r="XM23" i="1"/>
  <c r="XN23" i="1"/>
  <c r="XO23" i="1"/>
  <c r="XP23" i="1"/>
  <c r="XQ23" i="1"/>
  <c r="XR23" i="1"/>
  <c r="XS23" i="1"/>
  <c r="XT23" i="1"/>
  <c r="XU23" i="1"/>
  <c r="XV23" i="1"/>
  <c r="XW23" i="1"/>
  <c r="XX23" i="1"/>
  <c r="XY23" i="1"/>
  <c r="XZ23" i="1"/>
  <c r="YA23" i="1"/>
  <c r="YB23" i="1"/>
  <c r="YC23" i="1"/>
  <c r="YD23" i="1"/>
  <c r="YE23" i="1"/>
  <c r="YF23" i="1"/>
  <c r="YG23" i="1"/>
  <c r="YH23" i="1"/>
  <c r="YI23" i="1"/>
  <c r="YJ23" i="1"/>
  <c r="YK23" i="1"/>
  <c r="YL23" i="1"/>
  <c r="YM23" i="1"/>
  <c r="YN23" i="1"/>
  <c r="YO23" i="1"/>
  <c r="YP23" i="1"/>
  <c r="YQ23" i="1"/>
  <c r="YR23" i="1"/>
  <c r="YS23" i="1"/>
  <c r="YT23" i="1"/>
  <c r="YU23" i="1"/>
  <c r="YV23" i="1"/>
  <c r="YW23" i="1"/>
  <c r="YX23" i="1"/>
  <c r="YY23" i="1"/>
  <c r="YZ23" i="1"/>
  <c r="ZA23" i="1"/>
  <c r="ZB23" i="1"/>
  <c r="ZC23" i="1"/>
  <c r="ZD23" i="1"/>
  <c r="ZE23" i="1"/>
  <c r="ZF23" i="1"/>
  <c r="ZG23" i="1"/>
  <c r="ZH23" i="1"/>
  <c r="ZI23" i="1"/>
  <c r="ZJ23" i="1"/>
  <c r="ZK23" i="1"/>
  <c r="ZL23" i="1"/>
  <c r="ZM23" i="1"/>
  <c r="ZN23" i="1"/>
  <c r="ZO23" i="1"/>
  <c r="ZP23" i="1"/>
  <c r="ZQ23" i="1"/>
  <c r="ZR23" i="1"/>
  <c r="ZS23" i="1"/>
  <c r="ZT23" i="1"/>
  <c r="ZU23" i="1"/>
  <c r="ZV23" i="1"/>
  <c r="ZW23" i="1"/>
  <c r="ZX23" i="1"/>
  <c r="ZY23" i="1"/>
  <c r="ZZ23" i="1"/>
  <c r="AAA23" i="1"/>
  <c r="AAB23" i="1"/>
  <c r="AAC23" i="1"/>
  <c r="AAD23" i="1"/>
  <c r="AAE23" i="1"/>
  <c r="AAF23" i="1"/>
  <c r="AAG23" i="1"/>
  <c r="AAH23" i="1"/>
  <c r="AAI23" i="1"/>
  <c r="AAJ23" i="1"/>
  <c r="AAK23" i="1"/>
  <c r="AAL23" i="1"/>
  <c r="AAM23" i="1"/>
  <c r="AAN23" i="1"/>
  <c r="AAO23" i="1"/>
  <c r="AAP23" i="1"/>
  <c r="AAQ23" i="1"/>
  <c r="AAR23" i="1"/>
  <c r="AAS23" i="1"/>
  <c r="AAT23" i="1"/>
  <c r="AAU23" i="1"/>
  <c r="AAV23" i="1"/>
  <c r="AAW23" i="1"/>
  <c r="AAX23" i="1"/>
  <c r="AAY23" i="1"/>
  <c r="AAZ23" i="1"/>
  <c r="ABA23" i="1"/>
  <c r="ABB23" i="1"/>
  <c r="ABC23" i="1"/>
  <c r="ABD23" i="1"/>
  <c r="ABE23" i="1"/>
  <c r="ABF23" i="1"/>
  <c r="ABG23" i="1"/>
  <c r="ABH23" i="1"/>
  <c r="ABI23" i="1"/>
  <c r="ABJ23" i="1"/>
  <c r="ABK23" i="1"/>
  <c r="ABL23" i="1"/>
  <c r="ABM23" i="1"/>
  <c r="ABN23" i="1"/>
  <c r="ABO23" i="1"/>
  <c r="ABP23" i="1"/>
  <c r="ABQ23" i="1"/>
  <c r="ABR23" i="1"/>
  <c r="ABS23" i="1"/>
  <c r="ABT23" i="1"/>
  <c r="ABU23" i="1"/>
  <c r="ABV23" i="1"/>
  <c r="ABW23" i="1"/>
  <c r="ABX23" i="1"/>
  <c r="ABY23" i="1"/>
  <c r="ABZ23" i="1"/>
  <c r="ACA23" i="1"/>
  <c r="ACB23" i="1"/>
  <c r="ACC23" i="1"/>
  <c r="ACD23" i="1"/>
  <c r="ACE23" i="1"/>
  <c r="ACF23" i="1"/>
  <c r="ACG23" i="1"/>
  <c r="ACH23" i="1"/>
  <c r="ACI23" i="1"/>
  <c r="ACJ23" i="1"/>
  <c r="ACK23" i="1"/>
  <c r="ACL23" i="1"/>
  <c r="ACM23" i="1"/>
  <c r="ACN23" i="1"/>
  <c r="ACO23" i="1"/>
  <c r="ACP23" i="1"/>
  <c r="ACQ23" i="1"/>
  <c r="QV24" i="1"/>
  <c r="QW24" i="1"/>
  <c r="QX24" i="1"/>
  <c r="QY24" i="1"/>
  <c r="QZ24" i="1"/>
  <c r="RA24" i="1"/>
  <c r="RB24" i="1"/>
  <c r="RC24" i="1"/>
  <c r="RD24" i="1"/>
  <c r="RE24" i="1"/>
  <c r="RF24" i="1"/>
  <c r="RG24" i="1"/>
  <c r="RH24" i="1"/>
  <c r="RI24" i="1"/>
  <c r="RJ24" i="1"/>
  <c r="RK24" i="1"/>
  <c r="RL24" i="1"/>
  <c r="RM24" i="1"/>
  <c r="RN24" i="1"/>
  <c r="RO24" i="1"/>
  <c r="RP24" i="1"/>
  <c r="RQ24" i="1"/>
  <c r="RR24" i="1"/>
  <c r="RS24" i="1"/>
  <c r="RT24" i="1"/>
  <c r="RU24" i="1"/>
  <c r="RV24" i="1"/>
  <c r="RW24" i="1"/>
  <c r="RX24" i="1"/>
  <c r="RY24" i="1"/>
  <c r="RZ24" i="1"/>
  <c r="SA24" i="1"/>
  <c r="SB24" i="1"/>
  <c r="SC24" i="1"/>
  <c r="SD24" i="1"/>
  <c r="SE24" i="1"/>
  <c r="SF24" i="1"/>
  <c r="SG24" i="1"/>
  <c r="SH24" i="1"/>
  <c r="SI24" i="1"/>
  <c r="SJ24" i="1"/>
  <c r="SK24" i="1"/>
  <c r="SL24" i="1"/>
  <c r="SM24" i="1"/>
  <c r="SN24" i="1"/>
  <c r="SO24" i="1"/>
  <c r="SP24" i="1"/>
  <c r="SQ24" i="1"/>
  <c r="SR24" i="1"/>
  <c r="SS24" i="1"/>
  <c r="ST24" i="1"/>
  <c r="SU24" i="1"/>
  <c r="SV24" i="1"/>
  <c r="SW24" i="1"/>
  <c r="SX24" i="1"/>
  <c r="SY24" i="1"/>
  <c r="SZ24" i="1"/>
  <c r="TA24" i="1"/>
  <c r="TB24" i="1"/>
  <c r="TC24" i="1"/>
  <c r="TD24" i="1"/>
  <c r="TE24" i="1"/>
  <c r="TF24" i="1"/>
  <c r="TG24" i="1"/>
  <c r="TH24" i="1"/>
  <c r="TI24" i="1"/>
  <c r="TJ24" i="1"/>
  <c r="TK24" i="1"/>
  <c r="TL24" i="1"/>
  <c r="TM24" i="1"/>
  <c r="TN24" i="1"/>
  <c r="TO24" i="1"/>
  <c r="TP24" i="1"/>
  <c r="TQ24" i="1"/>
  <c r="TR24" i="1"/>
  <c r="TS24" i="1"/>
  <c r="TT24" i="1"/>
  <c r="TU24" i="1"/>
  <c r="TV24" i="1"/>
  <c r="TW24" i="1"/>
  <c r="TX24" i="1"/>
  <c r="TY24" i="1"/>
  <c r="TZ24" i="1"/>
  <c r="UA24" i="1"/>
  <c r="UB24" i="1"/>
  <c r="UC24" i="1"/>
  <c r="UD24" i="1"/>
  <c r="UE24" i="1"/>
  <c r="UF24" i="1"/>
  <c r="UG24" i="1"/>
  <c r="UH24" i="1"/>
  <c r="UI24" i="1"/>
  <c r="UJ24" i="1"/>
  <c r="UK24" i="1"/>
  <c r="UL24" i="1"/>
  <c r="UM24" i="1"/>
  <c r="UN24" i="1"/>
  <c r="UO24" i="1"/>
  <c r="UP24" i="1"/>
  <c r="UQ24" i="1"/>
  <c r="UR24" i="1"/>
  <c r="US24" i="1"/>
  <c r="UT24" i="1"/>
  <c r="UU24" i="1"/>
  <c r="UV24" i="1"/>
  <c r="UW24" i="1"/>
  <c r="UX24" i="1"/>
  <c r="UY24" i="1"/>
  <c r="UZ24" i="1"/>
  <c r="VA24" i="1"/>
  <c r="VB24" i="1"/>
  <c r="VC24" i="1"/>
  <c r="VD24" i="1"/>
  <c r="VE24" i="1"/>
  <c r="VF24" i="1"/>
  <c r="VG24" i="1"/>
  <c r="VH24" i="1"/>
  <c r="VI24" i="1"/>
  <c r="VJ24" i="1"/>
  <c r="VK24" i="1"/>
  <c r="VL24" i="1"/>
  <c r="VM24" i="1"/>
  <c r="VN24" i="1"/>
  <c r="VO24" i="1"/>
  <c r="VP24" i="1"/>
  <c r="VQ24" i="1"/>
  <c r="VR24" i="1"/>
  <c r="VS24" i="1"/>
  <c r="VT24" i="1"/>
  <c r="VU24" i="1"/>
  <c r="VV24" i="1"/>
  <c r="VW24" i="1"/>
  <c r="VX24" i="1"/>
  <c r="VY24" i="1"/>
  <c r="VZ24" i="1"/>
  <c r="WA24" i="1"/>
  <c r="WB24" i="1"/>
  <c r="WC24" i="1"/>
  <c r="WD24" i="1"/>
  <c r="WE24" i="1"/>
  <c r="WF24" i="1"/>
  <c r="WG24" i="1"/>
  <c r="WH24" i="1"/>
  <c r="WI24" i="1"/>
  <c r="WJ24" i="1"/>
  <c r="WK24" i="1"/>
  <c r="WL24" i="1"/>
  <c r="WM24" i="1"/>
  <c r="WN24" i="1"/>
  <c r="WO24" i="1"/>
  <c r="WP24" i="1"/>
  <c r="WQ24" i="1"/>
  <c r="WR24" i="1"/>
  <c r="WS24" i="1"/>
  <c r="WT24" i="1"/>
  <c r="WU24" i="1"/>
  <c r="WV24" i="1"/>
  <c r="WW24" i="1"/>
  <c r="WX24" i="1"/>
  <c r="WY24" i="1"/>
  <c r="WZ24" i="1"/>
  <c r="XA24" i="1"/>
  <c r="XB24" i="1"/>
  <c r="XC24" i="1"/>
  <c r="XD24" i="1"/>
  <c r="XE24" i="1"/>
  <c r="XF24" i="1"/>
  <c r="XG24" i="1"/>
  <c r="XH24" i="1"/>
  <c r="XI24" i="1"/>
  <c r="XJ24" i="1"/>
  <c r="XK24" i="1"/>
  <c r="XL24" i="1"/>
  <c r="XM24" i="1"/>
  <c r="XN24" i="1"/>
  <c r="XO24" i="1"/>
  <c r="XP24" i="1"/>
  <c r="XQ24" i="1"/>
  <c r="XR24" i="1"/>
  <c r="XS24" i="1"/>
  <c r="XT24" i="1"/>
  <c r="XU24" i="1"/>
  <c r="XV24" i="1"/>
  <c r="XW24" i="1"/>
  <c r="XX24" i="1"/>
  <c r="XY24" i="1"/>
  <c r="XZ24" i="1"/>
  <c r="YA24" i="1"/>
  <c r="YB24" i="1"/>
  <c r="YC24" i="1"/>
  <c r="YD24" i="1"/>
  <c r="YE24" i="1"/>
  <c r="YF24" i="1"/>
  <c r="YG24" i="1"/>
  <c r="YH24" i="1"/>
  <c r="YI24" i="1"/>
  <c r="YJ24" i="1"/>
  <c r="YK24" i="1"/>
  <c r="YL24" i="1"/>
  <c r="YM24" i="1"/>
  <c r="YN24" i="1"/>
  <c r="YO24" i="1"/>
  <c r="YP24" i="1"/>
  <c r="YQ24" i="1"/>
  <c r="YR24" i="1"/>
  <c r="YS24" i="1"/>
  <c r="YT24" i="1"/>
  <c r="YU24" i="1"/>
  <c r="YV24" i="1"/>
  <c r="YW24" i="1"/>
  <c r="YX24" i="1"/>
  <c r="YY24" i="1"/>
  <c r="YZ24" i="1"/>
  <c r="ZA24" i="1"/>
  <c r="ZB24" i="1"/>
  <c r="ZC24" i="1"/>
  <c r="ZD24" i="1"/>
  <c r="ZE24" i="1"/>
  <c r="ZF24" i="1"/>
  <c r="ZG24" i="1"/>
  <c r="ZH24" i="1"/>
  <c r="ZI24" i="1"/>
  <c r="ZJ24" i="1"/>
  <c r="ZK24" i="1"/>
  <c r="ZL24" i="1"/>
  <c r="ZM24" i="1"/>
  <c r="ZN24" i="1"/>
  <c r="ZO24" i="1"/>
  <c r="ZP24" i="1"/>
  <c r="ZQ24" i="1"/>
  <c r="ZR24" i="1"/>
  <c r="ZS24" i="1"/>
  <c r="ZT24" i="1"/>
  <c r="ZU24" i="1"/>
  <c r="ZV24" i="1"/>
  <c r="ZW24" i="1"/>
  <c r="ZX24" i="1"/>
  <c r="ZY24" i="1"/>
  <c r="ZZ24" i="1"/>
  <c r="AAA24" i="1"/>
  <c r="AAB24" i="1"/>
  <c r="AAC24" i="1"/>
  <c r="AAD24" i="1"/>
  <c r="AAE24" i="1"/>
  <c r="AAF24" i="1"/>
  <c r="AAG24" i="1"/>
  <c r="AAH24" i="1"/>
  <c r="AAI24" i="1"/>
  <c r="AAJ24" i="1"/>
  <c r="AAK24" i="1"/>
  <c r="AAL24" i="1"/>
  <c r="AAM24" i="1"/>
  <c r="AAN24" i="1"/>
  <c r="AAO24" i="1"/>
  <c r="AAP24" i="1"/>
  <c r="AAQ24" i="1"/>
  <c r="AAR24" i="1"/>
  <c r="AAS24" i="1"/>
  <c r="AAT24" i="1"/>
  <c r="AAU24" i="1"/>
  <c r="AAV24" i="1"/>
  <c r="AAW24" i="1"/>
  <c r="AAX24" i="1"/>
  <c r="AAY24" i="1"/>
  <c r="AAZ24" i="1"/>
  <c r="ABA24" i="1"/>
  <c r="ABB24" i="1"/>
  <c r="ABC24" i="1"/>
  <c r="ABD24" i="1"/>
  <c r="ABE24" i="1"/>
  <c r="ABF24" i="1"/>
  <c r="ABG24" i="1"/>
  <c r="ABH24" i="1"/>
  <c r="ABI24" i="1"/>
  <c r="ABJ24" i="1"/>
  <c r="ABK24" i="1"/>
  <c r="ABL24" i="1"/>
  <c r="ABM24" i="1"/>
  <c r="ABN24" i="1"/>
  <c r="ABO24" i="1"/>
  <c r="ABP24" i="1"/>
  <c r="ABQ24" i="1"/>
  <c r="ABR24" i="1"/>
  <c r="ABS24" i="1"/>
  <c r="ABT24" i="1"/>
  <c r="ABU24" i="1"/>
  <c r="ABV24" i="1"/>
  <c r="ABW24" i="1"/>
  <c r="ABX24" i="1"/>
  <c r="ABY24" i="1"/>
  <c r="ABZ24" i="1"/>
  <c r="ACA24" i="1"/>
  <c r="ACB24" i="1"/>
  <c r="ACC24" i="1"/>
  <c r="ACD24" i="1"/>
  <c r="ACE24" i="1"/>
  <c r="ACF24" i="1"/>
  <c r="ACG24" i="1"/>
  <c r="ACH24" i="1"/>
  <c r="ACI24" i="1"/>
  <c r="ACJ24" i="1"/>
  <c r="ACK24" i="1"/>
  <c r="ACL24" i="1"/>
  <c r="ACM24" i="1"/>
  <c r="ACN24" i="1"/>
  <c r="ACO24" i="1"/>
  <c r="ACP24" i="1"/>
  <c r="ACQ24" i="1"/>
  <c r="QV25" i="1"/>
  <c r="QW25" i="1"/>
  <c r="QX25" i="1"/>
  <c r="QY25" i="1"/>
  <c r="QZ25" i="1"/>
  <c r="RA25" i="1"/>
  <c r="RB25" i="1"/>
  <c r="RC25" i="1"/>
  <c r="RD25" i="1"/>
  <c r="RE25" i="1"/>
  <c r="RF25" i="1"/>
  <c r="RG25" i="1"/>
  <c r="RH25" i="1"/>
  <c r="RI25" i="1"/>
  <c r="RJ25" i="1"/>
  <c r="RK25" i="1"/>
  <c r="RL25" i="1"/>
  <c r="RM25" i="1"/>
  <c r="RN25" i="1"/>
  <c r="RO25" i="1"/>
  <c r="RP25" i="1"/>
  <c r="RQ25" i="1"/>
  <c r="RR25" i="1"/>
  <c r="RS25" i="1"/>
  <c r="RT25" i="1"/>
  <c r="RU25" i="1"/>
  <c r="RV25" i="1"/>
  <c r="RW25" i="1"/>
  <c r="RX25" i="1"/>
  <c r="RY25" i="1"/>
  <c r="RZ25" i="1"/>
  <c r="SA25" i="1"/>
  <c r="SB25" i="1"/>
  <c r="SC25" i="1"/>
  <c r="SD25" i="1"/>
  <c r="SE25" i="1"/>
  <c r="SF25" i="1"/>
  <c r="SG25" i="1"/>
  <c r="SH25" i="1"/>
  <c r="SI25" i="1"/>
  <c r="SJ25" i="1"/>
  <c r="SK25" i="1"/>
  <c r="SL25" i="1"/>
  <c r="SM25" i="1"/>
  <c r="SN25" i="1"/>
  <c r="SO25" i="1"/>
  <c r="SP25" i="1"/>
  <c r="SQ25" i="1"/>
  <c r="SR25" i="1"/>
  <c r="SS25" i="1"/>
  <c r="ST25" i="1"/>
  <c r="SU25" i="1"/>
  <c r="SV25" i="1"/>
  <c r="SW25" i="1"/>
  <c r="SX25" i="1"/>
  <c r="SY25" i="1"/>
  <c r="SZ25" i="1"/>
  <c r="TA25" i="1"/>
  <c r="TB25" i="1"/>
  <c r="TC25" i="1"/>
  <c r="TD25" i="1"/>
  <c r="TE25" i="1"/>
  <c r="TF25" i="1"/>
  <c r="TG25" i="1"/>
  <c r="TH25" i="1"/>
  <c r="TI25" i="1"/>
  <c r="TJ25" i="1"/>
  <c r="TK25" i="1"/>
  <c r="TL25" i="1"/>
  <c r="TM25" i="1"/>
  <c r="TN25" i="1"/>
  <c r="TO25" i="1"/>
  <c r="TP25" i="1"/>
  <c r="TQ25" i="1"/>
  <c r="TR25" i="1"/>
  <c r="TS25" i="1"/>
  <c r="TT25" i="1"/>
  <c r="TU25" i="1"/>
  <c r="TV25" i="1"/>
  <c r="TW25" i="1"/>
  <c r="TX25" i="1"/>
  <c r="TY25" i="1"/>
  <c r="TZ25" i="1"/>
  <c r="UA25" i="1"/>
  <c r="UB25" i="1"/>
  <c r="UC25" i="1"/>
  <c r="UD25" i="1"/>
  <c r="UE25" i="1"/>
  <c r="UF25" i="1"/>
  <c r="UG25" i="1"/>
  <c r="UH25" i="1"/>
  <c r="UI25" i="1"/>
  <c r="UJ25" i="1"/>
  <c r="UK25" i="1"/>
  <c r="UL25" i="1"/>
  <c r="UM25" i="1"/>
  <c r="UN25" i="1"/>
  <c r="UO25" i="1"/>
  <c r="UP25" i="1"/>
  <c r="UQ25" i="1"/>
  <c r="UR25" i="1"/>
  <c r="US25" i="1"/>
  <c r="UT25" i="1"/>
  <c r="UU25" i="1"/>
  <c r="UV25" i="1"/>
  <c r="UW25" i="1"/>
  <c r="UX25" i="1"/>
  <c r="UY25" i="1"/>
  <c r="UZ25" i="1"/>
  <c r="VA25" i="1"/>
  <c r="VB25" i="1"/>
  <c r="VC25" i="1"/>
  <c r="VD25" i="1"/>
  <c r="VE25" i="1"/>
  <c r="VF25" i="1"/>
  <c r="VG25" i="1"/>
  <c r="VH25" i="1"/>
  <c r="VI25" i="1"/>
  <c r="VJ25" i="1"/>
  <c r="VK25" i="1"/>
  <c r="VL25" i="1"/>
  <c r="VM25" i="1"/>
  <c r="VN25" i="1"/>
  <c r="VO25" i="1"/>
  <c r="VP25" i="1"/>
  <c r="VQ25" i="1"/>
  <c r="VR25" i="1"/>
  <c r="VS25" i="1"/>
  <c r="VT25" i="1"/>
  <c r="VU25" i="1"/>
  <c r="VV25" i="1"/>
  <c r="VW25" i="1"/>
  <c r="VX25" i="1"/>
  <c r="VY25" i="1"/>
  <c r="VZ25" i="1"/>
  <c r="WA25" i="1"/>
  <c r="WB25" i="1"/>
  <c r="WC25" i="1"/>
  <c r="WD25" i="1"/>
  <c r="WE25" i="1"/>
  <c r="WF25" i="1"/>
  <c r="WG25" i="1"/>
  <c r="WH25" i="1"/>
  <c r="WI25" i="1"/>
  <c r="WJ25" i="1"/>
  <c r="WK25" i="1"/>
  <c r="WL25" i="1"/>
  <c r="WM25" i="1"/>
  <c r="WN25" i="1"/>
  <c r="WO25" i="1"/>
  <c r="WP25" i="1"/>
  <c r="WQ25" i="1"/>
  <c r="WR25" i="1"/>
  <c r="WS25" i="1"/>
  <c r="WT25" i="1"/>
  <c r="WU25" i="1"/>
  <c r="WV25" i="1"/>
  <c r="WW25" i="1"/>
  <c r="WX25" i="1"/>
  <c r="WY25" i="1"/>
  <c r="WZ25" i="1"/>
  <c r="XA25" i="1"/>
  <c r="XB25" i="1"/>
  <c r="XC25" i="1"/>
  <c r="XD25" i="1"/>
  <c r="XE25" i="1"/>
  <c r="XF25" i="1"/>
  <c r="XG25" i="1"/>
  <c r="XH25" i="1"/>
  <c r="XI25" i="1"/>
  <c r="XJ25" i="1"/>
  <c r="XK25" i="1"/>
  <c r="XL25" i="1"/>
  <c r="XM25" i="1"/>
  <c r="XN25" i="1"/>
  <c r="XO25" i="1"/>
  <c r="XP25" i="1"/>
  <c r="XQ25" i="1"/>
  <c r="XR25" i="1"/>
  <c r="XS25" i="1"/>
  <c r="XT25" i="1"/>
  <c r="XU25" i="1"/>
  <c r="XV25" i="1"/>
  <c r="XW25" i="1"/>
  <c r="XX25" i="1"/>
  <c r="XY25" i="1"/>
  <c r="XZ25" i="1"/>
  <c r="YA25" i="1"/>
  <c r="YB25" i="1"/>
  <c r="YC25" i="1"/>
  <c r="YD25" i="1"/>
  <c r="YE25" i="1"/>
  <c r="YF25" i="1"/>
  <c r="YG25" i="1"/>
  <c r="YH25" i="1"/>
  <c r="YI25" i="1"/>
  <c r="YJ25" i="1"/>
  <c r="YK25" i="1"/>
  <c r="YL25" i="1"/>
  <c r="YM25" i="1"/>
  <c r="YN25" i="1"/>
  <c r="YO25" i="1"/>
  <c r="YP25" i="1"/>
  <c r="YQ25" i="1"/>
  <c r="YR25" i="1"/>
  <c r="YS25" i="1"/>
  <c r="YT25" i="1"/>
  <c r="YU25" i="1"/>
  <c r="YV25" i="1"/>
  <c r="YW25" i="1"/>
  <c r="YX25" i="1"/>
  <c r="YY25" i="1"/>
  <c r="YZ25" i="1"/>
  <c r="ZA25" i="1"/>
  <c r="ZB25" i="1"/>
  <c r="ZC25" i="1"/>
  <c r="ZD25" i="1"/>
  <c r="ZE25" i="1"/>
  <c r="ZF25" i="1"/>
  <c r="ZG25" i="1"/>
  <c r="ZH25" i="1"/>
  <c r="ZI25" i="1"/>
  <c r="ZJ25" i="1"/>
  <c r="ZK25" i="1"/>
  <c r="ZL25" i="1"/>
  <c r="ZM25" i="1"/>
  <c r="ZN25" i="1"/>
  <c r="ZO25" i="1"/>
  <c r="ZP25" i="1"/>
  <c r="ZQ25" i="1"/>
  <c r="ZR25" i="1"/>
  <c r="ZS25" i="1"/>
  <c r="ZT25" i="1"/>
  <c r="ZU25" i="1"/>
  <c r="ZV25" i="1"/>
  <c r="ZW25" i="1"/>
  <c r="ZX25" i="1"/>
  <c r="ZY25" i="1"/>
  <c r="ZZ25" i="1"/>
  <c r="AAA25" i="1"/>
  <c r="AAB25" i="1"/>
  <c r="AAC25" i="1"/>
  <c r="AAD25" i="1"/>
  <c r="AAE25" i="1"/>
  <c r="AAF25" i="1"/>
  <c r="AAG25" i="1"/>
  <c r="AAH25" i="1"/>
  <c r="AAI25" i="1"/>
  <c r="AAJ25" i="1"/>
  <c r="AAK25" i="1"/>
  <c r="AAL25" i="1"/>
  <c r="AAM25" i="1"/>
  <c r="AAN25" i="1"/>
  <c r="AAO25" i="1"/>
  <c r="AAP25" i="1"/>
  <c r="AAQ25" i="1"/>
  <c r="AAR25" i="1"/>
  <c r="AAS25" i="1"/>
  <c r="AAT25" i="1"/>
  <c r="AAU25" i="1"/>
  <c r="AAV25" i="1"/>
  <c r="AAW25" i="1"/>
  <c r="AAX25" i="1"/>
  <c r="AAY25" i="1"/>
  <c r="AAZ25" i="1"/>
  <c r="ABA25" i="1"/>
  <c r="ABB25" i="1"/>
  <c r="ABC25" i="1"/>
  <c r="ABD25" i="1"/>
  <c r="ABE25" i="1"/>
  <c r="ABF25" i="1"/>
  <c r="ABG25" i="1"/>
  <c r="ABH25" i="1"/>
  <c r="ABI25" i="1"/>
  <c r="ABJ25" i="1"/>
  <c r="ABK25" i="1"/>
  <c r="ABL25" i="1"/>
  <c r="ABM25" i="1"/>
  <c r="ABN25" i="1"/>
  <c r="ABO25" i="1"/>
  <c r="ABP25" i="1"/>
  <c r="ABQ25" i="1"/>
  <c r="ABR25" i="1"/>
  <c r="ABS25" i="1"/>
  <c r="ABT25" i="1"/>
  <c r="ABU25" i="1"/>
  <c r="ABV25" i="1"/>
  <c r="ABW25" i="1"/>
  <c r="ABX25" i="1"/>
  <c r="ABY25" i="1"/>
  <c r="ABZ25" i="1"/>
  <c r="ACA25" i="1"/>
  <c r="ACB25" i="1"/>
  <c r="ACC25" i="1"/>
  <c r="ACD25" i="1"/>
  <c r="ACE25" i="1"/>
  <c r="ACF25" i="1"/>
  <c r="ACG25" i="1"/>
  <c r="ACH25" i="1"/>
  <c r="ACI25" i="1"/>
  <c r="ACJ25" i="1"/>
  <c r="ACK25" i="1"/>
  <c r="ACL25" i="1"/>
  <c r="ACM25" i="1"/>
  <c r="ACN25" i="1"/>
  <c r="ACO25" i="1"/>
  <c r="ACP25" i="1"/>
  <c r="ACQ25" i="1"/>
  <c r="QV26" i="1"/>
  <c r="QW26" i="1"/>
  <c r="QX26" i="1"/>
  <c r="QY26" i="1"/>
  <c r="QZ26" i="1"/>
  <c r="RA26" i="1"/>
  <c r="RB26" i="1"/>
  <c r="RC26" i="1"/>
  <c r="RD26" i="1"/>
  <c r="RE26" i="1"/>
  <c r="RF26" i="1"/>
  <c r="RG26" i="1"/>
  <c r="RH26" i="1"/>
  <c r="RI26" i="1"/>
  <c r="RJ26" i="1"/>
  <c r="RK26" i="1"/>
  <c r="RL26" i="1"/>
  <c r="RM26" i="1"/>
  <c r="RN26" i="1"/>
  <c r="RO26" i="1"/>
  <c r="RP26" i="1"/>
  <c r="RQ26" i="1"/>
  <c r="RR26" i="1"/>
  <c r="RS26" i="1"/>
  <c r="RT26" i="1"/>
  <c r="RU26" i="1"/>
  <c r="RV26" i="1"/>
  <c r="RW26" i="1"/>
  <c r="RX26" i="1"/>
  <c r="RY26" i="1"/>
  <c r="RZ26" i="1"/>
  <c r="SA26" i="1"/>
  <c r="SB26" i="1"/>
  <c r="SC26" i="1"/>
  <c r="SD26" i="1"/>
  <c r="SE26" i="1"/>
  <c r="SF26" i="1"/>
  <c r="SG26" i="1"/>
  <c r="SH26" i="1"/>
  <c r="SI26" i="1"/>
  <c r="SJ26" i="1"/>
  <c r="SK26" i="1"/>
  <c r="SL26" i="1"/>
  <c r="SM26" i="1"/>
  <c r="SN26" i="1"/>
  <c r="SO26" i="1"/>
  <c r="SP26" i="1"/>
  <c r="SQ26" i="1"/>
  <c r="SR26" i="1"/>
  <c r="SS26" i="1"/>
  <c r="ST26" i="1"/>
  <c r="SU26" i="1"/>
  <c r="SV26" i="1"/>
  <c r="SW26" i="1"/>
  <c r="SX26" i="1"/>
  <c r="SY26" i="1"/>
  <c r="SZ26" i="1"/>
  <c r="TA26" i="1"/>
  <c r="TB26" i="1"/>
  <c r="TC26" i="1"/>
  <c r="TD26" i="1"/>
  <c r="TE26" i="1"/>
  <c r="TF26" i="1"/>
  <c r="TG26" i="1"/>
  <c r="TH26" i="1"/>
  <c r="TI26" i="1"/>
  <c r="TJ26" i="1"/>
  <c r="TK26" i="1"/>
  <c r="TL26" i="1"/>
  <c r="TM26" i="1"/>
  <c r="TN26" i="1"/>
  <c r="TO26" i="1"/>
  <c r="TP26" i="1"/>
  <c r="TQ26" i="1"/>
  <c r="TR26" i="1"/>
  <c r="TS26" i="1"/>
  <c r="TT26" i="1"/>
  <c r="TU26" i="1"/>
  <c r="TV26" i="1"/>
  <c r="TW26" i="1"/>
  <c r="TX26" i="1"/>
  <c r="TY26" i="1"/>
  <c r="TZ26" i="1"/>
  <c r="UA26" i="1"/>
  <c r="UB26" i="1"/>
  <c r="UC26" i="1"/>
  <c r="UD26" i="1"/>
  <c r="UE26" i="1"/>
  <c r="UF26" i="1"/>
  <c r="UG26" i="1"/>
  <c r="UH26" i="1"/>
  <c r="UI26" i="1"/>
  <c r="UJ26" i="1"/>
  <c r="UK26" i="1"/>
  <c r="UL26" i="1"/>
  <c r="UM26" i="1"/>
  <c r="UN26" i="1"/>
  <c r="UO26" i="1"/>
  <c r="UP26" i="1"/>
  <c r="UQ26" i="1"/>
  <c r="UR26" i="1"/>
  <c r="US26" i="1"/>
  <c r="UT26" i="1"/>
  <c r="UU26" i="1"/>
  <c r="UV26" i="1"/>
  <c r="UW26" i="1"/>
  <c r="UX26" i="1"/>
  <c r="UY26" i="1"/>
  <c r="UZ26" i="1"/>
  <c r="VA26" i="1"/>
  <c r="VB26" i="1"/>
  <c r="VC26" i="1"/>
  <c r="VD26" i="1"/>
  <c r="VE26" i="1"/>
  <c r="VF26" i="1"/>
  <c r="VG26" i="1"/>
  <c r="VH26" i="1"/>
  <c r="VI26" i="1"/>
  <c r="VJ26" i="1"/>
  <c r="VK26" i="1"/>
  <c r="VL26" i="1"/>
  <c r="VM26" i="1"/>
  <c r="VN26" i="1"/>
  <c r="VO26" i="1"/>
  <c r="VP26" i="1"/>
  <c r="VQ26" i="1"/>
  <c r="VR26" i="1"/>
  <c r="VS26" i="1"/>
  <c r="VT26" i="1"/>
  <c r="VU26" i="1"/>
  <c r="VV26" i="1"/>
  <c r="VW26" i="1"/>
  <c r="VX26" i="1"/>
  <c r="VY26" i="1"/>
  <c r="VZ26" i="1"/>
  <c r="WA26" i="1"/>
  <c r="WB26" i="1"/>
  <c r="WC26" i="1"/>
  <c r="WD26" i="1"/>
  <c r="WE26" i="1"/>
  <c r="WF26" i="1"/>
  <c r="WG26" i="1"/>
  <c r="WH26" i="1"/>
  <c r="WI26" i="1"/>
  <c r="WJ26" i="1"/>
  <c r="WK26" i="1"/>
  <c r="WL26" i="1"/>
  <c r="WM26" i="1"/>
  <c r="WN26" i="1"/>
  <c r="WO26" i="1"/>
  <c r="WP26" i="1"/>
  <c r="WQ26" i="1"/>
  <c r="WR26" i="1"/>
  <c r="WS26" i="1"/>
  <c r="WT26" i="1"/>
  <c r="WU26" i="1"/>
  <c r="WV26" i="1"/>
  <c r="WW26" i="1"/>
  <c r="WX26" i="1"/>
  <c r="WY26" i="1"/>
  <c r="WZ26" i="1"/>
  <c r="XA26" i="1"/>
  <c r="XB26" i="1"/>
  <c r="XC26" i="1"/>
  <c r="XD26" i="1"/>
  <c r="XE26" i="1"/>
  <c r="XF26" i="1"/>
  <c r="XG26" i="1"/>
  <c r="XH26" i="1"/>
  <c r="XI26" i="1"/>
  <c r="XJ26" i="1"/>
  <c r="XK26" i="1"/>
  <c r="XL26" i="1"/>
  <c r="XM26" i="1"/>
  <c r="XN26" i="1"/>
  <c r="XO26" i="1"/>
  <c r="XP26" i="1"/>
  <c r="XQ26" i="1"/>
  <c r="XR26" i="1"/>
  <c r="XS26" i="1"/>
  <c r="XT26" i="1"/>
  <c r="XU26" i="1"/>
  <c r="XV26" i="1"/>
  <c r="XW26" i="1"/>
  <c r="XX26" i="1"/>
  <c r="XY26" i="1"/>
  <c r="XZ26" i="1"/>
  <c r="YA26" i="1"/>
  <c r="YB26" i="1"/>
  <c r="YC26" i="1"/>
  <c r="YD26" i="1"/>
  <c r="YE26" i="1"/>
  <c r="YF26" i="1"/>
  <c r="YG26" i="1"/>
  <c r="YH26" i="1"/>
  <c r="YI26" i="1"/>
  <c r="YJ26" i="1"/>
  <c r="YK26" i="1"/>
  <c r="YL26" i="1"/>
  <c r="YM26" i="1"/>
  <c r="YN26" i="1"/>
  <c r="YO26" i="1"/>
  <c r="YP26" i="1"/>
  <c r="YQ26" i="1"/>
  <c r="YR26" i="1"/>
  <c r="YS26" i="1"/>
  <c r="YT26" i="1"/>
  <c r="YU26" i="1"/>
  <c r="YV26" i="1"/>
  <c r="YW26" i="1"/>
  <c r="YX26" i="1"/>
  <c r="YY26" i="1"/>
  <c r="YZ26" i="1"/>
  <c r="ZA26" i="1"/>
  <c r="ZB26" i="1"/>
  <c r="ZC26" i="1"/>
  <c r="ZD26" i="1"/>
  <c r="ZE26" i="1"/>
  <c r="ZF26" i="1"/>
  <c r="ZG26" i="1"/>
  <c r="ZH26" i="1"/>
  <c r="ZI26" i="1"/>
  <c r="ZJ26" i="1"/>
  <c r="ZK26" i="1"/>
  <c r="ZL26" i="1"/>
  <c r="ZM26" i="1"/>
  <c r="ZN26" i="1"/>
  <c r="ZO26" i="1"/>
  <c r="ZP26" i="1"/>
  <c r="ZQ26" i="1"/>
  <c r="ZR26" i="1"/>
  <c r="ZS26" i="1"/>
  <c r="ZT26" i="1"/>
  <c r="ZU26" i="1"/>
  <c r="ZV26" i="1"/>
  <c r="ZW26" i="1"/>
  <c r="ZX26" i="1"/>
  <c r="ZY26" i="1"/>
  <c r="ZZ26" i="1"/>
  <c r="AAA26" i="1"/>
  <c r="AAB26" i="1"/>
  <c r="AAC26" i="1"/>
  <c r="AAD26" i="1"/>
  <c r="AAE26" i="1"/>
  <c r="AAF26" i="1"/>
  <c r="AAG26" i="1"/>
  <c r="AAH26" i="1"/>
  <c r="AAI26" i="1"/>
  <c r="AAJ26" i="1"/>
  <c r="AAK26" i="1"/>
  <c r="AAL26" i="1"/>
  <c r="AAM26" i="1"/>
  <c r="AAN26" i="1"/>
  <c r="AAO26" i="1"/>
  <c r="AAP26" i="1"/>
  <c r="AAQ26" i="1"/>
  <c r="AAR26" i="1"/>
  <c r="AAS26" i="1"/>
  <c r="AAT26" i="1"/>
  <c r="AAU26" i="1"/>
  <c r="AAV26" i="1"/>
  <c r="AAW26" i="1"/>
  <c r="AAX26" i="1"/>
  <c r="AAY26" i="1"/>
  <c r="AAZ26" i="1"/>
  <c r="ABA26" i="1"/>
  <c r="ABB26" i="1"/>
  <c r="ABC26" i="1"/>
  <c r="ABD26" i="1"/>
  <c r="ABE26" i="1"/>
  <c r="ABF26" i="1"/>
  <c r="ABG26" i="1"/>
  <c r="ABH26" i="1"/>
  <c r="ABI26" i="1"/>
  <c r="ABJ26" i="1"/>
  <c r="ABK26" i="1"/>
  <c r="ABL26" i="1"/>
  <c r="ABM26" i="1"/>
  <c r="ABN26" i="1"/>
  <c r="ABO26" i="1"/>
  <c r="ABP26" i="1"/>
  <c r="ABQ26" i="1"/>
  <c r="ABR26" i="1"/>
  <c r="ABS26" i="1"/>
  <c r="ABT26" i="1"/>
  <c r="ABU26" i="1"/>
  <c r="ABV26" i="1"/>
  <c r="ABW26" i="1"/>
  <c r="ABX26" i="1"/>
  <c r="ABY26" i="1"/>
  <c r="ABZ26" i="1"/>
  <c r="ACA26" i="1"/>
  <c r="ACB26" i="1"/>
  <c r="ACC26" i="1"/>
  <c r="ACD26" i="1"/>
  <c r="ACE26" i="1"/>
  <c r="ACF26" i="1"/>
  <c r="ACG26" i="1"/>
  <c r="ACH26" i="1"/>
  <c r="ACI26" i="1"/>
  <c r="ACJ26" i="1"/>
  <c r="ACK26" i="1"/>
  <c r="ACL26" i="1"/>
  <c r="ACM26" i="1"/>
  <c r="ACN26" i="1"/>
  <c r="ACO26" i="1"/>
  <c r="ACP26" i="1"/>
  <c r="ACQ26" i="1"/>
  <c r="QV27" i="1"/>
  <c r="QW27" i="1"/>
  <c r="QX27" i="1"/>
  <c r="QY27" i="1"/>
  <c r="QZ27" i="1"/>
  <c r="RA27" i="1"/>
  <c r="RB27" i="1"/>
  <c r="RC27" i="1"/>
  <c r="RD27" i="1"/>
  <c r="RE27" i="1"/>
  <c r="RF27" i="1"/>
  <c r="RG27" i="1"/>
  <c r="RH27" i="1"/>
  <c r="RI27" i="1"/>
  <c r="RJ27" i="1"/>
  <c r="RK27" i="1"/>
  <c r="RL27" i="1"/>
  <c r="RM27" i="1"/>
  <c r="RN27" i="1"/>
  <c r="RO27" i="1"/>
  <c r="RP27" i="1"/>
  <c r="RQ27" i="1"/>
  <c r="RR27" i="1"/>
  <c r="RS27" i="1"/>
  <c r="RT27" i="1"/>
  <c r="RU27" i="1"/>
  <c r="RV27" i="1"/>
  <c r="RW27" i="1"/>
  <c r="RX27" i="1"/>
  <c r="RY27" i="1"/>
  <c r="RZ27" i="1"/>
  <c r="SA27" i="1"/>
  <c r="SB27" i="1"/>
  <c r="SC27" i="1"/>
  <c r="SD27" i="1"/>
  <c r="SE27" i="1"/>
  <c r="SF27" i="1"/>
  <c r="SG27" i="1"/>
  <c r="SH27" i="1"/>
  <c r="SI27" i="1"/>
  <c r="SJ27" i="1"/>
  <c r="SK27" i="1"/>
  <c r="SL27" i="1"/>
  <c r="SM27" i="1"/>
  <c r="SN27" i="1"/>
  <c r="SO27" i="1"/>
  <c r="SP27" i="1"/>
  <c r="SQ27" i="1"/>
  <c r="SR27" i="1"/>
  <c r="SS27" i="1"/>
  <c r="ST27" i="1"/>
  <c r="SU27" i="1"/>
  <c r="SV27" i="1"/>
  <c r="SW27" i="1"/>
  <c r="SX27" i="1"/>
  <c r="SY27" i="1"/>
  <c r="SZ27" i="1"/>
  <c r="TA27" i="1"/>
  <c r="TB27" i="1"/>
  <c r="TC27" i="1"/>
  <c r="TD27" i="1"/>
  <c r="TE27" i="1"/>
  <c r="TF27" i="1"/>
  <c r="TG27" i="1"/>
  <c r="TH27" i="1"/>
  <c r="TI27" i="1"/>
  <c r="TJ27" i="1"/>
  <c r="TK27" i="1"/>
  <c r="TL27" i="1"/>
  <c r="TM27" i="1"/>
  <c r="TN27" i="1"/>
  <c r="TO27" i="1"/>
  <c r="TP27" i="1"/>
  <c r="TQ27" i="1"/>
  <c r="TR27" i="1"/>
  <c r="TS27" i="1"/>
  <c r="TT27" i="1"/>
  <c r="TU27" i="1"/>
  <c r="TV27" i="1"/>
  <c r="TW27" i="1"/>
  <c r="TX27" i="1"/>
  <c r="TY27" i="1"/>
  <c r="TZ27" i="1"/>
  <c r="UA27" i="1"/>
  <c r="UB27" i="1"/>
  <c r="UC27" i="1"/>
  <c r="UD27" i="1"/>
  <c r="UE27" i="1"/>
  <c r="UF27" i="1"/>
  <c r="UG27" i="1"/>
  <c r="UH27" i="1"/>
  <c r="UI27" i="1"/>
  <c r="UJ27" i="1"/>
  <c r="UK27" i="1"/>
  <c r="UL27" i="1"/>
  <c r="UM27" i="1"/>
  <c r="UN27" i="1"/>
  <c r="UO27" i="1"/>
  <c r="UP27" i="1"/>
  <c r="UQ27" i="1"/>
  <c r="UR27" i="1"/>
  <c r="US27" i="1"/>
  <c r="UT27" i="1"/>
  <c r="UU27" i="1"/>
  <c r="UV27" i="1"/>
  <c r="UW27" i="1"/>
  <c r="UX27" i="1"/>
  <c r="UY27" i="1"/>
  <c r="UZ27" i="1"/>
  <c r="VA27" i="1"/>
  <c r="VB27" i="1"/>
  <c r="VC27" i="1"/>
  <c r="VD27" i="1"/>
  <c r="VE27" i="1"/>
  <c r="VF27" i="1"/>
  <c r="VG27" i="1"/>
  <c r="VH27" i="1"/>
  <c r="VI27" i="1"/>
  <c r="VJ27" i="1"/>
  <c r="VK27" i="1"/>
  <c r="VL27" i="1"/>
  <c r="VM27" i="1"/>
  <c r="VN27" i="1"/>
  <c r="VO27" i="1"/>
  <c r="VP27" i="1"/>
  <c r="VQ27" i="1"/>
  <c r="VR27" i="1"/>
  <c r="VS27" i="1"/>
  <c r="VT27" i="1"/>
  <c r="VU27" i="1"/>
  <c r="VV27" i="1"/>
  <c r="VW27" i="1"/>
  <c r="VX27" i="1"/>
  <c r="VY27" i="1"/>
  <c r="VZ27" i="1"/>
  <c r="WA27" i="1"/>
  <c r="WB27" i="1"/>
  <c r="WC27" i="1"/>
  <c r="WD27" i="1"/>
  <c r="WE27" i="1"/>
  <c r="WF27" i="1"/>
  <c r="WG27" i="1"/>
  <c r="WH27" i="1"/>
  <c r="WI27" i="1"/>
  <c r="WJ27" i="1"/>
  <c r="WK27" i="1"/>
  <c r="WL27" i="1"/>
  <c r="WM27" i="1"/>
  <c r="WN27" i="1"/>
  <c r="WO27" i="1"/>
  <c r="WP27" i="1"/>
  <c r="WQ27" i="1"/>
  <c r="WR27" i="1"/>
  <c r="WS27" i="1"/>
  <c r="WT27" i="1"/>
  <c r="WU27" i="1"/>
  <c r="WV27" i="1"/>
  <c r="WW27" i="1"/>
  <c r="WX27" i="1"/>
  <c r="WY27" i="1"/>
  <c r="WZ27" i="1"/>
  <c r="XA27" i="1"/>
  <c r="XB27" i="1"/>
  <c r="XC27" i="1"/>
  <c r="XD27" i="1"/>
  <c r="XE27" i="1"/>
  <c r="XF27" i="1"/>
  <c r="XG27" i="1"/>
  <c r="XH27" i="1"/>
  <c r="XI27" i="1"/>
  <c r="XJ27" i="1"/>
  <c r="XK27" i="1"/>
  <c r="XL27" i="1"/>
  <c r="XM27" i="1"/>
  <c r="XN27" i="1"/>
  <c r="XO27" i="1"/>
  <c r="XP27" i="1"/>
  <c r="XQ27" i="1"/>
  <c r="XR27" i="1"/>
  <c r="XS27" i="1"/>
  <c r="XT27" i="1"/>
  <c r="XU27" i="1"/>
  <c r="XV27" i="1"/>
  <c r="XW27" i="1"/>
  <c r="XX27" i="1"/>
  <c r="XY27" i="1"/>
  <c r="XZ27" i="1"/>
  <c r="YA27" i="1"/>
  <c r="YB27" i="1"/>
  <c r="YC27" i="1"/>
  <c r="YD27" i="1"/>
  <c r="YE27" i="1"/>
  <c r="YF27" i="1"/>
  <c r="YG27" i="1"/>
  <c r="YH27" i="1"/>
  <c r="YI27" i="1"/>
  <c r="YJ27" i="1"/>
  <c r="YK27" i="1"/>
  <c r="YL27" i="1"/>
  <c r="YM27" i="1"/>
  <c r="YN27" i="1"/>
  <c r="YO27" i="1"/>
  <c r="YP27" i="1"/>
  <c r="YQ27" i="1"/>
  <c r="YR27" i="1"/>
  <c r="YS27" i="1"/>
  <c r="YT27" i="1"/>
  <c r="YU27" i="1"/>
  <c r="YV27" i="1"/>
  <c r="YW27" i="1"/>
  <c r="YX27" i="1"/>
  <c r="YY27" i="1"/>
  <c r="YZ27" i="1"/>
  <c r="ZA27" i="1"/>
  <c r="ZB27" i="1"/>
  <c r="ZC27" i="1"/>
  <c r="ZD27" i="1"/>
  <c r="ZE27" i="1"/>
  <c r="ZF27" i="1"/>
  <c r="ZG27" i="1"/>
  <c r="ZH27" i="1"/>
  <c r="ZI27" i="1"/>
  <c r="ZJ27" i="1"/>
  <c r="ZK27" i="1"/>
  <c r="ZL27" i="1"/>
  <c r="ZM27" i="1"/>
  <c r="ZN27" i="1"/>
  <c r="ZO27" i="1"/>
  <c r="ZP27" i="1"/>
  <c r="ZQ27" i="1"/>
  <c r="ZR27" i="1"/>
  <c r="ZS27" i="1"/>
  <c r="ZT27" i="1"/>
  <c r="ZU27" i="1"/>
  <c r="ZV27" i="1"/>
  <c r="ZW27" i="1"/>
  <c r="ZX27" i="1"/>
  <c r="ZY27" i="1"/>
  <c r="ZZ27" i="1"/>
  <c r="AAA27" i="1"/>
  <c r="AAB27" i="1"/>
  <c r="AAC27" i="1"/>
  <c r="AAD27" i="1"/>
  <c r="AAE27" i="1"/>
  <c r="AAF27" i="1"/>
  <c r="AAG27" i="1"/>
  <c r="AAH27" i="1"/>
  <c r="AAI27" i="1"/>
  <c r="AAJ27" i="1"/>
  <c r="AAK27" i="1"/>
  <c r="AAL27" i="1"/>
  <c r="AAM27" i="1"/>
  <c r="AAN27" i="1"/>
  <c r="AAO27" i="1"/>
  <c r="AAP27" i="1"/>
  <c r="AAQ27" i="1"/>
  <c r="AAR27" i="1"/>
  <c r="AAS27" i="1"/>
  <c r="AAT27" i="1"/>
  <c r="AAU27" i="1"/>
  <c r="AAV27" i="1"/>
  <c r="AAW27" i="1"/>
  <c r="AAX27" i="1"/>
  <c r="AAY27" i="1"/>
  <c r="AAZ27" i="1"/>
  <c r="ABA27" i="1"/>
  <c r="ABB27" i="1"/>
  <c r="ABC27" i="1"/>
  <c r="ABD27" i="1"/>
  <c r="ABE27" i="1"/>
  <c r="ABF27" i="1"/>
  <c r="ABG27" i="1"/>
  <c r="ABH27" i="1"/>
  <c r="ABI27" i="1"/>
  <c r="ABJ27" i="1"/>
  <c r="ABK27" i="1"/>
  <c r="ABL27" i="1"/>
  <c r="ABM27" i="1"/>
  <c r="ABN27" i="1"/>
  <c r="ABO27" i="1"/>
  <c r="ABP27" i="1"/>
  <c r="ABQ27" i="1"/>
  <c r="ABR27" i="1"/>
  <c r="ABS27" i="1"/>
  <c r="ABT27" i="1"/>
  <c r="ABU27" i="1"/>
  <c r="ABV27" i="1"/>
  <c r="ABW27" i="1"/>
  <c r="ABX27" i="1"/>
  <c r="ABY27" i="1"/>
  <c r="ABZ27" i="1"/>
  <c r="ACA27" i="1"/>
  <c r="ACB27" i="1"/>
  <c r="ACC27" i="1"/>
  <c r="ACD27" i="1"/>
  <c r="ACE27" i="1"/>
  <c r="ACF27" i="1"/>
  <c r="ACG27" i="1"/>
  <c r="ACH27" i="1"/>
  <c r="ACI27" i="1"/>
  <c r="ACJ27" i="1"/>
  <c r="ACK27" i="1"/>
  <c r="ACL27" i="1"/>
  <c r="ACM27" i="1"/>
  <c r="ACN27" i="1"/>
  <c r="ACO27" i="1"/>
  <c r="ACP27" i="1"/>
  <c r="ACQ27" i="1"/>
  <c r="QV28" i="1"/>
  <c r="QW28" i="1"/>
  <c r="QX28" i="1"/>
  <c r="QY28" i="1"/>
  <c r="QZ28" i="1"/>
  <c r="RA28" i="1"/>
  <c r="RB28" i="1"/>
  <c r="RC28" i="1"/>
  <c r="RD28" i="1"/>
  <c r="RE28" i="1"/>
  <c r="RF28" i="1"/>
  <c r="RG28" i="1"/>
  <c r="RH28" i="1"/>
  <c r="RI28" i="1"/>
  <c r="RJ28" i="1"/>
  <c r="RK28" i="1"/>
  <c r="RL28" i="1"/>
  <c r="RM28" i="1"/>
  <c r="RN28" i="1"/>
  <c r="RO28" i="1"/>
  <c r="RP28" i="1"/>
  <c r="RQ28" i="1"/>
  <c r="RR28" i="1"/>
  <c r="RS28" i="1"/>
  <c r="RT28" i="1"/>
  <c r="RU28" i="1"/>
  <c r="RV28" i="1"/>
  <c r="RW28" i="1"/>
  <c r="RX28" i="1"/>
  <c r="RY28" i="1"/>
  <c r="RZ28" i="1"/>
  <c r="SA28" i="1"/>
  <c r="SB28" i="1"/>
  <c r="SC28" i="1"/>
  <c r="SD28" i="1"/>
  <c r="SE28" i="1"/>
  <c r="SF28" i="1"/>
  <c r="SG28" i="1"/>
  <c r="SH28" i="1"/>
  <c r="SI28" i="1"/>
  <c r="SJ28" i="1"/>
  <c r="SK28" i="1"/>
  <c r="SL28" i="1"/>
  <c r="SM28" i="1"/>
  <c r="SN28" i="1"/>
  <c r="SO28" i="1"/>
  <c r="SP28" i="1"/>
  <c r="SQ28" i="1"/>
  <c r="SR28" i="1"/>
  <c r="SS28" i="1"/>
  <c r="ST28" i="1"/>
  <c r="SU28" i="1"/>
  <c r="SV28" i="1"/>
  <c r="SW28" i="1"/>
  <c r="SX28" i="1"/>
  <c r="SY28" i="1"/>
  <c r="SZ28" i="1"/>
  <c r="TA28" i="1"/>
  <c r="TB28" i="1"/>
  <c r="TC28" i="1"/>
  <c r="TD28" i="1"/>
  <c r="TE28" i="1"/>
  <c r="TF28" i="1"/>
  <c r="TG28" i="1"/>
  <c r="TH28" i="1"/>
  <c r="TI28" i="1"/>
  <c r="TJ28" i="1"/>
  <c r="TK28" i="1"/>
  <c r="TL28" i="1"/>
  <c r="TM28" i="1"/>
  <c r="TN28" i="1"/>
  <c r="TO28" i="1"/>
  <c r="TP28" i="1"/>
  <c r="TQ28" i="1"/>
  <c r="TR28" i="1"/>
  <c r="TS28" i="1"/>
  <c r="TT28" i="1"/>
  <c r="TU28" i="1"/>
  <c r="TV28" i="1"/>
  <c r="TW28" i="1"/>
  <c r="TX28" i="1"/>
  <c r="TY28" i="1"/>
  <c r="TZ28" i="1"/>
  <c r="UA28" i="1"/>
  <c r="UB28" i="1"/>
  <c r="UC28" i="1"/>
  <c r="UD28" i="1"/>
  <c r="UE28" i="1"/>
  <c r="UF28" i="1"/>
  <c r="UG28" i="1"/>
  <c r="UH28" i="1"/>
  <c r="UI28" i="1"/>
  <c r="UJ28" i="1"/>
  <c r="UK28" i="1"/>
  <c r="UL28" i="1"/>
  <c r="UM28" i="1"/>
  <c r="UN28" i="1"/>
  <c r="UO28" i="1"/>
  <c r="UP28" i="1"/>
  <c r="UQ28" i="1"/>
  <c r="UR28" i="1"/>
  <c r="US28" i="1"/>
  <c r="UT28" i="1"/>
  <c r="UU28" i="1"/>
  <c r="UV28" i="1"/>
  <c r="UW28" i="1"/>
  <c r="UX28" i="1"/>
  <c r="UY28" i="1"/>
  <c r="UZ28" i="1"/>
  <c r="VA28" i="1"/>
  <c r="VB28" i="1"/>
  <c r="VC28" i="1"/>
  <c r="VD28" i="1"/>
  <c r="VE28" i="1"/>
  <c r="VF28" i="1"/>
  <c r="VG28" i="1"/>
  <c r="VH28" i="1"/>
  <c r="VI28" i="1"/>
  <c r="VJ28" i="1"/>
  <c r="VK28" i="1"/>
  <c r="VL28" i="1"/>
  <c r="VM28" i="1"/>
  <c r="VN28" i="1"/>
  <c r="VO28" i="1"/>
  <c r="VP28" i="1"/>
  <c r="VQ28" i="1"/>
  <c r="VR28" i="1"/>
  <c r="VS28" i="1"/>
  <c r="VT28" i="1"/>
  <c r="VU28" i="1"/>
  <c r="VV28" i="1"/>
  <c r="VW28" i="1"/>
  <c r="VX28" i="1"/>
  <c r="VY28" i="1"/>
  <c r="VZ28" i="1"/>
  <c r="WA28" i="1"/>
  <c r="WB28" i="1"/>
  <c r="WC28" i="1"/>
  <c r="WD28" i="1"/>
  <c r="WE28" i="1"/>
  <c r="WF28" i="1"/>
  <c r="WG28" i="1"/>
  <c r="WH28" i="1"/>
  <c r="WI28" i="1"/>
  <c r="WJ28" i="1"/>
  <c r="WK28" i="1"/>
  <c r="WL28" i="1"/>
  <c r="WM28" i="1"/>
  <c r="WN28" i="1"/>
  <c r="WO28" i="1"/>
  <c r="WP28" i="1"/>
  <c r="WQ28" i="1"/>
  <c r="WR28" i="1"/>
  <c r="WS28" i="1"/>
  <c r="WT28" i="1"/>
  <c r="WU28" i="1"/>
  <c r="WV28" i="1"/>
  <c r="WW28" i="1"/>
  <c r="WX28" i="1"/>
  <c r="WY28" i="1"/>
  <c r="WZ28" i="1"/>
  <c r="XA28" i="1"/>
  <c r="XB28" i="1"/>
  <c r="XC28" i="1"/>
  <c r="XD28" i="1"/>
  <c r="XE28" i="1"/>
  <c r="XF28" i="1"/>
  <c r="XG28" i="1"/>
  <c r="XH28" i="1"/>
  <c r="XI28" i="1"/>
  <c r="XJ28" i="1"/>
  <c r="XK28" i="1"/>
  <c r="XL28" i="1"/>
  <c r="XM28" i="1"/>
  <c r="XN28" i="1"/>
  <c r="XO28" i="1"/>
  <c r="XP28" i="1"/>
  <c r="XQ28" i="1"/>
  <c r="XR28" i="1"/>
  <c r="XS28" i="1"/>
  <c r="XT28" i="1"/>
  <c r="XU28" i="1"/>
  <c r="XV28" i="1"/>
  <c r="XW28" i="1"/>
  <c r="XX28" i="1"/>
  <c r="XY28" i="1"/>
  <c r="XZ28" i="1"/>
  <c r="YA28" i="1"/>
  <c r="YB28" i="1"/>
  <c r="YC28" i="1"/>
  <c r="YD28" i="1"/>
  <c r="YE28" i="1"/>
  <c r="YF28" i="1"/>
  <c r="YG28" i="1"/>
  <c r="YH28" i="1"/>
  <c r="YI28" i="1"/>
  <c r="YJ28" i="1"/>
  <c r="YK28" i="1"/>
  <c r="YL28" i="1"/>
  <c r="YM28" i="1"/>
  <c r="YN28" i="1"/>
  <c r="YO28" i="1"/>
  <c r="YP28" i="1"/>
  <c r="YQ28" i="1"/>
  <c r="YR28" i="1"/>
  <c r="YS28" i="1"/>
  <c r="YT28" i="1"/>
  <c r="YU28" i="1"/>
  <c r="YV28" i="1"/>
  <c r="YW28" i="1"/>
  <c r="YX28" i="1"/>
  <c r="YY28" i="1"/>
  <c r="YZ28" i="1"/>
  <c r="ZA28" i="1"/>
  <c r="ZB28" i="1"/>
  <c r="ZC28" i="1"/>
  <c r="ZD28" i="1"/>
  <c r="ZE28" i="1"/>
  <c r="ZF28" i="1"/>
  <c r="ZG28" i="1"/>
  <c r="ZH28" i="1"/>
  <c r="ZI28" i="1"/>
  <c r="ZJ28" i="1"/>
  <c r="ZK28" i="1"/>
  <c r="ZL28" i="1"/>
  <c r="ZM28" i="1"/>
  <c r="ZN28" i="1"/>
  <c r="ZO28" i="1"/>
  <c r="ZP28" i="1"/>
  <c r="ZQ28" i="1"/>
  <c r="ZR28" i="1"/>
  <c r="ZS28" i="1"/>
  <c r="ZT28" i="1"/>
  <c r="ZU28" i="1"/>
  <c r="ZV28" i="1"/>
  <c r="ZW28" i="1"/>
  <c r="ZX28" i="1"/>
  <c r="ZY28" i="1"/>
  <c r="ZZ28" i="1"/>
  <c r="AAA28" i="1"/>
  <c r="AAB28" i="1"/>
  <c r="AAC28" i="1"/>
  <c r="AAD28" i="1"/>
  <c r="AAE28" i="1"/>
  <c r="AAF28" i="1"/>
  <c r="AAG28" i="1"/>
  <c r="AAH28" i="1"/>
  <c r="AAI28" i="1"/>
  <c r="AAJ28" i="1"/>
  <c r="AAK28" i="1"/>
  <c r="AAL28" i="1"/>
  <c r="AAM28" i="1"/>
  <c r="AAN28" i="1"/>
  <c r="AAO28" i="1"/>
  <c r="AAP28" i="1"/>
  <c r="AAQ28" i="1"/>
  <c r="AAR28" i="1"/>
  <c r="AAS28" i="1"/>
  <c r="AAT28" i="1"/>
  <c r="AAU28" i="1"/>
  <c r="AAV28" i="1"/>
  <c r="AAW28" i="1"/>
  <c r="AAX28" i="1"/>
  <c r="AAY28" i="1"/>
  <c r="AAZ28" i="1"/>
  <c r="ABA28" i="1"/>
  <c r="ABB28" i="1"/>
  <c r="ABC28" i="1"/>
  <c r="ABD28" i="1"/>
  <c r="ABE28" i="1"/>
  <c r="ABF28" i="1"/>
  <c r="ABG28" i="1"/>
  <c r="ABH28" i="1"/>
  <c r="ABI28" i="1"/>
  <c r="ABJ28" i="1"/>
  <c r="ABK28" i="1"/>
  <c r="ABL28" i="1"/>
  <c r="ABM28" i="1"/>
  <c r="ABN28" i="1"/>
  <c r="ABO28" i="1"/>
  <c r="ABP28" i="1"/>
  <c r="ABQ28" i="1"/>
  <c r="ABR28" i="1"/>
  <c r="ABS28" i="1"/>
  <c r="ABT28" i="1"/>
  <c r="ABU28" i="1"/>
  <c r="ABV28" i="1"/>
  <c r="ABW28" i="1"/>
  <c r="ABX28" i="1"/>
  <c r="ABY28" i="1"/>
  <c r="ABZ28" i="1"/>
  <c r="ACA28" i="1"/>
  <c r="ACB28" i="1"/>
  <c r="ACC28" i="1"/>
  <c r="ACD28" i="1"/>
  <c r="ACE28" i="1"/>
  <c r="ACF28" i="1"/>
  <c r="ACG28" i="1"/>
  <c r="ACH28" i="1"/>
  <c r="ACI28" i="1"/>
  <c r="ACJ28" i="1"/>
  <c r="ACK28" i="1"/>
  <c r="ACL28" i="1"/>
  <c r="ACM28" i="1"/>
  <c r="ACN28" i="1"/>
  <c r="ACO28" i="1"/>
  <c r="ACP28" i="1"/>
  <c r="ACQ28" i="1"/>
  <c r="PQ22" i="1"/>
  <c r="PR22" i="1"/>
  <c r="PS22" i="1"/>
  <c r="PT22" i="1"/>
  <c r="PU22" i="1"/>
  <c r="PV22" i="1"/>
  <c r="PW22" i="1"/>
  <c r="PX22" i="1"/>
  <c r="PY22" i="1"/>
  <c r="PZ22" i="1"/>
  <c r="QA22" i="1"/>
  <c r="QB22" i="1"/>
  <c r="QC22" i="1"/>
  <c r="QD22" i="1"/>
  <c r="QE22" i="1"/>
  <c r="QF22" i="1"/>
  <c r="QG22" i="1"/>
  <c r="QH22" i="1"/>
  <c r="QI22" i="1"/>
  <c r="QJ22" i="1"/>
  <c r="QK22" i="1"/>
  <c r="QL22" i="1"/>
  <c r="QM22" i="1"/>
  <c r="QN22" i="1"/>
  <c r="QO22" i="1"/>
  <c r="QP22" i="1"/>
  <c r="QQ22" i="1"/>
  <c r="QR22" i="1"/>
  <c r="QS22" i="1"/>
  <c r="QT22" i="1"/>
  <c r="QU22" i="1"/>
  <c r="PQ23" i="1"/>
  <c r="PR23" i="1"/>
  <c r="PS23" i="1"/>
  <c r="PT23" i="1"/>
  <c r="PU23" i="1"/>
  <c r="PV23" i="1"/>
  <c r="PW23" i="1"/>
  <c r="PX23" i="1"/>
  <c r="PY23" i="1"/>
  <c r="PZ23" i="1"/>
  <c r="QA23" i="1"/>
  <c r="QB23" i="1"/>
  <c r="QC23" i="1"/>
  <c r="QD23" i="1"/>
  <c r="QE23" i="1"/>
  <c r="QF23" i="1"/>
  <c r="QG23" i="1"/>
  <c r="QH23" i="1"/>
  <c r="QI23" i="1"/>
  <c r="QJ23" i="1"/>
  <c r="QK23" i="1"/>
  <c r="QL23" i="1"/>
  <c r="QM23" i="1"/>
  <c r="QN23" i="1"/>
  <c r="QO23" i="1"/>
  <c r="QP23" i="1"/>
  <c r="QQ23" i="1"/>
  <c r="QR23" i="1"/>
  <c r="QS23" i="1"/>
  <c r="QT23" i="1"/>
  <c r="QU23" i="1"/>
  <c r="PQ24" i="1"/>
  <c r="PR24" i="1"/>
  <c r="PS24" i="1"/>
  <c r="PT24" i="1"/>
  <c r="PU24" i="1"/>
  <c r="PV24" i="1"/>
  <c r="PW24" i="1"/>
  <c r="PX24" i="1"/>
  <c r="PY24" i="1"/>
  <c r="PZ24" i="1"/>
  <c r="QA24" i="1"/>
  <c r="QB24" i="1"/>
  <c r="QC24" i="1"/>
  <c r="QD24" i="1"/>
  <c r="QE24" i="1"/>
  <c r="QF24" i="1"/>
  <c r="QG24" i="1"/>
  <c r="QH24" i="1"/>
  <c r="QI24" i="1"/>
  <c r="QJ24" i="1"/>
  <c r="QK24" i="1"/>
  <c r="QL24" i="1"/>
  <c r="QM24" i="1"/>
  <c r="QN24" i="1"/>
  <c r="QO24" i="1"/>
  <c r="QP24" i="1"/>
  <c r="QQ24" i="1"/>
  <c r="QR24" i="1"/>
  <c r="QS24" i="1"/>
  <c r="QT24" i="1"/>
  <c r="QU24" i="1"/>
  <c r="PQ25" i="1"/>
  <c r="PR25" i="1"/>
  <c r="PS25" i="1"/>
  <c r="PT25" i="1"/>
  <c r="PU25" i="1"/>
  <c r="PV25" i="1"/>
  <c r="PW25" i="1"/>
  <c r="PX25" i="1"/>
  <c r="PY25" i="1"/>
  <c r="PZ25" i="1"/>
  <c r="QA25" i="1"/>
  <c r="QB25" i="1"/>
  <c r="QC25" i="1"/>
  <c r="QD25" i="1"/>
  <c r="QE25" i="1"/>
  <c r="QF25" i="1"/>
  <c r="QG25" i="1"/>
  <c r="QH25" i="1"/>
  <c r="QI25" i="1"/>
  <c r="QJ25" i="1"/>
  <c r="QK25" i="1"/>
  <c r="QL25" i="1"/>
  <c r="QM25" i="1"/>
  <c r="QN25" i="1"/>
  <c r="QO25" i="1"/>
  <c r="QP25" i="1"/>
  <c r="QQ25" i="1"/>
  <c r="QR25" i="1"/>
  <c r="QS25" i="1"/>
  <c r="QT25" i="1"/>
  <c r="QU25" i="1"/>
  <c r="PQ26" i="1"/>
  <c r="PR26" i="1"/>
  <c r="PS26" i="1"/>
  <c r="PT26" i="1"/>
  <c r="PU26" i="1"/>
  <c r="PV26" i="1"/>
  <c r="PW26" i="1"/>
  <c r="PX26" i="1"/>
  <c r="PY26" i="1"/>
  <c r="PZ26" i="1"/>
  <c r="QA26" i="1"/>
  <c r="QB26" i="1"/>
  <c r="QC26" i="1"/>
  <c r="QD26" i="1"/>
  <c r="QE26" i="1"/>
  <c r="QF26" i="1"/>
  <c r="QG26" i="1"/>
  <c r="QH26" i="1"/>
  <c r="QI26" i="1"/>
  <c r="QJ26" i="1"/>
  <c r="QK26" i="1"/>
  <c r="QL26" i="1"/>
  <c r="QM26" i="1"/>
  <c r="QN26" i="1"/>
  <c r="QO26" i="1"/>
  <c r="QP26" i="1"/>
  <c r="QQ26" i="1"/>
  <c r="QR26" i="1"/>
  <c r="QS26" i="1"/>
  <c r="QT26" i="1"/>
  <c r="QU26" i="1"/>
  <c r="PQ27" i="1"/>
  <c r="PR27" i="1"/>
  <c r="PS27" i="1"/>
  <c r="PT27" i="1"/>
  <c r="PU27" i="1"/>
  <c r="PV27" i="1"/>
  <c r="PW27" i="1"/>
  <c r="PX27" i="1"/>
  <c r="PY27" i="1"/>
  <c r="PZ27" i="1"/>
  <c r="QA27" i="1"/>
  <c r="QB27" i="1"/>
  <c r="QC27" i="1"/>
  <c r="QD27" i="1"/>
  <c r="QE27" i="1"/>
  <c r="QF27" i="1"/>
  <c r="QG27" i="1"/>
  <c r="QH27" i="1"/>
  <c r="QI27" i="1"/>
  <c r="QJ27" i="1"/>
  <c r="QK27" i="1"/>
  <c r="QL27" i="1"/>
  <c r="QM27" i="1"/>
  <c r="QN27" i="1"/>
  <c r="QO27" i="1"/>
  <c r="QP27" i="1"/>
  <c r="QQ27" i="1"/>
  <c r="QR27" i="1"/>
  <c r="QS27" i="1"/>
  <c r="QT27" i="1"/>
  <c r="QU27" i="1"/>
  <c r="PQ28" i="1"/>
  <c r="PR28" i="1"/>
  <c r="PS28" i="1"/>
  <c r="PT28" i="1"/>
  <c r="PU28" i="1"/>
  <c r="PV28" i="1"/>
  <c r="PW28" i="1"/>
  <c r="PX28" i="1"/>
  <c r="PY28" i="1"/>
  <c r="PZ28" i="1"/>
  <c r="QA28" i="1"/>
  <c r="QB28" i="1"/>
  <c r="QC28" i="1"/>
  <c r="QD28" i="1"/>
  <c r="QE28" i="1"/>
  <c r="QF28" i="1"/>
  <c r="QG28" i="1"/>
  <c r="QH28" i="1"/>
  <c r="QI28" i="1"/>
  <c r="QJ28" i="1"/>
  <c r="QK28" i="1"/>
  <c r="QL28" i="1"/>
  <c r="QM28" i="1"/>
  <c r="QN28" i="1"/>
  <c r="QO28" i="1"/>
  <c r="QP28" i="1"/>
  <c r="QQ28" i="1"/>
  <c r="QR28" i="1"/>
  <c r="QS28" i="1"/>
  <c r="QT28" i="1"/>
  <c r="QU28" i="1"/>
  <c r="OR22" i="1"/>
  <c r="OS22" i="1"/>
  <c r="OT22" i="1"/>
  <c r="OU22" i="1"/>
  <c r="OV22" i="1"/>
  <c r="OW22" i="1"/>
  <c r="OX22" i="1"/>
  <c r="OY22" i="1"/>
  <c r="OZ22" i="1"/>
  <c r="PA22" i="1"/>
  <c r="PB22" i="1"/>
  <c r="PC22" i="1"/>
  <c r="PD22" i="1"/>
  <c r="PE22" i="1"/>
  <c r="PF22" i="1"/>
  <c r="PG22" i="1"/>
  <c r="PH22" i="1"/>
  <c r="PI22" i="1"/>
  <c r="PJ22" i="1"/>
  <c r="PK22" i="1"/>
  <c r="PL22" i="1"/>
  <c r="PM22" i="1"/>
  <c r="PN22" i="1"/>
  <c r="PO22" i="1"/>
  <c r="PP22" i="1"/>
  <c r="OR23" i="1"/>
  <c r="OS23" i="1"/>
  <c r="OT23" i="1"/>
  <c r="OU23" i="1"/>
  <c r="OV23" i="1"/>
  <c r="OW23" i="1"/>
  <c r="OX23" i="1"/>
  <c r="OY23" i="1"/>
  <c r="OZ23" i="1"/>
  <c r="PA23" i="1"/>
  <c r="PB23" i="1"/>
  <c r="PC23" i="1"/>
  <c r="PD23" i="1"/>
  <c r="PE23" i="1"/>
  <c r="PF23" i="1"/>
  <c r="PG23" i="1"/>
  <c r="PH23" i="1"/>
  <c r="PI23" i="1"/>
  <c r="PJ23" i="1"/>
  <c r="PK23" i="1"/>
  <c r="PL23" i="1"/>
  <c r="PM23" i="1"/>
  <c r="PN23" i="1"/>
  <c r="PO23" i="1"/>
  <c r="PP23" i="1"/>
  <c r="OR24" i="1"/>
  <c r="OS24" i="1"/>
  <c r="OT24" i="1"/>
  <c r="OU24" i="1"/>
  <c r="OV24" i="1"/>
  <c r="OW24" i="1"/>
  <c r="OX24" i="1"/>
  <c r="OY24" i="1"/>
  <c r="OZ24" i="1"/>
  <c r="PA24" i="1"/>
  <c r="PB24" i="1"/>
  <c r="PC24" i="1"/>
  <c r="PD24" i="1"/>
  <c r="PE24" i="1"/>
  <c r="PF24" i="1"/>
  <c r="PG24" i="1"/>
  <c r="PH24" i="1"/>
  <c r="PI24" i="1"/>
  <c r="PJ24" i="1"/>
  <c r="PK24" i="1"/>
  <c r="PL24" i="1"/>
  <c r="PM24" i="1"/>
  <c r="PN24" i="1"/>
  <c r="PO24" i="1"/>
  <c r="PP24" i="1"/>
  <c r="OR25" i="1"/>
  <c r="OS25" i="1"/>
  <c r="OT25" i="1"/>
  <c r="OU25" i="1"/>
  <c r="OV25" i="1"/>
  <c r="OW25" i="1"/>
  <c r="OX25" i="1"/>
  <c r="OY25" i="1"/>
  <c r="OZ25" i="1"/>
  <c r="PA25" i="1"/>
  <c r="PB25" i="1"/>
  <c r="PC25" i="1"/>
  <c r="PD25" i="1"/>
  <c r="PE25" i="1"/>
  <c r="PF25" i="1"/>
  <c r="PG25" i="1"/>
  <c r="PH25" i="1"/>
  <c r="PI25" i="1"/>
  <c r="PJ25" i="1"/>
  <c r="PK25" i="1"/>
  <c r="PL25" i="1"/>
  <c r="PM25" i="1"/>
  <c r="PN25" i="1"/>
  <c r="PO25" i="1"/>
  <c r="PP25" i="1"/>
  <c r="OR26" i="1"/>
  <c r="OS26" i="1"/>
  <c r="OT26" i="1"/>
  <c r="OU26" i="1"/>
  <c r="OV26" i="1"/>
  <c r="OW26" i="1"/>
  <c r="OX26" i="1"/>
  <c r="OY26" i="1"/>
  <c r="OZ26" i="1"/>
  <c r="PA26" i="1"/>
  <c r="PB26" i="1"/>
  <c r="PC26" i="1"/>
  <c r="PD26" i="1"/>
  <c r="PE26" i="1"/>
  <c r="PF26" i="1"/>
  <c r="PG26" i="1"/>
  <c r="PH26" i="1"/>
  <c r="PI26" i="1"/>
  <c r="PJ26" i="1"/>
  <c r="PK26" i="1"/>
  <c r="PL26" i="1"/>
  <c r="PM26" i="1"/>
  <c r="PN26" i="1"/>
  <c r="PO26" i="1"/>
  <c r="PP26" i="1"/>
  <c r="OR27" i="1"/>
  <c r="OS27" i="1"/>
  <c r="OT27" i="1"/>
  <c r="OU27" i="1"/>
  <c r="OV27" i="1"/>
  <c r="OW27" i="1"/>
  <c r="OX27" i="1"/>
  <c r="OY27" i="1"/>
  <c r="OZ27" i="1"/>
  <c r="PA27" i="1"/>
  <c r="PB27" i="1"/>
  <c r="PC27" i="1"/>
  <c r="PD27" i="1"/>
  <c r="PE27" i="1"/>
  <c r="PF27" i="1"/>
  <c r="PG27" i="1"/>
  <c r="PH27" i="1"/>
  <c r="PI27" i="1"/>
  <c r="PJ27" i="1"/>
  <c r="PK27" i="1"/>
  <c r="PL27" i="1"/>
  <c r="PM27" i="1"/>
  <c r="PN27" i="1"/>
  <c r="PO27" i="1"/>
  <c r="PP27" i="1"/>
  <c r="OR28" i="1"/>
  <c r="OS28" i="1"/>
  <c r="OT28" i="1"/>
  <c r="OU28" i="1"/>
  <c r="OV28" i="1"/>
  <c r="OW28" i="1"/>
  <c r="OX28" i="1"/>
  <c r="OY28" i="1"/>
  <c r="OZ28" i="1"/>
  <c r="PA28" i="1"/>
  <c r="PB28" i="1"/>
  <c r="PC28" i="1"/>
  <c r="PD28" i="1"/>
  <c r="PE28" i="1"/>
  <c r="PF28" i="1"/>
  <c r="PG28" i="1"/>
  <c r="PH28" i="1"/>
  <c r="PI28" i="1"/>
  <c r="PJ28" i="1"/>
  <c r="PK28" i="1"/>
  <c r="PL28" i="1"/>
  <c r="PM28" i="1"/>
  <c r="PN28" i="1"/>
  <c r="PO28" i="1"/>
  <c r="PP28" i="1"/>
  <c r="OQ28" i="1"/>
  <c r="OQ27" i="1"/>
  <c r="OQ26" i="1"/>
  <c r="OQ25" i="1"/>
  <c r="OQ24" i="1"/>
  <c r="OQ23" i="1"/>
  <c r="OQ22" i="1"/>
  <c r="ACS19" i="1"/>
  <c r="ACT19" i="1"/>
  <c r="ACU19" i="1"/>
  <c r="ACV19" i="1"/>
  <c r="ACW19" i="1"/>
  <c r="ACX19" i="1"/>
  <c r="ACY19" i="1"/>
  <c r="ACZ19" i="1"/>
  <c r="ADA19" i="1"/>
  <c r="ADB19" i="1"/>
  <c r="ADC19" i="1"/>
  <c r="ADD19" i="1"/>
  <c r="ADE19" i="1"/>
  <c r="ADF19" i="1"/>
  <c r="ADG19" i="1"/>
  <c r="ADH19" i="1"/>
  <c r="ADI19" i="1"/>
  <c r="ADJ19" i="1"/>
  <c r="ADK19" i="1"/>
  <c r="ADL19" i="1"/>
  <c r="ADM19" i="1"/>
  <c r="ADN19" i="1"/>
  <c r="ADO19" i="1"/>
  <c r="ADP19" i="1"/>
  <c r="ADQ19" i="1"/>
  <c r="ADR19" i="1"/>
  <c r="ADS19" i="1"/>
  <c r="ADT19" i="1"/>
  <c r="ADU19" i="1"/>
  <c r="ADV19" i="1"/>
  <c r="ADW19" i="1"/>
  <c r="ADX19" i="1"/>
  <c r="ADY19" i="1"/>
  <c r="ADZ19" i="1"/>
  <c r="AEA19" i="1"/>
  <c r="AEB19" i="1"/>
  <c r="AEC19" i="1"/>
  <c r="AED19" i="1"/>
  <c r="AEE19" i="1"/>
  <c r="AEF19" i="1"/>
  <c r="AEG19" i="1"/>
  <c r="AEH19" i="1"/>
  <c r="AEI19" i="1"/>
  <c r="AEJ19" i="1"/>
  <c r="AEK19" i="1"/>
  <c r="AEL19" i="1"/>
  <c r="AEM19" i="1"/>
  <c r="AEN19" i="1"/>
  <c r="AEO19" i="1"/>
  <c r="AEP19" i="1"/>
  <c r="AEQ19" i="1"/>
  <c r="AER19" i="1"/>
  <c r="ACS20" i="1"/>
  <c r="ACT20" i="1"/>
  <c r="ACU20" i="1"/>
  <c r="ACV20" i="1"/>
  <c r="ACW20" i="1"/>
  <c r="ACX20" i="1"/>
  <c r="ACY20" i="1"/>
  <c r="ACZ20" i="1"/>
  <c r="ADA20" i="1"/>
  <c r="ADB20" i="1"/>
  <c r="ADC20" i="1"/>
  <c r="ADD20" i="1"/>
  <c r="ADE20" i="1"/>
  <c r="ADF20" i="1"/>
  <c r="ADG20" i="1"/>
  <c r="ADH20" i="1"/>
  <c r="ADI20" i="1"/>
  <c r="ADJ20" i="1"/>
  <c r="ADK20" i="1"/>
  <c r="ADL20" i="1"/>
  <c r="ADM20" i="1"/>
  <c r="ADN20" i="1"/>
  <c r="ADO20" i="1"/>
  <c r="ADP20" i="1"/>
  <c r="ADQ20" i="1"/>
  <c r="ADR20" i="1"/>
  <c r="ADS20" i="1"/>
  <c r="ADT20" i="1"/>
  <c r="ADU20" i="1"/>
  <c r="ADV20" i="1"/>
  <c r="ADW20" i="1"/>
  <c r="ADX20" i="1"/>
  <c r="ADY20" i="1"/>
  <c r="ADZ20" i="1"/>
  <c r="AEA20" i="1"/>
  <c r="AEB20" i="1"/>
  <c r="AEC20" i="1"/>
  <c r="AED20" i="1"/>
  <c r="AEE20" i="1"/>
  <c r="AEF20" i="1"/>
  <c r="AEG20" i="1"/>
  <c r="AEH20" i="1"/>
  <c r="AEI20" i="1"/>
  <c r="AEJ20" i="1"/>
  <c r="AEK20" i="1"/>
  <c r="AEL20" i="1"/>
  <c r="AEM20" i="1"/>
  <c r="AEN20" i="1"/>
  <c r="AEO20" i="1"/>
  <c r="AEP20" i="1"/>
  <c r="AEQ20" i="1"/>
  <c r="AER20" i="1"/>
  <c r="ACT16" i="1"/>
  <c r="ACU16" i="1"/>
  <c r="ACV16" i="1"/>
  <c r="ACW16" i="1"/>
  <c r="ACX16" i="1"/>
  <c r="ACY16" i="1"/>
  <c r="ACZ16" i="1"/>
  <c r="ADA16" i="1"/>
  <c r="ADB16" i="1"/>
  <c r="ADC16" i="1"/>
  <c r="ADD16" i="1"/>
  <c r="ADE16" i="1"/>
  <c r="ADF16" i="1"/>
  <c r="ADG16" i="1"/>
  <c r="ADH16" i="1"/>
  <c r="ADI16" i="1"/>
  <c r="ADJ16" i="1"/>
  <c r="ADK16" i="1"/>
  <c r="ADL16" i="1"/>
  <c r="ADM16" i="1"/>
  <c r="ADN16" i="1"/>
  <c r="ADO16" i="1"/>
  <c r="ADP16" i="1"/>
  <c r="ADQ16" i="1"/>
  <c r="ADR16" i="1"/>
  <c r="ADS16" i="1"/>
  <c r="ADT16" i="1"/>
  <c r="ADU16" i="1"/>
  <c r="ADV16" i="1"/>
  <c r="ADW16" i="1"/>
  <c r="ADX16" i="1"/>
  <c r="ADY16" i="1"/>
  <c r="ADZ16" i="1"/>
  <c r="AEA16" i="1"/>
  <c r="AEB16" i="1"/>
  <c r="AEC16" i="1"/>
  <c r="AED16" i="1"/>
  <c r="AEE16" i="1"/>
  <c r="AEF16" i="1"/>
  <c r="AEG16" i="1"/>
  <c r="AEH16" i="1"/>
  <c r="AEI16" i="1"/>
  <c r="AEJ16" i="1"/>
  <c r="AEK16" i="1"/>
  <c r="AEL16" i="1"/>
  <c r="AEM16" i="1"/>
  <c r="AEN16" i="1"/>
  <c r="AEO16" i="1"/>
  <c r="AEP16" i="1"/>
  <c r="AEQ16" i="1"/>
  <c r="AER16" i="1"/>
  <c r="ACT17" i="1"/>
  <c r="ACU17" i="1"/>
  <c r="ACV17" i="1"/>
  <c r="ACW17" i="1"/>
  <c r="ACX17" i="1"/>
  <c r="ACY17" i="1"/>
  <c r="ACZ17" i="1"/>
  <c r="ADA17" i="1"/>
  <c r="ADB17" i="1"/>
  <c r="ADC17" i="1"/>
  <c r="ADD17" i="1"/>
  <c r="ADE17" i="1"/>
  <c r="ADF17" i="1"/>
  <c r="ADG17" i="1"/>
  <c r="ADH17" i="1"/>
  <c r="ADI17" i="1"/>
  <c r="ADJ17" i="1"/>
  <c r="ADK17" i="1"/>
  <c r="ADL17" i="1"/>
  <c r="ADM17" i="1"/>
  <c r="ADN17" i="1"/>
  <c r="ADO17" i="1"/>
  <c r="ADP17" i="1"/>
  <c r="ADQ17" i="1"/>
  <c r="ADR17" i="1"/>
  <c r="ADS17" i="1"/>
  <c r="ADT17" i="1"/>
  <c r="ADU17" i="1"/>
  <c r="ADV17" i="1"/>
  <c r="ADW17" i="1"/>
  <c r="ADX17" i="1"/>
  <c r="ADY17" i="1"/>
  <c r="ADZ17" i="1"/>
  <c r="AEA17" i="1"/>
  <c r="AEB17" i="1"/>
  <c r="AEC17" i="1"/>
  <c r="AED17" i="1"/>
  <c r="AEE17" i="1"/>
  <c r="AEF17" i="1"/>
  <c r="AEG17" i="1"/>
  <c r="AEH17" i="1"/>
  <c r="AEI17" i="1"/>
  <c r="AEJ17" i="1"/>
  <c r="AEK17" i="1"/>
  <c r="AEL17" i="1"/>
  <c r="AEM17" i="1"/>
  <c r="AEN17" i="1"/>
  <c r="AEO17" i="1"/>
  <c r="AEP17" i="1"/>
  <c r="AEQ17" i="1"/>
  <c r="AER17" i="1"/>
  <c r="ACS16" i="1"/>
  <c r="ACS17" i="1"/>
  <c r="ACR20" i="1"/>
  <c r="ACR19" i="1"/>
  <c r="ACR17" i="1"/>
  <c r="ACR16" i="1"/>
  <c r="AER18" i="1" a="1"/>
  <c r="AER18" i="1" s="1"/>
  <c r="ACT18" i="1" a="1"/>
  <c r="ACT18" i="1" s="1"/>
  <c r="ACU18" i="1" a="1"/>
  <c r="ACU18" i="1" s="1"/>
  <c r="ACV18" i="1" a="1"/>
  <c r="ACV18" i="1" s="1"/>
  <c r="ACW18" i="1" a="1"/>
  <c r="ACW18" i="1" s="1"/>
  <c r="ACX18" i="1" a="1"/>
  <c r="ACX18" i="1" s="1"/>
  <c r="ACY18" i="1" a="1"/>
  <c r="ACY18" i="1" s="1"/>
  <c r="ACZ18" i="1" a="1"/>
  <c r="ACZ18" i="1" s="1"/>
  <c r="ADA18" i="1" a="1"/>
  <c r="ADA18" i="1" s="1"/>
  <c r="ADB18" i="1" a="1"/>
  <c r="ADB18" i="1" s="1"/>
  <c r="ADC18" i="1" a="1"/>
  <c r="ADC18" i="1" s="1"/>
  <c r="ADD18" i="1" a="1"/>
  <c r="ADD18" i="1" s="1"/>
  <c r="ADE18" i="1" a="1"/>
  <c r="ADE18" i="1" s="1"/>
  <c r="ADF18" i="1" a="1"/>
  <c r="ADF18" i="1" s="1"/>
  <c r="ADG18" i="1" a="1"/>
  <c r="ADG18" i="1" s="1"/>
  <c r="ADH18" i="1" a="1"/>
  <c r="ADH18" i="1" s="1"/>
  <c r="ADI18" i="1" a="1"/>
  <c r="ADI18" i="1" s="1"/>
  <c r="ADJ18" i="1" a="1"/>
  <c r="ADJ18" i="1" s="1"/>
  <c r="ADK18" i="1" a="1"/>
  <c r="ADK18" i="1" s="1"/>
  <c r="ADL18" i="1" a="1"/>
  <c r="ADL18" i="1" s="1"/>
  <c r="ADM18" i="1" a="1"/>
  <c r="ADM18" i="1" s="1"/>
  <c r="ADN18" i="1" a="1"/>
  <c r="ADN18" i="1" s="1"/>
  <c r="ADO18" i="1" a="1"/>
  <c r="ADO18" i="1" s="1"/>
  <c r="ADP18" i="1" a="1"/>
  <c r="ADP18" i="1" s="1"/>
  <c r="ADQ18" i="1" a="1"/>
  <c r="ADQ18" i="1" s="1"/>
  <c r="ADR18" i="1" a="1"/>
  <c r="ADR18" i="1" s="1"/>
  <c r="ADS18" i="1" a="1"/>
  <c r="ADS18" i="1" s="1"/>
  <c r="ADT18" i="1" a="1"/>
  <c r="ADT18" i="1" s="1"/>
  <c r="ADU18" i="1" a="1"/>
  <c r="ADU18" i="1" s="1"/>
  <c r="ADV18" i="1" a="1"/>
  <c r="ADV18" i="1" s="1"/>
  <c r="ADW18" i="1" a="1"/>
  <c r="ADW18" i="1" s="1"/>
  <c r="ADX18" i="1" a="1"/>
  <c r="ADX18" i="1" s="1"/>
  <c r="ADY18" i="1" a="1"/>
  <c r="ADY18" i="1" s="1"/>
  <c r="ADZ18" i="1" a="1"/>
  <c r="ADZ18" i="1" s="1"/>
  <c r="AEA18" i="1" a="1"/>
  <c r="AEA18" i="1" s="1"/>
  <c r="AEB18" i="1" a="1"/>
  <c r="AEB18" i="1" s="1"/>
  <c r="AEC18" i="1" a="1"/>
  <c r="AEC18" i="1" s="1"/>
  <c r="AED18" i="1" a="1"/>
  <c r="AED18" i="1" s="1"/>
  <c r="AEE18" i="1" a="1"/>
  <c r="AEE18" i="1" s="1"/>
  <c r="AEF18" i="1" a="1"/>
  <c r="AEF18" i="1" s="1"/>
  <c r="AEG18" i="1" a="1"/>
  <c r="AEG18" i="1" s="1"/>
  <c r="AEH18" i="1" a="1"/>
  <c r="AEH18" i="1" s="1"/>
  <c r="AEI18" i="1" a="1"/>
  <c r="AEI18" i="1" s="1"/>
  <c r="AEJ18" i="1" a="1"/>
  <c r="AEJ18" i="1" s="1"/>
  <c r="AEK18" i="1" a="1"/>
  <c r="AEK18" i="1" s="1"/>
  <c r="AEL18" i="1" a="1"/>
  <c r="AEL18" i="1" s="1"/>
  <c r="AEM18" i="1" a="1"/>
  <c r="AEM18" i="1" s="1"/>
  <c r="AEN18" i="1" a="1"/>
  <c r="AEN18" i="1" s="1"/>
  <c r="AEO18" i="1" a="1"/>
  <c r="AEO18" i="1" s="1"/>
  <c r="AEP18" i="1" a="1"/>
  <c r="AEP18" i="1" s="1"/>
  <c r="AEQ18" i="1" a="1"/>
  <c r="AEQ18" i="1" s="1"/>
  <c r="ACS18" i="1" a="1"/>
  <c r="ACS18" i="1" s="1"/>
  <c r="ACR18" i="1"/>
  <c r="AER15" i="1" a="1"/>
  <c r="AER15" i="1" s="1"/>
  <c r="AER14" i="1" a="1"/>
  <c r="AER14" i="1" s="1"/>
  <c r="ACT14" i="1" a="1"/>
  <c r="ACT14" i="1" s="1"/>
  <c r="ACU14" i="1" a="1"/>
  <c r="ACU14" i="1" s="1"/>
  <c r="ACV14" i="1" a="1"/>
  <c r="ACV14" i="1" s="1"/>
  <c r="ACW14" i="1" a="1"/>
  <c r="ACW14" i="1" s="1"/>
  <c r="ACX14" i="1" a="1"/>
  <c r="ACX14" i="1"/>
  <c r="ACY14" i="1" a="1"/>
  <c r="ACY14" i="1" s="1"/>
  <c r="ACZ14" i="1" a="1"/>
  <c r="ACZ14" i="1" s="1"/>
  <c r="ADA14" i="1" a="1"/>
  <c r="ADA14" i="1" s="1"/>
  <c r="ADB14" i="1" a="1"/>
  <c r="ADB14" i="1" s="1"/>
  <c r="ADC14" i="1" a="1"/>
  <c r="ADC14" i="1" s="1"/>
  <c r="ADD14" i="1" a="1"/>
  <c r="ADD14" i="1" s="1"/>
  <c r="ADE14" i="1" a="1"/>
  <c r="ADE14" i="1" s="1"/>
  <c r="ADF14" i="1" a="1"/>
  <c r="ADF14" i="1" s="1"/>
  <c r="ADG14" i="1" a="1"/>
  <c r="ADG14" i="1" s="1"/>
  <c r="ADH14" i="1" a="1"/>
  <c r="ADH14" i="1" s="1"/>
  <c r="ADI14" i="1" a="1"/>
  <c r="ADI14" i="1" s="1"/>
  <c r="ADJ14" i="1" a="1"/>
  <c r="ADJ14" i="1" s="1"/>
  <c r="ADK14" i="1" a="1"/>
  <c r="ADK14" i="1" s="1"/>
  <c r="ADL14" i="1" a="1"/>
  <c r="ADL14" i="1" s="1"/>
  <c r="ADM14" i="1" a="1"/>
  <c r="ADM14" i="1" s="1"/>
  <c r="ADN14" i="1" a="1"/>
  <c r="ADN14" i="1" s="1"/>
  <c r="ADO14" i="1" a="1"/>
  <c r="ADO14" i="1" s="1"/>
  <c r="ADP14" i="1" a="1"/>
  <c r="ADP14" i="1" s="1"/>
  <c r="ADQ14" i="1" a="1"/>
  <c r="ADQ14" i="1" s="1"/>
  <c r="ADR14" i="1" a="1"/>
  <c r="ADR14" i="1" s="1"/>
  <c r="ADS14" i="1" a="1"/>
  <c r="ADS14" i="1" s="1"/>
  <c r="ADT14" i="1" a="1"/>
  <c r="ADT14" i="1" s="1"/>
  <c r="ADU14" i="1" a="1"/>
  <c r="ADU14" i="1" s="1"/>
  <c r="ADV14" i="1" a="1"/>
  <c r="ADV14" i="1" s="1"/>
  <c r="ADW14" i="1" a="1"/>
  <c r="ADW14" i="1" s="1"/>
  <c r="ADX14" i="1" a="1"/>
  <c r="ADX14" i="1" s="1"/>
  <c r="ADY14" i="1" a="1"/>
  <c r="ADY14" i="1" s="1"/>
  <c r="ADZ14" i="1" a="1"/>
  <c r="ADZ14" i="1" s="1"/>
  <c r="AEA14" i="1" a="1"/>
  <c r="AEA14" i="1" s="1"/>
  <c r="AEB14" i="1" a="1"/>
  <c r="AEB14" i="1" s="1"/>
  <c r="AEC14" i="1" a="1"/>
  <c r="AEC14" i="1" s="1"/>
  <c r="AED14" i="1" a="1"/>
  <c r="AED14" i="1" s="1"/>
  <c r="AEE14" i="1" a="1"/>
  <c r="AEE14" i="1" s="1"/>
  <c r="AEF14" i="1" a="1"/>
  <c r="AEF14" i="1" s="1"/>
  <c r="AEG14" i="1" a="1"/>
  <c r="AEG14" i="1" s="1"/>
  <c r="AEH14" i="1" a="1"/>
  <c r="AEH14" i="1" s="1"/>
  <c r="AEI14" i="1" a="1"/>
  <c r="AEI14" i="1" s="1"/>
  <c r="AEJ14" i="1" a="1"/>
  <c r="AEJ14" i="1" s="1"/>
  <c r="AEK14" i="1" a="1"/>
  <c r="AEK14" i="1" s="1"/>
  <c r="AEL14" i="1" a="1"/>
  <c r="AEL14" i="1" s="1"/>
  <c r="AEM14" i="1" a="1"/>
  <c r="AEM14" i="1" s="1"/>
  <c r="AEN14" i="1" a="1"/>
  <c r="AEN14" i="1" s="1"/>
  <c r="AEO14" i="1" a="1"/>
  <c r="AEO14" i="1" s="1"/>
  <c r="AEP14" i="1" a="1"/>
  <c r="AEP14" i="1" s="1"/>
  <c r="AEQ14" i="1" a="1"/>
  <c r="AEQ14" i="1" s="1"/>
  <c r="ACT15" i="1" a="1"/>
  <c r="ACT15" i="1" s="1"/>
  <c r="ACU15" i="1" a="1"/>
  <c r="ACU15" i="1" s="1"/>
  <c r="ACV15" i="1" a="1"/>
  <c r="ACV15" i="1" s="1"/>
  <c r="ACW15" i="1" a="1"/>
  <c r="ACW15" i="1" s="1"/>
  <c r="ACX15" i="1" a="1"/>
  <c r="ACX15" i="1" s="1"/>
  <c r="ACY15" i="1" a="1"/>
  <c r="ACY15" i="1" s="1"/>
  <c r="ACZ15" i="1" a="1"/>
  <c r="ACZ15" i="1" s="1"/>
  <c r="ADA15" i="1" a="1"/>
  <c r="ADA15" i="1" s="1"/>
  <c r="ADB15" i="1" a="1"/>
  <c r="ADB15" i="1" s="1"/>
  <c r="ADC15" i="1" a="1"/>
  <c r="ADC15" i="1" s="1"/>
  <c r="ADD15" i="1" a="1"/>
  <c r="ADD15" i="1" s="1"/>
  <c r="ADE15" i="1" a="1"/>
  <c r="ADE15" i="1" s="1"/>
  <c r="ADF15" i="1" a="1"/>
  <c r="ADF15" i="1" s="1"/>
  <c r="ADG15" i="1" a="1"/>
  <c r="ADG15" i="1" s="1"/>
  <c r="ADH15" i="1" a="1"/>
  <c r="ADH15" i="1" s="1"/>
  <c r="ADI15" i="1" a="1"/>
  <c r="ADI15" i="1" s="1"/>
  <c r="ADJ15" i="1" a="1"/>
  <c r="ADJ15" i="1" s="1"/>
  <c r="ADK15" i="1" a="1"/>
  <c r="ADK15" i="1" s="1"/>
  <c r="ADL15" i="1" a="1"/>
  <c r="ADL15" i="1" s="1"/>
  <c r="ADM15" i="1" a="1"/>
  <c r="ADM15" i="1" s="1"/>
  <c r="ADN15" i="1" a="1"/>
  <c r="ADN15" i="1" s="1"/>
  <c r="ADO15" i="1" a="1"/>
  <c r="ADO15" i="1" s="1"/>
  <c r="ADP15" i="1" a="1"/>
  <c r="ADP15" i="1" s="1"/>
  <c r="ADQ15" i="1" a="1"/>
  <c r="ADQ15" i="1" s="1"/>
  <c r="ADR15" i="1" a="1"/>
  <c r="ADR15" i="1" s="1"/>
  <c r="ADS15" i="1" a="1"/>
  <c r="ADS15" i="1" s="1"/>
  <c r="ADT15" i="1" a="1"/>
  <c r="ADT15" i="1" s="1"/>
  <c r="ADU15" i="1" a="1"/>
  <c r="ADU15" i="1" s="1"/>
  <c r="ADV15" i="1" a="1"/>
  <c r="ADV15" i="1" s="1"/>
  <c r="ADW15" i="1" a="1"/>
  <c r="ADW15" i="1" s="1"/>
  <c r="ADX15" i="1" a="1"/>
  <c r="ADX15" i="1" s="1"/>
  <c r="ADY15" i="1" a="1"/>
  <c r="ADY15" i="1" s="1"/>
  <c r="ADZ15" i="1" a="1"/>
  <c r="ADZ15" i="1" s="1"/>
  <c r="AEA15" i="1" a="1"/>
  <c r="AEA15" i="1" s="1"/>
  <c r="AEB15" i="1" a="1"/>
  <c r="AEB15" i="1" s="1"/>
  <c r="AEC15" i="1" a="1"/>
  <c r="AEC15" i="1" s="1"/>
  <c r="AED15" i="1" a="1"/>
  <c r="AED15" i="1" s="1"/>
  <c r="AEE15" i="1" a="1"/>
  <c r="AEE15" i="1" s="1"/>
  <c r="AEF15" i="1" a="1"/>
  <c r="AEF15" i="1" s="1"/>
  <c r="AEG15" i="1" a="1"/>
  <c r="AEG15" i="1" s="1"/>
  <c r="AEH15" i="1" a="1"/>
  <c r="AEH15" i="1" s="1"/>
  <c r="AEI15" i="1" a="1"/>
  <c r="AEI15" i="1" s="1"/>
  <c r="AEJ15" i="1" a="1"/>
  <c r="AEJ15" i="1" s="1"/>
  <c r="AEK15" i="1" a="1"/>
  <c r="AEK15" i="1" s="1"/>
  <c r="AEL15" i="1" a="1"/>
  <c r="AEL15" i="1" s="1"/>
  <c r="AEM15" i="1" a="1"/>
  <c r="AEM15" i="1" s="1"/>
  <c r="AEN15" i="1" a="1"/>
  <c r="AEN15" i="1" s="1"/>
  <c r="AEO15" i="1" a="1"/>
  <c r="AEO15" i="1" s="1"/>
  <c r="AEP15" i="1" a="1"/>
  <c r="AEP15" i="1" s="1"/>
  <c r="AEQ15" i="1" a="1"/>
  <c r="AEQ15" i="1" s="1"/>
  <c r="ACS15" i="1" a="1"/>
  <c r="ACS15" i="1" s="1"/>
  <c r="ACS14" i="1" a="1"/>
  <c r="ACS14" i="1" s="1"/>
  <c r="ACR15" i="1"/>
  <c r="ACR14" i="1"/>
  <c r="OP18" i="1"/>
  <c r="OO18" i="1"/>
  <c r="ON18" i="1"/>
  <c r="OM18" i="1"/>
  <c r="OL18" i="1"/>
  <c r="OL16" i="1" s="1"/>
  <c r="OK18" i="1"/>
  <c r="OJ18" i="1"/>
  <c r="OI18" i="1"/>
  <c r="OH18" i="1"/>
  <c r="OG18" i="1"/>
  <c r="OG16" i="1" s="1"/>
  <c r="OF18" i="1"/>
  <c r="OF16" i="1" s="1"/>
  <c r="OE18" i="1"/>
  <c r="OD18" i="1"/>
  <c r="OC18" i="1"/>
  <c r="OB18" i="1"/>
  <c r="OA18" i="1"/>
  <c r="NZ18" i="1"/>
  <c r="NZ16" i="1" s="1"/>
  <c r="NY18" i="1"/>
  <c r="NX18" i="1"/>
  <c r="NW18" i="1"/>
  <c r="NV18" i="1"/>
  <c r="NU18" i="1"/>
  <c r="NU16" i="1" s="1"/>
  <c r="NT18" i="1"/>
  <c r="NS18" i="1"/>
  <c r="NR18" i="1"/>
  <c r="NQ18" i="1"/>
  <c r="NP18" i="1"/>
  <c r="NO18" i="1"/>
  <c r="NN18" i="1"/>
  <c r="NN16" i="1" s="1"/>
  <c r="NM18" i="1"/>
  <c r="NL18" i="1"/>
  <c r="NK18" i="1"/>
  <c r="NJ18" i="1"/>
  <c r="NI18" i="1"/>
  <c r="NI16" i="1" s="1"/>
  <c r="NH18" i="1"/>
  <c r="NG18" i="1"/>
  <c r="NF18" i="1"/>
  <c r="NE18" i="1"/>
  <c r="ND18" i="1"/>
  <c r="NC18" i="1"/>
  <c r="NB18" i="1"/>
  <c r="NB16" i="1" s="1"/>
  <c r="NA18" i="1"/>
  <c r="MZ18" i="1"/>
  <c r="MY18" i="1"/>
  <c r="MX18" i="1"/>
  <c r="MW18" i="1"/>
  <c r="MW16" i="1" s="1"/>
  <c r="MV18" i="1"/>
  <c r="MU18" i="1"/>
  <c r="MT18" i="1"/>
  <c r="MS18" i="1"/>
  <c r="MR18" i="1"/>
  <c r="MQ18" i="1"/>
  <c r="MP18" i="1"/>
  <c r="MP16" i="1" s="1"/>
  <c r="MO18" i="1"/>
  <c r="MN18" i="1"/>
  <c r="MM18" i="1"/>
  <c r="ML18" i="1"/>
  <c r="MK18" i="1"/>
  <c r="MK16" i="1" s="1"/>
  <c r="MJ18" i="1"/>
  <c r="MI18" i="1"/>
  <c r="MH18" i="1"/>
  <c r="MG18" i="1"/>
  <c r="MF18" i="1"/>
  <c r="ME18" i="1"/>
  <c r="MD18" i="1"/>
  <c r="MD16" i="1" s="1"/>
  <c r="MC18" i="1"/>
  <c r="MB18" i="1"/>
  <c r="MA18" i="1"/>
  <c r="LZ18" i="1"/>
  <c r="LY18" i="1"/>
  <c r="LY16" i="1" s="1"/>
  <c r="LX18" i="1"/>
  <c r="LW18" i="1"/>
  <c r="LV18" i="1"/>
  <c r="LU18" i="1"/>
  <c r="LT18" i="1"/>
  <c r="LS18" i="1"/>
  <c r="LR18" i="1"/>
  <c r="LR16" i="1" s="1"/>
  <c r="LQ18" i="1"/>
  <c r="LP18" i="1"/>
  <c r="LO18" i="1"/>
  <c r="LN18" i="1"/>
  <c r="LM18" i="1"/>
  <c r="LM16" i="1" s="1"/>
  <c r="LL18" i="1"/>
  <c r="LK18" i="1"/>
  <c r="LJ18" i="1"/>
  <c r="LI18" i="1"/>
  <c r="LH18" i="1"/>
  <c r="LG18" i="1"/>
  <c r="LF18" i="1"/>
  <c r="LF16" i="1" s="1"/>
  <c r="LE18" i="1"/>
  <c r="LD18" i="1"/>
  <c r="LC18" i="1"/>
  <c r="LB18" i="1"/>
  <c r="LA18" i="1"/>
  <c r="LA16" i="1" s="1"/>
  <c r="KZ18" i="1"/>
  <c r="KY18" i="1"/>
  <c r="KX18" i="1"/>
  <c r="KW18" i="1"/>
  <c r="KV18" i="1"/>
  <c r="KU18" i="1"/>
  <c r="KT18" i="1"/>
  <c r="KT16" i="1" s="1"/>
  <c r="KS18" i="1"/>
  <c r="KR18" i="1"/>
  <c r="KQ18" i="1"/>
  <c r="KP18" i="1"/>
  <c r="KO18" i="1"/>
  <c r="KO16" i="1" s="1"/>
  <c r="KN18" i="1"/>
  <c r="KM18" i="1"/>
  <c r="KL18" i="1"/>
  <c r="KK18" i="1"/>
  <c r="KJ18" i="1"/>
  <c r="KI18" i="1"/>
  <c r="KH18" i="1"/>
  <c r="KH16" i="1" s="1"/>
  <c r="KG18" i="1"/>
  <c r="KF18" i="1"/>
  <c r="KE18" i="1"/>
  <c r="KD18" i="1"/>
  <c r="KC18" i="1"/>
  <c r="KC16" i="1" s="1"/>
  <c r="KB18" i="1"/>
  <c r="KA18" i="1"/>
  <c r="JZ18" i="1"/>
  <c r="JY18" i="1"/>
  <c r="JX18" i="1"/>
  <c r="JW18" i="1"/>
  <c r="JV18" i="1"/>
  <c r="JV16" i="1" s="1"/>
  <c r="JU18" i="1"/>
  <c r="JT18" i="1"/>
  <c r="JS18" i="1"/>
  <c r="JR18" i="1"/>
  <c r="JQ18" i="1"/>
  <c r="JQ16" i="1" s="1"/>
  <c r="JP18" i="1"/>
  <c r="JO18" i="1"/>
  <c r="JN18" i="1"/>
  <c r="JM18" i="1"/>
  <c r="JL18" i="1"/>
  <c r="JK18" i="1"/>
  <c r="JJ18" i="1"/>
  <c r="JJ16" i="1" s="1"/>
  <c r="JI18" i="1"/>
  <c r="JH18" i="1"/>
  <c r="JG18" i="1"/>
  <c r="JF18" i="1"/>
  <c r="JE18" i="1"/>
  <c r="JE16" i="1" s="1"/>
  <c r="JD18" i="1"/>
  <c r="JC18" i="1"/>
  <c r="JB18" i="1"/>
  <c r="JA18" i="1"/>
  <c r="IZ18" i="1"/>
  <c r="IY18" i="1"/>
  <c r="IX18" i="1"/>
  <c r="IX16" i="1" s="1"/>
  <c r="IW18" i="1"/>
  <c r="IV18" i="1"/>
  <c r="IU18" i="1"/>
  <c r="IT18" i="1"/>
  <c r="IS18" i="1"/>
  <c r="IS16" i="1" s="1"/>
  <c r="IR18" i="1"/>
  <c r="IQ18" i="1"/>
  <c r="IP18" i="1"/>
  <c r="IO18" i="1"/>
  <c r="IN18" i="1"/>
  <c r="IM18" i="1"/>
  <c r="IL18" i="1"/>
  <c r="IL16" i="1" s="1"/>
  <c r="IK18" i="1"/>
  <c r="IJ18" i="1"/>
  <c r="II18" i="1"/>
  <c r="IH18" i="1"/>
  <c r="IG18" i="1"/>
  <c r="IG16" i="1" s="1"/>
  <c r="IF18" i="1"/>
  <c r="IE18" i="1"/>
  <c r="ID18" i="1"/>
  <c r="IC18" i="1"/>
  <c r="IB18" i="1"/>
  <c r="IA18" i="1"/>
  <c r="HZ18" i="1"/>
  <c r="HZ16" i="1" s="1"/>
  <c r="HY18" i="1"/>
  <c r="HX18" i="1"/>
  <c r="HW18" i="1"/>
  <c r="HV18" i="1"/>
  <c r="HU18" i="1"/>
  <c r="HU16" i="1" s="1"/>
  <c r="HT18" i="1"/>
  <c r="HS18" i="1"/>
  <c r="HR18" i="1"/>
  <c r="HQ18" i="1"/>
  <c r="HP18" i="1"/>
  <c r="HO18" i="1"/>
  <c r="HN18" i="1"/>
  <c r="HN16" i="1" s="1"/>
  <c r="HM18" i="1"/>
  <c r="HL18" i="1"/>
  <c r="HK18" i="1"/>
  <c r="HJ18" i="1"/>
  <c r="HI18" i="1"/>
  <c r="HI16" i="1" s="1"/>
  <c r="HH18" i="1"/>
  <c r="HG18" i="1"/>
  <c r="HF18" i="1"/>
  <c r="HE18" i="1"/>
  <c r="HD18" i="1"/>
  <c r="HC18" i="1"/>
  <c r="HB18" i="1"/>
  <c r="HB16" i="1" s="1"/>
  <c r="HA18" i="1"/>
  <c r="GZ18" i="1"/>
  <c r="GY18" i="1"/>
  <c r="GX18" i="1"/>
  <c r="GW18" i="1"/>
  <c r="GW16" i="1" s="1"/>
  <c r="GV18" i="1"/>
  <c r="GU18" i="1"/>
  <c r="GT18" i="1"/>
  <c r="GS18" i="1"/>
  <c r="GR18" i="1"/>
  <c r="GQ18" i="1"/>
  <c r="GP18" i="1"/>
  <c r="GP16" i="1" s="1"/>
  <c r="GO18" i="1"/>
  <c r="GN18" i="1"/>
  <c r="GM18" i="1"/>
  <c r="GL18" i="1"/>
  <c r="GK18" i="1"/>
  <c r="GK16" i="1" s="1"/>
  <c r="GJ18" i="1"/>
  <c r="GI18" i="1"/>
  <c r="GH18" i="1"/>
  <c r="GG18" i="1"/>
  <c r="GF18" i="1"/>
  <c r="GE18" i="1"/>
  <c r="GD18" i="1"/>
  <c r="GD16" i="1" s="1"/>
  <c r="GC18" i="1"/>
  <c r="GB18" i="1"/>
  <c r="GA18" i="1"/>
  <c r="FZ18" i="1"/>
  <c r="FY18" i="1"/>
  <c r="FY16" i="1" s="1"/>
  <c r="FX18" i="1"/>
  <c r="FW18" i="1"/>
  <c r="FV18" i="1"/>
  <c r="FU18" i="1"/>
  <c r="FT18" i="1"/>
  <c r="FS18" i="1"/>
  <c r="FR18" i="1"/>
  <c r="FR16" i="1" s="1"/>
  <c r="FQ18" i="1"/>
  <c r="FP18" i="1"/>
  <c r="FO18" i="1"/>
  <c r="FN18" i="1"/>
  <c r="FM18" i="1"/>
  <c r="FM16" i="1" s="1"/>
  <c r="FL18" i="1"/>
  <c r="FK18" i="1"/>
  <c r="FJ18" i="1"/>
  <c r="FI18" i="1"/>
  <c r="FH18" i="1"/>
  <c r="FG18" i="1"/>
  <c r="FF18" i="1"/>
  <c r="FF16" i="1" s="1"/>
  <c r="FE18" i="1"/>
  <c r="FD18" i="1"/>
  <c r="FC18" i="1"/>
  <c r="FB18" i="1"/>
  <c r="FA18" i="1"/>
  <c r="FA16" i="1" s="1"/>
  <c r="EZ18" i="1"/>
  <c r="EY18" i="1"/>
  <c r="EX18" i="1"/>
  <c r="EW18" i="1"/>
  <c r="EV18" i="1"/>
  <c r="EU18" i="1"/>
  <c r="ET18" i="1"/>
  <c r="ET16" i="1" s="1"/>
  <c r="ES18" i="1"/>
  <c r="ER18" i="1"/>
  <c r="EQ18" i="1"/>
  <c r="EP18" i="1"/>
  <c r="EO18" i="1"/>
  <c r="EO16" i="1" s="1"/>
  <c r="EN18" i="1"/>
  <c r="EM18" i="1"/>
  <c r="EL18" i="1"/>
  <c r="EK18" i="1"/>
  <c r="EJ18" i="1"/>
  <c r="EI18" i="1"/>
  <c r="EH18" i="1"/>
  <c r="EH16" i="1" s="1"/>
  <c r="EG18" i="1"/>
  <c r="EF18" i="1"/>
  <c r="EE18" i="1"/>
  <c r="ED18" i="1"/>
  <c r="EC18" i="1"/>
  <c r="EC16" i="1" s="1"/>
  <c r="EB18" i="1"/>
  <c r="EA18" i="1"/>
  <c r="DZ18" i="1"/>
  <c r="DY18" i="1"/>
  <c r="DX18" i="1"/>
  <c r="DW18" i="1"/>
  <c r="DV18" i="1"/>
  <c r="DV16" i="1" s="1"/>
  <c r="DU18" i="1"/>
  <c r="DT18" i="1"/>
  <c r="DS18" i="1"/>
  <c r="DR18" i="1"/>
  <c r="DQ18" i="1"/>
  <c r="DQ16" i="1" s="1"/>
  <c r="DP18" i="1"/>
  <c r="DO18" i="1"/>
  <c r="DN18" i="1"/>
  <c r="DM18" i="1"/>
  <c r="DL18" i="1"/>
  <c r="DK18" i="1"/>
  <c r="DJ18" i="1"/>
  <c r="DJ16" i="1" s="1"/>
  <c r="DI18" i="1"/>
  <c r="DH18" i="1"/>
  <c r="DG18" i="1"/>
  <c r="DF18" i="1"/>
  <c r="DE18" i="1"/>
  <c r="DE16" i="1" s="1"/>
  <c r="DD18" i="1"/>
  <c r="DC18" i="1"/>
  <c r="DB18" i="1"/>
  <c r="DA18" i="1"/>
  <c r="CZ18" i="1"/>
  <c r="CY18" i="1"/>
  <c r="CX18" i="1"/>
  <c r="CX16" i="1" s="1"/>
  <c r="CW18" i="1"/>
  <c r="CV18" i="1"/>
  <c r="CU18" i="1"/>
  <c r="CT18" i="1"/>
  <c r="CS18" i="1"/>
  <c r="CS16" i="1" s="1"/>
  <c r="CR18" i="1"/>
  <c r="CQ18" i="1"/>
  <c r="CP18" i="1"/>
  <c r="CO18" i="1"/>
  <c r="CN18" i="1"/>
  <c r="CM18" i="1"/>
  <c r="CL18" i="1"/>
  <c r="CL16" i="1" s="1"/>
  <c r="CK18" i="1"/>
  <c r="CJ18" i="1"/>
  <c r="CI18" i="1"/>
  <c r="CH18" i="1"/>
  <c r="CG18" i="1"/>
  <c r="CG16" i="1" s="1"/>
  <c r="CF18" i="1"/>
  <c r="CE18" i="1"/>
  <c r="CD18" i="1"/>
  <c r="CC18" i="1"/>
  <c r="CB18" i="1"/>
  <c r="CA18" i="1"/>
  <c r="BZ18" i="1"/>
  <c r="BZ16" i="1" s="1"/>
  <c r="BY18" i="1"/>
  <c r="BX18" i="1"/>
  <c r="BW18" i="1"/>
  <c r="BV18" i="1"/>
  <c r="BU18" i="1"/>
  <c r="BU16" i="1" s="1"/>
  <c r="BT18" i="1"/>
  <c r="BS18" i="1"/>
  <c r="BR18" i="1"/>
  <c r="BQ18" i="1"/>
  <c r="BP18" i="1"/>
  <c r="BO18" i="1"/>
  <c r="BN18" i="1"/>
  <c r="BN16" i="1" s="1"/>
  <c r="BM18" i="1"/>
  <c r="BL18" i="1"/>
  <c r="BK18" i="1"/>
  <c r="BJ18" i="1"/>
  <c r="BI18" i="1"/>
  <c r="BI16" i="1" s="1"/>
  <c r="BH18" i="1"/>
  <c r="BG18" i="1"/>
  <c r="BF18" i="1"/>
  <c r="BE18" i="1"/>
  <c r="BD18" i="1"/>
  <c r="BC18" i="1"/>
  <c r="BB18" i="1"/>
  <c r="BB16" i="1" s="1"/>
  <c r="BA18" i="1"/>
  <c r="AZ18" i="1"/>
  <c r="AY18" i="1"/>
  <c r="AX18" i="1"/>
  <c r="AW18" i="1"/>
  <c r="AW16" i="1" s="1"/>
  <c r="AV18" i="1"/>
  <c r="AU18" i="1"/>
  <c r="AT18" i="1"/>
  <c r="AS18" i="1"/>
  <c r="AR18" i="1"/>
  <c r="AQ18" i="1"/>
  <c r="AP18" i="1"/>
  <c r="AP16" i="1" s="1"/>
  <c r="OR16" i="1"/>
  <c r="OS16" i="1"/>
  <c r="OT16" i="1"/>
  <c r="OU16" i="1"/>
  <c r="OV16" i="1"/>
  <c r="OW16" i="1"/>
  <c r="OX16" i="1"/>
  <c r="OY16" i="1"/>
  <c r="OZ16" i="1"/>
  <c r="PA16" i="1"/>
  <c r="PB16" i="1"/>
  <c r="PC16" i="1"/>
  <c r="PD16" i="1"/>
  <c r="PE16" i="1"/>
  <c r="PF16" i="1"/>
  <c r="PG16" i="1"/>
  <c r="PH16" i="1"/>
  <c r="PI16" i="1"/>
  <c r="PJ16" i="1"/>
  <c r="PK16" i="1"/>
  <c r="PL16" i="1"/>
  <c r="PM16" i="1"/>
  <c r="PN16" i="1"/>
  <c r="PO16" i="1"/>
  <c r="PP16" i="1"/>
  <c r="PQ16" i="1"/>
  <c r="PR16" i="1"/>
  <c r="PS16" i="1"/>
  <c r="PT16" i="1"/>
  <c r="PU16" i="1"/>
  <c r="PV16" i="1"/>
  <c r="PW16" i="1"/>
  <c r="PX16" i="1"/>
  <c r="PY16" i="1"/>
  <c r="PZ16" i="1"/>
  <c r="QA16" i="1"/>
  <c r="QB16" i="1"/>
  <c r="QC16" i="1"/>
  <c r="QD16" i="1"/>
  <c r="QE16" i="1"/>
  <c r="QF16" i="1"/>
  <c r="QG16" i="1"/>
  <c r="QH16" i="1"/>
  <c r="QI16" i="1"/>
  <c r="QJ16" i="1"/>
  <c r="QK16" i="1"/>
  <c r="QL16" i="1"/>
  <c r="QM16" i="1"/>
  <c r="QN16" i="1"/>
  <c r="QO16" i="1"/>
  <c r="QP16" i="1"/>
  <c r="QQ16" i="1"/>
  <c r="QR16" i="1"/>
  <c r="QS16" i="1"/>
  <c r="QT16" i="1"/>
  <c r="QU16" i="1"/>
  <c r="QV16" i="1"/>
  <c r="QW16" i="1"/>
  <c r="QX16" i="1"/>
  <c r="QY16" i="1"/>
  <c r="QZ16" i="1"/>
  <c r="RA16" i="1"/>
  <c r="RB16" i="1"/>
  <c r="RC16" i="1"/>
  <c r="RD16" i="1"/>
  <c r="RE16" i="1"/>
  <c r="RF16" i="1"/>
  <c r="RG16" i="1"/>
  <c r="RH16" i="1"/>
  <c r="RI16" i="1"/>
  <c r="RJ16" i="1"/>
  <c r="RK16" i="1"/>
  <c r="RL16" i="1"/>
  <c r="RM16" i="1"/>
  <c r="RN16" i="1"/>
  <c r="RO16" i="1"/>
  <c r="RP16" i="1"/>
  <c r="RQ16" i="1"/>
  <c r="RR16" i="1"/>
  <c r="RS16" i="1"/>
  <c r="RT16" i="1"/>
  <c r="RU16" i="1"/>
  <c r="RV16" i="1"/>
  <c r="RW16" i="1"/>
  <c r="RX16" i="1"/>
  <c r="RY16" i="1"/>
  <c r="RZ16" i="1"/>
  <c r="SA16" i="1"/>
  <c r="SB16" i="1"/>
  <c r="SC16" i="1"/>
  <c r="SD16" i="1"/>
  <c r="SE16" i="1"/>
  <c r="SF16" i="1"/>
  <c r="SG16" i="1"/>
  <c r="SH16" i="1"/>
  <c r="SI16" i="1"/>
  <c r="SJ16" i="1"/>
  <c r="SK16" i="1"/>
  <c r="SL16" i="1"/>
  <c r="SM16" i="1"/>
  <c r="SN16" i="1"/>
  <c r="SO16" i="1"/>
  <c r="SP16" i="1"/>
  <c r="SQ16" i="1"/>
  <c r="SR16" i="1"/>
  <c r="SS16" i="1"/>
  <c r="ST16" i="1"/>
  <c r="SU16" i="1"/>
  <c r="SV16" i="1"/>
  <c r="SW16" i="1"/>
  <c r="SX16" i="1"/>
  <c r="SY16" i="1"/>
  <c r="SZ16" i="1"/>
  <c r="TA16" i="1"/>
  <c r="TB16" i="1"/>
  <c r="TC16" i="1"/>
  <c r="TD16" i="1"/>
  <c r="TE16" i="1"/>
  <c r="TF16" i="1"/>
  <c r="TG16" i="1"/>
  <c r="TH16" i="1"/>
  <c r="TI16" i="1"/>
  <c r="TJ16" i="1"/>
  <c r="TK16" i="1"/>
  <c r="TL16" i="1"/>
  <c r="TM16" i="1"/>
  <c r="TN16" i="1"/>
  <c r="TO16" i="1"/>
  <c r="TP16" i="1"/>
  <c r="TQ16" i="1"/>
  <c r="TR16" i="1"/>
  <c r="TS16" i="1"/>
  <c r="TT16" i="1"/>
  <c r="TU16" i="1"/>
  <c r="TV16" i="1"/>
  <c r="TW16" i="1"/>
  <c r="TX16" i="1"/>
  <c r="TY16" i="1"/>
  <c r="TZ16" i="1"/>
  <c r="UA16" i="1"/>
  <c r="UB16" i="1"/>
  <c r="UC16" i="1"/>
  <c r="UD16" i="1"/>
  <c r="UE16" i="1"/>
  <c r="UF16" i="1"/>
  <c r="UG16" i="1"/>
  <c r="UH16" i="1"/>
  <c r="UI16" i="1"/>
  <c r="UJ16" i="1"/>
  <c r="UK16" i="1"/>
  <c r="UL16" i="1"/>
  <c r="UM16" i="1"/>
  <c r="UN16" i="1"/>
  <c r="UO16" i="1"/>
  <c r="UP16" i="1"/>
  <c r="UQ16" i="1"/>
  <c r="UR16" i="1"/>
  <c r="US16" i="1"/>
  <c r="UT16" i="1"/>
  <c r="UU16" i="1"/>
  <c r="UV16" i="1"/>
  <c r="UW16" i="1"/>
  <c r="UX16" i="1"/>
  <c r="UY16" i="1"/>
  <c r="UZ16" i="1"/>
  <c r="VA16" i="1"/>
  <c r="VB16" i="1"/>
  <c r="VC16" i="1"/>
  <c r="VD16" i="1"/>
  <c r="VE16" i="1"/>
  <c r="VF16" i="1"/>
  <c r="VG16" i="1"/>
  <c r="VH16" i="1"/>
  <c r="VI16" i="1"/>
  <c r="VJ16" i="1"/>
  <c r="VK16" i="1"/>
  <c r="VL16" i="1"/>
  <c r="VM16" i="1"/>
  <c r="VN16" i="1"/>
  <c r="VO16" i="1"/>
  <c r="VP16" i="1"/>
  <c r="VQ16" i="1"/>
  <c r="VR16" i="1"/>
  <c r="VS16" i="1"/>
  <c r="VT16" i="1"/>
  <c r="VU16" i="1"/>
  <c r="VV16" i="1"/>
  <c r="VW16" i="1"/>
  <c r="VX16" i="1"/>
  <c r="VY16" i="1"/>
  <c r="VZ16" i="1"/>
  <c r="WA16" i="1"/>
  <c r="WB16" i="1"/>
  <c r="WC16" i="1"/>
  <c r="WD16" i="1"/>
  <c r="WE16" i="1"/>
  <c r="WF16" i="1"/>
  <c r="WG16" i="1"/>
  <c r="WH16" i="1"/>
  <c r="WI16" i="1"/>
  <c r="WJ16" i="1"/>
  <c r="WK16" i="1"/>
  <c r="WL16" i="1"/>
  <c r="WM16" i="1"/>
  <c r="WN16" i="1"/>
  <c r="WO16" i="1"/>
  <c r="WP16" i="1"/>
  <c r="WQ16" i="1"/>
  <c r="WR16" i="1"/>
  <c r="WS16" i="1"/>
  <c r="WT16" i="1"/>
  <c r="WU16" i="1"/>
  <c r="WV16" i="1"/>
  <c r="WW16" i="1"/>
  <c r="WX16" i="1"/>
  <c r="WY16" i="1"/>
  <c r="WZ16" i="1"/>
  <c r="XA16" i="1"/>
  <c r="XB16" i="1"/>
  <c r="XC16" i="1"/>
  <c r="XD16" i="1"/>
  <c r="XE16" i="1"/>
  <c r="XF16" i="1"/>
  <c r="XG16" i="1"/>
  <c r="XH16" i="1"/>
  <c r="XI16" i="1"/>
  <c r="XJ16" i="1"/>
  <c r="XK16" i="1"/>
  <c r="XL16" i="1"/>
  <c r="XM16" i="1"/>
  <c r="XN16" i="1"/>
  <c r="XO16" i="1"/>
  <c r="XP16" i="1"/>
  <c r="XQ16" i="1"/>
  <c r="XR16" i="1"/>
  <c r="XS16" i="1"/>
  <c r="XT16" i="1"/>
  <c r="XU16" i="1"/>
  <c r="XV16" i="1"/>
  <c r="XW16" i="1"/>
  <c r="XX16" i="1"/>
  <c r="XY16" i="1"/>
  <c r="XZ16" i="1"/>
  <c r="YA16" i="1"/>
  <c r="YB16" i="1"/>
  <c r="YC16" i="1"/>
  <c r="YD16" i="1"/>
  <c r="YE16" i="1"/>
  <c r="YF16" i="1"/>
  <c r="YG16" i="1"/>
  <c r="YH16" i="1"/>
  <c r="YI16" i="1"/>
  <c r="YJ16" i="1"/>
  <c r="YK16" i="1"/>
  <c r="YL16" i="1"/>
  <c r="YM16" i="1"/>
  <c r="YN16" i="1"/>
  <c r="YO16" i="1"/>
  <c r="YP16" i="1"/>
  <c r="YQ16" i="1"/>
  <c r="YR16" i="1"/>
  <c r="YS16" i="1"/>
  <c r="YT16" i="1"/>
  <c r="YU16" i="1"/>
  <c r="YV16" i="1"/>
  <c r="YW16" i="1"/>
  <c r="YX16" i="1"/>
  <c r="YY16" i="1"/>
  <c r="YZ16" i="1"/>
  <c r="ZA16" i="1"/>
  <c r="ZB16" i="1"/>
  <c r="ZC16" i="1"/>
  <c r="ZD16" i="1"/>
  <c r="ZE16" i="1"/>
  <c r="ZF16" i="1"/>
  <c r="ZG16" i="1"/>
  <c r="ZH16" i="1"/>
  <c r="ZI16" i="1"/>
  <c r="ZJ16" i="1"/>
  <c r="ZK16" i="1"/>
  <c r="ZL16" i="1"/>
  <c r="ZM16" i="1"/>
  <c r="ZN16" i="1"/>
  <c r="ZO16" i="1"/>
  <c r="ZP16" i="1"/>
  <c r="ZQ16" i="1"/>
  <c r="ZR16" i="1"/>
  <c r="ZS16" i="1"/>
  <c r="ZT16" i="1"/>
  <c r="ZU16" i="1"/>
  <c r="ZV16" i="1"/>
  <c r="ZW16" i="1"/>
  <c r="ZX16" i="1"/>
  <c r="ZY16" i="1"/>
  <c r="ZZ16" i="1"/>
  <c r="AAA16" i="1"/>
  <c r="AAB16" i="1"/>
  <c r="AAC16" i="1"/>
  <c r="AAD16" i="1"/>
  <c r="AAE16" i="1"/>
  <c r="AAF16" i="1"/>
  <c r="AAG16" i="1"/>
  <c r="AAH16" i="1"/>
  <c r="AAI16" i="1"/>
  <c r="AAJ16" i="1"/>
  <c r="AAK16" i="1"/>
  <c r="AAL16" i="1"/>
  <c r="AAM16" i="1"/>
  <c r="AAN16" i="1"/>
  <c r="AAO16" i="1"/>
  <c r="AAP16" i="1"/>
  <c r="AAQ16" i="1"/>
  <c r="AAR16" i="1"/>
  <c r="AAS16" i="1"/>
  <c r="AAT16" i="1"/>
  <c r="AAU16" i="1"/>
  <c r="AAV16" i="1"/>
  <c r="AAW16" i="1"/>
  <c r="AAX16" i="1"/>
  <c r="AAY16" i="1"/>
  <c r="AAZ16" i="1"/>
  <c r="ABA16" i="1"/>
  <c r="ABB16" i="1"/>
  <c r="ABC16" i="1"/>
  <c r="ABD16" i="1"/>
  <c r="ABE16" i="1"/>
  <c r="ABF16" i="1"/>
  <c r="ABG16" i="1"/>
  <c r="ABH16" i="1"/>
  <c r="ABI16" i="1"/>
  <c r="ABJ16" i="1"/>
  <c r="ABK16" i="1"/>
  <c r="ABL16" i="1"/>
  <c r="ABM16" i="1"/>
  <c r="ABN16" i="1"/>
  <c r="ABO16" i="1"/>
  <c r="ABP16" i="1"/>
  <c r="ABQ16" i="1"/>
  <c r="ABR16" i="1"/>
  <c r="ABS16" i="1"/>
  <c r="ABT16" i="1"/>
  <c r="ABU16" i="1"/>
  <c r="ABV16" i="1"/>
  <c r="ABW16" i="1"/>
  <c r="ABX16" i="1"/>
  <c r="ABY16" i="1"/>
  <c r="ABZ16" i="1"/>
  <c r="ACA16" i="1"/>
  <c r="ACB16" i="1"/>
  <c r="ACC16" i="1"/>
  <c r="ACD16" i="1"/>
  <c r="ACE16" i="1"/>
  <c r="ACF16" i="1"/>
  <c r="ACG16" i="1"/>
  <c r="ACH16" i="1"/>
  <c r="ACI16" i="1"/>
  <c r="ACJ16" i="1"/>
  <c r="ACK16" i="1"/>
  <c r="ACL16" i="1"/>
  <c r="ACM16" i="1"/>
  <c r="ACN16" i="1"/>
  <c r="ACO16" i="1"/>
  <c r="ACP16" i="1"/>
  <c r="ACQ16" i="1"/>
  <c r="OR17" i="1"/>
  <c r="OS17" i="1"/>
  <c r="OT17" i="1"/>
  <c r="OU17" i="1"/>
  <c r="OV17" i="1"/>
  <c r="OW17" i="1"/>
  <c r="OX17" i="1"/>
  <c r="OY17" i="1"/>
  <c r="OZ17" i="1"/>
  <c r="PA17" i="1"/>
  <c r="PB17" i="1"/>
  <c r="PC17" i="1"/>
  <c r="PD17" i="1"/>
  <c r="PE17" i="1"/>
  <c r="PF17" i="1"/>
  <c r="PG17" i="1"/>
  <c r="PH17" i="1"/>
  <c r="PI17" i="1"/>
  <c r="PJ17" i="1"/>
  <c r="PK17" i="1"/>
  <c r="PL17" i="1"/>
  <c r="PM17" i="1"/>
  <c r="PN17" i="1"/>
  <c r="PO17" i="1"/>
  <c r="PP17" i="1"/>
  <c r="PQ17" i="1"/>
  <c r="PR17" i="1"/>
  <c r="PS17" i="1"/>
  <c r="PT17" i="1"/>
  <c r="PU17" i="1"/>
  <c r="PV17" i="1"/>
  <c r="PW17" i="1"/>
  <c r="PX17" i="1"/>
  <c r="PY17" i="1"/>
  <c r="PZ17" i="1"/>
  <c r="QA17" i="1"/>
  <c r="QB17" i="1"/>
  <c r="QC17" i="1"/>
  <c r="QD17" i="1"/>
  <c r="QE17" i="1"/>
  <c r="QF17" i="1"/>
  <c r="QG17" i="1"/>
  <c r="QH17" i="1"/>
  <c r="QI17" i="1"/>
  <c r="QJ17" i="1"/>
  <c r="QK17" i="1"/>
  <c r="QL17" i="1"/>
  <c r="QM17" i="1"/>
  <c r="QN17" i="1"/>
  <c r="QO17" i="1"/>
  <c r="QP17" i="1"/>
  <c r="QQ17" i="1"/>
  <c r="QR17" i="1"/>
  <c r="QS17" i="1"/>
  <c r="QT17" i="1"/>
  <c r="QU17" i="1"/>
  <c r="QV17" i="1"/>
  <c r="QW17" i="1"/>
  <c r="QX17" i="1"/>
  <c r="QY17" i="1"/>
  <c r="QZ17" i="1"/>
  <c r="RA17" i="1"/>
  <c r="RB17" i="1"/>
  <c r="RC17" i="1"/>
  <c r="RD17" i="1"/>
  <c r="RE17" i="1"/>
  <c r="RF17" i="1"/>
  <c r="RG17" i="1"/>
  <c r="RH17" i="1"/>
  <c r="RI17" i="1"/>
  <c r="RJ17" i="1"/>
  <c r="RK17" i="1"/>
  <c r="RL17" i="1"/>
  <c r="RM17" i="1"/>
  <c r="RN17" i="1"/>
  <c r="RO17" i="1"/>
  <c r="RP17" i="1"/>
  <c r="RQ17" i="1"/>
  <c r="RR17" i="1"/>
  <c r="RS17" i="1"/>
  <c r="RT17" i="1"/>
  <c r="RU17" i="1"/>
  <c r="RV17" i="1"/>
  <c r="RW17" i="1"/>
  <c r="RX17" i="1"/>
  <c r="RY17" i="1"/>
  <c r="RZ17" i="1"/>
  <c r="SA17" i="1"/>
  <c r="SB17" i="1"/>
  <c r="SC17" i="1"/>
  <c r="SD17" i="1"/>
  <c r="SE17" i="1"/>
  <c r="SF17" i="1"/>
  <c r="SG17" i="1"/>
  <c r="SH17" i="1"/>
  <c r="SI17" i="1"/>
  <c r="SJ17" i="1"/>
  <c r="SK17" i="1"/>
  <c r="SL17" i="1"/>
  <c r="SM17" i="1"/>
  <c r="SN17" i="1"/>
  <c r="SO17" i="1"/>
  <c r="SP17" i="1"/>
  <c r="SQ17" i="1"/>
  <c r="SR17" i="1"/>
  <c r="SS17" i="1"/>
  <c r="ST17" i="1"/>
  <c r="SU17" i="1"/>
  <c r="SV17" i="1"/>
  <c r="SW17" i="1"/>
  <c r="SX17" i="1"/>
  <c r="SY17" i="1"/>
  <c r="SZ17" i="1"/>
  <c r="TA17" i="1"/>
  <c r="TB17" i="1"/>
  <c r="TC17" i="1"/>
  <c r="TD17" i="1"/>
  <c r="TE17" i="1"/>
  <c r="TF17" i="1"/>
  <c r="TG17" i="1"/>
  <c r="TH17" i="1"/>
  <c r="TI17" i="1"/>
  <c r="TJ17" i="1"/>
  <c r="TK17" i="1"/>
  <c r="TL17" i="1"/>
  <c r="TM17" i="1"/>
  <c r="TN17" i="1"/>
  <c r="TO17" i="1"/>
  <c r="TP17" i="1"/>
  <c r="TQ17" i="1"/>
  <c r="TR17" i="1"/>
  <c r="TS17" i="1"/>
  <c r="TT17" i="1"/>
  <c r="TU17" i="1"/>
  <c r="TV17" i="1"/>
  <c r="TW17" i="1"/>
  <c r="TX17" i="1"/>
  <c r="TY17" i="1"/>
  <c r="TZ17" i="1"/>
  <c r="UA17" i="1"/>
  <c r="UB17" i="1"/>
  <c r="UC17" i="1"/>
  <c r="UD17" i="1"/>
  <c r="UE17" i="1"/>
  <c r="UF17" i="1"/>
  <c r="UG17" i="1"/>
  <c r="UH17" i="1"/>
  <c r="UI17" i="1"/>
  <c r="UJ17" i="1"/>
  <c r="UK17" i="1"/>
  <c r="UL17" i="1"/>
  <c r="UM17" i="1"/>
  <c r="UN17" i="1"/>
  <c r="UO17" i="1"/>
  <c r="UP17" i="1"/>
  <c r="UQ17" i="1"/>
  <c r="UR17" i="1"/>
  <c r="US17" i="1"/>
  <c r="UT17" i="1"/>
  <c r="UU17" i="1"/>
  <c r="UV17" i="1"/>
  <c r="UW17" i="1"/>
  <c r="UX17" i="1"/>
  <c r="UY17" i="1"/>
  <c r="UZ17" i="1"/>
  <c r="VA17" i="1"/>
  <c r="VB17" i="1"/>
  <c r="VC17" i="1"/>
  <c r="VD17" i="1"/>
  <c r="VE17" i="1"/>
  <c r="VF17" i="1"/>
  <c r="VG17" i="1"/>
  <c r="VH17" i="1"/>
  <c r="VI17" i="1"/>
  <c r="VJ17" i="1"/>
  <c r="VK17" i="1"/>
  <c r="VL17" i="1"/>
  <c r="VM17" i="1"/>
  <c r="VN17" i="1"/>
  <c r="VO17" i="1"/>
  <c r="VP17" i="1"/>
  <c r="VQ17" i="1"/>
  <c r="VR17" i="1"/>
  <c r="VS17" i="1"/>
  <c r="VT17" i="1"/>
  <c r="VU17" i="1"/>
  <c r="VV17" i="1"/>
  <c r="VW17" i="1"/>
  <c r="VX17" i="1"/>
  <c r="VY17" i="1"/>
  <c r="VZ17" i="1"/>
  <c r="WA17" i="1"/>
  <c r="WB17" i="1"/>
  <c r="WC17" i="1"/>
  <c r="WD17" i="1"/>
  <c r="WE17" i="1"/>
  <c r="WF17" i="1"/>
  <c r="WG17" i="1"/>
  <c r="WH17" i="1"/>
  <c r="WI17" i="1"/>
  <c r="WJ17" i="1"/>
  <c r="WK17" i="1"/>
  <c r="WL17" i="1"/>
  <c r="WM17" i="1"/>
  <c r="WN17" i="1"/>
  <c r="WO17" i="1"/>
  <c r="WP17" i="1"/>
  <c r="WQ17" i="1"/>
  <c r="WR17" i="1"/>
  <c r="WS17" i="1"/>
  <c r="WT17" i="1"/>
  <c r="WU17" i="1"/>
  <c r="WV17" i="1"/>
  <c r="WW17" i="1"/>
  <c r="WX17" i="1"/>
  <c r="WY17" i="1"/>
  <c r="WZ17" i="1"/>
  <c r="XA17" i="1"/>
  <c r="XB17" i="1"/>
  <c r="XC17" i="1"/>
  <c r="XD17" i="1"/>
  <c r="XE17" i="1"/>
  <c r="XF17" i="1"/>
  <c r="XG17" i="1"/>
  <c r="XH17" i="1"/>
  <c r="XI17" i="1"/>
  <c r="XJ17" i="1"/>
  <c r="XK17" i="1"/>
  <c r="XL17" i="1"/>
  <c r="XM17" i="1"/>
  <c r="XN17" i="1"/>
  <c r="XO17" i="1"/>
  <c r="XP17" i="1"/>
  <c r="XQ17" i="1"/>
  <c r="XR17" i="1"/>
  <c r="XS17" i="1"/>
  <c r="XT17" i="1"/>
  <c r="XU17" i="1"/>
  <c r="XV17" i="1"/>
  <c r="XW17" i="1"/>
  <c r="XX17" i="1"/>
  <c r="XY17" i="1"/>
  <c r="XZ17" i="1"/>
  <c r="YA17" i="1"/>
  <c r="YB17" i="1"/>
  <c r="YC17" i="1"/>
  <c r="YD17" i="1"/>
  <c r="YE17" i="1"/>
  <c r="YF17" i="1"/>
  <c r="YG17" i="1"/>
  <c r="YH17" i="1"/>
  <c r="YI17" i="1"/>
  <c r="YJ17" i="1"/>
  <c r="YK17" i="1"/>
  <c r="YL17" i="1"/>
  <c r="YM17" i="1"/>
  <c r="YN17" i="1"/>
  <c r="YO17" i="1"/>
  <c r="YP17" i="1"/>
  <c r="YQ17" i="1"/>
  <c r="YR17" i="1"/>
  <c r="YS17" i="1"/>
  <c r="YT17" i="1"/>
  <c r="YU17" i="1"/>
  <c r="YV17" i="1"/>
  <c r="YW17" i="1"/>
  <c r="YX17" i="1"/>
  <c r="YY17" i="1"/>
  <c r="YZ17" i="1"/>
  <c r="ZA17" i="1"/>
  <c r="ZB17" i="1"/>
  <c r="ZC17" i="1"/>
  <c r="ZD17" i="1"/>
  <c r="ZE17" i="1"/>
  <c r="ZF17" i="1"/>
  <c r="ZG17" i="1"/>
  <c r="ZH17" i="1"/>
  <c r="ZI17" i="1"/>
  <c r="ZJ17" i="1"/>
  <c r="ZK17" i="1"/>
  <c r="ZL17" i="1"/>
  <c r="ZM17" i="1"/>
  <c r="ZN17" i="1"/>
  <c r="ZO17" i="1"/>
  <c r="ZP17" i="1"/>
  <c r="ZQ17" i="1"/>
  <c r="ZR17" i="1"/>
  <c r="ZS17" i="1"/>
  <c r="ZT17" i="1"/>
  <c r="ZU17" i="1"/>
  <c r="ZV17" i="1"/>
  <c r="ZW17" i="1"/>
  <c r="ZX17" i="1"/>
  <c r="ZY17" i="1"/>
  <c r="ZZ17" i="1"/>
  <c r="AAA17" i="1"/>
  <c r="AAB17" i="1"/>
  <c r="AAC17" i="1"/>
  <c r="AAD17" i="1"/>
  <c r="AAE17" i="1"/>
  <c r="AAF17" i="1"/>
  <c r="AAG17" i="1"/>
  <c r="AAH17" i="1"/>
  <c r="AAI17" i="1"/>
  <c r="AAJ17" i="1"/>
  <c r="AAK17" i="1"/>
  <c r="AAL17" i="1"/>
  <c r="AAM17" i="1"/>
  <c r="AAN17" i="1"/>
  <c r="AAO17" i="1"/>
  <c r="AAP17" i="1"/>
  <c r="AAQ17" i="1"/>
  <c r="AAR17" i="1"/>
  <c r="AAS17" i="1"/>
  <c r="AAT17" i="1"/>
  <c r="AAU17" i="1"/>
  <c r="AAV17" i="1"/>
  <c r="AAW17" i="1"/>
  <c r="AAX17" i="1"/>
  <c r="AAY17" i="1"/>
  <c r="AAZ17" i="1"/>
  <c r="ABA17" i="1"/>
  <c r="ABB17" i="1"/>
  <c r="ABC17" i="1"/>
  <c r="ABD17" i="1"/>
  <c r="ABE17" i="1"/>
  <c r="ABF17" i="1"/>
  <c r="ABG17" i="1"/>
  <c r="ABH17" i="1"/>
  <c r="ABI17" i="1"/>
  <c r="ABJ17" i="1"/>
  <c r="ABK17" i="1"/>
  <c r="ABL17" i="1"/>
  <c r="ABM17" i="1"/>
  <c r="ABN17" i="1"/>
  <c r="ABO17" i="1"/>
  <c r="ABP17" i="1"/>
  <c r="ABQ17" i="1"/>
  <c r="ABR17" i="1"/>
  <c r="ABS17" i="1"/>
  <c r="ABT17" i="1"/>
  <c r="ABU17" i="1"/>
  <c r="ABV17" i="1"/>
  <c r="ABW17" i="1"/>
  <c r="ABX17" i="1"/>
  <c r="ABY17" i="1"/>
  <c r="ABZ17" i="1"/>
  <c r="ACA17" i="1"/>
  <c r="ACB17" i="1"/>
  <c r="ACC17" i="1"/>
  <c r="ACD17" i="1"/>
  <c r="ACE17" i="1"/>
  <c r="ACF17" i="1"/>
  <c r="ACG17" i="1"/>
  <c r="ACH17" i="1"/>
  <c r="ACI17" i="1"/>
  <c r="ACJ17" i="1"/>
  <c r="ACK17" i="1"/>
  <c r="ACL17" i="1"/>
  <c r="ACM17" i="1"/>
  <c r="ACN17" i="1"/>
  <c r="ACO17" i="1"/>
  <c r="ACP17" i="1"/>
  <c r="ACQ17" i="1"/>
  <c r="OQ17" i="1"/>
  <c r="OQ16" i="1"/>
  <c r="OP16" i="1"/>
  <c r="OO16" i="1"/>
  <c r="ON16" i="1"/>
  <c r="OM16" i="1"/>
  <c r="OK16" i="1"/>
  <c r="OJ16" i="1"/>
  <c r="OI16" i="1"/>
  <c r="OH16" i="1"/>
  <c r="OE16" i="1"/>
  <c r="OD16" i="1"/>
  <c r="OC16" i="1"/>
  <c r="OB16" i="1"/>
  <c r="OA16" i="1"/>
  <c r="NY16" i="1"/>
  <c r="NX16" i="1"/>
  <c r="NW16" i="1"/>
  <c r="NV16" i="1"/>
  <c r="NT16" i="1"/>
  <c r="NS16" i="1"/>
  <c r="NR16" i="1"/>
  <c r="NQ16" i="1"/>
  <c r="NP16" i="1"/>
  <c r="NO16" i="1"/>
  <c r="NM16" i="1"/>
  <c r="NL16" i="1"/>
  <c r="NK16" i="1"/>
  <c r="NJ16" i="1"/>
  <c r="NH16" i="1"/>
  <c r="NG16" i="1"/>
  <c r="NF16" i="1"/>
  <c r="NE16" i="1"/>
  <c r="ND16" i="1"/>
  <c r="NC16" i="1"/>
  <c r="NA16" i="1"/>
  <c r="MZ16" i="1"/>
  <c r="MY16" i="1"/>
  <c r="MX16" i="1"/>
  <c r="MV16" i="1"/>
  <c r="MU16" i="1"/>
  <c r="MT16" i="1"/>
  <c r="MS16" i="1"/>
  <c r="MR16" i="1"/>
  <c r="MQ16" i="1"/>
  <c r="MO16" i="1"/>
  <c r="MN16" i="1"/>
  <c r="MM16" i="1"/>
  <c r="ML16" i="1"/>
  <c r="MJ16" i="1"/>
  <c r="MI16" i="1"/>
  <c r="MH16" i="1"/>
  <c r="MG16" i="1"/>
  <c r="MF16" i="1"/>
  <c r="ME16" i="1"/>
  <c r="MC16" i="1"/>
  <c r="MB16" i="1"/>
  <c r="MA16" i="1"/>
  <c r="LZ16" i="1"/>
  <c r="LX16" i="1"/>
  <c r="LW16" i="1"/>
  <c r="LV16" i="1"/>
  <c r="LU16" i="1"/>
  <c r="LT16" i="1"/>
  <c r="LS16" i="1"/>
  <c r="LQ16" i="1"/>
  <c r="LP16" i="1"/>
  <c r="LO16" i="1"/>
  <c r="LN16" i="1"/>
  <c r="LL16" i="1"/>
  <c r="LK16" i="1"/>
  <c r="LJ16" i="1"/>
  <c r="LI16" i="1"/>
  <c r="LH16" i="1"/>
  <c r="LG16" i="1"/>
  <c r="LE16" i="1"/>
  <c r="LD16" i="1"/>
  <c r="LC16" i="1"/>
  <c r="LB16" i="1"/>
  <c r="KZ16" i="1"/>
  <c r="KY16" i="1"/>
  <c r="KX16" i="1"/>
  <c r="KW16" i="1"/>
  <c r="KV16" i="1"/>
  <c r="KU16" i="1"/>
  <c r="KS16" i="1"/>
  <c r="KR16" i="1"/>
  <c r="KQ16" i="1"/>
  <c r="KP16" i="1"/>
  <c r="KN16" i="1"/>
  <c r="KM16" i="1"/>
  <c r="KL16" i="1"/>
  <c r="KK16" i="1"/>
  <c r="KJ16" i="1"/>
  <c r="KI16" i="1"/>
  <c r="KG16" i="1"/>
  <c r="KF16" i="1"/>
  <c r="KE16" i="1"/>
  <c r="KD16" i="1"/>
  <c r="KB16" i="1"/>
  <c r="KA16" i="1"/>
  <c r="JZ16" i="1"/>
  <c r="JY16" i="1"/>
  <c r="JX16" i="1"/>
  <c r="JW16" i="1"/>
  <c r="JU16" i="1"/>
  <c r="JT16" i="1"/>
  <c r="JS16" i="1"/>
  <c r="JR16" i="1"/>
  <c r="JP16" i="1"/>
  <c r="JO16" i="1"/>
  <c r="JN16" i="1"/>
  <c r="JM16" i="1"/>
  <c r="JL16" i="1"/>
  <c r="JK16" i="1"/>
  <c r="JI16" i="1"/>
  <c r="JH16" i="1"/>
  <c r="JG16" i="1"/>
  <c r="JF16" i="1"/>
  <c r="JD16" i="1"/>
  <c r="JC16" i="1"/>
  <c r="JB16" i="1"/>
  <c r="JA16" i="1"/>
  <c r="IZ16" i="1"/>
  <c r="IY16" i="1"/>
  <c r="IW16" i="1"/>
  <c r="IV16" i="1"/>
  <c r="IU16" i="1"/>
  <c r="IT16" i="1"/>
  <c r="IR16" i="1"/>
  <c r="IQ16" i="1"/>
  <c r="IP16" i="1"/>
  <c r="IO16" i="1"/>
  <c r="IN16" i="1"/>
  <c r="IM16" i="1"/>
  <c r="IK16" i="1"/>
  <c r="IJ16" i="1"/>
  <c r="II16" i="1"/>
  <c r="IH16" i="1"/>
  <c r="IF16" i="1"/>
  <c r="IE16" i="1"/>
  <c r="ID16" i="1"/>
  <c r="IC16" i="1"/>
  <c r="IB16" i="1"/>
  <c r="IA16" i="1"/>
  <c r="HY16" i="1"/>
  <c r="HX16" i="1"/>
  <c r="HW16" i="1"/>
  <c r="HV16" i="1"/>
  <c r="HT16" i="1"/>
  <c r="HS16" i="1"/>
  <c r="HR16" i="1"/>
  <c r="HQ16" i="1"/>
  <c r="HP16" i="1"/>
  <c r="HO16" i="1"/>
  <c r="HM16" i="1"/>
  <c r="HL16" i="1"/>
  <c r="HK16" i="1"/>
  <c r="HJ16" i="1"/>
  <c r="HH16" i="1"/>
  <c r="HG16" i="1"/>
  <c r="HF16" i="1"/>
  <c r="HE16" i="1"/>
  <c r="HD16" i="1"/>
  <c r="HC16" i="1"/>
  <c r="HA16" i="1"/>
  <c r="GZ16" i="1"/>
  <c r="GY16" i="1"/>
  <c r="GX16" i="1"/>
  <c r="GV16" i="1"/>
  <c r="GU16" i="1"/>
  <c r="GT16" i="1"/>
  <c r="GS16" i="1"/>
  <c r="GR16" i="1"/>
  <c r="GQ16" i="1"/>
  <c r="GO16" i="1"/>
  <c r="GN16" i="1"/>
  <c r="GM16" i="1"/>
  <c r="GL16" i="1"/>
  <c r="GJ16" i="1"/>
  <c r="GI16" i="1"/>
  <c r="GH16" i="1"/>
  <c r="GG16" i="1"/>
  <c r="GF16" i="1"/>
  <c r="GE16" i="1"/>
  <c r="GC16" i="1"/>
  <c r="GB16" i="1"/>
  <c r="GA16" i="1"/>
  <c r="FZ16" i="1"/>
  <c r="FX16" i="1"/>
  <c r="FW16" i="1"/>
  <c r="FV16" i="1"/>
  <c r="FU16" i="1"/>
  <c r="FT16" i="1"/>
  <c r="FS16" i="1"/>
  <c r="FQ16" i="1"/>
  <c r="FP16" i="1"/>
  <c r="FO16" i="1"/>
  <c r="FN16" i="1"/>
  <c r="FL16" i="1"/>
  <c r="FK16" i="1"/>
  <c r="FJ16" i="1"/>
  <c r="FI16" i="1"/>
  <c r="FH16" i="1"/>
  <c r="FG16" i="1"/>
  <c r="FE16" i="1"/>
  <c r="FD16" i="1"/>
  <c r="FC16" i="1"/>
  <c r="FB16" i="1"/>
  <c r="EZ16" i="1"/>
  <c r="EY16" i="1"/>
  <c r="EX16" i="1"/>
  <c r="EW16" i="1"/>
  <c r="EV16" i="1"/>
  <c r="EU16" i="1"/>
  <c r="ES16" i="1"/>
  <c r="ER16" i="1"/>
  <c r="EQ16" i="1"/>
  <c r="EP16" i="1"/>
  <c r="EN16" i="1"/>
  <c r="EM16" i="1"/>
  <c r="EL16" i="1"/>
  <c r="EK16" i="1"/>
  <c r="EJ16" i="1"/>
  <c r="EI16" i="1"/>
  <c r="EG16" i="1"/>
  <c r="EF16" i="1"/>
  <c r="EE16" i="1"/>
  <c r="ED16" i="1"/>
  <c r="EB16" i="1"/>
  <c r="EA16" i="1"/>
  <c r="DZ16" i="1"/>
  <c r="DY16" i="1"/>
  <c r="DX16" i="1"/>
  <c r="DW16" i="1"/>
  <c r="DU16" i="1"/>
  <c r="DT16" i="1"/>
  <c r="DS16" i="1"/>
  <c r="DR16" i="1"/>
  <c r="DP16" i="1"/>
  <c r="DO16" i="1"/>
  <c r="DN16" i="1"/>
  <c r="DM16" i="1"/>
  <c r="DL16" i="1"/>
  <c r="DK16" i="1"/>
  <c r="DI16" i="1"/>
  <c r="DH16" i="1"/>
  <c r="DG16" i="1"/>
  <c r="DF16" i="1"/>
  <c r="DD16" i="1"/>
  <c r="DC16" i="1"/>
  <c r="DB16" i="1"/>
  <c r="DA16" i="1"/>
  <c r="CZ16" i="1"/>
  <c r="CY16" i="1"/>
  <c r="CW16" i="1"/>
  <c r="CV16" i="1"/>
  <c r="CU16" i="1"/>
  <c r="CT16" i="1"/>
  <c r="CR16" i="1"/>
  <c r="CQ16" i="1"/>
  <c r="CP16" i="1"/>
  <c r="CO16" i="1"/>
  <c r="CN16" i="1"/>
  <c r="CM16" i="1"/>
  <c r="CK16" i="1"/>
  <c r="CJ16" i="1"/>
  <c r="CI16" i="1"/>
  <c r="CH16" i="1"/>
  <c r="CF16" i="1"/>
  <c r="CE16" i="1"/>
  <c r="CD16" i="1"/>
  <c r="CC16" i="1"/>
  <c r="CB16" i="1"/>
  <c r="CA16" i="1"/>
  <c r="BY16" i="1"/>
  <c r="BX16" i="1"/>
  <c r="BW16" i="1"/>
  <c r="BV16" i="1"/>
  <c r="BT16" i="1"/>
  <c r="BS16" i="1"/>
  <c r="BR16" i="1"/>
  <c r="BQ16" i="1"/>
  <c r="BP16" i="1"/>
  <c r="BO16" i="1"/>
  <c r="BM16" i="1"/>
  <c r="BL16" i="1"/>
  <c r="BK16" i="1"/>
  <c r="BJ16" i="1"/>
  <c r="BH16" i="1"/>
  <c r="BG16" i="1"/>
  <c r="BF16" i="1"/>
  <c r="BE16" i="1"/>
  <c r="BD16" i="1"/>
  <c r="BC16" i="1"/>
  <c r="BA16" i="1"/>
  <c r="AZ16" i="1"/>
  <c r="AY16" i="1"/>
  <c r="AX16" i="1"/>
  <c r="AV16" i="1"/>
  <c r="AU16" i="1"/>
  <c r="AT16" i="1"/>
  <c r="AS16" i="1"/>
  <c r="AR16" i="1"/>
  <c r="AQ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PC18" i="1"/>
  <c r="PD18" i="1"/>
  <c r="PE18" i="1"/>
  <c r="PF18" i="1"/>
  <c r="PG18" i="1"/>
  <c r="PH18" i="1"/>
  <c r="PI18" i="1"/>
  <c r="PJ18" i="1"/>
  <c r="PK18" i="1"/>
  <c r="PL18" i="1"/>
  <c r="PM18" i="1"/>
  <c r="PN18" i="1"/>
  <c r="PO18" i="1"/>
  <c r="PP18" i="1"/>
  <c r="PQ18" i="1"/>
  <c r="PR18" i="1"/>
  <c r="PS18" i="1"/>
  <c r="PT18" i="1"/>
  <c r="PU18" i="1"/>
  <c r="PV18" i="1"/>
  <c r="PW18" i="1"/>
  <c r="PX18" i="1"/>
  <c r="PY18" i="1"/>
  <c r="PZ18" i="1"/>
  <c r="QA18" i="1"/>
  <c r="QB18" i="1"/>
  <c r="QC18" i="1"/>
  <c r="QD18" i="1"/>
  <c r="QE18" i="1"/>
  <c r="QF18" i="1"/>
  <c r="QG18" i="1"/>
  <c r="QH18" i="1"/>
  <c r="QI18" i="1"/>
  <c r="QJ18" i="1"/>
  <c r="QK18" i="1"/>
  <c r="QL18" i="1"/>
  <c r="QM18" i="1"/>
  <c r="QN18" i="1"/>
  <c r="QO18" i="1"/>
  <c r="QP18" i="1"/>
  <c r="QQ18" i="1"/>
  <c r="QR18" i="1"/>
  <c r="QS18" i="1"/>
  <c r="QT18" i="1"/>
  <c r="QU18" i="1"/>
  <c r="QV18" i="1"/>
  <c r="QW18" i="1"/>
  <c r="QX18" i="1"/>
  <c r="QY18" i="1"/>
  <c r="QZ18" i="1"/>
  <c r="RA18" i="1"/>
  <c r="RB18" i="1"/>
  <c r="RC18" i="1"/>
  <c r="RD18" i="1"/>
  <c r="RE18" i="1"/>
  <c r="RF18" i="1"/>
  <c r="RG18" i="1"/>
  <c r="RH18" i="1"/>
  <c r="RI18" i="1"/>
  <c r="RJ18" i="1"/>
  <c r="RK18" i="1"/>
  <c r="RL18" i="1"/>
  <c r="RM18" i="1"/>
  <c r="RN18" i="1"/>
  <c r="RO18" i="1"/>
  <c r="RP18" i="1"/>
  <c r="RQ18" i="1"/>
  <c r="RR18" i="1"/>
  <c r="RS18" i="1"/>
  <c r="RT18" i="1"/>
  <c r="RU18" i="1"/>
  <c r="RV18" i="1"/>
  <c r="RW18" i="1"/>
  <c r="RX18" i="1"/>
  <c r="RY18" i="1"/>
  <c r="RZ18" i="1"/>
  <c r="SA18" i="1"/>
  <c r="SB18" i="1"/>
  <c r="SC18" i="1"/>
  <c r="SD18" i="1"/>
  <c r="SE18" i="1"/>
  <c r="SF18" i="1"/>
  <c r="SG18" i="1"/>
  <c r="SH18" i="1"/>
  <c r="SI18" i="1"/>
  <c r="SJ18" i="1"/>
  <c r="SK18" i="1"/>
  <c r="SL18" i="1"/>
  <c r="SM18" i="1"/>
  <c r="SN18" i="1"/>
  <c r="SO18" i="1"/>
  <c r="SP18" i="1"/>
  <c r="SQ18" i="1"/>
  <c r="SR18" i="1"/>
  <c r="SS18" i="1"/>
  <c r="ST18" i="1"/>
  <c r="SU18" i="1"/>
  <c r="SV18" i="1"/>
  <c r="SW18" i="1"/>
  <c r="SX18" i="1"/>
  <c r="SY18" i="1"/>
  <c r="SZ18" i="1"/>
  <c r="TA18" i="1"/>
  <c r="TB18" i="1"/>
  <c r="TC18" i="1"/>
  <c r="TD18" i="1"/>
  <c r="TE18" i="1"/>
  <c r="TF18" i="1"/>
  <c r="TG18" i="1"/>
  <c r="TH18" i="1"/>
  <c r="TI18" i="1"/>
  <c r="TJ18" i="1"/>
  <c r="TK18" i="1"/>
  <c r="TL18" i="1"/>
  <c r="TM18" i="1"/>
  <c r="TN18" i="1"/>
  <c r="TO18" i="1"/>
  <c r="TP18" i="1"/>
  <c r="TQ18" i="1"/>
  <c r="TR18" i="1"/>
  <c r="TS18" i="1"/>
  <c r="TT18" i="1"/>
  <c r="TU18" i="1"/>
  <c r="TV18" i="1"/>
  <c r="TW18" i="1"/>
  <c r="TX18" i="1"/>
  <c r="TY18" i="1"/>
  <c r="TZ18" i="1"/>
  <c r="UA18" i="1"/>
  <c r="UB18" i="1"/>
  <c r="UC18" i="1"/>
  <c r="UD18" i="1"/>
  <c r="UE18" i="1"/>
  <c r="UF18" i="1"/>
  <c r="UG18" i="1"/>
  <c r="UH18" i="1"/>
  <c r="UI18" i="1"/>
  <c r="UJ18" i="1"/>
  <c r="UK18" i="1"/>
  <c r="UL18" i="1"/>
  <c r="UM18" i="1"/>
  <c r="UN18" i="1"/>
  <c r="UO18" i="1"/>
  <c r="UP18" i="1"/>
  <c r="UQ18" i="1"/>
  <c r="UR18" i="1"/>
  <c r="US18" i="1"/>
  <c r="UT18" i="1"/>
  <c r="UU18" i="1"/>
  <c r="UV18" i="1"/>
  <c r="UW18" i="1"/>
  <c r="UX18" i="1"/>
  <c r="UY18" i="1"/>
  <c r="UZ18" i="1"/>
  <c r="VA18" i="1"/>
  <c r="VB18" i="1"/>
  <c r="VC18" i="1"/>
  <c r="VD18" i="1"/>
  <c r="VE18" i="1"/>
  <c r="VF18" i="1"/>
  <c r="VG18" i="1"/>
  <c r="VH18" i="1"/>
  <c r="VI18" i="1"/>
  <c r="VJ18" i="1"/>
  <c r="VK18" i="1"/>
  <c r="VL18" i="1"/>
  <c r="VM18" i="1"/>
  <c r="VN18" i="1"/>
  <c r="VO18" i="1"/>
  <c r="VP18" i="1"/>
  <c r="VQ18" i="1"/>
  <c r="VR18" i="1"/>
  <c r="VS18" i="1"/>
  <c r="VT18" i="1"/>
  <c r="VU18" i="1"/>
  <c r="VV18" i="1"/>
  <c r="VW18" i="1"/>
  <c r="VX18" i="1"/>
  <c r="VY18" i="1"/>
  <c r="VZ18" i="1"/>
  <c r="WA18" i="1"/>
  <c r="WB18" i="1"/>
  <c r="WC18" i="1"/>
  <c r="WD18" i="1"/>
  <c r="WE18" i="1"/>
  <c r="WF18" i="1"/>
  <c r="WG18" i="1"/>
  <c r="WH18" i="1"/>
  <c r="WI18" i="1"/>
  <c r="WJ18" i="1"/>
  <c r="WK18" i="1"/>
  <c r="WL18" i="1"/>
  <c r="WM18" i="1"/>
  <c r="WN18" i="1"/>
  <c r="WO18" i="1"/>
  <c r="WP18" i="1"/>
  <c r="WQ18" i="1"/>
  <c r="WR18" i="1"/>
  <c r="WS18" i="1"/>
  <c r="WT18" i="1"/>
  <c r="WU18" i="1"/>
  <c r="WV18" i="1"/>
  <c r="WW18" i="1"/>
  <c r="WX18" i="1"/>
  <c r="WY18" i="1"/>
  <c r="WZ18" i="1"/>
  <c r="XA18" i="1"/>
  <c r="XB18" i="1"/>
  <c r="XC18" i="1"/>
  <c r="XD18" i="1"/>
  <c r="XE18" i="1"/>
  <c r="XF18" i="1"/>
  <c r="XG18" i="1"/>
  <c r="XH18" i="1"/>
  <c r="XI18" i="1"/>
  <c r="XJ18" i="1"/>
  <c r="XK18" i="1"/>
  <c r="XL18" i="1"/>
  <c r="XM18" i="1"/>
  <c r="XN18" i="1"/>
  <c r="XO18" i="1"/>
  <c r="XP18" i="1"/>
  <c r="XQ18" i="1"/>
  <c r="XR18" i="1"/>
  <c r="XS18" i="1"/>
  <c r="XT18" i="1"/>
  <c r="XU18" i="1"/>
  <c r="XV18" i="1"/>
  <c r="XW18" i="1"/>
  <c r="XX18" i="1"/>
  <c r="XY18" i="1"/>
  <c r="XZ18" i="1"/>
  <c r="YA18" i="1"/>
  <c r="YB18" i="1"/>
  <c r="YC18" i="1"/>
  <c r="YD18" i="1"/>
  <c r="YE18" i="1"/>
  <c r="YF18" i="1"/>
  <c r="YG18" i="1"/>
  <c r="YH18" i="1"/>
  <c r="YI18" i="1"/>
  <c r="YJ18" i="1"/>
  <c r="YK18" i="1"/>
  <c r="YL18" i="1"/>
  <c r="YM18" i="1"/>
  <c r="YN18" i="1"/>
  <c r="YO18" i="1"/>
  <c r="YP18" i="1"/>
  <c r="YQ18" i="1"/>
  <c r="YR18" i="1"/>
  <c r="YS18" i="1"/>
  <c r="YT18" i="1"/>
  <c r="YU18" i="1"/>
  <c r="YV18" i="1"/>
  <c r="YW18" i="1"/>
  <c r="YX18" i="1"/>
  <c r="YY18" i="1"/>
  <c r="YZ18" i="1"/>
  <c r="ZA18" i="1"/>
  <c r="ZB18" i="1"/>
  <c r="ZC18" i="1"/>
  <c r="ZD18" i="1"/>
  <c r="ZE18" i="1"/>
  <c r="ZF18" i="1"/>
  <c r="ZG18" i="1"/>
  <c r="ZH18" i="1"/>
  <c r="ZI18" i="1"/>
  <c r="ZJ18" i="1"/>
  <c r="ZK18" i="1"/>
  <c r="ZL18" i="1"/>
  <c r="ZM18" i="1"/>
  <c r="ZN18" i="1"/>
  <c r="ZO18" i="1"/>
  <c r="ZP18" i="1"/>
  <c r="ZQ18" i="1"/>
  <c r="ZR18" i="1"/>
  <c r="ZS18" i="1"/>
  <c r="ZT18" i="1"/>
  <c r="ZU18" i="1"/>
  <c r="ZV18" i="1"/>
  <c r="ZW18" i="1"/>
  <c r="ZX18" i="1"/>
  <c r="ZY18" i="1"/>
  <c r="ZZ18" i="1"/>
  <c r="AAA18" i="1"/>
  <c r="AAB18" i="1"/>
  <c r="AAC18" i="1"/>
  <c r="AAD18" i="1"/>
  <c r="AAE18" i="1"/>
  <c r="AAF18" i="1"/>
  <c r="AAG18" i="1"/>
  <c r="AAH18" i="1"/>
  <c r="AAI18" i="1"/>
  <c r="AAJ18" i="1"/>
  <c r="AAK18" i="1"/>
  <c r="AAL18" i="1"/>
  <c r="AAM18" i="1"/>
  <c r="AAN18" i="1"/>
  <c r="AAO18" i="1"/>
  <c r="AAP18" i="1"/>
  <c r="AAQ18" i="1"/>
  <c r="AAR18" i="1"/>
  <c r="AAS18" i="1"/>
  <c r="AAT18" i="1"/>
  <c r="AAU18" i="1"/>
  <c r="AAV18" i="1"/>
  <c r="AAW18" i="1"/>
  <c r="AAX18" i="1"/>
  <c r="AAY18" i="1"/>
  <c r="AAZ18" i="1"/>
  <c r="ABA18" i="1"/>
  <c r="ABB18" i="1"/>
  <c r="ABC18" i="1"/>
  <c r="ABD18" i="1"/>
  <c r="ABE18" i="1"/>
  <c r="ABF18" i="1"/>
  <c r="ABG18" i="1"/>
  <c r="ABH18" i="1"/>
  <c r="ABI18" i="1"/>
  <c r="ABJ18" i="1"/>
  <c r="ABK18" i="1"/>
  <c r="ABL18" i="1"/>
  <c r="ABM18" i="1"/>
  <c r="ABN18" i="1"/>
  <c r="ABO18" i="1"/>
  <c r="ABP18" i="1"/>
  <c r="ABQ18" i="1"/>
  <c r="ABR18" i="1"/>
  <c r="ABS18" i="1"/>
  <c r="ABT18" i="1"/>
  <c r="ABU18" i="1"/>
  <c r="ABV18" i="1"/>
  <c r="ABW18" i="1"/>
  <c r="ABX18" i="1"/>
  <c r="ABY18" i="1"/>
  <c r="ABZ18" i="1"/>
  <c r="ACA18" i="1"/>
  <c r="ACB18" i="1"/>
  <c r="ACC18" i="1"/>
  <c r="ACD18" i="1"/>
  <c r="ACE18" i="1"/>
  <c r="ACF18" i="1"/>
  <c r="ACG18" i="1"/>
  <c r="ACH18" i="1"/>
  <c r="ACI18" i="1"/>
  <c r="ACJ18" i="1"/>
  <c r="ACK18" i="1"/>
  <c r="ACL18" i="1"/>
  <c r="ACM18" i="1"/>
  <c r="ACN18" i="1"/>
  <c r="ACO18" i="1"/>
  <c r="ACP18" i="1"/>
  <c r="ACQ18" i="1"/>
  <c r="OR18" i="1"/>
  <c r="OS18" i="1"/>
  <c r="OT18" i="1"/>
  <c r="OU18" i="1"/>
  <c r="OV18" i="1"/>
  <c r="OW18" i="1"/>
  <c r="OX18" i="1"/>
  <c r="OY18" i="1"/>
  <c r="OZ18" i="1"/>
  <c r="PA18" i="1"/>
  <c r="PB18" i="1"/>
  <c r="OQ18" i="1"/>
  <c r="ZT19" i="1"/>
  <c r="ZU19" i="1"/>
  <c r="ZV19" i="1"/>
  <c r="ZW19" i="1"/>
  <c r="ZX19" i="1"/>
  <c r="ZY19" i="1"/>
  <c r="ZZ19" i="1"/>
  <c r="AAA19" i="1"/>
  <c r="AAB19" i="1"/>
  <c r="AAC19" i="1"/>
  <c r="AAD19" i="1"/>
  <c r="AAE19" i="1"/>
  <c r="AAF19" i="1"/>
  <c r="AAG19" i="1"/>
  <c r="AAH19" i="1"/>
  <c r="AAI19" i="1"/>
  <c r="AAJ19" i="1"/>
  <c r="AAK19" i="1"/>
  <c r="AAL19" i="1"/>
  <c r="AAM19" i="1"/>
  <c r="AAN19" i="1"/>
  <c r="AAO19" i="1"/>
  <c r="AAP19" i="1"/>
  <c r="AAQ19" i="1"/>
  <c r="AAR19" i="1"/>
  <c r="AAS19" i="1"/>
  <c r="AAT19" i="1"/>
  <c r="AAU19" i="1"/>
  <c r="AAV19" i="1"/>
  <c r="AAW19" i="1"/>
  <c r="AAX19" i="1"/>
  <c r="AAY19" i="1"/>
  <c r="AAZ19" i="1"/>
  <c r="ABA19" i="1"/>
  <c r="ABB19" i="1"/>
  <c r="ABC19" i="1"/>
  <c r="ABD19" i="1"/>
  <c r="ABE19" i="1"/>
  <c r="ABF19" i="1"/>
  <c r="ABG19" i="1"/>
  <c r="ABH19" i="1"/>
  <c r="ABI19" i="1"/>
  <c r="ABJ19" i="1"/>
  <c r="ABK19" i="1"/>
  <c r="ABL19" i="1"/>
  <c r="ABM19" i="1"/>
  <c r="ABN19" i="1"/>
  <c r="ABO19" i="1"/>
  <c r="ABP19" i="1"/>
  <c r="ABQ19" i="1"/>
  <c r="ABR19" i="1"/>
  <c r="ABS19" i="1"/>
  <c r="ABT19" i="1"/>
  <c r="ABU19" i="1"/>
  <c r="ABV19" i="1"/>
  <c r="ABW19" i="1"/>
  <c r="ABX19" i="1"/>
  <c r="ABY19" i="1"/>
  <c r="ABZ19" i="1"/>
  <c r="ACA19" i="1"/>
  <c r="ACB19" i="1"/>
  <c r="ACC19" i="1"/>
  <c r="ACD19" i="1"/>
  <c r="ACE19" i="1"/>
  <c r="ACF19" i="1"/>
  <c r="ACG19" i="1"/>
  <c r="ACH19" i="1"/>
  <c r="ACI19" i="1"/>
  <c r="ACJ19" i="1"/>
  <c r="ACK19" i="1"/>
  <c r="ACL19" i="1"/>
  <c r="ACM19" i="1"/>
  <c r="ACN19" i="1"/>
  <c r="ACO19" i="1"/>
  <c r="ACP19" i="1"/>
  <c r="ACQ19" i="1"/>
  <c r="ZT20" i="1"/>
  <c r="ZU20" i="1"/>
  <c r="ZV20" i="1"/>
  <c r="ZW20" i="1"/>
  <c r="ZX20" i="1"/>
  <c r="ZY20" i="1"/>
  <c r="ZZ20" i="1"/>
  <c r="AAA20" i="1"/>
  <c r="AAB20" i="1"/>
  <c r="AAC20" i="1"/>
  <c r="AAD20" i="1"/>
  <c r="AAE20" i="1"/>
  <c r="AAF20" i="1"/>
  <c r="AAG20" i="1"/>
  <c r="AAH20" i="1"/>
  <c r="AAI20" i="1"/>
  <c r="AAJ20" i="1"/>
  <c r="AAK20" i="1"/>
  <c r="AAL20" i="1"/>
  <c r="AAM20" i="1"/>
  <c r="AAN20" i="1"/>
  <c r="AAO20" i="1"/>
  <c r="AAP20" i="1"/>
  <c r="AAQ20" i="1"/>
  <c r="AAR20" i="1"/>
  <c r="AAS20" i="1"/>
  <c r="AAT20" i="1"/>
  <c r="AAU20" i="1"/>
  <c r="AAV20" i="1"/>
  <c r="AAW20" i="1"/>
  <c r="AAX20" i="1"/>
  <c r="AAY20" i="1"/>
  <c r="AAZ20" i="1"/>
  <c r="ABA20" i="1"/>
  <c r="ABB20" i="1"/>
  <c r="ABC20" i="1"/>
  <c r="ABD20" i="1"/>
  <c r="ABE20" i="1"/>
  <c r="ABF20" i="1"/>
  <c r="ABG20" i="1"/>
  <c r="ABH20" i="1"/>
  <c r="ABI20" i="1"/>
  <c r="ABJ20" i="1"/>
  <c r="ABK20" i="1"/>
  <c r="ABL20" i="1"/>
  <c r="ABM20" i="1"/>
  <c r="ABN20" i="1"/>
  <c r="ABO20" i="1"/>
  <c r="ABP20" i="1"/>
  <c r="ABQ20" i="1"/>
  <c r="ABR20" i="1"/>
  <c r="ABS20" i="1"/>
  <c r="ABT20" i="1"/>
  <c r="ABU20" i="1"/>
  <c r="ABV20" i="1"/>
  <c r="ABW20" i="1"/>
  <c r="ABX20" i="1"/>
  <c r="ABY20" i="1"/>
  <c r="ABZ20" i="1"/>
  <c r="ACA20" i="1"/>
  <c r="ACB20" i="1"/>
  <c r="ACC20" i="1"/>
  <c r="ACD20" i="1"/>
  <c r="ACE20" i="1"/>
  <c r="ACF20" i="1"/>
  <c r="ACG20" i="1"/>
  <c r="ACH20" i="1"/>
  <c r="ACI20" i="1"/>
  <c r="ACJ20" i="1"/>
  <c r="ACK20" i="1"/>
  <c r="ACL20" i="1"/>
  <c r="ACM20" i="1"/>
  <c r="ACN20" i="1"/>
  <c r="ACO20" i="1"/>
  <c r="ACP20" i="1"/>
  <c r="ACQ20" i="1"/>
  <c r="OR19" i="1"/>
  <c r="OS19" i="1"/>
  <c r="OT19" i="1"/>
  <c r="OU19" i="1"/>
  <c r="OV19" i="1"/>
  <c r="OW19" i="1"/>
  <c r="OX19" i="1"/>
  <c r="OY19" i="1"/>
  <c r="OZ19" i="1"/>
  <c r="PA19" i="1"/>
  <c r="PB19" i="1"/>
  <c r="PC19" i="1"/>
  <c r="PD19" i="1"/>
  <c r="PE19" i="1"/>
  <c r="PF19" i="1"/>
  <c r="PG19" i="1"/>
  <c r="PH19" i="1"/>
  <c r="PI19" i="1"/>
  <c r="PJ19" i="1"/>
  <c r="PK19" i="1"/>
  <c r="PL19" i="1"/>
  <c r="PM19" i="1"/>
  <c r="PN19" i="1"/>
  <c r="PO19" i="1"/>
  <c r="PP19" i="1"/>
  <c r="PQ19" i="1"/>
  <c r="PR19" i="1"/>
  <c r="PS19" i="1"/>
  <c r="PT19" i="1"/>
  <c r="PU19" i="1"/>
  <c r="PV19" i="1"/>
  <c r="PW19" i="1"/>
  <c r="PX19" i="1"/>
  <c r="PY19" i="1"/>
  <c r="PZ19" i="1"/>
  <c r="QA19" i="1"/>
  <c r="QB19" i="1"/>
  <c r="QC19" i="1"/>
  <c r="QD19" i="1"/>
  <c r="QE19" i="1"/>
  <c r="QF19" i="1"/>
  <c r="QG19" i="1"/>
  <c r="QH19" i="1"/>
  <c r="QI19" i="1"/>
  <c r="QJ19" i="1"/>
  <c r="QK19" i="1"/>
  <c r="QL19" i="1"/>
  <c r="QM19" i="1"/>
  <c r="QN19" i="1"/>
  <c r="QO19" i="1"/>
  <c r="QP19" i="1"/>
  <c r="QQ19" i="1"/>
  <c r="QR19" i="1"/>
  <c r="QS19" i="1"/>
  <c r="QT19" i="1"/>
  <c r="QU19" i="1"/>
  <c r="QV19" i="1"/>
  <c r="QW19" i="1"/>
  <c r="QX19" i="1"/>
  <c r="QY19" i="1"/>
  <c r="QZ19" i="1"/>
  <c r="RA19" i="1"/>
  <c r="RB19" i="1"/>
  <c r="RC19" i="1"/>
  <c r="RD19" i="1"/>
  <c r="RE19" i="1"/>
  <c r="RF19" i="1"/>
  <c r="RG19" i="1"/>
  <c r="RH19" i="1"/>
  <c r="RI19" i="1"/>
  <c r="RJ19" i="1"/>
  <c r="RK19" i="1"/>
  <c r="RL19" i="1"/>
  <c r="RM19" i="1"/>
  <c r="RN19" i="1"/>
  <c r="RO19" i="1"/>
  <c r="RP19" i="1"/>
  <c r="RQ19" i="1"/>
  <c r="RR19" i="1"/>
  <c r="RS19" i="1"/>
  <c r="RT19" i="1"/>
  <c r="RU19" i="1"/>
  <c r="RV19" i="1"/>
  <c r="RW19" i="1"/>
  <c r="RX19" i="1"/>
  <c r="RY19" i="1"/>
  <c r="RZ19" i="1"/>
  <c r="SA19" i="1"/>
  <c r="SB19" i="1"/>
  <c r="SC19" i="1"/>
  <c r="SD19" i="1"/>
  <c r="SE19" i="1"/>
  <c r="SF19" i="1"/>
  <c r="SG19" i="1"/>
  <c r="SH19" i="1"/>
  <c r="SI19" i="1"/>
  <c r="SJ19" i="1"/>
  <c r="SK19" i="1"/>
  <c r="SL19" i="1"/>
  <c r="SM19" i="1"/>
  <c r="SN19" i="1"/>
  <c r="SO19" i="1"/>
  <c r="SP19" i="1"/>
  <c r="SQ19" i="1"/>
  <c r="SR19" i="1"/>
  <c r="SS19" i="1"/>
  <c r="ST19" i="1"/>
  <c r="SU19" i="1"/>
  <c r="SV19" i="1"/>
  <c r="SW19" i="1"/>
  <c r="SX19" i="1"/>
  <c r="SY19" i="1"/>
  <c r="SZ19" i="1"/>
  <c r="TA19" i="1"/>
  <c r="TB19" i="1"/>
  <c r="TC19" i="1"/>
  <c r="TD19" i="1"/>
  <c r="TE19" i="1"/>
  <c r="TF19" i="1"/>
  <c r="TG19" i="1"/>
  <c r="TH19" i="1"/>
  <c r="TI19" i="1"/>
  <c r="TJ19" i="1"/>
  <c r="TK19" i="1"/>
  <c r="TL19" i="1"/>
  <c r="TM19" i="1"/>
  <c r="TN19" i="1"/>
  <c r="TO19" i="1"/>
  <c r="TP19" i="1"/>
  <c r="TQ19" i="1"/>
  <c r="TR19" i="1"/>
  <c r="TS19" i="1"/>
  <c r="TT19" i="1"/>
  <c r="TU19" i="1"/>
  <c r="TV19" i="1"/>
  <c r="TW19" i="1"/>
  <c r="TX19" i="1"/>
  <c r="TY19" i="1"/>
  <c r="TZ19" i="1"/>
  <c r="UA19" i="1"/>
  <c r="UB19" i="1"/>
  <c r="UC19" i="1"/>
  <c r="UD19" i="1"/>
  <c r="UE19" i="1"/>
  <c r="UF19" i="1"/>
  <c r="UG19" i="1"/>
  <c r="UH19" i="1"/>
  <c r="UI19" i="1"/>
  <c r="UJ19" i="1"/>
  <c r="UK19" i="1"/>
  <c r="UL19" i="1"/>
  <c r="UM19" i="1"/>
  <c r="UN19" i="1"/>
  <c r="UO19" i="1"/>
  <c r="UP19" i="1"/>
  <c r="UQ19" i="1"/>
  <c r="UR19" i="1"/>
  <c r="US19" i="1"/>
  <c r="UT19" i="1"/>
  <c r="UU19" i="1"/>
  <c r="UV19" i="1"/>
  <c r="UW19" i="1"/>
  <c r="UX19" i="1"/>
  <c r="UY19" i="1"/>
  <c r="UZ19" i="1"/>
  <c r="VA19" i="1"/>
  <c r="VB19" i="1"/>
  <c r="VC19" i="1"/>
  <c r="VD19" i="1"/>
  <c r="VE19" i="1"/>
  <c r="VF19" i="1"/>
  <c r="VG19" i="1"/>
  <c r="VH19" i="1"/>
  <c r="VI19" i="1"/>
  <c r="VJ19" i="1"/>
  <c r="VK19" i="1"/>
  <c r="VL19" i="1"/>
  <c r="VM19" i="1"/>
  <c r="VN19" i="1"/>
  <c r="VO19" i="1"/>
  <c r="VP19" i="1"/>
  <c r="VQ19" i="1"/>
  <c r="VR19" i="1"/>
  <c r="VS19" i="1"/>
  <c r="VT19" i="1"/>
  <c r="VU19" i="1"/>
  <c r="VV19" i="1"/>
  <c r="VW19" i="1"/>
  <c r="VX19" i="1"/>
  <c r="VY19" i="1"/>
  <c r="VZ19" i="1"/>
  <c r="WA19" i="1"/>
  <c r="WB19" i="1"/>
  <c r="WC19" i="1"/>
  <c r="WD19" i="1"/>
  <c r="WE19" i="1"/>
  <c r="WF19" i="1"/>
  <c r="WG19" i="1"/>
  <c r="WH19" i="1"/>
  <c r="WI19" i="1"/>
  <c r="WJ19" i="1"/>
  <c r="WK19" i="1"/>
  <c r="WL19" i="1"/>
  <c r="WM19" i="1"/>
  <c r="WN19" i="1"/>
  <c r="WO19" i="1"/>
  <c r="WP19" i="1"/>
  <c r="WQ19" i="1"/>
  <c r="WR19" i="1"/>
  <c r="WS19" i="1"/>
  <c r="WT19" i="1"/>
  <c r="WU19" i="1"/>
  <c r="WV19" i="1"/>
  <c r="WW19" i="1"/>
  <c r="WX19" i="1"/>
  <c r="WY19" i="1"/>
  <c r="WZ19" i="1"/>
  <c r="XA19" i="1"/>
  <c r="XB19" i="1"/>
  <c r="XC19" i="1"/>
  <c r="XD19" i="1"/>
  <c r="XE19" i="1"/>
  <c r="XF19" i="1"/>
  <c r="XG19" i="1"/>
  <c r="XH19" i="1"/>
  <c r="XI19" i="1"/>
  <c r="XJ19" i="1"/>
  <c r="XK19" i="1"/>
  <c r="XL19" i="1"/>
  <c r="XM19" i="1"/>
  <c r="XN19" i="1"/>
  <c r="XO19" i="1"/>
  <c r="XP19" i="1"/>
  <c r="XQ19" i="1"/>
  <c r="XR19" i="1"/>
  <c r="XS19" i="1"/>
  <c r="XT19" i="1"/>
  <c r="XU19" i="1"/>
  <c r="XV19" i="1"/>
  <c r="XW19" i="1"/>
  <c r="XX19" i="1"/>
  <c r="XY19" i="1"/>
  <c r="XZ19" i="1"/>
  <c r="YA19" i="1"/>
  <c r="YB19" i="1"/>
  <c r="YC19" i="1"/>
  <c r="YD19" i="1"/>
  <c r="YE19" i="1"/>
  <c r="YF19" i="1"/>
  <c r="YG19" i="1"/>
  <c r="YH19" i="1"/>
  <c r="YI19" i="1"/>
  <c r="YJ19" i="1"/>
  <c r="YK19" i="1"/>
  <c r="YL19" i="1"/>
  <c r="YM19" i="1"/>
  <c r="YN19" i="1"/>
  <c r="YO19" i="1"/>
  <c r="YP19" i="1"/>
  <c r="YQ19" i="1"/>
  <c r="YR19" i="1"/>
  <c r="YS19" i="1"/>
  <c r="YT19" i="1"/>
  <c r="YU19" i="1"/>
  <c r="YV19" i="1"/>
  <c r="YW19" i="1"/>
  <c r="YX19" i="1"/>
  <c r="YY19" i="1"/>
  <c r="YZ19" i="1"/>
  <c r="ZA19" i="1"/>
  <c r="ZB19" i="1"/>
  <c r="ZC19" i="1"/>
  <c r="ZD19" i="1"/>
  <c r="ZE19" i="1"/>
  <c r="ZF19" i="1"/>
  <c r="ZG19" i="1"/>
  <c r="ZH19" i="1"/>
  <c r="ZI19" i="1"/>
  <c r="ZJ19" i="1"/>
  <c r="ZK19" i="1"/>
  <c r="ZL19" i="1"/>
  <c r="ZM19" i="1"/>
  <c r="ZN19" i="1"/>
  <c r="ZO19" i="1"/>
  <c r="ZP19" i="1"/>
  <c r="ZQ19" i="1"/>
  <c r="ZR19" i="1"/>
  <c r="ZS19" i="1"/>
  <c r="OR20" i="1"/>
  <c r="OS20" i="1"/>
  <c r="OT20" i="1"/>
  <c r="OU20" i="1"/>
  <c r="OV20" i="1"/>
  <c r="OW20" i="1"/>
  <c r="OX20" i="1"/>
  <c r="OY20" i="1"/>
  <c r="OZ20" i="1"/>
  <c r="PA20" i="1"/>
  <c r="PB20" i="1"/>
  <c r="PC20" i="1"/>
  <c r="PD20" i="1"/>
  <c r="PE20" i="1"/>
  <c r="PF20" i="1"/>
  <c r="PG20" i="1"/>
  <c r="PH20" i="1"/>
  <c r="PI20" i="1"/>
  <c r="PJ20" i="1"/>
  <c r="PK20" i="1"/>
  <c r="PL20" i="1"/>
  <c r="PM20" i="1"/>
  <c r="PN20" i="1"/>
  <c r="PO20" i="1"/>
  <c r="PP20" i="1"/>
  <c r="PQ20" i="1"/>
  <c r="PR20" i="1"/>
  <c r="PS20" i="1"/>
  <c r="PT20" i="1"/>
  <c r="PU20" i="1"/>
  <c r="PV20" i="1"/>
  <c r="PW20" i="1"/>
  <c r="PX20" i="1"/>
  <c r="PY20" i="1"/>
  <c r="PZ20" i="1"/>
  <c r="QA20" i="1"/>
  <c r="QB20" i="1"/>
  <c r="QC20" i="1"/>
  <c r="QD20" i="1"/>
  <c r="QE20" i="1"/>
  <c r="QF20" i="1"/>
  <c r="QG20" i="1"/>
  <c r="QH20" i="1"/>
  <c r="QI20" i="1"/>
  <c r="QJ20" i="1"/>
  <c r="QK20" i="1"/>
  <c r="QL20" i="1"/>
  <c r="QM20" i="1"/>
  <c r="QN20" i="1"/>
  <c r="QO20" i="1"/>
  <c r="QP20" i="1"/>
  <c r="QQ20" i="1"/>
  <c r="QR20" i="1"/>
  <c r="QS20" i="1"/>
  <c r="QT20" i="1"/>
  <c r="QU20" i="1"/>
  <c r="QV20" i="1"/>
  <c r="QW20" i="1"/>
  <c r="QX20" i="1"/>
  <c r="QY20" i="1"/>
  <c r="QZ20" i="1"/>
  <c r="RA20" i="1"/>
  <c r="RB20" i="1"/>
  <c r="RC20" i="1"/>
  <c r="RD20" i="1"/>
  <c r="RE20" i="1"/>
  <c r="RF20" i="1"/>
  <c r="RG20" i="1"/>
  <c r="RH20" i="1"/>
  <c r="RI20" i="1"/>
  <c r="RJ20" i="1"/>
  <c r="RK20" i="1"/>
  <c r="RL20" i="1"/>
  <c r="RM20" i="1"/>
  <c r="RN20" i="1"/>
  <c r="RO20" i="1"/>
  <c r="RP20" i="1"/>
  <c r="RQ20" i="1"/>
  <c r="RR20" i="1"/>
  <c r="RS20" i="1"/>
  <c r="RT20" i="1"/>
  <c r="RU20" i="1"/>
  <c r="RV20" i="1"/>
  <c r="RW20" i="1"/>
  <c r="RX20" i="1"/>
  <c r="RY20" i="1"/>
  <c r="RZ20" i="1"/>
  <c r="SA20" i="1"/>
  <c r="SB20" i="1"/>
  <c r="SC20" i="1"/>
  <c r="SD20" i="1"/>
  <c r="SE20" i="1"/>
  <c r="SF20" i="1"/>
  <c r="SG20" i="1"/>
  <c r="SH20" i="1"/>
  <c r="SI20" i="1"/>
  <c r="SJ20" i="1"/>
  <c r="SK20" i="1"/>
  <c r="SL20" i="1"/>
  <c r="SM20" i="1"/>
  <c r="SN20" i="1"/>
  <c r="SO20" i="1"/>
  <c r="SP20" i="1"/>
  <c r="SQ20" i="1"/>
  <c r="SR20" i="1"/>
  <c r="SS20" i="1"/>
  <c r="ST20" i="1"/>
  <c r="SU20" i="1"/>
  <c r="SV20" i="1"/>
  <c r="SW20" i="1"/>
  <c r="SX20" i="1"/>
  <c r="SY20" i="1"/>
  <c r="SZ20" i="1"/>
  <c r="TA20" i="1"/>
  <c r="TB20" i="1"/>
  <c r="TC20" i="1"/>
  <c r="TD20" i="1"/>
  <c r="TE20" i="1"/>
  <c r="TF20" i="1"/>
  <c r="TG20" i="1"/>
  <c r="TH20" i="1"/>
  <c r="TI20" i="1"/>
  <c r="TJ20" i="1"/>
  <c r="TK20" i="1"/>
  <c r="TL20" i="1"/>
  <c r="TM20" i="1"/>
  <c r="TN20" i="1"/>
  <c r="TO20" i="1"/>
  <c r="TP20" i="1"/>
  <c r="TQ20" i="1"/>
  <c r="TR20" i="1"/>
  <c r="TS20" i="1"/>
  <c r="TT20" i="1"/>
  <c r="TU20" i="1"/>
  <c r="TV20" i="1"/>
  <c r="TW20" i="1"/>
  <c r="TX20" i="1"/>
  <c r="TY20" i="1"/>
  <c r="TZ20" i="1"/>
  <c r="UA20" i="1"/>
  <c r="UB20" i="1"/>
  <c r="UC20" i="1"/>
  <c r="UD20" i="1"/>
  <c r="UE20" i="1"/>
  <c r="UF20" i="1"/>
  <c r="UG20" i="1"/>
  <c r="UH20" i="1"/>
  <c r="UI20" i="1"/>
  <c r="UJ20" i="1"/>
  <c r="UK20" i="1"/>
  <c r="UL20" i="1"/>
  <c r="UM20" i="1"/>
  <c r="UN20" i="1"/>
  <c r="UO20" i="1"/>
  <c r="UP20" i="1"/>
  <c r="UQ20" i="1"/>
  <c r="UR20" i="1"/>
  <c r="US20" i="1"/>
  <c r="UT20" i="1"/>
  <c r="UU20" i="1"/>
  <c r="UV20" i="1"/>
  <c r="UW20" i="1"/>
  <c r="UX20" i="1"/>
  <c r="UY20" i="1"/>
  <c r="UZ20" i="1"/>
  <c r="VA20" i="1"/>
  <c r="VB20" i="1"/>
  <c r="VC20" i="1"/>
  <c r="VD20" i="1"/>
  <c r="VE20" i="1"/>
  <c r="VF20" i="1"/>
  <c r="VG20" i="1"/>
  <c r="VH20" i="1"/>
  <c r="VI20" i="1"/>
  <c r="VJ20" i="1"/>
  <c r="VK20" i="1"/>
  <c r="VL20" i="1"/>
  <c r="VM20" i="1"/>
  <c r="VN20" i="1"/>
  <c r="VO20" i="1"/>
  <c r="VP20" i="1"/>
  <c r="VQ20" i="1"/>
  <c r="VR20" i="1"/>
  <c r="VS20" i="1"/>
  <c r="VT20" i="1"/>
  <c r="VU20" i="1"/>
  <c r="VV20" i="1"/>
  <c r="VW20" i="1"/>
  <c r="VX20" i="1"/>
  <c r="VY20" i="1"/>
  <c r="VZ20" i="1"/>
  <c r="WA20" i="1"/>
  <c r="WB20" i="1"/>
  <c r="WC20" i="1"/>
  <c r="WD20" i="1"/>
  <c r="WE20" i="1"/>
  <c r="WF20" i="1"/>
  <c r="WG20" i="1"/>
  <c r="WH20" i="1"/>
  <c r="WI20" i="1"/>
  <c r="WJ20" i="1"/>
  <c r="WK20" i="1"/>
  <c r="WL20" i="1"/>
  <c r="WM20" i="1"/>
  <c r="WN20" i="1"/>
  <c r="WO20" i="1"/>
  <c r="WP20" i="1"/>
  <c r="WQ20" i="1"/>
  <c r="WR20" i="1"/>
  <c r="WS20" i="1"/>
  <c r="WT20" i="1"/>
  <c r="WU20" i="1"/>
  <c r="WV20" i="1"/>
  <c r="WW20" i="1"/>
  <c r="WX20" i="1"/>
  <c r="WY20" i="1"/>
  <c r="WZ20" i="1"/>
  <c r="XA20" i="1"/>
  <c r="XB20" i="1"/>
  <c r="XC20" i="1"/>
  <c r="XD20" i="1"/>
  <c r="XE20" i="1"/>
  <c r="XF20" i="1"/>
  <c r="XG20" i="1"/>
  <c r="XH20" i="1"/>
  <c r="XI20" i="1"/>
  <c r="XJ20" i="1"/>
  <c r="XK20" i="1"/>
  <c r="XL20" i="1"/>
  <c r="XM20" i="1"/>
  <c r="XN20" i="1"/>
  <c r="XO20" i="1"/>
  <c r="XP20" i="1"/>
  <c r="XQ20" i="1"/>
  <c r="XR20" i="1"/>
  <c r="XS20" i="1"/>
  <c r="XT20" i="1"/>
  <c r="XU20" i="1"/>
  <c r="XV20" i="1"/>
  <c r="XW20" i="1"/>
  <c r="XX20" i="1"/>
  <c r="XY20" i="1"/>
  <c r="XZ20" i="1"/>
  <c r="YA20" i="1"/>
  <c r="YB20" i="1"/>
  <c r="YC20" i="1"/>
  <c r="YD20" i="1"/>
  <c r="YE20" i="1"/>
  <c r="YF20" i="1"/>
  <c r="YG20" i="1"/>
  <c r="YH20" i="1"/>
  <c r="YI20" i="1"/>
  <c r="YJ20" i="1"/>
  <c r="YK20" i="1"/>
  <c r="YL20" i="1"/>
  <c r="YM20" i="1"/>
  <c r="YN20" i="1"/>
  <c r="YO20" i="1"/>
  <c r="YP20" i="1"/>
  <c r="YQ20" i="1"/>
  <c r="YR20" i="1"/>
  <c r="YS20" i="1"/>
  <c r="YT20" i="1"/>
  <c r="YU20" i="1"/>
  <c r="YV20" i="1"/>
  <c r="YW20" i="1"/>
  <c r="YX20" i="1"/>
  <c r="YY20" i="1"/>
  <c r="YZ20" i="1"/>
  <c r="ZA20" i="1"/>
  <c r="ZB20" i="1"/>
  <c r="ZC20" i="1"/>
  <c r="ZD20" i="1"/>
  <c r="ZE20" i="1"/>
  <c r="ZF20" i="1"/>
  <c r="ZG20" i="1"/>
  <c r="ZH20" i="1"/>
  <c r="ZI20" i="1"/>
  <c r="ZJ20" i="1"/>
  <c r="ZK20" i="1"/>
  <c r="ZL20" i="1"/>
  <c r="ZM20" i="1"/>
  <c r="ZN20" i="1"/>
  <c r="ZO20" i="1"/>
  <c r="ZP20" i="1"/>
  <c r="ZQ20" i="1"/>
  <c r="ZR20" i="1"/>
  <c r="ZS20" i="1"/>
  <c r="OQ20" i="1"/>
  <c r="OQ19" i="1"/>
  <c r="SE14" i="1"/>
  <c r="SF14" i="1"/>
  <c r="SG14" i="1"/>
  <c r="SH14" i="1"/>
  <c r="SI14" i="1"/>
  <c r="SJ14" i="1"/>
  <c r="SK14" i="1"/>
  <c r="SL14" i="1"/>
  <c r="SM14" i="1"/>
  <c r="SN14" i="1"/>
  <c r="SO14" i="1"/>
  <c r="SP14" i="1"/>
  <c r="SQ14" i="1"/>
  <c r="SR14" i="1"/>
  <c r="SS14" i="1"/>
  <c r="ST14" i="1"/>
  <c r="SU14" i="1"/>
  <c r="SV14" i="1"/>
  <c r="SW14" i="1"/>
  <c r="SX14" i="1"/>
  <c r="SY14" i="1"/>
  <c r="SZ14" i="1"/>
  <c r="TA14" i="1"/>
  <c r="TB14" i="1"/>
  <c r="TC14" i="1"/>
  <c r="TD14" i="1"/>
  <c r="TE14" i="1"/>
  <c r="TF14" i="1"/>
  <c r="TG14" i="1"/>
  <c r="TH14" i="1"/>
  <c r="TI14" i="1"/>
  <c r="TJ14" i="1"/>
  <c r="TK14" i="1"/>
  <c r="TL14" i="1"/>
  <c r="TM14" i="1"/>
  <c r="TN14" i="1"/>
  <c r="TO14" i="1"/>
  <c r="TP14" i="1"/>
  <c r="TQ14" i="1"/>
  <c r="TR14" i="1"/>
  <c r="TS14" i="1"/>
  <c r="TT14" i="1"/>
  <c r="TU14" i="1"/>
  <c r="TV14" i="1"/>
  <c r="TW14" i="1"/>
  <c r="TX14" i="1"/>
  <c r="TY14" i="1"/>
  <c r="TZ14" i="1"/>
  <c r="UA14" i="1"/>
  <c r="UB14" i="1"/>
  <c r="UC14" i="1"/>
  <c r="UD14" i="1"/>
  <c r="UE14" i="1"/>
  <c r="UF14" i="1"/>
  <c r="UG14" i="1"/>
  <c r="UH14" i="1"/>
  <c r="UI14" i="1"/>
  <c r="UJ14" i="1"/>
  <c r="UK14" i="1"/>
  <c r="UL14" i="1"/>
  <c r="UM14" i="1"/>
  <c r="UN14" i="1"/>
  <c r="UO14" i="1"/>
  <c r="UP14" i="1"/>
  <c r="UQ14" i="1"/>
  <c r="UR14" i="1"/>
  <c r="US14" i="1"/>
  <c r="UT14" i="1"/>
  <c r="UU14" i="1"/>
  <c r="UV14" i="1"/>
  <c r="UW14" i="1"/>
  <c r="UX14" i="1"/>
  <c r="UY14" i="1"/>
  <c r="UZ14" i="1"/>
  <c r="VA14" i="1"/>
  <c r="VB14" i="1"/>
  <c r="VC14" i="1"/>
  <c r="VD14" i="1"/>
  <c r="VE14" i="1"/>
  <c r="VF14" i="1"/>
  <c r="VG14" i="1"/>
  <c r="VH14" i="1"/>
  <c r="VI14" i="1"/>
  <c r="VJ14" i="1"/>
  <c r="VK14" i="1"/>
  <c r="VL14" i="1"/>
  <c r="VM14" i="1"/>
  <c r="VN14" i="1"/>
  <c r="VO14" i="1"/>
  <c r="VP14" i="1"/>
  <c r="VQ14" i="1"/>
  <c r="VR14" i="1"/>
  <c r="VS14" i="1"/>
  <c r="VT14" i="1"/>
  <c r="VU14" i="1"/>
  <c r="VV14" i="1"/>
  <c r="VW14" i="1"/>
  <c r="VX14" i="1"/>
  <c r="VY14" i="1"/>
  <c r="VZ14" i="1"/>
  <c r="WA14" i="1"/>
  <c r="WB14" i="1"/>
  <c r="WC14" i="1"/>
  <c r="WD14" i="1"/>
  <c r="WE14" i="1"/>
  <c r="WF14" i="1"/>
  <c r="WG14" i="1"/>
  <c r="WH14" i="1"/>
  <c r="WI14" i="1"/>
  <c r="WJ14" i="1"/>
  <c r="WK14" i="1"/>
  <c r="WL14" i="1"/>
  <c r="WM14" i="1"/>
  <c r="WN14" i="1"/>
  <c r="WO14" i="1"/>
  <c r="WP14" i="1"/>
  <c r="WQ14" i="1"/>
  <c r="WR14" i="1"/>
  <c r="WS14" i="1"/>
  <c r="WT14" i="1"/>
  <c r="WU14" i="1"/>
  <c r="WV14" i="1"/>
  <c r="WW14" i="1"/>
  <c r="WX14" i="1"/>
  <c r="WY14" i="1"/>
  <c r="WZ14" i="1"/>
  <c r="XA14" i="1"/>
  <c r="XB14" i="1"/>
  <c r="XC14" i="1"/>
  <c r="XD14" i="1"/>
  <c r="XE14" i="1"/>
  <c r="XF14" i="1"/>
  <c r="XG14" i="1"/>
  <c r="XH14" i="1"/>
  <c r="XI14" i="1"/>
  <c r="XJ14" i="1"/>
  <c r="XK14" i="1"/>
  <c r="XL14" i="1"/>
  <c r="XM14" i="1"/>
  <c r="XN14" i="1"/>
  <c r="XO14" i="1"/>
  <c r="XP14" i="1"/>
  <c r="XQ14" i="1"/>
  <c r="XR14" i="1"/>
  <c r="XS14" i="1"/>
  <c r="XT14" i="1"/>
  <c r="XU14" i="1"/>
  <c r="XV14" i="1"/>
  <c r="XW14" i="1"/>
  <c r="XX14" i="1"/>
  <c r="XY14" i="1"/>
  <c r="XZ14" i="1"/>
  <c r="YA14" i="1"/>
  <c r="YB14" i="1"/>
  <c r="YC14" i="1"/>
  <c r="YD14" i="1"/>
  <c r="YE14" i="1"/>
  <c r="YF14" i="1"/>
  <c r="YG14" i="1"/>
  <c r="YH14" i="1"/>
  <c r="YI14" i="1"/>
  <c r="YJ14" i="1"/>
  <c r="YK14" i="1"/>
  <c r="YL14" i="1"/>
  <c r="YM14" i="1"/>
  <c r="YN14" i="1"/>
  <c r="YO14" i="1"/>
  <c r="YP14" i="1"/>
  <c r="YQ14" i="1"/>
  <c r="YR14" i="1"/>
  <c r="YS14" i="1"/>
  <c r="YT14" i="1"/>
  <c r="YU14" i="1"/>
  <c r="YV14" i="1"/>
  <c r="YW14" i="1"/>
  <c r="YX14" i="1"/>
  <c r="YY14" i="1"/>
  <c r="YZ14" i="1"/>
  <c r="ZA14" i="1"/>
  <c r="ZB14" i="1"/>
  <c r="ZC14" i="1"/>
  <c r="ZD14" i="1"/>
  <c r="ZE14" i="1"/>
  <c r="ZF14" i="1"/>
  <c r="ZG14" i="1"/>
  <c r="ZH14" i="1"/>
  <c r="ZI14" i="1"/>
  <c r="ZJ14" i="1"/>
  <c r="ZK14" i="1"/>
  <c r="ZL14" i="1"/>
  <c r="ZM14" i="1"/>
  <c r="ZN14" i="1"/>
  <c r="ZO14" i="1"/>
  <c r="ZP14" i="1"/>
  <c r="ZQ14" i="1"/>
  <c r="ZR14" i="1"/>
  <c r="ZS14" i="1"/>
  <c r="ZT14" i="1"/>
  <c r="ZU14" i="1"/>
  <c r="ZV14" i="1"/>
  <c r="ZW14" i="1"/>
  <c r="ZX14" i="1"/>
  <c r="ZY14" i="1"/>
  <c r="ZZ14" i="1"/>
  <c r="AAA14" i="1"/>
  <c r="AAB14" i="1"/>
  <c r="AAC14" i="1"/>
  <c r="AAD14" i="1"/>
  <c r="AAE14" i="1"/>
  <c r="AAF14" i="1"/>
  <c r="AAG14" i="1"/>
  <c r="AAH14" i="1"/>
  <c r="AAI14" i="1"/>
  <c r="AAJ14" i="1"/>
  <c r="AAK14" i="1"/>
  <c r="AAL14" i="1"/>
  <c r="AAM14" i="1"/>
  <c r="AAN14" i="1"/>
  <c r="AAO14" i="1"/>
  <c r="AAP14" i="1"/>
  <c r="AAQ14" i="1"/>
  <c r="AAR14" i="1"/>
  <c r="AAS14" i="1"/>
  <c r="AAT14" i="1"/>
  <c r="AAU14" i="1"/>
  <c r="AAV14" i="1"/>
  <c r="AAW14" i="1"/>
  <c r="AAX14" i="1"/>
  <c r="AAY14" i="1"/>
  <c r="AAZ14" i="1"/>
  <c r="ABA14" i="1"/>
  <c r="ABB14" i="1"/>
  <c r="ABC14" i="1"/>
  <c r="ABD14" i="1"/>
  <c r="ABE14" i="1"/>
  <c r="ABF14" i="1"/>
  <c r="ABG14" i="1"/>
  <c r="ABH14" i="1"/>
  <c r="ABI14" i="1"/>
  <c r="ABJ14" i="1"/>
  <c r="ABK14" i="1"/>
  <c r="ABL14" i="1"/>
  <c r="ABM14" i="1"/>
  <c r="ABN14" i="1"/>
  <c r="ABO14" i="1"/>
  <c r="ABP14" i="1"/>
  <c r="ABQ14" i="1"/>
  <c r="ABR14" i="1"/>
  <c r="ABS14" i="1"/>
  <c r="ABT14" i="1"/>
  <c r="ABU14" i="1"/>
  <c r="ABV14" i="1"/>
  <c r="ABW14" i="1"/>
  <c r="ABX14" i="1"/>
  <c r="ABY14" i="1"/>
  <c r="ABZ14" i="1"/>
  <c r="ACA14" i="1"/>
  <c r="ACB14" i="1"/>
  <c r="ACC14" i="1"/>
  <c r="ACD14" i="1"/>
  <c r="ACE14" i="1"/>
  <c r="ACF14" i="1"/>
  <c r="ACG14" i="1"/>
  <c r="ACH14" i="1"/>
  <c r="ACI14" i="1"/>
  <c r="ACJ14" i="1"/>
  <c r="ACK14" i="1"/>
  <c r="ACL14" i="1"/>
  <c r="ACM14" i="1"/>
  <c r="ACN14" i="1"/>
  <c r="ACO14" i="1"/>
  <c r="ACP14" i="1"/>
  <c r="ACQ14" i="1"/>
  <c r="SE15" i="1"/>
  <c r="SF15" i="1"/>
  <c r="SG15" i="1"/>
  <c r="SH15" i="1"/>
  <c r="SI15" i="1"/>
  <c r="SJ15" i="1"/>
  <c r="SK15" i="1"/>
  <c r="SL15" i="1"/>
  <c r="SM15" i="1"/>
  <c r="SN15" i="1"/>
  <c r="SO15" i="1"/>
  <c r="SP15" i="1"/>
  <c r="SQ15" i="1"/>
  <c r="SR15" i="1"/>
  <c r="SS15" i="1"/>
  <c r="ST15" i="1"/>
  <c r="SU15" i="1"/>
  <c r="SV15" i="1"/>
  <c r="SW15" i="1"/>
  <c r="SX15" i="1"/>
  <c r="SY15" i="1"/>
  <c r="SZ15" i="1"/>
  <c r="TA15" i="1"/>
  <c r="TB15" i="1"/>
  <c r="TC15" i="1"/>
  <c r="TD15" i="1"/>
  <c r="TE15" i="1"/>
  <c r="TF15" i="1"/>
  <c r="TG15" i="1"/>
  <c r="TH15" i="1"/>
  <c r="TI15" i="1"/>
  <c r="TJ15" i="1"/>
  <c r="TK15" i="1"/>
  <c r="TL15" i="1"/>
  <c r="TM15" i="1"/>
  <c r="TN15" i="1"/>
  <c r="TO15" i="1"/>
  <c r="TP15" i="1"/>
  <c r="TQ15" i="1"/>
  <c r="TR15" i="1"/>
  <c r="TS15" i="1"/>
  <c r="TT15" i="1"/>
  <c r="TU15" i="1"/>
  <c r="TV15" i="1"/>
  <c r="TW15" i="1"/>
  <c r="TX15" i="1"/>
  <c r="TY15" i="1"/>
  <c r="TZ15" i="1"/>
  <c r="UA15" i="1"/>
  <c r="UB15" i="1"/>
  <c r="UC15" i="1"/>
  <c r="UD15" i="1"/>
  <c r="UE15" i="1"/>
  <c r="UF15" i="1"/>
  <c r="UG15" i="1"/>
  <c r="UH15" i="1"/>
  <c r="UI15" i="1"/>
  <c r="UJ15" i="1"/>
  <c r="UK15" i="1"/>
  <c r="UL15" i="1"/>
  <c r="UM15" i="1"/>
  <c r="UN15" i="1"/>
  <c r="UO15" i="1"/>
  <c r="UP15" i="1"/>
  <c r="UQ15" i="1"/>
  <c r="UR15" i="1"/>
  <c r="US15" i="1"/>
  <c r="UT15" i="1"/>
  <c r="UU15" i="1"/>
  <c r="UV15" i="1"/>
  <c r="UW15" i="1"/>
  <c r="UX15" i="1"/>
  <c r="UY15" i="1"/>
  <c r="UZ15" i="1"/>
  <c r="VA15" i="1"/>
  <c r="VB15" i="1"/>
  <c r="VC15" i="1"/>
  <c r="VD15" i="1"/>
  <c r="VE15" i="1"/>
  <c r="VF15" i="1"/>
  <c r="VG15" i="1"/>
  <c r="VH15" i="1"/>
  <c r="VI15" i="1"/>
  <c r="VJ15" i="1"/>
  <c r="VK15" i="1"/>
  <c r="VL15" i="1"/>
  <c r="VM15" i="1"/>
  <c r="VN15" i="1"/>
  <c r="VO15" i="1"/>
  <c r="VP15" i="1"/>
  <c r="VQ15" i="1"/>
  <c r="VR15" i="1"/>
  <c r="VS15" i="1"/>
  <c r="VT15" i="1"/>
  <c r="VU15" i="1"/>
  <c r="VV15" i="1"/>
  <c r="VW15" i="1"/>
  <c r="VX15" i="1"/>
  <c r="VY15" i="1"/>
  <c r="VZ15" i="1"/>
  <c r="WA15" i="1"/>
  <c r="WB15" i="1"/>
  <c r="WC15" i="1"/>
  <c r="WD15" i="1"/>
  <c r="WE15" i="1"/>
  <c r="WF15" i="1"/>
  <c r="WG15" i="1"/>
  <c r="WH15" i="1"/>
  <c r="WI15" i="1"/>
  <c r="WJ15" i="1"/>
  <c r="WK15" i="1"/>
  <c r="WL15" i="1"/>
  <c r="WM15" i="1"/>
  <c r="WN15" i="1"/>
  <c r="WO15" i="1"/>
  <c r="WP15" i="1"/>
  <c r="WQ15" i="1"/>
  <c r="WR15" i="1"/>
  <c r="WS15" i="1"/>
  <c r="WT15" i="1"/>
  <c r="WU15" i="1"/>
  <c r="WV15" i="1"/>
  <c r="WW15" i="1"/>
  <c r="WX15" i="1"/>
  <c r="WY15" i="1"/>
  <c r="WZ15" i="1"/>
  <c r="XA15" i="1"/>
  <c r="XB15" i="1"/>
  <c r="XC15" i="1"/>
  <c r="XD15" i="1"/>
  <c r="XE15" i="1"/>
  <c r="XF15" i="1"/>
  <c r="XG15" i="1"/>
  <c r="XH15" i="1"/>
  <c r="XI15" i="1"/>
  <c r="XJ15" i="1"/>
  <c r="XK15" i="1"/>
  <c r="XL15" i="1"/>
  <c r="XM15" i="1"/>
  <c r="XN15" i="1"/>
  <c r="XO15" i="1"/>
  <c r="XP15" i="1"/>
  <c r="XQ15" i="1"/>
  <c r="XR15" i="1"/>
  <c r="XS15" i="1"/>
  <c r="XT15" i="1"/>
  <c r="XU15" i="1"/>
  <c r="XV15" i="1"/>
  <c r="XW15" i="1"/>
  <c r="XX15" i="1"/>
  <c r="XY15" i="1"/>
  <c r="XZ15" i="1"/>
  <c r="YA15" i="1"/>
  <c r="YB15" i="1"/>
  <c r="YC15" i="1"/>
  <c r="YD15" i="1"/>
  <c r="YE15" i="1"/>
  <c r="YF15" i="1"/>
  <c r="YG15" i="1"/>
  <c r="YH15" i="1"/>
  <c r="YI15" i="1"/>
  <c r="YJ15" i="1"/>
  <c r="YK15" i="1"/>
  <c r="YL15" i="1"/>
  <c r="YM15" i="1"/>
  <c r="YN15" i="1"/>
  <c r="YO15" i="1"/>
  <c r="YP15" i="1"/>
  <c r="YQ15" i="1"/>
  <c r="YR15" i="1"/>
  <c r="YS15" i="1"/>
  <c r="YT15" i="1"/>
  <c r="YU15" i="1"/>
  <c r="YV15" i="1"/>
  <c r="YW15" i="1"/>
  <c r="YX15" i="1"/>
  <c r="YY15" i="1"/>
  <c r="YZ15" i="1"/>
  <c r="ZA15" i="1"/>
  <c r="ZB15" i="1"/>
  <c r="ZC15" i="1"/>
  <c r="ZD15" i="1"/>
  <c r="ZE15" i="1"/>
  <c r="ZF15" i="1"/>
  <c r="ZG15" i="1"/>
  <c r="ZH15" i="1"/>
  <c r="ZI15" i="1"/>
  <c r="ZJ15" i="1"/>
  <c r="ZK15" i="1"/>
  <c r="ZL15" i="1"/>
  <c r="ZM15" i="1"/>
  <c r="ZN15" i="1"/>
  <c r="ZO15" i="1"/>
  <c r="ZP15" i="1"/>
  <c r="ZQ15" i="1"/>
  <c r="ZR15" i="1"/>
  <c r="ZS15" i="1"/>
  <c r="ZT15" i="1"/>
  <c r="ZU15" i="1"/>
  <c r="ZV15" i="1"/>
  <c r="ZW15" i="1"/>
  <c r="ZX15" i="1"/>
  <c r="ZY15" i="1"/>
  <c r="ZZ15" i="1"/>
  <c r="AAA15" i="1"/>
  <c r="AAB15" i="1"/>
  <c r="AAC15" i="1"/>
  <c r="AAD15" i="1"/>
  <c r="AAE15" i="1"/>
  <c r="AAF15" i="1"/>
  <c r="AAG15" i="1"/>
  <c r="AAH15" i="1"/>
  <c r="AAI15" i="1"/>
  <c r="AAJ15" i="1"/>
  <c r="AAK15" i="1"/>
  <c r="AAL15" i="1"/>
  <c r="AAM15" i="1"/>
  <c r="AAN15" i="1"/>
  <c r="AAO15" i="1"/>
  <c r="AAP15" i="1"/>
  <c r="AAQ15" i="1"/>
  <c r="AAR15" i="1"/>
  <c r="AAS15" i="1"/>
  <c r="AAT15" i="1"/>
  <c r="AAU15" i="1"/>
  <c r="AAV15" i="1"/>
  <c r="AAW15" i="1"/>
  <c r="AAX15" i="1"/>
  <c r="AAY15" i="1"/>
  <c r="AAZ15" i="1"/>
  <c r="ABA15" i="1"/>
  <c r="ABB15" i="1"/>
  <c r="ABC15" i="1"/>
  <c r="ABD15" i="1"/>
  <c r="ABE15" i="1"/>
  <c r="ABF15" i="1"/>
  <c r="ABG15" i="1"/>
  <c r="ABH15" i="1"/>
  <c r="ABI15" i="1"/>
  <c r="ABJ15" i="1"/>
  <c r="ABK15" i="1"/>
  <c r="ABL15" i="1"/>
  <c r="ABM15" i="1"/>
  <c r="ABN15" i="1"/>
  <c r="ABO15" i="1"/>
  <c r="ABP15" i="1"/>
  <c r="ABQ15" i="1"/>
  <c r="ABR15" i="1"/>
  <c r="ABS15" i="1"/>
  <c r="ABT15" i="1"/>
  <c r="ABU15" i="1"/>
  <c r="ABV15" i="1"/>
  <c r="ABW15" i="1"/>
  <c r="ABX15" i="1"/>
  <c r="ABY15" i="1"/>
  <c r="ABZ15" i="1"/>
  <c r="ACA15" i="1"/>
  <c r="ACB15" i="1"/>
  <c r="ACC15" i="1"/>
  <c r="ACD15" i="1"/>
  <c r="ACE15" i="1"/>
  <c r="ACF15" i="1"/>
  <c r="ACG15" i="1"/>
  <c r="ACH15" i="1"/>
  <c r="ACI15" i="1"/>
  <c r="ACJ15" i="1"/>
  <c r="ACK15" i="1"/>
  <c r="ACL15" i="1"/>
  <c r="ACM15" i="1"/>
  <c r="ACN15" i="1"/>
  <c r="ACO15" i="1"/>
  <c r="ACP15" i="1"/>
  <c r="ACQ15" i="1"/>
  <c r="OR14" i="1"/>
  <c r="OS14" i="1"/>
  <c r="OT14" i="1"/>
  <c r="OU14" i="1"/>
  <c r="OV14" i="1"/>
  <c r="OW14" i="1"/>
  <c r="OX14" i="1"/>
  <c r="OY14" i="1"/>
  <c r="OZ14" i="1"/>
  <c r="PA14" i="1"/>
  <c r="PB14" i="1"/>
  <c r="PC14" i="1"/>
  <c r="PD14" i="1"/>
  <c r="PE14" i="1"/>
  <c r="PF14" i="1"/>
  <c r="PG14" i="1"/>
  <c r="PH14" i="1"/>
  <c r="PI14" i="1"/>
  <c r="PJ14" i="1"/>
  <c r="PK14" i="1"/>
  <c r="PL14" i="1"/>
  <c r="PM14" i="1"/>
  <c r="PN14" i="1"/>
  <c r="PO14" i="1"/>
  <c r="PP14" i="1"/>
  <c r="PQ14" i="1"/>
  <c r="PR14" i="1"/>
  <c r="PS14" i="1"/>
  <c r="PT14" i="1"/>
  <c r="PU14" i="1"/>
  <c r="PV14" i="1"/>
  <c r="PW14" i="1"/>
  <c r="PX14" i="1"/>
  <c r="PY14" i="1"/>
  <c r="PZ14" i="1"/>
  <c r="QA14" i="1"/>
  <c r="QB14" i="1"/>
  <c r="QC14" i="1"/>
  <c r="QD14" i="1"/>
  <c r="QE14" i="1"/>
  <c r="QF14" i="1"/>
  <c r="QG14" i="1"/>
  <c r="QH14" i="1"/>
  <c r="QI14" i="1"/>
  <c r="QJ14" i="1"/>
  <c r="QK14" i="1"/>
  <c r="QL14" i="1"/>
  <c r="QM14" i="1"/>
  <c r="QN14" i="1"/>
  <c r="QO14" i="1"/>
  <c r="QP14" i="1"/>
  <c r="QQ14" i="1"/>
  <c r="QR14" i="1"/>
  <c r="QS14" i="1"/>
  <c r="QT14" i="1"/>
  <c r="QU14" i="1"/>
  <c r="QV14" i="1"/>
  <c r="QW14" i="1"/>
  <c r="QX14" i="1"/>
  <c r="QY14" i="1"/>
  <c r="QZ14" i="1"/>
  <c r="RA14" i="1"/>
  <c r="RB14" i="1"/>
  <c r="RC14" i="1"/>
  <c r="RD14" i="1"/>
  <c r="RE14" i="1"/>
  <c r="RF14" i="1"/>
  <c r="RG14" i="1"/>
  <c r="RH14" i="1"/>
  <c r="RI14" i="1"/>
  <c r="RJ14" i="1"/>
  <c r="RK14" i="1"/>
  <c r="RL14" i="1"/>
  <c r="RM14" i="1"/>
  <c r="RN14" i="1"/>
  <c r="RO14" i="1"/>
  <c r="RP14" i="1"/>
  <c r="RQ14" i="1"/>
  <c r="RR14" i="1"/>
  <c r="RS14" i="1"/>
  <c r="RT14" i="1"/>
  <c r="RU14" i="1"/>
  <c r="RV14" i="1"/>
  <c r="RW14" i="1"/>
  <c r="RX14" i="1"/>
  <c r="RY14" i="1"/>
  <c r="RZ14" i="1"/>
  <c r="SA14" i="1"/>
  <c r="SB14" i="1"/>
  <c r="SC14" i="1"/>
  <c r="SD14" i="1"/>
  <c r="OR15" i="1"/>
  <c r="OS15" i="1"/>
  <c r="OT15" i="1"/>
  <c r="OU15" i="1"/>
  <c r="OV15" i="1"/>
  <c r="OW15" i="1"/>
  <c r="OX15" i="1"/>
  <c r="OY15" i="1"/>
  <c r="OZ15" i="1"/>
  <c r="PA15" i="1"/>
  <c r="PB15" i="1"/>
  <c r="PC15" i="1"/>
  <c r="PD15" i="1"/>
  <c r="PE15" i="1"/>
  <c r="PF15" i="1"/>
  <c r="PG15" i="1"/>
  <c r="PH15" i="1"/>
  <c r="PI15" i="1"/>
  <c r="PJ15" i="1"/>
  <c r="PK15" i="1"/>
  <c r="PL15" i="1"/>
  <c r="PM15" i="1"/>
  <c r="PN15" i="1"/>
  <c r="PO15" i="1"/>
  <c r="PP15" i="1"/>
  <c r="PQ15" i="1"/>
  <c r="PR15" i="1"/>
  <c r="PS15" i="1"/>
  <c r="PT15" i="1"/>
  <c r="PU15" i="1"/>
  <c r="PV15" i="1"/>
  <c r="PW15" i="1"/>
  <c r="PX15" i="1"/>
  <c r="PY15" i="1"/>
  <c r="PZ15" i="1"/>
  <c r="QA15" i="1"/>
  <c r="QB15" i="1"/>
  <c r="QC15" i="1"/>
  <c r="QD15" i="1"/>
  <c r="QE15" i="1"/>
  <c r="QF15" i="1"/>
  <c r="QG15" i="1"/>
  <c r="QH15" i="1"/>
  <c r="QI15" i="1"/>
  <c r="QJ15" i="1"/>
  <c r="QK15" i="1"/>
  <c r="QL15" i="1"/>
  <c r="QM15" i="1"/>
  <c r="QN15" i="1"/>
  <c r="QO15" i="1"/>
  <c r="QP15" i="1"/>
  <c r="QQ15" i="1"/>
  <c r="QR15" i="1"/>
  <c r="QS15" i="1"/>
  <c r="QT15" i="1"/>
  <c r="QU15" i="1"/>
  <c r="QV15" i="1"/>
  <c r="QW15" i="1"/>
  <c r="QX15" i="1"/>
  <c r="QY15" i="1"/>
  <c r="QZ15" i="1"/>
  <c r="RA15" i="1"/>
  <c r="RB15" i="1"/>
  <c r="RC15" i="1"/>
  <c r="RD15" i="1"/>
  <c r="RE15" i="1"/>
  <c r="RF15" i="1"/>
  <c r="RG15" i="1"/>
  <c r="RH15" i="1"/>
  <c r="RI15" i="1"/>
  <c r="RJ15" i="1"/>
  <c r="RK15" i="1"/>
  <c r="RL15" i="1"/>
  <c r="RM15" i="1"/>
  <c r="RN15" i="1"/>
  <c r="RO15" i="1"/>
  <c r="RP15" i="1"/>
  <c r="RQ15" i="1"/>
  <c r="RR15" i="1"/>
  <c r="RS15" i="1"/>
  <c r="RT15" i="1"/>
  <c r="RU15" i="1"/>
  <c r="RV15" i="1"/>
  <c r="RW15" i="1"/>
  <c r="RX15" i="1"/>
  <c r="RY15" i="1"/>
  <c r="RZ15" i="1"/>
  <c r="SA15" i="1"/>
  <c r="SB15" i="1"/>
  <c r="SC15" i="1"/>
  <c r="SD15" i="1"/>
  <c r="OQ15" i="1"/>
  <c r="OQ14" i="1"/>
  <c r="AER10" i="1" a="1"/>
  <c r="AER10" i="1" s="1"/>
  <c r="AEQ10" i="1" a="1"/>
  <c r="AEQ10" i="1" s="1"/>
  <c r="AEP10" i="1" a="1"/>
  <c r="AEP10" i="1" s="1"/>
  <c r="AEO10" i="1" a="1"/>
  <c r="AEO10" i="1" s="1"/>
  <c r="AEN10" i="1"/>
  <c r="AEN10" i="1" a="1"/>
  <c r="AEM10" i="1" a="1"/>
  <c r="AEM10" i="1" s="1"/>
  <c r="AEL10" i="1" a="1"/>
  <c r="AEL10" i="1" s="1"/>
  <c r="AEK10" i="1" a="1"/>
  <c r="AEK10" i="1" s="1"/>
  <c r="AEJ10" i="1" a="1"/>
  <c r="AEJ10" i="1" s="1"/>
  <c r="AEI10" i="1" a="1"/>
  <c r="AEI10" i="1" s="1"/>
  <c r="AEH10" i="1"/>
  <c r="AEH10" i="1" a="1"/>
  <c r="AEG10" i="1" a="1"/>
  <c r="AEG10" i="1" s="1"/>
  <c r="AEF10" i="1" a="1"/>
  <c r="AEF10" i="1" s="1"/>
  <c r="AEE10" i="1" a="1"/>
  <c r="AEE10" i="1" s="1"/>
  <c r="AED10" i="1" a="1"/>
  <c r="AED10" i="1" s="1"/>
  <c r="AEC10" i="1" a="1"/>
  <c r="AEC10" i="1" s="1"/>
  <c r="AEB10" i="1"/>
  <c r="AEB10" i="1" a="1"/>
  <c r="AEA10" i="1" a="1"/>
  <c r="AEA10" i="1" s="1"/>
  <c r="ADZ10" i="1" a="1"/>
  <c r="ADZ10" i="1" s="1"/>
  <c r="ADY10" i="1" a="1"/>
  <c r="ADY10" i="1" s="1"/>
  <c r="ADX10" i="1" a="1"/>
  <c r="ADX10" i="1" s="1"/>
  <c r="ADW10" i="1" a="1"/>
  <c r="ADW10" i="1" s="1"/>
  <c r="ADV10" i="1"/>
  <c r="ADV10" i="1" a="1"/>
  <c r="ADU10" i="1" a="1"/>
  <c r="ADU10" i="1" s="1"/>
  <c r="ADT10" i="1" a="1"/>
  <c r="ADT10" i="1" s="1"/>
  <c r="ADS10" i="1" a="1"/>
  <c r="ADS10" i="1" s="1"/>
  <c r="ADR10" i="1" a="1"/>
  <c r="ADR10" i="1" s="1"/>
  <c r="ADQ10" i="1" a="1"/>
  <c r="ADQ10" i="1" s="1"/>
  <c r="ADP10" i="1" a="1"/>
  <c r="ADP10" i="1" s="1"/>
  <c r="ADO10" i="1" a="1"/>
  <c r="ADO10" i="1" s="1"/>
  <c r="ADN10" i="1" a="1"/>
  <c r="ADN10" i="1" s="1"/>
  <c r="ADM10" i="1" a="1"/>
  <c r="ADM10" i="1" s="1"/>
  <c r="ADL10" i="1" a="1"/>
  <c r="ADL10" i="1" s="1"/>
  <c r="ADK10" i="1" a="1"/>
  <c r="ADK10" i="1" s="1"/>
  <c r="ADJ10" i="1" a="1"/>
  <c r="ADJ10" i="1" s="1"/>
  <c r="ADI10" i="1" a="1"/>
  <c r="ADI10" i="1" s="1"/>
  <c r="ADH10" i="1" a="1"/>
  <c r="ADH10" i="1" s="1"/>
  <c r="ADG10" i="1" a="1"/>
  <c r="ADG10" i="1" s="1"/>
  <c r="ADF10" i="1" a="1"/>
  <c r="ADF10" i="1" s="1"/>
  <c r="ADE10" i="1" a="1"/>
  <c r="ADE10" i="1" s="1"/>
  <c r="ADD10" i="1" a="1"/>
  <c r="ADD10" i="1" s="1"/>
  <c r="ADC10" i="1" a="1"/>
  <c r="ADC10" i="1" s="1"/>
  <c r="ADB10" i="1" a="1"/>
  <c r="ADB10" i="1" s="1"/>
  <c r="ADA10" i="1" a="1"/>
  <c r="ADA10" i="1" s="1"/>
  <c r="ACZ10" i="1" a="1"/>
  <c r="ACZ10" i="1" s="1"/>
  <c r="ACY10" i="1" a="1"/>
  <c r="ACY10" i="1" s="1"/>
  <c r="ACX10" i="1" a="1"/>
  <c r="ACX10" i="1" s="1"/>
  <c r="ACW10" i="1" a="1"/>
  <c r="ACW10" i="1" s="1"/>
  <c r="ACV10" i="1" a="1"/>
  <c r="ACV10" i="1" s="1"/>
  <c r="ACU10" i="1" a="1"/>
  <c r="ACU10" i="1" s="1"/>
  <c r="ACT10" i="1" a="1"/>
  <c r="ACT10" i="1" s="1"/>
  <c r="ACS10" i="1" a="1"/>
  <c r="ACS10" i="1" s="1"/>
  <c r="ACR10" i="1"/>
  <c r="AER8" i="1" a="1"/>
  <c r="AER8" i="1" s="1"/>
  <c r="AEQ8" i="1" a="1"/>
  <c r="AEQ8" i="1" s="1"/>
  <c r="AEP8" i="1" a="1"/>
  <c r="AEP8" i="1" s="1"/>
  <c r="AEO8" i="1" a="1"/>
  <c r="AEO8" i="1" s="1"/>
  <c r="AEN8" i="1" a="1"/>
  <c r="AEN8" i="1" s="1"/>
  <c r="AEM8" i="1" a="1"/>
  <c r="AEM8" i="1" s="1"/>
  <c r="AEL8" i="1"/>
  <c r="AEL8" i="1" a="1"/>
  <c r="AEK8" i="1" a="1"/>
  <c r="AEK8" i="1" s="1"/>
  <c r="AEJ8" i="1" a="1"/>
  <c r="AEJ8" i="1" s="1"/>
  <c r="AEI8" i="1" a="1"/>
  <c r="AEI8" i="1" s="1"/>
  <c r="AEH8" i="1" a="1"/>
  <c r="AEH8" i="1" s="1"/>
  <c r="AEG8" i="1" a="1"/>
  <c r="AEG8" i="1" s="1"/>
  <c r="AEF8" i="1"/>
  <c r="AEF8" i="1" a="1"/>
  <c r="AEE8" i="1" a="1"/>
  <c r="AEE8" i="1" s="1"/>
  <c r="AED8" i="1" a="1"/>
  <c r="AED8" i="1" s="1"/>
  <c r="AEC8" i="1" a="1"/>
  <c r="AEC8" i="1" s="1"/>
  <c r="AEB8" i="1" a="1"/>
  <c r="AEB8" i="1" s="1"/>
  <c r="AEA8" i="1" a="1"/>
  <c r="AEA8" i="1" s="1"/>
  <c r="ADZ8" i="1"/>
  <c r="ADZ8" i="1" a="1"/>
  <c r="ADY8" i="1" a="1"/>
  <c r="ADY8" i="1" s="1"/>
  <c r="ADX8" i="1" a="1"/>
  <c r="ADX8" i="1" s="1"/>
  <c r="ADW8" i="1" a="1"/>
  <c r="ADW8" i="1" s="1"/>
  <c r="ADV8" i="1" a="1"/>
  <c r="ADV8" i="1" s="1"/>
  <c r="ADU8" i="1" a="1"/>
  <c r="ADU8" i="1" s="1"/>
  <c r="ADT8" i="1" a="1"/>
  <c r="ADT8" i="1" s="1"/>
  <c r="ADS8" i="1" a="1"/>
  <c r="ADS8" i="1" s="1"/>
  <c r="ADR8" i="1" a="1"/>
  <c r="ADR8" i="1" s="1"/>
  <c r="ADQ8" i="1" a="1"/>
  <c r="ADQ8" i="1" s="1"/>
  <c r="ADP8" i="1" a="1"/>
  <c r="ADP8" i="1" s="1"/>
  <c r="ADO8" i="1" a="1"/>
  <c r="ADO8" i="1" s="1"/>
  <c r="ADN8" i="1" a="1"/>
  <c r="ADN8" i="1" s="1"/>
  <c r="ADM8" i="1" a="1"/>
  <c r="ADM8" i="1" s="1"/>
  <c r="ADL8" i="1" a="1"/>
  <c r="ADL8" i="1" s="1"/>
  <c r="ADK8" i="1" a="1"/>
  <c r="ADK8" i="1" s="1"/>
  <c r="ADJ8" i="1" a="1"/>
  <c r="ADJ8" i="1" s="1"/>
  <c r="ADI8" i="1" a="1"/>
  <c r="ADI8" i="1" s="1"/>
  <c r="ADH8" i="1" a="1"/>
  <c r="ADH8" i="1" s="1"/>
  <c r="ADG8" i="1" a="1"/>
  <c r="ADG8" i="1" s="1"/>
  <c r="ADF8" i="1" a="1"/>
  <c r="ADF8" i="1" s="1"/>
  <c r="ADE8" i="1" a="1"/>
  <c r="ADE8" i="1" s="1"/>
  <c r="ADD8" i="1" a="1"/>
  <c r="ADD8" i="1" s="1"/>
  <c r="ADC8" i="1" a="1"/>
  <c r="ADC8" i="1" s="1"/>
  <c r="ADB8" i="1" a="1"/>
  <c r="ADB8" i="1" s="1"/>
  <c r="ADA8" i="1" a="1"/>
  <c r="ADA8" i="1" s="1"/>
  <c r="ACZ8" i="1" a="1"/>
  <c r="ACZ8" i="1" s="1"/>
  <c r="ACY8" i="1" a="1"/>
  <c r="ACY8" i="1" s="1"/>
  <c r="ACX8" i="1" a="1"/>
  <c r="ACX8" i="1" s="1"/>
  <c r="ACW8" i="1" a="1"/>
  <c r="ACW8" i="1" s="1"/>
  <c r="ACV8" i="1" a="1"/>
  <c r="ACV8" i="1" s="1"/>
  <c r="ACU8" i="1" a="1"/>
  <c r="ACU8" i="1" s="1"/>
  <c r="ACT8" i="1" a="1"/>
  <c r="ACT8" i="1" s="1"/>
  <c r="ACR8" i="1"/>
  <c r="ACS8" i="1" a="1"/>
  <c r="ACS8" i="1" s="1"/>
  <c r="OQ9" i="1"/>
  <c r="OR9" i="1"/>
  <c r="OS9" i="1"/>
  <c r="OT9" i="1"/>
  <c r="OU9" i="1"/>
  <c r="OV9" i="1"/>
  <c r="OW9" i="1"/>
  <c r="ZI9" i="1"/>
  <c r="ZJ9" i="1"/>
  <c r="ZK9" i="1"/>
  <c r="ZL9" i="1"/>
  <c r="ZM9" i="1"/>
  <c r="ZN9" i="1"/>
  <c r="ZO9" i="1"/>
  <c r="ZP9" i="1"/>
  <c r="ZQ9" i="1"/>
  <c r="ZR9" i="1"/>
  <c r="ZS9" i="1"/>
  <c r="ZT9" i="1"/>
  <c r="ZU9" i="1"/>
  <c r="ZV9" i="1"/>
  <c r="ZW9" i="1"/>
  <c r="ZX9" i="1"/>
  <c r="ZY9" i="1"/>
  <c r="ZZ9" i="1"/>
  <c r="AAA9" i="1"/>
  <c r="AAB9" i="1"/>
  <c r="AAC9" i="1"/>
  <c r="AAD9" i="1"/>
  <c r="AAE9" i="1"/>
  <c r="AAF9" i="1"/>
  <c r="AAG9" i="1"/>
  <c r="AAH9" i="1"/>
  <c r="AAI9" i="1"/>
  <c r="AAJ9" i="1"/>
  <c r="AAK9" i="1"/>
  <c r="AAL9" i="1"/>
  <c r="AAM9" i="1"/>
  <c r="AAN9" i="1"/>
  <c r="AAO9" i="1"/>
  <c r="AAP9" i="1"/>
  <c r="AAQ9" i="1"/>
  <c r="AAR9" i="1"/>
  <c r="AAS9" i="1"/>
  <c r="AAT9" i="1"/>
  <c r="AAU9" i="1"/>
  <c r="AAV9" i="1"/>
  <c r="AAW9" i="1"/>
  <c r="AAX9" i="1"/>
  <c r="AAY9" i="1"/>
  <c r="AAZ9" i="1"/>
  <c r="ABA9" i="1"/>
  <c r="ABB9" i="1"/>
  <c r="ABC9" i="1"/>
  <c r="ABD9" i="1"/>
  <c r="ABE9" i="1"/>
  <c r="ABF9" i="1"/>
  <c r="ABG9" i="1"/>
  <c r="ABH9" i="1"/>
  <c r="ABI9" i="1"/>
  <c r="ABJ9" i="1"/>
  <c r="ABK9" i="1"/>
  <c r="ABL9" i="1"/>
  <c r="ABM9" i="1"/>
  <c r="ABN9" i="1"/>
  <c r="ABO9" i="1"/>
  <c r="ABP9" i="1"/>
  <c r="ABQ9" i="1"/>
  <c r="ABR9" i="1"/>
  <c r="ABS9" i="1"/>
  <c r="ABT9" i="1"/>
  <c r="ABU9" i="1"/>
  <c r="ABV9" i="1"/>
  <c r="ABW9" i="1"/>
  <c r="ABX9" i="1"/>
  <c r="ABY9" i="1"/>
  <c r="ABZ9" i="1"/>
  <c r="ACA9" i="1"/>
  <c r="ACB9" i="1"/>
  <c r="ACC9" i="1"/>
  <c r="ACD9" i="1"/>
  <c r="ACE9" i="1"/>
  <c r="ACF9" i="1"/>
  <c r="ACG9" i="1"/>
  <c r="ACH9" i="1"/>
  <c r="ACI9" i="1"/>
  <c r="ACJ9" i="1"/>
  <c r="ACK9" i="1"/>
  <c r="ACL9" i="1"/>
  <c r="ACM9" i="1"/>
  <c r="ACN9" i="1"/>
  <c r="ACO9" i="1"/>
  <c r="ACP9" i="1"/>
  <c r="ACQ9" i="1"/>
  <c r="UK9" i="1"/>
  <c r="UL9" i="1"/>
  <c r="UM9" i="1"/>
  <c r="UN9" i="1"/>
  <c r="UO9" i="1"/>
  <c r="UP9" i="1"/>
  <c r="UQ9" i="1"/>
  <c r="UR9" i="1"/>
  <c r="US9" i="1"/>
  <c r="UT9" i="1"/>
  <c r="UU9" i="1"/>
  <c r="UV9" i="1"/>
  <c r="UW9" i="1"/>
  <c r="UX9" i="1"/>
  <c r="UY9" i="1"/>
  <c r="UZ9" i="1"/>
  <c r="VA9" i="1"/>
  <c r="VB9" i="1"/>
  <c r="VC9" i="1"/>
  <c r="VD9" i="1"/>
  <c r="VE9" i="1"/>
  <c r="VF9" i="1"/>
  <c r="VG9" i="1"/>
  <c r="VH9" i="1"/>
  <c r="VI9" i="1"/>
  <c r="VJ9" i="1"/>
  <c r="VK9" i="1"/>
  <c r="VL9" i="1"/>
  <c r="VM9" i="1"/>
  <c r="VN9" i="1"/>
  <c r="VO9" i="1"/>
  <c r="VP9" i="1"/>
  <c r="VQ9" i="1"/>
  <c r="VR9" i="1"/>
  <c r="VS9" i="1"/>
  <c r="VT9" i="1"/>
  <c r="VU9" i="1"/>
  <c r="VV9" i="1"/>
  <c r="VW9" i="1"/>
  <c r="VX9" i="1"/>
  <c r="VY9" i="1"/>
  <c r="VZ9" i="1"/>
  <c r="WA9" i="1"/>
  <c r="WB9" i="1"/>
  <c r="WC9" i="1"/>
  <c r="WD9" i="1"/>
  <c r="WE9" i="1"/>
  <c r="WF9" i="1"/>
  <c r="WG9" i="1"/>
  <c r="WH9" i="1"/>
  <c r="WI9" i="1"/>
  <c r="WJ9" i="1"/>
  <c r="WK9" i="1"/>
  <c r="WL9" i="1"/>
  <c r="WM9" i="1"/>
  <c r="WN9" i="1"/>
  <c r="WO9" i="1"/>
  <c r="WP9" i="1"/>
  <c r="WQ9" i="1"/>
  <c r="WR9" i="1"/>
  <c r="WS9" i="1"/>
  <c r="WT9" i="1"/>
  <c r="WU9" i="1"/>
  <c r="WV9" i="1"/>
  <c r="WW9" i="1"/>
  <c r="WX9" i="1"/>
  <c r="WY9" i="1"/>
  <c r="WZ9" i="1"/>
  <c r="XA9" i="1"/>
  <c r="XB9" i="1"/>
  <c r="XC9" i="1"/>
  <c r="XD9" i="1"/>
  <c r="XE9" i="1"/>
  <c r="XF9" i="1"/>
  <c r="XG9" i="1"/>
  <c r="XH9" i="1"/>
  <c r="XI9" i="1"/>
  <c r="XJ9" i="1"/>
  <c r="XK9" i="1"/>
  <c r="XL9" i="1"/>
  <c r="XM9" i="1"/>
  <c r="XN9" i="1"/>
  <c r="XO9" i="1"/>
  <c r="XP9" i="1"/>
  <c r="XQ9" i="1"/>
  <c r="XR9" i="1"/>
  <c r="XS9" i="1"/>
  <c r="XT9" i="1"/>
  <c r="XU9" i="1"/>
  <c r="XV9" i="1"/>
  <c r="XW9" i="1"/>
  <c r="XX9" i="1"/>
  <c r="XY9" i="1"/>
  <c r="XZ9" i="1"/>
  <c r="YA9" i="1"/>
  <c r="YB9" i="1"/>
  <c r="YC9" i="1"/>
  <c r="YD9" i="1"/>
  <c r="YE9" i="1"/>
  <c r="YF9" i="1"/>
  <c r="YG9" i="1"/>
  <c r="YH9" i="1"/>
  <c r="YI9" i="1"/>
  <c r="YJ9" i="1"/>
  <c r="YK9" i="1"/>
  <c r="YL9" i="1"/>
  <c r="YM9" i="1"/>
  <c r="YN9" i="1"/>
  <c r="YO9" i="1"/>
  <c r="YP9" i="1"/>
  <c r="YQ9" i="1"/>
  <c r="YR9" i="1"/>
  <c r="YS9" i="1"/>
  <c r="YT9" i="1"/>
  <c r="YU9" i="1"/>
  <c r="YV9" i="1"/>
  <c r="YW9" i="1"/>
  <c r="YX9" i="1"/>
  <c r="YY9" i="1"/>
  <c r="YZ9" i="1"/>
  <c r="ZA9" i="1"/>
  <c r="ZB9" i="1"/>
  <c r="ZC9" i="1"/>
  <c r="ZD9" i="1"/>
  <c r="ZE9" i="1"/>
  <c r="ZF9" i="1"/>
  <c r="ZG9" i="1"/>
  <c r="ZH9" i="1"/>
  <c r="RX9" i="1"/>
  <c r="RY9" i="1"/>
  <c r="RZ9" i="1"/>
  <c r="SA9" i="1"/>
  <c r="SB9" i="1"/>
  <c r="SC9" i="1"/>
  <c r="SD9" i="1"/>
  <c r="SE9" i="1"/>
  <c r="SF9" i="1"/>
  <c r="SG9" i="1"/>
  <c r="SH9" i="1"/>
  <c r="SI9" i="1"/>
  <c r="SJ9" i="1"/>
  <c r="SK9" i="1"/>
  <c r="SL9" i="1"/>
  <c r="SM9" i="1"/>
  <c r="SN9" i="1"/>
  <c r="SO9" i="1"/>
  <c r="SP9" i="1"/>
  <c r="SQ9" i="1"/>
  <c r="SR9" i="1"/>
  <c r="SS9" i="1"/>
  <c r="ST9" i="1"/>
  <c r="SU9" i="1"/>
  <c r="SV9" i="1"/>
  <c r="SW9" i="1"/>
  <c r="SX9" i="1"/>
  <c r="SY9" i="1"/>
  <c r="SZ9" i="1"/>
  <c r="TA9" i="1"/>
  <c r="TB9" i="1"/>
  <c r="TC9" i="1"/>
  <c r="TD9" i="1"/>
  <c r="TE9" i="1"/>
  <c r="TF9" i="1"/>
  <c r="TG9" i="1"/>
  <c r="TH9" i="1"/>
  <c r="TI9" i="1"/>
  <c r="TJ9" i="1"/>
  <c r="TK9" i="1"/>
  <c r="TL9" i="1"/>
  <c r="TM9" i="1"/>
  <c r="TN9" i="1"/>
  <c r="TO9" i="1"/>
  <c r="TP9" i="1"/>
  <c r="TQ9" i="1"/>
  <c r="TR9" i="1"/>
  <c r="TS9" i="1"/>
  <c r="TT9" i="1"/>
  <c r="TU9" i="1"/>
  <c r="TV9" i="1"/>
  <c r="TW9" i="1"/>
  <c r="TX9" i="1"/>
  <c r="TY9" i="1"/>
  <c r="TZ9" i="1"/>
  <c r="UA9" i="1"/>
  <c r="UB9" i="1"/>
  <c r="UC9" i="1"/>
  <c r="UD9" i="1"/>
  <c r="UE9" i="1"/>
  <c r="UF9" i="1"/>
  <c r="UG9" i="1"/>
  <c r="UH9" i="1"/>
  <c r="UI9" i="1"/>
  <c r="UJ9" i="1"/>
  <c r="OY9" i="1"/>
  <c r="OZ9" i="1"/>
  <c r="PA9" i="1"/>
  <c r="PB9" i="1"/>
  <c r="PC9" i="1"/>
  <c r="PD9" i="1"/>
  <c r="PE9" i="1"/>
  <c r="PF9" i="1"/>
  <c r="PG9" i="1"/>
  <c r="PH9" i="1"/>
  <c r="PI9" i="1"/>
  <c r="PJ9" i="1"/>
  <c r="PK9" i="1"/>
  <c r="PL9" i="1"/>
  <c r="PM9" i="1"/>
  <c r="PN9" i="1"/>
  <c r="PO9" i="1"/>
  <c r="PP9" i="1"/>
  <c r="PQ9" i="1"/>
  <c r="PR9" i="1"/>
  <c r="PS9" i="1"/>
  <c r="PT9" i="1"/>
  <c r="PU9" i="1"/>
  <c r="PV9" i="1"/>
  <c r="PW9" i="1"/>
  <c r="PX9" i="1"/>
  <c r="PY9" i="1"/>
  <c r="PZ9" i="1"/>
  <c r="QA9" i="1"/>
  <c r="QB9" i="1"/>
  <c r="QC9" i="1"/>
  <c r="QD9" i="1"/>
  <c r="QE9" i="1"/>
  <c r="QF9" i="1"/>
  <c r="QG9" i="1"/>
  <c r="QH9" i="1"/>
  <c r="QI9" i="1"/>
  <c r="QJ9" i="1"/>
  <c r="QK9" i="1"/>
  <c r="QL9" i="1"/>
  <c r="QM9" i="1"/>
  <c r="QN9" i="1"/>
  <c r="QO9" i="1"/>
  <c r="QP9" i="1"/>
  <c r="QQ9" i="1"/>
  <c r="QR9" i="1"/>
  <c r="QS9" i="1"/>
  <c r="QT9" i="1"/>
  <c r="QU9" i="1"/>
  <c r="QV9" i="1"/>
  <c r="QW9" i="1"/>
  <c r="QX9" i="1"/>
  <c r="QY9" i="1"/>
  <c r="QZ9" i="1"/>
  <c r="RA9" i="1"/>
  <c r="RB9" i="1"/>
  <c r="RC9" i="1"/>
  <c r="RD9" i="1"/>
  <c r="RE9" i="1"/>
  <c r="RF9" i="1"/>
  <c r="RG9" i="1"/>
  <c r="RH9" i="1"/>
  <c r="RI9" i="1"/>
  <c r="RJ9" i="1"/>
  <c r="RK9" i="1"/>
  <c r="RL9" i="1"/>
  <c r="RM9" i="1"/>
  <c r="RN9" i="1"/>
  <c r="RO9" i="1"/>
  <c r="RP9" i="1"/>
  <c r="RQ9" i="1"/>
  <c r="RR9" i="1"/>
  <c r="RS9" i="1"/>
  <c r="RT9" i="1"/>
  <c r="RU9" i="1"/>
  <c r="RV9" i="1"/>
  <c r="RW9" i="1"/>
  <c r="OX9" i="1"/>
  <c r="RX8" i="1"/>
  <c r="RY8" i="1"/>
  <c r="RZ8" i="1"/>
  <c r="SA8" i="1"/>
  <c r="SB8" i="1"/>
  <c r="SC8" i="1"/>
  <c r="SD8" i="1"/>
  <c r="SE8" i="1"/>
  <c r="SF8" i="1"/>
  <c r="SG8" i="1"/>
  <c r="SH8" i="1"/>
  <c r="SI8" i="1"/>
  <c r="SJ8" i="1"/>
  <c r="SK8" i="1"/>
  <c r="SL8" i="1"/>
  <c r="SM8" i="1"/>
  <c r="SN8" i="1"/>
  <c r="SO8" i="1"/>
  <c r="SP8" i="1"/>
  <c r="SQ8" i="1"/>
  <c r="SR8" i="1"/>
  <c r="SS8" i="1"/>
  <c r="ST8" i="1"/>
  <c r="SU8" i="1"/>
  <c r="SV8" i="1"/>
  <c r="SW8" i="1"/>
  <c r="SX8" i="1"/>
  <c r="SY8" i="1"/>
  <c r="SZ8" i="1"/>
  <c r="TA8" i="1"/>
  <c r="TB8" i="1"/>
  <c r="TC8" i="1"/>
  <c r="TD8" i="1"/>
  <c r="TE8" i="1"/>
  <c r="TF8" i="1"/>
  <c r="TG8" i="1"/>
  <c r="TH8" i="1"/>
  <c r="TI8" i="1"/>
  <c r="TJ8" i="1"/>
  <c r="TK8" i="1"/>
  <c r="TL8" i="1"/>
  <c r="TM8" i="1"/>
  <c r="TN8" i="1"/>
  <c r="TO8" i="1"/>
  <c r="TP8" i="1"/>
  <c r="TQ8" i="1"/>
  <c r="TR8" i="1"/>
  <c r="TS8" i="1"/>
  <c r="TT8" i="1"/>
  <c r="TU8" i="1"/>
  <c r="TV8" i="1"/>
  <c r="TW8" i="1"/>
  <c r="TX8" i="1"/>
  <c r="TY8" i="1"/>
  <c r="TZ8" i="1"/>
  <c r="UA8" i="1"/>
  <c r="UB8" i="1"/>
  <c r="UC8" i="1"/>
  <c r="UD8" i="1"/>
  <c r="UE8" i="1"/>
  <c r="UF8" i="1"/>
  <c r="UG8" i="1"/>
  <c r="UH8" i="1"/>
  <c r="UI8" i="1"/>
  <c r="UJ8" i="1"/>
  <c r="UK8" i="1"/>
  <c r="UL8" i="1"/>
  <c r="UM8" i="1"/>
  <c r="UN8" i="1"/>
  <c r="UO8" i="1"/>
  <c r="UP8" i="1"/>
  <c r="UQ8" i="1"/>
  <c r="UR8" i="1"/>
  <c r="US8" i="1"/>
  <c r="UT8" i="1"/>
  <c r="UU8" i="1"/>
  <c r="UV8" i="1"/>
  <c r="UW8" i="1"/>
  <c r="UX8" i="1"/>
  <c r="UY8" i="1"/>
  <c r="UZ8" i="1"/>
  <c r="VA8" i="1"/>
  <c r="VB8" i="1"/>
  <c r="VC8" i="1"/>
  <c r="VD8" i="1"/>
  <c r="VE8" i="1"/>
  <c r="VF8" i="1"/>
  <c r="VG8" i="1"/>
  <c r="VH8" i="1"/>
  <c r="VI8" i="1"/>
  <c r="VJ8" i="1"/>
  <c r="VK8" i="1"/>
  <c r="VL8" i="1"/>
  <c r="VM8" i="1"/>
  <c r="VN8" i="1"/>
  <c r="VO8" i="1"/>
  <c r="VP8" i="1"/>
  <c r="VQ8" i="1"/>
  <c r="VR8" i="1"/>
  <c r="VS8" i="1"/>
  <c r="VT8" i="1"/>
  <c r="VU8" i="1"/>
  <c r="VV8" i="1"/>
  <c r="VW8" i="1"/>
  <c r="VX8" i="1"/>
  <c r="VY8" i="1"/>
  <c r="VZ8" i="1"/>
  <c r="WA8" i="1"/>
  <c r="WB8" i="1"/>
  <c r="WC8" i="1"/>
  <c r="WD8" i="1"/>
  <c r="WE8" i="1"/>
  <c r="WF8" i="1"/>
  <c r="WG8" i="1"/>
  <c r="WH8" i="1"/>
  <c r="WI8" i="1"/>
  <c r="WJ8" i="1"/>
  <c r="WK8" i="1"/>
  <c r="WL8" i="1"/>
  <c r="WM8" i="1"/>
  <c r="WN8" i="1"/>
  <c r="WO8" i="1"/>
  <c r="WP8" i="1"/>
  <c r="WQ8" i="1"/>
  <c r="WR8" i="1"/>
  <c r="WS8" i="1"/>
  <c r="WT8" i="1"/>
  <c r="WU8" i="1"/>
  <c r="WV8" i="1"/>
  <c r="WW8" i="1"/>
  <c r="WX8" i="1"/>
  <c r="WY8" i="1"/>
  <c r="WZ8" i="1"/>
  <c r="XA8" i="1"/>
  <c r="XB8" i="1"/>
  <c r="XC8" i="1"/>
  <c r="XD8" i="1"/>
  <c r="XE8" i="1"/>
  <c r="XF8" i="1"/>
  <c r="XG8" i="1"/>
  <c r="XH8" i="1"/>
  <c r="XI8" i="1"/>
  <c r="XJ8" i="1"/>
  <c r="XK8" i="1"/>
  <c r="XL8" i="1"/>
  <c r="XM8" i="1"/>
  <c r="XN8" i="1"/>
  <c r="XO8" i="1"/>
  <c r="XP8" i="1"/>
  <c r="XQ8" i="1"/>
  <c r="XR8" i="1"/>
  <c r="XS8" i="1"/>
  <c r="XT8" i="1"/>
  <c r="XU8" i="1"/>
  <c r="XV8" i="1"/>
  <c r="XW8" i="1"/>
  <c r="XX8" i="1"/>
  <c r="XY8" i="1"/>
  <c r="XZ8" i="1"/>
  <c r="YA8" i="1"/>
  <c r="YB8" i="1"/>
  <c r="YC8" i="1"/>
  <c r="YD8" i="1"/>
  <c r="YE8" i="1"/>
  <c r="YF8" i="1"/>
  <c r="YG8" i="1"/>
  <c r="YH8" i="1"/>
  <c r="YI8" i="1"/>
  <c r="YJ8" i="1"/>
  <c r="YK8" i="1"/>
  <c r="YL8" i="1"/>
  <c r="YM8" i="1"/>
  <c r="YN8" i="1"/>
  <c r="YO8" i="1"/>
  <c r="YP8" i="1"/>
  <c r="YQ8" i="1"/>
  <c r="YR8" i="1"/>
  <c r="YS8" i="1"/>
  <c r="YT8" i="1"/>
  <c r="YU8" i="1"/>
  <c r="YV8" i="1"/>
  <c r="YW8" i="1"/>
  <c r="YX8" i="1"/>
  <c r="YY8" i="1"/>
  <c r="YZ8" i="1"/>
  <c r="ZA8" i="1"/>
  <c r="ZB8" i="1"/>
  <c r="ZC8" i="1"/>
  <c r="ZD8" i="1"/>
  <c r="ZE8" i="1"/>
  <c r="ZF8" i="1"/>
  <c r="ZG8" i="1"/>
  <c r="ZH8" i="1"/>
  <c r="ZI8" i="1"/>
  <c r="ZJ8" i="1"/>
  <c r="ZK8" i="1"/>
  <c r="ZL8" i="1"/>
  <c r="ZM8" i="1"/>
  <c r="ZN8" i="1"/>
  <c r="ZO8" i="1"/>
  <c r="ZP8" i="1"/>
  <c r="ZQ8" i="1"/>
  <c r="ZR8" i="1"/>
  <c r="ZS8" i="1"/>
  <c r="ZT8" i="1"/>
  <c r="ZU8" i="1"/>
  <c r="ZV8" i="1"/>
  <c r="ZW8" i="1"/>
  <c r="ZX8" i="1"/>
  <c r="ZY8" i="1"/>
  <c r="ZZ8" i="1"/>
  <c r="AAA8" i="1"/>
  <c r="AAB8" i="1"/>
  <c r="AAC8" i="1"/>
  <c r="AAD8" i="1"/>
  <c r="AAE8" i="1"/>
  <c r="AAF8" i="1"/>
  <c r="AAG8" i="1"/>
  <c r="AAH8" i="1"/>
  <c r="AAI8" i="1"/>
  <c r="AAJ8" i="1"/>
  <c r="AAK8" i="1"/>
  <c r="AAL8" i="1"/>
  <c r="AAM8" i="1"/>
  <c r="AAN8" i="1"/>
  <c r="AAO8" i="1"/>
  <c r="AAP8" i="1"/>
  <c r="AAQ8" i="1"/>
  <c r="AAR8" i="1"/>
  <c r="AAS8" i="1"/>
  <c r="AAT8" i="1"/>
  <c r="AAU8" i="1"/>
  <c r="AAV8" i="1"/>
  <c r="AAW8" i="1"/>
  <c r="AAX8" i="1"/>
  <c r="AAY8" i="1"/>
  <c r="AAZ8" i="1"/>
  <c r="ABA8" i="1"/>
  <c r="ABB8" i="1"/>
  <c r="ABC8" i="1"/>
  <c r="ABD8" i="1"/>
  <c r="ABE8" i="1"/>
  <c r="ABF8" i="1"/>
  <c r="ABG8" i="1"/>
  <c r="ABH8" i="1"/>
  <c r="ABI8" i="1"/>
  <c r="ABJ8" i="1"/>
  <c r="ABK8" i="1"/>
  <c r="ABL8" i="1"/>
  <c r="ABM8" i="1"/>
  <c r="ABN8" i="1"/>
  <c r="ABO8" i="1"/>
  <c r="ABP8" i="1"/>
  <c r="ABQ8" i="1"/>
  <c r="ABR8" i="1"/>
  <c r="ABS8" i="1"/>
  <c r="ABT8" i="1"/>
  <c r="ABU8" i="1"/>
  <c r="ABV8" i="1"/>
  <c r="ABW8" i="1"/>
  <c r="ABX8" i="1"/>
  <c r="ABY8" i="1"/>
  <c r="ABZ8" i="1"/>
  <c r="ACA8" i="1"/>
  <c r="ACB8" i="1"/>
  <c r="ACC8" i="1"/>
  <c r="ACD8" i="1"/>
  <c r="ACE8" i="1"/>
  <c r="ACF8" i="1"/>
  <c r="ACG8" i="1"/>
  <c r="ACH8" i="1"/>
  <c r="ACI8" i="1"/>
  <c r="ACJ8" i="1"/>
  <c r="ACK8" i="1"/>
  <c r="ACL8" i="1"/>
  <c r="ACM8" i="1"/>
  <c r="ACN8" i="1"/>
  <c r="ACO8" i="1"/>
  <c r="ACP8" i="1"/>
  <c r="ACQ8" i="1"/>
  <c r="OU8" i="1"/>
  <c r="OV8" i="1"/>
  <c r="OW8" i="1"/>
  <c r="OX8" i="1"/>
  <c r="OY8" i="1"/>
  <c r="OZ8" i="1"/>
  <c r="PA8" i="1"/>
  <c r="PB8" i="1"/>
  <c r="PC8" i="1"/>
  <c r="PD8" i="1"/>
  <c r="PE8" i="1"/>
  <c r="PF8" i="1"/>
  <c r="PG8" i="1"/>
  <c r="PH8" i="1"/>
  <c r="PI8" i="1"/>
  <c r="PJ8" i="1"/>
  <c r="PK8" i="1"/>
  <c r="PL8" i="1"/>
  <c r="PM8" i="1"/>
  <c r="PN8" i="1"/>
  <c r="PO8" i="1"/>
  <c r="PP8" i="1"/>
  <c r="PQ8" i="1"/>
  <c r="PR8" i="1"/>
  <c r="PS8" i="1"/>
  <c r="PT8" i="1"/>
  <c r="PU8" i="1"/>
  <c r="PV8" i="1"/>
  <c r="PW8" i="1"/>
  <c r="PX8" i="1"/>
  <c r="PY8" i="1"/>
  <c r="PZ8" i="1"/>
  <c r="QA8" i="1"/>
  <c r="QB8" i="1"/>
  <c r="QC8" i="1"/>
  <c r="QD8" i="1"/>
  <c r="QE8" i="1"/>
  <c r="QF8" i="1"/>
  <c r="QG8" i="1"/>
  <c r="QH8" i="1"/>
  <c r="QI8" i="1"/>
  <c r="QJ8" i="1"/>
  <c r="QK8" i="1"/>
  <c r="QL8" i="1"/>
  <c r="QM8" i="1"/>
  <c r="QN8" i="1"/>
  <c r="QO8" i="1"/>
  <c r="QP8" i="1"/>
  <c r="QQ8" i="1"/>
  <c r="QR8" i="1"/>
  <c r="QS8" i="1"/>
  <c r="QT8" i="1"/>
  <c r="QU8" i="1"/>
  <c r="QV8" i="1"/>
  <c r="QW8" i="1"/>
  <c r="QX8" i="1"/>
  <c r="QY8" i="1"/>
  <c r="QZ8" i="1"/>
  <c r="RA8" i="1"/>
  <c r="RB8" i="1"/>
  <c r="RC8" i="1"/>
  <c r="RD8" i="1"/>
  <c r="RE8" i="1"/>
  <c r="RF8" i="1"/>
  <c r="RG8" i="1"/>
  <c r="RH8" i="1"/>
  <c r="RI8" i="1"/>
  <c r="RJ8" i="1"/>
  <c r="RK8" i="1"/>
  <c r="RL8" i="1"/>
  <c r="RM8" i="1"/>
  <c r="RN8" i="1"/>
  <c r="RO8" i="1"/>
  <c r="RP8" i="1"/>
  <c r="RQ8" i="1"/>
  <c r="RR8" i="1"/>
  <c r="RS8" i="1"/>
  <c r="RT8" i="1"/>
  <c r="RU8" i="1"/>
  <c r="RV8" i="1"/>
  <c r="RW8" i="1"/>
  <c r="OR8" i="1"/>
  <c r="OS8" i="1"/>
  <c r="OT8" i="1"/>
  <c r="OQ8" i="1"/>
  <c r="OR10" i="1" l="1"/>
  <c r="OS10" i="1"/>
  <c r="OT10" i="1"/>
  <c r="OU10" i="1"/>
  <c r="OV10" i="1"/>
  <c r="OW10" i="1"/>
  <c r="OX10" i="1"/>
  <c r="OY10" i="1"/>
  <c r="OZ10" i="1"/>
  <c r="PA10" i="1"/>
  <c r="PB10" i="1"/>
  <c r="PC10" i="1"/>
  <c r="PD10" i="1"/>
  <c r="PE10" i="1"/>
  <c r="PF10" i="1"/>
  <c r="PG10" i="1"/>
  <c r="PH10" i="1"/>
  <c r="PI10" i="1"/>
  <c r="PJ10" i="1"/>
  <c r="PK10" i="1"/>
  <c r="PL10" i="1"/>
  <c r="PM10" i="1"/>
  <c r="PN10" i="1"/>
  <c r="PO10" i="1"/>
  <c r="PP10" i="1"/>
  <c r="PQ10" i="1"/>
  <c r="PR10" i="1"/>
  <c r="PS10" i="1"/>
  <c r="PT10" i="1"/>
  <c r="PU10" i="1"/>
  <c r="PV10" i="1"/>
  <c r="PW10" i="1"/>
  <c r="PX10" i="1"/>
  <c r="PY10" i="1"/>
  <c r="PZ10" i="1"/>
  <c r="QA10" i="1"/>
  <c r="QB10" i="1"/>
  <c r="QC10" i="1"/>
  <c r="QD10" i="1"/>
  <c r="QE10" i="1"/>
  <c r="QF10" i="1"/>
  <c r="QG10" i="1"/>
  <c r="QH10" i="1"/>
  <c r="QI10" i="1"/>
  <c r="QJ10" i="1"/>
  <c r="QK10" i="1"/>
  <c r="QL10" i="1"/>
  <c r="QM10" i="1"/>
  <c r="QN10" i="1"/>
  <c r="QO10" i="1"/>
  <c r="QP10" i="1"/>
  <c r="QQ10" i="1"/>
  <c r="QR10" i="1"/>
  <c r="QS10" i="1"/>
  <c r="QT10" i="1"/>
  <c r="QU10" i="1"/>
  <c r="QV10" i="1"/>
  <c r="QW10" i="1"/>
  <c r="QX10" i="1"/>
  <c r="QY10" i="1"/>
  <c r="QZ10" i="1"/>
  <c r="RA10" i="1"/>
  <c r="RB10" i="1"/>
  <c r="RC10" i="1"/>
  <c r="RD10" i="1"/>
  <c r="RE10" i="1"/>
  <c r="RF10" i="1"/>
  <c r="RG10" i="1"/>
  <c r="RH10" i="1"/>
  <c r="RI10" i="1"/>
  <c r="RJ10" i="1"/>
  <c r="RK10" i="1"/>
  <c r="RL10" i="1"/>
  <c r="RM10" i="1"/>
  <c r="RN10" i="1"/>
  <c r="RO10" i="1"/>
  <c r="RP10" i="1"/>
  <c r="RQ10" i="1"/>
  <c r="RR10" i="1"/>
  <c r="RS10" i="1"/>
  <c r="RT10" i="1"/>
  <c r="RU10" i="1"/>
  <c r="RV10" i="1"/>
  <c r="RW10" i="1"/>
  <c r="RX10" i="1"/>
  <c r="RY10" i="1"/>
  <c r="RZ10" i="1"/>
  <c r="SA10" i="1"/>
  <c r="SB10" i="1"/>
  <c r="SC10" i="1"/>
  <c r="SD10" i="1"/>
  <c r="SE10" i="1"/>
  <c r="SF10" i="1"/>
  <c r="SG10" i="1"/>
  <c r="SH10" i="1"/>
  <c r="SI10" i="1"/>
  <c r="SJ10" i="1"/>
  <c r="SK10" i="1"/>
  <c r="SL10" i="1"/>
  <c r="SM10" i="1"/>
  <c r="SN10" i="1"/>
  <c r="SO10" i="1"/>
  <c r="SP10" i="1"/>
  <c r="SQ10" i="1"/>
  <c r="SR10" i="1"/>
  <c r="SS10" i="1"/>
  <c r="ST10" i="1"/>
  <c r="SU10" i="1"/>
  <c r="SV10" i="1"/>
  <c r="SW10" i="1"/>
  <c r="SX10" i="1"/>
  <c r="SY10" i="1"/>
  <c r="SZ10" i="1"/>
  <c r="TA10" i="1"/>
  <c r="TB10" i="1"/>
  <c r="TC10" i="1"/>
  <c r="TD10" i="1"/>
  <c r="TE10" i="1"/>
  <c r="TF10" i="1"/>
  <c r="TG10" i="1"/>
  <c r="TH10" i="1"/>
  <c r="TI10" i="1"/>
  <c r="TJ10" i="1"/>
  <c r="TK10" i="1"/>
  <c r="TL10" i="1"/>
  <c r="TM10" i="1"/>
  <c r="TN10" i="1"/>
  <c r="TO10" i="1"/>
  <c r="TP10" i="1"/>
  <c r="TQ10" i="1"/>
  <c r="TR10" i="1"/>
  <c r="TS10" i="1"/>
  <c r="TT10" i="1"/>
  <c r="TU10" i="1"/>
  <c r="TV10" i="1"/>
  <c r="TW10" i="1"/>
  <c r="TX10" i="1"/>
  <c r="TY10" i="1"/>
  <c r="TZ10" i="1"/>
  <c r="UA10" i="1"/>
  <c r="UB10" i="1"/>
  <c r="UC10" i="1"/>
  <c r="UD10" i="1"/>
  <c r="UE10" i="1"/>
  <c r="UF10" i="1"/>
  <c r="UG10" i="1"/>
  <c r="UH10" i="1"/>
  <c r="UI10" i="1"/>
  <c r="UJ10" i="1"/>
  <c r="UK10" i="1"/>
  <c r="UL10" i="1"/>
  <c r="UM10" i="1"/>
  <c r="UN10" i="1"/>
  <c r="UO10" i="1"/>
  <c r="UP10" i="1"/>
  <c r="UQ10" i="1"/>
  <c r="UR10" i="1"/>
  <c r="US10" i="1"/>
  <c r="UT10" i="1"/>
  <c r="UU10" i="1"/>
  <c r="UV10" i="1"/>
  <c r="UW10" i="1"/>
  <c r="UX10" i="1"/>
  <c r="UY10" i="1"/>
  <c r="UZ10" i="1"/>
  <c r="VA10" i="1"/>
  <c r="VB10" i="1"/>
  <c r="VC10" i="1"/>
  <c r="VD10" i="1"/>
  <c r="VE10" i="1"/>
  <c r="VF10" i="1"/>
  <c r="VG10" i="1"/>
  <c r="VH10" i="1"/>
  <c r="VI10" i="1"/>
  <c r="VJ10" i="1"/>
  <c r="VK10" i="1"/>
  <c r="VL10" i="1"/>
  <c r="VM10" i="1"/>
  <c r="VN10" i="1"/>
  <c r="VO10" i="1"/>
  <c r="VP10" i="1"/>
  <c r="VQ10" i="1"/>
  <c r="VR10" i="1"/>
  <c r="VS10" i="1"/>
  <c r="VT10" i="1"/>
  <c r="VU10" i="1"/>
  <c r="VV10" i="1"/>
  <c r="VW10" i="1"/>
  <c r="VX10" i="1"/>
  <c r="VY10" i="1"/>
  <c r="VZ10" i="1"/>
  <c r="WA10" i="1"/>
  <c r="WB10" i="1"/>
  <c r="WC10" i="1"/>
  <c r="WD10" i="1"/>
  <c r="WE10" i="1"/>
  <c r="WF10" i="1"/>
  <c r="WG10" i="1"/>
  <c r="WH10" i="1"/>
  <c r="WI10" i="1"/>
  <c r="WJ10" i="1"/>
  <c r="WK10" i="1"/>
  <c r="WL10" i="1"/>
  <c r="WM10" i="1"/>
  <c r="WN10" i="1"/>
  <c r="WO10" i="1"/>
  <c r="WP10" i="1"/>
  <c r="WQ10" i="1"/>
  <c r="WR10" i="1"/>
  <c r="WS10" i="1"/>
  <c r="WT10" i="1"/>
  <c r="WU10" i="1"/>
  <c r="WV10" i="1"/>
  <c r="WW10" i="1"/>
  <c r="WX10" i="1"/>
  <c r="WY10" i="1"/>
  <c r="WZ10" i="1"/>
  <c r="XA10" i="1"/>
  <c r="XB10" i="1"/>
  <c r="XC10" i="1"/>
  <c r="XD10" i="1"/>
  <c r="XE10" i="1"/>
  <c r="XF10" i="1"/>
  <c r="XG10" i="1"/>
  <c r="XH10" i="1"/>
  <c r="XI10" i="1"/>
  <c r="XJ10" i="1"/>
  <c r="XK10" i="1"/>
  <c r="XL10" i="1"/>
  <c r="XM10" i="1"/>
  <c r="XN10" i="1"/>
  <c r="XO10" i="1"/>
  <c r="XP10" i="1"/>
  <c r="XQ10" i="1"/>
  <c r="XR10" i="1"/>
  <c r="XS10" i="1"/>
  <c r="XT10" i="1"/>
  <c r="XU10" i="1"/>
  <c r="XV10" i="1"/>
  <c r="XW10" i="1"/>
  <c r="XX10" i="1"/>
  <c r="XY10" i="1"/>
  <c r="XZ10" i="1"/>
  <c r="YA10" i="1"/>
  <c r="YB10" i="1"/>
  <c r="YC10" i="1"/>
  <c r="YD10" i="1"/>
  <c r="YE10" i="1"/>
  <c r="YF10" i="1"/>
  <c r="YG10" i="1"/>
  <c r="YH10" i="1"/>
  <c r="YI10" i="1"/>
  <c r="YJ10" i="1"/>
  <c r="YK10" i="1"/>
  <c r="YL10" i="1"/>
  <c r="YM10" i="1"/>
  <c r="YN10" i="1"/>
  <c r="YO10" i="1"/>
  <c r="YP10" i="1"/>
  <c r="YQ10" i="1"/>
  <c r="YR10" i="1"/>
  <c r="YS10" i="1"/>
  <c r="YT10" i="1"/>
  <c r="YU10" i="1"/>
  <c r="YV10" i="1"/>
  <c r="YW10" i="1"/>
  <c r="YX10" i="1"/>
  <c r="YY10" i="1"/>
  <c r="YZ10" i="1"/>
  <c r="ZA10" i="1"/>
  <c r="ZB10" i="1"/>
  <c r="ZC10" i="1"/>
  <c r="ZD10" i="1"/>
  <c r="ZE10" i="1"/>
  <c r="ZF10" i="1"/>
  <c r="ZG10" i="1"/>
  <c r="ZH10" i="1"/>
  <c r="ZI10" i="1"/>
  <c r="ZJ10" i="1"/>
  <c r="ZK10" i="1"/>
  <c r="ZL10" i="1"/>
  <c r="ZM10" i="1"/>
  <c r="ZN10" i="1"/>
  <c r="ZO10" i="1"/>
  <c r="ZP10" i="1"/>
  <c r="ZQ10" i="1"/>
  <c r="ZR10" i="1"/>
  <c r="ZS10" i="1"/>
  <c r="ZT10" i="1"/>
  <c r="ZU10" i="1"/>
  <c r="ZV10" i="1"/>
  <c r="ZW10" i="1"/>
  <c r="ZX10" i="1"/>
  <c r="ZY10" i="1"/>
  <c r="ZZ10" i="1"/>
  <c r="AAA10" i="1"/>
  <c r="AAB10" i="1"/>
  <c r="AAC10" i="1"/>
  <c r="AAD10" i="1"/>
  <c r="AAE10" i="1"/>
  <c r="AAF10" i="1"/>
  <c r="AAG10" i="1"/>
  <c r="AAH10" i="1"/>
  <c r="AAI10" i="1"/>
  <c r="AAJ10" i="1"/>
  <c r="AAK10" i="1"/>
  <c r="AAL10" i="1"/>
  <c r="AAM10" i="1"/>
  <c r="AAN10" i="1"/>
  <c r="AAO10" i="1"/>
  <c r="AAP10" i="1"/>
  <c r="AAQ10" i="1"/>
  <c r="AAR10" i="1"/>
  <c r="AAS10" i="1"/>
  <c r="AAT10" i="1"/>
  <c r="AAU10" i="1"/>
  <c r="AAV10" i="1"/>
  <c r="AAW10" i="1"/>
  <c r="AAX10" i="1"/>
  <c r="AAY10" i="1"/>
  <c r="AAZ10" i="1"/>
  <c r="ABA10" i="1"/>
  <c r="ABB10" i="1"/>
  <c r="ABC10" i="1"/>
  <c r="ABD10" i="1"/>
  <c r="ABE10" i="1"/>
  <c r="ABF10" i="1"/>
  <c r="ABG10" i="1"/>
  <c r="ABH10" i="1"/>
  <c r="ABI10" i="1"/>
  <c r="ABJ10" i="1"/>
  <c r="ABK10" i="1"/>
  <c r="ABL10" i="1"/>
  <c r="ABM10" i="1"/>
  <c r="ABN10" i="1"/>
  <c r="ABO10" i="1"/>
  <c r="ABP10" i="1"/>
  <c r="ABQ10" i="1"/>
  <c r="ABR10" i="1"/>
  <c r="ABS10" i="1"/>
  <c r="ABT10" i="1"/>
  <c r="ABU10" i="1"/>
  <c r="ABV10" i="1"/>
  <c r="ABW10" i="1"/>
  <c r="ABX10" i="1"/>
  <c r="ABY10" i="1"/>
  <c r="ABZ10" i="1"/>
  <c r="ACA10" i="1"/>
  <c r="ACB10" i="1"/>
  <c r="ACC10" i="1"/>
  <c r="ACD10" i="1"/>
  <c r="ACE10" i="1"/>
  <c r="ACF10" i="1"/>
  <c r="ACG10" i="1"/>
  <c r="ACH10" i="1"/>
  <c r="ACI10" i="1"/>
  <c r="ACJ10" i="1"/>
  <c r="ACK10" i="1"/>
  <c r="ACL10" i="1"/>
  <c r="ACM10" i="1"/>
  <c r="ACN10" i="1"/>
  <c r="ACO10" i="1"/>
  <c r="ACP10" i="1"/>
  <c r="ACQ10" i="1"/>
  <c r="OQ10" i="1"/>
  <c r="OR11" i="1"/>
  <c r="OS11" i="1"/>
  <c r="OT11" i="1"/>
  <c r="OU11" i="1"/>
  <c r="OV11" i="1"/>
  <c r="OW11" i="1"/>
  <c r="OX11" i="1"/>
  <c r="OY11" i="1"/>
  <c r="OZ11" i="1"/>
  <c r="PA11" i="1"/>
  <c r="PB11" i="1"/>
  <c r="PC11" i="1"/>
  <c r="PD11" i="1"/>
  <c r="PE11" i="1"/>
  <c r="PF11" i="1"/>
  <c r="PG11" i="1"/>
  <c r="PH11" i="1"/>
  <c r="PI11" i="1"/>
  <c r="PJ11" i="1"/>
  <c r="PK11" i="1"/>
  <c r="PL11" i="1"/>
  <c r="PM11" i="1"/>
  <c r="PN11" i="1"/>
  <c r="PO11" i="1"/>
  <c r="PP11" i="1"/>
  <c r="PQ11" i="1"/>
  <c r="PR11" i="1"/>
  <c r="PS11" i="1"/>
  <c r="PT11" i="1"/>
  <c r="PU11" i="1"/>
  <c r="PV11" i="1"/>
  <c r="PW11" i="1"/>
  <c r="PX11" i="1"/>
  <c r="PY11" i="1"/>
  <c r="PZ11" i="1"/>
  <c r="QA11" i="1"/>
  <c r="QB11" i="1"/>
  <c r="QC11" i="1"/>
  <c r="QD11" i="1"/>
  <c r="QE11" i="1"/>
  <c r="QF11" i="1"/>
  <c r="QG11" i="1"/>
  <c r="QH11" i="1"/>
  <c r="QI11" i="1"/>
  <c r="QJ11" i="1"/>
  <c r="QK11" i="1"/>
  <c r="QL11" i="1"/>
  <c r="QM11" i="1"/>
  <c r="QN11" i="1"/>
  <c r="QO11" i="1"/>
  <c r="QP11" i="1"/>
  <c r="QQ11" i="1"/>
  <c r="QR11" i="1"/>
  <c r="QS11" i="1"/>
  <c r="QT11" i="1"/>
  <c r="QU11" i="1"/>
  <c r="QV11" i="1"/>
  <c r="QW11" i="1"/>
  <c r="QX11" i="1"/>
  <c r="QY11" i="1"/>
  <c r="QZ11" i="1"/>
  <c r="RA11" i="1"/>
  <c r="RB11" i="1"/>
  <c r="RC11" i="1"/>
  <c r="RD11" i="1"/>
  <c r="RE11" i="1"/>
  <c r="RF11" i="1"/>
  <c r="RG11" i="1"/>
  <c r="RH11" i="1"/>
  <c r="RI11" i="1"/>
  <c r="RJ11" i="1"/>
  <c r="RK11" i="1"/>
  <c r="RL11" i="1"/>
  <c r="RM11" i="1"/>
  <c r="RN11" i="1"/>
  <c r="RO11" i="1"/>
  <c r="RP11" i="1"/>
  <c r="RQ11" i="1"/>
  <c r="RR11" i="1"/>
  <c r="RS11" i="1"/>
  <c r="RT11" i="1"/>
  <c r="RU11" i="1"/>
  <c r="RV11" i="1"/>
  <c r="RW11" i="1"/>
  <c r="RX11" i="1"/>
  <c r="RY11" i="1"/>
  <c r="RZ11" i="1"/>
  <c r="SA11" i="1"/>
  <c r="SB11" i="1"/>
  <c r="SC11" i="1"/>
  <c r="SD11" i="1"/>
  <c r="SE11" i="1"/>
  <c r="SF11" i="1"/>
  <c r="SG11" i="1"/>
  <c r="SH11" i="1"/>
  <c r="SI11" i="1"/>
  <c r="SJ11" i="1"/>
  <c r="SK11" i="1"/>
  <c r="SL11" i="1"/>
  <c r="SM11" i="1"/>
  <c r="SN11" i="1"/>
  <c r="SO11" i="1"/>
  <c r="SP11" i="1"/>
  <c r="SQ11" i="1"/>
  <c r="SR11" i="1"/>
  <c r="SS11" i="1"/>
  <c r="ST11" i="1"/>
  <c r="SU11" i="1"/>
  <c r="SV11" i="1"/>
  <c r="SW11" i="1"/>
  <c r="SX11" i="1"/>
  <c r="SY11" i="1"/>
  <c r="SZ11" i="1"/>
  <c r="TA11" i="1"/>
  <c r="TB11" i="1"/>
  <c r="TC11" i="1"/>
  <c r="TD11" i="1"/>
  <c r="TE11" i="1"/>
  <c r="TF11" i="1"/>
  <c r="TG11" i="1"/>
  <c r="TH11" i="1"/>
  <c r="TI11" i="1"/>
  <c r="TJ11" i="1"/>
  <c r="TK11" i="1"/>
  <c r="TL11" i="1"/>
  <c r="TM11" i="1"/>
  <c r="TN11" i="1"/>
  <c r="TO11" i="1"/>
  <c r="TP11" i="1"/>
  <c r="TQ11" i="1"/>
  <c r="TR11" i="1"/>
  <c r="TS11" i="1"/>
  <c r="TT11" i="1"/>
  <c r="TU11" i="1"/>
  <c r="TV11" i="1"/>
  <c r="TW11" i="1"/>
  <c r="TX11" i="1"/>
  <c r="TY11" i="1"/>
  <c r="TZ11" i="1"/>
  <c r="UA11" i="1"/>
  <c r="UB11" i="1"/>
  <c r="UC11" i="1"/>
  <c r="UD11" i="1"/>
  <c r="UE11" i="1"/>
  <c r="UF11" i="1"/>
  <c r="UG11" i="1"/>
  <c r="UH11" i="1"/>
  <c r="UI11" i="1"/>
  <c r="UJ11" i="1"/>
  <c r="UK11" i="1"/>
  <c r="UL11" i="1"/>
  <c r="UM11" i="1"/>
  <c r="UN11" i="1"/>
  <c r="UO11" i="1"/>
  <c r="UP11" i="1"/>
  <c r="UQ11" i="1"/>
  <c r="UR11" i="1"/>
  <c r="US11" i="1"/>
  <c r="UT11" i="1"/>
  <c r="UU11" i="1"/>
  <c r="UV11" i="1"/>
  <c r="UW11" i="1"/>
  <c r="UX11" i="1"/>
  <c r="UY11" i="1"/>
  <c r="UZ11" i="1"/>
  <c r="VA11" i="1"/>
  <c r="VB11" i="1"/>
  <c r="VC11" i="1"/>
  <c r="VD11" i="1"/>
  <c r="VE11" i="1"/>
  <c r="VF11" i="1"/>
  <c r="VG11" i="1"/>
  <c r="VH11" i="1"/>
  <c r="VI11" i="1"/>
  <c r="VJ11" i="1"/>
  <c r="VK11" i="1"/>
  <c r="VL11" i="1"/>
  <c r="VM11" i="1"/>
  <c r="VN11" i="1"/>
  <c r="VO11" i="1"/>
  <c r="VP11" i="1"/>
  <c r="VQ11" i="1"/>
  <c r="VR11" i="1"/>
  <c r="VS11" i="1"/>
  <c r="VT11" i="1"/>
  <c r="VU11" i="1"/>
  <c r="VV11" i="1"/>
  <c r="VW11" i="1"/>
  <c r="VX11" i="1"/>
  <c r="VY11" i="1"/>
  <c r="VZ11" i="1"/>
  <c r="WA11" i="1"/>
  <c r="WB11" i="1"/>
  <c r="WC11" i="1"/>
  <c r="WD11" i="1"/>
  <c r="WE11" i="1"/>
  <c r="WF11" i="1"/>
  <c r="WG11" i="1"/>
  <c r="WH11" i="1"/>
  <c r="WI11" i="1"/>
  <c r="WJ11" i="1"/>
  <c r="WK11" i="1"/>
  <c r="WL11" i="1"/>
  <c r="WM11" i="1"/>
  <c r="WN11" i="1"/>
  <c r="WO11" i="1"/>
  <c r="WP11" i="1"/>
  <c r="WQ11" i="1"/>
  <c r="WR11" i="1"/>
  <c r="WS11" i="1"/>
  <c r="WT11" i="1"/>
  <c r="WU11" i="1"/>
  <c r="WV11" i="1"/>
  <c r="WW11" i="1"/>
  <c r="WX11" i="1"/>
  <c r="WY11" i="1"/>
  <c r="WZ11" i="1"/>
  <c r="XA11" i="1"/>
  <c r="XB11" i="1"/>
  <c r="XC11" i="1"/>
  <c r="XD11" i="1"/>
  <c r="XE11" i="1"/>
  <c r="XF11" i="1"/>
  <c r="XG11" i="1"/>
  <c r="XH11" i="1"/>
  <c r="XI11" i="1"/>
  <c r="XJ11" i="1"/>
  <c r="XK11" i="1"/>
  <c r="XL11" i="1"/>
  <c r="XM11" i="1"/>
  <c r="XN11" i="1"/>
  <c r="XO11" i="1"/>
  <c r="XP11" i="1"/>
  <c r="XQ11" i="1"/>
  <c r="XR11" i="1"/>
  <c r="XS11" i="1"/>
  <c r="XT11" i="1"/>
  <c r="XU11" i="1"/>
  <c r="XV11" i="1"/>
  <c r="XW11" i="1"/>
  <c r="XX11" i="1"/>
  <c r="XY11" i="1"/>
  <c r="XZ11" i="1"/>
  <c r="YA11" i="1"/>
  <c r="YB11" i="1"/>
  <c r="YC11" i="1"/>
  <c r="YD11" i="1"/>
  <c r="YE11" i="1"/>
  <c r="YF11" i="1"/>
  <c r="YG11" i="1"/>
  <c r="YH11" i="1"/>
  <c r="YI11" i="1"/>
  <c r="YJ11" i="1"/>
  <c r="YK11" i="1"/>
  <c r="YL11" i="1"/>
  <c r="YM11" i="1"/>
  <c r="YN11" i="1"/>
  <c r="YO11" i="1"/>
  <c r="YP11" i="1"/>
  <c r="YQ11" i="1"/>
  <c r="YR11" i="1"/>
  <c r="YS11" i="1"/>
  <c r="YT11" i="1"/>
  <c r="YU11" i="1"/>
  <c r="YV11" i="1"/>
  <c r="YW11" i="1"/>
  <c r="YX11" i="1"/>
  <c r="YY11" i="1"/>
  <c r="YZ11" i="1"/>
  <c r="ZA11" i="1"/>
  <c r="ZB11" i="1"/>
  <c r="ZC11" i="1"/>
  <c r="ZD11" i="1"/>
  <c r="ZE11" i="1"/>
  <c r="ZF11" i="1"/>
  <c r="ZG11" i="1"/>
  <c r="ZH11" i="1"/>
  <c r="ZI11" i="1"/>
  <c r="ZJ11" i="1"/>
  <c r="ZK11" i="1"/>
  <c r="ZL11" i="1"/>
  <c r="ZM11" i="1"/>
  <c r="ZN11" i="1"/>
  <c r="ZO11" i="1"/>
  <c r="ZP11" i="1"/>
  <c r="ZQ11" i="1"/>
  <c r="ZR11" i="1"/>
  <c r="ZS11" i="1"/>
  <c r="ZT11" i="1"/>
  <c r="ZU11" i="1"/>
  <c r="ZV11" i="1"/>
  <c r="ZW11" i="1"/>
  <c r="ZX11" i="1"/>
  <c r="ZY11" i="1"/>
  <c r="ZZ11" i="1"/>
  <c r="AAA11" i="1"/>
  <c r="AAB11" i="1"/>
  <c r="AAC11" i="1"/>
  <c r="AAD11" i="1"/>
  <c r="AAE11" i="1"/>
  <c r="AAF11" i="1"/>
  <c r="AAG11" i="1"/>
  <c r="AAH11" i="1"/>
  <c r="AAI11" i="1"/>
  <c r="AAJ11" i="1"/>
  <c r="AAK11" i="1"/>
  <c r="AAL11" i="1"/>
  <c r="AAM11" i="1"/>
  <c r="AAN11" i="1"/>
  <c r="AAO11" i="1"/>
  <c r="AAP11" i="1"/>
  <c r="AAQ11" i="1"/>
  <c r="AAR11" i="1"/>
  <c r="AAS11" i="1"/>
  <c r="AAT11" i="1"/>
  <c r="AAU11" i="1"/>
  <c r="AAV11" i="1"/>
  <c r="AAW11" i="1"/>
  <c r="AAX11" i="1"/>
  <c r="AAY11" i="1"/>
  <c r="AAZ11" i="1"/>
  <c r="ABA11" i="1"/>
  <c r="ABB11" i="1"/>
  <c r="ABC11" i="1"/>
  <c r="ABD11" i="1"/>
  <c r="ABE11" i="1"/>
  <c r="ABF11" i="1"/>
  <c r="ABG11" i="1"/>
  <c r="ABH11" i="1"/>
  <c r="ABI11" i="1"/>
  <c r="ABJ11" i="1"/>
  <c r="ABK11" i="1"/>
  <c r="ABL11" i="1"/>
  <c r="ABM11" i="1"/>
  <c r="ABN11" i="1"/>
  <c r="ABO11" i="1"/>
  <c r="ABP11" i="1"/>
  <c r="ABQ11" i="1"/>
  <c r="ABR11" i="1"/>
  <c r="ABS11" i="1"/>
  <c r="ABT11" i="1"/>
  <c r="ABU11" i="1"/>
  <c r="ABV11" i="1"/>
  <c r="ABW11" i="1"/>
  <c r="ABX11" i="1"/>
  <c r="ABY11" i="1"/>
  <c r="ABZ11" i="1"/>
  <c r="ACA11" i="1"/>
  <c r="ACB11" i="1"/>
  <c r="ACC11" i="1"/>
  <c r="ACD11" i="1"/>
  <c r="ACE11" i="1"/>
  <c r="ACF11" i="1"/>
  <c r="ACG11" i="1"/>
  <c r="ACH11" i="1"/>
  <c r="ACI11" i="1"/>
  <c r="ACJ11" i="1"/>
  <c r="ACK11" i="1"/>
  <c r="ACL11" i="1"/>
  <c r="ACM11" i="1"/>
  <c r="ACN11" i="1"/>
  <c r="ACO11" i="1"/>
  <c r="ACP11" i="1"/>
  <c r="ACQ11" i="1"/>
  <c r="OR12" i="1"/>
  <c r="OS12" i="1"/>
  <c r="OT12" i="1"/>
  <c r="OU12" i="1"/>
  <c r="OV12" i="1"/>
  <c r="OW12" i="1"/>
  <c r="OX12" i="1"/>
  <c r="OY12" i="1"/>
  <c r="OZ12" i="1"/>
  <c r="PA12" i="1"/>
  <c r="PB12" i="1"/>
  <c r="PC12" i="1"/>
  <c r="PD12" i="1"/>
  <c r="PE12" i="1"/>
  <c r="PF12" i="1"/>
  <c r="PG12" i="1"/>
  <c r="PH12" i="1"/>
  <c r="PI12" i="1"/>
  <c r="PJ12" i="1"/>
  <c r="PK12" i="1"/>
  <c r="PL12" i="1"/>
  <c r="PM12" i="1"/>
  <c r="PN12" i="1"/>
  <c r="PO12" i="1"/>
  <c r="PP12" i="1"/>
  <c r="PQ12" i="1"/>
  <c r="PR12" i="1"/>
  <c r="PS12" i="1"/>
  <c r="PT12" i="1"/>
  <c r="PU12" i="1"/>
  <c r="PV12" i="1"/>
  <c r="PW12" i="1"/>
  <c r="PX12" i="1"/>
  <c r="PY12" i="1"/>
  <c r="PZ12" i="1"/>
  <c r="QA12" i="1"/>
  <c r="QB12" i="1"/>
  <c r="QC12" i="1"/>
  <c r="QD12" i="1"/>
  <c r="QE12" i="1"/>
  <c r="QF12" i="1"/>
  <c r="QG12" i="1"/>
  <c r="QH12" i="1"/>
  <c r="QI12" i="1"/>
  <c r="QJ12" i="1"/>
  <c r="QK12" i="1"/>
  <c r="QL12" i="1"/>
  <c r="QM12" i="1"/>
  <c r="QN12" i="1"/>
  <c r="QO12" i="1"/>
  <c r="QP12" i="1"/>
  <c r="QQ12" i="1"/>
  <c r="QR12" i="1"/>
  <c r="QS12" i="1"/>
  <c r="QT12" i="1"/>
  <c r="QU12" i="1"/>
  <c r="QV12" i="1"/>
  <c r="QW12" i="1"/>
  <c r="QX12" i="1"/>
  <c r="QY12" i="1"/>
  <c r="QZ12" i="1"/>
  <c r="RA12" i="1"/>
  <c r="RB12" i="1"/>
  <c r="RC12" i="1"/>
  <c r="RD12" i="1"/>
  <c r="RE12" i="1"/>
  <c r="RF12" i="1"/>
  <c r="RG12" i="1"/>
  <c r="RH12" i="1"/>
  <c r="RI12" i="1"/>
  <c r="RJ12" i="1"/>
  <c r="RK12" i="1"/>
  <c r="RL12" i="1"/>
  <c r="RM12" i="1"/>
  <c r="RN12" i="1"/>
  <c r="RO12" i="1"/>
  <c r="RP12" i="1"/>
  <c r="RQ12" i="1"/>
  <c r="RR12" i="1"/>
  <c r="RS12" i="1"/>
  <c r="RT12" i="1"/>
  <c r="RU12" i="1"/>
  <c r="RV12" i="1"/>
  <c r="RW12" i="1"/>
  <c r="RX12" i="1"/>
  <c r="RY12" i="1"/>
  <c r="RZ12" i="1"/>
  <c r="SA12" i="1"/>
  <c r="SB12" i="1"/>
  <c r="SC12" i="1"/>
  <c r="SD12" i="1"/>
  <c r="SE12" i="1"/>
  <c r="SF12" i="1"/>
  <c r="SG12" i="1"/>
  <c r="SH12" i="1"/>
  <c r="SI12" i="1"/>
  <c r="SJ12" i="1"/>
  <c r="SK12" i="1"/>
  <c r="SL12" i="1"/>
  <c r="SM12" i="1"/>
  <c r="SN12" i="1"/>
  <c r="SO12" i="1"/>
  <c r="SP12" i="1"/>
  <c r="SQ12" i="1"/>
  <c r="SR12" i="1"/>
  <c r="SS12" i="1"/>
  <c r="ST12" i="1"/>
  <c r="SU12" i="1"/>
  <c r="SV12" i="1"/>
  <c r="SW12" i="1"/>
  <c r="SX12" i="1"/>
  <c r="SY12" i="1"/>
  <c r="SZ12" i="1"/>
  <c r="TA12" i="1"/>
  <c r="TB12" i="1"/>
  <c r="TC12" i="1"/>
  <c r="TD12" i="1"/>
  <c r="TE12" i="1"/>
  <c r="TF12" i="1"/>
  <c r="TG12" i="1"/>
  <c r="TH12" i="1"/>
  <c r="TI12" i="1"/>
  <c r="TJ12" i="1"/>
  <c r="TK12" i="1"/>
  <c r="TL12" i="1"/>
  <c r="TM12" i="1"/>
  <c r="TN12" i="1"/>
  <c r="TO12" i="1"/>
  <c r="TP12" i="1"/>
  <c r="TQ12" i="1"/>
  <c r="TR12" i="1"/>
  <c r="TS12" i="1"/>
  <c r="TT12" i="1"/>
  <c r="TU12" i="1"/>
  <c r="TV12" i="1"/>
  <c r="TW12" i="1"/>
  <c r="TX12" i="1"/>
  <c r="TY12" i="1"/>
  <c r="TZ12" i="1"/>
  <c r="UA12" i="1"/>
  <c r="UB12" i="1"/>
  <c r="UC12" i="1"/>
  <c r="UD12" i="1"/>
  <c r="UE12" i="1"/>
  <c r="UF12" i="1"/>
  <c r="UG12" i="1"/>
  <c r="UH12" i="1"/>
  <c r="UI12" i="1"/>
  <c r="UJ12" i="1"/>
  <c r="UK12" i="1"/>
  <c r="UL12" i="1"/>
  <c r="UM12" i="1"/>
  <c r="UN12" i="1"/>
  <c r="UO12" i="1"/>
  <c r="UP12" i="1"/>
  <c r="UQ12" i="1"/>
  <c r="UR12" i="1"/>
  <c r="US12" i="1"/>
  <c r="UT12" i="1"/>
  <c r="UU12" i="1"/>
  <c r="UV12" i="1"/>
  <c r="UW12" i="1"/>
  <c r="UX12" i="1"/>
  <c r="UY12" i="1"/>
  <c r="UZ12" i="1"/>
  <c r="VA12" i="1"/>
  <c r="VB12" i="1"/>
  <c r="VC12" i="1"/>
  <c r="VD12" i="1"/>
  <c r="VE12" i="1"/>
  <c r="VF12" i="1"/>
  <c r="VG12" i="1"/>
  <c r="VH12" i="1"/>
  <c r="VI12" i="1"/>
  <c r="VJ12" i="1"/>
  <c r="VK12" i="1"/>
  <c r="VL12" i="1"/>
  <c r="VM12" i="1"/>
  <c r="VN12" i="1"/>
  <c r="VO12" i="1"/>
  <c r="VP12" i="1"/>
  <c r="VQ12" i="1"/>
  <c r="VR12" i="1"/>
  <c r="VS12" i="1"/>
  <c r="VT12" i="1"/>
  <c r="VU12" i="1"/>
  <c r="VV12" i="1"/>
  <c r="VW12" i="1"/>
  <c r="VX12" i="1"/>
  <c r="VY12" i="1"/>
  <c r="VZ12" i="1"/>
  <c r="WA12" i="1"/>
  <c r="WB12" i="1"/>
  <c r="WC12" i="1"/>
  <c r="WD12" i="1"/>
  <c r="WE12" i="1"/>
  <c r="WF12" i="1"/>
  <c r="WG12" i="1"/>
  <c r="WH12" i="1"/>
  <c r="WI12" i="1"/>
  <c r="WJ12" i="1"/>
  <c r="WK12" i="1"/>
  <c r="WL12" i="1"/>
  <c r="WM12" i="1"/>
  <c r="WN12" i="1"/>
  <c r="WO12" i="1"/>
  <c r="WP12" i="1"/>
  <c r="WQ12" i="1"/>
  <c r="WR12" i="1"/>
  <c r="WS12" i="1"/>
  <c r="WT12" i="1"/>
  <c r="WU12" i="1"/>
  <c r="WV12" i="1"/>
  <c r="WW12" i="1"/>
  <c r="WX12" i="1"/>
  <c r="WY12" i="1"/>
  <c r="WZ12" i="1"/>
  <c r="XA12" i="1"/>
  <c r="XB12" i="1"/>
  <c r="XC12" i="1"/>
  <c r="XD12" i="1"/>
  <c r="XE12" i="1"/>
  <c r="XF12" i="1"/>
  <c r="XG12" i="1"/>
  <c r="XH12" i="1"/>
  <c r="XI12" i="1"/>
  <c r="XJ12" i="1"/>
  <c r="XK12" i="1"/>
  <c r="XL12" i="1"/>
  <c r="XM12" i="1"/>
  <c r="XN12" i="1"/>
  <c r="XO12" i="1"/>
  <c r="XP12" i="1"/>
  <c r="XQ12" i="1"/>
  <c r="XR12" i="1"/>
  <c r="XS12" i="1"/>
  <c r="XT12" i="1"/>
  <c r="XU12" i="1"/>
  <c r="XV12" i="1"/>
  <c r="XW12" i="1"/>
  <c r="XX12" i="1"/>
  <c r="XY12" i="1"/>
  <c r="XZ12" i="1"/>
  <c r="YA12" i="1"/>
  <c r="YB12" i="1"/>
  <c r="YC12" i="1"/>
  <c r="YD12" i="1"/>
  <c r="YE12" i="1"/>
  <c r="YF12" i="1"/>
  <c r="YG12" i="1"/>
  <c r="YH12" i="1"/>
  <c r="YI12" i="1"/>
  <c r="YJ12" i="1"/>
  <c r="YK12" i="1"/>
  <c r="YL12" i="1"/>
  <c r="YM12" i="1"/>
  <c r="YN12" i="1"/>
  <c r="YO12" i="1"/>
  <c r="YP12" i="1"/>
  <c r="YQ12" i="1"/>
  <c r="YR12" i="1"/>
  <c r="YS12" i="1"/>
  <c r="YT12" i="1"/>
  <c r="YU12" i="1"/>
  <c r="YV12" i="1"/>
  <c r="YW12" i="1"/>
  <c r="YX12" i="1"/>
  <c r="YY12" i="1"/>
  <c r="YZ12" i="1"/>
  <c r="ZA12" i="1"/>
  <c r="ZB12" i="1"/>
  <c r="ZC12" i="1"/>
  <c r="ZD12" i="1"/>
  <c r="ZE12" i="1"/>
  <c r="ZF12" i="1"/>
  <c r="ZG12" i="1"/>
  <c r="ZH12" i="1"/>
  <c r="ZI12" i="1"/>
  <c r="ZJ12" i="1"/>
  <c r="ZK12" i="1"/>
  <c r="ZL12" i="1"/>
  <c r="ZM12" i="1"/>
  <c r="ZN12" i="1"/>
  <c r="ZO12" i="1"/>
  <c r="ZP12" i="1"/>
  <c r="ZQ12" i="1"/>
  <c r="ZR12" i="1"/>
  <c r="ZS12" i="1"/>
  <c r="ZT12" i="1"/>
  <c r="ZU12" i="1"/>
  <c r="ZV12" i="1"/>
  <c r="ZW12" i="1"/>
  <c r="ZX12" i="1"/>
  <c r="ZY12" i="1"/>
  <c r="ZZ12" i="1"/>
  <c r="AAA12" i="1"/>
  <c r="AAB12" i="1"/>
  <c r="AAC12" i="1"/>
  <c r="AAD12" i="1"/>
  <c r="AAE12" i="1"/>
  <c r="AAF12" i="1"/>
  <c r="AAG12" i="1"/>
  <c r="AAH12" i="1"/>
  <c r="AAI12" i="1"/>
  <c r="AAJ12" i="1"/>
  <c r="AAK12" i="1"/>
  <c r="AAL12" i="1"/>
  <c r="AAM12" i="1"/>
  <c r="AAN12" i="1"/>
  <c r="AAO12" i="1"/>
  <c r="AAP12" i="1"/>
  <c r="AAQ12" i="1"/>
  <c r="AAR12" i="1"/>
  <c r="AAS12" i="1"/>
  <c r="AAT12" i="1"/>
  <c r="AAU12" i="1"/>
  <c r="AAV12" i="1"/>
  <c r="AAW12" i="1"/>
  <c r="AAX12" i="1"/>
  <c r="AAY12" i="1"/>
  <c r="AAZ12" i="1"/>
  <c r="ABA12" i="1"/>
  <c r="ABB12" i="1"/>
  <c r="ABC12" i="1"/>
  <c r="ABD12" i="1"/>
  <c r="ABE12" i="1"/>
  <c r="ABF12" i="1"/>
  <c r="ABG12" i="1"/>
  <c r="ABH12" i="1"/>
  <c r="ABI12" i="1"/>
  <c r="ABJ12" i="1"/>
  <c r="ABK12" i="1"/>
  <c r="ABL12" i="1"/>
  <c r="ABM12" i="1"/>
  <c r="ABN12" i="1"/>
  <c r="ABO12" i="1"/>
  <c r="ABP12" i="1"/>
  <c r="ABQ12" i="1"/>
  <c r="ABR12" i="1"/>
  <c r="ABS12" i="1"/>
  <c r="ABT12" i="1"/>
  <c r="ABU12" i="1"/>
  <c r="ABV12" i="1"/>
  <c r="ABW12" i="1"/>
  <c r="ABX12" i="1"/>
  <c r="ABY12" i="1"/>
  <c r="ABZ12" i="1"/>
  <c r="ACA12" i="1"/>
  <c r="ACB12" i="1"/>
  <c r="ACC12" i="1"/>
  <c r="ACD12" i="1"/>
  <c r="ACE12" i="1"/>
  <c r="ACF12" i="1"/>
  <c r="ACG12" i="1"/>
  <c r="ACH12" i="1"/>
  <c r="ACI12" i="1"/>
  <c r="ACJ12" i="1"/>
  <c r="ACK12" i="1"/>
  <c r="ACL12" i="1"/>
  <c r="ACM12" i="1"/>
  <c r="ACN12" i="1"/>
  <c r="ACO12" i="1"/>
  <c r="ACP12" i="1"/>
  <c r="ACQ12" i="1"/>
  <c r="OQ12" i="1"/>
  <c r="OQ11" i="1"/>
  <c r="AER12" i="1" l="1"/>
  <c r="ACT11" i="1"/>
  <c r="ACU11" i="1"/>
  <c r="ACV11" i="1"/>
  <c r="ACW12" i="1"/>
  <c r="ACX12" i="1"/>
  <c r="ACZ12" i="1"/>
  <c r="ADA12" i="1"/>
  <c r="ADB12" i="1"/>
  <c r="ADC12" i="1"/>
  <c r="ADD12" i="1"/>
  <c r="ADF12" i="1"/>
  <c r="ADG12" i="1"/>
  <c r="ADH12" i="1"/>
  <c r="ADI12" i="1"/>
  <c r="ADJ12" i="1"/>
  <c r="ADL12" i="1"/>
  <c r="ADM12" i="1"/>
  <c r="ADN12" i="1"/>
  <c r="ADO12" i="1"/>
  <c r="ADP12" i="1"/>
  <c r="ADR12" i="1"/>
  <c r="ADS12" i="1"/>
  <c r="ADT12" i="1"/>
  <c r="ADU12" i="1"/>
  <c r="ADV12" i="1"/>
  <c r="ADW12" i="1"/>
  <c r="ADX12" i="1"/>
  <c r="ADY12" i="1"/>
  <c r="ADZ12" i="1"/>
  <c r="AEA12" i="1"/>
  <c r="AEB12" i="1"/>
  <c r="AED12" i="1"/>
  <c r="AEE12" i="1"/>
  <c r="AEF12" i="1"/>
  <c r="AEG12" i="1"/>
  <c r="AEH12" i="1"/>
  <c r="AEJ12" i="1"/>
  <c r="AEK12" i="1"/>
  <c r="AEL12" i="1"/>
  <c r="AEM12" i="1"/>
  <c r="AEN12" i="1"/>
  <c r="AEP12" i="1"/>
  <c r="AEQ12" i="1"/>
  <c r="ACS11" i="1"/>
  <c r="S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C98" i="1"/>
  <c r="AC100" i="1" s="1"/>
  <c r="AB98" i="1"/>
  <c r="AA98" i="1"/>
  <c r="AA100" i="1" s="1"/>
  <c r="Z98" i="1"/>
  <c r="Z100" i="1" s="1"/>
  <c r="Y98" i="1"/>
  <c r="Y100" i="1" s="1"/>
  <c r="X98" i="1"/>
  <c r="X100" i="1" s="1"/>
  <c r="W98" i="1"/>
  <c r="W100" i="1" s="1"/>
  <c r="V98" i="1"/>
  <c r="V100" i="1" s="1"/>
  <c r="U98" i="1"/>
  <c r="U100" i="1" s="1"/>
  <c r="T98" i="1"/>
  <c r="T100" i="1" s="1"/>
  <c r="S98" i="1"/>
  <c r="R98" i="1"/>
  <c r="R100" i="1" s="1"/>
  <c r="Q98" i="1"/>
  <c r="Q100" i="1" s="1"/>
  <c r="P98" i="1"/>
  <c r="O98" i="1"/>
  <c r="O100" i="1" s="1"/>
  <c r="N98" i="1"/>
  <c r="N100" i="1" s="1"/>
  <c r="M93" i="1"/>
  <c r="L93" i="1"/>
  <c r="K93" i="1"/>
  <c r="J93" i="1"/>
  <c r="I93" i="1"/>
  <c r="H93" i="1"/>
  <c r="G93" i="1"/>
  <c r="F93" i="1"/>
  <c r="E93" i="1"/>
  <c r="D93" i="1"/>
  <c r="C93" i="1"/>
  <c r="B93" i="1"/>
  <c r="J87" i="1"/>
  <c r="J91" i="1" s="1"/>
  <c r="J92" i="1" s="1"/>
  <c r="J97" i="1" s="1"/>
  <c r="E87" i="1"/>
  <c r="E91" i="1" s="1"/>
  <c r="E92" i="1" s="1"/>
  <c r="E97" i="1" s="1"/>
  <c r="R86" i="1"/>
  <c r="R84" i="1" s="1"/>
  <c r="O86" i="1"/>
  <c r="M86" i="1"/>
  <c r="M87" i="1" s="1"/>
  <c r="M91" i="1" s="1"/>
  <c r="M92" i="1" s="1"/>
  <c r="M97" i="1" s="1"/>
  <c r="L86" i="1"/>
  <c r="K86" i="1"/>
  <c r="J86" i="1"/>
  <c r="I86" i="1"/>
  <c r="I87" i="1" s="1"/>
  <c r="I91" i="1" s="1"/>
  <c r="I92" i="1" s="1"/>
  <c r="I97" i="1" s="1"/>
  <c r="H86" i="1"/>
  <c r="G86" i="1"/>
  <c r="G87" i="1" s="1"/>
  <c r="G91" i="1" s="1"/>
  <c r="G92" i="1" s="1"/>
  <c r="G97" i="1" s="1"/>
  <c r="F86" i="1"/>
  <c r="E86" i="1"/>
  <c r="D86" i="1"/>
  <c r="C86" i="1"/>
  <c r="B86" i="1"/>
  <c r="AB85" i="1"/>
  <c r="V85" i="1"/>
  <c r="V83" i="1" s="1"/>
  <c r="T85" i="1"/>
  <c r="T83" i="1" s="1"/>
  <c r="R85" i="1"/>
  <c r="R87" i="1" s="1"/>
  <c r="P85" i="1"/>
  <c r="M85" i="1"/>
  <c r="L85" i="1"/>
  <c r="K85" i="1"/>
  <c r="J85" i="1"/>
  <c r="I85" i="1"/>
  <c r="H85" i="1"/>
  <c r="H66" i="1" s="1"/>
  <c r="G85" i="1"/>
  <c r="F85" i="1"/>
  <c r="O85" i="1" s="1"/>
  <c r="O83" i="1" s="1"/>
  <c r="E85" i="1"/>
  <c r="D85" i="1"/>
  <c r="X85" i="1" s="1"/>
  <c r="C85" i="1"/>
  <c r="B85" i="1"/>
  <c r="Z85" i="1" s="1"/>
  <c r="Z83" i="1" s="1"/>
  <c r="AB83" i="1"/>
  <c r="X83" i="1"/>
  <c r="R83" i="1"/>
  <c r="P83" i="1"/>
  <c r="M66" i="1"/>
  <c r="L66" i="1"/>
  <c r="K66" i="1"/>
  <c r="J66" i="1"/>
  <c r="I66" i="1"/>
  <c r="G66" i="1"/>
  <c r="E66" i="1"/>
  <c r="C66" i="1"/>
  <c r="B66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39" i="1"/>
  <c r="L39" i="1"/>
  <c r="K39" i="1"/>
  <c r="J39" i="1"/>
  <c r="I39" i="1"/>
  <c r="H39" i="1"/>
  <c r="G39" i="1"/>
  <c r="F39" i="1"/>
  <c r="E39" i="1"/>
  <c r="D39" i="1"/>
  <c r="C39" i="1"/>
  <c r="B39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17" i="1"/>
  <c r="L17" i="1"/>
  <c r="K17" i="1"/>
  <c r="J17" i="1"/>
  <c r="I17" i="1"/>
  <c r="H17" i="1"/>
  <c r="G17" i="1"/>
  <c r="F17" i="1"/>
  <c r="E17" i="1"/>
  <c r="D17" i="1"/>
  <c r="C17" i="1"/>
  <c r="B17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6" i="1"/>
  <c r="L6" i="1"/>
  <c r="K6" i="1"/>
  <c r="J6" i="1"/>
  <c r="I6" i="1"/>
  <c r="H6" i="1"/>
  <c r="G6" i="1"/>
  <c r="F6" i="1"/>
  <c r="E6" i="1"/>
  <c r="D6" i="1"/>
  <c r="C6" i="1"/>
  <c r="B6" i="1"/>
  <c r="ACS6" i="1"/>
  <c r="ADK12" i="1" l="1"/>
  <c r="ADK11" i="1"/>
  <c r="ACY12" i="1"/>
  <c r="ACY11" i="1"/>
  <c r="ADQ11" i="1"/>
  <c r="ADQ12" i="1"/>
  <c r="AEO11" i="1"/>
  <c r="AEO12" i="1"/>
  <c r="ADE11" i="1"/>
  <c r="ADE12" i="1"/>
  <c r="AEC11" i="1"/>
  <c r="AEC12" i="1"/>
  <c r="AEI12" i="1"/>
  <c r="AEI11" i="1"/>
  <c r="ACV12" i="1"/>
  <c r="AEN11" i="1"/>
  <c r="AEB11" i="1"/>
  <c r="ADP11" i="1"/>
  <c r="ADD11" i="1"/>
  <c r="ACU12" i="1"/>
  <c r="AEM11" i="1"/>
  <c r="AEA11" i="1"/>
  <c r="ADO11" i="1"/>
  <c r="ADC11" i="1"/>
  <c r="ACT12" i="1"/>
  <c r="AEL11" i="1"/>
  <c r="ADZ11" i="1"/>
  <c r="ADN11" i="1"/>
  <c r="ADB11" i="1"/>
  <c r="ACS12" i="1"/>
  <c r="AEK11" i="1"/>
  <c r="ADY11" i="1"/>
  <c r="ADM11" i="1"/>
  <c r="ADA11" i="1"/>
  <c r="ACW11" i="1"/>
  <c r="AEJ11" i="1"/>
  <c r="ADX11" i="1"/>
  <c r="ADL11" i="1"/>
  <c r="ACZ11" i="1"/>
  <c r="ADW11" i="1"/>
  <c r="AEH11" i="1"/>
  <c r="ADV11" i="1"/>
  <c r="ADJ11" i="1"/>
  <c r="ACX11" i="1"/>
  <c r="AEG11" i="1"/>
  <c r="ADU11" i="1"/>
  <c r="ADI11" i="1"/>
  <c r="AER11" i="1"/>
  <c r="AEF11" i="1"/>
  <c r="ADT11" i="1"/>
  <c r="ADH11" i="1"/>
  <c r="AEQ11" i="1"/>
  <c r="AEE11" i="1"/>
  <c r="ADS11" i="1"/>
  <c r="ADG11" i="1"/>
  <c r="AEP11" i="1"/>
  <c r="AED11" i="1"/>
  <c r="ADR11" i="1"/>
  <c r="ADF11" i="1"/>
  <c r="C87" i="1"/>
  <c r="C91" i="1" s="1"/>
  <c r="C92" i="1" s="1"/>
  <c r="C97" i="1" s="1"/>
  <c r="AC86" i="1"/>
  <c r="AB86" i="1"/>
  <c r="Z86" i="1"/>
  <c r="W86" i="1"/>
  <c r="S86" i="1"/>
  <c r="O87" i="1"/>
  <c r="O91" i="1" s="1"/>
  <c r="O84" i="1"/>
  <c r="D66" i="1"/>
  <c r="B87" i="1"/>
  <c r="B91" i="1" s="1"/>
  <c r="B92" i="1" s="1"/>
  <c r="B97" i="1" s="1"/>
  <c r="X86" i="1"/>
  <c r="V86" i="1"/>
  <c r="T86" i="1"/>
  <c r="AA86" i="1"/>
  <c r="Y86" i="1"/>
  <c r="U86" i="1"/>
  <c r="N86" i="1"/>
  <c r="F66" i="1"/>
  <c r="D87" i="1"/>
  <c r="D91" i="1" s="1"/>
  <c r="D92" i="1" s="1"/>
  <c r="D97" i="1" s="1"/>
  <c r="P86" i="1"/>
  <c r="Q86" i="1"/>
  <c r="H87" i="1"/>
  <c r="H91" i="1" s="1"/>
  <c r="H92" i="1" s="1"/>
  <c r="H97" i="1" s="1"/>
  <c r="S85" i="1"/>
  <c r="S83" i="1" s="1"/>
  <c r="AC85" i="1"/>
  <c r="AC83" i="1" s="1"/>
  <c r="AA85" i="1"/>
  <c r="AA83" i="1" s="1"/>
  <c r="Y85" i="1"/>
  <c r="Y83" i="1" s="1"/>
  <c r="N85" i="1"/>
  <c r="N83" i="1" s="1"/>
  <c r="F87" i="1"/>
  <c r="F91" i="1" s="1"/>
  <c r="F92" i="1" s="1"/>
  <c r="F97" i="1" s="1"/>
  <c r="U85" i="1"/>
  <c r="U83" i="1" s="1"/>
  <c r="K87" i="1"/>
  <c r="K91" i="1" s="1"/>
  <c r="K92" i="1" s="1"/>
  <c r="K97" i="1" s="1"/>
  <c r="W85" i="1"/>
  <c r="W83" i="1" s="1"/>
  <c r="Q85" i="1"/>
  <c r="Q83" i="1" s="1"/>
  <c r="P100" i="1"/>
  <c r="AB100" i="1"/>
  <c r="L87" i="1"/>
  <c r="L91" i="1" s="1"/>
  <c r="L92" i="1" s="1"/>
  <c r="L97" i="1" s="1"/>
  <c r="Y84" i="1" l="1"/>
  <c r="Y87" i="1"/>
  <c r="W87" i="1"/>
  <c r="W84" i="1"/>
  <c r="Z87" i="1"/>
  <c r="Z84" i="1"/>
  <c r="Q87" i="1"/>
  <c r="Q91" i="1" s="1"/>
  <c r="Q84" i="1"/>
  <c r="T87" i="1"/>
  <c r="T84" i="1"/>
  <c r="AB87" i="1"/>
  <c r="AB84" i="1"/>
  <c r="V87" i="1"/>
  <c r="V84" i="1"/>
  <c r="AC87" i="1"/>
  <c r="AC84" i="1"/>
  <c r="AA87" i="1"/>
  <c r="AA84" i="1"/>
  <c r="P87" i="1"/>
  <c r="P91" i="1" s="1"/>
  <c r="P84" i="1"/>
  <c r="X87" i="1"/>
  <c r="X84" i="1"/>
  <c r="N87" i="1"/>
  <c r="N91" i="1" s="1"/>
  <c r="N84" i="1"/>
  <c r="U87" i="1"/>
  <c r="U84" i="1"/>
  <c r="S87" i="1"/>
  <c r="S84" i="1"/>
  <c r="ACB3" i="1" l="1"/>
  <c r="ACC3" i="1"/>
  <c r="ACD3" i="1"/>
  <c r="ACE3" i="1"/>
  <c r="ACF3" i="1"/>
  <c r="ACG3" i="1"/>
  <c r="ACH3" i="1"/>
  <c r="ACI3" i="1"/>
  <c r="ACJ3" i="1"/>
  <c r="ACK3" i="1"/>
  <c r="ACL3" i="1"/>
  <c r="ACM3" i="1"/>
  <c r="ACN3" i="1"/>
  <c r="ACO3" i="1"/>
  <c r="ACP3" i="1"/>
  <c r="ACQ3" i="1"/>
  <c r="YT3" i="1"/>
  <c r="YU3" i="1"/>
  <c r="YV3" i="1"/>
  <c r="YW3" i="1"/>
  <c r="YX3" i="1"/>
  <c r="YY3" i="1"/>
  <c r="YZ3" i="1"/>
  <c r="ZA3" i="1"/>
  <c r="ZB3" i="1"/>
  <c r="ZC3" i="1"/>
  <c r="ZD3" i="1"/>
  <c r="ZE3" i="1"/>
  <c r="ZF3" i="1"/>
  <c r="ZG3" i="1"/>
  <c r="ZH3" i="1"/>
  <c r="ZI3" i="1"/>
  <c r="ZJ3" i="1"/>
  <c r="ZK3" i="1"/>
  <c r="ZL3" i="1"/>
  <c r="ZM3" i="1"/>
  <c r="ZN3" i="1"/>
  <c r="ZO3" i="1"/>
  <c r="ZP3" i="1"/>
  <c r="ZQ3" i="1"/>
  <c r="ZR3" i="1"/>
  <c r="ZS3" i="1"/>
  <c r="ZT3" i="1"/>
  <c r="ZU3" i="1"/>
  <c r="ZV3" i="1"/>
  <c r="ZW3" i="1"/>
  <c r="ZX3" i="1"/>
  <c r="ZY3" i="1"/>
  <c r="ZZ3" i="1"/>
  <c r="AAA3" i="1"/>
  <c r="AAB3" i="1"/>
  <c r="AAC3" i="1"/>
  <c r="AAD3" i="1"/>
  <c r="AAE3" i="1"/>
  <c r="AAF3" i="1"/>
  <c r="AAG3" i="1"/>
  <c r="AAH3" i="1"/>
  <c r="AAI3" i="1"/>
  <c r="AAJ3" i="1"/>
  <c r="AAK3" i="1"/>
  <c r="AAL3" i="1"/>
  <c r="AAM3" i="1"/>
  <c r="AAN3" i="1"/>
  <c r="AAO3" i="1"/>
  <c r="AAP3" i="1"/>
  <c r="AAQ3" i="1"/>
  <c r="AAR3" i="1"/>
  <c r="AAS3" i="1"/>
  <c r="AAT3" i="1"/>
  <c r="AAU3" i="1"/>
  <c r="AAV3" i="1"/>
  <c r="AAW3" i="1"/>
  <c r="AAX3" i="1"/>
  <c r="AAY3" i="1"/>
  <c r="AAZ3" i="1"/>
  <c r="ABA3" i="1"/>
  <c r="ABB3" i="1"/>
  <c r="ABC3" i="1"/>
  <c r="ABD3" i="1"/>
  <c r="ABE3" i="1"/>
  <c r="ABF3" i="1"/>
  <c r="ABG3" i="1"/>
  <c r="ABH3" i="1"/>
  <c r="ABI3" i="1"/>
  <c r="ABJ3" i="1"/>
  <c r="ABK3" i="1"/>
  <c r="ABL3" i="1"/>
  <c r="ABM3" i="1"/>
  <c r="ABN3" i="1"/>
  <c r="ABO3" i="1"/>
  <c r="ABP3" i="1"/>
  <c r="ABQ3" i="1"/>
  <c r="ABR3" i="1"/>
  <c r="ABS3" i="1"/>
  <c r="ABT3" i="1"/>
  <c r="ABU3" i="1"/>
  <c r="ABV3" i="1"/>
  <c r="ABW3" i="1"/>
  <c r="ABX3" i="1"/>
  <c r="ABY3" i="1"/>
  <c r="ABZ3" i="1"/>
  <c r="ACA3" i="1"/>
  <c r="TD3" i="1"/>
  <c r="TE3" i="1"/>
  <c r="TF3" i="1"/>
  <c r="TG3" i="1"/>
  <c r="TH3" i="1"/>
  <c r="TI3" i="1"/>
  <c r="TJ3" i="1"/>
  <c r="TK3" i="1"/>
  <c r="TL3" i="1"/>
  <c r="TM3" i="1"/>
  <c r="TN3" i="1"/>
  <c r="TO3" i="1"/>
  <c r="TP3" i="1"/>
  <c r="TQ3" i="1"/>
  <c r="TR3" i="1"/>
  <c r="TS3" i="1"/>
  <c r="TT3" i="1"/>
  <c r="TU3" i="1"/>
  <c r="TV3" i="1"/>
  <c r="TW3" i="1"/>
  <c r="TX3" i="1"/>
  <c r="TY3" i="1"/>
  <c r="TZ3" i="1"/>
  <c r="UA3" i="1"/>
  <c r="UB3" i="1"/>
  <c r="UC3" i="1"/>
  <c r="UD3" i="1"/>
  <c r="UE3" i="1"/>
  <c r="UF3" i="1"/>
  <c r="UG3" i="1"/>
  <c r="UH3" i="1"/>
  <c r="UI3" i="1"/>
  <c r="UJ3" i="1"/>
  <c r="UK3" i="1"/>
  <c r="UL3" i="1"/>
  <c r="UM3" i="1"/>
  <c r="UN3" i="1"/>
  <c r="UO3" i="1"/>
  <c r="UP3" i="1"/>
  <c r="UQ3" i="1"/>
  <c r="UR3" i="1"/>
  <c r="US3" i="1"/>
  <c r="UT3" i="1"/>
  <c r="UU3" i="1"/>
  <c r="UV3" i="1"/>
  <c r="UW3" i="1"/>
  <c r="UX3" i="1"/>
  <c r="UY3" i="1"/>
  <c r="UZ3" i="1"/>
  <c r="VA3" i="1"/>
  <c r="VB3" i="1"/>
  <c r="VC3" i="1"/>
  <c r="VD3" i="1"/>
  <c r="VE3" i="1"/>
  <c r="VF3" i="1"/>
  <c r="VG3" i="1"/>
  <c r="VH3" i="1"/>
  <c r="VI3" i="1"/>
  <c r="VJ3" i="1"/>
  <c r="VK3" i="1"/>
  <c r="VL3" i="1"/>
  <c r="VM3" i="1"/>
  <c r="VN3" i="1"/>
  <c r="VO3" i="1"/>
  <c r="VP3" i="1"/>
  <c r="VQ3" i="1"/>
  <c r="VR3" i="1"/>
  <c r="VS3" i="1"/>
  <c r="VT3" i="1"/>
  <c r="VU3" i="1"/>
  <c r="VV3" i="1"/>
  <c r="VW3" i="1"/>
  <c r="VX3" i="1"/>
  <c r="VY3" i="1"/>
  <c r="VZ3" i="1"/>
  <c r="WA3" i="1"/>
  <c r="WB3" i="1"/>
  <c r="WC3" i="1"/>
  <c r="WD3" i="1"/>
  <c r="WE3" i="1"/>
  <c r="WF3" i="1"/>
  <c r="WG3" i="1"/>
  <c r="WH3" i="1"/>
  <c r="WI3" i="1"/>
  <c r="WJ3" i="1"/>
  <c r="WK3" i="1"/>
  <c r="WL3" i="1"/>
  <c r="WM3" i="1"/>
  <c r="WN3" i="1"/>
  <c r="WO3" i="1"/>
  <c r="WP3" i="1"/>
  <c r="WQ3" i="1"/>
  <c r="WR3" i="1"/>
  <c r="WS3" i="1"/>
  <c r="WT3" i="1"/>
  <c r="WU3" i="1"/>
  <c r="WV3" i="1"/>
  <c r="WW3" i="1"/>
  <c r="WX3" i="1"/>
  <c r="WY3" i="1"/>
  <c r="WZ3" i="1"/>
  <c r="XA3" i="1"/>
  <c r="XB3" i="1"/>
  <c r="XC3" i="1"/>
  <c r="XD3" i="1"/>
  <c r="XE3" i="1"/>
  <c r="XF3" i="1"/>
  <c r="XG3" i="1"/>
  <c r="XH3" i="1"/>
  <c r="XI3" i="1"/>
  <c r="XJ3" i="1"/>
  <c r="XK3" i="1"/>
  <c r="XL3" i="1"/>
  <c r="XM3" i="1"/>
  <c r="XN3" i="1"/>
  <c r="XO3" i="1"/>
  <c r="XP3" i="1"/>
  <c r="XQ3" i="1"/>
  <c r="XR3" i="1"/>
  <c r="XS3" i="1"/>
  <c r="XT3" i="1"/>
  <c r="XU3" i="1"/>
  <c r="XV3" i="1"/>
  <c r="XW3" i="1"/>
  <c r="XX3" i="1"/>
  <c r="XY3" i="1"/>
  <c r="XZ3" i="1"/>
  <c r="YA3" i="1"/>
  <c r="YB3" i="1"/>
  <c r="YC3" i="1"/>
  <c r="YD3" i="1"/>
  <c r="YE3" i="1"/>
  <c r="YF3" i="1"/>
  <c r="YG3" i="1"/>
  <c r="YH3" i="1"/>
  <c r="YI3" i="1"/>
  <c r="YJ3" i="1"/>
  <c r="YK3" i="1"/>
  <c r="YL3" i="1"/>
  <c r="YM3" i="1"/>
  <c r="YN3" i="1"/>
  <c r="YO3" i="1"/>
  <c r="YP3" i="1"/>
  <c r="YQ3" i="1"/>
  <c r="YR3" i="1"/>
  <c r="YS3" i="1"/>
  <c r="TB3" i="1"/>
  <c r="TC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T3" i="1"/>
  <c r="QU3" i="1"/>
  <c r="QV3" i="1"/>
  <c r="QW3" i="1"/>
  <c r="QX3" i="1"/>
  <c r="QY3" i="1"/>
  <c r="QZ3" i="1"/>
  <c r="RA3" i="1"/>
  <c r="RB3" i="1"/>
  <c r="RC3" i="1"/>
  <c r="RD3" i="1"/>
  <c r="RE3" i="1"/>
  <c r="RF3" i="1"/>
  <c r="RG3" i="1"/>
  <c r="RH3" i="1"/>
  <c r="RI3" i="1"/>
  <c r="RJ3" i="1"/>
  <c r="RK3" i="1"/>
  <c r="RL3" i="1"/>
  <c r="RM3" i="1"/>
  <c r="RN3" i="1"/>
  <c r="RO3" i="1"/>
  <c r="RP3" i="1"/>
  <c r="RQ3" i="1"/>
  <c r="RR3" i="1"/>
  <c r="RS3" i="1"/>
  <c r="RT3" i="1"/>
  <c r="RU3" i="1"/>
  <c r="RV3" i="1"/>
  <c r="RW3" i="1"/>
  <c r="RX3" i="1"/>
  <c r="RY3" i="1"/>
  <c r="RZ3" i="1"/>
  <c r="SA3" i="1"/>
  <c r="SB3" i="1"/>
  <c r="SC3" i="1"/>
  <c r="SD3" i="1"/>
  <c r="SE3" i="1"/>
  <c r="SF3" i="1"/>
  <c r="SG3" i="1"/>
  <c r="SH3" i="1"/>
  <c r="SI3" i="1"/>
  <c r="SJ3" i="1"/>
  <c r="SK3" i="1"/>
  <c r="SL3" i="1"/>
  <c r="SM3" i="1"/>
  <c r="SN3" i="1"/>
  <c r="SO3" i="1"/>
  <c r="SP3" i="1"/>
  <c r="SQ3" i="1"/>
  <c r="SR3" i="1"/>
  <c r="SS3" i="1"/>
  <c r="ST3" i="1"/>
  <c r="SU3" i="1"/>
  <c r="SV3" i="1"/>
  <c r="SW3" i="1"/>
  <c r="SX3" i="1"/>
  <c r="SY3" i="1"/>
  <c r="SZ3" i="1"/>
  <c r="TA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OR3" i="1"/>
  <c r="OS3" i="1"/>
  <c r="OT3" i="1"/>
  <c r="OU3" i="1"/>
  <c r="OV3" i="1"/>
  <c r="OW3" i="1"/>
  <c r="OQ3" i="1"/>
  <c r="AEB6" i="1"/>
  <c r="AEB5" i="1"/>
  <c r="AEB4" i="1"/>
  <c r="AEB3" i="1"/>
  <c r="BZ3" i="1"/>
  <c r="B41" i="1" l="1"/>
  <c r="B84" i="1"/>
  <c r="B83" i="1"/>
  <c r="D41" i="1"/>
  <c r="E41" i="1"/>
  <c r="F41" i="1"/>
  <c r="G41" i="1"/>
  <c r="H41" i="1"/>
  <c r="I41" i="1"/>
  <c r="J41" i="1"/>
  <c r="K41" i="1"/>
  <c r="L41" i="1"/>
  <c r="M41" i="1"/>
  <c r="C41" i="1"/>
  <c r="C94" i="1" l="1"/>
  <c r="D94" i="1"/>
  <c r="E94" i="1"/>
  <c r="F94" i="1"/>
  <c r="G94" i="1"/>
  <c r="H94" i="1"/>
  <c r="I94" i="1"/>
  <c r="J94" i="1"/>
  <c r="K94" i="1"/>
  <c r="L94" i="1"/>
  <c r="M94" i="1"/>
  <c r="B94" i="1"/>
  <c r="AB94" i="1" l="1"/>
  <c r="AN94" i="1"/>
  <c r="AO93" i="1"/>
  <c r="AC93" i="1"/>
  <c r="AI94" i="1"/>
  <c r="W94" i="1"/>
  <c r="N94" i="1"/>
  <c r="R94" i="1"/>
  <c r="AD94" i="1"/>
  <c r="Z93" i="1"/>
  <c r="AL93" i="1"/>
  <c r="AK94" i="1"/>
  <c r="Y94" i="1"/>
  <c r="AG93" i="1"/>
  <c r="U93" i="1"/>
  <c r="Q93" i="1"/>
  <c r="AA93" i="1"/>
  <c r="AM93" i="1"/>
  <c r="Y93" i="1"/>
  <c r="AK93" i="1"/>
  <c r="AJ94" i="1"/>
  <c r="X94" i="1"/>
  <c r="AG94" i="1"/>
  <c r="U94" i="1"/>
  <c r="AF93" i="1"/>
  <c r="T93" i="1"/>
  <c r="AC94" i="1"/>
  <c r="AO94" i="1"/>
  <c r="AA94" i="1"/>
  <c r="AM94" i="1"/>
  <c r="P93" i="1"/>
  <c r="AJ93" i="1"/>
  <c r="X93" i="1"/>
  <c r="AH93" i="1"/>
  <c r="V93" i="1"/>
  <c r="AE93" i="1"/>
  <c r="S93" i="1"/>
  <c r="AB93" i="1"/>
  <c r="AN93" i="1"/>
  <c r="Z94" i="1"/>
  <c r="AL94" i="1"/>
  <c r="AI93" i="1"/>
  <c r="W93" i="1"/>
  <c r="AH94" i="1"/>
  <c r="V94" i="1"/>
  <c r="AF94" i="1"/>
  <c r="T94" i="1"/>
  <c r="R93" i="1"/>
  <c r="AD93" i="1"/>
  <c r="S94" i="1"/>
  <c r="AE94" i="1"/>
  <c r="Q94" i="1"/>
  <c r="P94" i="1"/>
  <c r="N93" i="1"/>
  <c r="O93" i="1"/>
  <c r="O94" i="1"/>
  <c r="C84" i="1"/>
  <c r="D84" i="1"/>
  <c r="E84" i="1"/>
  <c r="F84" i="1"/>
  <c r="G84" i="1"/>
  <c r="H84" i="1"/>
  <c r="I84" i="1"/>
  <c r="J84" i="1"/>
  <c r="K84" i="1"/>
  <c r="L84" i="1"/>
  <c r="M84" i="1"/>
  <c r="C83" i="1"/>
  <c r="D83" i="1"/>
  <c r="E83" i="1"/>
  <c r="F83" i="1"/>
  <c r="G83" i="1"/>
  <c r="H83" i="1"/>
  <c r="I83" i="1"/>
  <c r="J83" i="1"/>
  <c r="K83" i="1"/>
  <c r="L83" i="1"/>
  <c r="M83" i="1"/>
  <c r="B37" i="1"/>
  <c r="R37" i="1" s="1"/>
  <c r="C37" i="1"/>
  <c r="S37" i="1" s="1"/>
  <c r="D37" i="1"/>
  <c r="E37" i="1"/>
  <c r="U37" i="1" s="1"/>
  <c r="F37" i="1"/>
  <c r="V37" i="1" s="1"/>
  <c r="G37" i="1"/>
  <c r="H37" i="1"/>
  <c r="X37" i="1" s="1"/>
  <c r="I37" i="1"/>
  <c r="Y37" i="1" s="1"/>
  <c r="J37" i="1"/>
  <c r="K37" i="1"/>
  <c r="AA37" i="1" s="1"/>
  <c r="L37" i="1"/>
  <c r="AB37" i="1" s="1"/>
  <c r="M37" i="1"/>
  <c r="B38" i="1"/>
  <c r="C38" i="1"/>
  <c r="D38" i="1"/>
  <c r="E38" i="1"/>
  <c r="F38" i="1"/>
  <c r="G38" i="1"/>
  <c r="H38" i="1"/>
  <c r="I38" i="1"/>
  <c r="J38" i="1"/>
  <c r="K38" i="1"/>
  <c r="L38" i="1"/>
  <c r="M38" i="1"/>
  <c r="C36" i="1"/>
  <c r="D36" i="1"/>
  <c r="E36" i="1"/>
  <c r="F36" i="1"/>
  <c r="G36" i="1"/>
  <c r="H36" i="1"/>
  <c r="I36" i="1"/>
  <c r="J36" i="1"/>
  <c r="K36" i="1"/>
  <c r="L36" i="1"/>
  <c r="M36" i="1"/>
  <c r="B36" i="1"/>
  <c r="CN93" i="1" l="1"/>
  <c r="CB93" i="1"/>
  <c r="BP93" i="1"/>
  <c r="CM93" i="1"/>
  <c r="CA93" i="1"/>
  <c r="BO93" i="1"/>
  <c r="CL93" i="1"/>
  <c r="BZ93" i="1"/>
  <c r="CK93" i="1"/>
  <c r="BY93" i="1"/>
  <c r="CJ93" i="1"/>
  <c r="BX93" i="1"/>
  <c r="CI93" i="1"/>
  <c r="BW93" i="1"/>
  <c r="CH93" i="1"/>
  <c r="BV93" i="1"/>
  <c r="CS93" i="1"/>
  <c r="CG93" i="1"/>
  <c r="BU93" i="1"/>
  <c r="CR93" i="1"/>
  <c r="CF93" i="1"/>
  <c r="BT93" i="1"/>
  <c r="CQ93" i="1"/>
  <c r="CE93" i="1"/>
  <c r="BS93" i="1"/>
  <c r="CP93" i="1"/>
  <c r="CD93" i="1"/>
  <c r="BR93" i="1"/>
  <c r="CO93" i="1"/>
  <c r="CC93" i="1"/>
  <c r="BQ93" i="1"/>
  <c r="JG94" i="1"/>
  <c r="IU94" i="1"/>
  <c r="JQ94" i="1"/>
  <c r="JE94" i="1"/>
  <c r="IS94" i="1"/>
  <c r="JP94" i="1"/>
  <c r="JD94" i="1"/>
  <c r="IR94" i="1"/>
  <c r="JO94" i="1"/>
  <c r="JC94" i="1"/>
  <c r="IQ94" i="1"/>
  <c r="JN94" i="1"/>
  <c r="JB94" i="1"/>
  <c r="IP94" i="1"/>
  <c r="JK94" i="1"/>
  <c r="IY94" i="1"/>
  <c r="JI94" i="1"/>
  <c r="IW94" i="1"/>
  <c r="IT94" i="1"/>
  <c r="IO94" i="1"/>
  <c r="JR94" i="1"/>
  <c r="IN94" i="1"/>
  <c r="JM94" i="1"/>
  <c r="JL94" i="1"/>
  <c r="JJ94" i="1"/>
  <c r="JH94" i="1"/>
  <c r="JF94" i="1"/>
  <c r="JA94" i="1"/>
  <c r="IZ94" i="1"/>
  <c r="IX94" i="1"/>
  <c r="IV94" i="1"/>
  <c r="DT94" i="1"/>
  <c r="DH94" i="1"/>
  <c r="CV94" i="1"/>
  <c r="DS94" i="1"/>
  <c r="DG94" i="1"/>
  <c r="CU94" i="1"/>
  <c r="DR94" i="1"/>
  <c r="DF94" i="1"/>
  <c r="CT94" i="1"/>
  <c r="DQ94" i="1"/>
  <c r="DE94" i="1"/>
  <c r="DP94" i="1"/>
  <c r="DD94" i="1"/>
  <c r="DO94" i="1"/>
  <c r="DC94" i="1"/>
  <c r="DN94" i="1"/>
  <c r="DB94" i="1"/>
  <c r="DM94" i="1"/>
  <c r="DA94" i="1"/>
  <c r="DL94" i="1"/>
  <c r="CZ94" i="1"/>
  <c r="DK94" i="1"/>
  <c r="CY94" i="1"/>
  <c r="DU94" i="1"/>
  <c r="DI94" i="1"/>
  <c r="CW94" i="1"/>
  <c r="DJ94" i="1"/>
  <c r="CX94" i="1"/>
  <c r="FS93" i="1"/>
  <c r="FG93" i="1"/>
  <c r="GD93" i="1"/>
  <c r="FR93" i="1"/>
  <c r="FF93" i="1"/>
  <c r="GC93" i="1"/>
  <c r="FQ93" i="1"/>
  <c r="FE93" i="1"/>
  <c r="GB93" i="1"/>
  <c r="FP93" i="1"/>
  <c r="FD93" i="1"/>
  <c r="GA93" i="1"/>
  <c r="FO93" i="1"/>
  <c r="FC93" i="1"/>
  <c r="FZ93" i="1"/>
  <c r="FN93" i="1"/>
  <c r="FB93" i="1"/>
  <c r="FY93" i="1"/>
  <c r="FM93" i="1"/>
  <c r="FA93" i="1"/>
  <c r="FX93" i="1"/>
  <c r="FL93" i="1"/>
  <c r="FW93" i="1"/>
  <c r="FK93" i="1"/>
  <c r="FV93" i="1"/>
  <c r="FJ93" i="1"/>
  <c r="FT93" i="1"/>
  <c r="FH93" i="1"/>
  <c r="FU93" i="1"/>
  <c r="FI93" i="1"/>
  <c r="ID94" i="1"/>
  <c r="HR94" i="1"/>
  <c r="IC94" i="1"/>
  <c r="HQ94" i="1"/>
  <c r="IB94" i="1"/>
  <c r="HP94" i="1"/>
  <c r="IM94" i="1"/>
  <c r="IA94" i="1"/>
  <c r="HO94" i="1"/>
  <c r="IL94" i="1"/>
  <c r="HZ94" i="1"/>
  <c r="HN94" i="1"/>
  <c r="IK94" i="1"/>
  <c r="HY94" i="1"/>
  <c r="HM94" i="1"/>
  <c r="II94" i="1"/>
  <c r="HW94" i="1"/>
  <c r="HK94" i="1"/>
  <c r="IH94" i="1"/>
  <c r="HV94" i="1"/>
  <c r="HJ94" i="1"/>
  <c r="IF94" i="1"/>
  <c r="HT94" i="1"/>
  <c r="IJ94" i="1"/>
  <c r="IG94" i="1"/>
  <c r="IE94" i="1"/>
  <c r="HX94" i="1"/>
  <c r="HU94" i="1"/>
  <c r="HS94" i="1"/>
  <c r="HL94" i="1"/>
  <c r="AW94" i="1"/>
  <c r="BI94" i="1"/>
  <c r="AX94" i="1"/>
  <c r="BJ94" i="1"/>
  <c r="AY94" i="1"/>
  <c r="BK94" i="1"/>
  <c r="AZ94" i="1"/>
  <c r="BL94" i="1"/>
  <c r="BA94" i="1"/>
  <c r="BM94" i="1"/>
  <c r="BB94" i="1"/>
  <c r="BN94" i="1"/>
  <c r="AQ94" i="1"/>
  <c r="BC94" i="1"/>
  <c r="AP94" i="1"/>
  <c r="AR94" i="1"/>
  <c r="BD94" i="1"/>
  <c r="AS94" i="1"/>
  <c r="BE94" i="1"/>
  <c r="AT94" i="1"/>
  <c r="BF94" i="1"/>
  <c r="AV94" i="1"/>
  <c r="BH94" i="1"/>
  <c r="AU94" i="1"/>
  <c r="BG94" i="1"/>
  <c r="FY94" i="1"/>
  <c r="FM94" i="1"/>
  <c r="FA94" i="1"/>
  <c r="FX94" i="1"/>
  <c r="FL94" i="1"/>
  <c r="FW94" i="1"/>
  <c r="FK94" i="1"/>
  <c r="FV94" i="1"/>
  <c r="FJ94" i="1"/>
  <c r="FU94" i="1"/>
  <c r="FI94" i="1"/>
  <c r="FT94" i="1"/>
  <c r="FH94" i="1"/>
  <c r="FS94" i="1"/>
  <c r="FG94" i="1"/>
  <c r="GD94" i="1"/>
  <c r="FR94" i="1"/>
  <c r="FF94" i="1"/>
  <c r="GC94" i="1"/>
  <c r="FQ94" i="1"/>
  <c r="FE94" i="1"/>
  <c r="GB94" i="1"/>
  <c r="FP94" i="1"/>
  <c r="FD94" i="1"/>
  <c r="FZ94" i="1"/>
  <c r="FN94" i="1"/>
  <c r="FB94" i="1"/>
  <c r="GA94" i="1"/>
  <c r="FO94" i="1"/>
  <c r="FC94" i="1"/>
  <c r="IJ93" i="1"/>
  <c r="HX93" i="1"/>
  <c r="HL93" i="1"/>
  <c r="II93" i="1"/>
  <c r="HW93" i="1"/>
  <c r="HK93" i="1"/>
  <c r="IH93" i="1"/>
  <c r="HV93" i="1"/>
  <c r="HJ93" i="1"/>
  <c r="IG93" i="1"/>
  <c r="HU93" i="1"/>
  <c r="IF93" i="1"/>
  <c r="HT93" i="1"/>
  <c r="IE93" i="1"/>
  <c r="HS93" i="1"/>
  <c r="IC93" i="1"/>
  <c r="HQ93" i="1"/>
  <c r="IB93" i="1"/>
  <c r="HP93" i="1"/>
  <c r="IL93" i="1"/>
  <c r="HZ93" i="1"/>
  <c r="HN93" i="1"/>
  <c r="IM93" i="1"/>
  <c r="IK93" i="1"/>
  <c r="ID93" i="1"/>
  <c r="IA93" i="1"/>
  <c r="HY93" i="1"/>
  <c r="HR93" i="1"/>
  <c r="HO93" i="1"/>
  <c r="HM93" i="1"/>
  <c r="JN93" i="1"/>
  <c r="JB93" i="1"/>
  <c r="IP93" i="1"/>
  <c r="JL93" i="1"/>
  <c r="IZ93" i="1"/>
  <c r="IN93" i="1"/>
  <c r="JK93" i="1"/>
  <c r="IY93" i="1"/>
  <c r="JJ93" i="1"/>
  <c r="IX93" i="1"/>
  <c r="JI93" i="1"/>
  <c r="IW93" i="1"/>
  <c r="JR93" i="1"/>
  <c r="JF93" i="1"/>
  <c r="IT93" i="1"/>
  <c r="JP93" i="1"/>
  <c r="JD93" i="1"/>
  <c r="IR93" i="1"/>
  <c r="IU93" i="1"/>
  <c r="IS93" i="1"/>
  <c r="IQ93" i="1"/>
  <c r="JQ93" i="1"/>
  <c r="IO93" i="1"/>
  <c r="JO93" i="1"/>
  <c r="JM93" i="1"/>
  <c r="JH93" i="1"/>
  <c r="JG93" i="1"/>
  <c r="JE93" i="1"/>
  <c r="JC93" i="1"/>
  <c r="JA93" i="1"/>
  <c r="IV93" i="1"/>
  <c r="GY93" i="1"/>
  <c r="GM93" i="1"/>
  <c r="GX93" i="1"/>
  <c r="GL93" i="1"/>
  <c r="HI93" i="1"/>
  <c r="GW93" i="1"/>
  <c r="GK93" i="1"/>
  <c r="HH93" i="1"/>
  <c r="GV93" i="1"/>
  <c r="GJ93" i="1"/>
  <c r="HG93" i="1"/>
  <c r="GU93" i="1"/>
  <c r="GI93" i="1"/>
  <c r="HF93" i="1"/>
  <c r="GT93" i="1"/>
  <c r="GH93" i="1"/>
  <c r="HE93" i="1"/>
  <c r="GS93" i="1"/>
  <c r="GG93" i="1"/>
  <c r="HD93" i="1"/>
  <c r="GR93" i="1"/>
  <c r="GF93" i="1"/>
  <c r="HC93" i="1"/>
  <c r="GQ93" i="1"/>
  <c r="GE93" i="1"/>
  <c r="HB93" i="1"/>
  <c r="GP93" i="1"/>
  <c r="HA93" i="1"/>
  <c r="GO93" i="1"/>
  <c r="GZ93" i="1"/>
  <c r="GN93" i="1"/>
  <c r="LY94" i="1"/>
  <c r="LM94" i="1"/>
  <c r="LA94" i="1"/>
  <c r="LR94" i="1"/>
  <c r="LF94" i="1"/>
  <c r="MA94" i="1"/>
  <c r="LL94" i="1"/>
  <c r="KX94" i="1"/>
  <c r="LZ94" i="1"/>
  <c r="LK94" i="1"/>
  <c r="LV94" i="1"/>
  <c r="LS94" i="1"/>
  <c r="LD94" i="1"/>
  <c r="LP94" i="1"/>
  <c r="LB94" i="1"/>
  <c r="LE94" i="1"/>
  <c r="LW94" i="1"/>
  <c r="KZ94" i="1"/>
  <c r="LN94" i="1"/>
  <c r="LX94" i="1"/>
  <c r="LT94" i="1"/>
  <c r="LJ94" i="1"/>
  <c r="LH94" i="1"/>
  <c r="LI94" i="1"/>
  <c r="LG94" i="1"/>
  <c r="LC94" i="1"/>
  <c r="KY94" i="1"/>
  <c r="LU94" i="1"/>
  <c r="LO94" i="1"/>
  <c r="LQ94" i="1"/>
  <c r="LS93" i="1"/>
  <c r="LG93" i="1"/>
  <c r="LX93" i="1"/>
  <c r="LL93" i="1"/>
  <c r="KZ93" i="1"/>
  <c r="LN93" i="1"/>
  <c r="KY93" i="1"/>
  <c r="MA93" i="1"/>
  <c r="LM93" i="1"/>
  <c r="KX93" i="1"/>
  <c r="LT93" i="1"/>
  <c r="LE93" i="1"/>
  <c r="LQ93" i="1"/>
  <c r="LC93" i="1"/>
  <c r="LK93" i="1"/>
  <c r="LI93" i="1"/>
  <c r="LV93" i="1"/>
  <c r="LA93" i="1"/>
  <c r="LZ93" i="1"/>
  <c r="LY93" i="1"/>
  <c r="LU93" i="1"/>
  <c r="LO93" i="1"/>
  <c r="LH93" i="1"/>
  <c r="LW93" i="1"/>
  <c r="LR93" i="1"/>
  <c r="LP93" i="1"/>
  <c r="LJ93" i="1"/>
  <c r="LF93" i="1"/>
  <c r="LD93" i="1"/>
  <c r="LB93" i="1"/>
  <c r="KL94" i="1"/>
  <c r="KU94" i="1"/>
  <c r="KI94" i="1"/>
  <c r="JW94" i="1"/>
  <c r="KT94" i="1"/>
  <c r="KH94" i="1"/>
  <c r="JV94" i="1"/>
  <c r="KR94" i="1"/>
  <c r="KF94" i="1"/>
  <c r="JT94" i="1"/>
  <c r="KQ94" i="1"/>
  <c r="KE94" i="1"/>
  <c r="KO94" i="1"/>
  <c r="KC94" i="1"/>
  <c r="KM94" i="1"/>
  <c r="KA94" i="1"/>
  <c r="KK94" i="1"/>
  <c r="KJ94" i="1"/>
  <c r="KD94" i="1"/>
  <c r="KB94" i="1"/>
  <c r="JZ94" i="1"/>
  <c r="JY94" i="1"/>
  <c r="KW94" i="1"/>
  <c r="JX94" i="1"/>
  <c r="KS94" i="1"/>
  <c r="JS94" i="1"/>
  <c r="KN94" i="1"/>
  <c r="KV94" i="1"/>
  <c r="KP94" i="1"/>
  <c r="KG94" i="1"/>
  <c r="JU94" i="1"/>
  <c r="HD94" i="1"/>
  <c r="GR94" i="1"/>
  <c r="GF94" i="1"/>
  <c r="HC94" i="1"/>
  <c r="GQ94" i="1"/>
  <c r="GE94" i="1"/>
  <c r="HB94" i="1"/>
  <c r="GP94" i="1"/>
  <c r="HA94" i="1"/>
  <c r="GO94" i="1"/>
  <c r="GZ94" i="1"/>
  <c r="GN94" i="1"/>
  <c r="GY94" i="1"/>
  <c r="GM94" i="1"/>
  <c r="GX94" i="1"/>
  <c r="GL94" i="1"/>
  <c r="HI94" i="1"/>
  <c r="GW94" i="1"/>
  <c r="GK94" i="1"/>
  <c r="HH94" i="1"/>
  <c r="GV94" i="1"/>
  <c r="GJ94" i="1"/>
  <c r="HG94" i="1"/>
  <c r="GU94" i="1"/>
  <c r="GI94" i="1"/>
  <c r="HF94" i="1"/>
  <c r="GT94" i="1"/>
  <c r="GH94" i="1"/>
  <c r="GS94" i="1"/>
  <c r="GG94" i="1"/>
  <c r="HE94" i="1"/>
  <c r="OE94" i="1"/>
  <c r="NS94" i="1"/>
  <c r="NG94" i="1"/>
  <c r="OP94" i="1"/>
  <c r="OD94" i="1"/>
  <c r="NR94" i="1"/>
  <c r="OM94" i="1"/>
  <c r="OA94" i="1"/>
  <c r="NO94" i="1"/>
  <c r="OL94" i="1"/>
  <c r="NZ94" i="1"/>
  <c r="NN94" i="1"/>
  <c r="OG94" i="1"/>
  <c r="NU94" i="1"/>
  <c r="NI94" i="1"/>
  <c r="OF94" i="1"/>
  <c r="NT94" i="1"/>
  <c r="NH94" i="1"/>
  <c r="NW94" i="1"/>
  <c r="NV94" i="1"/>
  <c r="OO94" i="1"/>
  <c r="NQ94" i="1"/>
  <c r="ON94" i="1"/>
  <c r="NP94" i="1"/>
  <c r="OK94" i="1"/>
  <c r="NM94" i="1"/>
  <c r="OJ94" i="1"/>
  <c r="NL94" i="1"/>
  <c r="OI94" i="1"/>
  <c r="NK94" i="1"/>
  <c r="OH94" i="1"/>
  <c r="NJ94" i="1"/>
  <c r="OC94" i="1"/>
  <c r="NX94" i="1"/>
  <c r="OB94" i="1"/>
  <c r="NY94" i="1"/>
  <c r="CS94" i="1"/>
  <c r="CG94" i="1"/>
  <c r="BU94" i="1"/>
  <c r="CR94" i="1"/>
  <c r="CF94" i="1"/>
  <c r="BT94" i="1"/>
  <c r="CQ94" i="1"/>
  <c r="CE94" i="1"/>
  <c r="BS94" i="1"/>
  <c r="CP94" i="1"/>
  <c r="CD94" i="1"/>
  <c r="BR94" i="1"/>
  <c r="CO94" i="1"/>
  <c r="CC94" i="1"/>
  <c r="BQ94" i="1"/>
  <c r="CN94" i="1"/>
  <c r="CB94" i="1"/>
  <c r="BP94" i="1"/>
  <c r="CM94" i="1"/>
  <c r="CA94" i="1"/>
  <c r="BO94" i="1"/>
  <c r="CL94" i="1"/>
  <c r="BZ94" i="1"/>
  <c r="CK94" i="1"/>
  <c r="BY94" i="1"/>
  <c r="CJ94" i="1"/>
  <c r="BX94" i="1"/>
  <c r="CI94" i="1"/>
  <c r="BW94" i="1"/>
  <c r="CH94" i="1"/>
  <c r="BV94" i="1"/>
  <c r="MV93" i="1"/>
  <c r="MJ93" i="1"/>
  <c r="NA93" i="1"/>
  <c r="MO93" i="1"/>
  <c r="MC93" i="1"/>
  <c r="ND93" i="1"/>
  <c r="MP93" i="1"/>
  <c r="MZ93" i="1"/>
  <c r="ML93" i="1"/>
  <c r="MU93" i="1"/>
  <c r="MG93" i="1"/>
  <c r="NC93" i="1"/>
  <c r="MI93" i="1"/>
  <c r="MX93" i="1"/>
  <c r="ME93" i="1"/>
  <c r="MS93" i="1"/>
  <c r="MR93" i="1"/>
  <c r="MH93" i="1"/>
  <c r="MF93" i="1"/>
  <c r="NB93" i="1"/>
  <c r="MT93" i="1"/>
  <c r="MN93" i="1"/>
  <c r="MK93" i="1"/>
  <c r="MY93" i="1"/>
  <c r="MQ93" i="1"/>
  <c r="NE93" i="1"/>
  <c r="MD93" i="1"/>
  <c r="NF93" i="1"/>
  <c r="MB93" i="1"/>
  <c r="MM93" i="1"/>
  <c r="MW93" i="1"/>
  <c r="OE93" i="1"/>
  <c r="NS93" i="1"/>
  <c r="NG93" i="1"/>
  <c r="OP93" i="1"/>
  <c r="OD93" i="1"/>
  <c r="NR93" i="1"/>
  <c r="OM93" i="1"/>
  <c r="OA93" i="1"/>
  <c r="NO93" i="1"/>
  <c r="OL93" i="1"/>
  <c r="NZ93" i="1"/>
  <c r="NN93" i="1"/>
  <c r="OG93" i="1"/>
  <c r="NU93" i="1"/>
  <c r="NI93" i="1"/>
  <c r="OF93" i="1"/>
  <c r="NT93" i="1"/>
  <c r="NH93" i="1"/>
  <c r="OI93" i="1"/>
  <c r="NK93" i="1"/>
  <c r="OH93" i="1"/>
  <c r="NJ93" i="1"/>
  <c r="OC93" i="1"/>
  <c r="OB93" i="1"/>
  <c r="NY93" i="1"/>
  <c r="NX93" i="1"/>
  <c r="NW93" i="1"/>
  <c r="NV93" i="1"/>
  <c r="OO93" i="1"/>
  <c r="NQ93" i="1"/>
  <c r="OJ93" i="1"/>
  <c r="NL93" i="1"/>
  <c r="OK93" i="1"/>
  <c r="NM93" i="1"/>
  <c r="NP93" i="1"/>
  <c r="ON93" i="1"/>
  <c r="KP93" i="1"/>
  <c r="KD93" i="1"/>
  <c r="KO93" i="1"/>
  <c r="KC93" i="1"/>
  <c r="KM93" i="1"/>
  <c r="KA93" i="1"/>
  <c r="KV93" i="1"/>
  <c r="KJ93" i="1"/>
  <c r="JX93" i="1"/>
  <c r="KT93" i="1"/>
  <c r="KH93" i="1"/>
  <c r="JV93" i="1"/>
  <c r="KS93" i="1"/>
  <c r="JY93" i="1"/>
  <c r="KR93" i="1"/>
  <c r="JW93" i="1"/>
  <c r="KN93" i="1"/>
  <c r="JT93" i="1"/>
  <c r="KL93" i="1"/>
  <c r="JS93" i="1"/>
  <c r="KK93" i="1"/>
  <c r="KI93" i="1"/>
  <c r="KG93" i="1"/>
  <c r="KE93" i="1"/>
  <c r="KU93" i="1"/>
  <c r="JZ93" i="1"/>
  <c r="KW93" i="1"/>
  <c r="KQ93" i="1"/>
  <c r="KF93" i="1"/>
  <c r="KB93" i="1"/>
  <c r="JU93" i="1"/>
  <c r="EO93" i="1"/>
  <c r="EC93" i="1"/>
  <c r="EZ93" i="1"/>
  <c r="EN93" i="1"/>
  <c r="EB93" i="1"/>
  <c r="EY93" i="1"/>
  <c r="EM93" i="1"/>
  <c r="EA93" i="1"/>
  <c r="EX93" i="1"/>
  <c r="EL93" i="1"/>
  <c r="DZ93" i="1"/>
  <c r="EW93" i="1"/>
  <c r="EK93" i="1"/>
  <c r="DY93" i="1"/>
  <c r="EV93" i="1"/>
  <c r="EJ93" i="1"/>
  <c r="DX93" i="1"/>
  <c r="EU93" i="1"/>
  <c r="EI93" i="1"/>
  <c r="DW93" i="1"/>
  <c r="ET93" i="1"/>
  <c r="EH93" i="1"/>
  <c r="DV93" i="1"/>
  <c r="ES93" i="1"/>
  <c r="EG93" i="1"/>
  <c r="ER93" i="1"/>
  <c r="EF93" i="1"/>
  <c r="EQ93" i="1"/>
  <c r="EE93" i="1"/>
  <c r="EP93" i="1"/>
  <c r="ED93" i="1"/>
  <c r="NA94" i="1"/>
  <c r="MO94" i="1"/>
  <c r="MC94" i="1"/>
  <c r="NF94" i="1"/>
  <c r="MT94" i="1"/>
  <c r="MH94" i="1"/>
  <c r="NB94" i="1"/>
  <c r="MM94" i="1"/>
  <c r="MX94" i="1"/>
  <c r="MJ94" i="1"/>
  <c r="MS94" i="1"/>
  <c r="ME94" i="1"/>
  <c r="MQ94" i="1"/>
  <c r="NE94" i="1"/>
  <c r="ML94" i="1"/>
  <c r="MZ94" i="1"/>
  <c r="MG94" i="1"/>
  <c r="MY94" i="1"/>
  <c r="MF94" i="1"/>
  <c r="MD94" i="1"/>
  <c r="MB94" i="1"/>
  <c r="MW94" i="1"/>
  <c r="MR94" i="1"/>
  <c r="MN94" i="1"/>
  <c r="MI94" i="1"/>
  <c r="MV94" i="1"/>
  <c r="MU94" i="1"/>
  <c r="MP94" i="1"/>
  <c r="ND94" i="1"/>
  <c r="NC94" i="1"/>
  <c r="MK94" i="1"/>
  <c r="ET94" i="1"/>
  <c r="EH94" i="1"/>
  <c r="DV94" i="1"/>
  <c r="ES94" i="1"/>
  <c r="EG94" i="1"/>
  <c r="ER94" i="1"/>
  <c r="EF94" i="1"/>
  <c r="EQ94" i="1"/>
  <c r="EE94" i="1"/>
  <c r="EP94" i="1"/>
  <c r="ED94" i="1"/>
  <c r="EO94" i="1"/>
  <c r="EC94" i="1"/>
  <c r="EZ94" i="1"/>
  <c r="EN94" i="1"/>
  <c r="EB94" i="1"/>
  <c r="EY94" i="1"/>
  <c r="EM94" i="1"/>
  <c r="EA94" i="1"/>
  <c r="EX94" i="1"/>
  <c r="EL94" i="1"/>
  <c r="DZ94" i="1"/>
  <c r="EW94" i="1"/>
  <c r="EK94" i="1"/>
  <c r="DY94" i="1"/>
  <c r="EV94" i="1"/>
  <c r="EJ94" i="1"/>
  <c r="DX94" i="1"/>
  <c r="EI94" i="1"/>
  <c r="DW94" i="1"/>
  <c r="EU94" i="1"/>
  <c r="AW93" i="1"/>
  <c r="BI93" i="1"/>
  <c r="AX93" i="1"/>
  <c r="BJ93" i="1"/>
  <c r="AY93" i="1"/>
  <c r="BK93" i="1"/>
  <c r="AZ93" i="1"/>
  <c r="BL93" i="1"/>
  <c r="BA93" i="1"/>
  <c r="BM93" i="1"/>
  <c r="BB93" i="1"/>
  <c r="BN93" i="1"/>
  <c r="AQ93" i="1"/>
  <c r="BC93" i="1"/>
  <c r="AR93" i="1"/>
  <c r="BD93" i="1"/>
  <c r="AP93" i="1"/>
  <c r="AS93" i="1"/>
  <c r="BE93" i="1"/>
  <c r="AT93" i="1"/>
  <c r="BF93" i="1"/>
  <c r="AV93" i="1"/>
  <c r="BH93" i="1"/>
  <c r="AU93" i="1"/>
  <c r="BG93" i="1"/>
  <c r="DL93" i="1"/>
  <c r="CZ93" i="1"/>
  <c r="DK93" i="1"/>
  <c r="CY93" i="1"/>
  <c r="DJ93" i="1"/>
  <c r="CX93" i="1"/>
  <c r="DU93" i="1"/>
  <c r="DI93" i="1"/>
  <c r="CW93" i="1"/>
  <c r="DT93" i="1"/>
  <c r="DH93" i="1"/>
  <c r="CV93" i="1"/>
  <c r="DS93" i="1"/>
  <c r="DG93" i="1"/>
  <c r="CU93" i="1"/>
  <c r="DR93" i="1"/>
  <c r="DF93" i="1"/>
  <c r="CT93" i="1"/>
  <c r="DQ93" i="1"/>
  <c r="DE93" i="1"/>
  <c r="DP93" i="1"/>
  <c r="DD93" i="1"/>
  <c r="DO93" i="1"/>
  <c r="DC93" i="1"/>
  <c r="DM93" i="1"/>
  <c r="DA93" i="1"/>
  <c r="DN93" i="1"/>
  <c r="DB93" i="1"/>
  <c r="T37" i="1"/>
  <c r="N37" i="1"/>
  <c r="S39" i="1"/>
  <c r="O36" i="1"/>
  <c r="AB39" i="1"/>
  <c r="AA39" i="1"/>
  <c r="Z36" i="1"/>
  <c r="Y36" i="1"/>
  <c r="AA36" i="1"/>
  <c r="AB36" i="1"/>
  <c r="AC36" i="1"/>
  <c r="R36" i="1"/>
  <c r="S36" i="1"/>
  <c r="T36" i="1"/>
  <c r="U36" i="1"/>
  <c r="W36" i="1"/>
  <c r="V36" i="1"/>
  <c r="N36" i="1"/>
  <c r="X36" i="1"/>
  <c r="Q36" i="1"/>
  <c r="Z37" i="1"/>
  <c r="P37" i="1"/>
  <c r="R39" i="1"/>
  <c r="AC37" i="1"/>
  <c r="Q37" i="1"/>
  <c r="X39" i="1"/>
  <c r="P36" i="1"/>
  <c r="O37" i="1"/>
  <c r="W37" i="1"/>
  <c r="Y39" i="1"/>
  <c r="V39" i="1"/>
  <c r="U39" i="1"/>
  <c r="Q39" i="1" l="1"/>
  <c r="AC39" i="1"/>
  <c r="W39" i="1"/>
  <c r="O39" i="1"/>
  <c r="P39" i="1"/>
  <c r="Z39" i="1"/>
  <c r="N39" i="1"/>
  <c r="T39" i="1"/>
  <c r="C33" i="1"/>
  <c r="D33" i="1"/>
  <c r="E33" i="1"/>
  <c r="F33" i="1"/>
  <c r="G33" i="1"/>
  <c r="H33" i="1"/>
  <c r="I33" i="1"/>
  <c r="J33" i="1"/>
  <c r="K33" i="1"/>
  <c r="L33" i="1"/>
  <c r="M33" i="1"/>
  <c r="C34" i="1"/>
  <c r="D34" i="1"/>
  <c r="E34" i="1"/>
  <c r="F34" i="1"/>
  <c r="G34" i="1"/>
  <c r="H34" i="1"/>
  <c r="I34" i="1"/>
  <c r="J34" i="1"/>
  <c r="K34" i="1"/>
  <c r="L34" i="1"/>
  <c r="M34" i="1"/>
  <c r="B34" i="1"/>
  <c r="B33" i="1"/>
  <c r="C26" i="1"/>
  <c r="AE26" i="1" s="1"/>
  <c r="D26" i="1"/>
  <c r="AF26" i="1" s="1"/>
  <c r="E26" i="1"/>
  <c r="F26" i="1"/>
  <c r="AH26" i="1" s="1"/>
  <c r="G26" i="1"/>
  <c r="AI26" i="1" s="1"/>
  <c r="H26" i="1"/>
  <c r="I26" i="1"/>
  <c r="AK26" i="1" s="1"/>
  <c r="J26" i="1"/>
  <c r="AL26" i="1" s="1"/>
  <c r="K26" i="1"/>
  <c r="L26" i="1"/>
  <c r="AN26" i="1" s="1"/>
  <c r="M26" i="1"/>
  <c r="AO26" i="1" s="1"/>
  <c r="B26" i="1"/>
  <c r="C24" i="1"/>
  <c r="D24" i="1"/>
  <c r="E24" i="1"/>
  <c r="F24" i="1"/>
  <c r="G24" i="1"/>
  <c r="H24" i="1"/>
  <c r="I24" i="1"/>
  <c r="J24" i="1"/>
  <c r="K24" i="1"/>
  <c r="L24" i="1"/>
  <c r="M24" i="1"/>
  <c r="C25" i="1"/>
  <c r="AE25" i="1" s="1"/>
  <c r="D25" i="1"/>
  <c r="AF25" i="1" s="1"/>
  <c r="E25" i="1"/>
  <c r="F25" i="1"/>
  <c r="AH25" i="1" s="1"/>
  <c r="G25" i="1"/>
  <c r="AI25" i="1" s="1"/>
  <c r="H25" i="1"/>
  <c r="I25" i="1"/>
  <c r="AK25" i="1" s="1"/>
  <c r="J25" i="1"/>
  <c r="AL25" i="1" s="1"/>
  <c r="K25" i="1"/>
  <c r="L25" i="1"/>
  <c r="AN25" i="1" s="1"/>
  <c r="M25" i="1"/>
  <c r="AO25" i="1" s="1"/>
  <c r="B25" i="1"/>
  <c r="B27" i="1" s="1"/>
  <c r="B24" i="1"/>
  <c r="C23" i="1"/>
  <c r="D23" i="1"/>
  <c r="E23" i="1"/>
  <c r="F23" i="1"/>
  <c r="G23" i="1"/>
  <c r="H23" i="1"/>
  <c r="I23" i="1"/>
  <c r="J23" i="1"/>
  <c r="K23" i="1"/>
  <c r="L23" i="1"/>
  <c r="M23" i="1"/>
  <c r="B23" i="1"/>
  <c r="C19" i="1"/>
  <c r="D19" i="1"/>
  <c r="E19" i="1"/>
  <c r="F19" i="1"/>
  <c r="G19" i="1"/>
  <c r="H19" i="1"/>
  <c r="I19" i="1"/>
  <c r="J19" i="1"/>
  <c r="K19" i="1"/>
  <c r="L19" i="1"/>
  <c r="M19" i="1"/>
  <c r="C20" i="1"/>
  <c r="D20" i="1"/>
  <c r="E20" i="1"/>
  <c r="F20" i="1"/>
  <c r="G20" i="1"/>
  <c r="H20" i="1"/>
  <c r="I20" i="1"/>
  <c r="J20" i="1"/>
  <c r="K20" i="1"/>
  <c r="L20" i="1"/>
  <c r="M20" i="1"/>
  <c r="B20" i="1"/>
  <c r="B19" i="1"/>
  <c r="C11" i="1"/>
  <c r="D11" i="1"/>
  <c r="E11" i="1"/>
  <c r="F11" i="1"/>
  <c r="G11" i="1"/>
  <c r="H11" i="1"/>
  <c r="I11" i="1"/>
  <c r="J11" i="1"/>
  <c r="K11" i="1"/>
  <c r="L11" i="1"/>
  <c r="M11" i="1"/>
  <c r="C12" i="1"/>
  <c r="D12" i="1"/>
  <c r="E12" i="1"/>
  <c r="F12" i="1"/>
  <c r="G12" i="1"/>
  <c r="H12" i="1"/>
  <c r="I12" i="1"/>
  <c r="J12" i="1"/>
  <c r="K12" i="1"/>
  <c r="L12" i="1"/>
  <c r="M12" i="1"/>
  <c r="B12" i="1"/>
  <c r="B11" i="1"/>
  <c r="HD25" i="1" l="1"/>
  <c r="GR25" i="1"/>
  <c r="GF25" i="1"/>
  <c r="HC25" i="1"/>
  <c r="GQ25" i="1"/>
  <c r="GE25" i="1"/>
  <c r="HB25" i="1"/>
  <c r="GP25" i="1"/>
  <c r="HA25" i="1"/>
  <c r="GO25" i="1"/>
  <c r="GZ25" i="1"/>
  <c r="GN25" i="1"/>
  <c r="GY25" i="1"/>
  <c r="GM25" i="1"/>
  <c r="GX25" i="1"/>
  <c r="GL25" i="1"/>
  <c r="HI25" i="1"/>
  <c r="GW25" i="1"/>
  <c r="GK25" i="1"/>
  <c r="HH25" i="1"/>
  <c r="GV25" i="1"/>
  <c r="GJ25" i="1"/>
  <c r="HG25" i="1"/>
  <c r="GU25" i="1"/>
  <c r="GI25" i="1"/>
  <c r="HE25" i="1"/>
  <c r="GS25" i="1"/>
  <c r="GG25" i="1"/>
  <c r="HF25" i="1"/>
  <c r="GT25" i="1"/>
  <c r="GH25" i="1"/>
  <c r="FU26" i="1"/>
  <c r="FI26" i="1"/>
  <c r="FT26" i="1"/>
  <c r="FH26" i="1"/>
  <c r="FS26" i="1"/>
  <c r="FG26" i="1"/>
  <c r="GD26" i="1"/>
  <c r="FR26" i="1"/>
  <c r="FF26" i="1"/>
  <c r="GC26" i="1"/>
  <c r="FQ26" i="1"/>
  <c r="FE26" i="1"/>
  <c r="GB26" i="1"/>
  <c r="FP26" i="1"/>
  <c r="FD26" i="1"/>
  <c r="GA26" i="1"/>
  <c r="FO26" i="1"/>
  <c r="FC26" i="1"/>
  <c r="FZ26" i="1"/>
  <c r="FN26" i="1"/>
  <c r="FB26" i="1"/>
  <c r="FY26" i="1"/>
  <c r="FM26" i="1"/>
  <c r="FA26" i="1"/>
  <c r="FX26" i="1"/>
  <c r="FL26" i="1"/>
  <c r="FW26" i="1"/>
  <c r="FK26" i="1"/>
  <c r="FV26" i="1"/>
  <c r="FJ26" i="1"/>
  <c r="DO26" i="1"/>
  <c r="DC26" i="1"/>
  <c r="DN26" i="1"/>
  <c r="DB26" i="1"/>
  <c r="DM26" i="1"/>
  <c r="DA26" i="1"/>
  <c r="DL26" i="1"/>
  <c r="CZ26" i="1"/>
  <c r="DK26" i="1"/>
  <c r="CY26" i="1"/>
  <c r="DJ26" i="1"/>
  <c r="CX26" i="1"/>
  <c r="DU26" i="1"/>
  <c r="DI26" i="1"/>
  <c r="CW26" i="1"/>
  <c r="DT26" i="1"/>
  <c r="DH26" i="1"/>
  <c r="CV26" i="1"/>
  <c r="DS26" i="1"/>
  <c r="DG26" i="1"/>
  <c r="CU26" i="1"/>
  <c r="DR26" i="1"/>
  <c r="DF26" i="1"/>
  <c r="CT26" i="1"/>
  <c r="DQ26" i="1"/>
  <c r="DE26" i="1"/>
  <c r="DP26" i="1"/>
  <c r="DD26" i="1"/>
  <c r="DS25" i="1"/>
  <c r="DG25" i="1"/>
  <c r="CU25" i="1"/>
  <c r="DR25" i="1"/>
  <c r="DF25" i="1"/>
  <c r="CT25" i="1"/>
  <c r="DQ25" i="1"/>
  <c r="DE25" i="1"/>
  <c r="DP25" i="1"/>
  <c r="DD25" i="1"/>
  <c r="DO25" i="1"/>
  <c r="DC25" i="1"/>
  <c r="DN25" i="1"/>
  <c r="DB25" i="1"/>
  <c r="DM25" i="1"/>
  <c r="DA25" i="1"/>
  <c r="DL25" i="1"/>
  <c r="CZ25" i="1"/>
  <c r="DK25" i="1"/>
  <c r="CY25" i="1"/>
  <c r="DJ25" i="1"/>
  <c r="CX25" i="1"/>
  <c r="DU25" i="1"/>
  <c r="DI25" i="1"/>
  <c r="CW25" i="1"/>
  <c r="DT25" i="1"/>
  <c r="DH25" i="1"/>
  <c r="CV25" i="1"/>
  <c r="CN26" i="1"/>
  <c r="CB26" i="1"/>
  <c r="BP26" i="1"/>
  <c r="CM26" i="1"/>
  <c r="CA26" i="1"/>
  <c r="BO26" i="1"/>
  <c r="CL26" i="1"/>
  <c r="BZ26" i="1"/>
  <c r="CK26" i="1"/>
  <c r="BY26" i="1"/>
  <c r="CJ26" i="1"/>
  <c r="BX26" i="1"/>
  <c r="CI26" i="1"/>
  <c r="BW26" i="1"/>
  <c r="CH26" i="1"/>
  <c r="BV26" i="1"/>
  <c r="CS26" i="1"/>
  <c r="CG26" i="1"/>
  <c r="BU26" i="1"/>
  <c r="CR26" i="1"/>
  <c r="CF26" i="1"/>
  <c r="BT26" i="1"/>
  <c r="CQ26" i="1"/>
  <c r="CE26" i="1"/>
  <c r="BS26" i="1"/>
  <c r="CP26" i="1"/>
  <c r="CD26" i="1"/>
  <c r="BR26" i="1"/>
  <c r="CO26" i="1"/>
  <c r="CC26" i="1"/>
  <c r="BQ26" i="1"/>
  <c r="CI25" i="1"/>
  <c r="BW25" i="1"/>
  <c r="CH25" i="1"/>
  <c r="BV25" i="1"/>
  <c r="CS25" i="1"/>
  <c r="CG25" i="1"/>
  <c r="BU25" i="1"/>
  <c r="CR25" i="1"/>
  <c r="CF25" i="1"/>
  <c r="BT25" i="1"/>
  <c r="CQ25" i="1"/>
  <c r="CE25" i="1"/>
  <c r="BS25" i="1"/>
  <c r="CP25" i="1"/>
  <c r="CD25" i="1"/>
  <c r="BR25" i="1"/>
  <c r="CO25" i="1"/>
  <c r="CC25" i="1"/>
  <c r="BQ25" i="1"/>
  <c r="CN25" i="1"/>
  <c r="CB25" i="1"/>
  <c r="BP25" i="1"/>
  <c r="CM25" i="1"/>
  <c r="CA25" i="1"/>
  <c r="BO25" i="1"/>
  <c r="CL25" i="1"/>
  <c r="BZ25" i="1"/>
  <c r="CK25" i="1"/>
  <c r="BY25" i="1"/>
  <c r="CJ25" i="1"/>
  <c r="BX25" i="1"/>
  <c r="OK25" i="1"/>
  <c r="NY25" i="1"/>
  <c r="NM25" i="1"/>
  <c r="OH25" i="1"/>
  <c r="NV25" i="1"/>
  <c r="NJ25" i="1"/>
  <c r="OE25" i="1"/>
  <c r="NS25" i="1"/>
  <c r="NG25" i="1"/>
  <c r="ON25" i="1"/>
  <c r="NX25" i="1"/>
  <c r="NH25" i="1"/>
  <c r="OL25" i="1"/>
  <c r="NU25" i="1"/>
  <c r="OJ25" i="1"/>
  <c r="NT25" i="1"/>
  <c r="OI25" i="1"/>
  <c r="NR25" i="1"/>
  <c r="OO25" i="1"/>
  <c r="NO25" i="1"/>
  <c r="OB25" i="1"/>
  <c r="OA25" i="1"/>
  <c r="NZ25" i="1"/>
  <c r="OP25" i="1"/>
  <c r="NP25" i="1"/>
  <c r="NN25" i="1"/>
  <c r="NI25" i="1"/>
  <c r="OF25" i="1"/>
  <c r="OM25" i="1"/>
  <c r="NW25" i="1"/>
  <c r="NL25" i="1"/>
  <c r="OG25" i="1"/>
  <c r="OD25" i="1"/>
  <c r="OC25" i="1"/>
  <c r="NQ25" i="1"/>
  <c r="NK25" i="1"/>
  <c r="MV26" i="1"/>
  <c r="MJ26" i="1"/>
  <c r="NA26" i="1"/>
  <c r="MO26" i="1"/>
  <c r="MC26" i="1"/>
  <c r="NF26" i="1"/>
  <c r="MR26" i="1"/>
  <c r="MD26" i="1"/>
  <c r="MX26" i="1"/>
  <c r="MI26" i="1"/>
  <c r="MW26" i="1"/>
  <c r="MF26" i="1"/>
  <c r="MT26" i="1"/>
  <c r="MB26" i="1"/>
  <c r="NE26" i="1"/>
  <c r="MN26" i="1"/>
  <c r="ND26" i="1"/>
  <c r="MM26" i="1"/>
  <c r="NC26" i="1"/>
  <c r="ML26" i="1"/>
  <c r="MQ26" i="1"/>
  <c r="MP26" i="1"/>
  <c r="MG26" i="1"/>
  <c r="NB26" i="1"/>
  <c r="MY26" i="1"/>
  <c r="ME26" i="1"/>
  <c r="MZ26" i="1"/>
  <c r="MU26" i="1"/>
  <c r="MH26" i="1"/>
  <c r="MS26" i="1"/>
  <c r="MK26" i="1"/>
  <c r="NC25" i="1"/>
  <c r="MQ25" i="1"/>
  <c r="ME25" i="1"/>
  <c r="MV25" i="1"/>
  <c r="MJ25" i="1"/>
  <c r="MT25" i="1"/>
  <c r="MF25" i="1"/>
  <c r="MZ25" i="1"/>
  <c r="ML25" i="1"/>
  <c r="MS25" i="1"/>
  <c r="MB25" i="1"/>
  <c r="MP25" i="1"/>
  <c r="NB25" i="1"/>
  <c r="MK25" i="1"/>
  <c r="NA25" i="1"/>
  <c r="MI25" i="1"/>
  <c r="MU25" i="1"/>
  <c r="MR25" i="1"/>
  <c r="MM25" i="1"/>
  <c r="NE25" i="1"/>
  <c r="MD25" i="1"/>
  <c r="MY25" i="1"/>
  <c r="ND25" i="1"/>
  <c r="MH25" i="1"/>
  <c r="MG25" i="1"/>
  <c r="MC25" i="1"/>
  <c r="MX25" i="1"/>
  <c r="NF25" i="1"/>
  <c r="MW25" i="1"/>
  <c r="MO25" i="1"/>
  <c r="MN25" i="1"/>
  <c r="OK26" i="1"/>
  <c r="NY26" i="1"/>
  <c r="NM26" i="1"/>
  <c r="OJ26" i="1"/>
  <c r="NX26" i="1"/>
  <c r="OH26" i="1"/>
  <c r="NV26" i="1"/>
  <c r="NJ26" i="1"/>
  <c r="OE26" i="1"/>
  <c r="NS26" i="1"/>
  <c r="NG26" i="1"/>
  <c r="OM26" i="1"/>
  <c r="NT26" i="1"/>
  <c r="OI26" i="1"/>
  <c r="NQ26" i="1"/>
  <c r="OG26" i="1"/>
  <c r="NP26" i="1"/>
  <c r="OF26" i="1"/>
  <c r="NO26" i="1"/>
  <c r="OB26" i="1"/>
  <c r="OP26" i="1"/>
  <c r="NN26" i="1"/>
  <c r="OO26" i="1"/>
  <c r="NL26" i="1"/>
  <c r="ON26" i="1"/>
  <c r="NK26" i="1"/>
  <c r="OC26" i="1"/>
  <c r="NW26" i="1"/>
  <c r="NI26" i="1"/>
  <c r="NU26" i="1"/>
  <c r="OD26" i="1"/>
  <c r="NR26" i="1"/>
  <c r="NH26" i="1"/>
  <c r="OL26" i="1"/>
  <c r="OA26" i="1"/>
  <c r="NZ26" i="1"/>
  <c r="KV26" i="1"/>
  <c r="KJ26" i="1"/>
  <c r="JX26" i="1"/>
  <c r="KU26" i="1"/>
  <c r="KI26" i="1"/>
  <c r="JW26" i="1"/>
  <c r="KS26" i="1"/>
  <c r="KG26" i="1"/>
  <c r="JU26" i="1"/>
  <c r="KP26" i="1"/>
  <c r="KD26" i="1"/>
  <c r="KN26" i="1"/>
  <c r="KB26" i="1"/>
  <c r="KR26" i="1"/>
  <c r="JY26" i="1"/>
  <c r="KO26" i="1"/>
  <c r="JT26" i="1"/>
  <c r="KM26" i="1"/>
  <c r="JS26" i="1"/>
  <c r="KL26" i="1"/>
  <c r="KK26" i="1"/>
  <c r="KE26" i="1"/>
  <c r="KW26" i="1"/>
  <c r="KA26" i="1"/>
  <c r="KT26" i="1"/>
  <c r="KQ26" i="1"/>
  <c r="KH26" i="1"/>
  <c r="KF26" i="1"/>
  <c r="KC26" i="1"/>
  <c r="JZ26" i="1"/>
  <c r="JV26" i="1"/>
  <c r="GA25" i="1"/>
  <c r="FO25" i="1"/>
  <c r="FC25" i="1"/>
  <c r="FZ25" i="1"/>
  <c r="FN25" i="1"/>
  <c r="FB25" i="1"/>
  <c r="FY25" i="1"/>
  <c r="FM25" i="1"/>
  <c r="FA25" i="1"/>
  <c r="FX25" i="1"/>
  <c r="FL25" i="1"/>
  <c r="FW25" i="1"/>
  <c r="FK25" i="1"/>
  <c r="FV25" i="1"/>
  <c r="FJ25" i="1"/>
  <c r="FU25" i="1"/>
  <c r="FI25" i="1"/>
  <c r="FT25" i="1"/>
  <c r="FH25" i="1"/>
  <c r="FS25" i="1"/>
  <c r="FG25" i="1"/>
  <c r="GD25" i="1"/>
  <c r="FR25" i="1"/>
  <c r="FF25" i="1"/>
  <c r="GC25" i="1"/>
  <c r="FQ25" i="1"/>
  <c r="FE25" i="1"/>
  <c r="GB25" i="1"/>
  <c r="FP25" i="1"/>
  <c r="FD25" i="1"/>
  <c r="KQ25" i="1"/>
  <c r="KE25" i="1"/>
  <c r="JS25" i="1"/>
  <c r="KP25" i="1"/>
  <c r="KD25" i="1"/>
  <c r="KN25" i="1"/>
  <c r="KB25" i="1"/>
  <c r="KW25" i="1"/>
  <c r="KK25" i="1"/>
  <c r="JY25" i="1"/>
  <c r="KU25" i="1"/>
  <c r="KI25" i="1"/>
  <c r="JW25" i="1"/>
  <c r="KH25" i="1"/>
  <c r="KF25" i="1"/>
  <c r="KC25" i="1"/>
  <c r="KV25" i="1"/>
  <c r="KA25" i="1"/>
  <c r="KT25" i="1"/>
  <c r="JZ25" i="1"/>
  <c r="KO25" i="1"/>
  <c r="JU25" i="1"/>
  <c r="KL25" i="1"/>
  <c r="KR25" i="1"/>
  <c r="KM25" i="1"/>
  <c r="KJ25" i="1"/>
  <c r="KG25" i="1"/>
  <c r="JX25" i="1"/>
  <c r="JV25" i="1"/>
  <c r="JT25" i="1"/>
  <c r="KS25" i="1"/>
  <c r="JO26" i="1"/>
  <c r="JC26" i="1"/>
  <c r="IQ26" i="1"/>
  <c r="JN26" i="1"/>
  <c r="JB26" i="1"/>
  <c r="IP26" i="1"/>
  <c r="JM26" i="1"/>
  <c r="JA26" i="1"/>
  <c r="IO26" i="1"/>
  <c r="JL26" i="1"/>
  <c r="IZ26" i="1"/>
  <c r="IN26" i="1"/>
  <c r="JK26" i="1"/>
  <c r="IY26" i="1"/>
  <c r="JJ26" i="1"/>
  <c r="IX26" i="1"/>
  <c r="JI26" i="1"/>
  <c r="IW26" i="1"/>
  <c r="JH26" i="1"/>
  <c r="IV26" i="1"/>
  <c r="JG26" i="1"/>
  <c r="IU26" i="1"/>
  <c r="JR26" i="1"/>
  <c r="JF26" i="1"/>
  <c r="IT26" i="1"/>
  <c r="JP26" i="1"/>
  <c r="JD26" i="1"/>
  <c r="IR26" i="1"/>
  <c r="JE26" i="1"/>
  <c r="IS26" i="1"/>
  <c r="JQ26" i="1"/>
  <c r="JJ25" i="1"/>
  <c r="IX25" i="1"/>
  <c r="JI25" i="1"/>
  <c r="IW25" i="1"/>
  <c r="JH25" i="1"/>
  <c r="IV25" i="1"/>
  <c r="JG25" i="1"/>
  <c r="IU25" i="1"/>
  <c r="JR25" i="1"/>
  <c r="JF25" i="1"/>
  <c r="IT25" i="1"/>
  <c r="JQ25" i="1"/>
  <c r="JE25" i="1"/>
  <c r="IS25" i="1"/>
  <c r="JP25" i="1"/>
  <c r="JD25" i="1"/>
  <c r="IR25" i="1"/>
  <c r="JO25" i="1"/>
  <c r="JC25" i="1"/>
  <c r="IQ25" i="1"/>
  <c r="JN25" i="1"/>
  <c r="JB25" i="1"/>
  <c r="IP25" i="1"/>
  <c r="JM25" i="1"/>
  <c r="JA25" i="1"/>
  <c r="IO25" i="1"/>
  <c r="JK25" i="1"/>
  <c r="IY25" i="1"/>
  <c r="JL25" i="1"/>
  <c r="IZ25" i="1"/>
  <c r="IN25" i="1"/>
  <c r="HI26" i="1"/>
  <c r="GW26" i="1"/>
  <c r="GK26" i="1"/>
  <c r="HH26" i="1"/>
  <c r="GV26" i="1"/>
  <c r="GJ26" i="1"/>
  <c r="HG26" i="1"/>
  <c r="GU26" i="1"/>
  <c r="GI26" i="1"/>
  <c r="HF26" i="1"/>
  <c r="GT26" i="1"/>
  <c r="GH26" i="1"/>
  <c r="HE26" i="1"/>
  <c r="GS26" i="1"/>
  <c r="GG26" i="1"/>
  <c r="HD26" i="1"/>
  <c r="GR26" i="1"/>
  <c r="GF26" i="1"/>
  <c r="HC26" i="1"/>
  <c r="GQ26" i="1"/>
  <c r="GE26" i="1"/>
  <c r="HB26" i="1"/>
  <c r="GP26" i="1"/>
  <c r="HA26" i="1"/>
  <c r="GO26" i="1"/>
  <c r="GZ26" i="1"/>
  <c r="GN26" i="1"/>
  <c r="GX26" i="1"/>
  <c r="GL26" i="1"/>
  <c r="GY26" i="1"/>
  <c r="GM26" i="1"/>
  <c r="AH24" i="1"/>
  <c r="AF24" i="1"/>
  <c r="AE24" i="1"/>
  <c r="AO24" i="1"/>
  <c r="AN24" i="1"/>
  <c r="AL24" i="1"/>
  <c r="AK24" i="1"/>
  <c r="AI24" i="1"/>
  <c r="AG17" i="1"/>
  <c r="E48" i="1"/>
  <c r="AJ17" i="1"/>
  <c r="H48" i="1"/>
  <c r="B48" i="1"/>
  <c r="AD17" i="1"/>
  <c r="K48" i="1"/>
  <c r="AM17" i="1"/>
  <c r="AH23" i="1"/>
  <c r="AK23" i="1"/>
  <c r="AI23" i="1"/>
  <c r="AF23" i="1"/>
  <c r="AE23" i="1"/>
  <c r="AO23" i="1"/>
  <c r="AN23" i="1"/>
  <c r="AL23" i="1"/>
  <c r="AD27" i="1"/>
  <c r="AM23" i="1"/>
  <c r="AM24" i="1"/>
  <c r="AM26" i="1"/>
  <c r="AJ23" i="1"/>
  <c r="AJ24" i="1"/>
  <c r="AJ26" i="1"/>
  <c r="AJ25" i="1"/>
  <c r="AM25" i="1"/>
  <c r="AG23" i="1"/>
  <c r="AG24" i="1"/>
  <c r="AG26" i="1"/>
  <c r="AD23" i="1"/>
  <c r="AD24" i="1"/>
  <c r="AD26" i="1"/>
  <c r="AD25" i="1"/>
  <c r="L27" i="1"/>
  <c r="AN27" i="1" s="1"/>
  <c r="AG25" i="1"/>
  <c r="D27" i="1"/>
  <c r="AF27" i="1" s="1"/>
  <c r="C27" i="1"/>
  <c r="M27" i="1"/>
  <c r="K27" i="1"/>
  <c r="J27" i="1"/>
  <c r="I27" i="1"/>
  <c r="H27" i="1"/>
  <c r="G27" i="1"/>
  <c r="F27" i="1"/>
  <c r="E27" i="1"/>
  <c r="AM48" i="1" l="1"/>
  <c r="K51" i="1"/>
  <c r="B51" i="1"/>
  <c r="AD48" i="1"/>
  <c r="AJ48" i="1"/>
  <c r="H51" i="1"/>
  <c r="AG48" i="1"/>
  <c r="E51" i="1"/>
  <c r="EW25" i="1"/>
  <c r="EK25" i="1"/>
  <c r="DY25" i="1"/>
  <c r="EV25" i="1"/>
  <c r="EJ25" i="1"/>
  <c r="DX25" i="1"/>
  <c r="EU25" i="1"/>
  <c r="EI25" i="1"/>
  <c r="DW25" i="1"/>
  <c r="ET25" i="1"/>
  <c r="EH25" i="1"/>
  <c r="DV25" i="1"/>
  <c r="ES25" i="1"/>
  <c r="EG25" i="1"/>
  <c r="ER25" i="1"/>
  <c r="EF25" i="1"/>
  <c r="EQ25" i="1"/>
  <c r="EE25" i="1"/>
  <c r="EP25" i="1"/>
  <c r="ED25" i="1"/>
  <c r="EO25" i="1"/>
  <c r="EC25" i="1"/>
  <c r="EZ25" i="1"/>
  <c r="EN25" i="1"/>
  <c r="EB25" i="1"/>
  <c r="EX25" i="1"/>
  <c r="EL25" i="1"/>
  <c r="DZ25" i="1"/>
  <c r="EY25" i="1"/>
  <c r="EM25" i="1"/>
  <c r="EA25" i="1"/>
  <c r="IB24" i="1"/>
  <c r="HP24" i="1"/>
  <c r="IM24" i="1"/>
  <c r="IA24" i="1"/>
  <c r="HO24" i="1"/>
  <c r="IL24" i="1"/>
  <c r="HZ24" i="1"/>
  <c r="HN24" i="1"/>
  <c r="IK24" i="1"/>
  <c r="HY24" i="1"/>
  <c r="HM24" i="1"/>
  <c r="IJ24" i="1"/>
  <c r="HX24" i="1"/>
  <c r="HL24" i="1"/>
  <c r="II24" i="1"/>
  <c r="HW24" i="1"/>
  <c r="HK24" i="1"/>
  <c r="IH24" i="1"/>
  <c r="HV24" i="1"/>
  <c r="HJ24" i="1"/>
  <c r="IG24" i="1"/>
  <c r="HU24" i="1"/>
  <c r="IF24" i="1"/>
  <c r="HT24" i="1"/>
  <c r="IE24" i="1"/>
  <c r="HS24" i="1"/>
  <c r="ID24" i="1"/>
  <c r="HR24" i="1"/>
  <c r="IC24" i="1"/>
  <c r="HQ24" i="1"/>
  <c r="JL23" i="1"/>
  <c r="IZ23" i="1"/>
  <c r="IN23" i="1"/>
  <c r="JK23" i="1"/>
  <c r="IY23" i="1"/>
  <c r="JJ23" i="1"/>
  <c r="IX23" i="1"/>
  <c r="JI23" i="1"/>
  <c r="IW23" i="1"/>
  <c r="JH23" i="1"/>
  <c r="IV23" i="1"/>
  <c r="JG23" i="1"/>
  <c r="IU23" i="1"/>
  <c r="JR23" i="1"/>
  <c r="JF23" i="1"/>
  <c r="IT23" i="1"/>
  <c r="JQ23" i="1"/>
  <c r="JE23" i="1"/>
  <c r="IS23" i="1"/>
  <c r="JP23" i="1"/>
  <c r="JD23" i="1"/>
  <c r="IR23" i="1"/>
  <c r="JO23" i="1"/>
  <c r="JC23" i="1"/>
  <c r="IQ23" i="1"/>
  <c r="JM23" i="1"/>
  <c r="JA23" i="1"/>
  <c r="IO23" i="1"/>
  <c r="JN23" i="1"/>
  <c r="JB23" i="1"/>
  <c r="IP23" i="1"/>
  <c r="KL24" i="1"/>
  <c r="JZ24" i="1"/>
  <c r="KW24" i="1"/>
  <c r="KK24" i="1"/>
  <c r="JY24" i="1"/>
  <c r="KU24" i="1"/>
  <c r="KI24" i="1"/>
  <c r="JW24" i="1"/>
  <c r="KR24" i="1"/>
  <c r="KF24" i="1"/>
  <c r="JT24" i="1"/>
  <c r="KP24" i="1"/>
  <c r="KD24" i="1"/>
  <c r="KS24" i="1"/>
  <c r="JX24" i="1"/>
  <c r="KO24" i="1"/>
  <c r="JU24" i="1"/>
  <c r="KN24" i="1"/>
  <c r="JS24" i="1"/>
  <c r="KM24" i="1"/>
  <c r="KJ24" i="1"/>
  <c r="KE24" i="1"/>
  <c r="KV24" i="1"/>
  <c r="KB24" i="1"/>
  <c r="KA24" i="1"/>
  <c r="JV24" i="1"/>
  <c r="KT24" i="1"/>
  <c r="KQ24" i="1"/>
  <c r="KH24" i="1"/>
  <c r="KG24" i="1"/>
  <c r="KC24" i="1"/>
  <c r="MX24" i="1"/>
  <c r="ML24" i="1"/>
  <c r="NC24" i="1"/>
  <c r="MQ24" i="1"/>
  <c r="ME24" i="1"/>
  <c r="MV24" i="1"/>
  <c r="MH24" i="1"/>
  <c r="NB24" i="1"/>
  <c r="MN24" i="1"/>
  <c r="MP24" i="1"/>
  <c r="NE24" i="1"/>
  <c r="MM24" i="1"/>
  <c r="MY24" i="1"/>
  <c r="MG24" i="1"/>
  <c r="MW24" i="1"/>
  <c r="MF24" i="1"/>
  <c r="MZ24" i="1"/>
  <c r="MU24" i="1"/>
  <c r="MR24" i="1"/>
  <c r="MJ24" i="1"/>
  <c r="NF24" i="1"/>
  <c r="MD24" i="1"/>
  <c r="MT24" i="1"/>
  <c r="MO24" i="1"/>
  <c r="NA24" i="1"/>
  <c r="MI24" i="1"/>
  <c r="MB24" i="1"/>
  <c r="ND24" i="1"/>
  <c r="MS24" i="1"/>
  <c r="MC24" i="1"/>
  <c r="MK24" i="1"/>
  <c r="OK24" i="1"/>
  <c r="NY24" i="1"/>
  <c r="NM24" i="1"/>
  <c r="OH24" i="1"/>
  <c r="NV24" i="1"/>
  <c r="NJ24" i="1"/>
  <c r="OE24" i="1"/>
  <c r="NS24" i="1"/>
  <c r="NG24" i="1"/>
  <c r="OB24" i="1"/>
  <c r="NL24" i="1"/>
  <c r="OO24" i="1"/>
  <c r="NZ24" i="1"/>
  <c r="NI24" i="1"/>
  <c r="ON24" i="1"/>
  <c r="NX24" i="1"/>
  <c r="NH24" i="1"/>
  <c r="OM24" i="1"/>
  <c r="NW24" i="1"/>
  <c r="OC24" i="1"/>
  <c r="OL24" i="1"/>
  <c r="NP24" i="1"/>
  <c r="OJ24" i="1"/>
  <c r="NO24" i="1"/>
  <c r="OI24" i="1"/>
  <c r="NN24" i="1"/>
  <c r="OD24" i="1"/>
  <c r="NK24" i="1"/>
  <c r="OA24" i="1"/>
  <c r="OG24" i="1"/>
  <c r="NT24" i="1"/>
  <c r="OF24" i="1"/>
  <c r="NQ24" i="1"/>
  <c r="OP24" i="1"/>
  <c r="NR24" i="1"/>
  <c r="NU24" i="1"/>
  <c r="CP24" i="1"/>
  <c r="CD24" i="1"/>
  <c r="BR24" i="1"/>
  <c r="CO24" i="1"/>
  <c r="CC24" i="1"/>
  <c r="BQ24" i="1"/>
  <c r="CN24" i="1"/>
  <c r="CB24" i="1"/>
  <c r="BP24" i="1"/>
  <c r="CM24" i="1"/>
  <c r="CA24" i="1"/>
  <c r="BO24" i="1"/>
  <c r="CL24" i="1"/>
  <c r="BZ24" i="1"/>
  <c r="CK24" i="1"/>
  <c r="BY24" i="1"/>
  <c r="CJ24" i="1"/>
  <c r="BX24" i="1"/>
  <c r="CI24" i="1"/>
  <c r="BW24" i="1"/>
  <c r="CH24" i="1"/>
  <c r="BV24" i="1"/>
  <c r="CS24" i="1"/>
  <c r="CG24" i="1"/>
  <c r="BU24" i="1"/>
  <c r="CR24" i="1"/>
  <c r="CF24" i="1"/>
  <c r="BT24" i="1"/>
  <c r="CQ24" i="1"/>
  <c r="CE24" i="1"/>
  <c r="BS24" i="1"/>
  <c r="BA24" i="1"/>
  <c r="BM24" i="1"/>
  <c r="BB24" i="1"/>
  <c r="BN24" i="1"/>
  <c r="AQ24" i="1"/>
  <c r="BC24" i="1"/>
  <c r="AR24" i="1"/>
  <c r="BD24" i="1"/>
  <c r="AS24" i="1"/>
  <c r="BE24" i="1"/>
  <c r="AT24" i="1"/>
  <c r="BF24" i="1"/>
  <c r="AP24" i="1"/>
  <c r="AU24" i="1"/>
  <c r="BG24" i="1"/>
  <c r="AV24" i="1"/>
  <c r="BH24" i="1"/>
  <c r="AW24" i="1"/>
  <c r="BI24" i="1"/>
  <c r="AX24" i="1"/>
  <c r="BJ24" i="1"/>
  <c r="AZ24" i="1"/>
  <c r="BL24" i="1"/>
  <c r="BK24" i="1"/>
  <c r="AY24" i="1"/>
  <c r="LW23" i="1"/>
  <c r="LK23" i="1"/>
  <c r="KY23" i="1"/>
  <c r="LU23" i="1"/>
  <c r="LI23" i="1"/>
  <c r="LP23" i="1"/>
  <c r="LD23" i="1"/>
  <c r="LS23" i="1"/>
  <c r="LC23" i="1"/>
  <c r="LQ23" i="1"/>
  <c r="LA23" i="1"/>
  <c r="LO23" i="1"/>
  <c r="KZ23" i="1"/>
  <c r="LN23" i="1"/>
  <c r="KX23" i="1"/>
  <c r="LM23" i="1"/>
  <c r="MA23" i="1"/>
  <c r="LL23" i="1"/>
  <c r="LZ23" i="1"/>
  <c r="LJ23" i="1"/>
  <c r="LY23" i="1"/>
  <c r="LH23" i="1"/>
  <c r="LX23" i="1"/>
  <c r="LG23" i="1"/>
  <c r="LT23" i="1"/>
  <c r="LE23" i="1"/>
  <c r="LR23" i="1"/>
  <c r="LF23" i="1"/>
  <c r="LV23" i="1"/>
  <c r="LB23" i="1"/>
  <c r="AY17" i="1"/>
  <c r="AY48" i="1" s="1"/>
  <c r="BK17" i="1"/>
  <c r="BK48" i="1" s="1"/>
  <c r="AZ17" i="1"/>
  <c r="AZ48" i="1" s="1"/>
  <c r="BL17" i="1"/>
  <c r="BL48" i="1" s="1"/>
  <c r="BA17" i="1"/>
  <c r="BA48" i="1" s="1"/>
  <c r="BM17" i="1"/>
  <c r="BM48" i="1" s="1"/>
  <c r="BB17" i="1"/>
  <c r="BB48" i="1" s="1"/>
  <c r="BN17" i="1"/>
  <c r="BN48" i="1" s="1"/>
  <c r="AQ17" i="1"/>
  <c r="AQ48" i="1" s="1"/>
  <c r="BC17" i="1"/>
  <c r="BC48" i="1" s="1"/>
  <c r="AR17" i="1"/>
  <c r="AR48" i="1" s="1"/>
  <c r="BD17" i="1"/>
  <c r="BD48" i="1" s="1"/>
  <c r="AS17" i="1"/>
  <c r="AS48" i="1" s="1"/>
  <c r="BE17" i="1"/>
  <c r="BE48" i="1" s="1"/>
  <c r="AT17" i="1"/>
  <c r="AT48" i="1" s="1"/>
  <c r="BF17" i="1"/>
  <c r="BF48" i="1" s="1"/>
  <c r="AU17" i="1"/>
  <c r="AU48" i="1" s="1"/>
  <c r="BG17" i="1"/>
  <c r="BG48" i="1" s="1"/>
  <c r="AV17" i="1"/>
  <c r="AV48" i="1" s="1"/>
  <c r="BH17" i="1"/>
  <c r="BH48" i="1" s="1"/>
  <c r="AX17" i="1"/>
  <c r="AX48" i="1" s="1"/>
  <c r="BJ17" i="1"/>
  <c r="BJ48" i="1" s="1"/>
  <c r="AP17" i="1"/>
  <c r="AP48" i="1" s="1"/>
  <c r="AW17" i="1"/>
  <c r="AW48" i="1" s="1"/>
  <c r="BI17" i="1"/>
  <c r="BI48" i="1" s="1"/>
  <c r="DK24" i="1"/>
  <c r="CY24" i="1"/>
  <c r="DJ24" i="1"/>
  <c r="CX24" i="1"/>
  <c r="DU24" i="1"/>
  <c r="DI24" i="1"/>
  <c r="CW24" i="1"/>
  <c r="DT24" i="1"/>
  <c r="DH24" i="1"/>
  <c r="CV24" i="1"/>
  <c r="DS24" i="1"/>
  <c r="DG24" i="1"/>
  <c r="CU24" i="1"/>
  <c r="DR24" i="1"/>
  <c r="DF24" i="1"/>
  <c r="CT24" i="1"/>
  <c r="DQ24" i="1"/>
  <c r="DE24" i="1"/>
  <c r="DP24" i="1"/>
  <c r="DD24" i="1"/>
  <c r="DO24" i="1"/>
  <c r="DC24" i="1"/>
  <c r="DN24" i="1"/>
  <c r="DB24" i="1"/>
  <c r="DM24" i="1"/>
  <c r="DA24" i="1"/>
  <c r="DL24" i="1"/>
  <c r="CZ24" i="1"/>
  <c r="BA25" i="1"/>
  <c r="BM25" i="1"/>
  <c r="BB25" i="1"/>
  <c r="BN25" i="1"/>
  <c r="AQ25" i="1"/>
  <c r="BC25" i="1"/>
  <c r="AR25" i="1"/>
  <c r="BD25" i="1"/>
  <c r="AS25" i="1"/>
  <c r="BE25" i="1"/>
  <c r="AP25" i="1"/>
  <c r="AT25" i="1"/>
  <c r="BF25" i="1"/>
  <c r="AU25" i="1"/>
  <c r="BG25" i="1"/>
  <c r="AV25" i="1"/>
  <c r="BH25" i="1"/>
  <c r="AW25" i="1"/>
  <c r="BI25" i="1"/>
  <c r="AX25" i="1"/>
  <c r="BJ25" i="1"/>
  <c r="AZ25" i="1"/>
  <c r="BL25" i="1"/>
  <c r="AY25" i="1"/>
  <c r="BK25" i="1"/>
  <c r="LQ26" i="1"/>
  <c r="LE26" i="1"/>
  <c r="MA26" i="1"/>
  <c r="LO26" i="1"/>
  <c r="LC26" i="1"/>
  <c r="LV26" i="1"/>
  <c r="LJ26" i="1"/>
  <c r="KX26" i="1"/>
  <c r="LY26" i="1"/>
  <c r="LI26" i="1"/>
  <c r="LW26" i="1"/>
  <c r="LG26" i="1"/>
  <c r="LU26" i="1"/>
  <c r="LF26" i="1"/>
  <c r="LT26" i="1"/>
  <c r="LD26" i="1"/>
  <c r="LS26" i="1"/>
  <c r="LB26" i="1"/>
  <c r="LR26" i="1"/>
  <c r="LA26" i="1"/>
  <c r="LP26" i="1"/>
  <c r="KZ26" i="1"/>
  <c r="LN26" i="1"/>
  <c r="KY26" i="1"/>
  <c r="LM26" i="1"/>
  <c r="LZ26" i="1"/>
  <c r="LK26" i="1"/>
  <c r="LX26" i="1"/>
  <c r="LL26" i="1"/>
  <c r="LH26" i="1"/>
  <c r="BA26" i="1"/>
  <c r="BM26" i="1"/>
  <c r="BB26" i="1"/>
  <c r="BN26" i="1"/>
  <c r="AQ26" i="1"/>
  <c r="BC26" i="1"/>
  <c r="AR26" i="1"/>
  <c r="BD26" i="1"/>
  <c r="AP26" i="1"/>
  <c r="AS26" i="1"/>
  <c r="BE26" i="1"/>
  <c r="AT26" i="1"/>
  <c r="BF26" i="1"/>
  <c r="AU26" i="1"/>
  <c r="BG26" i="1"/>
  <c r="AV26" i="1"/>
  <c r="BH26" i="1"/>
  <c r="AW26" i="1"/>
  <c r="BI26" i="1"/>
  <c r="AX26" i="1"/>
  <c r="BJ26" i="1"/>
  <c r="AZ26" i="1"/>
  <c r="BL26" i="1"/>
  <c r="AY26" i="1"/>
  <c r="BK26" i="1"/>
  <c r="EP26" i="1"/>
  <c r="ED26" i="1"/>
  <c r="EO26" i="1"/>
  <c r="EC26" i="1"/>
  <c r="EZ26" i="1"/>
  <c r="EN26" i="1"/>
  <c r="EB26" i="1"/>
  <c r="EY26" i="1"/>
  <c r="EM26" i="1"/>
  <c r="EA26" i="1"/>
  <c r="EX26" i="1"/>
  <c r="EL26" i="1"/>
  <c r="DZ26" i="1"/>
  <c r="EW26" i="1"/>
  <c r="EK26" i="1"/>
  <c r="DY26" i="1"/>
  <c r="EV26" i="1"/>
  <c r="EJ26" i="1"/>
  <c r="DX26" i="1"/>
  <c r="EU26" i="1"/>
  <c r="EI26" i="1"/>
  <c r="DW26" i="1"/>
  <c r="ET26" i="1"/>
  <c r="EH26" i="1"/>
  <c r="DV26" i="1"/>
  <c r="ES26" i="1"/>
  <c r="EG26" i="1"/>
  <c r="EQ26" i="1"/>
  <c r="EE26" i="1"/>
  <c r="ER26" i="1"/>
  <c r="EF26" i="1"/>
  <c r="KS23" i="1"/>
  <c r="KG23" i="1"/>
  <c r="JU23" i="1"/>
  <c r="KR23" i="1"/>
  <c r="KF23" i="1"/>
  <c r="JT23" i="1"/>
  <c r="KP23" i="1"/>
  <c r="KD23" i="1"/>
  <c r="KM23" i="1"/>
  <c r="KA23" i="1"/>
  <c r="KW23" i="1"/>
  <c r="KK23" i="1"/>
  <c r="JY23" i="1"/>
  <c r="KI23" i="1"/>
  <c r="KE23" i="1"/>
  <c r="KC23" i="1"/>
  <c r="KV23" i="1"/>
  <c r="KB23" i="1"/>
  <c r="KU23" i="1"/>
  <c r="JZ23" i="1"/>
  <c r="KO23" i="1"/>
  <c r="JV23" i="1"/>
  <c r="KL23" i="1"/>
  <c r="KT23" i="1"/>
  <c r="KQ23" i="1"/>
  <c r="KN23" i="1"/>
  <c r="KJ23" i="1"/>
  <c r="KH23" i="1"/>
  <c r="JX23" i="1"/>
  <c r="JW23" i="1"/>
  <c r="JS23" i="1"/>
  <c r="IH23" i="1"/>
  <c r="HV23" i="1"/>
  <c r="HJ23" i="1"/>
  <c r="IG23" i="1"/>
  <c r="HU23" i="1"/>
  <c r="IF23" i="1"/>
  <c r="HT23" i="1"/>
  <c r="IE23" i="1"/>
  <c r="HS23" i="1"/>
  <c r="ID23" i="1"/>
  <c r="HR23" i="1"/>
  <c r="IC23" i="1"/>
  <c r="HQ23" i="1"/>
  <c r="IB23" i="1"/>
  <c r="HP23" i="1"/>
  <c r="IM23" i="1"/>
  <c r="IA23" i="1"/>
  <c r="HO23" i="1"/>
  <c r="IL23" i="1"/>
  <c r="HZ23" i="1"/>
  <c r="HN23" i="1"/>
  <c r="IK23" i="1"/>
  <c r="HY23" i="1"/>
  <c r="HM23" i="1"/>
  <c r="IJ23" i="1"/>
  <c r="HX23" i="1"/>
  <c r="HL23" i="1"/>
  <c r="II23" i="1"/>
  <c r="HW23" i="1"/>
  <c r="HK23" i="1"/>
  <c r="LQ24" i="1"/>
  <c r="LE24" i="1"/>
  <c r="MA24" i="1"/>
  <c r="LO24" i="1"/>
  <c r="LC24" i="1"/>
  <c r="LV24" i="1"/>
  <c r="LJ24" i="1"/>
  <c r="KX24" i="1"/>
  <c r="LU24" i="1"/>
  <c r="LF24" i="1"/>
  <c r="LS24" i="1"/>
  <c r="LB24" i="1"/>
  <c r="LR24" i="1"/>
  <c r="LA24" i="1"/>
  <c r="LP24" i="1"/>
  <c r="KZ24" i="1"/>
  <c r="LN24" i="1"/>
  <c r="KY24" i="1"/>
  <c r="LM24" i="1"/>
  <c r="LL24" i="1"/>
  <c r="LZ24" i="1"/>
  <c r="LK24" i="1"/>
  <c r="LY24" i="1"/>
  <c r="LI24" i="1"/>
  <c r="LW24" i="1"/>
  <c r="LG24" i="1"/>
  <c r="LX24" i="1"/>
  <c r="LH24" i="1"/>
  <c r="LT24" i="1"/>
  <c r="LD24" i="1"/>
  <c r="BA23" i="1"/>
  <c r="BM23" i="1"/>
  <c r="BB23" i="1"/>
  <c r="BN23" i="1"/>
  <c r="AQ23" i="1"/>
  <c r="BC23" i="1"/>
  <c r="AR23" i="1"/>
  <c r="BD23" i="1"/>
  <c r="AS23" i="1"/>
  <c r="BE23" i="1"/>
  <c r="AT23" i="1"/>
  <c r="BF23" i="1"/>
  <c r="AU23" i="1"/>
  <c r="BG23" i="1"/>
  <c r="AP23" i="1"/>
  <c r="AV23" i="1"/>
  <c r="BH23" i="1"/>
  <c r="AW23" i="1"/>
  <c r="BI23" i="1"/>
  <c r="AX23" i="1"/>
  <c r="BJ23" i="1"/>
  <c r="AZ23" i="1"/>
  <c r="BL23" i="1"/>
  <c r="BK23" i="1"/>
  <c r="AY23" i="1"/>
  <c r="IB17" i="1"/>
  <c r="IB48" i="1" s="1"/>
  <c r="HP17" i="1"/>
  <c r="HP48" i="1" s="1"/>
  <c r="IM17" i="1"/>
  <c r="IM48" i="1" s="1"/>
  <c r="IA17" i="1"/>
  <c r="IA48" i="1" s="1"/>
  <c r="HO17" i="1"/>
  <c r="HO48" i="1" s="1"/>
  <c r="IL17" i="1"/>
  <c r="IL48" i="1" s="1"/>
  <c r="HZ17" i="1"/>
  <c r="HZ48" i="1" s="1"/>
  <c r="HN17" i="1"/>
  <c r="HN48" i="1" s="1"/>
  <c r="IK17" i="1"/>
  <c r="IK48" i="1" s="1"/>
  <c r="HY17" i="1"/>
  <c r="HY48" i="1" s="1"/>
  <c r="HM17" i="1"/>
  <c r="HM48" i="1" s="1"/>
  <c r="IJ17" i="1"/>
  <c r="IJ48" i="1" s="1"/>
  <c r="HX17" i="1"/>
  <c r="HX48" i="1" s="1"/>
  <c r="HL17" i="1"/>
  <c r="HL48" i="1" s="1"/>
  <c r="II17" i="1"/>
  <c r="II48" i="1" s="1"/>
  <c r="HW17" i="1"/>
  <c r="HW48" i="1" s="1"/>
  <c r="HK17" i="1"/>
  <c r="HK48" i="1" s="1"/>
  <c r="IH17" i="1"/>
  <c r="IH48" i="1" s="1"/>
  <c r="HV17" i="1"/>
  <c r="HV48" i="1" s="1"/>
  <c r="HJ17" i="1"/>
  <c r="HJ48" i="1" s="1"/>
  <c r="IG17" i="1"/>
  <c r="IG48" i="1" s="1"/>
  <c r="HU17" i="1"/>
  <c r="HU48" i="1" s="1"/>
  <c r="IF17" i="1"/>
  <c r="IF48" i="1" s="1"/>
  <c r="HT17" i="1"/>
  <c r="HT48" i="1" s="1"/>
  <c r="IE17" i="1"/>
  <c r="IE48" i="1" s="1"/>
  <c r="HS17" i="1"/>
  <c r="HS48" i="1" s="1"/>
  <c r="ID17" i="1"/>
  <c r="ID48" i="1" s="1"/>
  <c r="HR17" i="1"/>
  <c r="HR48" i="1" s="1"/>
  <c r="IC17" i="1"/>
  <c r="IC48" i="1" s="1"/>
  <c r="HQ17" i="1"/>
  <c r="HQ48" i="1" s="1"/>
  <c r="NA27" i="1"/>
  <c r="MO27" i="1"/>
  <c r="MC27" i="1"/>
  <c r="NF27" i="1"/>
  <c r="MT27" i="1"/>
  <c r="MH27" i="1"/>
  <c r="ND27" i="1"/>
  <c r="MP27" i="1"/>
  <c r="MV27" i="1"/>
  <c r="MG27" i="1"/>
  <c r="MZ27" i="1"/>
  <c r="MJ27" i="1"/>
  <c r="MX27" i="1"/>
  <c r="MF27" i="1"/>
  <c r="MR27" i="1"/>
  <c r="MQ27" i="1"/>
  <c r="MN27" i="1"/>
  <c r="MM27" i="1"/>
  <c r="ML27" i="1"/>
  <c r="ME27" i="1"/>
  <c r="NB27" i="1"/>
  <c r="MW27" i="1"/>
  <c r="MY27" i="1"/>
  <c r="MS27" i="1"/>
  <c r="MI27" i="1"/>
  <c r="MD27" i="1"/>
  <c r="NE27" i="1"/>
  <c r="MK27" i="1"/>
  <c r="MB27" i="1"/>
  <c r="MU27" i="1"/>
  <c r="NC27" i="1"/>
  <c r="EY23" i="1"/>
  <c r="EM23" i="1"/>
  <c r="EA23" i="1"/>
  <c r="EX23" i="1"/>
  <c r="EL23" i="1"/>
  <c r="DZ23" i="1"/>
  <c r="EW23" i="1"/>
  <c r="EK23" i="1"/>
  <c r="DY23" i="1"/>
  <c r="EV23" i="1"/>
  <c r="EJ23" i="1"/>
  <c r="DX23" i="1"/>
  <c r="EU23" i="1"/>
  <c r="EI23" i="1"/>
  <c r="DW23" i="1"/>
  <c r="ET23" i="1"/>
  <c r="EH23" i="1"/>
  <c r="DV23" i="1"/>
  <c r="ES23" i="1"/>
  <c r="EG23" i="1"/>
  <c r="ER23" i="1"/>
  <c r="EF23" i="1"/>
  <c r="EQ23" i="1"/>
  <c r="EE23" i="1"/>
  <c r="EP23" i="1"/>
  <c r="ED23" i="1"/>
  <c r="EZ23" i="1"/>
  <c r="EN23" i="1"/>
  <c r="EB23" i="1"/>
  <c r="EO23" i="1"/>
  <c r="EC23" i="1"/>
  <c r="OK23" i="1"/>
  <c r="NY23" i="1"/>
  <c r="NM23" i="1"/>
  <c r="OH23" i="1"/>
  <c r="NV23" i="1"/>
  <c r="NJ23" i="1"/>
  <c r="OE23" i="1"/>
  <c r="NS23" i="1"/>
  <c r="NG23" i="1"/>
  <c r="OF23" i="1"/>
  <c r="NP23" i="1"/>
  <c r="OC23" i="1"/>
  <c r="NN23" i="1"/>
  <c r="OB23" i="1"/>
  <c r="NL23" i="1"/>
  <c r="OP23" i="1"/>
  <c r="OA23" i="1"/>
  <c r="NK23" i="1"/>
  <c r="OM23" i="1"/>
  <c r="NQ23" i="1"/>
  <c r="NZ23" i="1"/>
  <c r="NX23" i="1"/>
  <c r="NW23" i="1"/>
  <c r="ON23" i="1"/>
  <c r="NR23" i="1"/>
  <c r="OJ23" i="1"/>
  <c r="NU23" i="1"/>
  <c r="NO23" i="1"/>
  <c r="OL23" i="1"/>
  <c r="NI23" i="1"/>
  <c r="OO23" i="1"/>
  <c r="OI23" i="1"/>
  <c r="OG23" i="1"/>
  <c r="OD23" i="1"/>
  <c r="NT23" i="1"/>
  <c r="NH23" i="1"/>
  <c r="GA23" i="1"/>
  <c r="FO23" i="1"/>
  <c r="FC23" i="1"/>
  <c r="FZ23" i="1"/>
  <c r="FN23" i="1"/>
  <c r="FB23" i="1"/>
  <c r="FY23" i="1"/>
  <c r="FM23" i="1"/>
  <c r="FA23" i="1"/>
  <c r="FX23" i="1"/>
  <c r="FL23" i="1"/>
  <c r="FW23" i="1"/>
  <c r="FK23" i="1"/>
  <c r="FV23" i="1"/>
  <c r="FJ23" i="1"/>
  <c r="FU23" i="1"/>
  <c r="FI23" i="1"/>
  <c r="FT23" i="1"/>
  <c r="FH23" i="1"/>
  <c r="FS23" i="1"/>
  <c r="FG23" i="1"/>
  <c r="GD23" i="1"/>
  <c r="FR23" i="1"/>
  <c r="FF23" i="1"/>
  <c r="GC23" i="1"/>
  <c r="FQ23" i="1"/>
  <c r="FE23" i="1"/>
  <c r="FP23" i="1"/>
  <c r="FD23" i="1"/>
  <c r="GB23" i="1"/>
  <c r="BA27" i="1"/>
  <c r="BM27" i="1"/>
  <c r="BB27" i="1"/>
  <c r="BN27" i="1"/>
  <c r="AQ27" i="1"/>
  <c r="BC27" i="1"/>
  <c r="AP27" i="1"/>
  <c r="AR27" i="1"/>
  <c r="BD27" i="1"/>
  <c r="AS27" i="1"/>
  <c r="BE27" i="1"/>
  <c r="AT27" i="1"/>
  <c r="BF27" i="1"/>
  <c r="AU27" i="1"/>
  <c r="BG27" i="1"/>
  <c r="AV27" i="1"/>
  <c r="BH27" i="1"/>
  <c r="AW27" i="1"/>
  <c r="BI27" i="1"/>
  <c r="AX27" i="1"/>
  <c r="BJ27" i="1"/>
  <c r="AZ27" i="1"/>
  <c r="BL27" i="1"/>
  <c r="AY27" i="1"/>
  <c r="BK27" i="1"/>
  <c r="ER24" i="1"/>
  <c r="EF24" i="1"/>
  <c r="EQ24" i="1"/>
  <c r="EE24" i="1"/>
  <c r="EP24" i="1"/>
  <c r="ED24" i="1"/>
  <c r="EO24" i="1"/>
  <c r="EC24" i="1"/>
  <c r="EZ24" i="1"/>
  <c r="EN24" i="1"/>
  <c r="EB24" i="1"/>
  <c r="EY24" i="1"/>
  <c r="EM24" i="1"/>
  <c r="EA24" i="1"/>
  <c r="EX24" i="1"/>
  <c r="EL24" i="1"/>
  <c r="DZ24" i="1"/>
  <c r="EW24" i="1"/>
  <c r="EK24" i="1"/>
  <c r="DY24" i="1"/>
  <c r="EV24" i="1"/>
  <c r="EJ24" i="1"/>
  <c r="DX24" i="1"/>
  <c r="EU24" i="1"/>
  <c r="EI24" i="1"/>
  <c r="DW24" i="1"/>
  <c r="ES24" i="1"/>
  <c r="EG24" i="1"/>
  <c r="ET24" i="1"/>
  <c r="EH24" i="1"/>
  <c r="DV24" i="1"/>
  <c r="LW25" i="1"/>
  <c r="LK25" i="1"/>
  <c r="KY25" i="1"/>
  <c r="LU25" i="1"/>
  <c r="LI25" i="1"/>
  <c r="LP25" i="1"/>
  <c r="LD25" i="1"/>
  <c r="LX25" i="1"/>
  <c r="LG25" i="1"/>
  <c r="LT25" i="1"/>
  <c r="LE25" i="1"/>
  <c r="LS25" i="1"/>
  <c r="LC25" i="1"/>
  <c r="LR25" i="1"/>
  <c r="LB25" i="1"/>
  <c r="LQ25" i="1"/>
  <c r="LA25" i="1"/>
  <c r="LO25" i="1"/>
  <c r="KZ25" i="1"/>
  <c r="LN25" i="1"/>
  <c r="KX25" i="1"/>
  <c r="LM25" i="1"/>
  <c r="MA25" i="1"/>
  <c r="LL25" i="1"/>
  <c r="LY25" i="1"/>
  <c r="LH25" i="1"/>
  <c r="LZ25" i="1"/>
  <c r="LV25" i="1"/>
  <c r="LJ25" i="1"/>
  <c r="LF25" i="1"/>
  <c r="CK23" i="1"/>
  <c r="BY23" i="1"/>
  <c r="CJ23" i="1"/>
  <c r="BX23" i="1"/>
  <c r="CI23" i="1"/>
  <c r="BW23" i="1"/>
  <c r="CH23" i="1"/>
  <c r="BV23" i="1"/>
  <c r="CS23" i="1"/>
  <c r="CG23" i="1"/>
  <c r="BU23" i="1"/>
  <c r="CR23" i="1"/>
  <c r="CF23" i="1"/>
  <c r="BT23" i="1"/>
  <c r="CQ23" i="1"/>
  <c r="CE23" i="1"/>
  <c r="BS23" i="1"/>
  <c r="CP23" i="1"/>
  <c r="CD23" i="1"/>
  <c r="BR23" i="1"/>
  <c r="CO23" i="1"/>
  <c r="CC23" i="1"/>
  <c r="BQ23" i="1"/>
  <c r="CN23" i="1"/>
  <c r="CB23" i="1"/>
  <c r="BP23" i="1"/>
  <c r="CM23" i="1"/>
  <c r="CA23" i="1"/>
  <c r="BO23" i="1"/>
  <c r="CL23" i="1"/>
  <c r="BZ23" i="1"/>
  <c r="EX17" i="1"/>
  <c r="EX48" i="1" s="1"/>
  <c r="EL17" i="1"/>
  <c r="EL48" i="1" s="1"/>
  <c r="DZ17" i="1"/>
  <c r="DZ48" i="1" s="1"/>
  <c r="EW17" i="1"/>
  <c r="EW48" i="1" s="1"/>
  <c r="EK17" i="1"/>
  <c r="EK48" i="1" s="1"/>
  <c r="DY17" i="1"/>
  <c r="DY48" i="1" s="1"/>
  <c r="EV17" i="1"/>
  <c r="EV48" i="1" s="1"/>
  <c r="EJ17" i="1"/>
  <c r="EJ48" i="1" s="1"/>
  <c r="DX17" i="1"/>
  <c r="DX48" i="1" s="1"/>
  <c r="EU17" i="1"/>
  <c r="EU48" i="1" s="1"/>
  <c r="EI17" i="1"/>
  <c r="EI48" i="1" s="1"/>
  <c r="DW17" i="1"/>
  <c r="DW48" i="1" s="1"/>
  <c r="ET17" i="1"/>
  <c r="ET48" i="1" s="1"/>
  <c r="EH17" i="1"/>
  <c r="EH48" i="1" s="1"/>
  <c r="DV17" i="1"/>
  <c r="DV48" i="1" s="1"/>
  <c r="ES17" i="1"/>
  <c r="ES48" i="1" s="1"/>
  <c r="EG17" i="1"/>
  <c r="EG48" i="1" s="1"/>
  <c r="ER17" i="1"/>
  <c r="ER48" i="1" s="1"/>
  <c r="EF17" i="1"/>
  <c r="EF48" i="1" s="1"/>
  <c r="EQ17" i="1"/>
  <c r="EQ48" i="1" s="1"/>
  <c r="EE17" i="1"/>
  <c r="EE48" i="1" s="1"/>
  <c r="EP17" i="1"/>
  <c r="EP48" i="1" s="1"/>
  <c r="ED17" i="1"/>
  <c r="ED48" i="1" s="1"/>
  <c r="EO17" i="1"/>
  <c r="EO48" i="1" s="1"/>
  <c r="EC17" i="1"/>
  <c r="EC48" i="1" s="1"/>
  <c r="EY17" i="1"/>
  <c r="EY48" i="1" s="1"/>
  <c r="EM17" i="1"/>
  <c r="EM48" i="1" s="1"/>
  <c r="EA17" i="1"/>
  <c r="EA48" i="1" s="1"/>
  <c r="EB17" i="1"/>
  <c r="EB48" i="1" s="1"/>
  <c r="EZ17" i="1"/>
  <c r="EZ48" i="1" s="1"/>
  <c r="EN17" i="1"/>
  <c r="EN48" i="1" s="1"/>
  <c r="LQ17" i="1"/>
  <c r="LQ48" i="1" s="1"/>
  <c r="LE17" i="1"/>
  <c r="LE48" i="1" s="1"/>
  <c r="MA17" i="1"/>
  <c r="MA48" i="1" s="1"/>
  <c r="LO17" i="1"/>
  <c r="LO48" i="1" s="1"/>
  <c r="LC17" i="1"/>
  <c r="LC48" i="1" s="1"/>
  <c r="LV17" i="1"/>
  <c r="LV48" i="1" s="1"/>
  <c r="LJ17" i="1"/>
  <c r="LJ48" i="1" s="1"/>
  <c r="KX17" i="1"/>
  <c r="KX48" i="1" s="1"/>
  <c r="LY17" i="1"/>
  <c r="LY48" i="1" s="1"/>
  <c r="LI17" i="1"/>
  <c r="LI48" i="1" s="1"/>
  <c r="LW17" i="1"/>
  <c r="LW48" i="1" s="1"/>
  <c r="LG17" i="1"/>
  <c r="LG48" i="1" s="1"/>
  <c r="LU17" i="1"/>
  <c r="LU48" i="1" s="1"/>
  <c r="LF17" i="1"/>
  <c r="LF48" i="1" s="1"/>
  <c r="LT17" i="1"/>
  <c r="LT48" i="1" s="1"/>
  <c r="LD17" i="1"/>
  <c r="LD48" i="1" s="1"/>
  <c r="LR17" i="1"/>
  <c r="LR48" i="1" s="1"/>
  <c r="LA17" i="1"/>
  <c r="LA48" i="1" s="1"/>
  <c r="LP17" i="1"/>
  <c r="LP48" i="1" s="1"/>
  <c r="KZ17" i="1"/>
  <c r="KZ48" i="1" s="1"/>
  <c r="LN17" i="1"/>
  <c r="LN48" i="1" s="1"/>
  <c r="KY17" i="1"/>
  <c r="KY48" i="1" s="1"/>
  <c r="LM17" i="1"/>
  <c r="LM48" i="1" s="1"/>
  <c r="LZ17" i="1"/>
  <c r="LZ48" i="1" s="1"/>
  <c r="LK17" i="1"/>
  <c r="LK48" i="1" s="1"/>
  <c r="LX17" i="1"/>
  <c r="LX48" i="1" s="1"/>
  <c r="LL17" i="1"/>
  <c r="LL48" i="1" s="1"/>
  <c r="LB17" i="1"/>
  <c r="LB48" i="1" s="1"/>
  <c r="LS17" i="1"/>
  <c r="LS48" i="1" s="1"/>
  <c r="LH17" i="1"/>
  <c r="LH48" i="1" s="1"/>
  <c r="IH25" i="1"/>
  <c r="HV25" i="1"/>
  <c r="HJ25" i="1"/>
  <c r="IG25" i="1"/>
  <c r="HU25" i="1"/>
  <c r="IF25" i="1"/>
  <c r="HT25" i="1"/>
  <c r="IE25" i="1"/>
  <c r="HS25" i="1"/>
  <c r="ID25" i="1"/>
  <c r="HR25" i="1"/>
  <c r="IC25" i="1"/>
  <c r="HQ25" i="1"/>
  <c r="IB25" i="1"/>
  <c r="HP25" i="1"/>
  <c r="IM25" i="1"/>
  <c r="IA25" i="1"/>
  <c r="HO25" i="1"/>
  <c r="IL25" i="1"/>
  <c r="HZ25" i="1"/>
  <c r="HN25" i="1"/>
  <c r="IK25" i="1"/>
  <c r="HY25" i="1"/>
  <c r="HM25" i="1"/>
  <c r="IJ25" i="1"/>
  <c r="HX25" i="1"/>
  <c r="HL25" i="1"/>
  <c r="HK25" i="1"/>
  <c r="HW25" i="1"/>
  <c r="II25" i="1"/>
  <c r="DO23" i="1"/>
  <c r="DC23" i="1"/>
  <c r="DN23" i="1"/>
  <c r="DB23" i="1"/>
  <c r="DM23" i="1"/>
  <c r="DA23" i="1"/>
  <c r="DL23" i="1"/>
  <c r="CZ23" i="1"/>
  <c r="DK23" i="1"/>
  <c r="CY23" i="1"/>
  <c r="DJ23" i="1"/>
  <c r="CX23" i="1"/>
  <c r="DU23" i="1"/>
  <c r="DI23" i="1"/>
  <c r="CW23" i="1"/>
  <c r="DT23" i="1"/>
  <c r="DH23" i="1"/>
  <c r="CV23" i="1"/>
  <c r="DS23" i="1"/>
  <c r="DG23" i="1"/>
  <c r="CU23" i="1"/>
  <c r="DR23" i="1"/>
  <c r="DF23" i="1"/>
  <c r="CT23" i="1"/>
  <c r="DQ23" i="1"/>
  <c r="DE23" i="1"/>
  <c r="DP23" i="1"/>
  <c r="DD23" i="1"/>
  <c r="GY24" i="1"/>
  <c r="GM24" i="1"/>
  <c r="GX24" i="1"/>
  <c r="GL24" i="1"/>
  <c r="HI24" i="1"/>
  <c r="GW24" i="1"/>
  <c r="GK24" i="1"/>
  <c r="HH24" i="1"/>
  <c r="GV24" i="1"/>
  <c r="GJ24" i="1"/>
  <c r="HG24" i="1"/>
  <c r="GU24" i="1"/>
  <c r="GI24" i="1"/>
  <c r="HF24" i="1"/>
  <c r="GT24" i="1"/>
  <c r="GH24" i="1"/>
  <c r="HE24" i="1"/>
  <c r="GS24" i="1"/>
  <c r="GG24" i="1"/>
  <c r="HD24" i="1"/>
  <c r="GR24" i="1"/>
  <c r="GF24" i="1"/>
  <c r="HC24" i="1"/>
  <c r="GQ24" i="1"/>
  <c r="GE24" i="1"/>
  <c r="HB24" i="1"/>
  <c r="GP24" i="1"/>
  <c r="GZ24" i="1"/>
  <c r="GN24" i="1"/>
  <c r="HA24" i="1"/>
  <c r="GO24" i="1"/>
  <c r="FU24" i="1"/>
  <c r="FI24" i="1"/>
  <c r="FT24" i="1"/>
  <c r="FH24" i="1"/>
  <c r="FS24" i="1"/>
  <c r="FG24" i="1"/>
  <c r="GD24" i="1"/>
  <c r="FR24" i="1"/>
  <c r="FF24" i="1"/>
  <c r="GC24" i="1"/>
  <c r="FQ24" i="1"/>
  <c r="FE24" i="1"/>
  <c r="GB24" i="1"/>
  <c r="FP24" i="1"/>
  <c r="FD24" i="1"/>
  <c r="GA24" i="1"/>
  <c r="FO24" i="1"/>
  <c r="FC24" i="1"/>
  <c r="FZ24" i="1"/>
  <c r="FN24" i="1"/>
  <c r="FB24" i="1"/>
  <c r="FY24" i="1"/>
  <c r="FM24" i="1"/>
  <c r="FA24" i="1"/>
  <c r="FX24" i="1"/>
  <c r="FL24" i="1"/>
  <c r="FW24" i="1"/>
  <c r="FK24" i="1"/>
  <c r="FV24" i="1"/>
  <c r="FJ24" i="1"/>
  <c r="NE23" i="1"/>
  <c r="MS23" i="1"/>
  <c r="MG23" i="1"/>
  <c r="MX23" i="1"/>
  <c r="ML23" i="1"/>
  <c r="MY23" i="1"/>
  <c r="MJ23" i="1"/>
  <c r="ND23" i="1"/>
  <c r="MP23" i="1"/>
  <c r="MB23" i="1"/>
  <c r="NC23" i="1"/>
  <c r="MM23" i="1"/>
  <c r="NA23" i="1"/>
  <c r="MI23" i="1"/>
  <c r="MU23" i="1"/>
  <c r="MD23" i="1"/>
  <c r="MT23" i="1"/>
  <c r="MC23" i="1"/>
  <c r="NF23" i="1"/>
  <c r="ME23" i="1"/>
  <c r="NB23" i="1"/>
  <c r="MV23" i="1"/>
  <c r="MO23" i="1"/>
  <c r="MK23" i="1"/>
  <c r="MH23" i="1"/>
  <c r="MZ23" i="1"/>
  <c r="MN23" i="1"/>
  <c r="MF23" i="1"/>
  <c r="MW23" i="1"/>
  <c r="MR23" i="1"/>
  <c r="MQ23" i="1"/>
  <c r="DK27" i="1"/>
  <c r="CY27" i="1"/>
  <c r="DJ27" i="1"/>
  <c r="CX27" i="1"/>
  <c r="DU27" i="1"/>
  <c r="DI27" i="1"/>
  <c r="CW27" i="1"/>
  <c r="DT27" i="1"/>
  <c r="DH27" i="1"/>
  <c r="CV27" i="1"/>
  <c r="DS27" i="1"/>
  <c r="DG27" i="1"/>
  <c r="CU27" i="1"/>
  <c r="DR27" i="1"/>
  <c r="DF27" i="1"/>
  <c r="CT27" i="1"/>
  <c r="DQ27" i="1"/>
  <c r="DE27" i="1"/>
  <c r="DP27" i="1"/>
  <c r="DD27" i="1"/>
  <c r="DO27" i="1"/>
  <c r="DC27" i="1"/>
  <c r="DN27" i="1"/>
  <c r="DB27" i="1"/>
  <c r="DM27" i="1"/>
  <c r="DA27" i="1"/>
  <c r="DL27" i="1"/>
  <c r="CZ27" i="1"/>
  <c r="IB26" i="1"/>
  <c r="HP26" i="1"/>
  <c r="IM26" i="1"/>
  <c r="IA26" i="1"/>
  <c r="HO26" i="1"/>
  <c r="IL26" i="1"/>
  <c r="HZ26" i="1"/>
  <c r="HN26" i="1"/>
  <c r="IK26" i="1"/>
  <c r="HY26" i="1"/>
  <c r="HM26" i="1"/>
  <c r="IJ26" i="1"/>
  <c r="HX26" i="1"/>
  <c r="HL26" i="1"/>
  <c r="II26" i="1"/>
  <c r="HW26" i="1"/>
  <c r="HK26" i="1"/>
  <c r="IH26" i="1"/>
  <c r="HV26" i="1"/>
  <c r="HJ26" i="1"/>
  <c r="IG26" i="1"/>
  <c r="HU26" i="1"/>
  <c r="IF26" i="1"/>
  <c r="HT26" i="1"/>
  <c r="IE26" i="1"/>
  <c r="HS26" i="1"/>
  <c r="ID26" i="1"/>
  <c r="HR26" i="1"/>
  <c r="IC26" i="1"/>
  <c r="HQ26" i="1"/>
  <c r="HF23" i="1"/>
  <c r="GT23" i="1"/>
  <c r="GH23" i="1"/>
  <c r="HE23" i="1"/>
  <c r="GS23" i="1"/>
  <c r="GG23" i="1"/>
  <c r="HD23" i="1"/>
  <c r="GR23" i="1"/>
  <c r="GF23" i="1"/>
  <c r="HC23" i="1"/>
  <c r="GQ23" i="1"/>
  <c r="GE23" i="1"/>
  <c r="HB23" i="1"/>
  <c r="GP23" i="1"/>
  <c r="HA23" i="1"/>
  <c r="GO23" i="1"/>
  <c r="GZ23" i="1"/>
  <c r="GN23" i="1"/>
  <c r="GY23" i="1"/>
  <c r="GM23" i="1"/>
  <c r="GX23" i="1"/>
  <c r="GL23" i="1"/>
  <c r="HI23" i="1"/>
  <c r="GW23" i="1"/>
  <c r="GK23" i="1"/>
  <c r="HG23" i="1"/>
  <c r="GU23" i="1"/>
  <c r="GI23" i="1"/>
  <c r="HH23" i="1"/>
  <c r="GV23" i="1"/>
  <c r="GJ23" i="1"/>
  <c r="JQ24" i="1"/>
  <c r="JE24" i="1"/>
  <c r="IS24" i="1"/>
  <c r="JP24" i="1"/>
  <c r="JD24" i="1"/>
  <c r="IR24" i="1"/>
  <c r="JO24" i="1"/>
  <c r="JC24" i="1"/>
  <c r="IQ24" i="1"/>
  <c r="JN24" i="1"/>
  <c r="JB24" i="1"/>
  <c r="IP24" i="1"/>
  <c r="JM24" i="1"/>
  <c r="JA24" i="1"/>
  <c r="IO24" i="1"/>
  <c r="JL24" i="1"/>
  <c r="IZ24" i="1"/>
  <c r="IN24" i="1"/>
  <c r="JK24" i="1"/>
  <c r="IY24" i="1"/>
  <c r="JJ24" i="1"/>
  <c r="IX24" i="1"/>
  <c r="JI24" i="1"/>
  <c r="IW24" i="1"/>
  <c r="JH24" i="1"/>
  <c r="IV24" i="1"/>
  <c r="JR24" i="1"/>
  <c r="JF24" i="1"/>
  <c r="IT24" i="1"/>
  <c r="JG24" i="1"/>
  <c r="IU24" i="1"/>
  <c r="AL17" i="1"/>
  <c r="J48" i="1"/>
  <c r="AK17" i="1"/>
  <c r="I48" i="1"/>
  <c r="L48" i="1"/>
  <c r="AN17" i="1"/>
  <c r="F48" i="1"/>
  <c r="AH17" i="1"/>
  <c r="AE17" i="1"/>
  <c r="C48" i="1"/>
  <c r="M48" i="1"/>
  <c r="AO17" i="1"/>
  <c r="AF17" i="1"/>
  <c r="D48" i="1"/>
  <c r="G48" i="1"/>
  <c r="AI17" i="1"/>
  <c r="AH27" i="1"/>
  <c r="AK27" i="1"/>
  <c r="AJ27" i="1"/>
  <c r="AO27" i="1"/>
  <c r="AE27" i="1"/>
  <c r="AM27" i="1"/>
  <c r="AL27" i="1"/>
  <c r="AG27" i="1"/>
  <c r="AI27" i="1"/>
  <c r="AN48" i="1" l="1"/>
  <c r="L51" i="1"/>
  <c r="AK48" i="1"/>
  <c r="I51" i="1"/>
  <c r="AI48" i="1"/>
  <c r="G51" i="1"/>
  <c r="D51" i="1"/>
  <c r="AF48" i="1"/>
  <c r="J51" i="1"/>
  <c r="AL48" i="1"/>
  <c r="M51" i="1"/>
  <c r="AO48" i="1"/>
  <c r="C51" i="1"/>
  <c r="AE48" i="1"/>
  <c r="AH48" i="1"/>
  <c r="F51" i="1"/>
  <c r="HB27" i="1"/>
  <c r="GP27" i="1"/>
  <c r="HA27" i="1"/>
  <c r="GO27" i="1"/>
  <c r="GZ27" i="1"/>
  <c r="GN27" i="1"/>
  <c r="GY27" i="1"/>
  <c r="GM27" i="1"/>
  <c r="GX27" i="1"/>
  <c r="GL27" i="1"/>
  <c r="HI27" i="1"/>
  <c r="GW27" i="1"/>
  <c r="GK27" i="1"/>
  <c r="HH27" i="1"/>
  <c r="GV27" i="1"/>
  <c r="GJ27" i="1"/>
  <c r="HG27" i="1"/>
  <c r="GU27" i="1"/>
  <c r="GI27" i="1"/>
  <c r="HF27" i="1"/>
  <c r="GT27" i="1"/>
  <c r="GH27" i="1"/>
  <c r="HE27" i="1"/>
  <c r="GS27" i="1"/>
  <c r="GG27" i="1"/>
  <c r="HC27" i="1"/>
  <c r="GQ27" i="1"/>
  <c r="GE27" i="1"/>
  <c r="GF27" i="1"/>
  <c r="HD27" i="1"/>
  <c r="GR27" i="1"/>
  <c r="DK17" i="1"/>
  <c r="DK48" i="1" s="1"/>
  <c r="CY17" i="1"/>
  <c r="CY48" i="1" s="1"/>
  <c r="DJ17" i="1"/>
  <c r="DJ48" i="1" s="1"/>
  <c r="CX17" i="1"/>
  <c r="CX48" i="1" s="1"/>
  <c r="DU17" i="1"/>
  <c r="DU48" i="1" s="1"/>
  <c r="DI17" i="1"/>
  <c r="DI48" i="1" s="1"/>
  <c r="CW17" i="1"/>
  <c r="CW48" i="1" s="1"/>
  <c r="DT17" i="1"/>
  <c r="DT48" i="1" s="1"/>
  <c r="DH17" i="1"/>
  <c r="DH48" i="1" s="1"/>
  <c r="CV17" i="1"/>
  <c r="CV48" i="1" s="1"/>
  <c r="DS17" i="1"/>
  <c r="DS48" i="1" s="1"/>
  <c r="DG17" i="1"/>
  <c r="DG48" i="1" s="1"/>
  <c r="CU17" i="1"/>
  <c r="CU48" i="1" s="1"/>
  <c r="DR17" i="1"/>
  <c r="DR48" i="1" s="1"/>
  <c r="DF17" i="1"/>
  <c r="DF48" i="1" s="1"/>
  <c r="CT17" i="1"/>
  <c r="CT48" i="1" s="1"/>
  <c r="DQ17" i="1"/>
  <c r="DQ48" i="1" s="1"/>
  <c r="DE17" i="1"/>
  <c r="DE48" i="1" s="1"/>
  <c r="DP17" i="1"/>
  <c r="DP48" i="1" s="1"/>
  <c r="DD17" i="1"/>
  <c r="DD48" i="1" s="1"/>
  <c r="DO17" i="1"/>
  <c r="DO48" i="1" s="1"/>
  <c r="DC17" i="1"/>
  <c r="DC48" i="1" s="1"/>
  <c r="DN17" i="1"/>
  <c r="DN48" i="1" s="1"/>
  <c r="DB17" i="1"/>
  <c r="DB48" i="1" s="1"/>
  <c r="DM17" i="1"/>
  <c r="DM48" i="1" s="1"/>
  <c r="DA17" i="1"/>
  <c r="DA48" i="1" s="1"/>
  <c r="DL17" i="1"/>
  <c r="DL48" i="1" s="1"/>
  <c r="CZ17" i="1"/>
  <c r="CZ48" i="1" s="1"/>
  <c r="EU27" i="1"/>
  <c r="EI27" i="1"/>
  <c r="DW27" i="1"/>
  <c r="ET27" i="1"/>
  <c r="EH27" i="1"/>
  <c r="DV27" i="1"/>
  <c r="ES27" i="1"/>
  <c r="EG27" i="1"/>
  <c r="ER27" i="1"/>
  <c r="EF27" i="1"/>
  <c r="EQ27" i="1"/>
  <c r="EE27" i="1"/>
  <c r="EP27" i="1"/>
  <c r="ED27" i="1"/>
  <c r="EO27" i="1"/>
  <c r="EC27" i="1"/>
  <c r="EZ27" i="1"/>
  <c r="EN27" i="1"/>
  <c r="EB27" i="1"/>
  <c r="EY27" i="1"/>
  <c r="EM27" i="1"/>
  <c r="EA27" i="1"/>
  <c r="EX27" i="1"/>
  <c r="EL27" i="1"/>
  <c r="DZ27" i="1"/>
  <c r="EV27" i="1"/>
  <c r="EJ27" i="1"/>
  <c r="DX27" i="1"/>
  <c r="EK27" i="1"/>
  <c r="DY27" i="1"/>
  <c r="EW27" i="1"/>
  <c r="OK17" i="1"/>
  <c r="OK48" i="1" s="1"/>
  <c r="NY17" i="1"/>
  <c r="NY48" i="1" s="1"/>
  <c r="NM17" i="1"/>
  <c r="NM48" i="1" s="1"/>
  <c r="OI17" i="1"/>
  <c r="OI48" i="1" s="1"/>
  <c r="NW17" i="1"/>
  <c r="NW48" i="1" s="1"/>
  <c r="NK17" i="1"/>
  <c r="NK48" i="1" s="1"/>
  <c r="OH17" i="1"/>
  <c r="OH48" i="1" s="1"/>
  <c r="NV17" i="1"/>
  <c r="NV48" i="1" s="1"/>
  <c r="NJ17" i="1"/>
  <c r="NJ48" i="1" s="1"/>
  <c r="OG17" i="1"/>
  <c r="OG48" i="1" s="1"/>
  <c r="NU17" i="1"/>
  <c r="NU48" i="1" s="1"/>
  <c r="NI17" i="1"/>
  <c r="NI48" i="1" s="1"/>
  <c r="OD17" i="1"/>
  <c r="OD48" i="1" s="1"/>
  <c r="NN17" i="1"/>
  <c r="NN48" i="1" s="1"/>
  <c r="ON17" i="1"/>
  <c r="ON48" i="1" s="1"/>
  <c r="NT17" i="1"/>
  <c r="NT48" i="1" s="1"/>
  <c r="OM17" i="1"/>
  <c r="OM48" i="1" s="1"/>
  <c r="NS17" i="1"/>
  <c r="NS48" i="1" s="1"/>
  <c r="OL17" i="1"/>
  <c r="OL48" i="1" s="1"/>
  <c r="NR17" i="1"/>
  <c r="NR48" i="1" s="1"/>
  <c r="OE17" i="1"/>
  <c r="OE48" i="1" s="1"/>
  <c r="NO17" i="1"/>
  <c r="NO48" i="1" s="1"/>
  <c r="OC17" i="1"/>
  <c r="OC48" i="1" s="1"/>
  <c r="NZ17" i="1"/>
  <c r="NZ48" i="1" s="1"/>
  <c r="NL17" i="1"/>
  <c r="NL48" i="1" s="1"/>
  <c r="OB17" i="1"/>
  <c r="OB48" i="1" s="1"/>
  <c r="NQ17" i="1"/>
  <c r="NQ48" i="1" s="1"/>
  <c r="OA17" i="1"/>
  <c r="OA48" i="1" s="1"/>
  <c r="NH17" i="1"/>
  <c r="NH48" i="1" s="1"/>
  <c r="OP17" i="1"/>
  <c r="OP48" i="1" s="1"/>
  <c r="OO17" i="1"/>
  <c r="OO48" i="1" s="1"/>
  <c r="OJ17" i="1"/>
  <c r="OJ48" i="1" s="1"/>
  <c r="OF17" i="1"/>
  <c r="OF48" i="1" s="1"/>
  <c r="NX17" i="1"/>
  <c r="NX48" i="1" s="1"/>
  <c r="NP17" i="1"/>
  <c r="NP48" i="1" s="1"/>
  <c r="NG17" i="1"/>
  <c r="NG48" i="1" s="1"/>
  <c r="KR17" i="1"/>
  <c r="KR48" i="1" s="1"/>
  <c r="KF17" i="1"/>
  <c r="KF48" i="1" s="1"/>
  <c r="JT17" i="1"/>
  <c r="JT48" i="1" s="1"/>
  <c r="KQ17" i="1"/>
  <c r="KQ48" i="1" s="1"/>
  <c r="KE17" i="1"/>
  <c r="KE48" i="1" s="1"/>
  <c r="JS17" i="1"/>
  <c r="JS48" i="1" s="1"/>
  <c r="KO17" i="1"/>
  <c r="KO48" i="1" s="1"/>
  <c r="KC17" i="1"/>
  <c r="KC48" i="1" s="1"/>
  <c r="KL17" i="1"/>
  <c r="KL48" i="1" s="1"/>
  <c r="JZ17" i="1"/>
  <c r="JZ48" i="1" s="1"/>
  <c r="KV17" i="1"/>
  <c r="KV48" i="1" s="1"/>
  <c r="KJ17" i="1"/>
  <c r="KJ48" i="1" s="1"/>
  <c r="JX17" i="1"/>
  <c r="JX48" i="1" s="1"/>
  <c r="KW17" i="1"/>
  <c r="KW48" i="1" s="1"/>
  <c r="KB17" i="1"/>
  <c r="KB48" i="1" s="1"/>
  <c r="KT17" i="1"/>
  <c r="KT48" i="1" s="1"/>
  <c r="JY17" i="1"/>
  <c r="JY48" i="1" s="1"/>
  <c r="KS17" i="1"/>
  <c r="KS48" i="1" s="1"/>
  <c r="JW17" i="1"/>
  <c r="JW48" i="1" s="1"/>
  <c r="KP17" i="1"/>
  <c r="KP48" i="1" s="1"/>
  <c r="JV17" i="1"/>
  <c r="JV48" i="1" s="1"/>
  <c r="KN17" i="1"/>
  <c r="KN48" i="1" s="1"/>
  <c r="JU17" i="1"/>
  <c r="JU48" i="1" s="1"/>
  <c r="KI17" i="1"/>
  <c r="KI48" i="1" s="1"/>
  <c r="KG17" i="1"/>
  <c r="KG48" i="1" s="1"/>
  <c r="KM17" i="1"/>
  <c r="KM48" i="1" s="1"/>
  <c r="KK17" i="1"/>
  <c r="KK48" i="1" s="1"/>
  <c r="KH17" i="1"/>
  <c r="KH48" i="1" s="1"/>
  <c r="KD17" i="1"/>
  <c r="KD48" i="1" s="1"/>
  <c r="KA17" i="1"/>
  <c r="KA48" i="1" s="1"/>
  <c r="KU17" i="1"/>
  <c r="KU48" i="1" s="1"/>
  <c r="KO27" i="1"/>
  <c r="KC27" i="1"/>
  <c r="KN27" i="1"/>
  <c r="KB27" i="1"/>
  <c r="KL27" i="1"/>
  <c r="JZ27" i="1"/>
  <c r="KU27" i="1"/>
  <c r="KI27" i="1"/>
  <c r="JW27" i="1"/>
  <c r="KS27" i="1"/>
  <c r="KG27" i="1"/>
  <c r="JU27" i="1"/>
  <c r="KH27" i="1"/>
  <c r="KE27" i="1"/>
  <c r="KW27" i="1"/>
  <c r="KD27" i="1"/>
  <c r="KV27" i="1"/>
  <c r="KA27" i="1"/>
  <c r="KT27" i="1"/>
  <c r="JY27" i="1"/>
  <c r="KP27" i="1"/>
  <c r="JT27" i="1"/>
  <c r="KK27" i="1"/>
  <c r="KF27" i="1"/>
  <c r="JX27" i="1"/>
  <c r="JV27" i="1"/>
  <c r="JS27" i="1"/>
  <c r="KR27" i="1"/>
  <c r="KQ27" i="1"/>
  <c r="KM27" i="1"/>
  <c r="KJ27" i="1"/>
  <c r="CS27" i="1"/>
  <c r="CG27" i="1"/>
  <c r="BU27" i="1"/>
  <c r="CR27" i="1"/>
  <c r="CF27" i="1"/>
  <c r="BT27" i="1"/>
  <c r="CQ27" i="1"/>
  <c r="CE27" i="1"/>
  <c r="BS27" i="1"/>
  <c r="CP27" i="1"/>
  <c r="CD27" i="1"/>
  <c r="BR27" i="1"/>
  <c r="CO27" i="1"/>
  <c r="CC27" i="1"/>
  <c r="BQ27" i="1"/>
  <c r="CN27" i="1"/>
  <c r="CB27" i="1"/>
  <c r="BP27" i="1"/>
  <c r="CM27" i="1"/>
  <c r="CA27" i="1"/>
  <c r="BO27" i="1"/>
  <c r="CL27" i="1"/>
  <c r="BZ27" i="1"/>
  <c r="CK27" i="1"/>
  <c r="BY27" i="1"/>
  <c r="CJ27" i="1"/>
  <c r="BX27" i="1"/>
  <c r="CI27" i="1"/>
  <c r="BW27" i="1"/>
  <c r="CH27" i="1"/>
  <c r="BV27" i="1"/>
  <c r="CR17" i="1"/>
  <c r="CR48" i="1" s="1"/>
  <c r="CF17" i="1"/>
  <c r="CF48" i="1" s="1"/>
  <c r="BT17" i="1"/>
  <c r="BT48" i="1" s="1"/>
  <c r="CQ17" i="1"/>
  <c r="CQ48" i="1" s="1"/>
  <c r="CE17" i="1"/>
  <c r="CE48" i="1" s="1"/>
  <c r="BS17" i="1"/>
  <c r="BS48" i="1" s="1"/>
  <c r="CP17" i="1"/>
  <c r="CP48" i="1" s="1"/>
  <c r="CD17" i="1"/>
  <c r="CD48" i="1" s="1"/>
  <c r="BR17" i="1"/>
  <c r="BR48" i="1" s="1"/>
  <c r="CO17" i="1"/>
  <c r="CO48" i="1" s="1"/>
  <c r="CC17" i="1"/>
  <c r="CC48" i="1" s="1"/>
  <c r="BQ17" i="1"/>
  <c r="BQ48" i="1" s="1"/>
  <c r="CN17" i="1"/>
  <c r="CN48" i="1" s="1"/>
  <c r="CB17" i="1"/>
  <c r="CB48" i="1" s="1"/>
  <c r="BP17" i="1"/>
  <c r="BP48" i="1" s="1"/>
  <c r="CM17" i="1"/>
  <c r="CM48" i="1" s="1"/>
  <c r="CA17" i="1"/>
  <c r="CA48" i="1" s="1"/>
  <c r="BO17" i="1"/>
  <c r="BO48" i="1" s="1"/>
  <c r="CL17" i="1"/>
  <c r="CL48" i="1" s="1"/>
  <c r="BZ17" i="1"/>
  <c r="BZ48" i="1" s="1"/>
  <c r="CK17" i="1"/>
  <c r="CK48" i="1" s="1"/>
  <c r="BY17" i="1"/>
  <c r="BY48" i="1" s="1"/>
  <c r="CJ17" i="1"/>
  <c r="CJ48" i="1" s="1"/>
  <c r="BX17" i="1"/>
  <c r="BX48" i="1" s="1"/>
  <c r="CI17" i="1"/>
  <c r="CI48" i="1" s="1"/>
  <c r="BW17" i="1"/>
  <c r="BW48" i="1" s="1"/>
  <c r="CH17" i="1"/>
  <c r="CH48" i="1" s="1"/>
  <c r="BV17" i="1"/>
  <c r="BV48" i="1" s="1"/>
  <c r="CS17" i="1"/>
  <c r="CS48" i="1" s="1"/>
  <c r="CG17" i="1"/>
  <c r="CG48" i="1" s="1"/>
  <c r="BU17" i="1"/>
  <c r="BU48" i="1" s="1"/>
  <c r="OK27" i="1"/>
  <c r="NY27" i="1"/>
  <c r="NM27" i="1"/>
  <c r="OJ27" i="1"/>
  <c r="NX27" i="1"/>
  <c r="NL27" i="1"/>
  <c r="OH27" i="1"/>
  <c r="NV27" i="1"/>
  <c r="NJ27" i="1"/>
  <c r="OE27" i="1"/>
  <c r="NS27" i="1"/>
  <c r="NG27" i="1"/>
  <c r="OM27" i="1"/>
  <c r="NT27" i="1"/>
  <c r="OI27" i="1"/>
  <c r="NQ27" i="1"/>
  <c r="OG27" i="1"/>
  <c r="NP27" i="1"/>
  <c r="OF27" i="1"/>
  <c r="NO27" i="1"/>
  <c r="NU27" i="1"/>
  <c r="OD27" i="1"/>
  <c r="OC27" i="1"/>
  <c r="OB27" i="1"/>
  <c r="NW27" i="1"/>
  <c r="OL27" i="1"/>
  <c r="NR27" i="1"/>
  <c r="NH27" i="1"/>
  <c r="OP27" i="1"/>
  <c r="OA27" i="1"/>
  <c r="NI27" i="1"/>
  <c r="NN27" i="1"/>
  <c r="NK27" i="1"/>
  <c r="OO27" i="1"/>
  <c r="NZ27" i="1"/>
  <c r="ON27" i="1"/>
  <c r="FU17" i="1"/>
  <c r="FU48" i="1" s="1"/>
  <c r="FI17" i="1"/>
  <c r="FI48" i="1" s="1"/>
  <c r="FT17" i="1"/>
  <c r="FT48" i="1" s="1"/>
  <c r="FH17" i="1"/>
  <c r="FH48" i="1" s="1"/>
  <c r="FS17" i="1"/>
  <c r="FS48" i="1" s="1"/>
  <c r="FG17" i="1"/>
  <c r="FG48" i="1" s="1"/>
  <c r="GD17" i="1"/>
  <c r="GD48" i="1" s="1"/>
  <c r="FR17" i="1"/>
  <c r="FR48" i="1" s="1"/>
  <c r="FF17" i="1"/>
  <c r="FF48" i="1" s="1"/>
  <c r="GC17" i="1"/>
  <c r="GC48" i="1" s="1"/>
  <c r="FQ17" i="1"/>
  <c r="FQ48" i="1" s="1"/>
  <c r="FE17" i="1"/>
  <c r="FE48" i="1" s="1"/>
  <c r="GB17" i="1"/>
  <c r="GB48" i="1" s="1"/>
  <c r="FP17" i="1"/>
  <c r="FP48" i="1" s="1"/>
  <c r="FD17" i="1"/>
  <c r="FD48" i="1" s="1"/>
  <c r="GA17" i="1"/>
  <c r="GA48" i="1" s="1"/>
  <c r="FO17" i="1"/>
  <c r="FO48" i="1" s="1"/>
  <c r="FC17" i="1"/>
  <c r="FC48" i="1" s="1"/>
  <c r="FZ17" i="1"/>
  <c r="FZ48" i="1" s="1"/>
  <c r="FN17" i="1"/>
  <c r="FN48" i="1" s="1"/>
  <c r="FB17" i="1"/>
  <c r="FB48" i="1" s="1"/>
  <c r="FY17" i="1"/>
  <c r="FY48" i="1" s="1"/>
  <c r="FM17" i="1"/>
  <c r="FM48" i="1" s="1"/>
  <c r="FA17" i="1"/>
  <c r="FA48" i="1" s="1"/>
  <c r="FX17" i="1"/>
  <c r="FX48" i="1" s="1"/>
  <c r="FL17" i="1"/>
  <c r="FL48" i="1" s="1"/>
  <c r="FW17" i="1"/>
  <c r="FW48" i="1" s="1"/>
  <c r="FK17" i="1"/>
  <c r="FK48" i="1" s="1"/>
  <c r="FV17" i="1"/>
  <c r="FV48" i="1" s="1"/>
  <c r="FJ17" i="1"/>
  <c r="FJ48" i="1" s="1"/>
  <c r="IH27" i="1"/>
  <c r="HV27" i="1"/>
  <c r="HJ27" i="1"/>
  <c r="IG27" i="1"/>
  <c r="HU27" i="1"/>
  <c r="IF27" i="1"/>
  <c r="HT27" i="1"/>
  <c r="IE27" i="1"/>
  <c r="HS27" i="1"/>
  <c r="ID27" i="1"/>
  <c r="HR27" i="1"/>
  <c r="IC27" i="1"/>
  <c r="HQ27" i="1"/>
  <c r="IB27" i="1"/>
  <c r="HP27" i="1"/>
  <c r="IM27" i="1"/>
  <c r="IA27" i="1"/>
  <c r="HO27" i="1"/>
  <c r="IL27" i="1"/>
  <c r="HZ27" i="1"/>
  <c r="HN27" i="1"/>
  <c r="IK27" i="1"/>
  <c r="HY27" i="1"/>
  <c r="HM27" i="1"/>
  <c r="IJ27" i="1"/>
  <c r="HX27" i="1"/>
  <c r="HL27" i="1"/>
  <c r="II27" i="1"/>
  <c r="HW27" i="1"/>
  <c r="HK27" i="1"/>
  <c r="LW27" i="1"/>
  <c r="LK27" i="1"/>
  <c r="KY27" i="1"/>
  <c r="LU27" i="1"/>
  <c r="LI27" i="1"/>
  <c r="LP27" i="1"/>
  <c r="LD27" i="1"/>
  <c r="LS27" i="1"/>
  <c r="MA27" i="1"/>
  <c r="LL27" i="1"/>
  <c r="LZ27" i="1"/>
  <c r="LH27" i="1"/>
  <c r="LY27" i="1"/>
  <c r="LG27" i="1"/>
  <c r="LX27" i="1"/>
  <c r="LF27" i="1"/>
  <c r="LV27" i="1"/>
  <c r="LE27" i="1"/>
  <c r="LT27" i="1"/>
  <c r="LC27" i="1"/>
  <c r="LR27" i="1"/>
  <c r="LB27" i="1"/>
  <c r="LQ27" i="1"/>
  <c r="LA27" i="1"/>
  <c r="LO27" i="1"/>
  <c r="KZ27" i="1"/>
  <c r="LM27" i="1"/>
  <c r="LN27" i="1"/>
  <c r="KX27" i="1"/>
  <c r="LJ27" i="1"/>
  <c r="JH27" i="1"/>
  <c r="IV27" i="1"/>
  <c r="JG27" i="1"/>
  <c r="IU27" i="1"/>
  <c r="JR27" i="1"/>
  <c r="JF27" i="1"/>
  <c r="IT27" i="1"/>
  <c r="JQ27" i="1"/>
  <c r="JE27" i="1"/>
  <c r="IS27" i="1"/>
  <c r="JP27" i="1"/>
  <c r="JD27" i="1"/>
  <c r="IR27" i="1"/>
  <c r="JO27" i="1"/>
  <c r="JC27" i="1"/>
  <c r="IQ27" i="1"/>
  <c r="JN27" i="1"/>
  <c r="JB27" i="1"/>
  <c r="IP27" i="1"/>
  <c r="JM27" i="1"/>
  <c r="JA27" i="1"/>
  <c r="IO27" i="1"/>
  <c r="JL27" i="1"/>
  <c r="IZ27" i="1"/>
  <c r="IN27" i="1"/>
  <c r="JK27" i="1"/>
  <c r="IY27" i="1"/>
  <c r="JI27" i="1"/>
  <c r="IW27" i="1"/>
  <c r="JJ27" i="1"/>
  <c r="IX27" i="1"/>
  <c r="ND17" i="1"/>
  <c r="ND48" i="1" s="1"/>
  <c r="MR17" i="1"/>
  <c r="MR48" i="1" s="1"/>
  <c r="MF17" i="1"/>
  <c r="MF48" i="1" s="1"/>
  <c r="MW17" i="1"/>
  <c r="MW48" i="1" s="1"/>
  <c r="MK17" i="1"/>
  <c r="MK48" i="1" s="1"/>
  <c r="MU17" i="1"/>
  <c r="MU48" i="1" s="1"/>
  <c r="MG17" i="1"/>
  <c r="MG48" i="1" s="1"/>
  <c r="NA17" i="1"/>
  <c r="NA48" i="1" s="1"/>
  <c r="MM17" i="1"/>
  <c r="MM48" i="1" s="1"/>
  <c r="NC17" i="1"/>
  <c r="NC48" i="1" s="1"/>
  <c r="ML17" i="1"/>
  <c r="ML48" i="1" s="1"/>
  <c r="MZ17" i="1"/>
  <c r="MZ48" i="1" s="1"/>
  <c r="MI17" i="1"/>
  <c r="MI48" i="1" s="1"/>
  <c r="MT17" i="1"/>
  <c r="MT48" i="1" s="1"/>
  <c r="MC17" i="1"/>
  <c r="MC48" i="1" s="1"/>
  <c r="MS17" i="1"/>
  <c r="MS48" i="1" s="1"/>
  <c r="MB17" i="1"/>
  <c r="MB48" i="1" s="1"/>
  <c r="NE17" i="1"/>
  <c r="NE48" i="1" s="1"/>
  <c r="MD17" i="1"/>
  <c r="MD48" i="1" s="1"/>
  <c r="NB17" i="1"/>
  <c r="NB48" i="1" s="1"/>
  <c r="MV17" i="1"/>
  <c r="MV48" i="1" s="1"/>
  <c r="MO17" i="1"/>
  <c r="MO48" i="1" s="1"/>
  <c r="MJ17" i="1"/>
  <c r="MJ48" i="1" s="1"/>
  <c r="NF17" i="1"/>
  <c r="NF48" i="1" s="1"/>
  <c r="MX17" i="1"/>
  <c r="MX48" i="1" s="1"/>
  <c r="ME17" i="1"/>
  <c r="ME48" i="1" s="1"/>
  <c r="MP17" i="1"/>
  <c r="MP48" i="1" s="1"/>
  <c r="MH17" i="1"/>
  <c r="MH48" i="1" s="1"/>
  <c r="MY17" i="1"/>
  <c r="MY48" i="1" s="1"/>
  <c r="MQ17" i="1"/>
  <c r="MQ48" i="1" s="1"/>
  <c r="MN17" i="1"/>
  <c r="MN48" i="1" s="1"/>
  <c r="GA27" i="1"/>
  <c r="FO27" i="1"/>
  <c r="FC27" i="1"/>
  <c r="FZ27" i="1"/>
  <c r="FN27" i="1"/>
  <c r="FB27" i="1"/>
  <c r="FY27" i="1"/>
  <c r="FM27" i="1"/>
  <c r="FA27" i="1"/>
  <c r="FX27" i="1"/>
  <c r="FL27" i="1"/>
  <c r="FW27" i="1"/>
  <c r="FK27" i="1"/>
  <c r="FV27" i="1"/>
  <c r="FJ27" i="1"/>
  <c r="FU27" i="1"/>
  <c r="FI27" i="1"/>
  <c r="FT27" i="1"/>
  <c r="FH27" i="1"/>
  <c r="FS27" i="1"/>
  <c r="FG27" i="1"/>
  <c r="GD27" i="1"/>
  <c r="FR27" i="1"/>
  <c r="FF27" i="1"/>
  <c r="GC27" i="1"/>
  <c r="FQ27" i="1"/>
  <c r="FE27" i="1"/>
  <c r="GB27" i="1"/>
  <c r="FP27" i="1"/>
  <c r="FD27" i="1"/>
  <c r="GZ17" i="1"/>
  <c r="GZ48" i="1" s="1"/>
  <c r="GN17" i="1"/>
  <c r="GN48" i="1" s="1"/>
  <c r="GY17" i="1"/>
  <c r="GY48" i="1" s="1"/>
  <c r="GM17" i="1"/>
  <c r="GM48" i="1" s="1"/>
  <c r="GX17" i="1"/>
  <c r="GX48" i="1" s="1"/>
  <c r="GL17" i="1"/>
  <c r="GL48" i="1" s="1"/>
  <c r="HI17" i="1"/>
  <c r="HI48" i="1" s="1"/>
  <c r="GW17" i="1"/>
  <c r="GW48" i="1" s="1"/>
  <c r="GK17" i="1"/>
  <c r="GK48" i="1" s="1"/>
  <c r="HH17" i="1"/>
  <c r="HH48" i="1" s="1"/>
  <c r="GV17" i="1"/>
  <c r="GV48" i="1" s="1"/>
  <c r="GJ17" i="1"/>
  <c r="GJ48" i="1" s="1"/>
  <c r="HG17" i="1"/>
  <c r="HG48" i="1" s="1"/>
  <c r="GU17" i="1"/>
  <c r="GU48" i="1" s="1"/>
  <c r="GI17" i="1"/>
  <c r="GI48" i="1" s="1"/>
  <c r="HF17" i="1"/>
  <c r="HF48" i="1" s="1"/>
  <c r="GT17" i="1"/>
  <c r="GT48" i="1" s="1"/>
  <c r="GH17" i="1"/>
  <c r="GH48" i="1" s="1"/>
  <c r="HE17" i="1"/>
  <c r="HE48" i="1" s="1"/>
  <c r="GS17" i="1"/>
  <c r="GS48" i="1" s="1"/>
  <c r="GG17" i="1"/>
  <c r="GG48" i="1" s="1"/>
  <c r="HD17" i="1"/>
  <c r="HD48" i="1" s="1"/>
  <c r="GR17" i="1"/>
  <c r="GR48" i="1" s="1"/>
  <c r="GF17" i="1"/>
  <c r="GF48" i="1" s="1"/>
  <c r="HC17" i="1"/>
  <c r="HC48" i="1" s="1"/>
  <c r="GQ17" i="1"/>
  <c r="GQ48" i="1" s="1"/>
  <c r="GE17" i="1"/>
  <c r="GE48" i="1" s="1"/>
  <c r="HA17" i="1"/>
  <c r="HA48" i="1" s="1"/>
  <c r="GO17" i="1"/>
  <c r="GO48" i="1" s="1"/>
  <c r="HB17" i="1"/>
  <c r="HB48" i="1" s="1"/>
  <c r="GP17" i="1"/>
  <c r="GP48" i="1" s="1"/>
  <c r="JK17" i="1"/>
  <c r="JK48" i="1" s="1"/>
  <c r="IY17" i="1"/>
  <c r="IY48" i="1" s="1"/>
  <c r="JJ17" i="1"/>
  <c r="JJ48" i="1" s="1"/>
  <c r="IX17" i="1"/>
  <c r="IX48" i="1" s="1"/>
  <c r="JI17" i="1"/>
  <c r="JI48" i="1" s="1"/>
  <c r="IW17" i="1"/>
  <c r="IW48" i="1" s="1"/>
  <c r="JH17" i="1"/>
  <c r="JH48" i="1" s="1"/>
  <c r="IV17" i="1"/>
  <c r="IV48" i="1" s="1"/>
  <c r="JG17" i="1"/>
  <c r="JG48" i="1" s="1"/>
  <c r="IU17" i="1"/>
  <c r="IU48" i="1" s="1"/>
  <c r="JR17" i="1"/>
  <c r="JR48" i="1" s="1"/>
  <c r="JF17" i="1"/>
  <c r="JF48" i="1" s="1"/>
  <c r="IT17" i="1"/>
  <c r="IT48" i="1" s="1"/>
  <c r="JQ17" i="1"/>
  <c r="JQ48" i="1" s="1"/>
  <c r="JE17" i="1"/>
  <c r="JE48" i="1" s="1"/>
  <c r="IS17" i="1"/>
  <c r="IS48" i="1" s="1"/>
  <c r="JP17" i="1"/>
  <c r="JP48" i="1" s="1"/>
  <c r="JD17" i="1"/>
  <c r="JD48" i="1" s="1"/>
  <c r="IR17" i="1"/>
  <c r="IR48" i="1" s="1"/>
  <c r="JO17" i="1"/>
  <c r="JO48" i="1" s="1"/>
  <c r="JC17" i="1"/>
  <c r="JC48" i="1" s="1"/>
  <c r="IQ17" i="1"/>
  <c r="IQ48" i="1" s="1"/>
  <c r="JN17" i="1"/>
  <c r="JN48" i="1" s="1"/>
  <c r="JB17" i="1"/>
  <c r="JB48" i="1" s="1"/>
  <c r="IP17" i="1"/>
  <c r="IP48" i="1" s="1"/>
  <c r="JL17" i="1"/>
  <c r="JL48" i="1" s="1"/>
  <c r="IZ17" i="1"/>
  <c r="IZ48" i="1" s="1"/>
  <c r="IN17" i="1"/>
  <c r="IN48" i="1" s="1"/>
  <c r="JM17" i="1"/>
  <c r="JM48" i="1" s="1"/>
  <c r="JA17" i="1"/>
  <c r="JA48" i="1" s="1"/>
  <c r="IO17" i="1"/>
  <c r="IO48" i="1" s="1"/>
  <c r="BB10" i="9"/>
  <c r="BB11" i="9" s="1"/>
  <c r="B6" i="9" l="1"/>
  <c r="AG145" i="8"/>
  <c r="AF145" i="8"/>
  <c r="AE145" i="8"/>
  <c r="AD145" i="8"/>
  <c r="AC145" i="8"/>
  <c r="AB145" i="8"/>
  <c r="AA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L145" i="8"/>
  <c r="K145" i="8"/>
  <c r="J145" i="8"/>
  <c r="I145" i="8"/>
  <c r="H145" i="8"/>
  <c r="G145" i="8"/>
  <c r="F145" i="8"/>
  <c r="E145" i="8"/>
  <c r="D145" i="8"/>
  <c r="AG122" i="8"/>
  <c r="AF122" i="8"/>
  <c r="AE122" i="8"/>
  <c r="AD122" i="8"/>
  <c r="AB122" i="8"/>
  <c r="AA122" i="8"/>
  <c r="Z122" i="8"/>
  <c r="Y122" i="8"/>
  <c r="W122" i="8"/>
  <c r="V122" i="8"/>
  <c r="U122" i="8"/>
  <c r="T122" i="8"/>
  <c r="S122" i="8"/>
  <c r="R122" i="8"/>
  <c r="P122" i="8"/>
  <c r="O122" i="8"/>
  <c r="N122" i="8"/>
  <c r="L122" i="8"/>
  <c r="K122" i="8"/>
  <c r="J122" i="8"/>
  <c r="H122" i="8"/>
  <c r="G122" i="8"/>
  <c r="F122" i="8"/>
  <c r="E122" i="8"/>
  <c r="D122" i="8"/>
  <c r="C122" i="8"/>
  <c r="AG121" i="8"/>
  <c r="AF121" i="8"/>
  <c r="AE121" i="8"/>
  <c r="AD121" i="8"/>
  <c r="AB121" i="8"/>
  <c r="AA121" i="8"/>
  <c r="Z121" i="8"/>
  <c r="Y121" i="8"/>
  <c r="W121" i="8"/>
  <c r="V121" i="8"/>
  <c r="U121" i="8"/>
  <c r="T121" i="8"/>
  <c r="S121" i="8"/>
  <c r="R121" i="8"/>
  <c r="P121" i="8"/>
  <c r="O121" i="8"/>
  <c r="N121" i="8"/>
  <c r="L121" i="8"/>
  <c r="K121" i="8"/>
  <c r="J121" i="8"/>
  <c r="H121" i="8"/>
  <c r="G121" i="8"/>
  <c r="F121" i="8"/>
  <c r="E121" i="8"/>
  <c r="D121" i="8"/>
  <c r="C121" i="8"/>
  <c r="AD74" i="8"/>
  <c r="C2" i="8"/>
  <c r="C4" i="8" s="1"/>
  <c r="B7" i="9" l="1"/>
  <c r="B4" i="1"/>
  <c r="B3" i="1"/>
  <c r="R3" i="1" s="1"/>
  <c r="B15" i="9"/>
  <c r="D2" i="8"/>
  <c r="D5" i="8" s="1"/>
  <c r="C3" i="8"/>
  <c r="B10" i="9"/>
  <c r="ACR4" i="1" s="1"/>
  <c r="AES4" i="1" s="1"/>
  <c r="D3" i="8"/>
  <c r="D4" i="8"/>
  <c r="B5" i="9" l="1"/>
  <c r="C5" i="9" s="1"/>
  <c r="D5" i="9" s="1"/>
  <c r="B5" i="1"/>
  <c r="B8" i="9"/>
  <c r="AP3" i="1"/>
  <c r="B16" i="9"/>
  <c r="C15" i="9"/>
  <c r="E2" i="8"/>
  <c r="B13" i="9"/>
  <c r="ACR3" i="1" s="1"/>
  <c r="B11" i="9"/>
  <c r="ACR5" i="1" s="1"/>
  <c r="E5" i="8"/>
  <c r="E4" i="8"/>
  <c r="E3" i="8"/>
  <c r="F2" i="8"/>
  <c r="AES5" i="1" l="1"/>
  <c r="B18" i="1"/>
  <c r="B10" i="1"/>
  <c r="B9" i="1" s="1"/>
  <c r="E5" i="9"/>
  <c r="E6" i="9" s="1"/>
  <c r="D3" i="1"/>
  <c r="T3" i="1" s="1"/>
  <c r="AD6" i="1"/>
  <c r="R6" i="1"/>
  <c r="AQ3" i="1"/>
  <c r="AQ6" i="1" s="1"/>
  <c r="C16" i="9"/>
  <c r="D15" i="9"/>
  <c r="AP6" i="1"/>
  <c r="C7" i="9"/>
  <c r="C5" i="1" s="1"/>
  <c r="C6" i="9"/>
  <c r="C4" i="1" s="1"/>
  <c r="C3" i="1"/>
  <c r="S3" i="1" s="1"/>
  <c r="C10" i="9"/>
  <c r="C11" i="9" s="1"/>
  <c r="ACS5" i="1" s="1"/>
  <c r="AET5" i="1" s="1"/>
  <c r="B12" i="9"/>
  <c r="ACR6" i="1" s="1"/>
  <c r="D7" i="9"/>
  <c r="D5" i="1" s="1"/>
  <c r="N5" i="1" s="1"/>
  <c r="D6" i="9"/>
  <c r="D4" i="1" s="1"/>
  <c r="F5" i="8"/>
  <c r="F4" i="8"/>
  <c r="F3" i="8"/>
  <c r="G2" i="8"/>
  <c r="AD98" i="1" l="1"/>
  <c r="AD86" i="1"/>
  <c r="AD28" i="1"/>
  <c r="AD58" i="1"/>
  <c r="AD8" i="1"/>
  <c r="AD85" i="1"/>
  <c r="AD18" i="1"/>
  <c r="AD20" i="1" s="1"/>
  <c r="B16" i="1"/>
  <c r="R18" i="1"/>
  <c r="AD36" i="1"/>
  <c r="AQ36" i="1"/>
  <c r="AP36" i="1"/>
  <c r="AD10" i="1"/>
  <c r="R10" i="1"/>
  <c r="R9" i="1" s="1"/>
  <c r="F5" i="9"/>
  <c r="F7" i="9" s="1"/>
  <c r="F5" i="1" s="1"/>
  <c r="C8" i="9"/>
  <c r="E4" i="1"/>
  <c r="AES6" i="1"/>
  <c r="E15" i="9"/>
  <c r="D16" i="9"/>
  <c r="AR3" i="1"/>
  <c r="C13" i="9"/>
  <c r="ACS3" i="1" s="1"/>
  <c r="ACS4" i="1"/>
  <c r="AET4" i="1" s="1"/>
  <c r="E7" i="9"/>
  <c r="E5" i="1" s="1"/>
  <c r="E3" i="1"/>
  <c r="U3" i="1" s="1"/>
  <c r="D10" i="9"/>
  <c r="C12" i="9"/>
  <c r="G5" i="8"/>
  <c r="G4" i="8"/>
  <c r="G3" i="8"/>
  <c r="H2" i="8"/>
  <c r="BC85" i="1" l="1"/>
  <c r="AQ85" i="1"/>
  <c r="BM85" i="1"/>
  <c r="BA85" i="1"/>
  <c r="BG85" i="1"/>
  <c r="AS85" i="1"/>
  <c r="BE85" i="1"/>
  <c r="AP85" i="1"/>
  <c r="BB85" i="1"/>
  <c r="BK85" i="1"/>
  <c r="AT85" i="1"/>
  <c r="BJ85" i="1"/>
  <c r="AR85" i="1"/>
  <c r="BI85" i="1"/>
  <c r="BH85" i="1"/>
  <c r="BF85" i="1"/>
  <c r="BD85" i="1"/>
  <c r="AZ85" i="1"/>
  <c r="AY85" i="1"/>
  <c r="AX85" i="1"/>
  <c r="AW85" i="1"/>
  <c r="BL85" i="1"/>
  <c r="AU85" i="1"/>
  <c r="BN85" i="1"/>
  <c r="AV85" i="1"/>
  <c r="AD9" i="1"/>
  <c r="BI8" i="1"/>
  <c r="AW8" i="1"/>
  <c r="BB8" i="1"/>
  <c r="BK8" i="1"/>
  <c r="AX8" i="1"/>
  <c r="BH8" i="1"/>
  <c r="AU8" i="1"/>
  <c r="BG8" i="1"/>
  <c r="AT8" i="1"/>
  <c r="BC8" i="1"/>
  <c r="AP8" i="1"/>
  <c r="AY8" i="1"/>
  <c r="AV8" i="1"/>
  <c r="AS8" i="1"/>
  <c r="BA8" i="1"/>
  <c r="BN8" i="1"/>
  <c r="AR8" i="1"/>
  <c r="BM8" i="1"/>
  <c r="AQ8" i="1"/>
  <c r="BD8" i="1"/>
  <c r="BL8" i="1"/>
  <c r="BE8" i="1"/>
  <c r="BJ8" i="1"/>
  <c r="BF8" i="1"/>
  <c r="AZ8" i="1"/>
  <c r="BM58" i="1"/>
  <c r="BA58" i="1"/>
  <c r="BK58" i="1"/>
  <c r="AY58" i="1"/>
  <c r="BI58" i="1"/>
  <c r="AW58" i="1"/>
  <c r="AZ58" i="1"/>
  <c r="BG58" i="1"/>
  <c r="AR58" i="1"/>
  <c r="BF58" i="1"/>
  <c r="AQ58" i="1"/>
  <c r="BE58" i="1"/>
  <c r="AP58" i="1"/>
  <c r="BC58" i="1"/>
  <c r="BB58" i="1"/>
  <c r="AV58" i="1"/>
  <c r="BN58" i="1"/>
  <c r="BL58" i="1"/>
  <c r="BJ58" i="1"/>
  <c r="BH58" i="1"/>
  <c r="BD58" i="1"/>
  <c r="AX58" i="1"/>
  <c r="AU58" i="1"/>
  <c r="AT58" i="1"/>
  <c r="AS58" i="1"/>
  <c r="BJ98" i="1"/>
  <c r="AX98" i="1"/>
  <c r="BI98" i="1"/>
  <c r="AW98" i="1"/>
  <c r="BH98" i="1"/>
  <c r="AV98" i="1"/>
  <c r="BG98" i="1"/>
  <c r="AU98" i="1"/>
  <c r="BF98" i="1"/>
  <c r="AT98" i="1"/>
  <c r="BE98" i="1"/>
  <c r="AS98" i="1"/>
  <c r="BD98" i="1"/>
  <c r="AR98" i="1"/>
  <c r="BC98" i="1"/>
  <c r="AQ98" i="1"/>
  <c r="BN98" i="1"/>
  <c r="BB98" i="1"/>
  <c r="AP98" i="1"/>
  <c r="BM98" i="1"/>
  <c r="BA98" i="1"/>
  <c r="BK98" i="1"/>
  <c r="AY98" i="1"/>
  <c r="AZ98" i="1"/>
  <c r="BL98" i="1"/>
  <c r="BL28" i="1"/>
  <c r="AZ28" i="1"/>
  <c r="BJ28" i="1"/>
  <c r="AX28" i="1"/>
  <c r="BF28" i="1"/>
  <c r="AR28" i="1"/>
  <c r="BN28" i="1"/>
  <c r="AY28" i="1"/>
  <c r="BK28" i="1"/>
  <c r="AV28" i="1"/>
  <c r="BH28" i="1"/>
  <c r="AT28" i="1"/>
  <c r="BE28" i="1"/>
  <c r="BC28" i="1"/>
  <c r="AS28" i="1"/>
  <c r="BM28" i="1"/>
  <c r="BI28" i="1"/>
  <c r="BG28" i="1"/>
  <c r="BD28" i="1"/>
  <c r="BB28" i="1"/>
  <c r="BA28" i="1"/>
  <c r="AW28" i="1"/>
  <c r="AU28" i="1"/>
  <c r="AP28" i="1"/>
  <c r="AQ28" i="1"/>
  <c r="R20" i="1"/>
  <c r="R19" i="1" s="1"/>
  <c r="BH86" i="1"/>
  <c r="AV86" i="1"/>
  <c r="BF86" i="1"/>
  <c r="AT86" i="1"/>
  <c r="BD86" i="1"/>
  <c r="AR86" i="1"/>
  <c r="BG86" i="1"/>
  <c r="AP86" i="1"/>
  <c r="BC86" i="1"/>
  <c r="BA86" i="1"/>
  <c r="AZ86" i="1"/>
  <c r="AY86" i="1"/>
  <c r="AX86" i="1"/>
  <c r="AW86" i="1"/>
  <c r="BN86" i="1"/>
  <c r="AU86" i="1"/>
  <c r="BM86" i="1"/>
  <c r="AS86" i="1"/>
  <c r="BL86" i="1"/>
  <c r="AQ86" i="1"/>
  <c r="BK86" i="1"/>
  <c r="BJ86" i="1"/>
  <c r="BI86" i="1"/>
  <c r="BB86" i="1"/>
  <c r="BE86" i="1"/>
  <c r="AD87" i="1"/>
  <c r="R12" i="1"/>
  <c r="R11" i="1" s="1"/>
  <c r="AD19" i="1"/>
  <c r="BB20" i="1"/>
  <c r="BN20" i="1"/>
  <c r="BC20" i="1"/>
  <c r="AR20" i="1"/>
  <c r="BD20" i="1"/>
  <c r="AS20" i="1"/>
  <c r="BE20" i="1"/>
  <c r="AT20" i="1"/>
  <c r="BF20" i="1"/>
  <c r="AU20" i="1"/>
  <c r="BG20" i="1"/>
  <c r="AV20" i="1"/>
  <c r="BH20" i="1"/>
  <c r="AQ20" i="1"/>
  <c r="AW20" i="1"/>
  <c r="BI20" i="1"/>
  <c r="AP20" i="1"/>
  <c r="AX20" i="1"/>
  <c r="BJ20" i="1"/>
  <c r="AY20" i="1"/>
  <c r="BK20" i="1"/>
  <c r="BA20" i="1"/>
  <c r="BM20" i="1"/>
  <c r="AZ20" i="1"/>
  <c r="BL20" i="1"/>
  <c r="AD12" i="1"/>
  <c r="AQ10" i="1"/>
  <c r="AP10" i="1"/>
  <c r="C10" i="1"/>
  <c r="C9" i="1" s="1"/>
  <c r="C18" i="1"/>
  <c r="G5" i="9"/>
  <c r="G6" i="9" s="1"/>
  <c r="G4" i="1" s="1"/>
  <c r="F3" i="1"/>
  <c r="V3" i="1" s="1"/>
  <c r="F6" i="9"/>
  <c r="F15" i="9"/>
  <c r="E16" i="9"/>
  <c r="AS3" i="1"/>
  <c r="AS6" i="1" s="1"/>
  <c r="AS36" i="1" s="1"/>
  <c r="D11" i="9"/>
  <c r="ACT5" i="1" s="1"/>
  <c r="AEU5" i="1" s="1"/>
  <c r="ACT4" i="1"/>
  <c r="AEU4" i="1" s="1"/>
  <c r="F8" i="9"/>
  <c r="F4" i="1"/>
  <c r="AE6" i="1"/>
  <c r="S6" i="1"/>
  <c r="D13" i="9"/>
  <c r="ACT3" i="1" s="1"/>
  <c r="AR6" i="1"/>
  <c r="AR36" i="1" s="1"/>
  <c r="AET6" i="1"/>
  <c r="E8" i="9"/>
  <c r="H5" i="8"/>
  <c r="H4" i="8"/>
  <c r="H3" i="8"/>
  <c r="I2" i="8"/>
  <c r="BM87" i="1" l="1"/>
  <c r="AR87" i="1"/>
  <c r="AU87" i="1"/>
  <c r="BD87" i="1"/>
  <c r="AQ9" i="1"/>
  <c r="ACV9" i="1"/>
  <c r="ACU9" i="1"/>
  <c r="ACT9" i="1"/>
  <c r="BN87" i="1"/>
  <c r="AT87" i="1"/>
  <c r="AW87" i="1"/>
  <c r="BF87" i="1"/>
  <c r="AP9" i="1"/>
  <c r="AE98" i="1"/>
  <c r="AE58" i="1"/>
  <c r="AE28" i="1"/>
  <c r="AE8" i="1"/>
  <c r="AE86" i="1"/>
  <c r="AE85" i="1"/>
  <c r="BE87" i="1"/>
  <c r="AX87" i="1"/>
  <c r="AV87" i="1"/>
  <c r="BB87" i="1"/>
  <c r="AY87" i="1"/>
  <c r="BH87" i="1"/>
  <c r="BI87" i="1"/>
  <c r="AZ87" i="1"/>
  <c r="BJ87" i="1"/>
  <c r="BA87" i="1"/>
  <c r="AE18" i="1"/>
  <c r="AE20" i="1" s="1"/>
  <c r="C16" i="1"/>
  <c r="S18" i="1"/>
  <c r="BK87" i="1"/>
  <c r="BC87" i="1"/>
  <c r="AQ87" i="1"/>
  <c r="BL87" i="1"/>
  <c r="AP87" i="1"/>
  <c r="AS87" i="1"/>
  <c r="BG87" i="1"/>
  <c r="AE36" i="1"/>
  <c r="AR10" i="1"/>
  <c r="AR9" i="1" s="1"/>
  <c r="AS10" i="1"/>
  <c r="AS9" i="1" s="1"/>
  <c r="AD11" i="1"/>
  <c r="AT12" i="1"/>
  <c r="BF12" i="1"/>
  <c r="AU12" i="1"/>
  <c r="BG12" i="1"/>
  <c r="AV12" i="1"/>
  <c r="BH12" i="1"/>
  <c r="AW12" i="1"/>
  <c r="BI12" i="1"/>
  <c r="AX12" i="1"/>
  <c r="BJ12" i="1"/>
  <c r="AY12" i="1"/>
  <c r="BK12" i="1"/>
  <c r="AZ12" i="1"/>
  <c r="BL12" i="1"/>
  <c r="BA12" i="1"/>
  <c r="BM12" i="1"/>
  <c r="BB12" i="1"/>
  <c r="BN12" i="1"/>
  <c r="AQ12" i="1"/>
  <c r="BC12" i="1"/>
  <c r="AP12" i="1"/>
  <c r="AS12" i="1"/>
  <c r="BE12" i="1"/>
  <c r="AR12" i="1"/>
  <c r="BD12" i="1"/>
  <c r="BA19" i="1"/>
  <c r="BM19" i="1"/>
  <c r="BB19" i="1"/>
  <c r="BN19" i="1"/>
  <c r="BC19" i="1"/>
  <c r="AR19" i="1"/>
  <c r="BD19" i="1"/>
  <c r="AS19" i="1"/>
  <c r="BE19" i="1"/>
  <c r="AT19" i="1"/>
  <c r="BF19" i="1"/>
  <c r="AQ19" i="1"/>
  <c r="AU19" i="1"/>
  <c r="BG19" i="1"/>
  <c r="AV19" i="1"/>
  <c r="BH19" i="1"/>
  <c r="AW19" i="1"/>
  <c r="BI19" i="1"/>
  <c r="AP19" i="1"/>
  <c r="AX19" i="1"/>
  <c r="BJ19" i="1"/>
  <c r="AZ19" i="1"/>
  <c r="BL19" i="1"/>
  <c r="AY19" i="1"/>
  <c r="BK19" i="1"/>
  <c r="AG6" i="1"/>
  <c r="E10" i="1"/>
  <c r="E9" i="1" s="1"/>
  <c r="E18" i="1"/>
  <c r="AH6" i="1"/>
  <c r="F10" i="1"/>
  <c r="F9" i="1" s="1"/>
  <c r="F18" i="1"/>
  <c r="AE10" i="1"/>
  <c r="S10" i="1"/>
  <c r="S9" i="1" s="1"/>
  <c r="G3" i="1"/>
  <c r="W3" i="1" s="1"/>
  <c r="H5" i="9"/>
  <c r="H3" i="1" s="1"/>
  <c r="X3" i="1" s="1"/>
  <c r="H6" i="9"/>
  <c r="H4" i="1" s="1"/>
  <c r="G7" i="9"/>
  <c r="G5" i="1" s="1"/>
  <c r="O5" i="1" s="1"/>
  <c r="I5" i="9"/>
  <c r="J5" i="9" s="1"/>
  <c r="H7" i="9"/>
  <c r="H5" i="1" s="1"/>
  <c r="D12" i="9"/>
  <c r="ACT6" i="1" s="1"/>
  <c r="E10" i="9"/>
  <c r="E11" i="9"/>
  <c r="ACU5" i="1" s="1"/>
  <c r="AEV5" i="1" s="1"/>
  <c r="ACU4" i="1"/>
  <c r="AEV4" i="1" s="1"/>
  <c r="G15" i="9"/>
  <c r="F16" i="9"/>
  <c r="AT3" i="1"/>
  <c r="I3" i="1"/>
  <c r="Y3" i="1" s="1"/>
  <c r="E13" i="9"/>
  <c r="ACU3" i="1" s="1"/>
  <c r="H8" i="9"/>
  <c r="G8" i="9"/>
  <c r="O6" i="1" s="1"/>
  <c r="I7" i="9"/>
  <c r="I5" i="1" s="1"/>
  <c r="I6" i="9"/>
  <c r="I4" i="1" s="1"/>
  <c r="I5" i="8"/>
  <c r="I4" i="8"/>
  <c r="I3" i="8"/>
  <c r="J2" i="8"/>
  <c r="CK58" i="1" l="1"/>
  <c r="BY58" i="1"/>
  <c r="CI58" i="1"/>
  <c r="BW58" i="1"/>
  <c r="CS58" i="1"/>
  <c r="CG58" i="1"/>
  <c r="BU58" i="1"/>
  <c r="CE58" i="1"/>
  <c r="BP58" i="1"/>
  <c r="CN58" i="1"/>
  <c r="BX58" i="1"/>
  <c r="CM58" i="1"/>
  <c r="BV58" i="1"/>
  <c r="CL58" i="1"/>
  <c r="BT58" i="1"/>
  <c r="CH58" i="1"/>
  <c r="BR58" i="1"/>
  <c r="CC58" i="1"/>
  <c r="CA58" i="1"/>
  <c r="CP58" i="1"/>
  <c r="BQ58" i="1"/>
  <c r="BO58" i="1"/>
  <c r="CR58" i="1"/>
  <c r="CQ58" i="1"/>
  <c r="CO58" i="1"/>
  <c r="CJ58" i="1"/>
  <c r="CF58" i="1"/>
  <c r="CD58" i="1"/>
  <c r="CB58" i="1"/>
  <c r="BS58" i="1"/>
  <c r="BZ58" i="1"/>
  <c r="AH18" i="1"/>
  <c r="AH20" i="1" s="1"/>
  <c r="F16" i="1"/>
  <c r="ACY9" i="1"/>
  <c r="CS8" i="1"/>
  <c r="CG8" i="1"/>
  <c r="BU8" i="1"/>
  <c r="ACW9" i="1"/>
  <c r="AE9" i="1"/>
  <c r="CO8" i="1"/>
  <c r="CB8" i="1"/>
  <c r="BO8" i="1"/>
  <c r="CL8" i="1"/>
  <c r="BY8" i="1"/>
  <c r="CK8" i="1"/>
  <c r="BX8" i="1"/>
  <c r="CI8" i="1"/>
  <c r="BV8" i="1"/>
  <c r="BT8" i="1"/>
  <c r="CH8" i="1"/>
  <c r="CP8" i="1"/>
  <c r="CC8" i="1"/>
  <c r="BP8" i="1"/>
  <c r="BS8" i="1"/>
  <c r="CQ8" i="1"/>
  <c r="BQ8" i="1"/>
  <c r="CN8" i="1"/>
  <c r="CA8" i="1"/>
  <c r="CM8" i="1"/>
  <c r="BR8" i="1"/>
  <c r="ACZ9" i="1"/>
  <c r="CJ8" i="1"/>
  <c r="CF8" i="1"/>
  <c r="BW8" i="1"/>
  <c r="CE8" i="1"/>
  <c r="CD8" i="1"/>
  <c r="BZ8" i="1"/>
  <c r="CR8" i="1"/>
  <c r="CJ28" i="1"/>
  <c r="BX28" i="1"/>
  <c r="CH28" i="1"/>
  <c r="BV28" i="1"/>
  <c r="CI28" i="1"/>
  <c r="BT28" i="1"/>
  <c r="CP28" i="1"/>
  <c r="CB28" i="1"/>
  <c r="CO28" i="1"/>
  <c r="CA28" i="1"/>
  <c r="CN28" i="1"/>
  <c r="BZ28" i="1"/>
  <c r="CL28" i="1"/>
  <c r="BW28" i="1"/>
  <c r="CD28" i="1"/>
  <c r="BY28" i="1"/>
  <c r="CM28" i="1"/>
  <c r="BP28" i="1"/>
  <c r="BQ28" i="1"/>
  <c r="CS28" i="1"/>
  <c r="BO28" i="1"/>
  <c r="CR28" i="1"/>
  <c r="CQ28" i="1"/>
  <c r="CK28" i="1"/>
  <c r="CG28" i="1"/>
  <c r="CF28" i="1"/>
  <c r="CE28" i="1"/>
  <c r="CC28" i="1"/>
  <c r="BU28" i="1"/>
  <c r="BR28" i="1"/>
  <c r="BS28" i="1"/>
  <c r="S20" i="1"/>
  <c r="S19" i="1" s="1"/>
  <c r="AH98" i="1"/>
  <c r="AH28" i="1"/>
  <c r="AH58" i="1"/>
  <c r="AH8" i="1"/>
  <c r="AH85" i="1"/>
  <c r="AH86" i="1"/>
  <c r="CH98" i="1"/>
  <c r="BV98" i="1"/>
  <c r="CS98" i="1"/>
  <c r="CG98" i="1"/>
  <c r="BU98" i="1"/>
  <c r="CR98" i="1"/>
  <c r="CF98" i="1"/>
  <c r="BT98" i="1"/>
  <c r="CQ98" i="1"/>
  <c r="CE98" i="1"/>
  <c r="BS98" i="1"/>
  <c r="CP98" i="1"/>
  <c r="CD98" i="1"/>
  <c r="BR98" i="1"/>
  <c r="CO98" i="1"/>
  <c r="CC98" i="1"/>
  <c r="BQ98" i="1"/>
  <c r="CN98" i="1"/>
  <c r="CB98" i="1"/>
  <c r="BP98" i="1"/>
  <c r="CM98" i="1"/>
  <c r="CA98" i="1"/>
  <c r="BO98" i="1"/>
  <c r="CL98" i="1"/>
  <c r="BZ98" i="1"/>
  <c r="CK98" i="1"/>
  <c r="BY98" i="1"/>
  <c r="CI98" i="1"/>
  <c r="BW98" i="1"/>
  <c r="BX98" i="1"/>
  <c r="CJ98" i="1"/>
  <c r="AG98" i="1"/>
  <c r="AG85" i="1"/>
  <c r="AG28" i="1"/>
  <c r="AG58" i="1"/>
  <c r="AG8" i="1"/>
  <c r="AG86" i="1"/>
  <c r="CM85" i="1"/>
  <c r="CA85" i="1"/>
  <c r="BO85" i="1"/>
  <c r="CK85" i="1"/>
  <c r="BY85" i="1"/>
  <c r="CI85" i="1"/>
  <c r="BU85" i="1"/>
  <c r="CG85" i="1"/>
  <c r="BS85" i="1"/>
  <c r="CS85" i="1"/>
  <c r="CE85" i="1"/>
  <c r="BQ85" i="1"/>
  <c r="CD85" i="1"/>
  <c r="CC85" i="1"/>
  <c r="CB85" i="1"/>
  <c r="CR85" i="1"/>
  <c r="BZ85" i="1"/>
  <c r="CQ85" i="1"/>
  <c r="BX85" i="1"/>
  <c r="CP85" i="1"/>
  <c r="BW85" i="1"/>
  <c r="CO85" i="1"/>
  <c r="BV85" i="1"/>
  <c r="CN85" i="1"/>
  <c r="BT85" i="1"/>
  <c r="CL85" i="1"/>
  <c r="BR85" i="1"/>
  <c r="CJ85" i="1"/>
  <c r="BP85" i="1"/>
  <c r="CF85" i="1"/>
  <c r="CH85" i="1"/>
  <c r="AG18" i="1"/>
  <c r="AG20" i="1" s="1"/>
  <c r="E16" i="1"/>
  <c r="CR86" i="1"/>
  <c r="CF86" i="1"/>
  <c r="BT86" i="1"/>
  <c r="CP86" i="1"/>
  <c r="CD86" i="1"/>
  <c r="BR86" i="1"/>
  <c r="CN86" i="1"/>
  <c r="CB86" i="1"/>
  <c r="BP86" i="1"/>
  <c r="CL86" i="1"/>
  <c r="BW86" i="1"/>
  <c r="CJ86" i="1"/>
  <c r="BU86" i="1"/>
  <c r="CH86" i="1"/>
  <c r="BQ86" i="1"/>
  <c r="CS86" i="1"/>
  <c r="BX86" i="1"/>
  <c r="CQ86" i="1"/>
  <c r="BV86" i="1"/>
  <c r="CO86" i="1"/>
  <c r="BS86" i="1"/>
  <c r="CM86" i="1"/>
  <c r="BO86" i="1"/>
  <c r="CK86" i="1"/>
  <c r="CI86" i="1"/>
  <c r="CG86" i="1"/>
  <c r="CE86" i="1"/>
  <c r="CC86" i="1"/>
  <c r="AE87" i="1"/>
  <c r="CA86" i="1"/>
  <c r="BY86" i="1"/>
  <c r="BZ86" i="1"/>
  <c r="AG36" i="1"/>
  <c r="S12" i="1"/>
  <c r="S11" i="1" s="1"/>
  <c r="AH36" i="1"/>
  <c r="AEU6" i="1"/>
  <c r="AH10" i="1"/>
  <c r="AT11" i="1"/>
  <c r="BF11" i="1"/>
  <c r="AU11" i="1"/>
  <c r="BG11" i="1"/>
  <c r="AV11" i="1"/>
  <c r="BH11" i="1"/>
  <c r="AW11" i="1"/>
  <c r="BI11" i="1"/>
  <c r="AX11" i="1"/>
  <c r="BJ11" i="1"/>
  <c r="AY11" i="1"/>
  <c r="BK11" i="1"/>
  <c r="AZ11" i="1"/>
  <c r="BL11" i="1"/>
  <c r="BA11" i="1"/>
  <c r="BM11" i="1"/>
  <c r="BB11" i="1"/>
  <c r="BN11" i="1"/>
  <c r="AQ11" i="1"/>
  <c r="BC11" i="1"/>
  <c r="AS11" i="1"/>
  <c r="BE11" i="1"/>
  <c r="AP11" i="1"/>
  <c r="AR11" i="1"/>
  <c r="BD11" i="1"/>
  <c r="AG10" i="1"/>
  <c r="AI6" i="1"/>
  <c r="G10" i="1"/>
  <c r="G9" i="1" s="1"/>
  <c r="G18" i="1"/>
  <c r="AE12" i="1"/>
  <c r="AJ6" i="1"/>
  <c r="H10" i="1"/>
  <c r="H9" i="1" s="1"/>
  <c r="H18" i="1"/>
  <c r="E12" i="9"/>
  <c r="ACU6" i="1" s="1"/>
  <c r="F10" i="9"/>
  <c r="F13" i="9" s="1"/>
  <c r="ACV3" i="1" s="1"/>
  <c r="K5" i="9"/>
  <c r="J3" i="1"/>
  <c r="Z3" i="1" s="1"/>
  <c r="H15" i="9"/>
  <c r="AU3" i="1"/>
  <c r="AU6" i="1" s="1"/>
  <c r="G16" i="9"/>
  <c r="J7" i="9"/>
  <c r="J5" i="1" s="1"/>
  <c r="P5" i="1" s="1"/>
  <c r="F11" i="9"/>
  <c r="ACV5" i="1" s="1"/>
  <c r="AEW5" i="1" s="1"/>
  <c r="ACV4" i="1"/>
  <c r="AEW4" i="1" s="1"/>
  <c r="AT6" i="1"/>
  <c r="J6" i="9"/>
  <c r="J4" i="1" s="1"/>
  <c r="I8" i="9"/>
  <c r="J5" i="8"/>
  <c r="J4" i="8"/>
  <c r="J3" i="8"/>
  <c r="K2" i="8"/>
  <c r="CB87" i="1" l="1"/>
  <c r="CN87" i="1"/>
  <c r="FV58" i="1"/>
  <c r="FJ58" i="1"/>
  <c r="FT58" i="1"/>
  <c r="FH58" i="1"/>
  <c r="GA58" i="1"/>
  <c r="FM58" i="1"/>
  <c r="FY58" i="1"/>
  <c r="FK58" i="1"/>
  <c r="FW58" i="1"/>
  <c r="FG58" i="1"/>
  <c r="FP58" i="1"/>
  <c r="FZ58" i="1"/>
  <c r="FE58" i="1"/>
  <c r="FX58" i="1"/>
  <c r="FD58" i="1"/>
  <c r="FU58" i="1"/>
  <c r="FC58" i="1"/>
  <c r="FR58" i="1"/>
  <c r="FA58" i="1"/>
  <c r="FO58" i="1"/>
  <c r="FL58" i="1"/>
  <c r="GD58" i="1"/>
  <c r="GC58" i="1"/>
  <c r="GB58" i="1"/>
  <c r="FS58" i="1"/>
  <c r="FQ58" i="1"/>
  <c r="FN58" i="1"/>
  <c r="FI58" i="1"/>
  <c r="FF58" i="1"/>
  <c r="FB58" i="1"/>
  <c r="CA87" i="1"/>
  <c r="CQ87" i="1"/>
  <c r="BR87" i="1"/>
  <c r="GB28" i="1"/>
  <c r="FP28" i="1"/>
  <c r="FD28" i="1"/>
  <c r="FZ28" i="1"/>
  <c r="FN28" i="1"/>
  <c r="FB28" i="1"/>
  <c r="FR28" i="1"/>
  <c r="FC28" i="1"/>
  <c r="FX28" i="1"/>
  <c r="FJ28" i="1"/>
  <c r="FW28" i="1"/>
  <c r="FI28" i="1"/>
  <c r="FV28" i="1"/>
  <c r="FH28" i="1"/>
  <c r="FT28" i="1"/>
  <c r="FF28" i="1"/>
  <c r="FY28" i="1"/>
  <c r="FS28" i="1"/>
  <c r="FK28" i="1"/>
  <c r="FL28" i="1"/>
  <c r="FG28" i="1"/>
  <c r="FE28" i="1"/>
  <c r="FA28" i="1"/>
  <c r="GD28" i="1"/>
  <c r="GC28" i="1"/>
  <c r="GA28" i="1"/>
  <c r="FU28" i="1"/>
  <c r="FQ28" i="1"/>
  <c r="FM28" i="1"/>
  <c r="FO28" i="1"/>
  <c r="BV87" i="1"/>
  <c r="BX87" i="1"/>
  <c r="CD87" i="1"/>
  <c r="FZ98" i="1"/>
  <c r="FN98" i="1"/>
  <c r="FB98" i="1"/>
  <c r="FY98" i="1"/>
  <c r="FM98" i="1"/>
  <c r="FA98" i="1"/>
  <c r="FX98" i="1"/>
  <c r="FL98" i="1"/>
  <c r="FW98" i="1"/>
  <c r="FK98" i="1"/>
  <c r="FV98" i="1"/>
  <c r="FJ98" i="1"/>
  <c r="FU98" i="1"/>
  <c r="FI98" i="1"/>
  <c r="FT98" i="1"/>
  <c r="FH98" i="1"/>
  <c r="FS98" i="1"/>
  <c r="FG98" i="1"/>
  <c r="GD98" i="1"/>
  <c r="FR98" i="1"/>
  <c r="FF98" i="1"/>
  <c r="GC98" i="1"/>
  <c r="FQ98" i="1"/>
  <c r="FE98" i="1"/>
  <c r="GA98" i="1"/>
  <c r="FO98" i="1"/>
  <c r="FC98" i="1"/>
  <c r="FP98" i="1"/>
  <c r="GB98" i="1"/>
  <c r="FD98" i="1"/>
  <c r="BY87" i="1"/>
  <c r="H16" i="1"/>
  <c r="AJ18" i="1"/>
  <c r="AJ20" i="1" s="1"/>
  <c r="CC87" i="1"/>
  <c r="CS87" i="1"/>
  <c r="CP87" i="1"/>
  <c r="CE87" i="1"/>
  <c r="BQ87" i="1"/>
  <c r="BT87" i="1"/>
  <c r="ACX9" i="1"/>
  <c r="CO87" i="1"/>
  <c r="ADK9" i="1"/>
  <c r="FY8" i="1"/>
  <c r="FM8" i="1"/>
  <c r="FA8" i="1"/>
  <c r="ADI9" i="1"/>
  <c r="GC8" i="1"/>
  <c r="FP8" i="1"/>
  <c r="FC8" i="1"/>
  <c r="AH9" i="1"/>
  <c r="FZ8" i="1"/>
  <c r="FL8" i="1"/>
  <c r="FX8" i="1"/>
  <c r="FK8" i="1"/>
  <c r="FV8" i="1"/>
  <c r="FI8" i="1"/>
  <c r="FH8" i="1"/>
  <c r="FU8" i="1"/>
  <c r="GD8" i="1"/>
  <c r="FQ8" i="1"/>
  <c r="FD8" i="1"/>
  <c r="ADM9" i="1"/>
  <c r="FT8" i="1"/>
  <c r="FR8" i="1"/>
  <c r="FE8" i="1"/>
  <c r="FO8" i="1"/>
  <c r="FN8" i="1"/>
  <c r="GA8" i="1"/>
  <c r="FJ8" i="1"/>
  <c r="FB8" i="1"/>
  <c r="FG8" i="1"/>
  <c r="GB8" i="1"/>
  <c r="FW8" i="1"/>
  <c r="FF8" i="1"/>
  <c r="FS8" i="1"/>
  <c r="CG87" i="1"/>
  <c r="CI87" i="1"/>
  <c r="AI18" i="1"/>
  <c r="AI20" i="1" s="1"/>
  <c r="G16" i="1"/>
  <c r="CK87" i="1"/>
  <c r="CJ87" i="1"/>
  <c r="EO8" i="1"/>
  <c r="EC8" i="1"/>
  <c r="EP8" i="1"/>
  <c r="EB8" i="1"/>
  <c r="AG9" i="1"/>
  <c r="EY8" i="1"/>
  <c r="EL8" i="1"/>
  <c r="DY8" i="1"/>
  <c r="EX8" i="1"/>
  <c r="EK8" i="1"/>
  <c r="DX8" i="1"/>
  <c r="EV8" i="1"/>
  <c r="EI8" i="1"/>
  <c r="DV8" i="1"/>
  <c r="EH8" i="1"/>
  <c r="ADG9" i="1"/>
  <c r="EU8" i="1"/>
  <c r="EQ8" i="1"/>
  <c r="ED8" i="1"/>
  <c r="ET8" i="1"/>
  <c r="ER8" i="1"/>
  <c r="EN8" i="1"/>
  <c r="ES8" i="1"/>
  <c r="EM8" i="1"/>
  <c r="EJ8" i="1"/>
  <c r="EE8" i="1"/>
  <c r="EG8" i="1"/>
  <c r="EF8" i="1"/>
  <c r="EZ8" i="1"/>
  <c r="EW8" i="1"/>
  <c r="EA8" i="1"/>
  <c r="DZ8" i="1"/>
  <c r="DW8" i="1"/>
  <c r="EP98" i="1"/>
  <c r="ED98" i="1"/>
  <c r="EO98" i="1"/>
  <c r="EC98" i="1"/>
  <c r="EZ98" i="1"/>
  <c r="EN98" i="1"/>
  <c r="EB98" i="1"/>
  <c r="EY98" i="1"/>
  <c r="EM98" i="1"/>
  <c r="EA98" i="1"/>
  <c r="EX98" i="1"/>
  <c r="EL98" i="1"/>
  <c r="DZ98" i="1"/>
  <c r="EW98" i="1"/>
  <c r="EK98" i="1"/>
  <c r="DY98" i="1"/>
  <c r="EV98" i="1"/>
  <c r="EJ98" i="1"/>
  <c r="DX98" i="1"/>
  <c r="EU98" i="1"/>
  <c r="EI98" i="1"/>
  <c r="DW98" i="1"/>
  <c r="ET98" i="1"/>
  <c r="EH98" i="1"/>
  <c r="DV98" i="1"/>
  <c r="ES98" i="1"/>
  <c r="EG98" i="1"/>
  <c r="EQ98" i="1"/>
  <c r="EE98" i="1"/>
  <c r="ER98" i="1"/>
  <c r="EF98" i="1"/>
  <c r="BO87" i="1"/>
  <c r="BW87" i="1"/>
  <c r="EX58" i="1"/>
  <c r="EL58" i="1"/>
  <c r="DZ58" i="1"/>
  <c r="EV58" i="1"/>
  <c r="EJ58" i="1"/>
  <c r="DX58" i="1"/>
  <c r="EY58" i="1"/>
  <c r="EI58" i="1"/>
  <c r="EU58" i="1"/>
  <c r="EG58" i="1"/>
  <c r="ES58" i="1"/>
  <c r="EE58" i="1"/>
  <c r="EW58" i="1"/>
  <c r="EC58" i="1"/>
  <c r="EN58" i="1"/>
  <c r="EM58" i="1"/>
  <c r="EK58" i="1"/>
  <c r="EF58" i="1"/>
  <c r="EH58" i="1"/>
  <c r="EB58" i="1"/>
  <c r="ET58" i="1"/>
  <c r="EQ58" i="1"/>
  <c r="EP58" i="1"/>
  <c r="EO58" i="1"/>
  <c r="ED58" i="1"/>
  <c r="EA58" i="1"/>
  <c r="DY58" i="1"/>
  <c r="DW58" i="1"/>
  <c r="DV58" i="1"/>
  <c r="ER58" i="1"/>
  <c r="EZ58" i="1"/>
  <c r="CH87" i="1"/>
  <c r="CR87" i="1"/>
  <c r="AI98" i="1"/>
  <c r="AI85" i="1"/>
  <c r="AI58" i="1"/>
  <c r="AI86" i="1"/>
  <c r="AI28" i="1"/>
  <c r="AI8" i="1"/>
  <c r="CM87" i="1"/>
  <c r="CL87" i="1"/>
  <c r="O18" i="1"/>
  <c r="ER28" i="1"/>
  <c r="EF28" i="1"/>
  <c r="EP28" i="1"/>
  <c r="ED28" i="1"/>
  <c r="EN28" i="1"/>
  <c r="DZ28" i="1"/>
  <c r="EV28" i="1"/>
  <c r="EH28" i="1"/>
  <c r="EU28" i="1"/>
  <c r="EG28" i="1"/>
  <c r="ET28" i="1"/>
  <c r="EE28" i="1"/>
  <c r="EQ28" i="1"/>
  <c r="EB28" i="1"/>
  <c r="EY28" i="1"/>
  <c r="DY28" i="1"/>
  <c r="EW28" i="1"/>
  <c r="DW28" i="1"/>
  <c r="EK28" i="1"/>
  <c r="EC28" i="1"/>
  <c r="EA28" i="1"/>
  <c r="DX28" i="1"/>
  <c r="DV28" i="1"/>
  <c r="EZ28" i="1"/>
  <c r="EX28" i="1"/>
  <c r="ES28" i="1"/>
  <c r="EO28" i="1"/>
  <c r="EM28" i="1"/>
  <c r="EL28" i="1"/>
  <c r="EI28" i="1"/>
  <c r="EJ28" i="1"/>
  <c r="FY86" i="1"/>
  <c r="FM86" i="1"/>
  <c r="FA86" i="1"/>
  <c r="FW86" i="1"/>
  <c r="FK86" i="1"/>
  <c r="FU86" i="1"/>
  <c r="FI86" i="1"/>
  <c r="GD86" i="1"/>
  <c r="FO86" i="1"/>
  <c r="AH87" i="1"/>
  <c r="GB86" i="1"/>
  <c r="FL86" i="1"/>
  <c r="FZ86" i="1"/>
  <c r="FH86" i="1"/>
  <c r="FN86" i="1"/>
  <c r="FG86" i="1"/>
  <c r="GA86" i="1"/>
  <c r="FE86" i="1"/>
  <c r="FS86" i="1"/>
  <c r="FR86" i="1"/>
  <c r="FQ86" i="1"/>
  <c r="FP86" i="1"/>
  <c r="FJ86" i="1"/>
  <c r="FF86" i="1"/>
  <c r="FD86" i="1"/>
  <c r="FC86" i="1"/>
  <c r="GC86" i="1"/>
  <c r="FB86" i="1"/>
  <c r="FX86" i="1"/>
  <c r="FT86" i="1"/>
  <c r="FV86" i="1"/>
  <c r="AJ98" i="1"/>
  <c r="AJ86" i="1"/>
  <c r="AJ85" i="1"/>
  <c r="AJ28" i="1"/>
  <c r="AJ58" i="1"/>
  <c r="AJ8" i="1"/>
  <c r="CF87" i="1"/>
  <c r="BU87" i="1"/>
  <c r="EO86" i="1"/>
  <c r="EY86" i="1"/>
  <c r="EM86" i="1"/>
  <c r="EA86" i="1"/>
  <c r="EW86" i="1"/>
  <c r="EK86" i="1"/>
  <c r="DY86" i="1"/>
  <c r="EX86" i="1"/>
  <c r="EH86" i="1"/>
  <c r="EU86" i="1"/>
  <c r="EF86" i="1"/>
  <c r="ES86" i="1"/>
  <c r="ED86" i="1"/>
  <c r="EQ86" i="1"/>
  <c r="DW86" i="1"/>
  <c r="EN86" i="1"/>
  <c r="AG87" i="1"/>
  <c r="EJ86" i="1"/>
  <c r="ER86" i="1"/>
  <c r="EP86" i="1"/>
  <c r="EL86" i="1"/>
  <c r="EI86" i="1"/>
  <c r="EG86" i="1"/>
  <c r="EE86" i="1"/>
  <c r="EC86" i="1"/>
  <c r="EB86" i="1"/>
  <c r="DZ86" i="1"/>
  <c r="EZ86" i="1"/>
  <c r="DX86" i="1"/>
  <c r="ET86" i="1"/>
  <c r="EV86" i="1"/>
  <c r="DV86" i="1"/>
  <c r="BZ87" i="1"/>
  <c r="BS87" i="1"/>
  <c r="BP87" i="1"/>
  <c r="EU85" i="1"/>
  <c r="EI85" i="1"/>
  <c r="DW85" i="1"/>
  <c r="ES85" i="1"/>
  <c r="EG85" i="1"/>
  <c r="EO85" i="1"/>
  <c r="EA85" i="1"/>
  <c r="EM85" i="1"/>
  <c r="DY85" i="1"/>
  <c r="EY85" i="1"/>
  <c r="EK85" i="1"/>
  <c r="DV85" i="1"/>
  <c r="EJ85" i="1"/>
  <c r="EH85" i="1"/>
  <c r="EZ85" i="1"/>
  <c r="EF85" i="1"/>
  <c r="EX85" i="1"/>
  <c r="EE85" i="1"/>
  <c r="EW85" i="1"/>
  <c r="ED85" i="1"/>
  <c r="EV85" i="1"/>
  <c r="EC85" i="1"/>
  <c r="ET85" i="1"/>
  <c r="EB85" i="1"/>
  <c r="ER85" i="1"/>
  <c r="DZ85" i="1"/>
  <c r="EQ85" i="1"/>
  <c r="DX85" i="1"/>
  <c r="EP85" i="1"/>
  <c r="EL85" i="1"/>
  <c r="EN85" i="1"/>
  <c r="FS85" i="1"/>
  <c r="FG85" i="1"/>
  <c r="GC85" i="1"/>
  <c r="FQ85" i="1"/>
  <c r="FE85" i="1"/>
  <c r="FR85" i="1"/>
  <c r="FC85" i="1"/>
  <c r="GD85" i="1"/>
  <c r="FO85" i="1"/>
  <c r="FA85" i="1"/>
  <c r="GA85" i="1"/>
  <c r="FM85" i="1"/>
  <c r="FW85" i="1"/>
  <c r="FD85" i="1"/>
  <c r="FV85" i="1"/>
  <c r="FB85" i="1"/>
  <c r="FU85" i="1"/>
  <c r="FT85" i="1"/>
  <c r="FP85" i="1"/>
  <c r="FN85" i="1"/>
  <c r="FL85" i="1"/>
  <c r="FK85" i="1"/>
  <c r="GB85" i="1"/>
  <c r="FJ85" i="1"/>
  <c r="FZ85" i="1"/>
  <c r="FI85" i="1"/>
  <c r="FX85" i="1"/>
  <c r="FF85" i="1"/>
  <c r="FH85" i="1"/>
  <c r="FY85" i="1"/>
  <c r="AJ36" i="1"/>
  <c r="AI36" i="1"/>
  <c r="AH12" i="1"/>
  <c r="FY12" i="1" s="1"/>
  <c r="AEV6" i="1"/>
  <c r="AG12" i="1"/>
  <c r="AG19" i="1"/>
  <c r="EO20" i="1"/>
  <c r="EC20" i="1"/>
  <c r="EZ20" i="1"/>
  <c r="EN20" i="1"/>
  <c r="EB20" i="1"/>
  <c r="EY20" i="1"/>
  <c r="EM20" i="1"/>
  <c r="EA20" i="1"/>
  <c r="EX20" i="1"/>
  <c r="EL20" i="1"/>
  <c r="DZ20" i="1"/>
  <c r="EW20" i="1"/>
  <c r="EK20" i="1"/>
  <c r="DY20" i="1"/>
  <c r="EV20" i="1"/>
  <c r="EJ20" i="1"/>
  <c r="DX20" i="1"/>
  <c r="EU20" i="1"/>
  <c r="EI20" i="1"/>
  <c r="DW20" i="1"/>
  <c r="ET20" i="1"/>
  <c r="EH20" i="1"/>
  <c r="DV20" i="1"/>
  <c r="ES20" i="1"/>
  <c r="EG20" i="1"/>
  <c r="ER20" i="1"/>
  <c r="EF20" i="1"/>
  <c r="EP20" i="1"/>
  <c r="ED20" i="1"/>
  <c r="EQ20" i="1"/>
  <c r="EE20" i="1"/>
  <c r="AU36" i="1"/>
  <c r="AU10" i="1"/>
  <c r="AU9" i="1" s="1"/>
  <c r="GA12" i="1"/>
  <c r="FX12" i="1"/>
  <c r="FL12" i="1"/>
  <c r="FK12" i="1"/>
  <c r="GD12" i="1"/>
  <c r="FR12" i="1"/>
  <c r="GC12" i="1"/>
  <c r="AH19" i="1"/>
  <c r="GA20" i="1"/>
  <c r="FO20" i="1"/>
  <c r="FC20" i="1"/>
  <c r="FZ20" i="1"/>
  <c r="FN20" i="1"/>
  <c r="FB20" i="1"/>
  <c r="FY20" i="1"/>
  <c r="FM20" i="1"/>
  <c r="FA20" i="1"/>
  <c r="FX20" i="1"/>
  <c r="FL20" i="1"/>
  <c r="FW20" i="1"/>
  <c r="FK20" i="1"/>
  <c r="FV20" i="1"/>
  <c r="FJ20" i="1"/>
  <c r="FU20" i="1"/>
  <c r="FI20" i="1"/>
  <c r="FT20" i="1"/>
  <c r="FH20" i="1"/>
  <c r="FS20" i="1"/>
  <c r="FG20" i="1"/>
  <c r="GD20" i="1"/>
  <c r="FR20" i="1"/>
  <c r="FF20" i="1"/>
  <c r="GC20" i="1"/>
  <c r="FQ20" i="1"/>
  <c r="FE20" i="1"/>
  <c r="GB20" i="1"/>
  <c r="FP20" i="1"/>
  <c r="FD20" i="1"/>
  <c r="AT36" i="1"/>
  <c r="AT10" i="1"/>
  <c r="AT9" i="1" s="1"/>
  <c r="AE11" i="1"/>
  <c r="CH12" i="1"/>
  <c r="BV12" i="1"/>
  <c r="CS12" i="1"/>
  <c r="CG12" i="1"/>
  <c r="BU12" i="1"/>
  <c r="CR12" i="1"/>
  <c r="CF12" i="1"/>
  <c r="BT12" i="1"/>
  <c r="CQ12" i="1"/>
  <c r="CE12" i="1"/>
  <c r="BS12" i="1"/>
  <c r="CP12" i="1"/>
  <c r="CD12" i="1"/>
  <c r="BR12" i="1"/>
  <c r="CO12" i="1"/>
  <c r="CC12" i="1"/>
  <c r="BQ12" i="1"/>
  <c r="CN12" i="1"/>
  <c r="CB12" i="1"/>
  <c r="BP12" i="1"/>
  <c r="CM12" i="1"/>
  <c r="CA12" i="1"/>
  <c r="BO12" i="1"/>
  <c r="CL12" i="1"/>
  <c r="BZ12" i="1"/>
  <c r="CK12" i="1"/>
  <c r="BY12" i="1"/>
  <c r="CJ12" i="1"/>
  <c r="BX12" i="1"/>
  <c r="CI12" i="1"/>
  <c r="BW12" i="1"/>
  <c r="AE19" i="1"/>
  <c r="CR20" i="1"/>
  <c r="CF20" i="1"/>
  <c r="BT20" i="1"/>
  <c r="CQ20" i="1"/>
  <c r="CE20" i="1"/>
  <c r="BS20" i="1"/>
  <c r="CP20" i="1"/>
  <c r="CD20" i="1"/>
  <c r="BR20" i="1"/>
  <c r="CO20" i="1"/>
  <c r="CC20" i="1"/>
  <c r="BQ20" i="1"/>
  <c r="CN20" i="1"/>
  <c r="CB20" i="1"/>
  <c r="BP20" i="1"/>
  <c r="CM20" i="1"/>
  <c r="CA20" i="1"/>
  <c r="BO20" i="1"/>
  <c r="CL20" i="1"/>
  <c r="BZ20" i="1"/>
  <c r="CK20" i="1"/>
  <c r="BY20" i="1"/>
  <c r="CJ20" i="1"/>
  <c r="BX20" i="1"/>
  <c r="CI20" i="1"/>
  <c r="BW20" i="1"/>
  <c r="CH20" i="1"/>
  <c r="BV20" i="1"/>
  <c r="CS20" i="1"/>
  <c r="CG20" i="1"/>
  <c r="BU20" i="1"/>
  <c r="AI10" i="1"/>
  <c r="O10" i="1"/>
  <c r="O9" i="1" s="1"/>
  <c r="AJ10" i="1"/>
  <c r="AK6" i="1"/>
  <c r="I10" i="1"/>
  <c r="I9" i="1" s="1"/>
  <c r="I18" i="1"/>
  <c r="J8" i="9"/>
  <c r="P6" i="1" s="1"/>
  <c r="G10" i="9"/>
  <c r="F12" i="9"/>
  <c r="ACV6" i="1" s="1"/>
  <c r="G11" i="9"/>
  <c r="ACW5" i="1" s="1"/>
  <c r="AEX5" i="1" s="1"/>
  <c r="ACW4" i="1"/>
  <c r="AEX4" i="1" s="1"/>
  <c r="L5" i="9"/>
  <c r="L6" i="9" s="1"/>
  <c r="L4" i="1" s="1"/>
  <c r="K3" i="1"/>
  <c r="AA3" i="1" s="1"/>
  <c r="L7" i="9"/>
  <c r="K6" i="9"/>
  <c r="K4" i="1" s="1"/>
  <c r="K7" i="9"/>
  <c r="I15" i="9"/>
  <c r="AV3" i="1"/>
  <c r="H16" i="9"/>
  <c r="H10" i="9"/>
  <c r="G12" i="9"/>
  <c r="ACW6" i="1" s="1"/>
  <c r="G13" i="9"/>
  <c r="ACW3" i="1" s="1"/>
  <c r="K5" i="8"/>
  <c r="K4" i="8"/>
  <c r="K3" i="8"/>
  <c r="L2" i="8"/>
  <c r="EA87" i="1" l="1"/>
  <c r="FH87" i="1"/>
  <c r="DW87" i="1"/>
  <c r="FZ87" i="1"/>
  <c r="O16" i="1"/>
  <c r="O20" i="1"/>
  <c r="O19" i="1" s="1"/>
  <c r="IH98" i="1"/>
  <c r="HV98" i="1"/>
  <c r="HJ98" i="1"/>
  <c r="IG98" i="1"/>
  <c r="HU98" i="1"/>
  <c r="IF98" i="1"/>
  <c r="HT98" i="1"/>
  <c r="IE98" i="1"/>
  <c r="HS98" i="1"/>
  <c r="ID98" i="1"/>
  <c r="HR98" i="1"/>
  <c r="IC98" i="1"/>
  <c r="HQ98" i="1"/>
  <c r="IB98" i="1"/>
  <c r="HP98" i="1"/>
  <c r="IM98" i="1"/>
  <c r="IA98" i="1"/>
  <c r="HO98" i="1"/>
  <c r="IL98" i="1"/>
  <c r="HZ98" i="1"/>
  <c r="HN98" i="1"/>
  <c r="IK98" i="1"/>
  <c r="HY98" i="1"/>
  <c r="HM98" i="1"/>
  <c r="II98" i="1"/>
  <c r="HW98" i="1"/>
  <c r="HK98" i="1"/>
  <c r="IJ98" i="1"/>
  <c r="HL98" i="1"/>
  <c r="HX98" i="1"/>
  <c r="FD12" i="1"/>
  <c r="EF87" i="1"/>
  <c r="FQ87" i="1"/>
  <c r="FO87" i="1"/>
  <c r="FP12" i="1"/>
  <c r="FI12" i="1"/>
  <c r="FN12" i="1"/>
  <c r="EI87" i="1"/>
  <c r="EU87" i="1"/>
  <c r="FV87" i="1"/>
  <c r="FR87" i="1"/>
  <c r="GD87" i="1"/>
  <c r="HI8" i="1"/>
  <c r="GW8" i="1"/>
  <c r="GK8" i="1"/>
  <c r="AI9" i="1"/>
  <c r="HC8" i="1"/>
  <c r="GP8" i="1"/>
  <c r="GZ8" i="1"/>
  <c r="GM8" i="1"/>
  <c r="GY8" i="1"/>
  <c r="GL8" i="1"/>
  <c r="GV8" i="1"/>
  <c r="GI8" i="1"/>
  <c r="HH8" i="1"/>
  <c r="GH8" i="1"/>
  <c r="GU8" i="1"/>
  <c r="HD8" i="1"/>
  <c r="GQ8" i="1"/>
  <c r="GT8" i="1"/>
  <c r="GS8" i="1"/>
  <c r="GR8" i="1"/>
  <c r="GO8" i="1"/>
  <c r="GX8" i="1"/>
  <c r="GN8" i="1"/>
  <c r="HB8" i="1"/>
  <c r="GJ8" i="1"/>
  <c r="HA8" i="1"/>
  <c r="HG8" i="1"/>
  <c r="GG8" i="1"/>
  <c r="HF8" i="1"/>
  <c r="GE8" i="1"/>
  <c r="ADO9" i="1"/>
  <c r="GF8" i="1"/>
  <c r="HE8" i="1"/>
  <c r="EY87" i="1"/>
  <c r="FB12" i="1"/>
  <c r="EG87" i="1"/>
  <c r="GB12" i="1"/>
  <c r="FZ12" i="1"/>
  <c r="DV87" i="1"/>
  <c r="EH87" i="1"/>
  <c r="FI87" i="1"/>
  <c r="GZ28" i="1"/>
  <c r="GN28" i="1"/>
  <c r="GX28" i="1"/>
  <c r="GL28" i="1"/>
  <c r="HH28" i="1"/>
  <c r="GT28" i="1"/>
  <c r="GF28" i="1"/>
  <c r="HB28" i="1"/>
  <c r="GM28" i="1"/>
  <c r="HA28" i="1"/>
  <c r="GK28" i="1"/>
  <c r="GY28" i="1"/>
  <c r="GJ28" i="1"/>
  <c r="GV28" i="1"/>
  <c r="GH28" i="1"/>
  <c r="GU28" i="1"/>
  <c r="GR28" i="1"/>
  <c r="HF28" i="1"/>
  <c r="GG28" i="1"/>
  <c r="GQ28" i="1"/>
  <c r="GP28" i="1"/>
  <c r="GO28" i="1"/>
  <c r="GI28" i="1"/>
  <c r="GE28" i="1"/>
  <c r="HI28" i="1"/>
  <c r="HG28" i="1"/>
  <c r="HE28" i="1"/>
  <c r="HD28" i="1"/>
  <c r="HC28" i="1"/>
  <c r="GS28" i="1"/>
  <c r="GW28" i="1"/>
  <c r="I16" i="1"/>
  <c r="AK18" i="1"/>
  <c r="AK20" i="1" s="1"/>
  <c r="FE12" i="1"/>
  <c r="FJ12" i="1"/>
  <c r="FC12" i="1"/>
  <c r="EV87" i="1"/>
  <c r="EP87" i="1"/>
  <c r="EX87" i="1"/>
  <c r="FT87" i="1"/>
  <c r="FE87" i="1"/>
  <c r="FU87" i="1"/>
  <c r="HI86" i="1"/>
  <c r="GW86" i="1"/>
  <c r="GK86" i="1"/>
  <c r="HG86" i="1"/>
  <c r="GU86" i="1"/>
  <c r="GI86" i="1"/>
  <c r="HE86" i="1"/>
  <c r="GS86" i="1"/>
  <c r="GG86" i="1"/>
  <c r="GT86" i="1"/>
  <c r="HH86" i="1"/>
  <c r="GQ86" i="1"/>
  <c r="HD86" i="1"/>
  <c r="GO86" i="1"/>
  <c r="HB86" i="1"/>
  <c r="GH86" i="1"/>
  <c r="GZ86" i="1"/>
  <c r="GE86" i="1"/>
  <c r="GX86" i="1"/>
  <c r="GV86" i="1"/>
  <c r="GR86" i="1"/>
  <c r="GP86" i="1"/>
  <c r="GN86" i="1"/>
  <c r="GM86" i="1"/>
  <c r="GL86" i="1"/>
  <c r="GJ86" i="1"/>
  <c r="GF86" i="1"/>
  <c r="AI87" i="1"/>
  <c r="HF86" i="1"/>
  <c r="HC86" i="1"/>
  <c r="GY86" i="1"/>
  <c r="HA86" i="1"/>
  <c r="EJ87" i="1"/>
  <c r="ID58" i="1"/>
  <c r="HR58" i="1"/>
  <c r="IB58" i="1"/>
  <c r="HP58" i="1"/>
  <c r="IG58" i="1"/>
  <c r="HS58" i="1"/>
  <c r="IE58" i="1"/>
  <c r="HO58" i="1"/>
  <c r="IA58" i="1"/>
  <c r="HM58" i="1"/>
  <c r="IM58" i="1"/>
  <c r="HV58" i="1"/>
  <c r="IF58" i="1"/>
  <c r="HK58" i="1"/>
  <c r="IC58" i="1"/>
  <c r="HJ58" i="1"/>
  <c r="HZ58" i="1"/>
  <c r="HX58" i="1"/>
  <c r="IH58" i="1"/>
  <c r="HW58" i="1"/>
  <c r="HL58" i="1"/>
  <c r="HY58" i="1"/>
  <c r="HU58" i="1"/>
  <c r="HT58" i="1"/>
  <c r="HQ58" i="1"/>
  <c r="HN58" i="1"/>
  <c r="IL58" i="1"/>
  <c r="IK58" i="1"/>
  <c r="II58" i="1"/>
  <c r="IJ58" i="1"/>
  <c r="FG87" i="1"/>
  <c r="HC85" i="1"/>
  <c r="GQ85" i="1"/>
  <c r="GE85" i="1"/>
  <c r="HA85" i="1"/>
  <c r="GO85" i="1"/>
  <c r="HI85" i="1"/>
  <c r="GU85" i="1"/>
  <c r="GG85" i="1"/>
  <c r="HG85" i="1"/>
  <c r="GS85" i="1"/>
  <c r="HE85" i="1"/>
  <c r="GP85" i="1"/>
  <c r="GN85" i="1"/>
  <c r="HH85" i="1"/>
  <c r="GM85" i="1"/>
  <c r="HF85" i="1"/>
  <c r="GL85" i="1"/>
  <c r="HD85" i="1"/>
  <c r="GK85" i="1"/>
  <c r="HB85" i="1"/>
  <c r="GJ85" i="1"/>
  <c r="GZ85" i="1"/>
  <c r="GI85" i="1"/>
  <c r="GY85" i="1"/>
  <c r="GH85" i="1"/>
  <c r="GX85" i="1"/>
  <c r="GF85" i="1"/>
  <c r="GW85" i="1"/>
  <c r="GV85" i="1"/>
  <c r="GR85" i="1"/>
  <c r="GT85" i="1"/>
  <c r="EN87" i="1"/>
  <c r="FC87" i="1"/>
  <c r="IG86" i="1"/>
  <c r="HU86" i="1"/>
  <c r="IE86" i="1"/>
  <c r="HS86" i="1"/>
  <c r="AJ87" i="1"/>
  <c r="IC86" i="1"/>
  <c r="HQ86" i="1"/>
  <c r="HZ86" i="1"/>
  <c r="HK86" i="1"/>
  <c r="IM86" i="1"/>
  <c r="HX86" i="1"/>
  <c r="IK86" i="1"/>
  <c r="HV86" i="1"/>
  <c r="HY86" i="1"/>
  <c r="HT86" i="1"/>
  <c r="IL86" i="1"/>
  <c r="HP86" i="1"/>
  <c r="IA86" i="1"/>
  <c r="HW86" i="1"/>
  <c r="HR86" i="1"/>
  <c r="HO86" i="1"/>
  <c r="HN86" i="1"/>
  <c r="HM86" i="1"/>
  <c r="IJ86" i="1"/>
  <c r="HL86" i="1"/>
  <c r="II86" i="1"/>
  <c r="HJ86" i="1"/>
  <c r="IH86" i="1"/>
  <c r="IF86" i="1"/>
  <c r="IB86" i="1"/>
  <c r="ID86" i="1"/>
  <c r="FY87" i="1"/>
  <c r="FG12" i="1"/>
  <c r="EB87" i="1"/>
  <c r="FL87" i="1"/>
  <c r="FT12" i="1"/>
  <c r="FU12" i="1"/>
  <c r="EL87" i="1"/>
  <c r="FS87" i="1"/>
  <c r="FQ12" i="1"/>
  <c r="FV12" i="1"/>
  <c r="FO12" i="1"/>
  <c r="ET87" i="1"/>
  <c r="ER87" i="1"/>
  <c r="DY87" i="1"/>
  <c r="IG8" i="1"/>
  <c r="HU8" i="1"/>
  <c r="AJ9" i="1"/>
  <c r="IC8" i="1"/>
  <c r="HP8" i="1"/>
  <c r="IM8" i="1"/>
  <c r="HZ8" i="1"/>
  <c r="HM8" i="1"/>
  <c r="IL8" i="1"/>
  <c r="HY8" i="1"/>
  <c r="HL8" i="1"/>
  <c r="ADR9" i="1"/>
  <c r="IJ8" i="1"/>
  <c r="HW8" i="1"/>
  <c r="HJ8" i="1"/>
  <c r="II8" i="1"/>
  <c r="HV8" i="1"/>
  <c r="ID8" i="1"/>
  <c r="HQ8" i="1"/>
  <c r="HT8" i="1"/>
  <c r="HR8" i="1"/>
  <c r="HS8" i="1"/>
  <c r="HO8" i="1"/>
  <c r="IB8" i="1"/>
  <c r="HN8" i="1"/>
  <c r="IE8" i="1"/>
  <c r="IK8" i="1"/>
  <c r="HK8" i="1"/>
  <c r="HX8" i="1"/>
  <c r="IH8" i="1"/>
  <c r="IF8" i="1"/>
  <c r="IA8" i="1"/>
  <c r="FX87" i="1"/>
  <c r="GA87" i="1"/>
  <c r="FK87" i="1"/>
  <c r="HF58" i="1"/>
  <c r="GT58" i="1"/>
  <c r="GH58" i="1"/>
  <c r="HD58" i="1"/>
  <c r="GR58" i="1"/>
  <c r="GF58" i="1"/>
  <c r="HC58" i="1"/>
  <c r="GO58" i="1"/>
  <c r="HA58" i="1"/>
  <c r="GM58" i="1"/>
  <c r="GY58" i="1"/>
  <c r="GK58" i="1"/>
  <c r="HB58" i="1"/>
  <c r="GI58" i="1"/>
  <c r="GS58" i="1"/>
  <c r="GQ58" i="1"/>
  <c r="HI58" i="1"/>
  <c r="GP58" i="1"/>
  <c r="HG58" i="1"/>
  <c r="GL58" i="1"/>
  <c r="GW58" i="1"/>
  <c r="GU58" i="1"/>
  <c r="GG58" i="1"/>
  <c r="GE58" i="1"/>
  <c r="HH58" i="1"/>
  <c r="HE58" i="1"/>
  <c r="GZ58" i="1"/>
  <c r="GX58" i="1"/>
  <c r="GV58" i="1"/>
  <c r="GJ58" i="1"/>
  <c r="GN58" i="1"/>
  <c r="FF12" i="1"/>
  <c r="FW12" i="1"/>
  <c r="AH11" i="1"/>
  <c r="FH11" i="1" s="1"/>
  <c r="EZ87" i="1"/>
  <c r="EW87" i="1"/>
  <c r="IJ28" i="1"/>
  <c r="HX28" i="1"/>
  <c r="HL28" i="1"/>
  <c r="IH28" i="1"/>
  <c r="HV28" i="1"/>
  <c r="HJ28" i="1"/>
  <c r="IL28" i="1"/>
  <c r="HW28" i="1"/>
  <c r="ID28" i="1"/>
  <c r="HP28" i="1"/>
  <c r="IC28" i="1"/>
  <c r="HO28" i="1"/>
  <c r="IB28" i="1"/>
  <c r="HN28" i="1"/>
  <c r="HZ28" i="1"/>
  <c r="HK28" i="1"/>
  <c r="HT28" i="1"/>
  <c r="HR28" i="1"/>
  <c r="IF28" i="1"/>
  <c r="HY28" i="1"/>
  <c r="HU28" i="1"/>
  <c r="HS28" i="1"/>
  <c r="HQ28" i="1"/>
  <c r="HM28" i="1"/>
  <c r="IM28" i="1"/>
  <c r="IK28" i="1"/>
  <c r="II28" i="1"/>
  <c r="IG28" i="1"/>
  <c r="IA28" i="1"/>
  <c r="IE28" i="1"/>
  <c r="GC87" i="1"/>
  <c r="FN87" i="1"/>
  <c r="FA87" i="1"/>
  <c r="GX98" i="1"/>
  <c r="GL98" i="1"/>
  <c r="HI98" i="1"/>
  <c r="GW98" i="1"/>
  <c r="GK98" i="1"/>
  <c r="HH98" i="1"/>
  <c r="GV98" i="1"/>
  <c r="GJ98" i="1"/>
  <c r="HG98" i="1"/>
  <c r="GU98" i="1"/>
  <c r="GI98" i="1"/>
  <c r="HF98" i="1"/>
  <c r="GT98" i="1"/>
  <c r="GH98" i="1"/>
  <c r="HE98" i="1"/>
  <c r="GS98" i="1"/>
  <c r="GG98" i="1"/>
  <c r="HD98" i="1"/>
  <c r="GR98" i="1"/>
  <c r="GF98" i="1"/>
  <c r="HC98" i="1"/>
  <c r="GQ98" i="1"/>
  <c r="GE98" i="1"/>
  <c r="HB98" i="1"/>
  <c r="GP98" i="1"/>
  <c r="HA98" i="1"/>
  <c r="GO98" i="1"/>
  <c r="GY98" i="1"/>
  <c r="GM98" i="1"/>
  <c r="GN98" i="1"/>
  <c r="GZ98" i="1"/>
  <c r="ADJ9" i="1"/>
  <c r="ADL9" i="1"/>
  <c r="ADF9" i="1"/>
  <c r="ADH9" i="1"/>
  <c r="AK98" i="1"/>
  <c r="AK85" i="1"/>
  <c r="AK58" i="1"/>
  <c r="AK28" i="1"/>
  <c r="AK8" i="1"/>
  <c r="AK86" i="1"/>
  <c r="DX87" i="1"/>
  <c r="EK87" i="1"/>
  <c r="FB87" i="1"/>
  <c r="FW87" i="1"/>
  <c r="DZ87" i="1"/>
  <c r="IM85" i="1"/>
  <c r="IA85" i="1"/>
  <c r="HO85" i="1"/>
  <c r="IK85" i="1"/>
  <c r="HY85" i="1"/>
  <c r="HM85" i="1"/>
  <c r="IL85" i="1"/>
  <c r="HW85" i="1"/>
  <c r="II85" i="1"/>
  <c r="HU85" i="1"/>
  <c r="IG85" i="1"/>
  <c r="HS85" i="1"/>
  <c r="IC85" i="1"/>
  <c r="HJ85" i="1"/>
  <c r="IB85" i="1"/>
  <c r="HZ85" i="1"/>
  <c r="HX85" i="1"/>
  <c r="HV85" i="1"/>
  <c r="HT85" i="1"/>
  <c r="HR85" i="1"/>
  <c r="IJ85" i="1"/>
  <c r="HQ85" i="1"/>
  <c r="IH85" i="1"/>
  <c r="HP85" i="1"/>
  <c r="IF85" i="1"/>
  <c r="HN85" i="1"/>
  <c r="ID85" i="1"/>
  <c r="HK85" i="1"/>
  <c r="IE85" i="1"/>
  <c r="HL85" i="1"/>
  <c r="FM87" i="1"/>
  <c r="EM87" i="1"/>
  <c r="FD87" i="1"/>
  <c r="FA12" i="1"/>
  <c r="EQ87" i="1"/>
  <c r="FF87" i="1"/>
  <c r="FS12" i="1"/>
  <c r="FM12" i="1"/>
  <c r="EC87" i="1"/>
  <c r="ED87" i="1"/>
  <c r="EO87" i="1"/>
  <c r="FJ87" i="1"/>
  <c r="GB87" i="1"/>
  <c r="FH12" i="1"/>
  <c r="EE87" i="1"/>
  <c r="ES87" i="1"/>
  <c r="FP87" i="1"/>
  <c r="AK36" i="1"/>
  <c r="O12" i="1"/>
  <c r="O11" i="1" s="1"/>
  <c r="AEW6" i="1"/>
  <c r="FU19" i="1"/>
  <c r="FI19" i="1"/>
  <c r="FT19" i="1"/>
  <c r="FH19" i="1"/>
  <c r="FS19" i="1"/>
  <c r="FG19" i="1"/>
  <c r="GD19" i="1"/>
  <c r="FR19" i="1"/>
  <c r="FF19" i="1"/>
  <c r="GC19" i="1"/>
  <c r="FQ19" i="1"/>
  <c r="FE19" i="1"/>
  <c r="GB19" i="1"/>
  <c r="FP19" i="1"/>
  <c r="FD19" i="1"/>
  <c r="GA19" i="1"/>
  <c r="FO19" i="1"/>
  <c r="FC19" i="1"/>
  <c r="FZ19" i="1"/>
  <c r="FN19" i="1"/>
  <c r="FB19" i="1"/>
  <c r="FY19" i="1"/>
  <c r="FM19" i="1"/>
  <c r="FA19" i="1"/>
  <c r="FX19" i="1"/>
  <c r="FL19" i="1"/>
  <c r="FW19" i="1"/>
  <c r="FK19" i="1"/>
  <c r="FV19" i="1"/>
  <c r="FJ19" i="1"/>
  <c r="CO11" i="1"/>
  <c r="CC11" i="1"/>
  <c r="BQ11" i="1"/>
  <c r="CN11" i="1"/>
  <c r="CB11" i="1"/>
  <c r="BP11" i="1"/>
  <c r="CM11" i="1"/>
  <c r="CA11" i="1"/>
  <c r="BO11" i="1"/>
  <c r="CL11" i="1"/>
  <c r="BZ11" i="1"/>
  <c r="CK11" i="1"/>
  <c r="BY11" i="1"/>
  <c r="CJ11" i="1"/>
  <c r="BX11" i="1"/>
  <c r="CI11" i="1"/>
  <c r="BW11" i="1"/>
  <c r="CH11" i="1"/>
  <c r="BV11" i="1"/>
  <c r="CS11" i="1"/>
  <c r="CG11" i="1"/>
  <c r="BU11" i="1"/>
  <c r="CR11" i="1"/>
  <c r="CF11" i="1"/>
  <c r="BT11" i="1"/>
  <c r="CQ11" i="1"/>
  <c r="CE11" i="1"/>
  <c r="BS11" i="1"/>
  <c r="CP11" i="1"/>
  <c r="CD11" i="1"/>
  <c r="BR11" i="1"/>
  <c r="AJ12" i="1"/>
  <c r="CM19" i="1"/>
  <c r="CL19" i="1"/>
  <c r="CK19" i="1"/>
  <c r="CJ19" i="1"/>
  <c r="CI19" i="1"/>
  <c r="CH19" i="1"/>
  <c r="CS19" i="1"/>
  <c r="CR19" i="1"/>
  <c r="CF19" i="1"/>
  <c r="CQ19" i="1"/>
  <c r="CP19" i="1"/>
  <c r="CO19" i="1"/>
  <c r="CC19" i="1"/>
  <c r="BZ19" i="1"/>
  <c r="BY19" i="1"/>
  <c r="BX19" i="1"/>
  <c r="BW19" i="1"/>
  <c r="BV19" i="1"/>
  <c r="BU19" i="1"/>
  <c r="CN19" i="1"/>
  <c r="BT19" i="1"/>
  <c r="CG19" i="1"/>
  <c r="BS19" i="1"/>
  <c r="CE19" i="1"/>
  <c r="BR19" i="1"/>
  <c r="CD19" i="1"/>
  <c r="BQ19" i="1"/>
  <c r="CB19" i="1"/>
  <c r="BP19" i="1"/>
  <c r="CA19" i="1"/>
  <c r="BO19" i="1"/>
  <c r="AJ19" i="1"/>
  <c r="IH20" i="1"/>
  <c r="HV20" i="1"/>
  <c r="HJ20" i="1"/>
  <c r="IG20" i="1"/>
  <c r="HU20" i="1"/>
  <c r="IF20" i="1"/>
  <c r="HT20" i="1"/>
  <c r="IE20" i="1"/>
  <c r="HS20" i="1"/>
  <c r="ID20" i="1"/>
  <c r="HR20" i="1"/>
  <c r="IC20" i="1"/>
  <c r="HQ20" i="1"/>
  <c r="IB20" i="1"/>
  <c r="HP20" i="1"/>
  <c r="IM20" i="1"/>
  <c r="IA20" i="1"/>
  <c r="HO20" i="1"/>
  <c r="IL20" i="1"/>
  <c r="HZ20" i="1"/>
  <c r="HN20" i="1"/>
  <c r="IK20" i="1"/>
  <c r="HY20" i="1"/>
  <c r="HM20" i="1"/>
  <c r="IJ20" i="1"/>
  <c r="HX20" i="1"/>
  <c r="HL20" i="1"/>
  <c r="II20" i="1"/>
  <c r="HW20" i="1"/>
  <c r="HK20" i="1"/>
  <c r="FU11" i="1"/>
  <c r="FI11" i="1"/>
  <c r="FT11" i="1"/>
  <c r="FS11" i="1"/>
  <c r="GD11" i="1"/>
  <c r="GC11" i="1"/>
  <c r="FQ11" i="1"/>
  <c r="FE11" i="1"/>
  <c r="GB11" i="1"/>
  <c r="FP11" i="1"/>
  <c r="FD11" i="1"/>
  <c r="FO11" i="1"/>
  <c r="FZ11" i="1"/>
  <c r="FY11" i="1"/>
  <c r="FM11" i="1"/>
  <c r="FA11" i="1"/>
  <c r="FX11" i="1"/>
  <c r="FL11" i="1"/>
  <c r="FW11" i="1"/>
  <c r="FJ11" i="1"/>
  <c r="EV19" i="1"/>
  <c r="EJ19" i="1"/>
  <c r="DX19" i="1"/>
  <c r="EU19" i="1"/>
  <c r="EI19" i="1"/>
  <c r="DW19" i="1"/>
  <c r="ET19" i="1"/>
  <c r="EH19" i="1"/>
  <c r="DV19" i="1"/>
  <c r="ES19" i="1"/>
  <c r="EG19" i="1"/>
  <c r="ER19" i="1"/>
  <c r="EF19" i="1"/>
  <c r="EQ19" i="1"/>
  <c r="EE19" i="1"/>
  <c r="EP19" i="1"/>
  <c r="ED19" i="1"/>
  <c r="EO19" i="1"/>
  <c r="EC19" i="1"/>
  <c r="EZ19" i="1"/>
  <c r="EN19" i="1"/>
  <c r="EB19" i="1"/>
  <c r="EY19" i="1"/>
  <c r="EM19" i="1"/>
  <c r="EA19" i="1"/>
  <c r="EW19" i="1"/>
  <c r="EK19" i="1"/>
  <c r="DY19" i="1"/>
  <c r="EX19" i="1"/>
  <c r="EL19" i="1"/>
  <c r="DZ19" i="1"/>
  <c r="AI19" i="1"/>
  <c r="HE20" i="1"/>
  <c r="GS20" i="1"/>
  <c r="GG20" i="1"/>
  <c r="HD20" i="1"/>
  <c r="GR20" i="1"/>
  <c r="GF20" i="1"/>
  <c r="HC20" i="1"/>
  <c r="GQ20" i="1"/>
  <c r="GE20" i="1"/>
  <c r="HB20" i="1"/>
  <c r="GP20" i="1"/>
  <c r="HA20" i="1"/>
  <c r="GO20" i="1"/>
  <c r="GZ20" i="1"/>
  <c r="GN20" i="1"/>
  <c r="GY20" i="1"/>
  <c r="GM20" i="1"/>
  <c r="GX20" i="1"/>
  <c r="GL20" i="1"/>
  <c r="HI20" i="1"/>
  <c r="GW20" i="1"/>
  <c r="GK20" i="1"/>
  <c r="HH20" i="1"/>
  <c r="GV20" i="1"/>
  <c r="GJ20" i="1"/>
  <c r="HF20" i="1"/>
  <c r="GT20" i="1"/>
  <c r="GH20" i="1"/>
  <c r="HG20" i="1"/>
  <c r="GU20" i="1"/>
  <c r="GI20" i="1"/>
  <c r="AI12" i="1"/>
  <c r="AG11" i="1"/>
  <c r="EU12" i="1"/>
  <c r="EI12" i="1"/>
  <c r="DW12" i="1"/>
  <c r="ET12" i="1"/>
  <c r="EH12" i="1"/>
  <c r="DV12" i="1"/>
  <c r="ES12" i="1"/>
  <c r="EG12" i="1"/>
  <c r="ER12" i="1"/>
  <c r="EF12" i="1"/>
  <c r="EQ12" i="1"/>
  <c r="EE12" i="1"/>
  <c r="EP12" i="1"/>
  <c r="ED12" i="1"/>
  <c r="EO12" i="1"/>
  <c r="EC12" i="1"/>
  <c r="EZ12" i="1"/>
  <c r="EN12" i="1"/>
  <c r="EB12" i="1"/>
  <c r="EY12" i="1"/>
  <c r="EM12" i="1"/>
  <c r="EA12" i="1"/>
  <c r="EX12" i="1"/>
  <c r="EL12" i="1"/>
  <c r="DZ12" i="1"/>
  <c r="EV12" i="1"/>
  <c r="EJ12" i="1"/>
  <c r="DX12" i="1"/>
  <c r="EW12" i="1"/>
  <c r="EK12" i="1"/>
  <c r="DY12" i="1"/>
  <c r="AL6" i="1"/>
  <c r="J10" i="1"/>
  <c r="J9" i="1" s="1"/>
  <c r="J18" i="1"/>
  <c r="AK10" i="1"/>
  <c r="K8" i="9"/>
  <c r="K5" i="1"/>
  <c r="AEX6" i="1"/>
  <c r="AV6" i="1"/>
  <c r="J15" i="9"/>
  <c r="AW3" i="1"/>
  <c r="I16" i="9"/>
  <c r="H13" i="9"/>
  <c r="ACX3" i="1" s="1"/>
  <c r="ACX4" i="1"/>
  <c r="AEY4" i="1" s="1"/>
  <c r="M5" i="9"/>
  <c r="L3" i="1"/>
  <c r="AB3" i="1" s="1"/>
  <c r="L5" i="1"/>
  <c r="L8" i="9"/>
  <c r="H11" i="9"/>
  <c r="ACX5" i="1" s="1"/>
  <c r="AEY5" i="1" s="1"/>
  <c r="L5" i="8"/>
  <c r="L4" i="8"/>
  <c r="L3" i="8"/>
  <c r="M2" i="8"/>
  <c r="IH87" i="1" l="1"/>
  <c r="IL87" i="1"/>
  <c r="HS87" i="1"/>
  <c r="GY87" i="1"/>
  <c r="GX87" i="1"/>
  <c r="JQ86" i="1"/>
  <c r="JE86" i="1"/>
  <c r="IS86" i="1"/>
  <c r="JO86" i="1"/>
  <c r="JC86" i="1"/>
  <c r="IQ86" i="1"/>
  <c r="JM86" i="1"/>
  <c r="JA86" i="1"/>
  <c r="IO86" i="1"/>
  <c r="AK87" i="1"/>
  <c r="JG86" i="1"/>
  <c r="IP86" i="1"/>
  <c r="JD86" i="1"/>
  <c r="JR86" i="1"/>
  <c r="IZ86" i="1"/>
  <c r="JN86" i="1"/>
  <c r="IU86" i="1"/>
  <c r="JK86" i="1"/>
  <c r="IR86" i="1"/>
  <c r="JI86" i="1"/>
  <c r="IY86" i="1"/>
  <c r="IX86" i="1"/>
  <c r="IW86" i="1"/>
  <c r="IV86" i="1"/>
  <c r="IT86" i="1"/>
  <c r="IN86" i="1"/>
  <c r="JP86" i="1"/>
  <c r="JL86" i="1"/>
  <c r="JJ86" i="1"/>
  <c r="JH86" i="1"/>
  <c r="JB86" i="1"/>
  <c r="JF86" i="1"/>
  <c r="AL98" i="1"/>
  <c r="AL86" i="1"/>
  <c r="AL85" i="1"/>
  <c r="AL28" i="1"/>
  <c r="AL58" i="1"/>
  <c r="AL8" i="1"/>
  <c r="HE87" i="1"/>
  <c r="ADP9" i="1"/>
  <c r="ADT9" i="1"/>
  <c r="HJ87" i="1"/>
  <c r="HT87" i="1"/>
  <c r="IE87" i="1"/>
  <c r="HC87" i="1"/>
  <c r="GE87" i="1"/>
  <c r="GI87" i="1"/>
  <c r="ADV9" i="1"/>
  <c r="II87" i="1"/>
  <c r="HY87" i="1"/>
  <c r="HU87" i="1"/>
  <c r="HF87" i="1"/>
  <c r="GZ87" i="1"/>
  <c r="GU87" i="1"/>
  <c r="ADN9" i="1"/>
  <c r="ADS9" i="1"/>
  <c r="IJ87" i="1"/>
  <c r="IK87" i="1"/>
  <c r="GF87" i="1"/>
  <c r="HB87" i="1"/>
  <c r="GK87" i="1"/>
  <c r="HV87" i="1"/>
  <c r="GH87" i="1"/>
  <c r="AL18" i="1"/>
  <c r="AL20" i="1" s="1"/>
  <c r="KB20" i="1" s="1"/>
  <c r="J16" i="1"/>
  <c r="FB11" i="1"/>
  <c r="FF11" i="1"/>
  <c r="JM85" i="1"/>
  <c r="JK85" i="1"/>
  <c r="IY85" i="1"/>
  <c r="JI85" i="1"/>
  <c r="IW85" i="1"/>
  <c r="JP85" i="1"/>
  <c r="JA85" i="1"/>
  <c r="JN85" i="1"/>
  <c r="IX85" i="1"/>
  <c r="JJ85" i="1"/>
  <c r="IU85" i="1"/>
  <c r="JQ85" i="1"/>
  <c r="IT85" i="1"/>
  <c r="JO85" i="1"/>
  <c r="IS85" i="1"/>
  <c r="JL85" i="1"/>
  <c r="IR85" i="1"/>
  <c r="JH85" i="1"/>
  <c r="IQ85" i="1"/>
  <c r="JG85" i="1"/>
  <c r="IP85" i="1"/>
  <c r="JF85" i="1"/>
  <c r="IO85" i="1"/>
  <c r="JE85" i="1"/>
  <c r="IN85" i="1"/>
  <c r="JD85" i="1"/>
  <c r="JC85" i="1"/>
  <c r="JB85" i="1"/>
  <c r="JR85" i="1"/>
  <c r="IV85" i="1"/>
  <c r="IZ85" i="1"/>
  <c r="HM87" i="1"/>
  <c r="HX87" i="1"/>
  <c r="GJ87" i="1"/>
  <c r="GO87" i="1"/>
  <c r="GW87" i="1"/>
  <c r="JQ8" i="1"/>
  <c r="JE8" i="1"/>
  <c r="IS8" i="1"/>
  <c r="AK9" i="1"/>
  <c r="JP8" i="1"/>
  <c r="JC8" i="1"/>
  <c r="IP8" i="1"/>
  <c r="JM8" i="1"/>
  <c r="IZ8" i="1"/>
  <c r="JL8" i="1"/>
  <c r="IY8" i="1"/>
  <c r="ADZ9" i="1"/>
  <c r="ADX9" i="1"/>
  <c r="JJ8" i="1"/>
  <c r="IW8" i="1"/>
  <c r="JI8" i="1"/>
  <c r="IV8" i="1"/>
  <c r="JR8" i="1"/>
  <c r="JD8" i="1"/>
  <c r="IQ8" i="1"/>
  <c r="IU8" i="1"/>
  <c r="IR8" i="1"/>
  <c r="JB8" i="1"/>
  <c r="IX8" i="1"/>
  <c r="JO8" i="1"/>
  <c r="IO8" i="1"/>
  <c r="JA8" i="1"/>
  <c r="JN8" i="1"/>
  <c r="IN8" i="1"/>
  <c r="JK8" i="1"/>
  <c r="JG8" i="1"/>
  <c r="JF8" i="1"/>
  <c r="JH8" i="1"/>
  <c r="IT8" i="1"/>
  <c r="JH28" i="1"/>
  <c r="IV28" i="1"/>
  <c r="JR28" i="1"/>
  <c r="JF28" i="1"/>
  <c r="IT28" i="1"/>
  <c r="JN28" i="1"/>
  <c r="IZ28" i="1"/>
  <c r="JG28" i="1"/>
  <c r="IR28" i="1"/>
  <c r="JE28" i="1"/>
  <c r="IQ28" i="1"/>
  <c r="JD28" i="1"/>
  <c r="IP28" i="1"/>
  <c r="JP28" i="1"/>
  <c r="JB28" i="1"/>
  <c r="IN28" i="1"/>
  <c r="JQ28" i="1"/>
  <c r="IU28" i="1"/>
  <c r="JM28" i="1"/>
  <c r="IO28" i="1"/>
  <c r="JC28" i="1"/>
  <c r="JI28" i="1"/>
  <c r="JA28" i="1"/>
  <c r="IY28" i="1"/>
  <c r="IX28" i="1"/>
  <c r="IW28" i="1"/>
  <c r="IS28" i="1"/>
  <c r="JO28" i="1"/>
  <c r="JL28" i="1"/>
  <c r="JJ28" i="1"/>
  <c r="JK28" i="1"/>
  <c r="HL87" i="1"/>
  <c r="IG87" i="1"/>
  <c r="HG87" i="1"/>
  <c r="JN58" i="1"/>
  <c r="JB58" i="1"/>
  <c r="IP58" i="1"/>
  <c r="JL58" i="1"/>
  <c r="IZ58" i="1"/>
  <c r="IN58" i="1"/>
  <c r="JI58" i="1"/>
  <c r="IU58" i="1"/>
  <c r="JG58" i="1"/>
  <c r="IS58" i="1"/>
  <c r="JE58" i="1"/>
  <c r="IQ58" i="1"/>
  <c r="JH58" i="1"/>
  <c r="JQ58" i="1"/>
  <c r="IX58" i="1"/>
  <c r="JP58" i="1"/>
  <c r="IW58" i="1"/>
  <c r="JO58" i="1"/>
  <c r="IV58" i="1"/>
  <c r="JK58" i="1"/>
  <c r="IR58" i="1"/>
  <c r="JJ58" i="1"/>
  <c r="JD58" i="1"/>
  <c r="IO58" i="1"/>
  <c r="JR58" i="1"/>
  <c r="JM58" i="1"/>
  <c r="JF58" i="1"/>
  <c r="JC58" i="1"/>
  <c r="JA58" i="1"/>
  <c r="IY58" i="1"/>
  <c r="IT58" i="1"/>
  <c r="FN11" i="1"/>
  <c r="FR11" i="1"/>
  <c r="JR98" i="1"/>
  <c r="JF98" i="1"/>
  <c r="IT98" i="1"/>
  <c r="JQ98" i="1"/>
  <c r="JE98" i="1"/>
  <c r="IS98" i="1"/>
  <c r="JP98" i="1"/>
  <c r="JD98" i="1"/>
  <c r="IR98" i="1"/>
  <c r="JO98" i="1"/>
  <c r="JC98" i="1"/>
  <c r="IQ98" i="1"/>
  <c r="JN98" i="1"/>
  <c r="JB98" i="1"/>
  <c r="IP98" i="1"/>
  <c r="JM98" i="1"/>
  <c r="JA98" i="1"/>
  <c r="IO98" i="1"/>
  <c r="JL98" i="1"/>
  <c r="IZ98" i="1"/>
  <c r="IN98" i="1"/>
  <c r="JK98" i="1"/>
  <c r="IY98" i="1"/>
  <c r="JJ98" i="1"/>
  <c r="IX98" i="1"/>
  <c r="JI98" i="1"/>
  <c r="IW98" i="1"/>
  <c r="JG98" i="1"/>
  <c r="IU98" i="1"/>
  <c r="IV98" i="1"/>
  <c r="JH98" i="1"/>
  <c r="HN87" i="1"/>
  <c r="IM87" i="1"/>
  <c r="GL87" i="1"/>
  <c r="HD87" i="1"/>
  <c r="HI87" i="1"/>
  <c r="HO87" i="1"/>
  <c r="GM87" i="1"/>
  <c r="GQ87" i="1"/>
  <c r="ADQ9" i="1"/>
  <c r="FV11" i="1"/>
  <c r="FC11" i="1"/>
  <c r="FG11" i="1"/>
  <c r="HR87" i="1"/>
  <c r="HZ87" i="1"/>
  <c r="GN87" i="1"/>
  <c r="HH87" i="1"/>
  <c r="HK87" i="1"/>
  <c r="ADU9" i="1"/>
  <c r="ID87" i="1"/>
  <c r="HW87" i="1"/>
  <c r="HQ87" i="1"/>
  <c r="GP87" i="1"/>
  <c r="GT87" i="1"/>
  <c r="FK11" i="1"/>
  <c r="GA11" i="1"/>
  <c r="IB87" i="1"/>
  <c r="IA87" i="1"/>
  <c r="IC87" i="1"/>
  <c r="HA87" i="1"/>
  <c r="GR87" i="1"/>
  <c r="GG87" i="1"/>
  <c r="IF87" i="1"/>
  <c r="HP87" i="1"/>
  <c r="GV87" i="1"/>
  <c r="GS87" i="1"/>
  <c r="P18" i="1"/>
  <c r="AL10" i="1"/>
  <c r="AL12" i="1" s="1"/>
  <c r="AL36" i="1"/>
  <c r="KF20" i="1"/>
  <c r="AI11" i="1"/>
  <c r="HC12" i="1"/>
  <c r="GQ12" i="1"/>
  <c r="GE12" i="1"/>
  <c r="HB12" i="1"/>
  <c r="GP12" i="1"/>
  <c r="HA12" i="1"/>
  <c r="GO12" i="1"/>
  <c r="GZ12" i="1"/>
  <c r="GN12" i="1"/>
  <c r="GY12" i="1"/>
  <c r="GM12" i="1"/>
  <c r="GX12" i="1"/>
  <c r="GL12" i="1"/>
  <c r="HI12" i="1"/>
  <c r="GW12" i="1"/>
  <c r="GK12" i="1"/>
  <c r="HH12" i="1"/>
  <c r="GV12" i="1"/>
  <c r="GJ12" i="1"/>
  <c r="HG12" i="1"/>
  <c r="GU12" i="1"/>
  <c r="GI12" i="1"/>
  <c r="HF12" i="1"/>
  <c r="GT12" i="1"/>
  <c r="GH12" i="1"/>
  <c r="HD12" i="1"/>
  <c r="GR12" i="1"/>
  <c r="GF12" i="1"/>
  <c r="HE12" i="1"/>
  <c r="GS12" i="1"/>
  <c r="GG12" i="1"/>
  <c r="AJ11" i="1"/>
  <c r="IH12" i="1"/>
  <c r="HV12" i="1"/>
  <c r="HJ12" i="1"/>
  <c r="IG12" i="1"/>
  <c r="HU12" i="1"/>
  <c r="IF12" i="1"/>
  <c r="HT12" i="1"/>
  <c r="IE12" i="1"/>
  <c r="HS12" i="1"/>
  <c r="ID12" i="1"/>
  <c r="HR12" i="1"/>
  <c r="IC12" i="1"/>
  <c r="HQ12" i="1"/>
  <c r="IB12" i="1"/>
  <c r="HP12" i="1"/>
  <c r="IM12" i="1"/>
  <c r="IA12" i="1"/>
  <c r="HO12" i="1"/>
  <c r="IL12" i="1"/>
  <c r="HZ12" i="1"/>
  <c r="HN12" i="1"/>
  <c r="IK12" i="1"/>
  <c r="HY12" i="1"/>
  <c r="HM12" i="1"/>
  <c r="IJ12" i="1"/>
  <c r="HX12" i="1"/>
  <c r="HL12" i="1"/>
  <c r="HW12" i="1"/>
  <c r="HK12" i="1"/>
  <c r="II12" i="1"/>
  <c r="IB19" i="1"/>
  <c r="HP19" i="1"/>
  <c r="IM19" i="1"/>
  <c r="IA19" i="1"/>
  <c r="HO19" i="1"/>
  <c r="IL19" i="1"/>
  <c r="HZ19" i="1"/>
  <c r="HN19" i="1"/>
  <c r="IK19" i="1"/>
  <c r="HY19" i="1"/>
  <c r="HM19" i="1"/>
  <c r="IJ19" i="1"/>
  <c r="HX19" i="1"/>
  <c r="HL19" i="1"/>
  <c r="II19" i="1"/>
  <c r="HW19" i="1"/>
  <c r="HK19" i="1"/>
  <c r="IH19" i="1"/>
  <c r="HV19" i="1"/>
  <c r="HJ19" i="1"/>
  <c r="IG19" i="1"/>
  <c r="HU19" i="1"/>
  <c r="IF19" i="1"/>
  <c r="HT19" i="1"/>
  <c r="IE19" i="1"/>
  <c r="HS19" i="1"/>
  <c r="ID19" i="1"/>
  <c r="HR19" i="1"/>
  <c r="HQ19" i="1"/>
  <c r="IC19" i="1"/>
  <c r="AV36" i="1"/>
  <c r="AV10" i="1"/>
  <c r="AV9" i="1" s="1"/>
  <c r="AK12" i="1"/>
  <c r="EP11" i="1"/>
  <c r="ED11" i="1"/>
  <c r="EO11" i="1"/>
  <c r="EC11" i="1"/>
  <c r="EZ11" i="1"/>
  <c r="EN11" i="1"/>
  <c r="EB11" i="1"/>
  <c r="EY11" i="1"/>
  <c r="EM11" i="1"/>
  <c r="EA11" i="1"/>
  <c r="EX11" i="1"/>
  <c r="EL11" i="1"/>
  <c r="DZ11" i="1"/>
  <c r="EW11" i="1"/>
  <c r="EK11" i="1"/>
  <c r="DY11" i="1"/>
  <c r="EV11" i="1"/>
  <c r="EJ11" i="1"/>
  <c r="DX11" i="1"/>
  <c r="EU11" i="1"/>
  <c r="EI11" i="1"/>
  <c r="DW11" i="1"/>
  <c r="ET11" i="1"/>
  <c r="EH11" i="1"/>
  <c r="DV11" i="1"/>
  <c r="ES11" i="1"/>
  <c r="EG11" i="1"/>
  <c r="EQ11" i="1"/>
  <c r="EE11" i="1"/>
  <c r="ER11" i="1"/>
  <c r="EF11" i="1"/>
  <c r="GZ19" i="1"/>
  <c r="GN19" i="1"/>
  <c r="GY19" i="1"/>
  <c r="GM19" i="1"/>
  <c r="GX19" i="1"/>
  <c r="GL19" i="1"/>
  <c r="HI19" i="1"/>
  <c r="GW19" i="1"/>
  <c r="GK19" i="1"/>
  <c r="HH19" i="1"/>
  <c r="GV19" i="1"/>
  <c r="GJ19" i="1"/>
  <c r="HG19" i="1"/>
  <c r="GU19" i="1"/>
  <c r="GI19" i="1"/>
  <c r="HF19" i="1"/>
  <c r="GT19" i="1"/>
  <c r="GH19" i="1"/>
  <c r="HE19" i="1"/>
  <c r="GS19" i="1"/>
  <c r="GG19" i="1"/>
  <c r="HD19" i="1"/>
  <c r="GR19" i="1"/>
  <c r="GF19" i="1"/>
  <c r="HC19" i="1"/>
  <c r="GQ19" i="1"/>
  <c r="GE19" i="1"/>
  <c r="HA19" i="1"/>
  <c r="GO19" i="1"/>
  <c r="HB19" i="1"/>
  <c r="GP19" i="1"/>
  <c r="P10" i="1"/>
  <c r="P9" i="1" s="1"/>
  <c r="L10" i="1"/>
  <c r="L9" i="1" s="1"/>
  <c r="L18" i="1"/>
  <c r="AM6" i="1"/>
  <c r="K10" i="1"/>
  <c r="K9" i="1" s="1"/>
  <c r="K18" i="1"/>
  <c r="M7" i="9"/>
  <c r="M5" i="1" s="1"/>
  <c r="Q5" i="1" s="1"/>
  <c r="M3" i="1"/>
  <c r="AC3" i="1" s="1"/>
  <c r="K15" i="9"/>
  <c r="J16" i="9"/>
  <c r="AX3" i="1"/>
  <c r="AW6" i="1"/>
  <c r="AN6" i="1"/>
  <c r="M6" i="9"/>
  <c r="I10" i="9"/>
  <c r="ACY4" i="1" s="1"/>
  <c r="AEZ4" i="1" s="1"/>
  <c r="H12" i="9"/>
  <c r="ACX6" i="1" s="1"/>
  <c r="M3" i="8"/>
  <c r="N2" i="8"/>
  <c r="M5" i="8"/>
  <c r="M4" i="8"/>
  <c r="AM98" i="1" l="1"/>
  <c r="AM58" i="1"/>
  <c r="AM28" i="1"/>
  <c r="AM8" i="1"/>
  <c r="AM85" i="1"/>
  <c r="AM86" i="1"/>
  <c r="JH87" i="1"/>
  <c r="JK87" i="1"/>
  <c r="IQ87" i="1"/>
  <c r="AN18" i="1"/>
  <c r="AN20" i="1" s="1"/>
  <c r="L16" i="1"/>
  <c r="JS20" i="1"/>
  <c r="JJ87" i="1"/>
  <c r="IU87" i="1"/>
  <c r="JC87" i="1"/>
  <c r="ADY9" i="1"/>
  <c r="AL9" i="1"/>
  <c r="KO8" i="1"/>
  <c r="KC8" i="1"/>
  <c r="AEC9" i="1"/>
  <c r="AEA9" i="1"/>
  <c r="KQ8" i="1"/>
  <c r="KD8" i="1"/>
  <c r="KM8" i="1"/>
  <c r="JZ8" i="1"/>
  <c r="KL8" i="1"/>
  <c r="JY8" i="1"/>
  <c r="KW8" i="1"/>
  <c r="KJ8" i="1"/>
  <c r="JW8" i="1"/>
  <c r="KI8" i="1"/>
  <c r="AED9" i="1"/>
  <c r="KV8" i="1"/>
  <c r="JV8" i="1"/>
  <c r="KR8" i="1"/>
  <c r="KE8" i="1"/>
  <c r="KU8" i="1"/>
  <c r="JU8" i="1"/>
  <c r="KS8" i="1"/>
  <c r="JS8" i="1"/>
  <c r="KA8" i="1"/>
  <c r="KP8" i="1"/>
  <c r="KF8" i="1"/>
  <c r="KT8" i="1"/>
  <c r="KN8" i="1"/>
  <c r="KK8" i="1"/>
  <c r="KH8" i="1"/>
  <c r="JX8" i="1"/>
  <c r="KG8" i="1"/>
  <c r="KB8" i="1"/>
  <c r="JT8" i="1"/>
  <c r="JL87" i="1"/>
  <c r="JN87" i="1"/>
  <c r="JO87" i="1"/>
  <c r="AN98" i="1"/>
  <c r="AN86" i="1"/>
  <c r="AN85" i="1"/>
  <c r="AN28" i="1"/>
  <c r="AN58" i="1"/>
  <c r="AN8" i="1"/>
  <c r="JV20" i="1"/>
  <c r="KL58" i="1"/>
  <c r="JZ58" i="1"/>
  <c r="KV58" i="1"/>
  <c r="KJ58" i="1"/>
  <c r="JX58" i="1"/>
  <c r="KM58" i="1"/>
  <c r="JW58" i="1"/>
  <c r="KI58" i="1"/>
  <c r="JU58" i="1"/>
  <c r="KU58" i="1"/>
  <c r="KG58" i="1"/>
  <c r="JS58" i="1"/>
  <c r="KS58" i="1"/>
  <c r="KB58" i="1"/>
  <c r="KK58" i="1"/>
  <c r="KH58" i="1"/>
  <c r="KF58" i="1"/>
  <c r="KW58" i="1"/>
  <c r="KD58" i="1"/>
  <c r="KQ58" i="1"/>
  <c r="KO58" i="1"/>
  <c r="JY58" i="1"/>
  <c r="JT58" i="1"/>
  <c r="KT58" i="1"/>
  <c r="KR58" i="1"/>
  <c r="KP58" i="1"/>
  <c r="KN58" i="1"/>
  <c r="KE58" i="1"/>
  <c r="KC58" i="1"/>
  <c r="JV58" i="1"/>
  <c r="KA58" i="1"/>
  <c r="JP87" i="1"/>
  <c r="IZ87" i="1"/>
  <c r="IS87" i="1"/>
  <c r="JY20" i="1"/>
  <c r="KR28" i="1"/>
  <c r="KF28" i="1"/>
  <c r="JT28" i="1"/>
  <c r="KP28" i="1"/>
  <c r="KD28" i="1"/>
  <c r="KQ28" i="1"/>
  <c r="KB28" i="1"/>
  <c r="KJ28" i="1"/>
  <c r="JV28" i="1"/>
  <c r="KW28" i="1"/>
  <c r="KI28" i="1"/>
  <c r="JU28" i="1"/>
  <c r="KV28" i="1"/>
  <c r="KH28" i="1"/>
  <c r="JS28" i="1"/>
  <c r="KT28" i="1"/>
  <c r="KE28" i="1"/>
  <c r="KO28" i="1"/>
  <c r="KM28" i="1"/>
  <c r="KA28" i="1"/>
  <c r="KL28" i="1"/>
  <c r="KK28" i="1"/>
  <c r="KG28" i="1"/>
  <c r="KC28" i="1"/>
  <c r="JZ28" i="1"/>
  <c r="JY28" i="1"/>
  <c r="JX28" i="1"/>
  <c r="JW28" i="1"/>
  <c r="KU28" i="1"/>
  <c r="KN28" i="1"/>
  <c r="KS28" i="1"/>
  <c r="IN87" i="1"/>
  <c r="JR87" i="1"/>
  <c r="JE87" i="1"/>
  <c r="K16" i="1"/>
  <c r="AM18" i="1"/>
  <c r="AM20" i="1" s="1"/>
  <c r="KW85" i="1"/>
  <c r="KK85" i="1"/>
  <c r="JY85" i="1"/>
  <c r="KU85" i="1"/>
  <c r="KI85" i="1"/>
  <c r="JW85" i="1"/>
  <c r="KS85" i="1"/>
  <c r="KG85" i="1"/>
  <c r="JU85" i="1"/>
  <c r="KV85" i="1"/>
  <c r="KE85" i="1"/>
  <c r="KR85" i="1"/>
  <c r="KC85" i="1"/>
  <c r="KP85" i="1"/>
  <c r="KA85" i="1"/>
  <c r="KL85" i="1"/>
  <c r="KJ85" i="1"/>
  <c r="KH85" i="1"/>
  <c r="KF85" i="1"/>
  <c r="KD85" i="1"/>
  <c r="KB85" i="1"/>
  <c r="JZ85" i="1"/>
  <c r="KT85" i="1"/>
  <c r="JX85" i="1"/>
  <c r="KQ85" i="1"/>
  <c r="JV85" i="1"/>
  <c r="KO85" i="1"/>
  <c r="JT85" i="1"/>
  <c r="KM85" i="1"/>
  <c r="KN85" i="1"/>
  <c r="JS85" i="1"/>
  <c r="IT87" i="1"/>
  <c r="JD87" i="1"/>
  <c r="JQ87" i="1"/>
  <c r="KO86" i="1"/>
  <c r="KC86" i="1"/>
  <c r="AL87" i="1"/>
  <c r="KM86" i="1"/>
  <c r="KA86" i="1"/>
  <c r="KW86" i="1"/>
  <c r="KK86" i="1"/>
  <c r="JY86" i="1"/>
  <c r="KL86" i="1"/>
  <c r="JV86" i="1"/>
  <c r="KI86" i="1"/>
  <c r="JT86" i="1"/>
  <c r="KV86" i="1"/>
  <c r="KG86" i="1"/>
  <c r="KJ86" i="1"/>
  <c r="KF86" i="1"/>
  <c r="KD86" i="1"/>
  <c r="KB86" i="1"/>
  <c r="JZ86" i="1"/>
  <c r="JX86" i="1"/>
  <c r="KU86" i="1"/>
  <c r="JW86" i="1"/>
  <c r="KT86" i="1"/>
  <c r="JU86" i="1"/>
  <c r="KS86" i="1"/>
  <c r="JS86" i="1"/>
  <c r="KR86" i="1"/>
  <c r="KQ86" i="1"/>
  <c r="KP86" i="1"/>
  <c r="KN86" i="1"/>
  <c r="KE86" i="1"/>
  <c r="KH86" i="1"/>
  <c r="IV87" i="1"/>
  <c r="IP87" i="1"/>
  <c r="KP98" i="1"/>
  <c r="KD98" i="1"/>
  <c r="KO98" i="1"/>
  <c r="KC98" i="1"/>
  <c r="KN98" i="1"/>
  <c r="KB98" i="1"/>
  <c r="KM98" i="1"/>
  <c r="KA98" i="1"/>
  <c r="KL98" i="1"/>
  <c r="JZ98" i="1"/>
  <c r="KW98" i="1"/>
  <c r="KK98" i="1"/>
  <c r="JY98" i="1"/>
  <c r="KV98" i="1"/>
  <c r="KJ98" i="1"/>
  <c r="JX98" i="1"/>
  <c r="KU98" i="1"/>
  <c r="KI98" i="1"/>
  <c r="JW98" i="1"/>
  <c r="KT98" i="1"/>
  <c r="KH98" i="1"/>
  <c r="JV98" i="1"/>
  <c r="KS98" i="1"/>
  <c r="KG98" i="1"/>
  <c r="JU98" i="1"/>
  <c r="KQ98" i="1"/>
  <c r="KE98" i="1"/>
  <c r="JS98" i="1"/>
  <c r="KF98" i="1"/>
  <c r="JT98" i="1"/>
  <c r="KR98" i="1"/>
  <c r="IW87" i="1"/>
  <c r="JG87" i="1"/>
  <c r="IX87" i="1"/>
  <c r="JF87" i="1"/>
  <c r="IY87" i="1"/>
  <c r="IO87" i="1"/>
  <c r="JI87" i="1"/>
  <c r="JA87" i="1"/>
  <c r="ADW9" i="1"/>
  <c r="P20" i="1"/>
  <c r="P19" i="1" s="1"/>
  <c r="P16" i="1"/>
  <c r="JB87" i="1"/>
  <c r="IR87" i="1"/>
  <c r="JM87" i="1"/>
  <c r="AM36" i="1"/>
  <c r="AN36" i="1"/>
  <c r="P12" i="1"/>
  <c r="P11" i="1" s="1"/>
  <c r="KE20" i="1"/>
  <c r="KL20" i="1"/>
  <c r="JT20" i="1"/>
  <c r="KS20" i="1"/>
  <c r="KK20" i="1"/>
  <c r="JU20" i="1"/>
  <c r="KJ20" i="1"/>
  <c r="KM20" i="1"/>
  <c r="KP20" i="1"/>
  <c r="KV20" i="1"/>
  <c r="KW20" i="1"/>
  <c r="AL19" i="1"/>
  <c r="KD19" i="1" s="1"/>
  <c r="KT20" i="1"/>
  <c r="KU20" i="1"/>
  <c r="KA20" i="1"/>
  <c r="KD20" i="1"/>
  <c r="KC20" i="1"/>
  <c r="KQ20" i="1"/>
  <c r="JW20" i="1"/>
  <c r="KR20" i="1"/>
  <c r="KH20" i="1"/>
  <c r="KN20" i="1"/>
  <c r="KO20" i="1"/>
  <c r="JX20" i="1"/>
  <c r="KG20" i="1"/>
  <c r="KI20" i="1"/>
  <c r="JZ20" i="1"/>
  <c r="IB11" i="1"/>
  <c r="HP11" i="1"/>
  <c r="IM11" i="1"/>
  <c r="IA11" i="1"/>
  <c r="HO11" i="1"/>
  <c r="IL11" i="1"/>
  <c r="HZ11" i="1"/>
  <c r="HN11" i="1"/>
  <c r="IK11" i="1"/>
  <c r="HY11" i="1"/>
  <c r="HM11" i="1"/>
  <c r="IJ11" i="1"/>
  <c r="HX11" i="1"/>
  <c r="HL11" i="1"/>
  <c r="II11" i="1"/>
  <c r="HW11" i="1"/>
  <c r="HK11" i="1"/>
  <c r="IH11" i="1"/>
  <c r="HV11" i="1"/>
  <c r="HJ11" i="1"/>
  <c r="IG11" i="1"/>
  <c r="HU11" i="1"/>
  <c r="IF11" i="1"/>
  <c r="HT11" i="1"/>
  <c r="IE11" i="1"/>
  <c r="HS11" i="1"/>
  <c r="ID11" i="1"/>
  <c r="HR11" i="1"/>
  <c r="IC11" i="1"/>
  <c r="HQ11" i="1"/>
  <c r="AK19" i="1"/>
  <c r="JN20" i="1"/>
  <c r="JB20" i="1"/>
  <c r="IP20" i="1"/>
  <c r="JM20" i="1"/>
  <c r="JA20" i="1"/>
  <c r="IO20" i="1"/>
  <c r="JL20" i="1"/>
  <c r="IZ20" i="1"/>
  <c r="IN20" i="1"/>
  <c r="JK20" i="1"/>
  <c r="IY20" i="1"/>
  <c r="JJ20" i="1"/>
  <c r="IX20" i="1"/>
  <c r="JI20" i="1"/>
  <c r="IW20" i="1"/>
  <c r="JH20" i="1"/>
  <c r="IV20" i="1"/>
  <c r="JG20" i="1"/>
  <c r="IU20" i="1"/>
  <c r="JR20" i="1"/>
  <c r="JF20" i="1"/>
  <c r="IT20" i="1"/>
  <c r="JQ20" i="1"/>
  <c r="JE20" i="1"/>
  <c r="IS20" i="1"/>
  <c r="JO20" i="1"/>
  <c r="JC20" i="1"/>
  <c r="IQ20" i="1"/>
  <c r="JP20" i="1"/>
  <c r="JD20" i="1"/>
  <c r="IR20" i="1"/>
  <c r="AK11" i="1"/>
  <c r="JH12" i="1"/>
  <c r="IV12" i="1"/>
  <c r="JG12" i="1"/>
  <c r="IU12" i="1"/>
  <c r="JR12" i="1"/>
  <c r="JF12" i="1"/>
  <c r="IT12" i="1"/>
  <c r="JQ12" i="1"/>
  <c r="JE12" i="1"/>
  <c r="IS12" i="1"/>
  <c r="JP12" i="1"/>
  <c r="JD12" i="1"/>
  <c r="IR12" i="1"/>
  <c r="JO12" i="1"/>
  <c r="JC12" i="1"/>
  <c r="IQ12" i="1"/>
  <c r="JN12" i="1"/>
  <c r="JB12" i="1"/>
  <c r="IP12" i="1"/>
  <c r="JM12" i="1"/>
  <c r="JA12" i="1"/>
  <c r="IO12" i="1"/>
  <c r="JL12" i="1"/>
  <c r="IZ12" i="1"/>
  <c r="IN12" i="1"/>
  <c r="JK12" i="1"/>
  <c r="IY12" i="1"/>
  <c r="JI12" i="1"/>
  <c r="IW12" i="1"/>
  <c r="JJ12" i="1"/>
  <c r="IX12" i="1"/>
  <c r="KJ12" i="1"/>
  <c r="KQ12" i="1"/>
  <c r="KU12" i="1"/>
  <c r="JX12" i="1"/>
  <c r="JV12" i="1"/>
  <c r="KP12" i="1"/>
  <c r="JW12" i="1"/>
  <c r="KI12" i="1"/>
  <c r="KG12" i="1"/>
  <c r="JT12" i="1"/>
  <c r="KN12" i="1"/>
  <c r="AL11" i="1"/>
  <c r="KM12" i="1"/>
  <c r="KV12" i="1"/>
  <c r="KH12" i="1"/>
  <c r="KL12" i="1"/>
  <c r="KO12" i="1"/>
  <c r="JS12" i="1"/>
  <c r="KE12" i="1"/>
  <c r="KC12" i="1"/>
  <c r="KR12" i="1"/>
  <c r="KD12" i="1"/>
  <c r="KW12" i="1"/>
  <c r="KB12" i="1"/>
  <c r="KA12" i="1"/>
  <c r="KT12" i="1"/>
  <c r="KK12" i="1"/>
  <c r="KF12" i="1"/>
  <c r="JZ12" i="1"/>
  <c r="JY12" i="1"/>
  <c r="KS12" i="1"/>
  <c r="JU12" i="1"/>
  <c r="AW36" i="1"/>
  <c r="AW10" i="1"/>
  <c r="AW9" i="1" s="1"/>
  <c r="GX11" i="1"/>
  <c r="GL11" i="1"/>
  <c r="HI11" i="1"/>
  <c r="GW11" i="1"/>
  <c r="GK11" i="1"/>
  <c r="HH11" i="1"/>
  <c r="GV11" i="1"/>
  <c r="GJ11" i="1"/>
  <c r="HG11" i="1"/>
  <c r="GU11" i="1"/>
  <c r="GI11" i="1"/>
  <c r="HF11" i="1"/>
  <c r="GT11" i="1"/>
  <c r="GH11" i="1"/>
  <c r="HE11" i="1"/>
  <c r="GS11" i="1"/>
  <c r="GG11" i="1"/>
  <c r="HD11" i="1"/>
  <c r="GR11" i="1"/>
  <c r="GF11" i="1"/>
  <c r="HC11" i="1"/>
  <c r="GQ11" i="1"/>
  <c r="GE11" i="1"/>
  <c r="HB11" i="1"/>
  <c r="GP11" i="1"/>
  <c r="HA11" i="1"/>
  <c r="GO11" i="1"/>
  <c r="GY11" i="1"/>
  <c r="GM11" i="1"/>
  <c r="GZ11" i="1"/>
  <c r="GN11" i="1"/>
  <c r="AM10" i="1"/>
  <c r="AN10" i="1"/>
  <c r="AX6" i="1"/>
  <c r="M8" i="9"/>
  <c r="Q6" i="1" s="1"/>
  <c r="M4" i="1"/>
  <c r="L15" i="9"/>
  <c r="K16" i="9"/>
  <c r="AY3" i="1"/>
  <c r="AEY6" i="1"/>
  <c r="I13" i="9"/>
  <c r="ACY3" i="1" s="1"/>
  <c r="I11" i="9"/>
  <c r="ACY5" i="1" s="1"/>
  <c r="AEZ5" i="1" s="1"/>
  <c r="N4" i="8"/>
  <c r="N5" i="8"/>
  <c r="N3" i="8"/>
  <c r="O2" i="8"/>
  <c r="KP87" i="1" l="1"/>
  <c r="KW87" i="1"/>
  <c r="NF58" i="1"/>
  <c r="MT58" i="1"/>
  <c r="MH58" i="1"/>
  <c r="ND58" i="1"/>
  <c r="MR58" i="1"/>
  <c r="MF58" i="1"/>
  <c r="MQ58" i="1"/>
  <c r="MC58" i="1"/>
  <c r="NC58" i="1"/>
  <c r="MO58" i="1"/>
  <c r="NA58" i="1"/>
  <c r="MM58" i="1"/>
  <c r="MY58" i="1"/>
  <c r="MG58" i="1"/>
  <c r="MP58" i="1"/>
  <c r="MN58" i="1"/>
  <c r="ML58" i="1"/>
  <c r="NB58" i="1"/>
  <c r="MJ58" i="1"/>
  <c r="NE58" i="1"/>
  <c r="MX58" i="1"/>
  <c r="MK58" i="1"/>
  <c r="MZ58" i="1"/>
  <c r="MW58" i="1"/>
  <c r="MV58" i="1"/>
  <c r="MU58" i="1"/>
  <c r="MS58" i="1"/>
  <c r="MI58" i="1"/>
  <c r="ME58" i="1"/>
  <c r="MD58" i="1"/>
  <c r="MB58" i="1"/>
  <c r="KQ87" i="1"/>
  <c r="KD87" i="1"/>
  <c r="KA87" i="1"/>
  <c r="MZ28" i="1"/>
  <c r="MN28" i="1"/>
  <c r="MB28" i="1"/>
  <c r="MX28" i="1"/>
  <c r="ML28" i="1"/>
  <c r="MV28" i="1"/>
  <c r="MH28" i="1"/>
  <c r="ND28" i="1"/>
  <c r="MP28" i="1"/>
  <c r="NC28" i="1"/>
  <c r="MO28" i="1"/>
  <c r="NB28" i="1"/>
  <c r="MM28" i="1"/>
  <c r="MY28" i="1"/>
  <c r="MJ28" i="1"/>
  <c r="MQ28" i="1"/>
  <c r="MI28" i="1"/>
  <c r="MW28" i="1"/>
  <c r="MC28" i="1"/>
  <c r="NA28" i="1"/>
  <c r="MU28" i="1"/>
  <c r="MT28" i="1"/>
  <c r="MS28" i="1"/>
  <c r="MR28" i="1"/>
  <c r="MK28" i="1"/>
  <c r="MG28" i="1"/>
  <c r="MF28" i="1"/>
  <c r="ME28" i="1"/>
  <c r="MD28" i="1"/>
  <c r="NE28" i="1"/>
  <c r="NF28" i="1"/>
  <c r="KC87" i="1"/>
  <c r="MX98" i="1"/>
  <c r="ML98" i="1"/>
  <c r="MW98" i="1"/>
  <c r="MK98" i="1"/>
  <c r="MV98" i="1"/>
  <c r="MJ98" i="1"/>
  <c r="MU98" i="1"/>
  <c r="MI98" i="1"/>
  <c r="NF98" i="1"/>
  <c r="MT98" i="1"/>
  <c r="MH98" i="1"/>
  <c r="NE98" i="1"/>
  <c r="MS98" i="1"/>
  <c r="MG98" i="1"/>
  <c r="ND98" i="1"/>
  <c r="MR98" i="1"/>
  <c r="MF98" i="1"/>
  <c r="NC98" i="1"/>
  <c r="MQ98" i="1"/>
  <c r="ME98" i="1"/>
  <c r="NB98" i="1"/>
  <c r="MP98" i="1"/>
  <c r="MD98" i="1"/>
  <c r="NA98" i="1"/>
  <c r="MO98" i="1"/>
  <c r="MC98" i="1"/>
  <c r="MY98" i="1"/>
  <c r="MM98" i="1"/>
  <c r="MB98" i="1"/>
  <c r="MZ98" i="1"/>
  <c r="MN98" i="1"/>
  <c r="JU87" i="1"/>
  <c r="KV87" i="1"/>
  <c r="KO87" i="1"/>
  <c r="KF87" i="1"/>
  <c r="KS87" i="1"/>
  <c r="KA19" i="1"/>
  <c r="KT87" i="1"/>
  <c r="JT87" i="1"/>
  <c r="LY86" i="1"/>
  <c r="LM86" i="1"/>
  <c r="LA86" i="1"/>
  <c r="LW86" i="1"/>
  <c r="LK86" i="1"/>
  <c r="KY86" i="1"/>
  <c r="LU86" i="1"/>
  <c r="LI86" i="1"/>
  <c r="LR86" i="1"/>
  <c r="LC86" i="1"/>
  <c r="LP86" i="1"/>
  <c r="KZ86" i="1"/>
  <c r="LN86" i="1"/>
  <c r="MA86" i="1"/>
  <c r="LF86" i="1"/>
  <c r="AM87" i="1"/>
  <c r="LX86" i="1"/>
  <c r="LD86" i="1"/>
  <c r="LT86" i="1"/>
  <c r="KX86" i="1"/>
  <c r="LG86" i="1"/>
  <c r="LE86" i="1"/>
  <c r="LB86" i="1"/>
  <c r="LZ86" i="1"/>
  <c r="LV86" i="1"/>
  <c r="LS86" i="1"/>
  <c r="LQ86" i="1"/>
  <c r="LO86" i="1"/>
  <c r="LL86" i="1"/>
  <c r="LH86" i="1"/>
  <c r="LJ86" i="1"/>
  <c r="AEB9" i="1"/>
  <c r="LU85" i="1"/>
  <c r="LI85" i="1"/>
  <c r="LS85" i="1"/>
  <c r="LG85" i="1"/>
  <c r="LQ85" i="1"/>
  <c r="LE85" i="1"/>
  <c r="MA85" i="1"/>
  <c r="LL85" i="1"/>
  <c r="LY85" i="1"/>
  <c r="LJ85" i="1"/>
  <c r="LW85" i="1"/>
  <c r="LF85" i="1"/>
  <c r="LD85" i="1"/>
  <c r="LZ85" i="1"/>
  <c r="LC85" i="1"/>
  <c r="LX85" i="1"/>
  <c r="LB85" i="1"/>
  <c r="LV85" i="1"/>
  <c r="LA85" i="1"/>
  <c r="LT85" i="1"/>
  <c r="KZ85" i="1"/>
  <c r="LR85" i="1"/>
  <c r="KY85" i="1"/>
  <c r="LP85" i="1"/>
  <c r="KX85" i="1"/>
  <c r="LO85" i="1"/>
  <c r="LN85" i="1"/>
  <c r="LM85" i="1"/>
  <c r="LH85" i="1"/>
  <c r="LK85" i="1"/>
  <c r="KU87" i="1"/>
  <c r="JV87" i="1"/>
  <c r="AEI9" i="1"/>
  <c r="LY8" i="1"/>
  <c r="LM8" i="1"/>
  <c r="LA8" i="1"/>
  <c r="AEE9" i="1"/>
  <c r="LQ8" i="1"/>
  <c r="LD8" i="1"/>
  <c r="MA8" i="1"/>
  <c r="LN8" i="1"/>
  <c r="KZ8" i="1"/>
  <c r="LZ8" i="1"/>
  <c r="LL8" i="1"/>
  <c r="KY8" i="1"/>
  <c r="LW8" i="1"/>
  <c r="LJ8" i="1"/>
  <c r="AEF9" i="1"/>
  <c r="LI8" i="1"/>
  <c r="LV8" i="1"/>
  <c r="AM9" i="1"/>
  <c r="LR8" i="1"/>
  <c r="LE8" i="1"/>
  <c r="LU8" i="1"/>
  <c r="LS8" i="1"/>
  <c r="LP8" i="1"/>
  <c r="LO8" i="1"/>
  <c r="KX8" i="1"/>
  <c r="LK8" i="1"/>
  <c r="LC8" i="1"/>
  <c r="LB8" i="1"/>
  <c r="LH8" i="1"/>
  <c r="LF8" i="1"/>
  <c r="LG8" i="1"/>
  <c r="LX8" i="1"/>
  <c r="LT8" i="1"/>
  <c r="KR87" i="1"/>
  <c r="KM87" i="1"/>
  <c r="NE85" i="1"/>
  <c r="MS85" i="1"/>
  <c r="MG85" i="1"/>
  <c r="NC85" i="1"/>
  <c r="MQ85" i="1"/>
  <c r="ME85" i="1"/>
  <c r="NA85" i="1"/>
  <c r="MO85" i="1"/>
  <c r="MC85" i="1"/>
  <c r="MR85" i="1"/>
  <c r="NF85" i="1"/>
  <c r="MN85" i="1"/>
  <c r="NB85" i="1"/>
  <c r="ML85" i="1"/>
  <c r="MW85" i="1"/>
  <c r="MB85" i="1"/>
  <c r="MV85" i="1"/>
  <c r="MU85" i="1"/>
  <c r="MT85" i="1"/>
  <c r="MP85" i="1"/>
  <c r="MM85" i="1"/>
  <c r="MK85" i="1"/>
  <c r="MJ85" i="1"/>
  <c r="ND85" i="1"/>
  <c r="MI85" i="1"/>
  <c r="MZ85" i="1"/>
  <c r="MH85" i="1"/>
  <c r="MX85" i="1"/>
  <c r="MD85" i="1"/>
  <c r="MY85" i="1"/>
  <c r="MF85" i="1"/>
  <c r="AN87" i="1"/>
  <c r="MW86" i="1"/>
  <c r="MK86" i="1"/>
  <c r="MU86" i="1"/>
  <c r="MI86" i="1"/>
  <c r="NE86" i="1"/>
  <c r="MS86" i="1"/>
  <c r="MG86" i="1"/>
  <c r="MY86" i="1"/>
  <c r="MH86" i="1"/>
  <c r="MV86" i="1"/>
  <c r="ME86" i="1"/>
  <c r="MR86" i="1"/>
  <c r="MC86" i="1"/>
  <c r="MX86" i="1"/>
  <c r="MQ86" i="1"/>
  <c r="MO86" i="1"/>
  <c r="MJ86" i="1"/>
  <c r="NF86" i="1"/>
  <c r="MF86" i="1"/>
  <c r="ND86" i="1"/>
  <c r="MD86" i="1"/>
  <c r="NC86" i="1"/>
  <c r="MB86" i="1"/>
  <c r="NB86" i="1"/>
  <c r="NA86" i="1"/>
  <c r="MZ86" i="1"/>
  <c r="MT86" i="1"/>
  <c r="MP86" i="1"/>
  <c r="MN86" i="1"/>
  <c r="ML86" i="1"/>
  <c r="MM86" i="1"/>
  <c r="KG87" i="1"/>
  <c r="KH87" i="1"/>
  <c r="JX87" i="1"/>
  <c r="KL87" i="1"/>
  <c r="LP28" i="1"/>
  <c r="LD28" i="1"/>
  <c r="LZ28" i="1"/>
  <c r="LN28" i="1"/>
  <c r="LB28" i="1"/>
  <c r="LT28" i="1"/>
  <c r="LF28" i="1"/>
  <c r="MA28" i="1"/>
  <c r="LL28" i="1"/>
  <c r="KX28" i="1"/>
  <c r="LY28" i="1"/>
  <c r="LK28" i="1"/>
  <c r="LX28" i="1"/>
  <c r="LJ28" i="1"/>
  <c r="LV28" i="1"/>
  <c r="LH28" i="1"/>
  <c r="LQ28" i="1"/>
  <c r="LM28" i="1"/>
  <c r="LA28" i="1"/>
  <c r="LS28" i="1"/>
  <c r="LR28" i="1"/>
  <c r="LO28" i="1"/>
  <c r="LI28" i="1"/>
  <c r="LG28" i="1"/>
  <c r="LE28" i="1"/>
  <c r="LC28" i="1"/>
  <c r="KZ28" i="1"/>
  <c r="KY28" i="1"/>
  <c r="LU28" i="1"/>
  <c r="LW28" i="1"/>
  <c r="KJ87" i="1"/>
  <c r="JW87" i="1"/>
  <c r="KE87" i="1"/>
  <c r="JZ87" i="1"/>
  <c r="JY87" i="1"/>
  <c r="LV58" i="1"/>
  <c r="LJ58" i="1"/>
  <c r="KX58" i="1"/>
  <c r="LT58" i="1"/>
  <c r="LH58" i="1"/>
  <c r="LO58" i="1"/>
  <c r="LA58" i="1"/>
  <c r="MA58" i="1"/>
  <c r="LM58" i="1"/>
  <c r="KY58" i="1"/>
  <c r="LY58" i="1"/>
  <c r="LK58" i="1"/>
  <c r="LN58" i="1"/>
  <c r="LW58" i="1"/>
  <c r="LD58" i="1"/>
  <c r="LU58" i="1"/>
  <c r="LC58" i="1"/>
  <c r="LS58" i="1"/>
  <c r="LB58" i="1"/>
  <c r="LQ58" i="1"/>
  <c r="LZ58" i="1"/>
  <c r="LR58" i="1"/>
  <c r="LF58" i="1"/>
  <c r="LI58" i="1"/>
  <c r="LG58" i="1"/>
  <c r="LE58" i="1"/>
  <c r="KZ58" i="1"/>
  <c r="LX58" i="1"/>
  <c r="LL58" i="1"/>
  <c r="LP58" i="1"/>
  <c r="JS87" i="1"/>
  <c r="KI87" i="1"/>
  <c r="KN87" i="1"/>
  <c r="KB87" i="1"/>
  <c r="KK87" i="1"/>
  <c r="MW8" i="1"/>
  <c r="MK8" i="1"/>
  <c r="ND8" i="1"/>
  <c r="MQ8" i="1"/>
  <c r="MD8" i="1"/>
  <c r="NA8" i="1"/>
  <c r="MN8" i="1"/>
  <c r="MZ8" i="1"/>
  <c r="MM8" i="1"/>
  <c r="MX8" i="1"/>
  <c r="MJ8" i="1"/>
  <c r="MI8" i="1"/>
  <c r="MV8" i="1"/>
  <c r="NE8" i="1"/>
  <c r="MR8" i="1"/>
  <c r="ME8" i="1"/>
  <c r="MU8" i="1"/>
  <c r="MT8" i="1"/>
  <c r="MS8" i="1"/>
  <c r="MP8" i="1"/>
  <c r="AN9" i="1"/>
  <c r="MO8" i="1"/>
  <c r="MC8" i="1"/>
  <c r="ML8" i="1"/>
  <c r="MF8" i="1"/>
  <c r="NB8" i="1"/>
  <c r="MH8" i="1"/>
  <c r="NC8" i="1"/>
  <c r="MG8" i="1"/>
  <c r="NF8" i="1"/>
  <c r="MY8" i="1"/>
  <c r="MB8" i="1"/>
  <c r="LZ98" i="1"/>
  <c r="LN98" i="1"/>
  <c r="LB98" i="1"/>
  <c r="LY98" i="1"/>
  <c r="LM98" i="1"/>
  <c r="LA98" i="1"/>
  <c r="LX98" i="1"/>
  <c r="LL98" i="1"/>
  <c r="KZ98" i="1"/>
  <c r="LW98" i="1"/>
  <c r="LK98" i="1"/>
  <c r="KY98" i="1"/>
  <c r="LV98" i="1"/>
  <c r="LJ98" i="1"/>
  <c r="KX98" i="1"/>
  <c r="LU98" i="1"/>
  <c r="LI98" i="1"/>
  <c r="LT98" i="1"/>
  <c r="LH98" i="1"/>
  <c r="LS98" i="1"/>
  <c r="LG98" i="1"/>
  <c r="LR98" i="1"/>
  <c r="LF98" i="1"/>
  <c r="LQ98" i="1"/>
  <c r="LE98" i="1"/>
  <c r="MA98" i="1"/>
  <c r="LO98" i="1"/>
  <c r="LC98" i="1"/>
  <c r="LD98" i="1"/>
  <c r="LP98" i="1"/>
  <c r="KU19" i="1"/>
  <c r="KJ19" i="1"/>
  <c r="KC19" i="1"/>
  <c r="KE19" i="1"/>
  <c r="KS19" i="1"/>
  <c r="JT19" i="1"/>
  <c r="KH19" i="1"/>
  <c r="KN19" i="1"/>
  <c r="KK19" i="1"/>
  <c r="JX19" i="1"/>
  <c r="KI19" i="1"/>
  <c r="KO19" i="1"/>
  <c r="JV19" i="1"/>
  <c r="KW19" i="1"/>
  <c r="JU19" i="1"/>
  <c r="JY19" i="1"/>
  <c r="KP19" i="1"/>
  <c r="KB19" i="1"/>
  <c r="KG19" i="1"/>
  <c r="KL19" i="1"/>
  <c r="KQ19" i="1"/>
  <c r="KF19" i="1"/>
  <c r="KM19" i="1"/>
  <c r="KR19" i="1"/>
  <c r="KV19" i="1"/>
  <c r="JZ19" i="1"/>
  <c r="KT19" i="1"/>
  <c r="JS19" i="1"/>
  <c r="JW19" i="1"/>
  <c r="JO11" i="1"/>
  <c r="JC11" i="1"/>
  <c r="IQ11" i="1"/>
  <c r="JN11" i="1"/>
  <c r="JB11" i="1"/>
  <c r="IP11" i="1"/>
  <c r="JM11" i="1"/>
  <c r="JA11" i="1"/>
  <c r="IO11" i="1"/>
  <c r="JL11" i="1"/>
  <c r="IZ11" i="1"/>
  <c r="IN11" i="1"/>
  <c r="JK11" i="1"/>
  <c r="IY11" i="1"/>
  <c r="JJ11" i="1"/>
  <c r="IX11" i="1"/>
  <c r="JI11" i="1"/>
  <c r="IW11" i="1"/>
  <c r="JH11" i="1"/>
  <c r="IV11" i="1"/>
  <c r="JG11" i="1"/>
  <c r="IU11" i="1"/>
  <c r="JR11" i="1"/>
  <c r="JF11" i="1"/>
  <c r="IT11" i="1"/>
  <c r="JP11" i="1"/>
  <c r="JD11" i="1"/>
  <c r="IR11" i="1"/>
  <c r="JQ11" i="1"/>
  <c r="JE11" i="1"/>
  <c r="IS11" i="1"/>
  <c r="KQ11" i="1"/>
  <c r="JY11" i="1"/>
  <c r="JX11" i="1"/>
  <c r="KD11" i="1"/>
  <c r="JW11" i="1"/>
  <c r="KR11" i="1"/>
  <c r="JV11" i="1"/>
  <c r="KO11" i="1"/>
  <c r="KL11" i="1"/>
  <c r="KT11" i="1"/>
  <c r="KN11" i="1"/>
  <c r="KB11" i="1"/>
  <c r="KE11" i="1"/>
  <c r="KM11" i="1"/>
  <c r="JT11" i="1"/>
  <c r="KJ11" i="1"/>
  <c r="JS11" i="1"/>
  <c r="KS11" i="1"/>
  <c r="KA11" i="1"/>
  <c r="KU11" i="1"/>
  <c r="KK11" i="1"/>
  <c r="KV11" i="1"/>
  <c r="KC11" i="1"/>
  <c r="JU11" i="1"/>
  <c r="JZ11" i="1"/>
  <c r="KH11" i="1"/>
  <c r="KI11" i="1"/>
  <c r="KP11" i="1"/>
  <c r="KW11" i="1"/>
  <c r="KG11" i="1"/>
  <c r="KF11" i="1"/>
  <c r="AX36" i="1"/>
  <c r="AX10" i="1"/>
  <c r="AX9" i="1" s="1"/>
  <c r="AN19" i="1"/>
  <c r="MU20" i="1"/>
  <c r="MI20" i="1"/>
  <c r="MZ20" i="1"/>
  <c r="MN20" i="1"/>
  <c r="MB20" i="1"/>
  <c r="NC20" i="1"/>
  <c r="MO20" i="1"/>
  <c r="MT20" i="1"/>
  <c r="MF20" i="1"/>
  <c r="MW20" i="1"/>
  <c r="ME20" i="1"/>
  <c r="MS20" i="1"/>
  <c r="MC20" i="1"/>
  <c r="NE20" i="1"/>
  <c r="MM20" i="1"/>
  <c r="ND20" i="1"/>
  <c r="ML20" i="1"/>
  <c r="MP20" i="1"/>
  <c r="MK20" i="1"/>
  <c r="NF20" i="1"/>
  <c r="MG20" i="1"/>
  <c r="MY20" i="1"/>
  <c r="MV20" i="1"/>
  <c r="NA20" i="1"/>
  <c r="MR20" i="1"/>
  <c r="MJ20" i="1"/>
  <c r="MH20" i="1"/>
  <c r="NB20" i="1"/>
  <c r="MX20" i="1"/>
  <c r="MQ20" i="1"/>
  <c r="MD20" i="1"/>
  <c r="AM12" i="1"/>
  <c r="JI19" i="1"/>
  <c r="IW19" i="1"/>
  <c r="JH19" i="1"/>
  <c r="IV19" i="1"/>
  <c r="JG19" i="1"/>
  <c r="IU19" i="1"/>
  <c r="JR19" i="1"/>
  <c r="JF19" i="1"/>
  <c r="IT19" i="1"/>
  <c r="JQ19" i="1"/>
  <c r="JE19" i="1"/>
  <c r="IS19" i="1"/>
  <c r="JP19" i="1"/>
  <c r="JD19" i="1"/>
  <c r="IR19" i="1"/>
  <c r="JO19" i="1"/>
  <c r="JC19" i="1"/>
  <c r="IQ19" i="1"/>
  <c r="JN19" i="1"/>
  <c r="JB19" i="1"/>
  <c r="IP19" i="1"/>
  <c r="JM19" i="1"/>
  <c r="JA19" i="1"/>
  <c r="IO19" i="1"/>
  <c r="JL19" i="1"/>
  <c r="IZ19" i="1"/>
  <c r="IN19" i="1"/>
  <c r="JJ19" i="1"/>
  <c r="IX19" i="1"/>
  <c r="JK19" i="1"/>
  <c r="IY19" i="1"/>
  <c r="AN12" i="1"/>
  <c r="AM19" i="1"/>
  <c r="LW20" i="1"/>
  <c r="LK20" i="1"/>
  <c r="KY20" i="1"/>
  <c r="LU20" i="1"/>
  <c r="LI20" i="1"/>
  <c r="LP20" i="1"/>
  <c r="LD20" i="1"/>
  <c r="LO20" i="1"/>
  <c r="KZ20" i="1"/>
  <c r="LM20" i="1"/>
  <c r="MA20" i="1"/>
  <c r="LL20" i="1"/>
  <c r="LZ20" i="1"/>
  <c r="LJ20" i="1"/>
  <c r="LY20" i="1"/>
  <c r="LH20" i="1"/>
  <c r="LX20" i="1"/>
  <c r="LG20" i="1"/>
  <c r="LV20" i="1"/>
  <c r="LF20" i="1"/>
  <c r="LT20" i="1"/>
  <c r="LE20" i="1"/>
  <c r="LS20" i="1"/>
  <c r="LC20" i="1"/>
  <c r="LQ20" i="1"/>
  <c r="LA20" i="1"/>
  <c r="LR20" i="1"/>
  <c r="LB20" i="1"/>
  <c r="LN20" i="1"/>
  <c r="KX20" i="1"/>
  <c r="AO6" i="1"/>
  <c r="M10" i="1"/>
  <c r="M9" i="1" s="1"/>
  <c r="M18" i="1"/>
  <c r="M15" i="9"/>
  <c r="L16" i="9"/>
  <c r="AZ3" i="1"/>
  <c r="AZ6" i="1" s="1"/>
  <c r="AY6" i="1"/>
  <c r="J10" i="9"/>
  <c r="ACZ4" i="1" s="1"/>
  <c r="AFA4" i="1" s="1"/>
  <c r="I12" i="9"/>
  <c r="ACY6" i="1" s="1"/>
  <c r="AEZ6" i="1" s="1"/>
  <c r="O3" i="8"/>
  <c r="O5" i="8"/>
  <c r="O4" i="8"/>
  <c r="P2" i="8"/>
  <c r="MD87" i="1" l="1"/>
  <c r="MV87" i="1"/>
  <c r="AEH9" i="1"/>
  <c r="LV87" i="1"/>
  <c r="LN87" i="1"/>
  <c r="LY87" i="1"/>
  <c r="LZ87" i="1"/>
  <c r="KZ87" i="1"/>
  <c r="AEK9" i="1"/>
  <c r="MM87" i="1"/>
  <c r="MF87" i="1"/>
  <c r="MY87" i="1"/>
  <c r="LB87" i="1"/>
  <c r="LP87" i="1"/>
  <c r="LE87" i="1"/>
  <c r="LC87" i="1"/>
  <c r="LG87" i="1"/>
  <c r="LR87" i="1"/>
  <c r="AEM9" i="1"/>
  <c r="ML87" i="1"/>
  <c r="MN87" i="1"/>
  <c r="MJ87" i="1"/>
  <c r="MS87" i="1"/>
  <c r="AO98" i="1"/>
  <c r="AO58" i="1"/>
  <c r="AO28" i="1"/>
  <c r="AO8" i="1"/>
  <c r="AO85" i="1"/>
  <c r="AO86" i="1"/>
  <c r="MP87" i="1"/>
  <c r="MO87" i="1"/>
  <c r="NE87" i="1"/>
  <c r="KX87" i="1"/>
  <c r="LI87" i="1"/>
  <c r="AEG9" i="1"/>
  <c r="LJ87" i="1"/>
  <c r="LT87" i="1"/>
  <c r="LU87" i="1"/>
  <c r="MH87" i="1"/>
  <c r="NF87" i="1"/>
  <c r="MI87" i="1"/>
  <c r="MZ87" i="1"/>
  <c r="MQ87" i="1"/>
  <c r="MU87" i="1"/>
  <c r="LH87" i="1"/>
  <c r="LD87" i="1"/>
  <c r="KY87" i="1"/>
  <c r="MT87" i="1"/>
  <c r="NA87" i="1"/>
  <c r="MX87" i="1"/>
  <c r="MK87" i="1"/>
  <c r="LL87" i="1"/>
  <c r="LX87" i="1"/>
  <c r="LK87" i="1"/>
  <c r="AEL9" i="1"/>
  <c r="NB87" i="1"/>
  <c r="MC87" i="1"/>
  <c r="MW87" i="1"/>
  <c r="LO87" i="1"/>
  <c r="LW87" i="1"/>
  <c r="ND87" i="1"/>
  <c r="AO18" i="1"/>
  <c r="AO20" i="1" s="1"/>
  <c r="M16" i="1"/>
  <c r="Q18" i="1"/>
  <c r="MG87" i="1"/>
  <c r="MB87" i="1"/>
  <c r="MR87" i="1"/>
  <c r="LQ87" i="1"/>
  <c r="LF87" i="1"/>
  <c r="LA87" i="1"/>
  <c r="AEJ9" i="1"/>
  <c r="NC87" i="1"/>
  <c r="ME87" i="1"/>
  <c r="LS87" i="1"/>
  <c r="MA87" i="1"/>
  <c r="LM87" i="1"/>
  <c r="AO36" i="1"/>
  <c r="NB19" i="1"/>
  <c r="MP19" i="1"/>
  <c r="MD19" i="1"/>
  <c r="MU19" i="1"/>
  <c r="MI19" i="1"/>
  <c r="NE19" i="1"/>
  <c r="MQ19" i="1"/>
  <c r="MB19" i="1"/>
  <c r="MW19" i="1"/>
  <c r="MH19" i="1"/>
  <c r="MS19" i="1"/>
  <c r="MO19" i="1"/>
  <c r="NA19" i="1"/>
  <c r="MK19" i="1"/>
  <c r="MZ19" i="1"/>
  <c r="MJ19" i="1"/>
  <c r="MT19" i="1"/>
  <c r="MR19" i="1"/>
  <c r="ML19" i="1"/>
  <c r="ND19" i="1"/>
  <c r="ME19" i="1"/>
  <c r="MY19" i="1"/>
  <c r="MM19" i="1"/>
  <c r="MF19" i="1"/>
  <c r="NF19" i="1"/>
  <c r="NC19" i="1"/>
  <c r="MN19" i="1"/>
  <c r="MC19" i="1"/>
  <c r="MV19" i="1"/>
  <c r="MG19" i="1"/>
  <c r="MX19" i="1"/>
  <c r="AN11" i="1"/>
  <c r="NA12" i="1"/>
  <c r="MO12" i="1"/>
  <c r="MC12" i="1"/>
  <c r="NF12" i="1"/>
  <c r="MT12" i="1"/>
  <c r="MH12" i="1"/>
  <c r="NB12" i="1"/>
  <c r="MM12" i="1"/>
  <c r="MS12" i="1"/>
  <c r="ME12" i="1"/>
  <c r="MR12" i="1"/>
  <c r="MP12" i="1"/>
  <c r="MZ12" i="1"/>
  <c r="MY12" i="1"/>
  <c r="MI12" i="1"/>
  <c r="MU12" i="1"/>
  <c r="MQ12" i="1"/>
  <c r="MK12" i="1"/>
  <c r="ND12" i="1"/>
  <c r="MF12" i="1"/>
  <c r="MX12" i="1"/>
  <c r="MB12" i="1"/>
  <c r="NC12" i="1"/>
  <c r="MJ12" i="1"/>
  <c r="MV12" i="1"/>
  <c r="MN12" i="1"/>
  <c r="MG12" i="1"/>
  <c r="NE12" i="1"/>
  <c r="MW12" i="1"/>
  <c r="ML12" i="1"/>
  <c r="MD12" i="1"/>
  <c r="AM11" i="1"/>
  <c r="LW12" i="1"/>
  <c r="LK12" i="1"/>
  <c r="KY12" i="1"/>
  <c r="LP12" i="1"/>
  <c r="LD12" i="1"/>
  <c r="LU12" i="1"/>
  <c r="LG12" i="1"/>
  <c r="LR12" i="1"/>
  <c r="LC12" i="1"/>
  <c r="LQ12" i="1"/>
  <c r="LB12" i="1"/>
  <c r="LN12" i="1"/>
  <c r="KZ12" i="1"/>
  <c r="MA12" i="1"/>
  <c r="LM12" i="1"/>
  <c r="KX12" i="1"/>
  <c r="LY12" i="1"/>
  <c r="LJ12" i="1"/>
  <c r="LV12" i="1"/>
  <c r="LH12" i="1"/>
  <c r="LI12" i="1"/>
  <c r="LF12" i="1"/>
  <c r="LA12" i="1"/>
  <c r="LZ12" i="1"/>
  <c r="LX12" i="1"/>
  <c r="LS12" i="1"/>
  <c r="LL12" i="1"/>
  <c r="LT12" i="1"/>
  <c r="LO12" i="1"/>
  <c r="LE12" i="1"/>
  <c r="LQ19" i="1"/>
  <c r="LE19" i="1"/>
  <c r="MA19" i="1"/>
  <c r="LO19" i="1"/>
  <c r="LC19" i="1"/>
  <c r="LV19" i="1"/>
  <c r="LJ19" i="1"/>
  <c r="KX19" i="1"/>
  <c r="LM19" i="1"/>
  <c r="LZ19" i="1"/>
  <c r="LK19" i="1"/>
  <c r="LY19" i="1"/>
  <c r="LI19" i="1"/>
  <c r="LX19" i="1"/>
  <c r="LH19" i="1"/>
  <c r="LW19" i="1"/>
  <c r="LG19" i="1"/>
  <c r="LU19" i="1"/>
  <c r="LF19" i="1"/>
  <c r="LT19" i="1"/>
  <c r="LD19" i="1"/>
  <c r="LS19" i="1"/>
  <c r="LB19" i="1"/>
  <c r="LR19" i="1"/>
  <c r="LA19" i="1"/>
  <c r="LN19" i="1"/>
  <c r="KY19" i="1"/>
  <c r="LL19" i="1"/>
  <c r="KZ19" i="1"/>
  <c r="LP19" i="1"/>
  <c r="AY36" i="1"/>
  <c r="AY10" i="1"/>
  <c r="AY9" i="1" s="1"/>
  <c r="AZ36" i="1"/>
  <c r="AZ10" i="1"/>
  <c r="AZ9" i="1" s="1"/>
  <c r="AO10" i="1"/>
  <c r="Q10" i="1"/>
  <c r="Q9" i="1" s="1"/>
  <c r="N15" i="9"/>
  <c r="BA3" i="1"/>
  <c r="M16" i="9"/>
  <c r="J11" i="9"/>
  <c r="ACZ5" i="1" s="1"/>
  <c r="AFA5" i="1" s="1"/>
  <c r="J13" i="9"/>
  <c r="ACZ3" i="1" s="1"/>
  <c r="P5" i="8"/>
  <c r="P4" i="8"/>
  <c r="P3" i="8"/>
  <c r="Q2" i="8"/>
  <c r="OG86" i="1" l="1"/>
  <c r="NU86" i="1"/>
  <c r="NI86" i="1"/>
  <c r="OE86" i="1"/>
  <c r="NS86" i="1"/>
  <c r="NG86" i="1"/>
  <c r="OO86" i="1"/>
  <c r="OC86" i="1"/>
  <c r="NQ86" i="1"/>
  <c r="OD86" i="1"/>
  <c r="NN86" i="1"/>
  <c r="OA86" i="1"/>
  <c r="NL86" i="1"/>
  <c r="ON86" i="1"/>
  <c r="NY86" i="1"/>
  <c r="NJ86" i="1"/>
  <c r="OL86" i="1"/>
  <c r="NR86" i="1"/>
  <c r="OJ86" i="1"/>
  <c r="NO86" i="1"/>
  <c r="OH86" i="1"/>
  <c r="NK86" i="1"/>
  <c r="OM86" i="1"/>
  <c r="NH86" i="1"/>
  <c r="OK86" i="1"/>
  <c r="OI86" i="1"/>
  <c r="OF86" i="1"/>
  <c r="OB86" i="1"/>
  <c r="NZ86" i="1"/>
  <c r="NX86" i="1"/>
  <c r="AO87" i="1"/>
  <c r="NW86" i="1"/>
  <c r="NV86" i="1"/>
  <c r="NT86" i="1"/>
  <c r="OP86" i="1"/>
  <c r="NM86" i="1"/>
  <c r="NP86" i="1"/>
  <c r="Q20" i="1"/>
  <c r="Q19" i="1" s="1"/>
  <c r="Q16" i="1"/>
  <c r="OO85" i="1"/>
  <c r="OC85" i="1"/>
  <c r="NQ85" i="1"/>
  <c r="OM85" i="1"/>
  <c r="OA85" i="1"/>
  <c r="NO85" i="1"/>
  <c r="OK85" i="1"/>
  <c r="NY85" i="1"/>
  <c r="NM85" i="1"/>
  <c r="ON85" i="1"/>
  <c r="NW85" i="1"/>
  <c r="NH85" i="1"/>
  <c r="OJ85" i="1"/>
  <c r="NU85" i="1"/>
  <c r="OH85" i="1"/>
  <c r="NS85" i="1"/>
  <c r="OP85" i="1"/>
  <c r="NR85" i="1"/>
  <c r="OL85" i="1"/>
  <c r="NP85" i="1"/>
  <c r="OI85" i="1"/>
  <c r="NN85" i="1"/>
  <c r="OG85" i="1"/>
  <c r="NL85" i="1"/>
  <c r="OF85" i="1"/>
  <c r="NK85" i="1"/>
  <c r="OE85" i="1"/>
  <c r="NJ85" i="1"/>
  <c r="OD85" i="1"/>
  <c r="NI85" i="1"/>
  <c r="OB85" i="1"/>
  <c r="NG85" i="1"/>
  <c r="NZ85" i="1"/>
  <c r="NX85" i="1"/>
  <c r="NT85" i="1"/>
  <c r="NV85" i="1"/>
  <c r="OJ28" i="1"/>
  <c r="NX28" i="1"/>
  <c r="NL28" i="1"/>
  <c r="OH28" i="1"/>
  <c r="NV28" i="1"/>
  <c r="NJ28" i="1"/>
  <c r="ON28" i="1"/>
  <c r="NZ28" i="1"/>
  <c r="NK28" i="1"/>
  <c r="OF28" i="1"/>
  <c r="NR28" i="1"/>
  <c r="OE28" i="1"/>
  <c r="NQ28" i="1"/>
  <c r="OD28" i="1"/>
  <c r="NP28" i="1"/>
  <c r="OP28" i="1"/>
  <c r="OB28" i="1"/>
  <c r="NN28" i="1"/>
  <c r="OL28" i="1"/>
  <c r="NM28" i="1"/>
  <c r="OI28" i="1"/>
  <c r="NH28" i="1"/>
  <c r="NW28" i="1"/>
  <c r="OG28" i="1"/>
  <c r="OC28" i="1"/>
  <c r="OA28" i="1"/>
  <c r="NY28" i="1"/>
  <c r="NU28" i="1"/>
  <c r="NT28" i="1"/>
  <c r="NS28" i="1"/>
  <c r="NO28" i="1"/>
  <c r="NI28" i="1"/>
  <c r="OO28" i="1"/>
  <c r="NG28" i="1"/>
  <c r="OK28" i="1"/>
  <c r="OM28" i="1"/>
  <c r="OG8" i="1"/>
  <c r="NU8" i="1"/>
  <c r="NI8" i="1"/>
  <c r="AER9" i="1"/>
  <c r="OD8" i="1"/>
  <c r="NQ8" i="1"/>
  <c r="ON8" i="1"/>
  <c r="OA8" i="1"/>
  <c r="NN8" i="1"/>
  <c r="OM8" i="1"/>
  <c r="NZ8" i="1"/>
  <c r="NM8" i="1"/>
  <c r="OK8" i="1"/>
  <c r="NX8" i="1"/>
  <c r="NK8" i="1"/>
  <c r="OJ8" i="1"/>
  <c r="NJ8" i="1"/>
  <c r="AEN9" i="1"/>
  <c r="NW8" i="1"/>
  <c r="AO9" i="1"/>
  <c r="OE8" i="1"/>
  <c r="NR8" i="1"/>
  <c r="NV8" i="1"/>
  <c r="AEP9" i="1"/>
  <c r="NS8" i="1"/>
  <c r="OP8" i="1"/>
  <c r="NP8" i="1"/>
  <c r="OC8" i="1"/>
  <c r="OO8" i="1"/>
  <c r="NO8" i="1"/>
  <c r="NT8" i="1"/>
  <c r="OL8" i="1"/>
  <c r="NL8" i="1"/>
  <c r="OF8" i="1"/>
  <c r="OI8" i="1"/>
  <c r="NH8" i="1"/>
  <c r="NY8" i="1"/>
  <c r="OH8" i="1"/>
  <c r="NG8" i="1"/>
  <c r="OB8" i="1"/>
  <c r="OP58" i="1"/>
  <c r="OD58" i="1"/>
  <c r="NR58" i="1"/>
  <c r="ON58" i="1"/>
  <c r="OB58" i="1"/>
  <c r="NP58" i="1"/>
  <c r="OI58" i="1"/>
  <c r="NU58" i="1"/>
  <c r="NG58" i="1"/>
  <c r="OG58" i="1"/>
  <c r="NS58" i="1"/>
  <c r="OE58" i="1"/>
  <c r="NO58" i="1"/>
  <c r="OL58" i="1"/>
  <c r="NT58" i="1"/>
  <c r="OA58" i="1"/>
  <c r="NJ58" i="1"/>
  <c r="NZ58" i="1"/>
  <c r="NI58" i="1"/>
  <c r="NY58" i="1"/>
  <c r="NH58" i="1"/>
  <c r="OO58" i="1"/>
  <c r="NW58" i="1"/>
  <c r="OK58" i="1"/>
  <c r="OH58" i="1"/>
  <c r="NQ58" i="1"/>
  <c r="OM58" i="1"/>
  <c r="OJ58" i="1"/>
  <c r="OF58" i="1"/>
  <c r="OC58" i="1"/>
  <c r="NX58" i="1"/>
  <c r="NV58" i="1"/>
  <c r="NN58" i="1"/>
  <c r="NM58" i="1"/>
  <c r="NK58" i="1"/>
  <c r="NL58" i="1"/>
  <c r="OH98" i="1"/>
  <c r="NV98" i="1"/>
  <c r="NJ98" i="1"/>
  <c r="OG98" i="1"/>
  <c r="NU98" i="1"/>
  <c r="NI98" i="1"/>
  <c r="OF98" i="1"/>
  <c r="NT98" i="1"/>
  <c r="NH98" i="1"/>
  <c r="OE98" i="1"/>
  <c r="NS98" i="1"/>
  <c r="NG98" i="1"/>
  <c r="OP98" i="1"/>
  <c r="OD98" i="1"/>
  <c r="NR98" i="1"/>
  <c r="OO98" i="1"/>
  <c r="OC98" i="1"/>
  <c r="NQ98" i="1"/>
  <c r="ON98" i="1"/>
  <c r="OB98" i="1"/>
  <c r="NP98" i="1"/>
  <c r="OM98" i="1"/>
  <c r="OA98" i="1"/>
  <c r="NO98" i="1"/>
  <c r="OL98" i="1"/>
  <c r="NZ98" i="1"/>
  <c r="NN98" i="1"/>
  <c r="OK98" i="1"/>
  <c r="NY98" i="1"/>
  <c r="NM98" i="1"/>
  <c r="OI98" i="1"/>
  <c r="NW98" i="1"/>
  <c r="NK98" i="1"/>
  <c r="OJ98" i="1"/>
  <c r="NX98" i="1"/>
  <c r="NL98" i="1"/>
  <c r="Q12" i="1"/>
  <c r="Q11" i="1" s="1"/>
  <c r="MV11" i="1"/>
  <c r="MJ11" i="1"/>
  <c r="NA11" i="1"/>
  <c r="MO11" i="1"/>
  <c r="MC11" i="1"/>
  <c r="ND11" i="1"/>
  <c r="MP11" i="1"/>
  <c r="MU11" i="1"/>
  <c r="MG11" i="1"/>
  <c r="NC11" i="1"/>
  <c r="ML11" i="1"/>
  <c r="MW11" i="1"/>
  <c r="ME11" i="1"/>
  <c r="NB11" i="1"/>
  <c r="MH11" i="1"/>
  <c r="MZ11" i="1"/>
  <c r="MF11" i="1"/>
  <c r="MT11" i="1"/>
  <c r="MQ11" i="1"/>
  <c r="MM11" i="1"/>
  <c r="MY11" i="1"/>
  <c r="MS11" i="1"/>
  <c r="MD11" i="1"/>
  <c r="MB11" i="1"/>
  <c r="NE11" i="1"/>
  <c r="MR11" i="1"/>
  <c r="MK11" i="1"/>
  <c r="MI11" i="1"/>
  <c r="NF11" i="1"/>
  <c r="MN11" i="1"/>
  <c r="MX11" i="1"/>
  <c r="LQ11" i="1"/>
  <c r="LE11" i="1"/>
  <c r="LV11" i="1"/>
  <c r="LJ11" i="1"/>
  <c r="KX11" i="1"/>
  <c r="LW11" i="1"/>
  <c r="LH11" i="1"/>
  <c r="LS11" i="1"/>
  <c r="LD11" i="1"/>
  <c r="LR11" i="1"/>
  <c r="LC11" i="1"/>
  <c r="LO11" i="1"/>
  <c r="LA11" i="1"/>
  <c r="LN11" i="1"/>
  <c r="KZ11" i="1"/>
  <c r="LZ11" i="1"/>
  <c r="LL11" i="1"/>
  <c r="LX11" i="1"/>
  <c r="LI11" i="1"/>
  <c r="LF11" i="1"/>
  <c r="LB11" i="1"/>
  <c r="MA11" i="1"/>
  <c r="LY11" i="1"/>
  <c r="LU11" i="1"/>
  <c r="LT11" i="1"/>
  <c r="LM11" i="1"/>
  <c r="LG11" i="1"/>
  <c r="LP11" i="1"/>
  <c r="LK11" i="1"/>
  <c r="KY11" i="1"/>
  <c r="AO12" i="1"/>
  <c r="AO19" i="1"/>
  <c r="OK20" i="1"/>
  <c r="NY20" i="1"/>
  <c r="NM20" i="1"/>
  <c r="OI20" i="1"/>
  <c r="NW20" i="1"/>
  <c r="NK20" i="1"/>
  <c r="OH20" i="1"/>
  <c r="NV20" i="1"/>
  <c r="NJ20" i="1"/>
  <c r="OG20" i="1"/>
  <c r="NU20" i="1"/>
  <c r="NI20" i="1"/>
  <c r="OD20" i="1"/>
  <c r="NN20" i="1"/>
  <c r="ON20" i="1"/>
  <c r="NT20" i="1"/>
  <c r="OM20" i="1"/>
  <c r="NS20" i="1"/>
  <c r="OL20" i="1"/>
  <c r="NR20" i="1"/>
  <c r="OE20" i="1"/>
  <c r="NO20" i="1"/>
  <c r="NP20" i="1"/>
  <c r="OO20" i="1"/>
  <c r="NG20" i="1"/>
  <c r="OB20" i="1"/>
  <c r="OF20" i="1"/>
  <c r="NX20" i="1"/>
  <c r="OA20" i="1"/>
  <c r="NL20" i="1"/>
  <c r="NZ20" i="1"/>
  <c r="NQ20" i="1"/>
  <c r="NH20" i="1"/>
  <c r="OP20" i="1"/>
  <c r="OC20" i="1"/>
  <c r="OJ20" i="1"/>
  <c r="BA6" i="1"/>
  <c r="O15" i="9"/>
  <c r="BB3" i="1"/>
  <c r="BB6" i="1" s="1"/>
  <c r="N16" i="9"/>
  <c r="K10" i="9"/>
  <c r="ADA4" i="1" s="1"/>
  <c r="AFB4" i="1" s="1"/>
  <c r="J12" i="9"/>
  <c r="ACZ6" i="1" s="1"/>
  <c r="AFA6" i="1" s="1"/>
  <c r="Q5" i="8"/>
  <c r="Q4" i="8"/>
  <c r="Q3" i="8"/>
  <c r="R2" i="8"/>
  <c r="OP87" i="1" l="1"/>
  <c r="NH87" i="1"/>
  <c r="OA87" i="1"/>
  <c r="NT87" i="1"/>
  <c r="OM87" i="1"/>
  <c r="NN87" i="1"/>
  <c r="NV87" i="1"/>
  <c r="NK87" i="1"/>
  <c r="OD87" i="1"/>
  <c r="NW87" i="1"/>
  <c r="OH87" i="1"/>
  <c r="NQ87" i="1"/>
  <c r="NO87" i="1"/>
  <c r="OC87" i="1"/>
  <c r="NX87" i="1"/>
  <c r="OJ87" i="1"/>
  <c r="OO87" i="1"/>
  <c r="AEQ9" i="1"/>
  <c r="NZ87" i="1"/>
  <c r="NR87" i="1"/>
  <c r="NG87" i="1"/>
  <c r="OB87" i="1"/>
  <c r="OL87" i="1"/>
  <c r="NS87" i="1"/>
  <c r="OF87" i="1"/>
  <c r="NJ87" i="1"/>
  <c r="OE87" i="1"/>
  <c r="OI87" i="1"/>
  <c r="NY87" i="1"/>
  <c r="NI87" i="1"/>
  <c r="AEO9" i="1"/>
  <c r="NP87" i="1"/>
  <c r="ON87" i="1"/>
  <c r="NU87" i="1"/>
  <c r="NM87" i="1"/>
  <c r="OK87" i="1"/>
  <c r="NL87" i="1"/>
  <c r="OG87" i="1"/>
  <c r="BB36" i="1"/>
  <c r="BB10" i="1"/>
  <c r="BB9" i="1" s="1"/>
  <c r="OK19" i="1"/>
  <c r="NY19" i="1"/>
  <c r="NM19" i="1"/>
  <c r="OI19" i="1"/>
  <c r="NW19" i="1"/>
  <c r="NK19" i="1"/>
  <c r="OH19" i="1"/>
  <c r="NV19" i="1"/>
  <c r="NJ19" i="1"/>
  <c r="OG19" i="1"/>
  <c r="NU19" i="1"/>
  <c r="NI19" i="1"/>
  <c r="OD19" i="1"/>
  <c r="NN19" i="1"/>
  <c r="ON19" i="1"/>
  <c r="NT19" i="1"/>
  <c r="OM19" i="1"/>
  <c r="NS19" i="1"/>
  <c r="OL19" i="1"/>
  <c r="NR19" i="1"/>
  <c r="OE19" i="1"/>
  <c r="NO19" i="1"/>
  <c r="NX19" i="1"/>
  <c r="NL19" i="1"/>
  <c r="OF19" i="1"/>
  <c r="OO19" i="1"/>
  <c r="OB19" i="1"/>
  <c r="NP19" i="1"/>
  <c r="NG19" i="1"/>
  <c r="OJ19" i="1"/>
  <c r="OC19" i="1"/>
  <c r="OP19" i="1"/>
  <c r="OA19" i="1"/>
  <c r="NZ19" i="1"/>
  <c r="NQ19" i="1"/>
  <c r="NH19" i="1"/>
  <c r="AO11" i="1"/>
  <c r="OK12" i="1"/>
  <c r="NY12" i="1"/>
  <c r="NM12" i="1"/>
  <c r="OI12" i="1"/>
  <c r="NW12" i="1"/>
  <c r="NK12" i="1"/>
  <c r="OH12" i="1"/>
  <c r="NV12" i="1"/>
  <c r="NJ12" i="1"/>
  <c r="OG12" i="1"/>
  <c r="NU12" i="1"/>
  <c r="NI12" i="1"/>
  <c r="ON12" i="1"/>
  <c r="NT12" i="1"/>
  <c r="OL12" i="1"/>
  <c r="NR12" i="1"/>
  <c r="OE12" i="1"/>
  <c r="NO12" i="1"/>
  <c r="OC12" i="1"/>
  <c r="NZ12" i="1"/>
  <c r="OO12" i="1"/>
  <c r="NP12" i="1"/>
  <c r="OB12" i="1"/>
  <c r="NS12" i="1"/>
  <c r="OP12" i="1"/>
  <c r="NH12" i="1"/>
  <c r="OJ12" i="1"/>
  <c r="OA12" i="1"/>
  <c r="NN12" i="1"/>
  <c r="NL12" i="1"/>
  <c r="NG12" i="1"/>
  <c r="OM12" i="1"/>
  <c r="OF12" i="1"/>
  <c r="OD12" i="1"/>
  <c r="NQ12" i="1"/>
  <c r="NX12" i="1"/>
  <c r="BA36" i="1"/>
  <c r="BA10" i="1"/>
  <c r="BA9" i="1" s="1"/>
  <c r="P15" i="9"/>
  <c r="BC3" i="1"/>
  <c r="BC6" i="1" s="1"/>
  <c r="O16" i="9"/>
  <c r="K11" i="9"/>
  <c r="ADA5" i="1" s="1"/>
  <c r="AFB5" i="1" s="1"/>
  <c r="K13" i="9"/>
  <c r="ADA3" i="1" s="1"/>
  <c r="R5" i="8"/>
  <c r="R4" i="8"/>
  <c r="R3" i="8"/>
  <c r="S2" i="8"/>
  <c r="OK11" i="1" l="1"/>
  <c r="NY11" i="1"/>
  <c r="NM11" i="1"/>
  <c r="OI11" i="1"/>
  <c r="NW11" i="1"/>
  <c r="NK11" i="1"/>
  <c r="OH11" i="1"/>
  <c r="NV11" i="1"/>
  <c r="NJ11" i="1"/>
  <c r="OG11" i="1"/>
  <c r="NU11" i="1"/>
  <c r="NI11" i="1"/>
  <c r="ON11" i="1"/>
  <c r="NT11" i="1"/>
  <c r="OL11" i="1"/>
  <c r="NR11" i="1"/>
  <c r="OE11" i="1"/>
  <c r="NO11" i="1"/>
  <c r="OP11" i="1"/>
  <c r="NQ11" i="1"/>
  <c r="OJ11" i="1"/>
  <c r="NL11" i="1"/>
  <c r="OB11" i="1"/>
  <c r="OD11" i="1"/>
  <c r="NZ11" i="1"/>
  <c r="NN11" i="1"/>
  <c r="OC11" i="1"/>
  <c r="NS11" i="1"/>
  <c r="NG11" i="1"/>
  <c r="OO11" i="1"/>
  <c r="OM11" i="1"/>
  <c r="OF11" i="1"/>
  <c r="OA11" i="1"/>
  <c r="NX11" i="1"/>
  <c r="NP11" i="1"/>
  <c r="NH11" i="1"/>
  <c r="BC36" i="1"/>
  <c r="BC10" i="1"/>
  <c r="BC9" i="1" s="1"/>
  <c r="Q15" i="9"/>
  <c r="BD3" i="1"/>
  <c r="BD6" i="1" s="1"/>
  <c r="P16" i="9"/>
  <c r="L10" i="9"/>
  <c r="ADB4" i="1" s="1"/>
  <c r="AFC4" i="1" s="1"/>
  <c r="K12" i="9"/>
  <c r="ADA6" i="1" s="1"/>
  <c r="S5" i="8"/>
  <c r="S4" i="8"/>
  <c r="S3" i="8"/>
  <c r="T2" i="8"/>
  <c r="BD36" i="1" l="1"/>
  <c r="BD10" i="1"/>
  <c r="BD9" i="1" s="1"/>
  <c r="AFB6" i="1"/>
  <c r="R15" i="9"/>
  <c r="Q16" i="9"/>
  <c r="BE3" i="1"/>
  <c r="BE6" i="1" s="1"/>
  <c r="L11" i="9"/>
  <c r="ADB5" i="1" s="1"/>
  <c r="AFC5" i="1" s="1"/>
  <c r="L13" i="9"/>
  <c r="ADB3" i="1" s="1"/>
  <c r="T5" i="8"/>
  <c r="T4" i="8"/>
  <c r="T3" i="8"/>
  <c r="U2" i="8"/>
  <c r="BE36" i="1" l="1"/>
  <c r="BE10" i="1"/>
  <c r="BE9" i="1" s="1"/>
  <c r="S15" i="9"/>
  <c r="R16" i="9"/>
  <c r="BF3" i="1"/>
  <c r="BF6" i="1" s="1"/>
  <c r="M10" i="9"/>
  <c r="ADC4" i="1" s="1"/>
  <c r="AFD4" i="1" s="1"/>
  <c r="L12" i="9"/>
  <c r="ADB6" i="1" s="1"/>
  <c r="U5" i="8"/>
  <c r="U4" i="8"/>
  <c r="U3" i="8"/>
  <c r="V2" i="8"/>
  <c r="BF36" i="1" l="1"/>
  <c r="BF10" i="1"/>
  <c r="BF9" i="1" s="1"/>
  <c r="AFC6" i="1"/>
  <c r="T15" i="9"/>
  <c r="BG3" i="1"/>
  <c r="BG6" i="1" s="1"/>
  <c r="S16" i="9"/>
  <c r="M11" i="9"/>
  <c r="ADC5" i="1" s="1"/>
  <c r="AFD5" i="1" s="1"/>
  <c r="M13" i="9"/>
  <c r="ADC3" i="1" s="1"/>
  <c r="V5" i="8"/>
  <c r="V4" i="8"/>
  <c r="V3" i="8"/>
  <c r="W2" i="8"/>
  <c r="BG36" i="1" l="1"/>
  <c r="BG10" i="1"/>
  <c r="BG9" i="1" s="1"/>
  <c r="U15" i="9"/>
  <c r="BH3" i="1"/>
  <c r="BH6" i="1" s="1"/>
  <c r="T16" i="9"/>
  <c r="N10" i="9"/>
  <c r="ADD4" i="1" s="1"/>
  <c r="AFE4" i="1" s="1"/>
  <c r="M12" i="9"/>
  <c r="ADC6" i="1" s="1"/>
  <c r="W5" i="8"/>
  <c r="W4" i="8"/>
  <c r="W3" i="8"/>
  <c r="X2" i="8"/>
  <c r="BH36" i="1" l="1"/>
  <c r="BH10" i="1"/>
  <c r="BH9" i="1" s="1"/>
  <c r="AFD6" i="1"/>
  <c r="V15" i="9"/>
  <c r="U16" i="9"/>
  <c r="BI3" i="1"/>
  <c r="BI6" i="1" s="1"/>
  <c r="N11" i="9"/>
  <c r="ADD5" i="1" s="1"/>
  <c r="AFE5" i="1" s="1"/>
  <c r="N13" i="9"/>
  <c r="ADD3" i="1" s="1"/>
  <c r="X5" i="8"/>
  <c r="X4" i="8"/>
  <c r="X3" i="8"/>
  <c r="Y2" i="8"/>
  <c r="BI36" i="1" l="1"/>
  <c r="BI10" i="1"/>
  <c r="BI9" i="1" s="1"/>
  <c r="W15" i="9"/>
  <c r="V16" i="9"/>
  <c r="BJ3" i="1"/>
  <c r="BJ6" i="1" s="1"/>
  <c r="O10" i="9"/>
  <c r="ADE4" i="1" s="1"/>
  <c r="AFF4" i="1" s="1"/>
  <c r="N12" i="9"/>
  <c r="ADD6" i="1" s="1"/>
  <c r="Y3" i="8"/>
  <c r="Z2" i="8"/>
  <c r="Y5" i="8"/>
  <c r="Y4" i="8"/>
  <c r="BJ36" i="1" l="1"/>
  <c r="BJ10" i="1"/>
  <c r="BJ9" i="1" s="1"/>
  <c r="AFE6" i="1"/>
  <c r="X15" i="9"/>
  <c r="W16" i="9"/>
  <c r="BK3" i="1"/>
  <c r="BK6" i="1" s="1"/>
  <c r="O13" i="9"/>
  <c r="ADE3" i="1" s="1"/>
  <c r="O11" i="9"/>
  <c r="ADE5" i="1" s="1"/>
  <c r="AFF5" i="1" s="1"/>
  <c r="Z4" i="8"/>
  <c r="Z5" i="8"/>
  <c r="Z3" i="8"/>
  <c r="AA2" i="8"/>
  <c r="BK36" i="1" l="1"/>
  <c r="BK10" i="1"/>
  <c r="BK9" i="1" s="1"/>
  <c r="Y15" i="9"/>
  <c r="X16" i="9"/>
  <c r="BL3" i="1"/>
  <c r="BL6" i="1" s="1"/>
  <c r="P10" i="9"/>
  <c r="ADF4" i="1" s="1"/>
  <c r="AFG4" i="1" s="1"/>
  <c r="O12" i="9"/>
  <c r="ADE6" i="1" s="1"/>
  <c r="AA3" i="8"/>
  <c r="AB2" i="8"/>
  <c r="AA5" i="8"/>
  <c r="AA4" i="8"/>
  <c r="BL36" i="1" l="1"/>
  <c r="BL10" i="1"/>
  <c r="BL9" i="1" s="1"/>
  <c r="AFF6" i="1"/>
  <c r="Z15" i="9"/>
  <c r="BM3" i="1"/>
  <c r="BM6" i="1" s="1"/>
  <c r="Y16" i="9"/>
  <c r="P11" i="9"/>
  <c r="ADF5" i="1" s="1"/>
  <c r="AFG5" i="1" s="1"/>
  <c r="P13" i="9"/>
  <c r="ADF3" i="1" s="1"/>
  <c r="AB5" i="8"/>
  <c r="AB4" i="8"/>
  <c r="AB3" i="8"/>
  <c r="AC2" i="8"/>
  <c r="BM36" i="1" l="1"/>
  <c r="BM10" i="1"/>
  <c r="BM9" i="1" s="1"/>
  <c r="AA15" i="9"/>
  <c r="BN3" i="1"/>
  <c r="BN6" i="1" s="1"/>
  <c r="Z16" i="9"/>
  <c r="Q10" i="9"/>
  <c r="ADG4" i="1" s="1"/>
  <c r="AFH4" i="1" s="1"/>
  <c r="P12" i="9"/>
  <c r="ADF6" i="1" s="1"/>
  <c r="AC5" i="8"/>
  <c r="AC4" i="8"/>
  <c r="AC3" i="8"/>
  <c r="AD2" i="8"/>
  <c r="BN36" i="1" l="1"/>
  <c r="BN10" i="1"/>
  <c r="BN9" i="1" s="1"/>
  <c r="AFG6" i="1"/>
  <c r="AB15" i="9"/>
  <c r="AA16" i="9"/>
  <c r="BO3" i="1"/>
  <c r="Q13" i="9"/>
  <c r="ADG3" i="1" s="1"/>
  <c r="Q11" i="9"/>
  <c r="ADG5" i="1" s="1"/>
  <c r="AFH5" i="1" s="1"/>
  <c r="AD5" i="8"/>
  <c r="AD4" i="8"/>
  <c r="AD3" i="8"/>
  <c r="AE2" i="8"/>
  <c r="BO6" i="1" l="1"/>
  <c r="AC15" i="9"/>
  <c r="BP3" i="1"/>
  <c r="AB16" i="9"/>
  <c r="R10" i="9"/>
  <c r="ADH4" i="1" s="1"/>
  <c r="AFI4" i="1" s="1"/>
  <c r="Q12" i="9"/>
  <c r="ADG6" i="1" s="1"/>
  <c r="AE5" i="8"/>
  <c r="AE4" i="8"/>
  <c r="AE3" i="8"/>
  <c r="AF2" i="8"/>
  <c r="BO36" i="1" l="1"/>
  <c r="BO10" i="1"/>
  <c r="BO9" i="1" s="1"/>
  <c r="BP6" i="1"/>
  <c r="AFH6" i="1"/>
  <c r="AD15" i="9"/>
  <c r="AC16" i="9"/>
  <c r="BQ3" i="1"/>
  <c r="R13" i="9"/>
  <c r="ADH3" i="1" s="1"/>
  <c r="R11" i="9"/>
  <c r="ADH5" i="1" s="1"/>
  <c r="AFI5" i="1" s="1"/>
  <c r="AF5" i="8"/>
  <c r="AF4" i="8"/>
  <c r="AF3" i="8"/>
  <c r="AG2" i="8"/>
  <c r="BP36" i="1" l="1"/>
  <c r="BP10" i="1"/>
  <c r="BP9" i="1" s="1"/>
  <c r="BQ6" i="1"/>
  <c r="AE15" i="9"/>
  <c r="AD16" i="9"/>
  <c r="BR3" i="1"/>
  <c r="S10" i="9"/>
  <c r="ADI4" i="1" s="1"/>
  <c r="AFJ4" i="1" s="1"/>
  <c r="R12" i="9"/>
  <c r="ADH6" i="1" s="1"/>
  <c r="AFI6" i="1" s="1"/>
  <c r="AG5" i="8"/>
  <c r="AG4" i="8"/>
  <c r="AG3" i="8"/>
  <c r="AH2" i="8"/>
  <c r="BR6" i="1" l="1"/>
  <c r="BQ36" i="1"/>
  <c r="BQ10" i="1"/>
  <c r="BQ9" i="1" s="1"/>
  <c r="AF15" i="9"/>
  <c r="BS3" i="1"/>
  <c r="AE16" i="9"/>
  <c r="S11" i="9"/>
  <c r="ADI5" i="1" s="1"/>
  <c r="AFJ5" i="1" s="1"/>
  <c r="S13" i="9"/>
  <c r="ADI3" i="1" s="1"/>
  <c r="AH5" i="8"/>
  <c r="AH4" i="8"/>
  <c r="AH3" i="8"/>
  <c r="AI2" i="8"/>
  <c r="BR36" i="1" l="1"/>
  <c r="BR10" i="1"/>
  <c r="BR9" i="1" s="1"/>
  <c r="BS6" i="1"/>
  <c r="AG15" i="9"/>
  <c r="BT3" i="1"/>
  <c r="AF16" i="9"/>
  <c r="T10" i="9"/>
  <c r="ADJ4" i="1" s="1"/>
  <c r="AFK4" i="1" s="1"/>
  <c r="S12" i="9"/>
  <c r="ADI6" i="1" s="1"/>
  <c r="AFJ6" i="1" s="1"/>
  <c r="AI5" i="8"/>
  <c r="AI4" i="8"/>
  <c r="AI3" i="8"/>
  <c r="AJ2" i="8"/>
  <c r="BS36" i="1" l="1"/>
  <c r="BS10" i="1"/>
  <c r="BS9" i="1" s="1"/>
  <c r="BT6" i="1"/>
  <c r="AH15" i="9"/>
  <c r="BU3" i="1"/>
  <c r="AG16" i="9"/>
  <c r="T13" i="9"/>
  <c r="ADJ3" i="1" s="1"/>
  <c r="T11" i="9"/>
  <c r="ADJ5" i="1" s="1"/>
  <c r="AFK5" i="1" s="1"/>
  <c r="AJ5" i="8"/>
  <c r="AJ4" i="8"/>
  <c r="AJ3" i="8"/>
  <c r="AK2" i="8"/>
  <c r="BU6" i="1" l="1"/>
  <c r="BU36" i="1" s="1"/>
  <c r="BT36" i="1"/>
  <c r="BT10" i="1"/>
  <c r="BT9" i="1" s="1"/>
  <c r="AI15" i="9"/>
  <c r="AH16" i="9"/>
  <c r="BV3" i="1"/>
  <c r="BV6" i="1" s="1"/>
  <c r="U10" i="9"/>
  <c r="ADK4" i="1" s="1"/>
  <c r="AFL4" i="1" s="1"/>
  <c r="T12" i="9"/>
  <c r="ADJ6" i="1" s="1"/>
  <c r="AFK6" i="1" s="1"/>
  <c r="AK3" i="8"/>
  <c r="AL2" i="8"/>
  <c r="AK5" i="8"/>
  <c r="AK4" i="8"/>
  <c r="BU10" i="1" l="1"/>
  <c r="BU9" i="1" s="1"/>
  <c r="BV36" i="1"/>
  <c r="BV10" i="1"/>
  <c r="BV9" i="1" s="1"/>
  <c r="AJ15" i="9"/>
  <c r="BW3" i="1"/>
  <c r="BW6" i="1" s="1"/>
  <c r="AI16" i="9"/>
  <c r="U13" i="9"/>
  <c r="ADK3" i="1" s="1"/>
  <c r="U11" i="9"/>
  <c r="ADK5" i="1" s="1"/>
  <c r="AFL5" i="1" s="1"/>
  <c r="AL4" i="8"/>
  <c r="AL5" i="8"/>
  <c r="AL3" i="8"/>
  <c r="AM2" i="8"/>
  <c r="BW36" i="1" l="1"/>
  <c r="BW10" i="1"/>
  <c r="BW9" i="1" s="1"/>
  <c r="AK15" i="9"/>
  <c r="AJ16" i="9"/>
  <c r="BX3" i="1"/>
  <c r="BX6" i="1" s="1"/>
  <c r="V10" i="9"/>
  <c r="ADL4" i="1" s="1"/>
  <c r="AFM4" i="1" s="1"/>
  <c r="U12" i="9"/>
  <c r="ADK6" i="1" s="1"/>
  <c r="AFL6" i="1" s="1"/>
  <c r="AM3" i="8"/>
  <c r="AM5" i="8"/>
  <c r="AM4" i="8"/>
  <c r="BX36" i="1" l="1"/>
  <c r="BX10" i="1"/>
  <c r="BX9" i="1" s="1"/>
  <c r="AL15" i="9"/>
  <c r="AK16" i="9"/>
  <c r="BY3" i="1"/>
  <c r="V11" i="9"/>
  <c r="ADL5" i="1" s="1"/>
  <c r="AFM5" i="1" s="1"/>
  <c r="V13" i="9"/>
  <c r="ADL3" i="1" s="1"/>
  <c r="BZ6" i="1" l="1"/>
  <c r="BY6" i="1"/>
  <c r="AM15" i="9"/>
  <c r="AL16" i="9"/>
  <c r="W10" i="9"/>
  <c r="ADM4" i="1" s="1"/>
  <c r="AFN4" i="1" s="1"/>
  <c r="V12" i="9"/>
  <c r="ADL6" i="1" s="1"/>
  <c r="AFM6" i="1" s="1"/>
  <c r="BY36" i="1" l="1"/>
  <c r="BY10" i="1"/>
  <c r="BY9" i="1" s="1"/>
  <c r="BZ36" i="1"/>
  <c r="BZ10" i="1"/>
  <c r="BZ9" i="1" s="1"/>
  <c r="AN15" i="9"/>
  <c r="AM16" i="9"/>
  <c r="CA3" i="1"/>
  <c r="CA6" i="1" s="1"/>
  <c r="W13" i="9"/>
  <c r="ADM3" i="1" s="1"/>
  <c r="W11" i="9"/>
  <c r="ADM5" i="1" s="1"/>
  <c r="AFN5" i="1" s="1"/>
  <c r="CA36" i="1" l="1"/>
  <c r="CA10" i="1"/>
  <c r="CA9" i="1" s="1"/>
  <c r="AO15" i="9"/>
  <c r="CB3" i="1"/>
  <c r="CB6" i="1" s="1"/>
  <c r="AN16" i="9"/>
  <c r="X10" i="9"/>
  <c r="ADN4" i="1" s="1"/>
  <c r="AFO4" i="1" s="1"/>
  <c r="W12" i="9"/>
  <c r="ADM6" i="1" s="1"/>
  <c r="AFN6" i="1" s="1"/>
  <c r="CB36" i="1" l="1"/>
  <c r="CB10" i="1"/>
  <c r="CB9" i="1" s="1"/>
  <c r="AP15" i="9"/>
  <c r="AO16" i="9"/>
  <c r="CC3" i="1"/>
  <c r="CC6" i="1" s="1"/>
  <c r="X13" i="9"/>
  <c r="ADN3" i="1" s="1"/>
  <c r="X11" i="9"/>
  <c r="ADN5" i="1" s="1"/>
  <c r="AFO5" i="1" s="1"/>
  <c r="CC10" i="1" l="1"/>
  <c r="CC9" i="1" s="1"/>
  <c r="CC36" i="1"/>
  <c r="AQ15" i="9"/>
  <c r="AP16" i="9"/>
  <c r="CD3" i="1"/>
  <c r="CD6" i="1" s="1"/>
  <c r="Y10" i="9"/>
  <c r="ADO4" i="1" s="1"/>
  <c r="AFP4" i="1" s="1"/>
  <c r="X12" i="9"/>
  <c r="ADN6" i="1" s="1"/>
  <c r="AFO6" i="1" s="1"/>
  <c r="N3" i="3"/>
  <c r="B3" i="3"/>
  <c r="C3" i="3" s="1"/>
  <c r="CD36" i="1" l="1"/>
  <c r="CD10" i="1"/>
  <c r="CD9" i="1" s="1"/>
  <c r="AR15" i="9"/>
  <c r="CE3" i="1"/>
  <c r="CE6" i="1" s="1"/>
  <c r="AQ16" i="9"/>
  <c r="Y11" i="9"/>
  <c r="ADO5" i="1" s="1"/>
  <c r="AFP5" i="1" s="1"/>
  <c r="Y13" i="9"/>
  <c r="ADO3" i="1" s="1"/>
  <c r="AH3" i="1"/>
  <c r="AD3" i="1"/>
  <c r="AET3" i="1"/>
  <c r="AES3" i="1"/>
  <c r="AF3" i="1"/>
  <c r="AE3" i="1"/>
  <c r="D3" i="3"/>
  <c r="E3" i="3" s="1"/>
  <c r="CE36" i="1" l="1"/>
  <c r="CE10" i="1"/>
  <c r="CE9" i="1" s="1"/>
  <c r="AS15" i="9"/>
  <c r="CF3" i="1"/>
  <c r="CF6" i="1" s="1"/>
  <c r="AR16" i="9"/>
  <c r="Z10" i="9"/>
  <c r="ADP4" i="1" s="1"/>
  <c r="AFQ4" i="1" s="1"/>
  <c r="Y12" i="9"/>
  <c r="ADO6" i="1" s="1"/>
  <c r="AFP6" i="1" s="1"/>
  <c r="AG3" i="1"/>
  <c r="AI3" i="1"/>
  <c r="AEU3" i="1"/>
  <c r="F3" i="3"/>
  <c r="G3" i="3" s="1"/>
  <c r="CF36" i="1" l="1"/>
  <c r="CF10" i="1"/>
  <c r="CF9" i="1" s="1"/>
  <c r="C14" i="1"/>
  <c r="C22" i="1" s="1"/>
  <c r="B8" i="1"/>
  <c r="D14" i="1"/>
  <c r="D22" i="1" s="1"/>
  <c r="C8" i="1"/>
  <c r="E14" i="1"/>
  <c r="B14" i="1"/>
  <c r="D8" i="1"/>
  <c r="F14" i="1"/>
  <c r="F22" i="1" s="1"/>
  <c r="E8" i="1"/>
  <c r="F8" i="1"/>
  <c r="AT15" i="9"/>
  <c r="CG3" i="1"/>
  <c r="CG6" i="1" s="1"/>
  <c r="AS16" i="9"/>
  <c r="Z11" i="9"/>
  <c r="ADP5" i="1" s="1"/>
  <c r="AFQ5" i="1" s="1"/>
  <c r="Z13" i="9"/>
  <c r="ADP3" i="1" s="1"/>
  <c r="AJ3" i="1"/>
  <c r="AEV3" i="1"/>
  <c r="H3" i="3"/>
  <c r="G14" i="1" s="1"/>
  <c r="G22" i="1" s="1"/>
  <c r="AH22" i="1" l="1"/>
  <c r="F43" i="1"/>
  <c r="AH43" i="1" s="1"/>
  <c r="AH100" i="1" s="1"/>
  <c r="D43" i="1"/>
  <c r="AI22" i="1"/>
  <c r="G43" i="1"/>
  <c r="AI43" i="1" s="1"/>
  <c r="AI100" i="1" s="1"/>
  <c r="CG36" i="1"/>
  <c r="CG10" i="1"/>
  <c r="CG9" i="1" s="1"/>
  <c r="AE22" i="1"/>
  <c r="C43" i="1"/>
  <c r="AE43" i="1" s="1"/>
  <c r="AE100" i="1" s="1"/>
  <c r="B22" i="1"/>
  <c r="E22" i="1"/>
  <c r="G64" i="1"/>
  <c r="AI64" i="1" s="1"/>
  <c r="F64" i="1"/>
  <c r="AH64" i="1" s="1"/>
  <c r="E64" i="1"/>
  <c r="AG64" i="1" s="1"/>
  <c r="D64" i="1"/>
  <c r="C64" i="1"/>
  <c r="AE64" i="1" s="1"/>
  <c r="B64" i="1"/>
  <c r="G45" i="1"/>
  <c r="F45" i="1"/>
  <c r="E45" i="1"/>
  <c r="D45" i="1"/>
  <c r="C45" i="1"/>
  <c r="B45" i="1"/>
  <c r="N14" i="1"/>
  <c r="N17" i="1" s="1"/>
  <c r="N23" i="1"/>
  <c r="O14" i="1"/>
  <c r="O23" i="1"/>
  <c r="AI14" i="1"/>
  <c r="AI83" i="1" s="1"/>
  <c r="G30" i="1"/>
  <c r="AI30" i="1" s="1"/>
  <c r="G31" i="1"/>
  <c r="G98" i="1" s="1"/>
  <c r="AH14" i="1"/>
  <c r="AH83" i="1" s="1"/>
  <c r="F31" i="1"/>
  <c r="F98" i="1" s="1"/>
  <c r="F30" i="1"/>
  <c r="AH30" i="1" s="1"/>
  <c r="AD14" i="1"/>
  <c r="AD83" i="1" s="1"/>
  <c r="B31" i="1"/>
  <c r="AG14" i="1"/>
  <c r="AG83" i="1" s="1"/>
  <c r="E31" i="1"/>
  <c r="E30" i="1"/>
  <c r="D30" i="1"/>
  <c r="D31" i="1"/>
  <c r="D98" i="1" s="1"/>
  <c r="AE14" i="1"/>
  <c r="AE83" i="1" s="1"/>
  <c r="C31" i="1"/>
  <c r="C30" i="1"/>
  <c r="AE30" i="1" s="1"/>
  <c r="G8" i="1"/>
  <c r="F15" i="1"/>
  <c r="R14" i="1"/>
  <c r="R26" i="1" s="1"/>
  <c r="S14" i="1"/>
  <c r="S23" i="1" s="1"/>
  <c r="T14" i="1"/>
  <c r="T23" i="1" s="1"/>
  <c r="B15" i="1"/>
  <c r="U14" i="1"/>
  <c r="U23" i="1" s="1"/>
  <c r="V14" i="1"/>
  <c r="V24" i="1" s="1"/>
  <c r="W14" i="1"/>
  <c r="W26" i="1" s="1"/>
  <c r="B30" i="1"/>
  <c r="E15" i="1"/>
  <c r="D15" i="1"/>
  <c r="C15" i="1"/>
  <c r="G15" i="1"/>
  <c r="AU15" i="9"/>
  <c r="CH3" i="1"/>
  <c r="CH6" i="1" s="1"/>
  <c r="AT16" i="9"/>
  <c r="AA10" i="9"/>
  <c r="ADQ4" i="1" s="1"/>
  <c r="AFR4" i="1" s="1"/>
  <c r="Z12" i="9"/>
  <c r="ADP6" i="1" s="1"/>
  <c r="AFQ6" i="1" s="1"/>
  <c r="AL3" i="1"/>
  <c r="AEW3" i="1"/>
  <c r="I3" i="3"/>
  <c r="ACR9" i="1" l="1"/>
  <c r="ACR12" i="1"/>
  <c r="ACR11" i="1"/>
  <c r="O26" i="1"/>
  <c r="N24" i="1"/>
  <c r="AE41" i="1"/>
  <c r="BT43" i="1"/>
  <c r="BS43" i="1"/>
  <c r="BR43" i="1"/>
  <c r="BQ43" i="1"/>
  <c r="BP43" i="1"/>
  <c r="BO43" i="1"/>
  <c r="BY43" i="1"/>
  <c r="BX43" i="1"/>
  <c r="BW43" i="1"/>
  <c r="BV43" i="1"/>
  <c r="BU43" i="1"/>
  <c r="CA43" i="1"/>
  <c r="CE43" i="1"/>
  <c r="CG43" i="1"/>
  <c r="CC43" i="1"/>
  <c r="CB43" i="1"/>
  <c r="CD43" i="1"/>
  <c r="CF43" i="1"/>
  <c r="CH43" i="1"/>
  <c r="BZ43" i="1"/>
  <c r="AI101" i="1"/>
  <c r="B54" i="1"/>
  <c r="AD45" i="1"/>
  <c r="AD64" i="1"/>
  <c r="B73" i="1"/>
  <c r="BS64" i="1"/>
  <c r="BR64" i="1"/>
  <c r="BQ64" i="1"/>
  <c r="BP64" i="1"/>
  <c r="BO64" i="1"/>
  <c r="BY64" i="1"/>
  <c r="BX64" i="1"/>
  <c r="BW64" i="1"/>
  <c r="BV64" i="1"/>
  <c r="BU64" i="1"/>
  <c r="BT64" i="1"/>
  <c r="BZ64" i="1"/>
  <c r="CA64" i="1"/>
  <c r="CE64" i="1"/>
  <c r="CG64" i="1"/>
  <c r="CC64" i="1"/>
  <c r="CB64" i="1"/>
  <c r="CD64" i="1"/>
  <c r="CF64" i="1"/>
  <c r="CH64" i="1"/>
  <c r="BY22" i="1"/>
  <c r="BX22" i="1"/>
  <c r="BW22" i="1"/>
  <c r="BV22" i="1"/>
  <c r="BU22" i="1"/>
  <c r="BT22" i="1"/>
  <c r="BS22" i="1"/>
  <c r="BR22" i="1"/>
  <c r="BQ22" i="1"/>
  <c r="BP22" i="1"/>
  <c r="BO22" i="1"/>
  <c r="CC22" i="1"/>
  <c r="BZ22" i="1"/>
  <c r="CA22" i="1"/>
  <c r="CB22" i="1"/>
  <c r="CG22" i="1"/>
  <c r="CE22" i="1"/>
  <c r="CF22" i="1"/>
  <c r="CD22" i="1"/>
  <c r="CH22" i="1"/>
  <c r="C54" i="1"/>
  <c r="AE54" i="1" s="1"/>
  <c r="AE45" i="1"/>
  <c r="CH10" i="1"/>
  <c r="CH9" i="1" s="1"/>
  <c r="CH36" i="1"/>
  <c r="AI41" i="1"/>
  <c r="BY30" i="1"/>
  <c r="BX30" i="1"/>
  <c r="BW30" i="1"/>
  <c r="BV30" i="1"/>
  <c r="BU30" i="1"/>
  <c r="BT30" i="1"/>
  <c r="BS30" i="1"/>
  <c r="BR30" i="1"/>
  <c r="BQ30" i="1"/>
  <c r="BP30" i="1"/>
  <c r="BO30" i="1"/>
  <c r="CH30" i="1"/>
  <c r="CG30" i="1"/>
  <c r="BZ30" i="1"/>
  <c r="CB30" i="1"/>
  <c r="CC30" i="1"/>
  <c r="CD30" i="1"/>
  <c r="CF30" i="1"/>
  <c r="CE30" i="1"/>
  <c r="CA30" i="1"/>
  <c r="AH101" i="1"/>
  <c r="G54" i="1"/>
  <c r="AI54" i="1" s="1"/>
  <c r="AI45" i="1"/>
  <c r="AU14" i="1"/>
  <c r="AU83" i="1" s="1"/>
  <c r="BG14" i="1"/>
  <c r="BG83" i="1" s="1"/>
  <c r="AV14" i="1"/>
  <c r="AV83" i="1" s="1"/>
  <c r="BH14" i="1"/>
  <c r="BH83" i="1" s="1"/>
  <c r="AQ14" i="1"/>
  <c r="AQ83" i="1" s="1"/>
  <c r="AW14" i="1"/>
  <c r="AW83" i="1" s="1"/>
  <c r="BI14" i="1"/>
  <c r="BI83" i="1" s="1"/>
  <c r="AP14" i="1"/>
  <c r="AP83" i="1" s="1"/>
  <c r="AX14" i="1"/>
  <c r="AX83" i="1" s="1"/>
  <c r="BJ14" i="1"/>
  <c r="BJ83" i="1" s="1"/>
  <c r="AY14" i="1"/>
  <c r="AY83" i="1" s="1"/>
  <c r="BK14" i="1"/>
  <c r="BK83" i="1" s="1"/>
  <c r="AZ14" i="1"/>
  <c r="AZ83" i="1" s="1"/>
  <c r="BL14" i="1"/>
  <c r="BL83" i="1" s="1"/>
  <c r="BA14" i="1"/>
  <c r="BA83" i="1" s="1"/>
  <c r="BM14" i="1"/>
  <c r="BM83" i="1" s="1"/>
  <c r="BB14" i="1"/>
  <c r="BB83" i="1" s="1"/>
  <c r="BN14" i="1"/>
  <c r="BN83" i="1" s="1"/>
  <c r="BC14" i="1"/>
  <c r="BC83" i="1" s="1"/>
  <c r="AR14" i="1"/>
  <c r="AR83" i="1" s="1"/>
  <c r="BD14" i="1"/>
  <c r="BD83" i="1" s="1"/>
  <c r="AT14" i="1"/>
  <c r="AT83" i="1" s="1"/>
  <c r="BF14" i="1"/>
  <c r="BF83" i="1" s="1"/>
  <c r="BE14" i="1"/>
  <c r="BE83" i="1" s="1"/>
  <c r="AS14" i="1"/>
  <c r="AS83" i="1" s="1"/>
  <c r="D54" i="1"/>
  <c r="E54" i="1"/>
  <c r="AG54" i="1" s="1"/>
  <c r="AG45" i="1"/>
  <c r="O22" i="1"/>
  <c r="AG22" i="1"/>
  <c r="E43" i="1"/>
  <c r="AG43" i="1" s="1"/>
  <c r="AG100" i="1" s="1"/>
  <c r="BT14" i="1"/>
  <c r="BT83" i="1" s="1"/>
  <c r="BS14" i="1"/>
  <c r="BS83" i="1" s="1"/>
  <c r="BR14" i="1"/>
  <c r="BR83" i="1" s="1"/>
  <c r="BQ14" i="1"/>
  <c r="BQ83" i="1" s="1"/>
  <c r="BP14" i="1"/>
  <c r="BP83" i="1" s="1"/>
  <c r="BO14" i="1"/>
  <c r="BO83" i="1" s="1"/>
  <c r="BY14" i="1"/>
  <c r="BY83" i="1" s="1"/>
  <c r="BX14" i="1"/>
  <c r="BX83" i="1" s="1"/>
  <c r="BW14" i="1"/>
  <c r="BW83" i="1" s="1"/>
  <c r="BV14" i="1"/>
  <c r="BV83" i="1" s="1"/>
  <c r="BU14" i="1"/>
  <c r="BU83" i="1" s="1"/>
  <c r="CH14" i="1"/>
  <c r="CH83" i="1" s="1"/>
  <c r="CD14" i="1"/>
  <c r="CD83" i="1" s="1"/>
  <c r="CB14" i="1"/>
  <c r="CB83" i="1" s="1"/>
  <c r="CC14" i="1"/>
  <c r="CC83" i="1" s="1"/>
  <c r="CG14" i="1"/>
  <c r="CG83" i="1" s="1"/>
  <c r="CF14" i="1"/>
  <c r="CF83" i="1" s="1"/>
  <c r="CA14" i="1"/>
  <c r="CA83" i="1" s="1"/>
  <c r="CE14" i="1"/>
  <c r="CE83" i="1" s="1"/>
  <c r="BZ14" i="1"/>
  <c r="BZ83" i="1" s="1"/>
  <c r="S22" i="1"/>
  <c r="T22" i="1"/>
  <c r="U22" i="1"/>
  <c r="R22" i="1"/>
  <c r="AD22" i="1"/>
  <c r="V22" i="1"/>
  <c r="W22" i="1"/>
  <c r="N22" i="1"/>
  <c r="B43" i="1"/>
  <c r="B98" i="1" s="1"/>
  <c r="AH41" i="1"/>
  <c r="N26" i="1"/>
  <c r="F54" i="1"/>
  <c r="AH54" i="1" s="1"/>
  <c r="AH45" i="1"/>
  <c r="N48" i="1"/>
  <c r="S64" i="1"/>
  <c r="U64" i="1"/>
  <c r="V64" i="1"/>
  <c r="W64" i="1"/>
  <c r="T64" i="1"/>
  <c r="R64" i="1"/>
  <c r="O17" i="1"/>
  <c r="O48" i="1" s="1"/>
  <c r="O24" i="1"/>
  <c r="C98" i="1"/>
  <c r="N64" i="1"/>
  <c r="O64" i="1"/>
  <c r="F101" i="1"/>
  <c r="F102" i="1" s="1"/>
  <c r="D101" i="1"/>
  <c r="D102" i="1" s="1"/>
  <c r="G101" i="1"/>
  <c r="G102" i="1" s="1"/>
  <c r="E98" i="1"/>
  <c r="R45" i="1"/>
  <c r="S45" i="1"/>
  <c r="T45" i="1"/>
  <c r="U45" i="1"/>
  <c r="V45" i="1"/>
  <c r="N45" i="1"/>
  <c r="W45" i="1"/>
  <c r="AE51" i="1"/>
  <c r="C57" i="1"/>
  <c r="AE57" i="1" s="1"/>
  <c r="C47" i="1"/>
  <c r="D57" i="1"/>
  <c r="D47" i="1"/>
  <c r="O45" i="1"/>
  <c r="E57" i="1"/>
  <c r="AG57" i="1" s="1"/>
  <c r="E47" i="1"/>
  <c r="AG51" i="1"/>
  <c r="W17" i="1"/>
  <c r="W48" i="1" s="1"/>
  <c r="V17" i="1"/>
  <c r="V48" i="1" s="1"/>
  <c r="U17" i="1"/>
  <c r="U48" i="1" s="1"/>
  <c r="F47" i="1"/>
  <c r="F57" i="1"/>
  <c r="AH57" i="1" s="1"/>
  <c r="AH51" i="1"/>
  <c r="T17" i="1"/>
  <c r="T48" i="1" s="1"/>
  <c r="R17" i="1"/>
  <c r="R48" i="1" s="1"/>
  <c r="G47" i="1"/>
  <c r="G57" i="1"/>
  <c r="AI57" i="1" s="1"/>
  <c r="AI51" i="1"/>
  <c r="S17" i="1"/>
  <c r="S48" i="1" s="1"/>
  <c r="B57" i="1"/>
  <c r="AD57" i="1" s="1"/>
  <c r="B47" i="1"/>
  <c r="AD47" i="1" s="1"/>
  <c r="W23" i="1"/>
  <c r="AE31" i="1"/>
  <c r="AE84" i="1" s="1"/>
  <c r="AH31" i="1"/>
  <c r="AH84" i="1" s="1"/>
  <c r="AI31" i="1"/>
  <c r="AI84" i="1" s="1"/>
  <c r="S24" i="1"/>
  <c r="N15" i="1"/>
  <c r="N25" i="1" s="1"/>
  <c r="AG30" i="1"/>
  <c r="O30" i="1"/>
  <c r="AG31" i="1"/>
  <c r="AG84" i="1" s="1"/>
  <c r="O31" i="1"/>
  <c r="O33" i="1" s="1"/>
  <c r="R24" i="1"/>
  <c r="O15" i="1"/>
  <c r="O27" i="1" s="1"/>
  <c r="T24" i="1"/>
  <c r="N30" i="1"/>
  <c r="N31" i="1"/>
  <c r="N33" i="1" s="1"/>
  <c r="R23" i="1"/>
  <c r="S26" i="1"/>
  <c r="AH15" i="1"/>
  <c r="F32" i="1"/>
  <c r="AH32" i="1" s="1"/>
  <c r="F28" i="1"/>
  <c r="T26" i="1"/>
  <c r="V23" i="1"/>
  <c r="W24" i="1"/>
  <c r="AD31" i="1"/>
  <c r="AD84" i="1" s="1"/>
  <c r="V31" i="1"/>
  <c r="V33" i="1" s="1"/>
  <c r="W31" i="1"/>
  <c r="S31" i="1"/>
  <c r="R31" i="1"/>
  <c r="T31" i="1"/>
  <c r="U31" i="1"/>
  <c r="AD15" i="1"/>
  <c r="B32" i="1"/>
  <c r="B28" i="1"/>
  <c r="D28" i="1"/>
  <c r="D32" i="1"/>
  <c r="V26" i="1"/>
  <c r="U26" i="1"/>
  <c r="AI15" i="1"/>
  <c r="G32" i="1"/>
  <c r="AI32" i="1" s="1"/>
  <c r="G28" i="1"/>
  <c r="AG15" i="1"/>
  <c r="E32" i="1"/>
  <c r="E28" i="1"/>
  <c r="U24" i="1"/>
  <c r="AE15" i="1"/>
  <c r="C32" i="1"/>
  <c r="AE32" i="1" s="1"/>
  <c r="C28" i="1"/>
  <c r="AD30" i="1"/>
  <c r="T30" i="1"/>
  <c r="U30" i="1"/>
  <c r="V30" i="1"/>
  <c r="S30" i="1"/>
  <c r="W30" i="1"/>
  <c r="R30" i="1"/>
  <c r="S15" i="1"/>
  <c r="T15" i="1"/>
  <c r="T25" i="1" s="1"/>
  <c r="U15" i="1"/>
  <c r="U25" i="1" s="1"/>
  <c r="V15" i="1"/>
  <c r="V27" i="1" s="1"/>
  <c r="W15" i="1"/>
  <c r="W27" i="1" s="1"/>
  <c r="R15" i="1"/>
  <c r="AV15" i="9"/>
  <c r="CI3" i="1"/>
  <c r="CI6" i="1" s="1"/>
  <c r="CI43" i="1" s="1"/>
  <c r="AU16" i="9"/>
  <c r="AK3" i="1"/>
  <c r="AA13" i="9"/>
  <c r="ADQ3" i="1" s="1"/>
  <c r="AA11" i="9"/>
  <c r="ADQ5" i="1" s="1"/>
  <c r="AFR5" i="1" s="1"/>
  <c r="AM3" i="1"/>
  <c r="AEX3" i="1"/>
  <c r="J3" i="3"/>
  <c r="BR41" i="1" l="1"/>
  <c r="CH41" i="1"/>
  <c r="BU45" i="1"/>
  <c r="BT45" i="1"/>
  <c r="BS45" i="1"/>
  <c r="BR45" i="1"/>
  <c r="BQ45" i="1"/>
  <c r="BP45" i="1"/>
  <c r="BO45" i="1"/>
  <c r="BY45" i="1"/>
  <c r="BX45" i="1"/>
  <c r="BW45" i="1"/>
  <c r="BV45" i="1"/>
  <c r="CG45" i="1"/>
  <c r="CE45" i="1"/>
  <c r="CC45" i="1"/>
  <c r="CI45" i="1"/>
  <c r="CD45" i="1"/>
  <c r="CH45" i="1"/>
  <c r="CF45" i="1"/>
  <c r="BZ45" i="1"/>
  <c r="CB45" i="1"/>
  <c r="CA45" i="1"/>
  <c r="F46" i="1"/>
  <c r="AH46" i="1" s="1"/>
  <c r="AH47" i="1"/>
  <c r="BR57" i="1"/>
  <c r="BQ57" i="1"/>
  <c r="BP57" i="1"/>
  <c r="BO57" i="1"/>
  <c r="BY57" i="1"/>
  <c r="BX57" i="1"/>
  <c r="BW57" i="1"/>
  <c r="BV57" i="1"/>
  <c r="BU57" i="1"/>
  <c r="BT57" i="1"/>
  <c r="BS57" i="1"/>
  <c r="CF57" i="1"/>
  <c r="CI57" i="1"/>
  <c r="BZ57" i="1"/>
  <c r="CA57" i="1"/>
  <c r="CE57" i="1"/>
  <c r="CG57" i="1"/>
  <c r="CC57" i="1"/>
  <c r="CB57" i="1"/>
  <c r="CD57" i="1"/>
  <c r="CH57" i="1"/>
  <c r="N43" i="1"/>
  <c r="N41" i="1" s="1"/>
  <c r="AD43" i="1"/>
  <c r="AD100" i="1" s="1"/>
  <c r="AG41" i="1"/>
  <c r="CG41" i="1"/>
  <c r="BQ41" i="1"/>
  <c r="AZ47" i="1"/>
  <c r="BL47" i="1"/>
  <c r="BA47" i="1"/>
  <c r="BM47" i="1"/>
  <c r="BB47" i="1"/>
  <c r="BN47" i="1"/>
  <c r="AQ47" i="1"/>
  <c r="BC47" i="1"/>
  <c r="AP47" i="1"/>
  <c r="AR47" i="1"/>
  <c r="BD47" i="1"/>
  <c r="AS47" i="1"/>
  <c r="BE47" i="1"/>
  <c r="AT47" i="1"/>
  <c r="BF47" i="1"/>
  <c r="AU47" i="1"/>
  <c r="BG47" i="1"/>
  <c r="AV47" i="1"/>
  <c r="BH47" i="1"/>
  <c r="AW47" i="1"/>
  <c r="BI47" i="1"/>
  <c r="AY47" i="1"/>
  <c r="BK47" i="1"/>
  <c r="AX47" i="1"/>
  <c r="BJ47" i="1"/>
  <c r="CE41" i="1"/>
  <c r="AT57" i="1"/>
  <c r="BF57" i="1"/>
  <c r="AU57" i="1"/>
  <c r="BG57" i="1"/>
  <c r="AV57" i="1"/>
  <c r="BH57" i="1"/>
  <c r="AW57" i="1"/>
  <c r="BI57" i="1"/>
  <c r="AX57" i="1"/>
  <c r="BJ57" i="1"/>
  <c r="AY57" i="1"/>
  <c r="BK57" i="1"/>
  <c r="AZ57" i="1"/>
  <c r="BL57" i="1"/>
  <c r="BA57" i="1"/>
  <c r="BM57" i="1"/>
  <c r="BB57" i="1"/>
  <c r="BN57" i="1"/>
  <c r="AQ57" i="1"/>
  <c r="BC57" i="1"/>
  <c r="AS57" i="1"/>
  <c r="BE57" i="1"/>
  <c r="AP57" i="1"/>
  <c r="AR57" i="1"/>
  <c r="BD57" i="1"/>
  <c r="BO54" i="1"/>
  <c r="BY54" i="1"/>
  <c r="BX54" i="1"/>
  <c r="BW54" i="1"/>
  <c r="BV54" i="1"/>
  <c r="BU54" i="1"/>
  <c r="BT54" i="1"/>
  <c r="BS54" i="1"/>
  <c r="BR54" i="1"/>
  <c r="BQ54" i="1"/>
  <c r="BP54" i="1"/>
  <c r="CI54" i="1"/>
  <c r="CD54" i="1"/>
  <c r="CH54" i="1"/>
  <c r="CF54" i="1"/>
  <c r="BZ54" i="1"/>
  <c r="CB54" i="1"/>
  <c r="CA54" i="1"/>
  <c r="CG54" i="1"/>
  <c r="CC54" i="1"/>
  <c r="CE54" i="1"/>
  <c r="BS41" i="1"/>
  <c r="AT30" i="1"/>
  <c r="BF30" i="1"/>
  <c r="AU30" i="1"/>
  <c r="BG30" i="1"/>
  <c r="AP30" i="1"/>
  <c r="AV30" i="1"/>
  <c r="BH30" i="1"/>
  <c r="AW30" i="1"/>
  <c r="BI30" i="1"/>
  <c r="AX30" i="1"/>
  <c r="BJ30" i="1"/>
  <c r="AY30" i="1"/>
  <c r="BK30" i="1"/>
  <c r="AZ30" i="1"/>
  <c r="BL30" i="1"/>
  <c r="BA30" i="1"/>
  <c r="BM30" i="1"/>
  <c r="BB30" i="1"/>
  <c r="BN30" i="1"/>
  <c r="AQ30" i="1"/>
  <c r="BC30" i="1"/>
  <c r="AS30" i="1"/>
  <c r="BE30" i="1"/>
  <c r="AR30" i="1"/>
  <c r="BD30" i="1"/>
  <c r="B53" i="1"/>
  <c r="B72" i="1" s="1"/>
  <c r="AD51" i="1"/>
  <c r="CI14" i="1"/>
  <c r="CI83" i="1" s="1"/>
  <c r="CA41" i="1"/>
  <c r="BT41" i="1"/>
  <c r="AI33" i="1"/>
  <c r="CI36" i="1"/>
  <c r="CI10" i="1"/>
  <c r="CI9" i="1" s="1"/>
  <c r="AG66" i="1"/>
  <c r="AG47" i="1"/>
  <c r="AT64" i="1"/>
  <c r="BF64" i="1"/>
  <c r="AU64" i="1"/>
  <c r="BG64" i="1"/>
  <c r="AV64" i="1"/>
  <c r="BH64" i="1"/>
  <c r="AW64" i="1"/>
  <c r="BI64" i="1"/>
  <c r="AX64" i="1"/>
  <c r="BJ64" i="1"/>
  <c r="AY64" i="1"/>
  <c r="BK64" i="1"/>
  <c r="AZ64" i="1"/>
  <c r="BL64" i="1"/>
  <c r="BA64" i="1"/>
  <c r="BM64" i="1"/>
  <c r="BB64" i="1"/>
  <c r="BN64" i="1"/>
  <c r="AQ64" i="1"/>
  <c r="BC64" i="1"/>
  <c r="AS64" i="1"/>
  <c r="BE64" i="1"/>
  <c r="AP64" i="1"/>
  <c r="AR64" i="1"/>
  <c r="BD64" i="1"/>
  <c r="BU41" i="1"/>
  <c r="BT15" i="1"/>
  <c r="BS15" i="1"/>
  <c r="BR15" i="1"/>
  <c r="BQ15" i="1"/>
  <c r="BP15" i="1"/>
  <c r="BO15" i="1"/>
  <c r="CC15" i="1"/>
  <c r="BY15" i="1"/>
  <c r="BX15" i="1"/>
  <c r="BW15" i="1"/>
  <c r="BV15" i="1"/>
  <c r="BU15" i="1"/>
  <c r="CF15" i="1"/>
  <c r="CA15" i="1"/>
  <c r="CD15" i="1"/>
  <c r="CE15" i="1"/>
  <c r="CI15" i="1"/>
  <c r="CB15" i="1"/>
  <c r="CH15" i="1"/>
  <c r="CG15" i="1"/>
  <c r="BZ15" i="1"/>
  <c r="C101" i="1"/>
  <c r="C102" i="1" s="1"/>
  <c r="AZ45" i="1"/>
  <c r="BL45" i="1"/>
  <c r="BA45" i="1"/>
  <c r="BM45" i="1"/>
  <c r="BB45" i="1"/>
  <c r="BN45" i="1"/>
  <c r="AQ45" i="1"/>
  <c r="BC45" i="1"/>
  <c r="AR45" i="1"/>
  <c r="BD45" i="1"/>
  <c r="AS45" i="1"/>
  <c r="BE45" i="1"/>
  <c r="AP45" i="1"/>
  <c r="AT45" i="1"/>
  <c r="BF45" i="1"/>
  <c r="AU45" i="1"/>
  <c r="BG45" i="1"/>
  <c r="AV45" i="1"/>
  <c r="BH45" i="1"/>
  <c r="AW45" i="1"/>
  <c r="BI45" i="1"/>
  <c r="AY45" i="1"/>
  <c r="BK45" i="1"/>
  <c r="AX45" i="1"/>
  <c r="BJ45" i="1"/>
  <c r="CF41" i="1"/>
  <c r="BV41" i="1"/>
  <c r="AH33" i="1"/>
  <c r="AH102" i="1" s="1"/>
  <c r="G46" i="1"/>
  <c r="AI46" i="1" s="1"/>
  <c r="AI47" i="1"/>
  <c r="BA22" i="1"/>
  <c r="BM22" i="1"/>
  <c r="BB22" i="1"/>
  <c r="BN22" i="1"/>
  <c r="AQ22" i="1"/>
  <c r="BC22" i="1"/>
  <c r="AR22" i="1"/>
  <c r="BD22" i="1"/>
  <c r="AS22" i="1"/>
  <c r="BE22" i="1"/>
  <c r="AT22" i="1"/>
  <c r="BF22" i="1"/>
  <c r="AU22" i="1"/>
  <c r="BG22" i="1"/>
  <c r="AV22" i="1"/>
  <c r="BH22" i="1"/>
  <c r="AP22" i="1"/>
  <c r="AW22" i="1"/>
  <c r="BI22" i="1"/>
  <c r="AX22" i="1"/>
  <c r="BJ22" i="1"/>
  <c r="AZ22" i="1"/>
  <c r="BL22" i="1"/>
  <c r="AY22" i="1"/>
  <c r="BK22" i="1"/>
  <c r="CI22" i="1"/>
  <c r="CI41" i="1" s="1"/>
  <c r="B75" i="1"/>
  <c r="B74" i="1" s="1"/>
  <c r="B56" i="1"/>
  <c r="AD56" i="1" s="1"/>
  <c r="AD54" i="1"/>
  <c r="BW41" i="1"/>
  <c r="AT31" i="1"/>
  <c r="AT84" i="1" s="1"/>
  <c r="BF31" i="1"/>
  <c r="BF84" i="1" s="1"/>
  <c r="AP31" i="1"/>
  <c r="AP84" i="1" s="1"/>
  <c r="AU31" i="1"/>
  <c r="AU84" i="1" s="1"/>
  <c r="BG31" i="1"/>
  <c r="BG84" i="1" s="1"/>
  <c r="AV31" i="1"/>
  <c r="AV84" i="1" s="1"/>
  <c r="BH31" i="1"/>
  <c r="BH84" i="1" s="1"/>
  <c r="AW31" i="1"/>
  <c r="AW84" i="1" s="1"/>
  <c r="BI31" i="1"/>
  <c r="BI84" i="1" s="1"/>
  <c r="AX31" i="1"/>
  <c r="AX84" i="1" s="1"/>
  <c r="BJ31" i="1"/>
  <c r="BJ84" i="1" s="1"/>
  <c r="AY31" i="1"/>
  <c r="AY84" i="1" s="1"/>
  <c r="BK31" i="1"/>
  <c r="BK84" i="1" s="1"/>
  <c r="AZ31" i="1"/>
  <c r="AZ84" i="1" s="1"/>
  <c r="BL31" i="1"/>
  <c r="BL84" i="1" s="1"/>
  <c r="BA31" i="1"/>
  <c r="BA84" i="1" s="1"/>
  <c r="BM31" i="1"/>
  <c r="BM84" i="1" s="1"/>
  <c r="BB31" i="1"/>
  <c r="BB84" i="1" s="1"/>
  <c r="BN31" i="1"/>
  <c r="BN84" i="1" s="1"/>
  <c r="AQ31" i="1"/>
  <c r="AQ84" i="1" s="1"/>
  <c r="BC31" i="1"/>
  <c r="BC84" i="1" s="1"/>
  <c r="AS31" i="1"/>
  <c r="AS84" i="1" s="1"/>
  <c r="BE31" i="1"/>
  <c r="BE84" i="1" s="1"/>
  <c r="AR31" i="1"/>
  <c r="AR84" i="1" s="1"/>
  <c r="BD31" i="1"/>
  <c r="BD84" i="1" s="1"/>
  <c r="AG33" i="1"/>
  <c r="CD41" i="1"/>
  <c r="BX41" i="1"/>
  <c r="D46" i="1"/>
  <c r="CI30" i="1"/>
  <c r="BY41" i="1"/>
  <c r="BP32" i="1"/>
  <c r="BO32" i="1"/>
  <c r="BY32" i="1"/>
  <c r="BX32" i="1"/>
  <c r="BW32" i="1"/>
  <c r="BV32" i="1"/>
  <c r="BU32" i="1"/>
  <c r="BT32" i="1"/>
  <c r="BS32" i="1"/>
  <c r="BR32" i="1"/>
  <c r="BQ32" i="1"/>
  <c r="BZ32" i="1"/>
  <c r="CA32" i="1"/>
  <c r="CC32" i="1"/>
  <c r="CG32" i="1"/>
  <c r="CB32" i="1"/>
  <c r="CD32" i="1"/>
  <c r="CE32" i="1"/>
  <c r="CI32" i="1"/>
  <c r="CF32" i="1"/>
  <c r="CH32" i="1"/>
  <c r="AV15" i="1"/>
  <c r="BH15" i="1"/>
  <c r="AW15" i="1"/>
  <c r="BI15" i="1"/>
  <c r="AP15" i="1"/>
  <c r="AX15" i="1"/>
  <c r="BJ15" i="1"/>
  <c r="AQ15" i="1"/>
  <c r="AY15" i="1"/>
  <c r="BK15" i="1"/>
  <c r="AZ15" i="1"/>
  <c r="BL15" i="1"/>
  <c r="BA15" i="1"/>
  <c r="BM15" i="1"/>
  <c r="BB15" i="1"/>
  <c r="BN15" i="1"/>
  <c r="BC15" i="1"/>
  <c r="AR15" i="1"/>
  <c r="BD15" i="1"/>
  <c r="AS15" i="1"/>
  <c r="BE15" i="1"/>
  <c r="AU15" i="1"/>
  <c r="BG15" i="1"/>
  <c r="BF15" i="1"/>
  <c r="AT15" i="1"/>
  <c r="AE33" i="1"/>
  <c r="BO31" i="1"/>
  <c r="BO84" i="1" s="1"/>
  <c r="BY31" i="1"/>
  <c r="BY84" i="1" s="1"/>
  <c r="BX31" i="1"/>
  <c r="BX84" i="1" s="1"/>
  <c r="BW31" i="1"/>
  <c r="BW84" i="1" s="1"/>
  <c r="BV31" i="1"/>
  <c r="BV84" i="1" s="1"/>
  <c r="BU31" i="1"/>
  <c r="BU84" i="1" s="1"/>
  <c r="BT31" i="1"/>
  <c r="BT84" i="1" s="1"/>
  <c r="BS31" i="1"/>
  <c r="BS84" i="1" s="1"/>
  <c r="BR31" i="1"/>
  <c r="BR84" i="1" s="1"/>
  <c r="BQ31" i="1"/>
  <c r="BQ84" i="1" s="1"/>
  <c r="BP31" i="1"/>
  <c r="BP84" i="1" s="1"/>
  <c r="BZ31" i="1"/>
  <c r="BZ84" i="1" s="1"/>
  <c r="CG31" i="1"/>
  <c r="CG84" i="1" s="1"/>
  <c r="CE31" i="1"/>
  <c r="CE84" i="1" s="1"/>
  <c r="CC31" i="1"/>
  <c r="CC84" i="1" s="1"/>
  <c r="CB31" i="1"/>
  <c r="CB84" i="1" s="1"/>
  <c r="CI31" i="1"/>
  <c r="CI84" i="1" s="1"/>
  <c r="CD31" i="1"/>
  <c r="CD84" i="1" s="1"/>
  <c r="CA31" i="1"/>
  <c r="CA84" i="1" s="1"/>
  <c r="CF31" i="1"/>
  <c r="CF84" i="1" s="1"/>
  <c r="CH31" i="1"/>
  <c r="CH84" i="1" s="1"/>
  <c r="AG101" i="1"/>
  <c r="AG102" i="1" s="1"/>
  <c r="CB41" i="1"/>
  <c r="BO41" i="1"/>
  <c r="BX51" i="1"/>
  <c r="BW51" i="1"/>
  <c r="BV51" i="1"/>
  <c r="BU51" i="1"/>
  <c r="BT51" i="1"/>
  <c r="BS51" i="1"/>
  <c r="BR51" i="1"/>
  <c r="BQ51" i="1"/>
  <c r="BP51" i="1"/>
  <c r="BO51" i="1"/>
  <c r="BY51" i="1"/>
  <c r="CB51" i="1"/>
  <c r="CD51" i="1"/>
  <c r="CF51" i="1"/>
  <c r="CI51" i="1"/>
  <c r="CH51" i="1"/>
  <c r="BZ51" i="1"/>
  <c r="CA51" i="1"/>
  <c r="CG51" i="1"/>
  <c r="CE51" i="1"/>
  <c r="CC51" i="1"/>
  <c r="CI64" i="1"/>
  <c r="N27" i="1"/>
  <c r="C46" i="1"/>
  <c r="AE46" i="1" s="1"/>
  <c r="AE47" i="1"/>
  <c r="BZ41" i="1"/>
  <c r="CC41" i="1"/>
  <c r="BP41" i="1"/>
  <c r="AD66" i="1"/>
  <c r="B101" i="1"/>
  <c r="B102" i="1" s="1"/>
  <c r="AD33" i="1"/>
  <c r="E65" i="1"/>
  <c r="AG65" i="1" s="1"/>
  <c r="E101" i="1"/>
  <c r="E102" i="1" s="1"/>
  <c r="B65" i="1"/>
  <c r="AD65" i="1" s="1"/>
  <c r="B46" i="1"/>
  <c r="AD46" i="1" s="1"/>
  <c r="R47" i="1"/>
  <c r="S47" i="1"/>
  <c r="T47" i="1"/>
  <c r="U47" i="1"/>
  <c r="V47" i="1"/>
  <c r="W47" i="1"/>
  <c r="N47" i="1"/>
  <c r="F53" i="1"/>
  <c r="F72" i="1" s="1"/>
  <c r="R53" i="1"/>
  <c r="D53" i="1"/>
  <c r="D72" i="1" s="1"/>
  <c r="R54" i="1"/>
  <c r="S54" i="1"/>
  <c r="T54" i="1"/>
  <c r="U54" i="1"/>
  <c r="V54" i="1"/>
  <c r="W54" i="1"/>
  <c r="N54" i="1"/>
  <c r="F56" i="1"/>
  <c r="U57" i="1"/>
  <c r="V57" i="1"/>
  <c r="W57" i="1"/>
  <c r="N57" i="1"/>
  <c r="R57" i="1"/>
  <c r="S57" i="1"/>
  <c r="T57" i="1"/>
  <c r="F59" i="1"/>
  <c r="D56" i="1"/>
  <c r="R51" i="1"/>
  <c r="S51" i="1"/>
  <c r="T51" i="1"/>
  <c r="U51" i="1"/>
  <c r="V51" i="1"/>
  <c r="N51" i="1"/>
  <c r="W51" i="1"/>
  <c r="D59" i="1"/>
  <c r="G53" i="1"/>
  <c r="G72" i="1" s="1"/>
  <c r="G56" i="1"/>
  <c r="G59" i="1"/>
  <c r="E53" i="1"/>
  <c r="E72" i="1" s="1"/>
  <c r="O51" i="1"/>
  <c r="C56" i="1"/>
  <c r="E46" i="1"/>
  <c r="O47" i="1"/>
  <c r="C59" i="1"/>
  <c r="E56" i="1"/>
  <c r="O54" i="1"/>
  <c r="C53" i="1"/>
  <c r="C72" i="1" s="1"/>
  <c r="O57" i="1"/>
  <c r="E59" i="1"/>
  <c r="AG59" i="1" s="1"/>
  <c r="B52" i="1"/>
  <c r="AD52" i="1" s="1"/>
  <c r="B62" i="1"/>
  <c r="B59" i="1"/>
  <c r="AD59" i="1" s="1"/>
  <c r="B49" i="1"/>
  <c r="AD49" i="1" s="1"/>
  <c r="AH34" i="1"/>
  <c r="S33" i="1"/>
  <c r="B96" i="1"/>
  <c r="AD92" i="1"/>
  <c r="R43" i="1"/>
  <c r="R41" i="1" s="1"/>
  <c r="N32" i="1"/>
  <c r="N34" i="1" s="1"/>
  <c r="T33" i="1"/>
  <c r="AE34" i="1"/>
  <c r="O25" i="1"/>
  <c r="AG32" i="1"/>
  <c r="O32" i="1"/>
  <c r="R33" i="1"/>
  <c r="S25" i="1"/>
  <c r="S27" i="1"/>
  <c r="U33" i="1"/>
  <c r="R27" i="1"/>
  <c r="T27" i="1"/>
  <c r="AD32" i="1"/>
  <c r="S32" i="1"/>
  <c r="R32" i="1"/>
  <c r="T32" i="1"/>
  <c r="T34" i="1" s="1"/>
  <c r="U32" i="1"/>
  <c r="U34" i="1" s="1"/>
  <c r="V32" i="1"/>
  <c r="W32" i="1"/>
  <c r="R25" i="1"/>
  <c r="W25" i="1"/>
  <c r="V25" i="1"/>
  <c r="W33" i="1"/>
  <c r="AI34" i="1"/>
  <c r="U27" i="1"/>
  <c r="K3" i="3"/>
  <c r="L3" i="3" s="1"/>
  <c r="H14" i="1"/>
  <c r="I14" i="1"/>
  <c r="I22" i="1" s="1"/>
  <c r="H8" i="1"/>
  <c r="I8" i="1"/>
  <c r="AW15" i="9"/>
  <c r="AV16" i="9"/>
  <c r="CJ3" i="1"/>
  <c r="CJ6" i="1" s="1"/>
  <c r="CJ45" i="1" s="1"/>
  <c r="AB10" i="9"/>
  <c r="ADR4" i="1" s="1"/>
  <c r="AFS4" i="1" s="1"/>
  <c r="AA12" i="9"/>
  <c r="ADQ6" i="1" s="1"/>
  <c r="AFR6" i="1" s="1"/>
  <c r="AEY3" i="1"/>
  <c r="AD91" i="1" l="1"/>
  <c r="AD97" i="1"/>
  <c r="R96" i="1"/>
  <c r="AD101" i="1"/>
  <c r="AD102" i="1" s="1"/>
  <c r="CJ32" i="1"/>
  <c r="G52" i="1"/>
  <c r="AI53" i="1"/>
  <c r="AZ46" i="1"/>
  <c r="BL46" i="1"/>
  <c r="BA46" i="1"/>
  <c r="BM46" i="1"/>
  <c r="BB46" i="1"/>
  <c r="BN46" i="1"/>
  <c r="AQ46" i="1"/>
  <c r="BC46" i="1"/>
  <c r="AR46" i="1"/>
  <c r="BD46" i="1"/>
  <c r="AP46" i="1"/>
  <c r="AS46" i="1"/>
  <c r="BE46" i="1"/>
  <c r="AT46" i="1"/>
  <c r="BF46" i="1"/>
  <c r="AU46" i="1"/>
  <c r="BG46" i="1"/>
  <c r="AV46" i="1"/>
  <c r="BH46" i="1"/>
  <c r="AW46" i="1"/>
  <c r="BI46" i="1"/>
  <c r="AY46" i="1"/>
  <c r="BK46" i="1"/>
  <c r="AX46" i="1"/>
  <c r="BJ46" i="1"/>
  <c r="AD53" i="1"/>
  <c r="AT33" i="1"/>
  <c r="BF33" i="1"/>
  <c r="AU33" i="1"/>
  <c r="BG33" i="1"/>
  <c r="AV33" i="1"/>
  <c r="BH33" i="1"/>
  <c r="AW33" i="1"/>
  <c r="BI33" i="1"/>
  <c r="AX33" i="1"/>
  <c r="BJ33" i="1"/>
  <c r="AY33" i="1"/>
  <c r="BK33" i="1"/>
  <c r="AZ33" i="1"/>
  <c r="BL33" i="1"/>
  <c r="BA33" i="1"/>
  <c r="BM33" i="1"/>
  <c r="BB33" i="1"/>
  <c r="BN33" i="1"/>
  <c r="AQ33" i="1"/>
  <c r="BC33" i="1"/>
  <c r="AS33" i="1"/>
  <c r="BE33" i="1"/>
  <c r="AR33" i="1"/>
  <c r="BD33" i="1"/>
  <c r="AP33" i="1"/>
  <c r="G65" i="1"/>
  <c r="AI65" i="1" s="1"/>
  <c r="AI66" i="1"/>
  <c r="BW47" i="1"/>
  <c r="BV47" i="1"/>
  <c r="BU47" i="1"/>
  <c r="BT47" i="1"/>
  <c r="BS47" i="1"/>
  <c r="BR47" i="1"/>
  <c r="BQ47" i="1"/>
  <c r="BP47" i="1"/>
  <c r="BO47" i="1"/>
  <c r="BY47" i="1"/>
  <c r="BX47" i="1"/>
  <c r="CJ47" i="1"/>
  <c r="CE47" i="1"/>
  <c r="CC47" i="1"/>
  <c r="CI47" i="1"/>
  <c r="CD47" i="1"/>
  <c r="CH47" i="1"/>
  <c r="CF47" i="1"/>
  <c r="BZ47" i="1"/>
  <c r="CB47" i="1"/>
  <c r="CA47" i="1"/>
  <c r="CG47" i="1"/>
  <c r="CJ54" i="1"/>
  <c r="AG34" i="1"/>
  <c r="E55" i="1"/>
  <c r="AG55" i="1" s="1"/>
  <c r="AG56" i="1"/>
  <c r="AT65" i="1"/>
  <c r="BF65" i="1"/>
  <c r="AU65" i="1"/>
  <c r="BG65" i="1"/>
  <c r="AV65" i="1"/>
  <c r="BH65" i="1"/>
  <c r="AW65" i="1"/>
  <c r="BI65" i="1"/>
  <c r="AX65" i="1"/>
  <c r="BJ65" i="1"/>
  <c r="AY65" i="1"/>
  <c r="BK65" i="1"/>
  <c r="AZ65" i="1"/>
  <c r="BL65" i="1"/>
  <c r="BA65" i="1"/>
  <c r="BM65" i="1"/>
  <c r="BB65" i="1"/>
  <c r="BN65" i="1"/>
  <c r="AQ65" i="1"/>
  <c r="BC65" i="1"/>
  <c r="AS65" i="1"/>
  <c r="BE65" i="1"/>
  <c r="AP65" i="1"/>
  <c r="AR65" i="1"/>
  <c r="BD65" i="1"/>
  <c r="AT66" i="1"/>
  <c r="BF66" i="1"/>
  <c r="AU66" i="1"/>
  <c r="BG66" i="1"/>
  <c r="AV66" i="1"/>
  <c r="BH66" i="1"/>
  <c r="AW66" i="1"/>
  <c r="BI66" i="1"/>
  <c r="AX66" i="1"/>
  <c r="BJ66" i="1"/>
  <c r="AY66" i="1"/>
  <c r="BK66" i="1"/>
  <c r="AZ66" i="1"/>
  <c r="BL66" i="1"/>
  <c r="BA66" i="1"/>
  <c r="BM66" i="1"/>
  <c r="BB66" i="1"/>
  <c r="BN66" i="1"/>
  <c r="AQ66" i="1"/>
  <c r="BC66" i="1"/>
  <c r="AP66" i="1"/>
  <c r="AS66" i="1"/>
  <c r="BE66" i="1"/>
  <c r="AR66" i="1"/>
  <c r="BD66" i="1"/>
  <c r="BV46" i="1"/>
  <c r="BU46" i="1"/>
  <c r="BT46" i="1"/>
  <c r="BS46" i="1"/>
  <c r="BR46" i="1"/>
  <c r="BQ46" i="1"/>
  <c r="BP46" i="1"/>
  <c r="BO46" i="1"/>
  <c r="BY46" i="1"/>
  <c r="BX46" i="1"/>
  <c r="BW46" i="1"/>
  <c r="CE46" i="1"/>
  <c r="CG46" i="1"/>
  <c r="CC46" i="1"/>
  <c r="CB46" i="1"/>
  <c r="CD46" i="1"/>
  <c r="CJ46" i="1"/>
  <c r="CF46" i="1"/>
  <c r="CI46" i="1"/>
  <c r="CH46" i="1"/>
  <c r="BZ46" i="1"/>
  <c r="CA46" i="1"/>
  <c r="CJ36" i="1"/>
  <c r="CJ10" i="1"/>
  <c r="CJ9" i="1" s="1"/>
  <c r="CJ14" i="1"/>
  <c r="CJ83" i="1" s="1"/>
  <c r="CJ22" i="1"/>
  <c r="CJ43" i="1"/>
  <c r="CJ64" i="1"/>
  <c r="CJ30" i="1"/>
  <c r="AW92" i="1"/>
  <c r="BI92" i="1"/>
  <c r="AX92" i="1"/>
  <c r="BJ92" i="1"/>
  <c r="AY92" i="1"/>
  <c r="BK92" i="1"/>
  <c r="AZ92" i="1"/>
  <c r="BL92" i="1"/>
  <c r="BA92" i="1"/>
  <c r="BM92" i="1"/>
  <c r="BB92" i="1"/>
  <c r="BN92" i="1"/>
  <c r="AQ92" i="1"/>
  <c r="BC92" i="1"/>
  <c r="AR92" i="1"/>
  <c r="BD92" i="1"/>
  <c r="AS92" i="1"/>
  <c r="BE92" i="1"/>
  <c r="AP92" i="1"/>
  <c r="AT92" i="1"/>
  <c r="BF92" i="1"/>
  <c r="AV92" i="1"/>
  <c r="BH92" i="1"/>
  <c r="AD96" i="1"/>
  <c r="AU92" i="1"/>
  <c r="BG92" i="1"/>
  <c r="C61" i="1"/>
  <c r="AE59" i="1"/>
  <c r="F52" i="1"/>
  <c r="AH53" i="1"/>
  <c r="HA33" i="1"/>
  <c r="GO33" i="1"/>
  <c r="GZ33" i="1"/>
  <c r="GN33" i="1"/>
  <c r="GY33" i="1"/>
  <c r="GM33" i="1"/>
  <c r="GX33" i="1"/>
  <c r="GL33" i="1"/>
  <c r="HI33" i="1"/>
  <c r="GW33" i="1"/>
  <c r="GK33" i="1"/>
  <c r="HH33" i="1"/>
  <c r="GV33" i="1"/>
  <c r="GJ33" i="1"/>
  <c r="HG33" i="1"/>
  <c r="GU33" i="1"/>
  <c r="GI33" i="1"/>
  <c r="HF33" i="1"/>
  <c r="GT33" i="1"/>
  <c r="GH33" i="1"/>
  <c r="HE33" i="1"/>
  <c r="GS33" i="1"/>
  <c r="GG33" i="1"/>
  <c r="HD33" i="1"/>
  <c r="GR33" i="1"/>
  <c r="GF33" i="1"/>
  <c r="HB33" i="1"/>
  <c r="GP33" i="1"/>
  <c r="GE33" i="1"/>
  <c r="HC33" i="1"/>
  <c r="GQ33" i="1"/>
  <c r="AD34" i="1"/>
  <c r="AT32" i="1"/>
  <c r="BF32" i="1"/>
  <c r="AU32" i="1"/>
  <c r="BG32" i="1"/>
  <c r="AV32" i="1"/>
  <c r="BH32" i="1"/>
  <c r="AW32" i="1"/>
  <c r="BI32" i="1"/>
  <c r="AX32" i="1"/>
  <c r="BJ32" i="1"/>
  <c r="AY32" i="1"/>
  <c r="BK32" i="1"/>
  <c r="AZ32" i="1"/>
  <c r="BL32" i="1"/>
  <c r="BA32" i="1"/>
  <c r="BM32" i="1"/>
  <c r="BB32" i="1"/>
  <c r="BN32" i="1"/>
  <c r="AQ32" i="1"/>
  <c r="BC32" i="1"/>
  <c r="AS32" i="1"/>
  <c r="BE32" i="1"/>
  <c r="AP32" i="1"/>
  <c r="AR32" i="1"/>
  <c r="BD32" i="1"/>
  <c r="CO33" i="1"/>
  <c r="CC33" i="1"/>
  <c r="BQ33" i="1"/>
  <c r="CN33" i="1"/>
  <c r="CB33" i="1"/>
  <c r="BP33" i="1"/>
  <c r="CM33" i="1"/>
  <c r="CA33" i="1"/>
  <c r="BO33" i="1"/>
  <c r="CL33" i="1"/>
  <c r="BZ33" i="1"/>
  <c r="CK33" i="1"/>
  <c r="BY33" i="1"/>
  <c r="CJ33" i="1"/>
  <c r="BX33" i="1"/>
  <c r="CI33" i="1"/>
  <c r="BW33" i="1"/>
  <c r="CH33" i="1"/>
  <c r="BV33" i="1"/>
  <c r="CS33" i="1"/>
  <c r="CG33" i="1"/>
  <c r="BU33" i="1"/>
  <c r="CR33" i="1"/>
  <c r="CF33" i="1"/>
  <c r="BT33" i="1"/>
  <c r="CQ33" i="1"/>
  <c r="CE33" i="1"/>
  <c r="BS33" i="1"/>
  <c r="CP33" i="1"/>
  <c r="CD33" i="1"/>
  <c r="BR33" i="1"/>
  <c r="HC34" i="1"/>
  <c r="HG34" i="1"/>
  <c r="GT34" i="1"/>
  <c r="GH34" i="1"/>
  <c r="HF34" i="1"/>
  <c r="GS34" i="1"/>
  <c r="GG34" i="1"/>
  <c r="HE34" i="1"/>
  <c r="GR34" i="1"/>
  <c r="GF34" i="1"/>
  <c r="HD34" i="1"/>
  <c r="GQ34" i="1"/>
  <c r="GE34" i="1"/>
  <c r="HB34" i="1"/>
  <c r="GP34" i="1"/>
  <c r="HA34" i="1"/>
  <c r="GO34" i="1"/>
  <c r="GZ34" i="1"/>
  <c r="GN34" i="1"/>
  <c r="GY34" i="1"/>
  <c r="GM34" i="1"/>
  <c r="GX34" i="1"/>
  <c r="GL34" i="1"/>
  <c r="GW34" i="1"/>
  <c r="GK34" i="1"/>
  <c r="HH34" i="1"/>
  <c r="GU34" i="1"/>
  <c r="GI34" i="1"/>
  <c r="HI34" i="1"/>
  <c r="GV34" i="1"/>
  <c r="GJ34" i="1"/>
  <c r="FY34" i="1"/>
  <c r="FM34" i="1"/>
  <c r="FA34" i="1"/>
  <c r="FX34" i="1"/>
  <c r="FL34" i="1"/>
  <c r="FW34" i="1"/>
  <c r="FK34" i="1"/>
  <c r="FV34" i="1"/>
  <c r="FJ34" i="1"/>
  <c r="FU34" i="1"/>
  <c r="FI34" i="1"/>
  <c r="FT34" i="1"/>
  <c r="FH34" i="1"/>
  <c r="FS34" i="1"/>
  <c r="FG34" i="1"/>
  <c r="GD34" i="1"/>
  <c r="FR34" i="1"/>
  <c r="FF34" i="1"/>
  <c r="GC34" i="1"/>
  <c r="FQ34" i="1"/>
  <c r="FE34" i="1"/>
  <c r="GB34" i="1"/>
  <c r="FP34" i="1"/>
  <c r="FD34" i="1"/>
  <c r="FZ34" i="1"/>
  <c r="FN34" i="1"/>
  <c r="FB34" i="1"/>
  <c r="FC34" i="1"/>
  <c r="GA34" i="1"/>
  <c r="FO34" i="1"/>
  <c r="O46" i="1"/>
  <c r="AG46" i="1"/>
  <c r="F60" i="1"/>
  <c r="AH56" i="1"/>
  <c r="C65" i="1"/>
  <c r="AE65" i="1" s="1"/>
  <c r="AE66" i="1"/>
  <c r="CJ57" i="1"/>
  <c r="AK22" i="1"/>
  <c r="I43" i="1"/>
  <c r="AK43" i="1" s="1"/>
  <c r="AK100" i="1" s="1"/>
  <c r="C60" i="1"/>
  <c r="AE56" i="1"/>
  <c r="F65" i="1"/>
  <c r="AH65" i="1" s="1"/>
  <c r="AH66" i="1"/>
  <c r="CJ31" i="1"/>
  <c r="CJ84" i="1" s="1"/>
  <c r="AE72" i="1"/>
  <c r="AE53" i="1"/>
  <c r="AT59" i="1"/>
  <c r="AT61" i="1" s="1"/>
  <c r="BF59" i="1"/>
  <c r="BF61" i="1" s="1"/>
  <c r="AU59" i="1"/>
  <c r="AU61" i="1" s="1"/>
  <c r="BG59" i="1"/>
  <c r="BG61" i="1" s="1"/>
  <c r="AV59" i="1"/>
  <c r="AV61" i="1" s="1"/>
  <c r="BH59" i="1"/>
  <c r="BH61" i="1" s="1"/>
  <c r="AW59" i="1"/>
  <c r="AW61" i="1" s="1"/>
  <c r="BI59" i="1"/>
  <c r="BI61" i="1" s="1"/>
  <c r="AX59" i="1"/>
  <c r="AX61" i="1" s="1"/>
  <c r="BJ59" i="1"/>
  <c r="BJ61" i="1" s="1"/>
  <c r="AY59" i="1"/>
  <c r="AY61" i="1" s="1"/>
  <c r="BK59" i="1"/>
  <c r="BK61" i="1" s="1"/>
  <c r="AZ59" i="1"/>
  <c r="AZ61" i="1" s="1"/>
  <c r="BL59" i="1"/>
  <c r="BL61" i="1" s="1"/>
  <c r="BA59" i="1"/>
  <c r="BA61" i="1" s="1"/>
  <c r="BM59" i="1"/>
  <c r="BM61" i="1" s="1"/>
  <c r="BB59" i="1"/>
  <c r="BB61" i="1" s="1"/>
  <c r="BN59" i="1"/>
  <c r="BN61" i="1" s="1"/>
  <c r="AQ59" i="1"/>
  <c r="AQ61" i="1" s="1"/>
  <c r="BC59" i="1"/>
  <c r="BC61" i="1" s="1"/>
  <c r="AP59" i="1"/>
  <c r="AP61" i="1" s="1"/>
  <c r="AS59" i="1"/>
  <c r="AS61" i="1" s="1"/>
  <c r="BE59" i="1"/>
  <c r="BE61" i="1" s="1"/>
  <c r="AD61" i="1"/>
  <c r="AR59" i="1"/>
  <c r="AR61" i="1" s="1"/>
  <c r="BD59" i="1"/>
  <c r="BD61" i="1" s="1"/>
  <c r="AT54" i="1"/>
  <c r="BF54" i="1"/>
  <c r="AU54" i="1"/>
  <c r="BG54" i="1"/>
  <c r="AV54" i="1"/>
  <c r="BH54" i="1"/>
  <c r="AP54" i="1"/>
  <c r="AW54" i="1"/>
  <c r="BI54" i="1"/>
  <c r="AX54" i="1"/>
  <c r="BJ54" i="1"/>
  <c r="AY54" i="1"/>
  <c r="BK54" i="1"/>
  <c r="AZ54" i="1"/>
  <c r="BL54" i="1"/>
  <c r="BA54" i="1"/>
  <c r="BM54" i="1"/>
  <c r="BB54" i="1"/>
  <c r="BN54" i="1"/>
  <c r="AQ54" i="1"/>
  <c r="BC54" i="1"/>
  <c r="AS54" i="1"/>
  <c r="BE54" i="1"/>
  <c r="AR54" i="1"/>
  <c r="BD54" i="1"/>
  <c r="FS33" i="1"/>
  <c r="FG33" i="1"/>
  <c r="GD33" i="1"/>
  <c r="FR33" i="1"/>
  <c r="FF33" i="1"/>
  <c r="GC33" i="1"/>
  <c r="FQ33" i="1"/>
  <c r="FE33" i="1"/>
  <c r="GB33" i="1"/>
  <c r="FP33" i="1"/>
  <c r="FD33" i="1"/>
  <c r="GA33" i="1"/>
  <c r="FO33" i="1"/>
  <c r="FC33" i="1"/>
  <c r="FZ33" i="1"/>
  <c r="FN33" i="1"/>
  <c r="FB33" i="1"/>
  <c r="FY33" i="1"/>
  <c r="FM33" i="1"/>
  <c r="FA33" i="1"/>
  <c r="FX33" i="1"/>
  <c r="FL33" i="1"/>
  <c r="FW33" i="1"/>
  <c r="FK33" i="1"/>
  <c r="FV33" i="1"/>
  <c r="FJ33" i="1"/>
  <c r="FT33" i="1"/>
  <c r="FH33" i="1"/>
  <c r="FU33" i="1"/>
  <c r="FI33" i="1"/>
  <c r="AI102" i="1"/>
  <c r="CH34" i="1"/>
  <c r="BV34" i="1"/>
  <c r="CS34" i="1"/>
  <c r="CG34" i="1"/>
  <c r="BU34" i="1"/>
  <c r="CR34" i="1"/>
  <c r="CF34" i="1"/>
  <c r="BT34" i="1"/>
  <c r="CQ34" i="1"/>
  <c r="CE34" i="1"/>
  <c r="BS34" i="1"/>
  <c r="CP34" i="1"/>
  <c r="CD34" i="1"/>
  <c r="BR34" i="1"/>
  <c r="CO34" i="1"/>
  <c r="CC34" i="1"/>
  <c r="BQ34" i="1"/>
  <c r="CN34" i="1"/>
  <c r="CB34" i="1"/>
  <c r="BP34" i="1"/>
  <c r="CM34" i="1"/>
  <c r="CA34" i="1"/>
  <c r="BO34" i="1"/>
  <c r="CL34" i="1"/>
  <c r="BZ34" i="1"/>
  <c r="CK34" i="1"/>
  <c r="BY34" i="1"/>
  <c r="CJ34" i="1"/>
  <c r="BX34" i="1"/>
  <c r="CI34" i="1"/>
  <c r="BW34" i="1"/>
  <c r="E52" i="1"/>
  <c r="AG52" i="1" s="1"/>
  <c r="AG53" i="1"/>
  <c r="D60" i="1"/>
  <c r="R101" i="1"/>
  <c r="R102" i="1" s="1"/>
  <c r="EV33" i="1"/>
  <c r="EJ33" i="1"/>
  <c r="DX33" i="1"/>
  <c r="EU33" i="1"/>
  <c r="EI33" i="1"/>
  <c r="DW33" i="1"/>
  <c r="ET33" i="1"/>
  <c r="EH33" i="1"/>
  <c r="DV33" i="1"/>
  <c r="ES33" i="1"/>
  <c r="EG33" i="1"/>
  <c r="ER33" i="1"/>
  <c r="EF33" i="1"/>
  <c r="EQ33" i="1"/>
  <c r="EE33" i="1"/>
  <c r="EP33" i="1"/>
  <c r="ED33" i="1"/>
  <c r="EO33" i="1"/>
  <c r="EC33" i="1"/>
  <c r="EZ33" i="1"/>
  <c r="EN33" i="1"/>
  <c r="EB33" i="1"/>
  <c r="EY33" i="1"/>
  <c r="EM33" i="1"/>
  <c r="EA33" i="1"/>
  <c r="EW33" i="1"/>
  <c r="EK33" i="1"/>
  <c r="DY33" i="1"/>
  <c r="DZ33" i="1"/>
  <c r="EX33" i="1"/>
  <c r="EL33" i="1"/>
  <c r="AT56" i="1"/>
  <c r="AT60" i="1" s="1"/>
  <c r="BF56" i="1"/>
  <c r="BF60" i="1" s="1"/>
  <c r="AP56" i="1"/>
  <c r="AP60" i="1" s="1"/>
  <c r="AU56" i="1"/>
  <c r="AU60" i="1" s="1"/>
  <c r="BG56" i="1"/>
  <c r="BG60" i="1" s="1"/>
  <c r="AV56" i="1"/>
  <c r="AV60" i="1" s="1"/>
  <c r="BH56" i="1"/>
  <c r="BH60" i="1" s="1"/>
  <c r="AW56" i="1"/>
  <c r="AW60" i="1" s="1"/>
  <c r="BI56" i="1"/>
  <c r="BI60" i="1" s="1"/>
  <c r="AX56" i="1"/>
  <c r="AX60" i="1" s="1"/>
  <c r="BJ56" i="1"/>
  <c r="BJ60" i="1" s="1"/>
  <c r="AY56" i="1"/>
  <c r="AY60" i="1" s="1"/>
  <c r="BK56" i="1"/>
  <c r="BK60" i="1" s="1"/>
  <c r="AZ56" i="1"/>
  <c r="AZ60" i="1" s="1"/>
  <c r="BL56" i="1"/>
  <c r="BL60" i="1" s="1"/>
  <c r="BA56" i="1"/>
  <c r="BA60" i="1" s="1"/>
  <c r="BM56" i="1"/>
  <c r="BM60" i="1" s="1"/>
  <c r="BB56" i="1"/>
  <c r="BB60" i="1" s="1"/>
  <c r="BN56" i="1"/>
  <c r="BN60" i="1" s="1"/>
  <c r="AQ56" i="1"/>
  <c r="AQ60" i="1" s="1"/>
  <c r="BC56" i="1"/>
  <c r="BC60" i="1" s="1"/>
  <c r="AS56" i="1"/>
  <c r="AS60" i="1" s="1"/>
  <c r="BE56" i="1"/>
  <c r="BE60" i="1" s="1"/>
  <c r="AR56" i="1"/>
  <c r="AR60" i="1" s="1"/>
  <c r="BD56" i="1"/>
  <c r="BD60" i="1" s="1"/>
  <c r="AD60" i="1"/>
  <c r="AE101" i="1"/>
  <c r="AE102" i="1" s="1"/>
  <c r="AW52" i="1"/>
  <c r="BI52" i="1"/>
  <c r="AX52" i="1"/>
  <c r="BJ52" i="1"/>
  <c r="BJ50" i="1" s="1"/>
  <c r="AY52" i="1"/>
  <c r="BK52" i="1"/>
  <c r="AZ52" i="1"/>
  <c r="AZ50" i="1" s="1"/>
  <c r="BL52" i="1"/>
  <c r="BA52" i="1"/>
  <c r="BA50" i="1" s="1"/>
  <c r="BM52" i="1"/>
  <c r="BB52" i="1"/>
  <c r="BB50" i="1" s="1"/>
  <c r="BN52" i="1"/>
  <c r="AQ52" i="1"/>
  <c r="AQ50" i="1" s="1"/>
  <c r="BC52" i="1"/>
  <c r="AR52" i="1"/>
  <c r="BD52" i="1"/>
  <c r="AP52" i="1"/>
  <c r="AS52" i="1"/>
  <c r="BE52" i="1"/>
  <c r="BE50" i="1" s="1"/>
  <c r="AT52" i="1"/>
  <c r="BF52" i="1"/>
  <c r="BF50" i="1" s="1"/>
  <c r="AV52" i="1"/>
  <c r="BH52" i="1"/>
  <c r="BH50" i="1" s="1"/>
  <c r="AU52" i="1"/>
  <c r="BG52" i="1"/>
  <c r="BG50" i="1" s="1"/>
  <c r="F61" i="1"/>
  <c r="AH59" i="1"/>
  <c r="CJ51" i="1"/>
  <c r="D61" i="1"/>
  <c r="G61" i="1"/>
  <c r="AI59" i="1"/>
  <c r="AG61" i="1"/>
  <c r="G60" i="1"/>
  <c r="AI56" i="1"/>
  <c r="CJ15" i="1"/>
  <c r="AW51" i="1"/>
  <c r="BI51" i="1"/>
  <c r="AX51" i="1"/>
  <c r="BJ51" i="1"/>
  <c r="AY51" i="1"/>
  <c r="BK51" i="1"/>
  <c r="AZ51" i="1"/>
  <c r="BL51" i="1"/>
  <c r="BA51" i="1"/>
  <c r="BM51" i="1"/>
  <c r="BB51" i="1"/>
  <c r="BN51" i="1"/>
  <c r="AQ51" i="1"/>
  <c r="BC51" i="1"/>
  <c r="AR51" i="1"/>
  <c r="BD51" i="1"/>
  <c r="AS51" i="1"/>
  <c r="BE51" i="1"/>
  <c r="AP51" i="1"/>
  <c r="AT51" i="1"/>
  <c r="BF51" i="1"/>
  <c r="AV51" i="1"/>
  <c r="BH51" i="1"/>
  <c r="AU51" i="1"/>
  <c r="BG51" i="1"/>
  <c r="AD41" i="1"/>
  <c r="AW43" i="1"/>
  <c r="AW41" i="1" s="1"/>
  <c r="BI43" i="1"/>
  <c r="BI41" i="1" s="1"/>
  <c r="AX43" i="1"/>
  <c r="AX41" i="1" s="1"/>
  <c r="BJ43" i="1"/>
  <c r="BJ41" i="1" s="1"/>
  <c r="AY43" i="1"/>
  <c r="AY41" i="1" s="1"/>
  <c r="BK43" i="1"/>
  <c r="BK41" i="1" s="1"/>
  <c r="AZ43" i="1"/>
  <c r="AZ41" i="1" s="1"/>
  <c r="BL43" i="1"/>
  <c r="BL41" i="1" s="1"/>
  <c r="BA43" i="1"/>
  <c r="BA41" i="1" s="1"/>
  <c r="BM43" i="1"/>
  <c r="BM41" i="1" s="1"/>
  <c r="BB43" i="1"/>
  <c r="BB41" i="1" s="1"/>
  <c r="BN43" i="1"/>
  <c r="BN41" i="1" s="1"/>
  <c r="AQ43" i="1"/>
  <c r="AQ41" i="1" s="1"/>
  <c r="BC43" i="1"/>
  <c r="BC41" i="1" s="1"/>
  <c r="AR43" i="1"/>
  <c r="AR41" i="1" s="1"/>
  <c r="BD43" i="1"/>
  <c r="BD41" i="1" s="1"/>
  <c r="AP43" i="1"/>
  <c r="AP41" i="1" s="1"/>
  <c r="AS43" i="1"/>
  <c r="AS41" i="1" s="1"/>
  <c r="BE43" i="1"/>
  <c r="BE41" i="1" s="1"/>
  <c r="AT43" i="1"/>
  <c r="AT41" i="1" s="1"/>
  <c r="BF43" i="1"/>
  <c r="BF41" i="1" s="1"/>
  <c r="AV43" i="1"/>
  <c r="AV41" i="1" s="1"/>
  <c r="BH43" i="1"/>
  <c r="BH41" i="1" s="1"/>
  <c r="AU43" i="1"/>
  <c r="AU41" i="1" s="1"/>
  <c r="BG43" i="1"/>
  <c r="BG41" i="1" s="1"/>
  <c r="H22" i="1"/>
  <c r="T72" i="1"/>
  <c r="S72" i="1"/>
  <c r="S68" i="1" s="1"/>
  <c r="R92" i="1"/>
  <c r="R65" i="1"/>
  <c r="U66" i="1"/>
  <c r="W66" i="1"/>
  <c r="V66" i="1"/>
  <c r="R66" i="1"/>
  <c r="S66" i="1"/>
  <c r="T66" i="1"/>
  <c r="C68" i="1"/>
  <c r="C70" i="1"/>
  <c r="AE70" i="1" s="1"/>
  <c r="N72" i="1"/>
  <c r="D68" i="1"/>
  <c r="D65" i="1"/>
  <c r="I64" i="1"/>
  <c r="AK64" i="1" s="1"/>
  <c r="AH72" i="1"/>
  <c r="N96" i="1"/>
  <c r="AI72" i="1"/>
  <c r="O96" i="1"/>
  <c r="N66" i="1"/>
  <c r="H64" i="1"/>
  <c r="AJ64" i="1" s="1"/>
  <c r="O66" i="1"/>
  <c r="G55" i="1"/>
  <c r="AI55" i="1" s="1"/>
  <c r="D55" i="1"/>
  <c r="G58" i="1"/>
  <c r="V53" i="1"/>
  <c r="V49" i="1" s="1"/>
  <c r="F55" i="1"/>
  <c r="AH55" i="1" s="1"/>
  <c r="U53" i="1"/>
  <c r="U62" i="1" s="1"/>
  <c r="C55" i="1"/>
  <c r="AE55" i="1" s="1"/>
  <c r="W53" i="1"/>
  <c r="W62" i="1" s="1"/>
  <c r="E60" i="1"/>
  <c r="O56" i="1"/>
  <c r="O60" i="1" s="1"/>
  <c r="B60" i="1"/>
  <c r="T56" i="1"/>
  <c r="T60" i="1" s="1"/>
  <c r="U56" i="1"/>
  <c r="U60" i="1" s="1"/>
  <c r="V56" i="1"/>
  <c r="V60" i="1" s="1"/>
  <c r="W56" i="1"/>
  <c r="W60" i="1" s="1"/>
  <c r="R56" i="1"/>
  <c r="R60" i="1" s="1"/>
  <c r="S56" i="1"/>
  <c r="S60" i="1" s="1"/>
  <c r="N56" i="1"/>
  <c r="N60" i="1" s="1"/>
  <c r="C58" i="1"/>
  <c r="T53" i="1"/>
  <c r="B61" i="1"/>
  <c r="W59" i="1"/>
  <c r="W61" i="1" s="1"/>
  <c r="R59" i="1"/>
  <c r="R61" i="1" s="1"/>
  <c r="S59" i="1"/>
  <c r="S61" i="1" s="1"/>
  <c r="T59" i="1"/>
  <c r="T61" i="1" s="1"/>
  <c r="U59" i="1"/>
  <c r="U61" i="1" s="1"/>
  <c r="V59" i="1"/>
  <c r="V61" i="1" s="1"/>
  <c r="N59" i="1"/>
  <c r="N61" i="1" s="1"/>
  <c r="G49" i="1"/>
  <c r="AI49" i="1" s="1"/>
  <c r="G62" i="1"/>
  <c r="D62" i="1"/>
  <c r="D49" i="1"/>
  <c r="AF49" i="1" s="1"/>
  <c r="S53" i="1"/>
  <c r="D52" i="1"/>
  <c r="R62" i="1"/>
  <c r="R49" i="1"/>
  <c r="B50" i="1"/>
  <c r="AD50" i="1" s="1"/>
  <c r="R52" i="1"/>
  <c r="D58" i="1"/>
  <c r="N53" i="1"/>
  <c r="E58" i="1"/>
  <c r="E61" i="1"/>
  <c r="O59" i="1"/>
  <c r="O61" i="1" s="1"/>
  <c r="I45" i="1"/>
  <c r="F62" i="1"/>
  <c r="F49" i="1"/>
  <c r="AH49" i="1" s="1"/>
  <c r="C62" i="1"/>
  <c r="C49" i="1"/>
  <c r="AE49" i="1" s="1"/>
  <c r="H45" i="1"/>
  <c r="C52" i="1"/>
  <c r="O53" i="1"/>
  <c r="E49" i="1"/>
  <c r="AG49" i="1" s="1"/>
  <c r="E62" i="1"/>
  <c r="F58" i="1"/>
  <c r="R46" i="1"/>
  <c r="S46" i="1"/>
  <c r="N46" i="1"/>
  <c r="T46" i="1"/>
  <c r="U46" i="1"/>
  <c r="V46" i="1"/>
  <c r="W46" i="1"/>
  <c r="B58" i="1"/>
  <c r="B55" i="1"/>
  <c r="AD55" i="1" s="1"/>
  <c r="G96" i="1"/>
  <c r="D96" i="1"/>
  <c r="F96" i="1"/>
  <c r="E96" i="1"/>
  <c r="AG92" i="1"/>
  <c r="C96" i="1"/>
  <c r="G42" i="1"/>
  <c r="AI42" i="1" s="1"/>
  <c r="O43" i="1"/>
  <c r="O41" i="1" s="1"/>
  <c r="F42" i="1"/>
  <c r="AH42" i="1" s="1"/>
  <c r="E42" i="1"/>
  <c r="AG42" i="1" s="1"/>
  <c r="O34" i="1"/>
  <c r="J8" i="1"/>
  <c r="K14" i="1"/>
  <c r="K8" i="1"/>
  <c r="M3" i="3"/>
  <c r="O3" i="3" s="1"/>
  <c r="P3" i="3" s="1"/>
  <c r="Q3" i="3" s="1"/>
  <c r="R3" i="3" s="1"/>
  <c r="J14" i="1"/>
  <c r="AL14" i="1" s="1"/>
  <c r="AL83" i="1" s="1"/>
  <c r="S34" i="1"/>
  <c r="AK14" i="1"/>
  <c r="AK83" i="1" s="1"/>
  <c r="I31" i="1"/>
  <c r="I30" i="1"/>
  <c r="AK30" i="1" s="1"/>
  <c r="W34" i="1"/>
  <c r="V34" i="1"/>
  <c r="AJ14" i="1"/>
  <c r="AJ83" i="1" s="1"/>
  <c r="H30" i="1"/>
  <c r="H31" i="1"/>
  <c r="R34" i="1"/>
  <c r="H15" i="1"/>
  <c r="Y14" i="1"/>
  <c r="Y17" i="1" s="1"/>
  <c r="Y48" i="1" s="1"/>
  <c r="X14" i="1"/>
  <c r="X17" i="1" s="1"/>
  <c r="X48" i="1" s="1"/>
  <c r="I15" i="1"/>
  <c r="AX15" i="9"/>
  <c r="CK3" i="1"/>
  <c r="CK6" i="1" s="1"/>
  <c r="CK46" i="1" s="1"/>
  <c r="AW16" i="9"/>
  <c r="AB13" i="9"/>
  <c r="ADR3" i="1" s="1"/>
  <c r="AB11" i="9"/>
  <c r="ADR5" i="1" s="1"/>
  <c r="AFS5" i="1" s="1"/>
  <c r="AN3" i="1"/>
  <c r="AO3" i="1"/>
  <c r="AEZ3" i="1"/>
  <c r="BF91" i="1" l="1"/>
  <c r="BF97" i="1"/>
  <c r="BA91" i="1"/>
  <c r="BA97" i="1"/>
  <c r="AG91" i="1"/>
  <c r="AG97" i="1"/>
  <c r="AT91" i="1"/>
  <c r="AT97" i="1"/>
  <c r="BL91" i="1"/>
  <c r="BL96" i="1" s="1"/>
  <c r="BL97" i="1"/>
  <c r="S96" i="1"/>
  <c r="AP91" i="1"/>
  <c r="AP97" i="1"/>
  <c r="AZ91" i="1"/>
  <c r="AZ97" i="1"/>
  <c r="T96" i="1"/>
  <c r="BE91" i="1"/>
  <c r="BE97" i="1"/>
  <c r="BK91" i="1"/>
  <c r="BK97" i="1"/>
  <c r="U96" i="1"/>
  <c r="AS91" i="1"/>
  <c r="AS97" i="1"/>
  <c r="AY91" i="1"/>
  <c r="AY97" i="1"/>
  <c r="V96" i="1"/>
  <c r="R97" i="1"/>
  <c r="R91" i="1"/>
  <c r="BD91" i="1"/>
  <c r="BD97" i="1"/>
  <c r="BJ91" i="1"/>
  <c r="BJ96" i="1" s="1"/>
  <c r="BJ97" i="1"/>
  <c r="W96" i="1"/>
  <c r="AR91" i="1"/>
  <c r="AR96" i="1" s="1"/>
  <c r="AR97" i="1"/>
  <c r="AX91" i="1"/>
  <c r="AX97" i="1"/>
  <c r="BG91" i="1"/>
  <c r="BG97" i="1"/>
  <c r="BC91" i="1"/>
  <c r="BC96" i="1" s="1"/>
  <c r="BC97" i="1"/>
  <c r="BI91" i="1"/>
  <c r="BI96" i="1" s="1"/>
  <c r="BI97" i="1"/>
  <c r="AU91" i="1"/>
  <c r="AU96" i="1" s="1"/>
  <c r="AU97" i="1"/>
  <c r="AQ91" i="1"/>
  <c r="AQ97" i="1"/>
  <c r="AW91" i="1"/>
  <c r="AW97" i="1"/>
  <c r="BN91" i="1"/>
  <c r="BN97" i="1"/>
  <c r="BH91" i="1"/>
  <c r="BH96" i="1" s="1"/>
  <c r="BH97" i="1"/>
  <c r="BB91" i="1"/>
  <c r="BB96" i="1" s="1"/>
  <c r="BB97" i="1"/>
  <c r="AV91" i="1"/>
  <c r="AV97" i="1"/>
  <c r="BM91" i="1"/>
  <c r="BM97" i="1"/>
  <c r="BK96" i="1"/>
  <c r="AP50" i="1"/>
  <c r="AY50" i="1"/>
  <c r="AX96" i="1"/>
  <c r="AY96" i="1"/>
  <c r="BD50" i="1"/>
  <c r="BG96" i="1"/>
  <c r="AR50" i="1"/>
  <c r="AQ96" i="1"/>
  <c r="AW96" i="1"/>
  <c r="BE96" i="1"/>
  <c r="BK50" i="1"/>
  <c r="BC50" i="1"/>
  <c r="BI50" i="1"/>
  <c r="BN96" i="1"/>
  <c r="AW50" i="1"/>
  <c r="AZ96" i="1"/>
  <c r="AV96" i="1"/>
  <c r="BM96" i="1"/>
  <c r="BF96" i="1"/>
  <c r="BA96" i="1"/>
  <c r="AP96" i="1"/>
  <c r="AS96" i="1"/>
  <c r="BD96" i="1"/>
  <c r="AT96" i="1"/>
  <c r="CJ41" i="1"/>
  <c r="O65" i="1"/>
  <c r="AS50" i="1"/>
  <c r="AX50" i="1"/>
  <c r="S65" i="1"/>
  <c r="T65" i="1"/>
  <c r="O52" i="1"/>
  <c r="O50" i="1" s="1"/>
  <c r="AU50" i="1"/>
  <c r="BN50" i="1"/>
  <c r="E50" i="1"/>
  <c r="AG50" i="1" s="1"/>
  <c r="AV50" i="1"/>
  <c r="BM50" i="1"/>
  <c r="N65" i="1"/>
  <c r="AJ22" i="1"/>
  <c r="H43" i="1"/>
  <c r="AJ43" i="1" s="1"/>
  <c r="AJ100" i="1" s="1"/>
  <c r="Y22" i="1"/>
  <c r="X22" i="1"/>
  <c r="AH60" i="1"/>
  <c r="C50" i="1"/>
  <c r="AE50" i="1" s="1"/>
  <c r="AE52" i="1"/>
  <c r="U72" i="1"/>
  <c r="U68" i="1" s="1"/>
  <c r="AG72" i="1"/>
  <c r="U65" i="1"/>
  <c r="D70" i="1"/>
  <c r="AE92" i="1"/>
  <c r="H54" i="1"/>
  <c r="AJ54" i="1" s="1"/>
  <c r="AJ45" i="1"/>
  <c r="BV70" i="1"/>
  <c r="BV67" i="1" s="1"/>
  <c r="BU70" i="1"/>
  <c r="BU67" i="1" s="1"/>
  <c r="BT70" i="1"/>
  <c r="BT67" i="1" s="1"/>
  <c r="BS70" i="1"/>
  <c r="BS67" i="1" s="1"/>
  <c r="BR70" i="1"/>
  <c r="BR67" i="1" s="1"/>
  <c r="BQ70" i="1"/>
  <c r="BQ67" i="1" s="1"/>
  <c r="BP70" i="1"/>
  <c r="BP67" i="1" s="1"/>
  <c r="BO70" i="1"/>
  <c r="BO67" i="1" s="1"/>
  <c r="BY70" i="1"/>
  <c r="BY67" i="1" s="1"/>
  <c r="BX70" i="1"/>
  <c r="BX67" i="1" s="1"/>
  <c r="BW70" i="1"/>
  <c r="BW67" i="1" s="1"/>
  <c r="AE67" i="1"/>
  <c r="BZ70" i="1"/>
  <c r="BZ67" i="1" s="1"/>
  <c r="CG70" i="1"/>
  <c r="CG67" i="1" s="1"/>
  <c r="CK70" i="1"/>
  <c r="CA70" i="1"/>
  <c r="CA67" i="1" s="1"/>
  <c r="CE70" i="1"/>
  <c r="CE67" i="1" s="1"/>
  <c r="CC70" i="1"/>
  <c r="CC67" i="1" s="1"/>
  <c r="CB70" i="1"/>
  <c r="CB67" i="1" s="1"/>
  <c r="CI70" i="1"/>
  <c r="CI67" i="1" s="1"/>
  <c r="CD70" i="1"/>
  <c r="CD67" i="1" s="1"/>
  <c r="CJ70" i="1"/>
  <c r="CJ67" i="1" s="1"/>
  <c r="CH70" i="1"/>
  <c r="CH67" i="1" s="1"/>
  <c r="CF70" i="1"/>
  <c r="CF67" i="1" s="1"/>
  <c r="AI60" i="1"/>
  <c r="AH62" i="1"/>
  <c r="AI62" i="1"/>
  <c r="F50" i="1"/>
  <c r="AH50" i="1" s="1"/>
  <c r="AH52" i="1"/>
  <c r="G50" i="1"/>
  <c r="AI50" i="1" s="1"/>
  <c r="AI52" i="1"/>
  <c r="AG96" i="1"/>
  <c r="BY53" i="1"/>
  <c r="BX53" i="1"/>
  <c r="BW53" i="1"/>
  <c r="BV53" i="1"/>
  <c r="BU53" i="1"/>
  <c r="BT53" i="1"/>
  <c r="BS53" i="1"/>
  <c r="BR53" i="1"/>
  <c r="BQ53" i="1"/>
  <c r="BP53" i="1"/>
  <c r="BO53" i="1"/>
  <c r="AE62" i="1"/>
  <c r="CD53" i="1"/>
  <c r="CJ53" i="1"/>
  <c r="CF53" i="1"/>
  <c r="CK53" i="1"/>
  <c r="CI53" i="1"/>
  <c r="BZ53" i="1"/>
  <c r="CH53" i="1"/>
  <c r="CA53" i="1"/>
  <c r="CA62" i="1" s="1"/>
  <c r="CE53" i="1"/>
  <c r="CG53" i="1"/>
  <c r="CC53" i="1"/>
  <c r="CB53" i="1"/>
  <c r="AT34" i="1"/>
  <c r="BF34" i="1"/>
  <c r="AU34" i="1"/>
  <c r="BG34" i="1"/>
  <c r="AV34" i="1"/>
  <c r="BH34" i="1"/>
  <c r="AW34" i="1"/>
  <c r="BI34" i="1"/>
  <c r="AX34" i="1"/>
  <c r="BJ34" i="1"/>
  <c r="AY34" i="1"/>
  <c r="BK34" i="1"/>
  <c r="AZ34" i="1"/>
  <c r="BL34" i="1"/>
  <c r="BA34" i="1"/>
  <c r="BM34" i="1"/>
  <c r="BB34" i="1"/>
  <c r="BN34" i="1"/>
  <c r="AQ34" i="1"/>
  <c r="BC34" i="1"/>
  <c r="AP34" i="1"/>
  <c r="AS34" i="1"/>
  <c r="BE34" i="1"/>
  <c r="AR34" i="1"/>
  <c r="BD34" i="1"/>
  <c r="BT59" i="1"/>
  <c r="BT61" i="1" s="1"/>
  <c r="BS59" i="1"/>
  <c r="BS61" i="1" s="1"/>
  <c r="BR59" i="1"/>
  <c r="BR61" i="1" s="1"/>
  <c r="BQ59" i="1"/>
  <c r="BQ61" i="1" s="1"/>
  <c r="BP59" i="1"/>
  <c r="BP61" i="1" s="1"/>
  <c r="BO59" i="1"/>
  <c r="BO61" i="1" s="1"/>
  <c r="BY59" i="1"/>
  <c r="BY61" i="1" s="1"/>
  <c r="BX59" i="1"/>
  <c r="BX61" i="1" s="1"/>
  <c r="BW59" i="1"/>
  <c r="BW61" i="1" s="1"/>
  <c r="BV59" i="1"/>
  <c r="BV61" i="1" s="1"/>
  <c r="BU59" i="1"/>
  <c r="BU61" i="1" s="1"/>
  <c r="AE61" i="1"/>
  <c r="CH59" i="1"/>
  <c r="CH61" i="1" s="1"/>
  <c r="BZ59" i="1"/>
  <c r="BZ61" i="1" s="1"/>
  <c r="CA59" i="1"/>
  <c r="CA61" i="1" s="1"/>
  <c r="CE59" i="1"/>
  <c r="CE61" i="1" s="1"/>
  <c r="CG59" i="1"/>
  <c r="CG61" i="1" s="1"/>
  <c r="CC59" i="1"/>
  <c r="CC61" i="1" s="1"/>
  <c r="CB59" i="1"/>
  <c r="CB61" i="1" s="1"/>
  <c r="CD59" i="1"/>
  <c r="CD61" i="1" s="1"/>
  <c r="CJ59" i="1"/>
  <c r="CJ61" i="1" s="1"/>
  <c r="CI59" i="1"/>
  <c r="CI61" i="1" s="1"/>
  <c r="CF59" i="1"/>
  <c r="CF61" i="1" s="1"/>
  <c r="CK59" i="1"/>
  <c r="CK47" i="1"/>
  <c r="BP55" i="1"/>
  <c r="BO55" i="1"/>
  <c r="BY55" i="1"/>
  <c r="BX55" i="1"/>
  <c r="BW55" i="1"/>
  <c r="BV55" i="1"/>
  <c r="BU55" i="1"/>
  <c r="BT55" i="1"/>
  <c r="BS55" i="1"/>
  <c r="BR55" i="1"/>
  <c r="BQ55" i="1"/>
  <c r="CF55" i="1"/>
  <c r="CK55" i="1"/>
  <c r="CI55" i="1"/>
  <c r="BZ55" i="1"/>
  <c r="CA55" i="1"/>
  <c r="CH55" i="1"/>
  <c r="CE55" i="1"/>
  <c r="CG55" i="1"/>
  <c r="CC55" i="1"/>
  <c r="CB55" i="1"/>
  <c r="CJ55" i="1"/>
  <c r="CD55" i="1"/>
  <c r="AI68" i="1"/>
  <c r="AT50" i="1"/>
  <c r="BL50" i="1"/>
  <c r="BX72" i="1"/>
  <c r="BW72" i="1"/>
  <c r="BV72" i="1"/>
  <c r="BU72" i="1"/>
  <c r="BT72" i="1"/>
  <c r="BS72" i="1"/>
  <c r="BR72" i="1"/>
  <c r="BQ72" i="1"/>
  <c r="BP72" i="1"/>
  <c r="BO72" i="1"/>
  <c r="BY72" i="1"/>
  <c r="AE68" i="1"/>
  <c r="CG72" i="1"/>
  <c r="CH72" i="1"/>
  <c r="CA72" i="1"/>
  <c r="CI72" i="1"/>
  <c r="CE72" i="1"/>
  <c r="CC72" i="1"/>
  <c r="CB72" i="1"/>
  <c r="CD72" i="1"/>
  <c r="CJ72" i="1"/>
  <c r="CF72" i="1"/>
  <c r="CK72" i="1"/>
  <c r="BZ72" i="1"/>
  <c r="AI61" i="1"/>
  <c r="AH92" i="1"/>
  <c r="ER34" i="1"/>
  <c r="EQ34" i="1"/>
  <c r="EY34" i="1"/>
  <c r="EX34" i="1"/>
  <c r="EO34" i="1"/>
  <c r="EC34" i="1"/>
  <c r="EN34" i="1"/>
  <c r="EB34" i="1"/>
  <c r="EM34" i="1"/>
  <c r="EA34" i="1"/>
  <c r="EL34" i="1"/>
  <c r="DZ34" i="1"/>
  <c r="EK34" i="1"/>
  <c r="DY34" i="1"/>
  <c r="EZ34" i="1"/>
  <c r="EJ34" i="1"/>
  <c r="DX34" i="1"/>
  <c r="EW34" i="1"/>
  <c r="EI34" i="1"/>
  <c r="DW34" i="1"/>
  <c r="EV34" i="1"/>
  <c r="EH34" i="1"/>
  <c r="DV34" i="1"/>
  <c r="EU34" i="1"/>
  <c r="EG34" i="1"/>
  <c r="ET34" i="1"/>
  <c r="EF34" i="1"/>
  <c r="EP34" i="1"/>
  <c r="ED34" i="1"/>
  <c r="ES34" i="1"/>
  <c r="EE34" i="1"/>
  <c r="AT55" i="1"/>
  <c r="BF55" i="1"/>
  <c r="AU55" i="1"/>
  <c r="BG55" i="1"/>
  <c r="AP55" i="1"/>
  <c r="AV55" i="1"/>
  <c r="BH55" i="1"/>
  <c r="AW55" i="1"/>
  <c r="BI55" i="1"/>
  <c r="AX55" i="1"/>
  <c r="BJ55" i="1"/>
  <c r="AY55" i="1"/>
  <c r="BK55" i="1"/>
  <c r="AZ55" i="1"/>
  <c r="BL55" i="1"/>
  <c r="BA55" i="1"/>
  <c r="BM55" i="1"/>
  <c r="BB55" i="1"/>
  <c r="BN55" i="1"/>
  <c r="AQ55" i="1"/>
  <c r="BC55" i="1"/>
  <c r="AS55" i="1"/>
  <c r="BE55" i="1"/>
  <c r="BD55" i="1"/>
  <c r="AR55" i="1"/>
  <c r="H98" i="1"/>
  <c r="AW53" i="1"/>
  <c r="BI53" i="1"/>
  <c r="AX53" i="1"/>
  <c r="BJ53" i="1"/>
  <c r="AY53" i="1"/>
  <c r="BK53" i="1"/>
  <c r="AZ53" i="1"/>
  <c r="BL53" i="1"/>
  <c r="BA53" i="1"/>
  <c r="BM53" i="1"/>
  <c r="BB53" i="1"/>
  <c r="BN53" i="1"/>
  <c r="AQ53" i="1"/>
  <c r="BC53" i="1"/>
  <c r="AP53" i="1"/>
  <c r="AR53" i="1"/>
  <c r="BD53" i="1"/>
  <c r="AS53" i="1"/>
  <c r="BE53" i="1"/>
  <c r="AT53" i="1"/>
  <c r="BF53" i="1"/>
  <c r="AV53" i="1"/>
  <c r="BH53" i="1"/>
  <c r="AD62" i="1"/>
  <c r="AU53" i="1"/>
  <c r="BG53" i="1"/>
  <c r="AH68" i="1"/>
  <c r="AD72" i="1"/>
  <c r="B70" i="1"/>
  <c r="R72" i="1"/>
  <c r="R68" i="1" s="1"/>
  <c r="B68" i="1"/>
  <c r="AK41" i="1"/>
  <c r="D50" i="1"/>
  <c r="AF50" i="1" s="1"/>
  <c r="BU66" i="1"/>
  <c r="BT66" i="1"/>
  <c r="BS66" i="1"/>
  <c r="BR66" i="1"/>
  <c r="BQ66" i="1"/>
  <c r="BP66" i="1"/>
  <c r="BO66" i="1"/>
  <c r="BY66" i="1"/>
  <c r="BX66" i="1"/>
  <c r="BW66" i="1"/>
  <c r="BV66" i="1"/>
  <c r="CA66" i="1"/>
  <c r="CC66" i="1"/>
  <c r="CG66" i="1"/>
  <c r="CB66" i="1"/>
  <c r="CD66" i="1"/>
  <c r="CJ66" i="1"/>
  <c r="CE66" i="1"/>
  <c r="CK66" i="1"/>
  <c r="CI66" i="1"/>
  <c r="CH66" i="1"/>
  <c r="CF66" i="1"/>
  <c r="BZ66" i="1"/>
  <c r="AG60" i="1"/>
  <c r="CK36" i="1"/>
  <c r="CK10" i="1"/>
  <c r="CK9" i="1" s="1"/>
  <c r="CK14" i="1"/>
  <c r="CK83" i="1" s="1"/>
  <c r="CK22" i="1"/>
  <c r="CK43" i="1"/>
  <c r="CK30" i="1"/>
  <c r="CK64" i="1"/>
  <c r="CK32" i="1"/>
  <c r="CK31" i="1"/>
  <c r="CK84" i="1" s="1"/>
  <c r="CK45" i="1"/>
  <c r="CK57" i="1"/>
  <c r="CK51" i="1"/>
  <c r="CK54" i="1"/>
  <c r="CK15" i="1"/>
  <c r="I98" i="1"/>
  <c r="AI92" i="1"/>
  <c r="I54" i="1"/>
  <c r="AK54" i="1" s="1"/>
  <c r="AK45" i="1"/>
  <c r="AH61" i="1"/>
  <c r="AG62" i="1"/>
  <c r="BQ56" i="1"/>
  <c r="BQ60" i="1" s="1"/>
  <c r="BP56" i="1"/>
  <c r="BP60" i="1" s="1"/>
  <c r="BO56" i="1"/>
  <c r="BO60" i="1" s="1"/>
  <c r="BY56" i="1"/>
  <c r="BY60" i="1" s="1"/>
  <c r="BX56" i="1"/>
  <c r="BX60" i="1" s="1"/>
  <c r="BW56" i="1"/>
  <c r="BW60" i="1" s="1"/>
  <c r="BV56" i="1"/>
  <c r="BV60" i="1" s="1"/>
  <c r="BU56" i="1"/>
  <c r="BU60" i="1" s="1"/>
  <c r="BT56" i="1"/>
  <c r="BT60" i="1" s="1"/>
  <c r="BS56" i="1"/>
  <c r="BS60" i="1" s="1"/>
  <c r="BR56" i="1"/>
  <c r="BR60" i="1" s="1"/>
  <c r="AE60" i="1"/>
  <c r="CD56" i="1"/>
  <c r="CD60" i="1" s="1"/>
  <c r="CH56" i="1"/>
  <c r="CH60" i="1" s="1"/>
  <c r="CF56" i="1"/>
  <c r="CF60" i="1" s="1"/>
  <c r="BZ56" i="1"/>
  <c r="BZ60" i="1" s="1"/>
  <c r="CA56" i="1"/>
  <c r="CA60" i="1" s="1"/>
  <c r="CG56" i="1"/>
  <c r="CG60" i="1" s="1"/>
  <c r="CB56" i="1"/>
  <c r="CB60" i="1" s="1"/>
  <c r="CJ56" i="1"/>
  <c r="CJ60" i="1" s="1"/>
  <c r="CE56" i="1"/>
  <c r="CE60" i="1" s="1"/>
  <c r="CC56" i="1"/>
  <c r="CC60" i="1" s="1"/>
  <c r="CI56" i="1"/>
  <c r="CI60" i="1" s="1"/>
  <c r="CK56" i="1"/>
  <c r="BT65" i="1"/>
  <c r="BS65" i="1"/>
  <c r="BR65" i="1"/>
  <c r="BQ65" i="1"/>
  <c r="BP65" i="1"/>
  <c r="BO65" i="1"/>
  <c r="BY65" i="1"/>
  <c r="BX65" i="1"/>
  <c r="BW65" i="1"/>
  <c r="BV65" i="1"/>
  <c r="BU65" i="1"/>
  <c r="CA65" i="1"/>
  <c r="BZ65" i="1"/>
  <c r="CG65" i="1"/>
  <c r="CJ65" i="1"/>
  <c r="CE65" i="1"/>
  <c r="CC65" i="1"/>
  <c r="CB65" i="1"/>
  <c r="CK65" i="1"/>
  <c r="CI65" i="1"/>
  <c r="CD65" i="1"/>
  <c r="CH65" i="1"/>
  <c r="CF65" i="1"/>
  <c r="S92" i="1"/>
  <c r="T92" i="1"/>
  <c r="T68" i="1"/>
  <c r="X64" i="1"/>
  <c r="Y64" i="1"/>
  <c r="W72" i="1"/>
  <c r="W68" i="1" s="1"/>
  <c r="J64" i="1"/>
  <c r="J22" i="1"/>
  <c r="W92" i="1"/>
  <c r="W65" i="1"/>
  <c r="V92" i="1"/>
  <c r="K64" i="1"/>
  <c r="AM64" i="1" s="1"/>
  <c r="K22" i="1"/>
  <c r="V65" i="1"/>
  <c r="U92" i="1"/>
  <c r="V72" i="1"/>
  <c r="V68" i="1" s="1"/>
  <c r="O55" i="1"/>
  <c r="N92" i="1"/>
  <c r="N97" i="1" s="1"/>
  <c r="O92" i="1"/>
  <c r="O97" i="1" s="1"/>
  <c r="H101" i="1"/>
  <c r="H102" i="1" s="1"/>
  <c r="O72" i="1"/>
  <c r="O68" i="1" s="1"/>
  <c r="E68" i="1"/>
  <c r="E70" i="1"/>
  <c r="AG70" i="1" s="1"/>
  <c r="G68" i="1"/>
  <c r="G70" i="1"/>
  <c r="AI70" i="1" s="1"/>
  <c r="O101" i="1"/>
  <c r="O102" i="1" s="1"/>
  <c r="W49" i="1"/>
  <c r="N68" i="1"/>
  <c r="C71" i="1"/>
  <c r="C67" i="1"/>
  <c r="F70" i="1"/>
  <c r="AH70" i="1" s="1"/>
  <c r="F68" i="1"/>
  <c r="J45" i="1"/>
  <c r="K45" i="1"/>
  <c r="V62" i="1"/>
  <c r="U49" i="1"/>
  <c r="W52" i="1"/>
  <c r="W50" i="1" s="1"/>
  <c r="I47" i="1"/>
  <c r="I57" i="1"/>
  <c r="AK57" i="1" s="1"/>
  <c r="AK51" i="1"/>
  <c r="V52" i="1"/>
  <c r="V50" i="1" s="1"/>
  <c r="S62" i="1"/>
  <c r="S49" i="1"/>
  <c r="H47" i="1"/>
  <c r="H57" i="1"/>
  <c r="AJ57" i="1" s="1"/>
  <c r="AJ51" i="1"/>
  <c r="X45" i="1"/>
  <c r="Y45" i="1"/>
  <c r="U52" i="1"/>
  <c r="U50" i="1" s="1"/>
  <c r="T52" i="1"/>
  <c r="T50" i="1" s="1"/>
  <c r="N52" i="1"/>
  <c r="N50" i="1" s="1"/>
  <c r="S52" i="1"/>
  <c r="S50" i="1" s="1"/>
  <c r="O49" i="1"/>
  <c r="O62" i="1"/>
  <c r="N49" i="1"/>
  <c r="N62" i="1"/>
  <c r="R50" i="1"/>
  <c r="S55" i="1"/>
  <c r="T55" i="1"/>
  <c r="U55" i="1"/>
  <c r="V55" i="1"/>
  <c r="N55" i="1"/>
  <c r="W55" i="1"/>
  <c r="R55" i="1"/>
  <c r="T49" i="1"/>
  <c r="T62" i="1"/>
  <c r="O42" i="1"/>
  <c r="AK31" i="1"/>
  <c r="AK84" i="1" s="1"/>
  <c r="AM14" i="1"/>
  <c r="AM83" i="1" s="1"/>
  <c r="K30" i="1"/>
  <c r="AM30" i="1" s="1"/>
  <c r="K31" i="1"/>
  <c r="AM31" i="1" s="1"/>
  <c r="AM84" i="1" s="1"/>
  <c r="Z14" i="1"/>
  <c r="Z24" i="1" s="1"/>
  <c r="K15" i="1"/>
  <c r="AM15" i="1" s="1"/>
  <c r="L14" i="1"/>
  <c r="M8" i="1"/>
  <c r="P14" i="1"/>
  <c r="J31" i="1"/>
  <c r="AL31" i="1" s="1"/>
  <c r="AL84" i="1" s="1"/>
  <c r="AA14" i="1"/>
  <c r="AA26" i="1" s="1"/>
  <c r="J30" i="1"/>
  <c r="AL30" i="1" s="1"/>
  <c r="J15" i="1"/>
  <c r="M14" i="1"/>
  <c r="S3" i="3"/>
  <c r="T3" i="3" s="1"/>
  <c r="U3" i="3" s="1"/>
  <c r="V3" i="3" s="1"/>
  <c r="W3" i="3" s="1"/>
  <c r="X3" i="3" s="1"/>
  <c r="Y3" i="3" s="1"/>
  <c r="L8" i="1"/>
  <c r="AJ15" i="1"/>
  <c r="H32" i="1"/>
  <c r="H28" i="1"/>
  <c r="AK15" i="1"/>
  <c r="I32" i="1"/>
  <c r="AK32" i="1" s="1"/>
  <c r="I28" i="1"/>
  <c r="X24" i="1"/>
  <c r="X26" i="1"/>
  <c r="X23" i="1"/>
  <c r="Y24" i="1"/>
  <c r="Y26" i="1"/>
  <c r="Y23" i="1"/>
  <c r="AJ30" i="1"/>
  <c r="X30" i="1"/>
  <c r="Y30" i="1"/>
  <c r="AJ31" i="1"/>
  <c r="AJ84" i="1" s="1"/>
  <c r="X31" i="1"/>
  <c r="Y31" i="1"/>
  <c r="X15" i="1"/>
  <c r="Y15" i="1"/>
  <c r="AY15" i="9"/>
  <c r="CL3" i="1"/>
  <c r="CL6" i="1" s="1"/>
  <c r="CL66" i="1" s="1"/>
  <c r="AX16" i="9"/>
  <c r="AC10" i="9"/>
  <c r="ADS4" i="1" s="1"/>
  <c r="AFT4" i="1" s="1"/>
  <c r="AB12" i="9"/>
  <c r="ADR6" i="1" s="1"/>
  <c r="AFS6" i="1" s="1"/>
  <c r="AFA3" i="1"/>
  <c r="V97" i="1" l="1"/>
  <c r="V91" i="1"/>
  <c r="AH91" i="1"/>
  <c r="AH97" i="1"/>
  <c r="W97" i="1"/>
  <c r="W91" i="1"/>
  <c r="AI91" i="1"/>
  <c r="AI97" i="1"/>
  <c r="AE91" i="1"/>
  <c r="AE97" i="1"/>
  <c r="U97" i="1"/>
  <c r="U91" i="1"/>
  <c r="T97" i="1"/>
  <c r="T91" i="1"/>
  <c r="S97" i="1"/>
  <c r="S91" i="1"/>
  <c r="CK60" i="1"/>
  <c r="CK67" i="1"/>
  <c r="CA49" i="1"/>
  <c r="BW68" i="1"/>
  <c r="CF68" i="1"/>
  <c r="BU68" i="1"/>
  <c r="CK61" i="1"/>
  <c r="I101" i="1"/>
  <c r="I102" i="1" s="1"/>
  <c r="AK47" i="1"/>
  <c r="AL22" i="1"/>
  <c r="J43" i="1"/>
  <c r="AL43" i="1" s="1"/>
  <c r="AL100" i="1" s="1"/>
  <c r="BF62" i="1"/>
  <c r="BF49" i="1"/>
  <c r="BA49" i="1"/>
  <c r="BA62" i="1"/>
  <c r="CK68" i="1"/>
  <c r="BV68" i="1"/>
  <c r="CL53" i="1"/>
  <c r="BQ62" i="1"/>
  <c r="BQ49" i="1"/>
  <c r="AK101" i="1"/>
  <c r="CK41" i="1"/>
  <c r="BE62" i="1"/>
  <c r="BE49" i="1"/>
  <c r="AZ49" i="1"/>
  <c r="AZ62" i="1"/>
  <c r="CG68" i="1"/>
  <c r="BX68" i="1"/>
  <c r="CC62" i="1"/>
  <c r="CC49" i="1"/>
  <c r="CI49" i="1"/>
  <c r="CI62" i="1"/>
  <c r="BS49" i="1"/>
  <c r="BS62" i="1"/>
  <c r="BO92" i="1"/>
  <c r="BY92" i="1"/>
  <c r="BX92" i="1"/>
  <c r="BW92" i="1"/>
  <c r="BV92" i="1"/>
  <c r="BU92" i="1"/>
  <c r="BT92" i="1"/>
  <c r="BS92" i="1"/>
  <c r="BR92" i="1"/>
  <c r="BQ92" i="1"/>
  <c r="AE96" i="1"/>
  <c r="BP92" i="1"/>
  <c r="CG92" i="1"/>
  <c r="CA92" i="1"/>
  <c r="CJ92" i="1"/>
  <c r="CE92" i="1"/>
  <c r="CC92" i="1"/>
  <c r="CB92" i="1"/>
  <c r="CI92" i="1"/>
  <c r="CD92" i="1"/>
  <c r="CK92" i="1"/>
  <c r="CH92" i="1"/>
  <c r="CF92" i="1"/>
  <c r="CL92" i="1"/>
  <c r="BZ92" i="1"/>
  <c r="AL33" i="1"/>
  <c r="AI67" i="1"/>
  <c r="CL65" i="1"/>
  <c r="CL56" i="1"/>
  <c r="AS62" i="1"/>
  <c r="AS49" i="1"/>
  <c r="BK62" i="1"/>
  <c r="BK49" i="1"/>
  <c r="CJ68" i="1"/>
  <c r="CG62" i="1"/>
  <c r="CG49" i="1"/>
  <c r="CK62" i="1"/>
  <c r="CK49" i="1"/>
  <c r="BT49" i="1"/>
  <c r="BT62" i="1"/>
  <c r="CL70" i="1"/>
  <c r="AJ41" i="1"/>
  <c r="CB49" i="1"/>
  <c r="CB62" i="1"/>
  <c r="AJ66" i="1"/>
  <c r="AJ47" i="1"/>
  <c r="BD62" i="1"/>
  <c r="BD49" i="1"/>
  <c r="AY62" i="1"/>
  <c r="AY49" i="1"/>
  <c r="CD68" i="1"/>
  <c r="BY68" i="1"/>
  <c r="CE49" i="1"/>
  <c r="CE62" i="1"/>
  <c r="CF49" i="1"/>
  <c r="CF62" i="1"/>
  <c r="BU49" i="1"/>
  <c r="BU62" i="1"/>
  <c r="P22" i="1"/>
  <c r="P64" i="1"/>
  <c r="AL64" i="1"/>
  <c r="K54" i="1"/>
  <c r="AM54" i="1" s="1"/>
  <c r="AM45" i="1"/>
  <c r="AI96" i="1"/>
  <c r="AR62" i="1"/>
  <c r="AR49" i="1"/>
  <c r="BJ62" i="1"/>
  <c r="BJ49" i="1"/>
  <c r="AH96" i="1"/>
  <c r="CB68" i="1"/>
  <c r="BO68" i="1"/>
  <c r="BV62" i="1"/>
  <c r="BV49" i="1"/>
  <c r="AK33" i="1"/>
  <c r="J54" i="1"/>
  <c r="AL54" i="1" s="1"/>
  <c r="AL45" i="1"/>
  <c r="AG67" i="1"/>
  <c r="AP62" i="1"/>
  <c r="AP49" i="1"/>
  <c r="AX62" i="1"/>
  <c r="AX49" i="1"/>
  <c r="CC68" i="1"/>
  <c r="BP68" i="1"/>
  <c r="CJ62" i="1"/>
  <c r="CJ49" i="1"/>
  <c r="BW49" i="1"/>
  <c r="BW62" i="1"/>
  <c r="AG68" i="1"/>
  <c r="BL49" i="1"/>
  <c r="BL62" i="1"/>
  <c r="AM22" i="1"/>
  <c r="K43" i="1"/>
  <c r="AM43" i="1" s="1"/>
  <c r="AM100" i="1" s="1"/>
  <c r="BG62" i="1"/>
  <c r="BG49" i="1"/>
  <c r="BC62" i="1"/>
  <c r="BC49" i="1"/>
  <c r="BI62" i="1"/>
  <c r="BI49" i="1"/>
  <c r="BQ68" i="1"/>
  <c r="CL55" i="1"/>
  <c r="CL59" i="1"/>
  <c r="CD62" i="1"/>
  <c r="CD49" i="1"/>
  <c r="BX62" i="1"/>
  <c r="BX49" i="1"/>
  <c r="AU62" i="1"/>
  <c r="AU49" i="1"/>
  <c r="AQ62" i="1"/>
  <c r="AQ49" i="1"/>
  <c r="AW62" i="1"/>
  <c r="AW49" i="1"/>
  <c r="BZ68" i="1"/>
  <c r="CE68" i="1"/>
  <c r="BR68" i="1"/>
  <c r="CH62" i="1"/>
  <c r="CH49" i="1"/>
  <c r="BY49" i="1"/>
  <c r="BY62" i="1"/>
  <c r="D71" i="1"/>
  <c r="D67" i="1"/>
  <c r="BY52" i="1"/>
  <c r="BY50" i="1" s="1"/>
  <c r="BX52" i="1"/>
  <c r="BX50" i="1" s="1"/>
  <c r="BW52" i="1"/>
  <c r="BW50" i="1" s="1"/>
  <c r="BV52" i="1"/>
  <c r="BV50" i="1" s="1"/>
  <c r="BU52" i="1"/>
  <c r="BU50" i="1" s="1"/>
  <c r="BT52" i="1"/>
  <c r="BT50" i="1" s="1"/>
  <c r="BS52" i="1"/>
  <c r="BS50" i="1" s="1"/>
  <c r="BR52" i="1"/>
  <c r="BR50" i="1" s="1"/>
  <c r="BQ52" i="1"/>
  <c r="BQ50" i="1" s="1"/>
  <c r="BP52" i="1"/>
  <c r="BP50" i="1" s="1"/>
  <c r="BO52" i="1"/>
  <c r="BO50" i="1" s="1"/>
  <c r="CE52" i="1"/>
  <c r="CE50" i="1" s="1"/>
  <c r="CC52" i="1"/>
  <c r="CC50" i="1" s="1"/>
  <c r="CK52" i="1"/>
  <c r="CK50" i="1" s="1"/>
  <c r="CI52" i="1"/>
  <c r="CI50" i="1" s="1"/>
  <c r="CD52" i="1"/>
  <c r="CD50" i="1" s="1"/>
  <c r="CL52" i="1"/>
  <c r="CH52" i="1"/>
  <c r="CH50" i="1" s="1"/>
  <c r="CF52" i="1"/>
  <c r="CF50" i="1" s="1"/>
  <c r="BZ52" i="1"/>
  <c r="BZ50" i="1" s="1"/>
  <c r="CA52" i="1"/>
  <c r="CA50" i="1" s="1"/>
  <c r="CG52" i="1"/>
  <c r="CG50" i="1" s="1"/>
  <c r="CJ52" i="1"/>
  <c r="CJ50" i="1" s="1"/>
  <c r="CB52" i="1"/>
  <c r="CB50" i="1" s="1"/>
  <c r="AT62" i="1"/>
  <c r="AT49" i="1"/>
  <c r="I46" i="1"/>
  <c r="AK46" i="1" s="1"/>
  <c r="AH67" i="1"/>
  <c r="AD70" i="1"/>
  <c r="S70" i="1"/>
  <c r="S67" i="1" s="1"/>
  <c r="N70" i="1"/>
  <c r="N67" i="1" s="1"/>
  <c r="R70" i="1"/>
  <c r="R67" i="1" s="1"/>
  <c r="T70" i="1"/>
  <c r="T67" i="1" s="1"/>
  <c r="B71" i="1"/>
  <c r="S71" i="1" s="1"/>
  <c r="S69" i="1" s="1"/>
  <c r="B67" i="1"/>
  <c r="BN49" i="1"/>
  <c r="BN62" i="1"/>
  <c r="CL72" i="1"/>
  <c r="CL68" i="1" s="1"/>
  <c r="CI68" i="1"/>
  <c r="BS68" i="1"/>
  <c r="AJ33" i="1"/>
  <c r="AW72" i="1"/>
  <c r="AW68" i="1" s="1"/>
  <c r="BI72" i="1"/>
  <c r="BI68" i="1" s="1"/>
  <c r="AX72" i="1"/>
  <c r="AX68" i="1" s="1"/>
  <c r="BJ72" i="1"/>
  <c r="BJ68" i="1" s="1"/>
  <c r="AY72" i="1"/>
  <c r="AY68" i="1" s="1"/>
  <c r="BK72" i="1"/>
  <c r="BK68" i="1" s="1"/>
  <c r="AZ72" i="1"/>
  <c r="AZ68" i="1" s="1"/>
  <c r="BL72" i="1"/>
  <c r="BL68" i="1" s="1"/>
  <c r="BA72" i="1"/>
  <c r="BA68" i="1" s="1"/>
  <c r="BM72" i="1"/>
  <c r="BM68" i="1" s="1"/>
  <c r="BB72" i="1"/>
  <c r="BB68" i="1" s="1"/>
  <c r="BN72" i="1"/>
  <c r="BN68" i="1" s="1"/>
  <c r="AQ72" i="1"/>
  <c r="AQ68" i="1" s="1"/>
  <c r="BC72" i="1"/>
  <c r="BC68" i="1" s="1"/>
  <c r="AP72" i="1"/>
  <c r="AP68" i="1" s="1"/>
  <c r="AR72" i="1"/>
  <c r="AR68" i="1" s="1"/>
  <c r="BD72" i="1"/>
  <c r="BD68" i="1" s="1"/>
  <c r="AS72" i="1"/>
  <c r="AS68" i="1" s="1"/>
  <c r="BE72" i="1"/>
  <c r="BE68" i="1" s="1"/>
  <c r="AT72" i="1"/>
  <c r="AT68" i="1" s="1"/>
  <c r="BF72" i="1"/>
  <c r="BF68" i="1" s="1"/>
  <c r="AV72" i="1"/>
  <c r="AV68" i="1" s="1"/>
  <c r="BH72" i="1"/>
  <c r="BH68" i="1" s="1"/>
  <c r="AD68" i="1"/>
  <c r="AU72" i="1"/>
  <c r="AU68" i="1" s="1"/>
  <c r="BG72" i="1"/>
  <c r="BG68" i="1" s="1"/>
  <c r="BH62" i="1"/>
  <c r="BH49" i="1"/>
  <c r="BB49" i="1"/>
  <c r="BB62" i="1"/>
  <c r="AJ101" i="1"/>
  <c r="CA68" i="1"/>
  <c r="BT68" i="1"/>
  <c r="BZ49" i="1"/>
  <c r="BZ62" i="1"/>
  <c r="BO62" i="1"/>
  <c r="BO49" i="1"/>
  <c r="Z22" i="1"/>
  <c r="BR49" i="1"/>
  <c r="BR62" i="1"/>
  <c r="CL36" i="1"/>
  <c r="CL10" i="1"/>
  <c r="CL9" i="1" s="1"/>
  <c r="CL30" i="1"/>
  <c r="CL22" i="1"/>
  <c r="CL14" i="1"/>
  <c r="CL83" i="1" s="1"/>
  <c r="CL64" i="1"/>
  <c r="CL43" i="1"/>
  <c r="CL15" i="1"/>
  <c r="CL32" i="1"/>
  <c r="CL31" i="1"/>
  <c r="CL84" i="1" s="1"/>
  <c r="CL57" i="1"/>
  <c r="CL45" i="1"/>
  <c r="CL51" i="1"/>
  <c r="CL54" i="1"/>
  <c r="CL46" i="1"/>
  <c r="CL47" i="1"/>
  <c r="P15" i="1"/>
  <c r="P27" i="1" s="1"/>
  <c r="AL15" i="1"/>
  <c r="I56" i="1"/>
  <c r="AK56" i="1" s="1"/>
  <c r="C69" i="1"/>
  <c r="AE71" i="1"/>
  <c r="AV62" i="1"/>
  <c r="AV49" i="1"/>
  <c r="BM49" i="1"/>
  <c r="BM62" i="1"/>
  <c r="CH68" i="1"/>
  <c r="BP62" i="1"/>
  <c r="BP49" i="1"/>
  <c r="AA22" i="1"/>
  <c r="P23" i="1"/>
  <c r="P17" i="1"/>
  <c r="L64" i="1"/>
  <c r="AN64" i="1" s="1"/>
  <c r="L22" i="1"/>
  <c r="AA64" i="1"/>
  <c r="M64" i="1"/>
  <c r="M22" i="1"/>
  <c r="Z64" i="1"/>
  <c r="U70" i="1"/>
  <c r="U67" i="1" s="1"/>
  <c r="V70" i="1"/>
  <c r="V67" i="1" s="1"/>
  <c r="K47" i="1"/>
  <c r="AM66" i="1" s="1"/>
  <c r="W70" i="1"/>
  <c r="W67" i="1" s="1"/>
  <c r="P45" i="1"/>
  <c r="E71" i="1"/>
  <c r="AG71" i="1" s="1"/>
  <c r="O70" i="1"/>
  <c r="O67" i="1" s="1"/>
  <c r="E67" i="1"/>
  <c r="K57" i="1"/>
  <c r="AM57" i="1" s="1"/>
  <c r="Z31" i="1"/>
  <c r="K98" i="1"/>
  <c r="G67" i="1"/>
  <c r="G71" i="1"/>
  <c r="F67" i="1"/>
  <c r="F71" i="1"/>
  <c r="P51" i="1"/>
  <c r="J47" i="1"/>
  <c r="Z47" i="1" s="1"/>
  <c r="L30" i="1"/>
  <c r="AN30" i="1" s="1"/>
  <c r="Z45" i="1"/>
  <c r="J57" i="1"/>
  <c r="M45" i="1"/>
  <c r="AA45" i="1"/>
  <c r="Z15" i="1"/>
  <c r="Z25" i="1" s="1"/>
  <c r="Z23" i="1"/>
  <c r="AM33" i="1"/>
  <c r="L15" i="1"/>
  <c r="J56" i="1"/>
  <c r="H53" i="1"/>
  <c r="H72" i="1" s="1"/>
  <c r="X51" i="1"/>
  <c r="Y51" i="1"/>
  <c r="I53" i="1"/>
  <c r="I72" i="1" s="1"/>
  <c r="K56" i="1"/>
  <c r="H59" i="1"/>
  <c r="AJ59" i="1" s="1"/>
  <c r="X57" i="1"/>
  <c r="Y57" i="1"/>
  <c r="L45" i="1"/>
  <c r="H56" i="1"/>
  <c r="P54" i="1"/>
  <c r="X54" i="1"/>
  <c r="Y54" i="1"/>
  <c r="Z54" i="1"/>
  <c r="AA54" i="1"/>
  <c r="I59" i="1"/>
  <c r="I58" i="1" s="1"/>
  <c r="H46" i="1"/>
  <c r="AJ46" i="1" s="1"/>
  <c r="X47" i="1"/>
  <c r="Y47" i="1"/>
  <c r="Z17" i="1"/>
  <c r="Z48" i="1" s="1"/>
  <c r="AA17" i="1"/>
  <c r="AA48" i="1" s="1"/>
  <c r="AN14" i="1"/>
  <c r="AN83" i="1" s="1"/>
  <c r="Z26" i="1"/>
  <c r="P31" i="1"/>
  <c r="K28" i="1"/>
  <c r="K32" i="1"/>
  <c r="AB14" i="1"/>
  <c r="AB17" i="1" s="1"/>
  <c r="AB48" i="1" s="1"/>
  <c r="P24" i="1"/>
  <c r="L31" i="1"/>
  <c r="AK34" i="1"/>
  <c r="Z30" i="1"/>
  <c r="AA30" i="1"/>
  <c r="AA31" i="1"/>
  <c r="AC14" i="1"/>
  <c r="AC24" i="1" s="1"/>
  <c r="AA24" i="1"/>
  <c r="AA23" i="1"/>
  <c r="P30" i="1"/>
  <c r="P26" i="1"/>
  <c r="J28" i="1"/>
  <c r="AA15" i="1"/>
  <c r="AA25" i="1" s="1"/>
  <c r="J32" i="1"/>
  <c r="AL32" i="1" s="1"/>
  <c r="P25" i="1"/>
  <c r="AO14" i="1"/>
  <c r="AO83" i="1" s="1"/>
  <c r="M30" i="1"/>
  <c r="AO30" i="1" s="1"/>
  <c r="M31" i="1"/>
  <c r="M15" i="1"/>
  <c r="Q14" i="1"/>
  <c r="Q17" i="1" s="1"/>
  <c r="AM32" i="1"/>
  <c r="X27" i="1"/>
  <c r="X25" i="1"/>
  <c r="AJ32" i="1"/>
  <c r="X32" i="1"/>
  <c r="Y32" i="1"/>
  <c r="AN15" i="1"/>
  <c r="L32" i="1"/>
  <c r="AN32" i="1" s="1"/>
  <c r="L28" i="1"/>
  <c r="AB30" i="1"/>
  <c r="Z33" i="1"/>
  <c r="AB15" i="1"/>
  <c r="Y33" i="1"/>
  <c r="Z27" i="1"/>
  <c r="AA27" i="1"/>
  <c r="Y25" i="1"/>
  <c r="Y27" i="1"/>
  <c r="X33" i="1"/>
  <c r="AZ15" i="9"/>
  <c r="CM3" i="1"/>
  <c r="CM6" i="1" s="1"/>
  <c r="AY16" i="9"/>
  <c r="AC13" i="9"/>
  <c r="ADS3" i="1" s="1"/>
  <c r="AC11" i="9"/>
  <c r="ADS5" i="1" s="1"/>
  <c r="AFT5" i="1" s="1"/>
  <c r="AFB3" i="1"/>
  <c r="CE91" i="1" l="1"/>
  <c r="CE97" i="1"/>
  <c r="BW91" i="1"/>
  <c r="BW97" i="1"/>
  <c r="CJ91" i="1"/>
  <c r="CJ97" i="1"/>
  <c r="BX91" i="1"/>
  <c r="BX97" i="1"/>
  <c r="CA91" i="1"/>
  <c r="CA97" i="1"/>
  <c r="BY91" i="1"/>
  <c r="BY97" i="1"/>
  <c r="BZ91" i="1"/>
  <c r="BZ97" i="1"/>
  <c r="CG91" i="1"/>
  <c r="CG97" i="1"/>
  <c r="BO91" i="1"/>
  <c r="BO97" i="1"/>
  <c r="CL91" i="1"/>
  <c r="CL97" i="1"/>
  <c r="BP91" i="1"/>
  <c r="BP96" i="1" s="1"/>
  <c r="BP97" i="1"/>
  <c r="CF91" i="1"/>
  <c r="CF97" i="1"/>
  <c r="CH91" i="1"/>
  <c r="CH97" i="1"/>
  <c r="BQ91" i="1"/>
  <c r="BQ97" i="1"/>
  <c r="CK91" i="1"/>
  <c r="CK96" i="1" s="1"/>
  <c r="CK97" i="1"/>
  <c r="BR91" i="1"/>
  <c r="BR97" i="1"/>
  <c r="CD91" i="1"/>
  <c r="CD97" i="1"/>
  <c r="BS91" i="1"/>
  <c r="BS97" i="1"/>
  <c r="CI91" i="1"/>
  <c r="CI97" i="1"/>
  <c r="BT91" i="1"/>
  <c r="BT97" i="1"/>
  <c r="CB91" i="1"/>
  <c r="CB97" i="1"/>
  <c r="BU91" i="1"/>
  <c r="BU97" i="1"/>
  <c r="CC91" i="1"/>
  <c r="CC97" i="1"/>
  <c r="BV91" i="1"/>
  <c r="BV97" i="1"/>
  <c r="AJ102" i="1"/>
  <c r="K59" i="1"/>
  <c r="AM59" i="1" s="1"/>
  <c r="T71" i="1"/>
  <c r="T69" i="1" s="1"/>
  <c r="AA47" i="1"/>
  <c r="H65" i="1"/>
  <c r="AJ65" i="1" s="1"/>
  <c r="Q22" i="1"/>
  <c r="Y66" i="1"/>
  <c r="X66" i="1"/>
  <c r="J98" i="1"/>
  <c r="AL101" i="1" s="1"/>
  <c r="AL102" i="1" s="1"/>
  <c r="CL41" i="1"/>
  <c r="AD71" i="1"/>
  <c r="B69" i="1"/>
  <c r="R71" i="1"/>
  <c r="R69" i="1" s="1"/>
  <c r="CD96" i="1"/>
  <c r="BO96" i="1"/>
  <c r="AL41" i="1"/>
  <c r="AJ72" i="1"/>
  <c r="AJ53" i="1"/>
  <c r="J46" i="1"/>
  <c r="AL46" i="1" s="1"/>
  <c r="AL47" i="1"/>
  <c r="CI96" i="1"/>
  <c r="AK60" i="1"/>
  <c r="H55" i="1"/>
  <c r="AJ55" i="1" s="1"/>
  <c r="AJ56" i="1"/>
  <c r="J60" i="1"/>
  <c r="AL56" i="1"/>
  <c r="J53" i="1"/>
  <c r="J72" i="1" s="1"/>
  <c r="AL51" i="1"/>
  <c r="CL50" i="1"/>
  <c r="JK33" i="1"/>
  <c r="IY33" i="1"/>
  <c r="JJ33" i="1"/>
  <c r="IX33" i="1"/>
  <c r="JI33" i="1"/>
  <c r="IW33" i="1"/>
  <c r="JH33" i="1"/>
  <c r="IV33" i="1"/>
  <c r="JG33" i="1"/>
  <c r="IU33" i="1"/>
  <c r="JR33" i="1"/>
  <c r="JF33" i="1"/>
  <c r="IT33" i="1"/>
  <c r="JQ33" i="1"/>
  <c r="JE33" i="1"/>
  <c r="IS33" i="1"/>
  <c r="JO33" i="1"/>
  <c r="JC33" i="1"/>
  <c r="IQ33" i="1"/>
  <c r="JN33" i="1"/>
  <c r="JB33" i="1"/>
  <c r="IP33" i="1"/>
  <c r="JM33" i="1"/>
  <c r="JA33" i="1"/>
  <c r="IO33" i="1"/>
  <c r="JP33" i="1"/>
  <c r="JL33" i="1"/>
  <c r="JD33" i="1"/>
  <c r="IZ33" i="1"/>
  <c r="IR33" i="1"/>
  <c r="IN33" i="1"/>
  <c r="CB96" i="1"/>
  <c r="L54" i="1"/>
  <c r="AN54" i="1" s="1"/>
  <c r="AN45" i="1"/>
  <c r="CL67" i="1"/>
  <c r="AB22" i="1"/>
  <c r="CC96" i="1"/>
  <c r="BQ96" i="1"/>
  <c r="I65" i="1"/>
  <c r="AK65" i="1" s="1"/>
  <c r="AK66" i="1"/>
  <c r="AM34" i="1"/>
  <c r="I60" i="1"/>
  <c r="F69" i="1"/>
  <c r="AH71" i="1"/>
  <c r="IJ33" i="1"/>
  <c r="HX33" i="1"/>
  <c r="HL33" i="1"/>
  <c r="II33" i="1"/>
  <c r="HW33" i="1"/>
  <c r="HK33" i="1"/>
  <c r="IH33" i="1"/>
  <c r="HV33" i="1"/>
  <c r="HJ33" i="1"/>
  <c r="IG33" i="1"/>
  <c r="HU33" i="1"/>
  <c r="IF33" i="1"/>
  <c r="HT33" i="1"/>
  <c r="IE33" i="1"/>
  <c r="HS33" i="1"/>
  <c r="IC33" i="1"/>
  <c r="HQ33" i="1"/>
  <c r="IB33" i="1"/>
  <c r="HP33" i="1"/>
  <c r="IL33" i="1"/>
  <c r="HZ33" i="1"/>
  <c r="HN33" i="1"/>
  <c r="IM33" i="1"/>
  <c r="IK33" i="1"/>
  <c r="ID33" i="1"/>
  <c r="IA33" i="1"/>
  <c r="HY33" i="1"/>
  <c r="HR33" i="1"/>
  <c r="HO33" i="1"/>
  <c r="HM33" i="1"/>
  <c r="BR96" i="1"/>
  <c r="CM30" i="1"/>
  <c r="CM36" i="1"/>
  <c r="CM10" i="1"/>
  <c r="CM9" i="1" s="1"/>
  <c r="CM43" i="1"/>
  <c r="CM22" i="1"/>
  <c r="CM14" i="1"/>
  <c r="CM83" i="1" s="1"/>
  <c r="CM64" i="1"/>
  <c r="CM45" i="1"/>
  <c r="CM32" i="1"/>
  <c r="CM54" i="1"/>
  <c r="CM31" i="1"/>
  <c r="CM84" i="1" s="1"/>
  <c r="CM15" i="1"/>
  <c r="CM57" i="1"/>
  <c r="CM51" i="1"/>
  <c r="CM47" i="1"/>
  <c r="CM46" i="1"/>
  <c r="CM56" i="1"/>
  <c r="CM53" i="1"/>
  <c r="CM65" i="1"/>
  <c r="CM70" i="1"/>
  <c r="CM59" i="1"/>
  <c r="CM55" i="1"/>
  <c r="CM72" i="1"/>
  <c r="CM66" i="1"/>
  <c r="AL34" i="1"/>
  <c r="I55" i="1"/>
  <c r="AK55" i="1" s="1"/>
  <c r="LQ33" i="1"/>
  <c r="LE33" i="1"/>
  <c r="MA33" i="1"/>
  <c r="LO33" i="1"/>
  <c r="LC33" i="1"/>
  <c r="LV33" i="1"/>
  <c r="LJ33" i="1"/>
  <c r="KX33" i="1"/>
  <c r="LM33" i="1"/>
  <c r="LU33" i="1"/>
  <c r="LF33" i="1"/>
  <c r="LS33" i="1"/>
  <c r="LN33" i="1"/>
  <c r="LL33" i="1"/>
  <c r="LK33" i="1"/>
  <c r="LI33" i="1"/>
  <c r="LH33" i="1"/>
  <c r="LZ33" i="1"/>
  <c r="LG33" i="1"/>
  <c r="LY33" i="1"/>
  <c r="LD33" i="1"/>
  <c r="LX33" i="1"/>
  <c r="LB33" i="1"/>
  <c r="LW33" i="1"/>
  <c r="LA33" i="1"/>
  <c r="LT33" i="1"/>
  <c r="KZ33" i="1"/>
  <c r="LP33" i="1"/>
  <c r="KY33" i="1"/>
  <c r="LR33" i="1"/>
  <c r="AG69" i="1"/>
  <c r="AC22" i="1"/>
  <c r="AW70" i="1"/>
  <c r="AW67" i="1" s="1"/>
  <c r="BI70" i="1"/>
  <c r="BI67" i="1" s="1"/>
  <c r="AX70" i="1"/>
  <c r="AX67" i="1" s="1"/>
  <c r="BJ70" i="1"/>
  <c r="BJ67" i="1" s="1"/>
  <c r="AY70" i="1"/>
  <c r="AY67" i="1" s="1"/>
  <c r="BK70" i="1"/>
  <c r="BK67" i="1" s="1"/>
  <c r="AZ70" i="1"/>
  <c r="AZ67" i="1" s="1"/>
  <c r="BL70" i="1"/>
  <c r="BL67" i="1" s="1"/>
  <c r="BA70" i="1"/>
  <c r="BA67" i="1" s="1"/>
  <c r="BM70" i="1"/>
  <c r="BM67" i="1" s="1"/>
  <c r="BB70" i="1"/>
  <c r="BB67" i="1" s="1"/>
  <c r="BN70" i="1"/>
  <c r="BN67" i="1" s="1"/>
  <c r="AQ70" i="1"/>
  <c r="AQ67" i="1" s="1"/>
  <c r="BC70" i="1"/>
  <c r="BC67" i="1" s="1"/>
  <c r="AR70" i="1"/>
  <c r="AR67" i="1" s="1"/>
  <c r="BD70" i="1"/>
  <c r="BD67" i="1" s="1"/>
  <c r="AS70" i="1"/>
  <c r="AS67" i="1" s="1"/>
  <c r="BE70" i="1"/>
  <c r="BE67" i="1" s="1"/>
  <c r="AP70" i="1"/>
  <c r="AP67" i="1" s="1"/>
  <c r="AT70" i="1"/>
  <c r="AT67" i="1" s="1"/>
  <c r="BF70" i="1"/>
  <c r="BF67" i="1" s="1"/>
  <c r="AV70" i="1"/>
  <c r="AV67" i="1" s="1"/>
  <c r="BH70" i="1"/>
  <c r="BH67" i="1" s="1"/>
  <c r="AD67" i="1"/>
  <c r="AU70" i="1"/>
  <c r="AU67" i="1" s="1"/>
  <c r="BG70" i="1"/>
  <c r="BG67" i="1" s="1"/>
  <c r="CE96" i="1"/>
  <c r="BS96" i="1"/>
  <c r="CL49" i="1"/>
  <c r="CL62" i="1"/>
  <c r="AM101" i="1"/>
  <c r="AM102" i="1" s="1"/>
  <c r="AL72" i="1"/>
  <c r="AO22" i="1"/>
  <c r="M43" i="1"/>
  <c r="AO43" i="1" s="1"/>
  <c r="AO100" i="1" s="1"/>
  <c r="AM41" i="1"/>
  <c r="BZ96" i="1"/>
  <c r="CJ96" i="1"/>
  <c r="BT96" i="1"/>
  <c r="AK102" i="1"/>
  <c r="AB24" i="1"/>
  <c r="AJ61" i="1"/>
  <c r="G69" i="1"/>
  <c r="AI71" i="1"/>
  <c r="AC64" i="1"/>
  <c r="AO64" i="1"/>
  <c r="CL96" i="1"/>
  <c r="CA96" i="1"/>
  <c r="BU96" i="1"/>
  <c r="JP34" i="1"/>
  <c r="JD34" i="1"/>
  <c r="IR34" i="1"/>
  <c r="JO34" i="1"/>
  <c r="JC34" i="1"/>
  <c r="IQ34" i="1"/>
  <c r="JN34" i="1"/>
  <c r="JB34" i="1"/>
  <c r="IP34" i="1"/>
  <c r="JM34" i="1"/>
  <c r="JA34" i="1"/>
  <c r="IO34" i="1"/>
  <c r="JL34" i="1"/>
  <c r="IZ34" i="1"/>
  <c r="IN34" i="1"/>
  <c r="JK34" i="1"/>
  <c r="IY34" i="1"/>
  <c r="JJ34" i="1"/>
  <c r="IX34" i="1"/>
  <c r="JH34" i="1"/>
  <c r="IV34" i="1"/>
  <c r="JG34" i="1"/>
  <c r="IU34" i="1"/>
  <c r="JR34" i="1"/>
  <c r="JF34" i="1"/>
  <c r="IT34" i="1"/>
  <c r="JQ34" i="1"/>
  <c r="JI34" i="1"/>
  <c r="JE34" i="1"/>
  <c r="IW34" i="1"/>
  <c r="IS34" i="1"/>
  <c r="D69" i="1"/>
  <c r="I61" i="1"/>
  <c r="AK59" i="1"/>
  <c r="K55" i="1"/>
  <c r="AM55" i="1" s="1"/>
  <c r="AM56" i="1"/>
  <c r="CL61" i="1"/>
  <c r="CF96" i="1"/>
  <c r="CM92" i="1"/>
  <c r="BV96" i="1"/>
  <c r="CL60" i="1"/>
  <c r="BY96" i="1"/>
  <c r="I52" i="1"/>
  <c r="AK53" i="1"/>
  <c r="M54" i="1"/>
  <c r="AO54" i="1" s="1"/>
  <c r="AO45" i="1"/>
  <c r="N71" i="1"/>
  <c r="N69" i="1" s="1"/>
  <c r="U71" i="1"/>
  <c r="U69" i="1" s="1"/>
  <c r="AN22" i="1"/>
  <c r="L43" i="1"/>
  <c r="AN43" i="1" s="1"/>
  <c r="AN100" i="1" s="1"/>
  <c r="BW71" i="1"/>
  <c r="BW69" i="1" s="1"/>
  <c r="BV71" i="1"/>
  <c r="BV69" i="1" s="1"/>
  <c r="BU71" i="1"/>
  <c r="BU69" i="1" s="1"/>
  <c r="BT71" i="1"/>
  <c r="BT69" i="1" s="1"/>
  <c r="BS71" i="1"/>
  <c r="BS69" i="1" s="1"/>
  <c r="BR71" i="1"/>
  <c r="BR69" i="1" s="1"/>
  <c r="BQ71" i="1"/>
  <c r="BQ69" i="1" s="1"/>
  <c r="BP71" i="1"/>
  <c r="BP69" i="1" s="1"/>
  <c r="BO71" i="1"/>
  <c r="BO69" i="1" s="1"/>
  <c r="BY71" i="1"/>
  <c r="BY69" i="1" s="1"/>
  <c r="BX71" i="1"/>
  <c r="BX69" i="1" s="1"/>
  <c r="AE69" i="1"/>
  <c r="CM71" i="1"/>
  <c r="CM69" i="1" s="1"/>
  <c r="CA71" i="1"/>
  <c r="CA69" i="1" s="1"/>
  <c r="CG71" i="1"/>
  <c r="CG69" i="1" s="1"/>
  <c r="CB71" i="1"/>
  <c r="CB69" i="1" s="1"/>
  <c r="CD71" i="1"/>
  <c r="CD69" i="1" s="1"/>
  <c r="CC71" i="1"/>
  <c r="CC69" i="1" s="1"/>
  <c r="CJ71" i="1"/>
  <c r="CJ69" i="1" s="1"/>
  <c r="CE71" i="1"/>
  <c r="CE69" i="1" s="1"/>
  <c r="CK71" i="1"/>
  <c r="CK69" i="1" s="1"/>
  <c r="CI71" i="1"/>
  <c r="CI69" i="1" s="1"/>
  <c r="CL71" i="1"/>
  <c r="CL69" i="1" s="1"/>
  <c r="CH71" i="1"/>
  <c r="CH69" i="1" s="1"/>
  <c r="CF71" i="1"/>
  <c r="CF69" i="1" s="1"/>
  <c r="BZ71" i="1"/>
  <c r="BZ69" i="1" s="1"/>
  <c r="CM52" i="1"/>
  <c r="KJ33" i="1"/>
  <c r="KQ33" i="1"/>
  <c r="KL33" i="1"/>
  <c r="JX33" i="1"/>
  <c r="JU33" i="1"/>
  <c r="KK33" i="1"/>
  <c r="KT33" i="1"/>
  <c r="KF33" i="1"/>
  <c r="JT33" i="1"/>
  <c r="KH33" i="1"/>
  <c r="KS33" i="1"/>
  <c r="KW33" i="1"/>
  <c r="JV33" i="1"/>
  <c r="KP33" i="1"/>
  <c r="KO33" i="1"/>
  <c r="KM33" i="1"/>
  <c r="KU33" i="1"/>
  <c r="JY33" i="1"/>
  <c r="KE33" i="1"/>
  <c r="KI33" i="1"/>
  <c r="KD33" i="1"/>
  <c r="JS33" i="1"/>
  <c r="KC33" i="1"/>
  <c r="KV33" i="1"/>
  <c r="KN33" i="1"/>
  <c r="KG33" i="1"/>
  <c r="KA33" i="1"/>
  <c r="KB33" i="1"/>
  <c r="KR33" i="1"/>
  <c r="JZ33" i="1"/>
  <c r="JW33" i="1"/>
  <c r="CH96" i="1"/>
  <c r="BW96" i="1"/>
  <c r="AJ34" i="1"/>
  <c r="P57" i="1"/>
  <c r="AL57" i="1"/>
  <c r="AA51" i="1"/>
  <c r="AM51" i="1"/>
  <c r="K46" i="1"/>
  <c r="AM46" i="1" s="1"/>
  <c r="AM47" i="1"/>
  <c r="AM61" i="1" s="1"/>
  <c r="CG96" i="1"/>
  <c r="BX96" i="1"/>
  <c r="Y65" i="1"/>
  <c r="X65" i="1"/>
  <c r="AB23" i="1"/>
  <c r="X72" i="1"/>
  <c r="X68" i="1" s="1"/>
  <c r="Q64" i="1"/>
  <c r="P48" i="1"/>
  <c r="AA57" i="1"/>
  <c r="AB64" i="1"/>
  <c r="Z57" i="1"/>
  <c r="J62" i="1"/>
  <c r="AB26" i="1"/>
  <c r="M98" i="1"/>
  <c r="M47" i="1"/>
  <c r="V71" i="1"/>
  <c r="V69" i="1" s="1"/>
  <c r="M57" i="1"/>
  <c r="W71" i="1"/>
  <c r="W69" i="1" s="1"/>
  <c r="AL66" i="1"/>
  <c r="Z51" i="1"/>
  <c r="P47" i="1"/>
  <c r="H70" i="1"/>
  <c r="AJ70" i="1" s="1"/>
  <c r="H68" i="1"/>
  <c r="J101" i="1"/>
  <c r="J102" i="1" s="1"/>
  <c r="K65" i="1"/>
  <c r="AM65" i="1" s="1"/>
  <c r="K53" i="1"/>
  <c r="K72" i="1" s="1"/>
  <c r="L98" i="1"/>
  <c r="J59" i="1"/>
  <c r="AA59" i="1" s="1"/>
  <c r="AA61" i="1" s="1"/>
  <c r="O71" i="1"/>
  <c r="O69" i="1" s="1"/>
  <c r="E69" i="1"/>
  <c r="AK72" i="1"/>
  <c r="K101" i="1"/>
  <c r="K102" i="1" s="1"/>
  <c r="J70" i="1"/>
  <c r="AL70" i="1" s="1"/>
  <c r="J55" i="1"/>
  <c r="K61" i="1"/>
  <c r="K60" i="1"/>
  <c r="L57" i="1"/>
  <c r="AN57" i="1" s="1"/>
  <c r="L47" i="1"/>
  <c r="AN51" i="1"/>
  <c r="Q45" i="1"/>
  <c r="AB45" i="1"/>
  <c r="AC45" i="1"/>
  <c r="P53" i="1"/>
  <c r="H62" i="1"/>
  <c r="H49" i="1"/>
  <c r="AJ49" i="1" s="1"/>
  <c r="X53" i="1"/>
  <c r="Z53" i="1"/>
  <c r="Y53" i="1"/>
  <c r="P46" i="1"/>
  <c r="X46" i="1"/>
  <c r="Y46" i="1"/>
  <c r="Z46" i="1"/>
  <c r="I62" i="1"/>
  <c r="I49" i="1"/>
  <c r="AK49" i="1" s="1"/>
  <c r="AC17" i="1"/>
  <c r="AC48" i="1" s="1"/>
  <c r="P33" i="1"/>
  <c r="X55" i="1"/>
  <c r="Y55" i="1"/>
  <c r="H61" i="1"/>
  <c r="X59" i="1"/>
  <c r="X61" i="1" s="1"/>
  <c r="Y59" i="1"/>
  <c r="Y61" i="1" s="1"/>
  <c r="Z59" i="1"/>
  <c r="Z61" i="1" s="1"/>
  <c r="K58" i="1"/>
  <c r="H60" i="1"/>
  <c r="P56" i="1"/>
  <c r="X56" i="1"/>
  <c r="X60" i="1" s="1"/>
  <c r="Y56" i="1"/>
  <c r="Y60" i="1" s="1"/>
  <c r="Z56" i="1"/>
  <c r="Z60" i="1" s="1"/>
  <c r="AA56" i="1"/>
  <c r="AA60" i="1" s="1"/>
  <c r="H58" i="1"/>
  <c r="H52" i="1"/>
  <c r="AJ52" i="1" s="1"/>
  <c r="AA33" i="1"/>
  <c r="AB31" i="1"/>
  <c r="AB33" i="1" s="1"/>
  <c r="AN31" i="1"/>
  <c r="AN84" i="1" s="1"/>
  <c r="H96" i="1"/>
  <c r="AJ92" i="1"/>
  <c r="AC30" i="1"/>
  <c r="I96" i="1"/>
  <c r="AC26" i="1"/>
  <c r="AC23" i="1"/>
  <c r="Q30" i="1"/>
  <c r="I42" i="1"/>
  <c r="AK42" i="1" s="1"/>
  <c r="H42" i="1"/>
  <c r="AJ42" i="1" s="1"/>
  <c r="X34" i="1"/>
  <c r="AO31" i="1"/>
  <c r="AO84" i="1" s="1"/>
  <c r="P32" i="1"/>
  <c r="P34" i="1" s="1"/>
  <c r="P43" i="1"/>
  <c r="P41" i="1" s="1"/>
  <c r="Q31" i="1"/>
  <c r="Z32" i="1"/>
  <c r="Z34" i="1" s="1"/>
  <c r="AA32" i="1"/>
  <c r="AA34" i="1" s="1"/>
  <c r="AC31" i="1"/>
  <c r="AC33" i="1" s="1"/>
  <c r="Q15" i="1"/>
  <c r="Q27" i="1" s="1"/>
  <c r="Q24" i="1"/>
  <c r="Q26" i="1"/>
  <c r="AO15" i="1"/>
  <c r="AC15" i="1"/>
  <c r="AC27" i="1" s="1"/>
  <c r="M32" i="1"/>
  <c r="AO32" i="1" s="1"/>
  <c r="M28" i="1"/>
  <c r="Q23" i="1"/>
  <c r="Q48" i="1" s="1"/>
  <c r="Y34" i="1"/>
  <c r="AN34" i="1"/>
  <c r="AB32" i="1"/>
  <c r="AB25" i="1"/>
  <c r="AB27" i="1"/>
  <c r="BA15" i="9"/>
  <c r="AZ16" i="9"/>
  <c r="CN3" i="1"/>
  <c r="CN6" i="1" s="1"/>
  <c r="CN71" i="1" s="1"/>
  <c r="AD10" i="9"/>
  <c r="ADT4" i="1" s="1"/>
  <c r="AFU4" i="1" s="1"/>
  <c r="AC12" i="9"/>
  <c r="ADS6" i="1" s="1"/>
  <c r="AFT6" i="1" s="1"/>
  <c r="AFC3" i="1"/>
  <c r="CM91" i="1" l="1"/>
  <c r="CM97" i="1"/>
  <c r="AJ91" i="1"/>
  <c r="AJ97" i="1"/>
  <c r="X96" i="1"/>
  <c r="Y96" i="1"/>
  <c r="CM96" i="1"/>
  <c r="P59" i="1"/>
  <c r="P61" i="1" s="1"/>
  <c r="J58" i="1"/>
  <c r="AA46" i="1"/>
  <c r="CM50" i="1"/>
  <c r="CM60" i="1"/>
  <c r="AL60" i="1"/>
  <c r="AJ96" i="1"/>
  <c r="M65" i="1"/>
  <c r="AO65" i="1" s="1"/>
  <c r="AO66" i="1"/>
  <c r="AM60" i="1"/>
  <c r="J52" i="1"/>
  <c r="Z52" i="1" s="1"/>
  <c r="Z50" i="1" s="1"/>
  <c r="AL53" i="1"/>
  <c r="J49" i="1"/>
  <c r="AL49" i="1" s="1"/>
  <c r="AN33" i="1"/>
  <c r="M59" i="1"/>
  <c r="AO57" i="1"/>
  <c r="AK62" i="1"/>
  <c r="AK61" i="1"/>
  <c r="MU34" i="1"/>
  <c r="MI34" i="1"/>
  <c r="ND34" i="1"/>
  <c r="MR34" i="1"/>
  <c r="MF34" i="1"/>
  <c r="MZ34" i="1"/>
  <c r="MN34" i="1"/>
  <c r="MB34" i="1"/>
  <c r="MW34" i="1"/>
  <c r="MG34" i="1"/>
  <c r="NC34" i="1"/>
  <c r="MM34" i="1"/>
  <c r="MS34" i="1"/>
  <c r="MP34" i="1"/>
  <c r="NB34" i="1"/>
  <c r="MJ34" i="1"/>
  <c r="NA34" i="1"/>
  <c r="MH34" i="1"/>
  <c r="MY34" i="1"/>
  <c r="ME34" i="1"/>
  <c r="ML34" i="1"/>
  <c r="MK34" i="1"/>
  <c r="MX34" i="1"/>
  <c r="MT34" i="1"/>
  <c r="MQ34" i="1"/>
  <c r="NF34" i="1"/>
  <c r="NE34" i="1"/>
  <c r="MO34" i="1"/>
  <c r="MV34" i="1"/>
  <c r="MD34" i="1"/>
  <c r="MC34" i="1"/>
  <c r="AA55" i="1"/>
  <c r="AL55" i="1"/>
  <c r="I50" i="1"/>
  <c r="AK50" i="1" s="1"/>
  <c r="AK52" i="1"/>
  <c r="LW34" i="1"/>
  <c r="LK34" i="1"/>
  <c r="KY34" i="1"/>
  <c r="LU34" i="1"/>
  <c r="LI34" i="1"/>
  <c r="LP34" i="1"/>
  <c r="LD34" i="1"/>
  <c r="LO34" i="1"/>
  <c r="KZ34" i="1"/>
  <c r="LN34" i="1"/>
  <c r="KX34" i="1"/>
  <c r="LX34" i="1"/>
  <c r="LG34" i="1"/>
  <c r="LT34" i="1"/>
  <c r="LE34" i="1"/>
  <c r="LH34" i="1"/>
  <c r="LF34" i="1"/>
  <c r="MA34" i="1"/>
  <c r="LC34" i="1"/>
  <c r="LZ34" i="1"/>
  <c r="LB34" i="1"/>
  <c r="LY34" i="1"/>
  <c r="LA34" i="1"/>
  <c r="LV34" i="1"/>
  <c r="LS34" i="1"/>
  <c r="LR34" i="1"/>
  <c r="LQ34" i="1"/>
  <c r="LM34" i="1"/>
  <c r="LJ34" i="1"/>
  <c r="LL34" i="1"/>
  <c r="AJ60" i="1"/>
  <c r="M56" i="1"/>
  <c r="K52" i="1"/>
  <c r="AM53" i="1"/>
  <c r="M46" i="1"/>
  <c r="AO46" i="1" s="1"/>
  <c r="AO47" i="1"/>
  <c r="AO41" i="1"/>
  <c r="AH69" i="1"/>
  <c r="M101" i="1"/>
  <c r="M102" i="1" s="1"/>
  <c r="JV34" i="1"/>
  <c r="JS34" i="1"/>
  <c r="KU34" i="1"/>
  <c r="KJ34" i="1"/>
  <c r="KR34" i="1"/>
  <c r="KC34" i="1"/>
  <c r="KW34" i="1"/>
  <c r="KF34" i="1"/>
  <c r="KB34" i="1"/>
  <c r="KI34" i="1"/>
  <c r="JT34" i="1"/>
  <c r="KO34" i="1"/>
  <c r="KH34" i="1"/>
  <c r="KV34" i="1"/>
  <c r="KS34" i="1"/>
  <c r="JW34" i="1"/>
  <c r="KP34" i="1"/>
  <c r="KQ34" i="1"/>
  <c r="KA34" i="1"/>
  <c r="KM34" i="1"/>
  <c r="KN34" i="1"/>
  <c r="KG34" i="1"/>
  <c r="KL34" i="1"/>
  <c r="JX34" i="1"/>
  <c r="KE34" i="1"/>
  <c r="JZ34" i="1"/>
  <c r="KK34" i="1"/>
  <c r="KD34" i="1"/>
  <c r="KT34" i="1"/>
  <c r="JU34" i="1"/>
  <c r="JY34" i="1"/>
  <c r="AL67" i="1"/>
  <c r="M53" i="1"/>
  <c r="M72" i="1" s="1"/>
  <c r="AO51" i="1"/>
  <c r="CM68" i="1"/>
  <c r="CM41" i="1"/>
  <c r="AK68" i="1"/>
  <c r="AN41" i="1"/>
  <c r="AL68" i="1"/>
  <c r="CM61" i="1"/>
  <c r="AO33" i="1"/>
  <c r="AK92" i="1"/>
  <c r="AJ67" i="1"/>
  <c r="CM67" i="1"/>
  <c r="AJ62" i="1"/>
  <c r="CN47" i="1"/>
  <c r="CN36" i="1"/>
  <c r="CN10" i="1"/>
  <c r="CN9" i="1" s="1"/>
  <c r="CN30" i="1"/>
  <c r="CN64" i="1"/>
  <c r="CN22" i="1"/>
  <c r="CN43" i="1"/>
  <c r="CN14" i="1"/>
  <c r="CN83" i="1" s="1"/>
  <c r="CN32" i="1"/>
  <c r="CN57" i="1"/>
  <c r="CN54" i="1"/>
  <c r="CN51" i="1"/>
  <c r="CN15" i="1"/>
  <c r="CN45" i="1"/>
  <c r="CN31" i="1"/>
  <c r="CN84" i="1" s="1"/>
  <c r="CN46" i="1"/>
  <c r="CN66" i="1"/>
  <c r="CN72" i="1"/>
  <c r="CN65" i="1"/>
  <c r="CN69" i="1" s="1"/>
  <c r="CN59" i="1"/>
  <c r="CN55" i="1"/>
  <c r="CN53" i="1"/>
  <c r="CN70" i="1"/>
  <c r="CN67" i="1" s="1"/>
  <c r="CN56" i="1"/>
  <c r="CN52" i="1"/>
  <c r="CN92" i="1"/>
  <c r="AJ68" i="1"/>
  <c r="AW71" i="1"/>
  <c r="AW69" i="1" s="1"/>
  <c r="BI71" i="1"/>
  <c r="BI69" i="1" s="1"/>
  <c r="AX71" i="1"/>
  <c r="AX69" i="1" s="1"/>
  <c r="BJ71" i="1"/>
  <c r="BJ69" i="1" s="1"/>
  <c r="AY71" i="1"/>
  <c r="AY69" i="1" s="1"/>
  <c r="BK71" i="1"/>
  <c r="BK69" i="1" s="1"/>
  <c r="AZ71" i="1"/>
  <c r="AZ69" i="1" s="1"/>
  <c r="BL71" i="1"/>
  <c r="BL69" i="1" s="1"/>
  <c r="BA71" i="1"/>
  <c r="BA69" i="1" s="1"/>
  <c r="BM71" i="1"/>
  <c r="BM69" i="1" s="1"/>
  <c r="BB71" i="1"/>
  <c r="BB69" i="1" s="1"/>
  <c r="BN71" i="1"/>
  <c r="BN69" i="1" s="1"/>
  <c r="AQ71" i="1"/>
  <c r="AQ69" i="1" s="1"/>
  <c r="BC71" i="1"/>
  <c r="BC69" i="1" s="1"/>
  <c r="AR71" i="1"/>
  <c r="AR69" i="1" s="1"/>
  <c r="BD71" i="1"/>
  <c r="BD69" i="1" s="1"/>
  <c r="AP71" i="1"/>
  <c r="AP69" i="1" s="1"/>
  <c r="AS71" i="1"/>
  <c r="AS69" i="1" s="1"/>
  <c r="BE71" i="1"/>
  <c r="BE69" i="1" s="1"/>
  <c r="AT71" i="1"/>
  <c r="AT69" i="1" s="1"/>
  <c r="BF71" i="1"/>
  <c r="BF69" i="1" s="1"/>
  <c r="AV71" i="1"/>
  <c r="AV69" i="1" s="1"/>
  <c r="BH71" i="1"/>
  <c r="BH69" i="1" s="1"/>
  <c r="AD69" i="1"/>
  <c r="AU71" i="1"/>
  <c r="AU69" i="1" s="1"/>
  <c r="BG71" i="1"/>
  <c r="BG69" i="1" s="1"/>
  <c r="L46" i="1"/>
  <c r="AB46" i="1" s="1"/>
  <c r="AN47" i="1"/>
  <c r="J61" i="1"/>
  <c r="AL59" i="1"/>
  <c r="ID34" i="1"/>
  <c r="HR34" i="1"/>
  <c r="IC34" i="1"/>
  <c r="HQ34" i="1"/>
  <c r="IB34" i="1"/>
  <c r="HP34" i="1"/>
  <c r="IM34" i="1"/>
  <c r="IA34" i="1"/>
  <c r="HO34" i="1"/>
  <c r="IL34" i="1"/>
  <c r="HZ34" i="1"/>
  <c r="HN34" i="1"/>
  <c r="IK34" i="1"/>
  <c r="HY34" i="1"/>
  <c r="HM34" i="1"/>
  <c r="II34" i="1"/>
  <c r="HW34" i="1"/>
  <c r="HK34" i="1"/>
  <c r="IH34" i="1"/>
  <c r="HV34" i="1"/>
  <c r="HJ34" i="1"/>
  <c r="IF34" i="1"/>
  <c r="HT34" i="1"/>
  <c r="HU34" i="1"/>
  <c r="HS34" i="1"/>
  <c r="HL34" i="1"/>
  <c r="IJ34" i="1"/>
  <c r="IG34" i="1"/>
  <c r="IE34" i="1"/>
  <c r="HX34" i="1"/>
  <c r="AI69" i="1"/>
  <c r="CM49" i="1"/>
  <c r="CM62" i="1"/>
  <c r="X70" i="1"/>
  <c r="X67" i="1" s="1"/>
  <c r="J65" i="1"/>
  <c r="AL65" i="1" s="1"/>
  <c r="Z66" i="1"/>
  <c r="AA66" i="1"/>
  <c r="J68" i="1"/>
  <c r="Z72" i="1"/>
  <c r="Y72" i="1"/>
  <c r="Y68" i="1" s="1"/>
  <c r="X92" i="1"/>
  <c r="Y92" i="1"/>
  <c r="P60" i="1"/>
  <c r="P66" i="1"/>
  <c r="Z55" i="1"/>
  <c r="P55" i="1"/>
  <c r="AA53" i="1"/>
  <c r="AA49" i="1" s="1"/>
  <c r="I70" i="1"/>
  <c r="AK70" i="1" s="1"/>
  <c r="I68" i="1"/>
  <c r="P96" i="1"/>
  <c r="P101" i="1"/>
  <c r="P102" i="1" s="1"/>
  <c r="J71" i="1"/>
  <c r="J67" i="1"/>
  <c r="K49" i="1"/>
  <c r="AM49" i="1" s="1"/>
  <c r="K62" i="1"/>
  <c r="L101" i="1"/>
  <c r="L102" i="1" s="1"/>
  <c r="H67" i="1"/>
  <c r="H71" i="1"/>
  <c r="AJ71" i="1" s="1"/>
  <c r="P72" i="1"/>
  <c r="M55" i="1"/>
  <c r="AO55" i="1" s="1"/>
  <c r="H50" i="1"/>
  <c r="AJ50" i="1" s="1"/>
  <c r="P52" i="1"/>
  <c r="P50" i="1" s="1"/>
  <c r="X52" i="1"/>
  <c r="X50" i="1" s="1"/>
  <c r="Y52" i="1"/>
  <c r="Y50" i="1" s="1"/>
  <c r="Y49" i="1"/>
  <c r="Y62" i="1"/>
  <c r="L53" i="1"/>
  <c r="L72" i="1" s="1"/>
  <c r="Q51" i="1"/>
  <c r="AB51" i="1"/>
  <c r="AC51" i="1"/>
  <c r="Z49" i="1"/>
  <c r="Z62" i="1"/>
  <c r="Q47" i="1"/>
  <c r="AB47" i="1"/>
  <c r="AC47" i="1"/>
  <c r="L59" i="1"/>
  <c r="Q57" i="1"/>
  <c r="AB57" i="1"/>
  <c r="AC57" i="1"/>
  <c r="X49" i="1"/>
  <c r="X62" i="1"/>
  <c r="L56" i="1"/>
  <c r="AB54" i="1"/>
  <c r="AC54" i="1"/>
  <c r="Q54" i="1"/>
  <c r="P49" i="1"/>
  <c r="P62" i="1"/>
  <c r="J96" i="1"/>
  <c r="AB96" i="1" s="1"/>
  <c r="K96" i="1"/>
  <c r="AM92" i="1"/>
  <c r="L96" i="1"/>
  <c r="Q43" i="1"/>
  <c r="Q41" i="1" s="1"/>
  <c r="J42" i="1"/>
  <c r="AL42" i="1" s="1"/>
  <c r="K42" i="1"/>
  <c r="AM42" i="1" s="1"/>
  <c r="Q33" i="1"/>
  <c r="L42" i="1"/>
  <c r="AN42" i="1" s="1"/>
  <c r="AC32" i="1"/>
  <c r="Q25" i="1"/>
  <c r="AO34" i="1"/>
  <c r="AC25" i="1"/>
  <c r="Q32" i="1"/>
  <c r="AB34" i="1"/>
  <c r="BB15" i="9"/>
  <c r="BA16" i="9"/>
  <c r="CO3" i="1"/>
  <c r="CO6" i="1" s="1"/>
  <c r="AD11" i="9"/>
  <c r="ADT5" i="1" s="1"/>
  <c r="AFU5" i="1" s="1"/>
  <c r="AD13" i="9"/>
  <c r="ADT3" i="1" s="1"/>
  <c r="AFD3" i="1"/>
  <c r="AA96" i="1" l="1"/>
  <c r="AK91" i="1"/>
  <c r="AK97" i="1"/>
  <c r="Z96" i="1"/>
  <c r="Y97" i="1"/>
  <c r="Y91" i="1"/>
  <c r="AM91" i="1"/>
  <c r="AM97" i="1"/>
  <c r="X91" i="1"/>
  <c r="X97" i="1"/>
  <c r="CN91" i="1"/>
  <c r="CN97" i="1"/>
  <c r="CN61" i="1"/>
  <c r="M62" i="1"/>
  <c r="Z68" i="1"/>
  <c r="AC46" i="1"/>
  <c r="CN68" i="1"/>
  <c r="Z70" i="1"/>
  <c r="Z67" i="1" s="1"/>
  <c r="CN50" i="1"/>
  <c r="AA52" i="1"/>
  <c r="AA50" i="1" s="1"/>
  <c r="CN96" i="1"/>
  <c r="AL92" i="1"/>
  <c r="AN101" i="1"/>
  <c r="AN102" i="1" s="1"/>
  <c r="AO101" i="1"/>
  <c r="AO102" i="1" s="1"/>
  <c r="AO59" i="1"/>
  <c r="M58" i="1"/>
  <c r="M61" i="1"/>
  <c r="L58" i="1"/>
  <c r="AN59" i="1"/>
  <c r="Y70" i="1"/>
  <c r="Y67" i="1" s="1"/>
  <c r="AL61" i="1"/>
  <c r="J69" i="1"/>
  <c r="AL71" i="1"/>
  <c r="CO36" i="1"/>
  <c r="CO10" i="1"/>
  <c r="CO9" i="1" s="1"/>
  <c r="CO43" i="1"/>
  <c r="CO14" i="1"/>
  <c r="CO83" i="1" s="1"/>
  <c r="CO64" i="1"/>
  <c r="CO30" i="1"/>
  <c r="CO22" i="1"/>
  <c r="CO32" i="1"/>
  <c r="CO51" i="1"/>
  <c r="CO31" i="1"/>
  <c r="CO84" i="1" s="1"/>
  <c r="CO57" i="1"/>
  <c r="CO45" i="1"/>
  <c r="CO54" i="1"/>
  <c r="CO15" i="1"/>
  <c r="CO47" i="1"/>
  <c r="CO46" i="1"/>
  <c r="CO53" i="1"/>
  <c r="CO56" i="1"/>
  <c r="CO66" i="1"/>
  <c r="CO70" i="1"/>
  <c r="CO65" i="1"/>
  <c r="CO59" i="1"/>
  <c r="CO55" i="1"/>
  <c r="CO72" i="1"/>
  <c r="CO92" i="1"/>
  <c r="CO52" i="1"/>
  <c r="CO71" i="1"/>
  <c r="P68" i="1"/>
  <c r="AM62" i="1"/>
  <c r="NB33" i="1"/>
  <c r="MP33" i="1"/>
  <c r="MD33" i="1"/>
  <c r="MY33" i="1"/>
  <c r="MM33" i="1"/>
  <c r="MU33" i="1"/>
  <c r="MI33" i="1"/>
  <c r="MV33" i="1"/>
  <c r="MF33" i="1"/>
  <c r="NC33" i="1"/>
  <c r="ML33" i="1"/>
  <c r="NE33" i="1"/>
  <c r="MK33" i="1"/>
  <c r="NA33" i="1"/>
  <c r="MH33" i="1"/>
  <c r="MT33" i="1"/>
  <c r="MB33" i="1"/>
  <c r="MS33" i="1"/>
  <c r="MR33" i="1"/>
  <c r="MJ33" i="1"/>
  <c r="MG33" i="1"/>
  <c r="NF33" i="1"/>
  <c r="MX33" i="1"/>
  <c r="MQ33" i="1"/>
  <c r="MZ33" i="1"/>
  <c r="MO33" i="1"/>
  <c r="ND33" i="1"/>
  <c r="MN33" i="1"/>
  <c r="MW33" i="1"/>
  <c r="ME33" i="1"/>
  <c r="MC33" i="1"/>
  <c r="AJ69" i="1"/>
  <c r="AK67" i="1"/>
  <c r="Q46" i="1"/>
  <c r="AN46" i="1"/>
  <c r="K50" i="1"/>
  <c r="AM50" i="1" s="1"/>
  <c r="AM52" i="1"/>
  <c r="AA72" i="1"/>
  <c r="AA68" i="1" s="1"/>
  <c r="AM72" i="1"/>
  <c r="P70" i="1"/>
  <c r="P67" i="1" s="1"/>
  <c r="M60" i="1"/>
  <c r="AO56" i="1"/>
  <c r="AL62" i="1"/>
  <c r="CN49" i="1"/>
  <c r="CN62" i="1"/>
  <c r="AL52" i="1"/>
  <c r="J50" i="1"/>
  <c r="AL50" i="1" s="1"/>
  <c r="L55" i="1"/>
  <c r="AN55" i="1" s="1"/>
  <c r="AN56" i="1"/>
  <c r="CN41" i="1"/>
  <c r="OL33" i="1"/>
  <c r="OD33" i="1"/>
  <c r="NR33" i="1"/>
  <c r="OP33" i="1"/>
  <c r="OC33" i="1"/>
  <c r="NQ33" i="1"/>
  <c r="OO33" i="1"/>
  <c r="OB33" i="1"/>
  <c r="NP33" i="1"/>
  <c r="ON33" i="1"/>
  <c r="OA33" i="1"/>
  <c r="NO33" i="1"/>
  <c r="OM33" i="1"/>
  <c r="NZ33" i="1"/>
  <c r="NN33" i="1"/>
  <c r="OK33" i="1"/>
  <c r="NY33" i="1"/>
  <c r="NM33" i="1"/>
  <c r="OJ33" i="1"/>
  <c r="NX33" i="1"/>
  <c r="NL33" i="1"/>
  <c r="OH33" i="1"/>
  <c r="NV33" i="1"/>
  <c r="NJ33" i="1"/>
  <c r="OE33" i="1"/>
  <c r="NS33" i="1"/>
  <c r="NG33" i="1"/>
  <c r="OI33" i="1"/>
  <c r="OF33" i="1"/>
  <c r="NW33" i="1"/>
  <c r="NU33" i="1"/>
  <c r="NI33" i="1"/>
  <c r="NH33" i="1"/>
  <c r="OG33" i="1"/>
  <c r="NT33" i="1"/>
  <c r="NK33" i="1"/>
  <c r="M49" i="1"/>
  <c r="AO49" i="1" s="1"/>
  <c r="AO53" i="1"/>
  <c r="M52" i="1"/>
  <c r="AK96" i="1"/>
  <c r="M70" i="1"/>
  <c r="AO70" i="1" s="1"/>
  <c r="AO72" i="1"/>
  <c r="AN92" i="1"/>
  <c r="AM96" i="1"/>
  <c r="AB66" i="1"/>
  <c r="AN66" i="1"/>
  <c r="CN60" i="1"/>
  <c r="OE34" i="1"/>
  <c r="NS34" i="1"/>
  <c r="NG34" i="1"/>
  <c r="OL34" i="1"/>
  <c r="NZ34" i="1"/>
  <c r="NN34" i="1"/>
  <c r="OJ34" i="1"/>
  <c r="NV34" i="1"/>
  <c r="NH34" i="1"/>
  <c r="OI34" i="1"/>
  <c r="NU34" i="1"/>
  <c r="OH34" i="1"/>
  <c r="NT34" i="1"/>
  <c r="OG34" i="1"/>
  <c r="NR34" i="1"/>
  <c r="OF34" i="1"/>
  <c r="NQ34" i="1"/>
  <c r="OD34" i="1"/>
  <c r="NP34" i="1"/>
  <c r="OC34" i="1"/>
  <c r="NO34" i="1"/>
  <c r="OO34" i="1"/>
  <c r="OA34" i="1"/>
  <c r="NL34" i="1"/>
  <c r="OK34" i="1"/>
  <c r="NW34" i="1"/>
  <c r="NI34" i="1"/>
  <c r="OP34" i="1"/>
  <c r="ON34" i="1"/>
  <c r="NJ34" i="1"/>
  <c r="OM34" i="1"/>
  <c r="OB34" i="1"/>
  <c r="NY34" i="1"/>
  <c r="NK34" i="1"/>
  <c r="NX34" i="1"/>
  <c r="NM34" i="1"/>
  <c r="L52" i="1"/>
  <c r="AN53" i="1"/>
  <c r="P42" i="1"/>
  <c r="AA92" i="1"/>
  <c r="Z65" i="1"/>
  <c r="AA65" i="1"/>
  <c r="P65" i="1"/>
  <c r="AA62" i="1"/>
  <c r="M68" i="1"/>
  <c r="X71" i="1"/>
  <c r="X69" i="1" s="1"/>
  <c r="AB92" i="1"/>
  <c r="AC66" i="1"/>
  <c r="Q72" i="1"/>
  <c r="Z92" i="1"/>
  <c r="Q101" i="1"/>
  <c r="Q102" i="1" s="1"/>
  <c r="L65" i="1"/>
  <c r="Q66" i="1"/>
  <c r="H69" i="1"/>
  <c r="I67" i="1"/>
  <c r="I71" i="1"/>
  <c r="P92" i="1"/>
  <c r="P97" i="1" s="1"/>
  <c r="Q96" i="1"/>
  <c r="K70" i="1"/>
  <c r="AM70" i="1" s="1"/>
  <c r="K68" i="1"/>
  <c r="L50" i="1"/>
  <c r="AN50" i="1" s="1"/>
  <c r="Q52" i="1"/>
  <c r="Q50" i="1" s="1"/>
  <c r="L62" i="1"/>
  <c r="L49" i="1"/>
  <c r="AN49" i="1" s="1"/>
  <c r="Q53" i="1"/>
  <c r="AC53" i="1"/>
  <c r="AB53" i="1"/>
  <c r="L61" i="1"/>
  <c r="AC59" i="1"/>
  <c r="AC61" i="1" s="1"/>
  <c r="Q59" i="1"/>
  <c r="Q61" i="1" s="1"/>
  <c r="AB59" i="1"/>
  <c r="AB61" i="1" s="1"/>
  <c r="Q55" i="1"/>
  <c r="AB55" i="1"/>
  <c r="AC55" i="1"/>
  <c r="L60" i="1"/>
  <c r="AB56" i="1"/>
  <c r="AB60" i="1" s="1"/>
  <c r="Q56" i="1"/>
  <c r="Q60" i="1" s="1"/>
  <c r="AC56" i="1"/>
  <c r="AC60" i="1" s="1"/>
  <c r="M96" i="1"/>
  <c r="AC96" i="1" s="1"/>
  <c r="Q34" i="1"/>
  <c r="AC34" i="1"/>
  <c r="M42" i="1"/>
  <c r="AO42" i="1" s="1"/>
  <c r="BC15" i="9"/>
  <c r="BB16" i="9"/>
  <c r="CP3" i="1"/>
  <c r="CP6" i="1" s="1"/>
  <c r="AE10" i="9"/>
  <c r="ADU4" i="1" s="1"/>
  <c r="AFV4" i="1" s="1"/>
  <c r="AD12" i="9"/>
  <c r="ADT6" i="1" s="1"/>
  <c r="AFU6" i="1" s="1"/>
  <c r="AFE3" i="1"/>
  <c r="AL91" i="1" l="1"/>
  <c r="AL97" i="1"/>
  <c r="Z97" i="1"/>
  <c r="Z91" i="1"/>
  <c r="AC52" i="1"/>
  <c r="AC50" i="1" s="1"/>
  <c r="AB91" i="1"/>
  <c r="AB97" i="1"/>
  <c r="AA97" i="1"/>
  <c r="AA91" i="1"/>
  <c r="AN91" i="1"/>
  <c r="AN97" i="1"/>
  <c r="M67" i="1"/>
  <c r="CO91" i="1"/>
  <c r="CO97" i="1"/>
  <c r="CO96" i="1"/>
  <c r="M71" i="1"/>
  <c r="CO69" i="1"/>
  <c r="CO61" i="1"/>
  <c r="Q42" i="1"/>
  <c r="CO50" i="1"/>
  <c r="CO68" i="1"/>
  <c r="Q68" i="1"/>
  <c r="CP36" i="1"/>
  <c r="CP10" i="1"/>
  <c r="CP9" i="1" s="1"/>
  <c r="CP22" i="1"/>
  <c r="CP30" i="1"/>
  <c r="CP14" i="1"/>
  <c r="CP83" i="1" s="1"/>
  <c r="CP43" i="1"/>
  <c r="CP64" i="1"/>
  <c r="CP54" i="1"/>
  <c r="CP51" i="1"/>
  <c r="CP32" i="1"/>
  <c r="CP15" i="1"/>
  <c r="CP31" i="1"/>
  <c r="CP84" i="1" s="1"/>
  <c r="CP57" i="1"/>
  <c r="CP45" i="1"/>
  <c r="CP47" i="1"/>
  <c r="CP46" i="1"/>
  <c r="CP66" i="1"/>
  <c r="CP72" i="1"/>
  <c r="CP68" i="1" s="1"/>
  <c r="CP53" i="1"/>
  <c r="CP70" i="1"/>
  <c r="CP59" i="1"/>
  <c r="CP56" i="1"/>
  <c r="CP65" i="1"/>
  <c r="CP55" i="1"/>
  <c r="CP52" i="1"/>
  <c r="CP92" i="1"/>
  <c r="CP71" i="1"/>
  <c r="AO92" i="1"/>
  <c r="CO62" i="1"/>
  <c r="CO49" i="1"/>
  <c r="AO61" i="1"/>
  <c r="Q65" i="1"/>
  <c r="AN65" i="1"/>
  <c r="AM68" i="1"/>
  <c r="AN62" i="1"/>
  <c r="CO41" i="1"/>
  <c r="Q92" i="1"/>
  <c r="Q97" i="1" s="1"/>
  <c r="AC92" i="1"/>
  <c r="AB52" i="1"/>
  <c r="AB50" i="1" s="1"/>
  <c r="AN52" i="1"/>
  <c r="M50" i="1"/>
  <c r="AO50" i="1" s="1"/>
  <c r="AO52" i="1"/>
  <c r="AM67" i="1"/>
  <c r="AB72" i="1"/>
  <c r="AB68" i="1" s="1"/>
  <c r="AN72" i="1"/>
  <c r="I69" i="1"/>
  <c r="AK71" i="1"/>
  <c r="AN96" i="1"/>
  <c r="AO62" i="1"/>
  <c r="AN61" i="1"/>
  <c r="CO67" i="1"/>
  <c r="Y71" i="1"/>
  <c r="Y69" i="1" s="1"/>
  <c r="AO68" i="1"/>
  <c r="AL96" i="1"/>
  <c r="M69" i="1"/>
  <c r="AO71" i="1"/>
  <c r="AO67" i="1"/>
  <c r="AN60" i="1"/>
  <c r="AO60" i="1"/>
  <c r="CO60" i="1"/>
  <c r="AL69" i="1"/>
  <c r="AC72" i="1"/>
  <c r="AC68" i="1" s="1"/>
  <c r="Z71" i="1"/>
  <c r="Z69" i="1" s="1"/>
  <c r="AB65" i="1"/>
  <c r="L70" i="1"/>
  <c r="AB70" i="1" s="1"/>
  <c r="AB67" i="1" s="1"/>
  <c r="AC65" i="1"/>
  <c r="AA70" i="1"/>
  <c r="AA67" i="1" s="1"/>
  <c r="L68" i="1"/>
  <c r="K71" i="1"/>
  <c r="AM71" i="1" s="1"/>
  <c r="K67" i="1"/>
  <c r="P71" i="1"/>
  <c r="P69" i="1" s="1"/>
  <c r="AC49" i="1"/>
  <c r="AC62" i="1"/>
  <c r="AB49" i="1"/>
  <c r="AB62" i="1"/>
  <c r="Q49" i="1"/>
  <c r="Q62" i="1"/>
  <c r="BD15" i="9"/>
  <c r="CQ3" i="1"/>
  <c r="CQ6" i="1" s="1"/>
  <c r="BC16" i="9"/>
  <c r="AE11" i="9"/>
  <c r="ADU5" i="1" s="1"/>
  <c r="AFV5" i="1" s="1"/>
  <c r="AE13" i="9"/>
  <c r="ADU3" i="1" s="1"/>
  <c r="AFF3" i="1"/>
  <c r="AO91" i="1" l="1"/>
  <c r="AO97" i="1"/>
  <c r="AC97" i="1"/>
  <c r="AC91" i="1"/>
  <c r="CP91" i="1"/>
  <c r="CP97" i="1"/>
  <c r="CP50" i="1"/>
  <c r="CP41" i="1"/>
  <c r="CP96" i="1"/>
  <c r="AN68" i="1"/>
  <c r="AM69" i="1"/>
  <c r="L71" i="1"/>
  <c r="AC71" i="1" s="1"/>
  <c r="AC69" i="1" s="1"/>
  <c r="CP69" i="1"/>
  <c r="CP60" i="1"/>
  <c r="Q70" i="1"/>
  <c r="Q67" i="1" s="1"/>
  <c r="AN70" i="1"/>
  <c r="AO96" i="1"/>
  <c r="L67" i="1"/>
  <c r="AC70" i="1"/>
  <c r="AC67" i="1" s="1"/>
  <c r="CP61" i="1"/>
  <c r="AK69" i="1"/>
  <c r="CP67" i="1"/>
  <c r="CQ36" i="1"/>
  <c r="CQ10" i="1"/>
  <c r="CQ9" i="1" s="1"/>
  <c r="CQ14" i="1"/>
  <c r="CQ83" i="1" s="1"/>
  <c r="CQ22" i="1"/>
  <c r="CQ64" i="1"/>
  <c r="CQ30" i="1"/>
  <c r="CQ43" i="1"/>
  <c r="CQ31" i="1"/>
  <c r="CQ84" i="1" s="1"/>
  <c r="CQ45" i="1"/>
  <c r="CQ54" i="1"/>
  <c r="CQ57" i="1"/>
  <c r="CQ32" i="1"/>
  <c r="CQ15" i="1"/>
  <c r="CQ51" i="1"/>
  <c r="CQ47" i="1"/>
  <c r="CQ46" i="1"/>
  <c r="CQ53" i="1"/>
  <c r="CQ56" i="1"/>
  <c r="CQ70" i="1"/>
  <c r="CQ66" i="1"/>
  <c r="CQ72" i="1"/>
  <c r="CQ65" i="1"/>
  <c r="CQ59" i="1"/>
  <c r="CQ55" i="1"/>
  <c r="CQ52" i="1"/>
  <c r="CQ92" i="1"/>
  <c r="CQ71" i="1"/>
  <c r="AA71" i="1"/>
  <c r="AA69" i="1" s="1"/>
  <c r="AO69" i="1"/>
  <c r="CP49" i="1"/>
  <c r="CP62" i="1"/>
  <c r="K69" i="1"/>
  <c r="BE15" i="9"/>
  <c r="CR3" i="1"/>
  <c r="CR6" i="1" s="1"/>
  <c r="BD16" i="9"/>
  <c r="AF10" i="9"/>
  <c r="ADV4" i="1" s="1"/>
  <c r="AFW4" i="1" s="1"/>
  <c r="AE12" i="9"/>
  <c r="ADU6" i="1" s="1"/>
  <c r="AFV6" i="1" s="1"/>
  <c r="AFG3" i="1"/>
  <c r="CQ91" i="1" l="1"/>
  <c r="CQ97" i="1"/>
  <c r="CQ67" i="1"/>
  <c r="CQ96" i="1"/>
  <c r="Q71" i="1"/>
  <c r="Q69" i="1" s="1"/>
  <c r="AB71" i="1"/>
  <c r="AB69" i="1" s="1"/>
  <c r="CQ60" i="1"/>
  <c r="CQ61" i="1"/>
  <c r="CQ68" i="1"/>
  <c r="AN67" i="1"/>
  <c r="L69" i="1"/>
  <c r="AN71" i="1"/>
  <c r="CQ62" i="1"/>
  <c r="CQ49" i="1"/>
  <c r="CQ69" i="1"/>
  <c r="CQ41" i="1"/>
  <c r="CR66" i="1"/>
  <c r="CR36" i="1"/>
  <c r="CR10" i="1"/>
  <c r="CR9" i="1" s="1"/>
  <c r="CR43" i="1"/>
  <c r="CR22" i="1"/>
  <c r="CR14" i="1"/>
  <c r="CR83" i="1" s="1"/>
  <c r="CR64" i="1"/>
  <c r="CR30" i="1"/>
  <c r="CR57" i="1"/>
  <c r="CR31" i="1"/>
  <c r="CR84" i="1" s="1"/>
  <c r="CR15" i="1"/>
  <c r="CR45" i="1"/>
  <c r="CR32" i="1"/>
  <c r="CR54" i="1"/>
  <c r="CR51" i="1"/>
  <c r="CR47" i="1"/>
  <c r="CR46" i="1"/>
  <c r="CR53" i="1"/>
  <c r="CR70" i="1"/>
  <c r="CR59" i="1"/>
  <c r="CR65" i="1"/>
  <c r="CR55" i="1"/>
  <c r="CR56" i="1"/>
  <c r="CR72" i="1"/>
  <c r="CR92" i="1"/>
  <c r="CR52" i="1"/>
  <c r="CR71" i="1"/>
  <c r="CQ50" i="1"/>
  <c r="BF15" i="9"/>
  <c r="CS3" i="1"/>
  <c r="CS6" i="1" s="1"/>
  <c r="BE16" i="9"/>
  <c r="AF13" i="9"/>
  <c r="ADV3" i="1" s="1"/>
  <c r="AF11" i="9"/>
  <c r="ADV5" i="1" s="1"/>
  <c r="AFW5" i="1" s="1"/>
  <c r="AFH3" i="1"/>
  <c r="CR91" i="1" l="1"/>
  <c r="CR97" i="1"/>
  <c r="CR68" i="1"/>
  <c r="CR60" i="1"/>
  <c r="CR41" i="1"/>
  <c r="CR61" i="1"/>
  <c r="CR67" i="1"/>
  <c r="CS15" i="1"/>
  <c r="CS36" i="1"/>
  <c r="CS10" i="1"/>
  <c r="CS9" i="1" s="1"/>
  <c r="CS64" i="1"/>
  <c r="CS22" i="1"/>
  <c r="CS14" i="1"/>
  <c r="CS83" i="1" s="1"/>
  <c r="CS30" i="1"/>
  <c r="CS43" i="1"/>
  <c r="CS54" i="1"/>
  <c r="CS45" i="1"/>
  <c r="CS32" i="1"/>
  <c r="CS31" i="1"/>
  <c r="CS84" i="1" s="1"/>
  <c r="CS57" i="1"/>
  <c r="CS51" i="1"/>
  <c r="CS47" i="1"/>
  <c r="CS46" i="1"/>
  <c r="CS72" i="1"/>
  <c r="CS70" i="1"/>
  <c r="CS66" i="1"/>
  <c r="CS56" i="1"/>
  <c r="CS53" i="1"/>
  <c r="CS55" i="1"/>
  <c r="CS59" i="1"/>
  <c r="CS65" i="1"/>
  <c r="CS52" i="1"/>
  <c r="CS92" i="1"/>
  <c r="CS71" i="1"/>
  <c r="AN69" i="1"/>
  <c r="CR62" i="1"/>
  <c r="CR49" i="1"/>
  <c r="CR69" i="1"/>
  <c r="CR50" i="1"/>
  <c r="CR96" i="1"/>
  <c r="BG15" i="9"/>
  <c r="BF16" i="9"/>
  <c r="CT3" i="1"/>
  <c r="AG10" i="9"/>
  <c r="ADW4" i="1" s="1"/>
  <c r="AFX4" i="1" s="1"/>
  <c r="AF12" i="9"/>
  <c r="ADV6" i="1" s="1"/>
  <c r="AFW6" i="1" s="1"/>
  <c r="AFI3" i="1"/>
  <c r="CS91" i="1" l="1"/>
  <c r="CS97" i="1"/>
  <c r="CS96" i="1"/>
  <c r="CS68" i="1"/>
  <c r="CS41" i="1"/>
  <c r="CS69" i="1"/>
  <c r="CS49" i="1"/>
  <c r="CS62" i="1"/>
  <c r="CS50" i="1"/>
  <c r="CS61" i="1"/>
  <c r="CS60" i="1"/>
  <c r="CT6" i="1"/>
  <c r="CS67" i="1"/>
  <c r="BH15" i="9"/>
  <c r="BG16" i="9"/>
  <c r="CU3" i="1"/>
  <c r="AG11" i="9"/>
  <c r="ADW5" i="1" s="1"/>
  <c r="AFX5" i="1" s="1"/>
  <c r="AG13" i="9"/>
  <c r="ADW3" i="1" s="1"/>
  <c r="AFJ3" i="1"/>
  <c r="CU6" i="1" l="1"/>
  <c r="BI15" i="9"/>
  <c r="BH16" i="9"/>
  <c r="CV3" i="1"/>
  <c r="AH10" i="9"/>
  <c r="ADX4" i="1" s="1"/>
  <c r="AFY4" i="1" s="1"/>
  <c r="AG12" i="9"/>
  <c r="ADW6" i="1" s="1"/>
  <c r="AFX6" i="1" s="1"/>
  <c r="AFK3" i="1"/>
  <c r="CV6" i="1" l="1"/>
  <c r="BJ15" i="9"/>
  <c r="CW3" i="1"/>
  <c r="BI16" i="9"/>
  <c r="AH13" i="9"/>
  <c r="ADX3" i="1" s="1"/>
  <c r="AH11" i="9"/>
  <c r="ADX5" i="1" s="1"/>
  <c r="AFY5" i="1" s="1"/>
  <c r="AFL3" i="1"/>
  <c r="CW6" i="1" l="1"/>
  <c r="BK15" i="9"/>
  <c r="CX3" i="1"/>
  <c r="BJ16" i="9"/>
  <c r="AI10" i="9"/>
  <c r="ADY4" i="1" s="1"/>
  <c r="AFZ4" i="1" s="1"/>
  <c r="AH12" i="9"/>
  <c r="ADX6" i="1" s="1"/>
  <c r="AFY6" i="1" s="1"/>
  <c r="AFM3" i="1"/>
  <c r="CX6" i="1" l="1"/>
  <c r="BL15" i="9"/>
  <c r="CY3" i="1"/>
  <c r="BK16" i="9"/>
  <c r="AI11" i="9"/>
  <c r="ADY5" i="1" s="1"/>
  <c r="AFZ5" i="1" s="1"/>
  <c r="AI13" i="9"/>
  <c r="ADY3" i="1" s="1"/>
  <c r="AFN3" i="1"/>
  <c r="CY6" i="1" l="1"/>
  <c r="BM15" i="9"/>
  <c r="CZ3" i="1"/>
  <c r="BL16" i="9"/>
  <c r="AJ10" i="9"/>
  <c r="ADZ4" i="1" s="1"/>
  <c r="AGA4" i="1" s="1"/>
  <c r="AI12" i="9"/>
  <c r="ADY6" i="1" s="1"/>
  <c r="AFZ6" i="1" s="1"/>
  <c r="AFO3" i="1"/>
  <c r="CZ6" i="1" l="1"/>
  <c r="BN15" i="9"/>
  <c r="BM16" i="9"/>
  <c r="DA3" i="1"/>
  <c r="AJ13" i="9"/>
  <c r="ADZ3" i="1" s="1"/>
  <c r="AJ11" i="9"/>
  <c r="ADZ5" i="1" s="1"/>
  <c r="AGA5" i="1" s="1"/>
  <c r="AFP3" i="1"/>
  <c r="DA6" i="1" l="1"/>
  <c r="BO15" i="9"/>
  <c r="BN16" i="9"/>
  <c r="DB3" i="1"/>
  <c r="DB6" i="1" s="1"/>
  <c r="AK10" i="9"/>
  <c r="AEA4" i="1" s="1"/>
  <c r="AGB4" i="1" s="1"/>
  <c r="AJ12" i="9"/>
  <c r="ADZ6" i="1" s="1"/>
  <c r="AGA6" i="1" s="1"/>
  <c r="AFQ3" i="1"/>
  <c r="BP15" i="9" l="1"/>
  <c r="BO16" i="9"/>
  <c r="DC3" i="1"/>
  <c r="DC6" i="1" s="1"/>
  <c r="AK13" i="9"/>
  <c r="AEA3" i="1" s="1"/>
  <c r="AK11" i="9"/>
  <c r="AEA5" i="1" s="1"/>
  <c r="AGB5" i="1" s="1"/>
  <c r="AFR3" i="1"/>
  <c r="BQ15" i="9" l="1"/>
  <c r="DD3" i="1"/>
  <c r="DD6" i="1" s="1"/>
  <c r="BP16" i="9"/>
  <c r="AL10" i="9"/>
  <c r="AGC4" i="1" s="1"/>
  <c r="AK12" i="9"/>
  <c r="AEA6" i="1" s="1"/>
  <c r="AGB6" i="1" s="1"/>
  <c r="AFS3" i="1"/>
  <c r="BR15" i="9" l="1"/>
  <c r="DE3" i="1"/>
  <c r="DE6" i="1" s="1"/>
  <c r="BQ16" i="9"/>
  <c r="AL13" i="9"/>
  <c r="AL11" i="9"/>
  <c r="AGC5" i="1" s="1"/>
  <c r="AFT3" i="1"/>
  <c r="BS15" i="9" l="1"/>
  <c r="BR16" i="9"/>
  <c r="DF3" i="1"/>
  <c r="DF6" i="1" s="1"/>
  <c r="AM10" i="9"/>
  <c r="AEC4" i="1" s="1"/>
  <c r="AGD4" i="1" s="1"/>
  <c r="AL12" i="9"/>
  <c r="AGC6" i="1" s="1"/>
  <c r="AFU3" i="1"/>
  <c r="BT15" i="9" l="1"/>
  <c r="BS16" i="9"/>
  <c r="DG3" i="1"/>
  <c r="DG6" i="1" s="1"/>
  <c r="AM13" i="9"/>
  <c r="AEC3" i="1" s="1"/>
  <c r="AM11" i="9"/>
  <c r="AEC5" i="1" s="1"/>
  <c r="AGD5" i="1" s="1"/>
  <c r="AFV3" i="1"/>
  <c r="BU15" i="9" l="1"/>
  <c r="DH3" i="1"/>
  <c r="DH6" i="1" s="1"/>
  <c r="BT16" i="9"/>
  <c r="AN10" i="9"/>
  <c r="AED4" i="1" s="1"/>
  <c r="AGE4" i="1" s="1"/>
  <c r="AM12" i="9"/>
  <c r="AEC6" i="1" s="1"/>
  <c r="AGD6" i="1" s="1"/>
  <c r="AFW3" i="1"/>
  <c r="BV15" i="9" l="1"/>
  <c r="DI3" i="1"/>
  <c r="DI6" i="1" s="1"/>
  <c r="BU16" i="9"/>
  <c r="AN13" i="9"/>
  <c r="AED3" i="1" s="1"/>
  <c r="AN11" i="9"/>
  <c r="AED5" i="1" s="1"/>
  <c r="AGE5" i="1" s="1"/>
  <c r="AFX3" i="1"/>
  <c r="BW15" i="9" l="1"/>
  <c r="DJ3" i="1"/>
  <c r="DJ6" i="1" s="1"/>
  <c r="BV16" i="9"/>
  <c r="AO10" i="9"/>
  <c r="AEE4" i="1" s="1"/>
  <c r="AGF4" i="1" s="1"/>
  <c r="AN12" i="9"/>
  <c r="AED6" i="1" s="1"/>
  <c r="AGE6" i="1" s="1"/>
  <c r="AFY3" i="1"/>
  <c r="BX15" i="9" l="1"/>
  <c r="DK3" i="1"/>
  <c r="DK6" i="1" s="1"/>
  <c r="BW16" i="9"/>
  <c r="AO13" i="9"/>
  <c r="AEE3" i="1" s="1"/>
  <c r="AO11" i="9"/>
  <c r="AEE5" i="1" s="1"/>
  <c r="AGF5" i="1" s="1"/>
  <c r="AFZ3" i="1"/>
  <c r="BY15" i="9" l="1"/>
  <c r="DL3" i="1"/>
  <c r="DL6" i="1" s="1"/>
  <c r="BX16" i="9"/>
  <c r="AP10" i="9"/>
  <c r="AEF4" i="1" s="1"/>
  <c r="AGG4" i="1" s="1"/>
  <c r="AO12" i="9"/>
  <c r="AEE6" i="1" s="1"/>
  <c r="AGF6" i="1" s="1"/>
  <c r="AGA3" i="1"/>
  <c r="BZ15" i="9" l="1"/>
  <c r="BY16" i="9"/>
  <c r="DM3" i="1"/>
  <c r="DM6" i="1" s="1"/>
  <c r="AP13" i="9"/>
  <c r="AEF3" i="1" s="1"/>
  <c r="AP11" i="9"/>
  <c r="AEF5" i="1" s="1"/>
  <c r="AGG5" i="1" s="1"/>
  <c r="AGB3" i="1"/>
  <c r="BZ16" i="9" l="1"/>
  <c r="DN3" i="1"/>
  <c r="DN6" i="1" s="1"/>
  <c r="CA15" i="9"/>
  <c r="AQ10" i="9"/>
  <c r="AEG4" i="1" s="1"/>
  <c r="AGH4" i="1" s="1"/>
  <c r="AP12" i="9"/>
  <c r="AEF6" i="1" s="1"/>
  <c r="AGG6" i="1" s="1"/>
  <c r="AGC3" i="1"/>
  <c r="CA16" i="9" l="1"/>
  <c r="DO3" i="1"/>
  <c r="DO6" i="1" s="1"/>
  <c r="CB15" i="9"/>
  <c r="AQ11" i="9"/>
  <c r="AEG5" i="1" s="1"/>
  <c r="AGH5" i="1" s="1"/>
  <c r="AQ13" i="9"/>
  <c r="AEG3" i="1" s="1"/>
  <c r="AGD3" i="1"/>
  <c r="DP3" i="1" l="1"/>
  <c r="DP6" i="1" s="1"/>
  <c r="CB16" i="9"/>
  <c r="CC15" i="9"/>
  <c r="AR10" i="9"/>
  <c r="AEH4" i="1" s="1"/>
  <c r="AGI4" i="1" s="1"/>
  <c r="AQ12" i="9"/>
  <c r="AEG6" i="1" s="1"/>
  <c r="AGH6" i="1" s="1"/>
  <c r="AGE3" i="1"/>
  <c r="CD15" i="9" l="1"/>
  <c r="DQ3" i="1"/>
  <c r="DQ6" i="1" s="1"/>
  <c r="CC16" i="9"/>
  <c r="AR13" i="9"/>
  <c r="AEH3" i="1" s="1"/>
  <c r="AR11" i="9"/>
  <c r="AEH5" i="1" s="1"/>
  <c r="AGI5" i="1" s="1"/>
  <c r="AGF3" i="1"/>
  <c r="CE15" i="9" l="1"/>
  <c r="CD16" i="9"/>
  <c r="DR3" i="1"/>
  <c r="DR6" i="1" s="1"/>
  <c r="AS10" i="9"/>
  <c r="AEI4" i="1" s="1"/>
  <c r="AGJ4" i="1" s="1"/>
  <c r="AR12" i="9"/>
  <c r="AEH6" i="1" s="1"/>
  <c r="AGI6" i="1" s="1"/>
  <c r="AGG3" i="1"/>
  <c r="CF15" i="9" l="1"/>
  <c r="DS3" i="1"/>
  <c r="DS6" i="1" s="1"/>
  <c r="CE16" i="9"/>
  <c r="AS11" i="9"/>
  <c r="AEI5" i="1" s="1"/>
  <c r="AGJ5" i="1" s="1"/>
  <c r="AS13" i="9"/>
  <c r="AEI3" i="1" s="1"/>
  <c r="AGH3" i="1"/>
  <c r="CG15" i="9" l="1"/>
  <c r="DT3" i="1"/>
  <c r="DT6" i="1" s="1"/>
  <c r="CF16" i="9"/>
  <c r="AT10" i="9"/>
  <c r="AEJ4" i="1" s="1"/>
  <c r="AGK4" i="1" s="1"/>
  <c r="AS12" i="9"/>
  <c r="AEI6" i="1" s="1"/>
  <c r="AGJ6" i="1" s="1"/>
  <c r="AGI3" i="1"/>
  <c r="CH15" i="9" l="1"/>
  <c r="DU3" i="1"/>
  <c r="DU6" i="1" s="1"/>
  <c r="CG16" i="9"/>
  <c r="AT13" i="9"/>
  <c r="AEJ3" i="1" s="1"/>
  <c r="AT11" i="9"/>
  <c r="AEJ5" i="1" s="1"/>
  <c r="AGK5" i="1" s="1"/>
  <c r="AGJ3" i="1"/>
  <c r="CI15" i="9" l="1"/>
  <c r="DV3" i="1"/>
  <c r="CH16" i="9"/>
  <c r="AU10" i="9"/>
  <c r="AEK4" i="1" s="1"/>
  <c r="AGL4" i="1" s="1"/>
  <c r="AT12" i="9"/>
  <c r="AEJ6" i="1" s="1"/>
  <c r="AGK6" i="1" s="1"/>
  <c r="AGK3" i="1"/>
  <c r="DV6" i="1" l="1"/>
  <c r="DW3" i="1"/>
  <c r="CI16" i="9"/>
  <c r="CJ15" i="9"/>
  <c r="AU13" i="9"/>
  <c r="AEK3" i="1" s="1"/>
  <c r="AGL3" i="1" s="1"/>
  <c r="AU11" i="9"/>
  <c r="AEK5" i="1" s="1"/>
  <c r="AGL5" i="1" s="1"/>
  <c r="DW6" i="1" l="1"/>
  <c r="DV36" i="1"/>
  <c r="DV10" i="1"/>
  <c r="DV9" i="1" s="1"/>
  <c r="DV14" i="1"/>
  <c r="DV83" i="1" s="1"/>
  <c r="DV64" i="1"/>
  <c r="DV54" i="1"/>
  <c r="DV57" i="1"/>
  <c r="DV31" i="1"/>
  <c r="DV84" i="1" s="1"/>
  <c r="DV45" i="1"/>
  <c r="DV30" i="1"/>
  <c r="DV15" i="1"/>
  <c r="DV43" i="1"/>
  <c r="DV22" i="1"/>
  <c r="DV51" i="1"/>
  <c r="DV66" i="1"/>
  <c r="DV59" i="1"/>
  <c r="DV47" i="1"/>
  <c r="DV32" i="1"/>
  <c r="DV65" i="1"/>
  <c r="DV92" i="1"/>
  <c r="DV42" i="1"/>
  <c r="DV53" i="1"/>
  <c r="DV52" i="1"/>
  <c r="DV56" i="1"/>
  <c r="DV46" i="1"/>
  <c r="DV55" i="1"/>
  <c r="DV70" i="1"/>
  <c r="DV72" i="1"/>
  <c r="DV71" i="1"/>
  <c r="DW14" i="1"/>
  <c r="DW83" i="1" s="1"/>
  <c r="DW64" i="1"/>
  <c r="DW30" i="1"/>
  <c r="DW15" i="1"/>
  <c r="DW42" i="1"/>
  <c r="DW92" i="1"/>
  <c r="DX3" i="1"/>
  <c r="CJ16" i="9"/>
  <c r="CK15" i="9"/>
  <c r="AV10" i="9"/>
  <c r="AEL4" i="1" s="1"/>
  <c r="AGM4" i="1" s="1"/>
  <c r="AU12" i="9"/>
  <c r="AEK6" i="1" s="1"/>
  <c r="AGL6" i="1" s="1"/>
  <c r="DW91" i="1" l="1"/>
  <c r="DW97" i="1"/>
  <c r="DV91" i="1"/>
  <c r="DV97" i="1"/>
  <c r="DW55" i="1"/>
  <c r="DW22" i="1"/>
  <c r="DW46" i="1"/>
  <c r="DW51" i="1"/>
  <c r="DW10" i="1"/>
  <c r="DW9" i="1" s="1"/>
  <c r="DW52" i="1"/>
  <c r="DW50" i="1" s="1"/>
  <c r="DW36" i="1"/>
  <c r="DW66" i="1"/>
  <c r="DW43" i="1"/>
  <c r="DW71" i="1"/>
  <c r="DW65" i="1"/>
  <c r="DW45" i="1"/>
  <c r="DW72" i="1"/>
  <c r="DW32" i="1"/>
  <c r="DW57" i="1"/>
  <c r="DW70" i="1"/>
  <c r="DW67" i="1" s="1"/>
  <c r="DW31" i="1"/>
  <c r="DW84" i="1" s="1"/>
  <c r="DW56" i="1"/>
  <c r="DW47" i="1"/>
  <c r="DW54" i="1"/>
  <c r="DW53" i="1"/>
  <c r="DW59" i="1"/>
  <c r="DV60" i="1"/>
  <c r="DV50" i="1"/>
  <c r="DV62" i="1"/>
  <c r="DV49" i="1"/>
  <c r="DV41" i="1"/>
  <c r="DV96" i="1"/>
  <c r="DX6" i="1"/>
  <c r="DW62" i="1"/>
  <c r="DV69" i="1"/>
  <c r="DV68" i="1"/>
  <c r="DV67" i="1"/>
  <c r="DV61" i="1"/>
  <c r="CK16" i="9"/>
  <c r="DY3" i="1"/>
  <c r="CL15" i="9"/>
  <c r="AV11" i="9"/>
  <c r="AEL5" i="1" s="1"/>
  <c r="AGM5" i="1" s="1"/>
  <c r="AV13" i="9"/>
  <c r="AEL3" i="1" s="1"/>
  <c r="AGM3" i="1" s="1"/>
  <c r="DW49" i="1" l="1"/>
  <c r="DW41" i="1"/>
  <c r="DW68" i="1"/>
  <c r="DW61" i="1"/>
  <c r="DW69" i="1"/>
  <c r="DW96" i="1"/>
  <c r="DW60" i="1"/>
  <c r="DX36" i="1"/>
  <c r="DX10" i="1"/>
  <c r="DX9" i="1" s="1"/>
  <c r="DX64" i="1"/>
  <c r="DX14" i="1"/>
  <c r="DX83" i="1" s="1"/>
  <c r="DX45" i="1"/>
  <c r="DX51" i="1"/>
  <c r="DX43" i="1"/>
  <c r="DX22" i="1"/>
  <c r="DX30" i="1"/>
  <c r="DX15" i="1"/>
  <c r="DX57" i="1"/>
  <c r="DX54" i="1"/>
  <c r="DX31" i="1"/>
  <c r="DX84" i="1" s="1"/>
  <c r="DX47" i="1"/>
  <c r="DX32" i="1"/>
  <c r="DX65" i="1"/>
  <c r="DX59" i="1"/>
  <c r="DX66" i="1"/>
  <c r="DX46" i="1"/>
  <c r="DX42" i="1"/>
  <c r="DX55" i="1"/>
  <c r="DX92" i="1"/>
  <c r="DX53" i="1"/>
  <c r="DX52" i="1"/>
  <c r="DX56" i="1"/>
  <c r="DX70" i="1"/>
  <c r="DX72" i="1"/>
  <c r="DX71" i="1"/>
  <c r="DX69" i="1" s="1"/>
  <c r="DY6" i="1"/>
  <c r="CL16" i="9"/>
  <c r="DZ3" i="1"/>
  <c r="DZ6" i="1" s="1"/>
  <c r="CM15" i="9"/>
  <c r="AW10" i="9"/>
  <c r="AEM4" i="1" s="1"/>
  <c r="AGN4" i="1" s="1"/>
  <c r="AV12" i="9"/>
  <c r="AEL6" i="1" s="1"/>
  <c r="AGM6" i="1" s="1"/>
  <c r="DX91" i="1" l="1"/>
  <c r="DX97" i="1"/>
  <c r="DX68" i="1"/>
  <c r="DX50" i="1"/>
  <c r="DX60" i="1"/>
  <c r="DX49" i="1"/>
  <c r="DX62" i="1"/>
  <c r="DX96" i="1"/>
  <c r="DZ36" i="1"/>
  <c r="DZ10" i="1"/>
  <c r="DZ9" i="1" s="1"/>
  <c r="DZ14" i="1"/>
  <c r="DZ83" i="1" s="1"/>
  <c r="DZ64" i="1"/>
  <c r="DZ54" i="1"/>
  <c r="DZ57" i="1"/>
  <c r="DZ22" i="1"/>
  <c r="DZ31" i="1"/>
  <c r="DZ84" i="1" s="1"/>
  <c r="DZ45" i="1"/>
  <c r="DZ51" i="1"/>
  <c r="DZ62" i="1" s="1"/>
  <c r="DZ15" i="1"/>
  <c r="DZ43" i="1"/>
  <c r="DZ30" i="1"/>
  <c r="DZ66" i="1"/>
  <c r="DZ65" i="1"/>
  <c r="DZ59" i="1"/>
  <c r="DZ47" i="1"/>
  <c r="DZ32" i="1"/>
  <c r="DZ53" i="1"/>
  <c r="DZ52" i="1"/>
  <c r="DZ46" i="1"/>
  <c r="DZ92" i="1"/>
  <c r="DZ42" i="1"/>
  <c r="DZ56" i="1"/>
  <c r="DZ55" i="1"/>
  <c r="DZ70" i="1"/>
  <c r="DZ72" i="1"/>
  <c r="DZ71" i="1"/>
  <c r="DY36" i="1"/>
  <c r="DY10" i="1"/>
  <c r="DY9" i="1" s="1"/>
  <c r="DY14" i="1"/>
  <c r="DY83" i="1" s="1"/>
  <c r="DY64" i="1"/>
  <c r="DY30" i="1"/>
  <c r="DY15" i="1"/>
  <c r="DY43" i="1"/>
  <c r="DY54" i="1"/>
  <c r="DY57" i="1"/>
  <c r="DY22" i="1"/>
  <c r="DY31" i="1"/>
  <c r="DY84" i="1" s="1"/>
  <c r="DY45" i="1"/>
  <c r="DY51" i="1"/>
  <c r="DY65" i="1"/>
  <c r="DY32" i="1"/>
  <c r="DY66" i="1"/>
  <c r="DY59" i="1"/>
  <c r="DY47" i="1"/>
  <c r="DY46" i="1"/>
  <c r="DY55" i="1"/>
  <c r="DY53" i="1"/>
  <c r="DY52" i="1"/>
  <c r="DY42" i="1"/>
  <c r="DY92" i="1"/>
  <c r="DY56" i="1"/>
  <c r="DY70" i="1"/>
  <c r="DY72" i="1"/>
  <c r="DY71" i="1"/>
  <c r="DX61" i="1"/>
  <c r="DX41" i="1"/>
  <c r="DX67" i="1"/>
  <c r="CN15" i="9"/>
  <c r="EA3" i="1"/>
  <c r="CM16" i="9"/>
  <c r="AW13" i="9"/>
  <c r="AEM3" i="1" s="1"/>
  <c r="AGN3" i="1" s="1"/>
  <c r="AW11" i="9"/>
  <c r="AEM5" i="1" s="1"/>
  <c r="AGN5" i="1" s="1"/>
  <c r="DZ91" i="1" l="1"/>
  <c r="DZ97" i="1"/>
  <c r="DY91" i="1"/>
  <c r="DY97" i="1"/>
  <c r="DY96" i="1"/>
  <c r="DZ96" i="1"/>
  <c r="DZ60" i="1"/>
  <c r="DY50" i="1"/>
  <c r="DZ41" i="1"/>
  <c r="DZ50" i="1"/>
  <c r="DZ49" i="1"/>
  <c r="DZ69" i="1"/>
  <c r="DY62" i="1"/>
  <c r="DY49" i="1"/>
  <c r="DY69" i="1"/>
  <c r="EA6" i="1"/>
  <c r="DY68" i="1"/>
  <c r="DY61" i="1"/>
  <c r="DY41" i="1"/>
  <c r="DZ68" i="1"/>
  <c r="DY67" i="1"/>
  <c r="DZ67" i="1"/>
  <c r="DZ61" i="1"/>
  <c r="DY60" i="1"/>
  <c r="CO15" i="9"/>
  <c r="EB3" i="1"/>
  <c r="EB6" i="1" s="1"/>
  <c r="CN16" i="9"/>
  <c r="AX10" i="9"/>
  <c r="AEN4" i="1" s="1"/>
  <c r="AGO4" i="1" s="1"/>
  <c r="AW12" i="9"/>
  <c r="AEM6" i="1" s="1"/>
  <c r="AGN6" i="1" s="1"/>
  <c r="EB36" i="1" l="1"/>
  <c r="EB10" i="1"/>
  <c r="EB9" i="1" s="1"/>
  <c r="EB64" i="1"/>
  <c r="EB14" i="1"/>
  <c r="EB83" i="1" s="1"/>
  <c r="EB45" i="1"/>
  <c r="EB51" i="1"/>
  <c r="EB30" i="1"/>
  <c r="EB15" i="1"/>
  <c r="EB54" i="1"/>
  <c r="EB43" i="1"/>
  <c r="EB57" i="1"/>
  <c r="EB31" i="1"/>
  <c r="EB84" i="1" s="1"/>
  <c r="EB22" i="1"/>
  <c r="EB47" i="1"/>
  <c r="EB32" i="1"/>
  <c r="EB65" i="1"/>
  <c r="EB59" i="1"/>
  <c r="EB66" i="1"/>
  <c r="EB92" i="1"/>
  <c r="EB42" i="1"/>
  <c r="EB56" i="1"/>
  <c r="EB55" i="1"/>
  <c r="EB53" i="1"/>
  <c r="EB52" i="1"/>
  <c r="EB46" i="1"/>
  <c r="EB70" i="1"/>
  <c r="EB67" i="1" s="1"/>
  <c r="EB72" i="1"/>
  <c r="EB71" i="1"/>
  <c r="EA36" i="1"/>
  <c r="EA10" i="1"/>
  <c r="EA9" i="1" s="1"/>
  <c r="EA14" i="1"/>
  <c r="EA83" i="1" s="1"/>
  <c r="EA64" i="1"/>
  <c r="EA57" i="1"/>
  <c r="EA22" i="1"/>
  <c r="EA45" i="1"/>
  <c r="EA51" i="1"/>
  <c r="EA43" i="1"/>
  <c r="EA31" i="1"/>
  <c r="EA84" i="1" s="1"/>
  <c r="EA30" i="1"/>
  <c r="EA15" i="1"/>
  <c r="EA54" i="1"/>
  <c r="EA65" i="1"/>
  <c r="EA59" i="1"/>
  <c r="EA47" i="1"/>
  <c r="EA32" i="1"/>
  <c r="EA66" i="1"/>
  <c r="EA92" i="1"/>
  <c r="EA42" i="1"/>
  <c r="EA56" i="1"/>
  <c r="EA55" i="1"/>
  <c r="EA52" i="1"/>
  <c r="EA53" i="1"/>
  <c r="EA46" i="1"/>
  <c r="EA70" i="1"/>
  <c r="EA72" i="1"/>
  <c r="EA71" i="1"/>
  <c r="CP15" i="9"/>
  <c r="EC3" i="1"/>
  <c r="EC6" i="1" s="1"/>
  <c r="CO16" i="9"/>
  <c r="AX11" i="9"/>
  <c r="AEN5" i="1" s="1"/>
  <c r="AGO5" i="1" s="1"/>
  <c r="AX13" i="9"/>
  <c r="AEN3" i="1" s="1"/>
  <c r="AGO3" i="1" s="1"/>
  <c r="EB91" i="1" l="1"/>
  <c r="EB97" i="1"/>
  <c r="EA91" i="1"/>
  <c r="EA97" i="1"/>
  <c r="EA41" i="1"/>
  <c r="EA96" i="1"/>
  <c r="EA69" i="1"/>
  <c r="EB61" i="1"/>
  <c r="EA67" i="1"/>
  <c r="EB50" i="1"/>
  <c r="EB68" i="1"/>
  <c r="EC36" i="1"/>
  <c r="EC10" i="1"/>
  <c r="EC9" i="1" s="1"/>
  <c r="EC64" i="1"/>
  <c r="EC14" i="1"/>
  <c r="EC83" i="1" s="1"/>
  <c r="EC30" i="1"/>
  <c r="EC15" i="1"/>
  <c r="EC54" i="1"/>
  <c r="EC31" i="1"/>
  <c r="EC84" i="1" s="1"/>
  <c r="EC43" i="1"/>
  <c r="EC57" i="1"/>
  <c r="EC22" i="1"/>
  <c r="EC45" i="1"/>
  <c r="EC51" i="1"/>
  <c r="EC59" i="1"/>
  <c r="EC66" i="1"/>
  <c r="EC65" i="1"/>
  <c r="EC32" i="1"/>
  <c r="EC47" i="1"/>
  <c r="EC56" i="1"/>
  <c r="EC60" i="1" s="1"/>
  <c r="EC55" i="1"/>
  <c r="EC53" i="1"/>
  <c r="EC46" i="1"/>
  <c r="EC42" i="1"/>
  <c r="EC92" i="1"/>
  <c r="EC52" i="1"/>
  <c r="EC70" i="1"/>
  <c r="EC72" i="1"/>
  <c r="EC68" i="1" s="1"/>
  <c r="EC71" i="1"/>
  <c r="EB69" i="1"/>
  <c r="EA68" i="1"/>
  <c r="EA61" i="1"/>
  <c r="EA50" i="1"/>
  <c r="EB60" i="1"/>
  <c r="EA49" i="1"/>
  <c r="EA62" i="1"/>
  <c r="EA60" i="1"/>
  <c r="EB49" i="1"/>
  <c r="EB62" i="1"/>
  <c r="EB96" i="1"/>
  <c r="EB41" i="1"/>
  <c r="CQ15" i="9"/>
  <c r="ED3" i="1"/>
  <c r="ED6" i="1" s="1"/>
  <c r="CP16" i="9"/>
  <c r="AY10" i="9"/>
  <c r="AEO4" i="1" s="1"/>
  <c r="AGP4" i="1" s="1"/>
  <c r="AX12" i="9"/>
  <c r="AEN6" i="1" s="1"/>
  <c r="AGO6" i="1" s="1"/>
  <c r="EC91" i="1" l="1"/>
  <c r="EC97" i="1"/>
  <c r="EC69" i="1"/>
  <c r="EC50" i="1"/>
  <c r="EC67" i="1"/>
  <c r="EC96" i="1"/>
  <c r="EC61" i="1"/>
  <c r="ED36" i="1"/>
  <c r="ED10" i="1"/>
  <c r="ED9" i="1" s="1"/>
  <c r="ED14" i="1"/>
  <c r="ED83" i="1" s="1"/>
  <c r="ED64" i="1"/>
  <c r="ED57" i="1"/>
  <c r="ED31" i="1"/>
  <c r="ED84" i="1" s="1"/>
  <c r="ED43" i="1"/>
  <c r="ED22" i="1"/>
  <c r="ED45" i="1"/>
  <c r="ED51" i="1"/>
  <c r="ED30" i="1"/>
  <c r="ED15" i="1"/>
  <c r="ED54" i="1"/>
  <c r="ED59" i="1"/>
  <c r="ED66" i="1"/>
  <c r="ED65" i="1"/>
  <c r="ED47" i="1"/>
  <c r="ED32" i="1"/>
  <c r="ED55" i="1"/>
  <c r="ED56" i="1"/>
  <c r="ED53" i="1"/>
  <c r="ED46" i="1"/>
  <c r="ED92" i="1"/>
  <c r="ED42" i="1"/>
  <c r="ED52" i="1"/>
  <c r="ED70" i="1"/>
  <c r="ED72" i="1"/>
  <c r="ED71" i="1"/>
  <c r="ED69" i="1" s="1"/>
  <c r="EC49" i="1"/>
  <c r="EC62" i="1"/>
  <c r="EC41" i="1"/>
  <c r="CR15" i="9"/>
  <c r="EE3" i="1"/>
  <c r="EE6" i="1" s="1"/>
  <c r="CQ16" i="9"/>
  <c r="AY11" i="9"/>
  <c r="AEO5" i="1" s="1"/>
  <c r="AGP5" i="1" s="1"/>
  <c r="AY13" i="9"/>
  <c r="AEO3" i="1" s="1"/>
  <c r="AGP3" i="1" s="1"/>
  <c r="ED91" i="1" l="1"/>
  <c r="ED97" i="1"/>
  <c r="ED41" i="1"/>
  <c r="ED50" i="1"/>
  <c r="ED68" i="1"/>
  <c r="ED67" i="1"/>
  <c r="ED61" i="1"/>
  <c r="ED96" i="1"/>
  <c r="ED49" i="1"/>
  <c r="ED62" i="1"/>
  <c r="EE36" i="1"/>
  <c r="EE10" i="1"/>
  <c r="EE9" i="1" s="1"/>
  <c r="EE64" i="1"/>
  <c r="EE14" i="1"/>
  <c r="EE83" i="1" s="1"/>
  <c r="EE43" i="1"/>
  <c r="EE22" i="1"/>
  <c r="EE45" i="1"/>
  <c r="EE51" i="1"/>
  <c r="EE30" i="1"/>
  <c r="EE15" i="1"/>
  <c r="EE54" i="1"/>
  <c r="EE57" i="1"/>
  <c r="EE31" i="1"/>
  <c r="EE84" i="1" s="1"/>
  <c r="EE47" i="1"/>
  <c r="EE59" i="1"/>
  <c r="EE65" i="1"/>
  <c r="EE32" i="1"/>
  <c r="EE66" i="1"/>
  <c r="EE46" i="1"/>
  <c r="EE55" i="1"/>
  <c r="EE92" i="1"/>
  <c r="EE42" i="1"/>
  <c r="EE52" i="1"/>
  <c r="EE56" i="1"/>
  <c r="EE60" i="1" s="1"/>
  <c r="EE53" i="1"/>
  <c r="EE70" i="1"/>
  <c r="EE72" i="1"/>
  <c r="EE71" i="1"/>
  <c r="ED60" i="1"/>
  <c r="CS15" i="9"/>
  <c r="EF3" i="1"/>
  <c r="EF6" i="1" s="1"/>
  <c r="CR16" i="9"/>
  <c r="AZ10" i="9"/>
  <c r="AEP4" i="1" s="1"/>
  <c r="AGQ4" i="1" s="1"/>
  <c r="AY12" i="9"/>
  <c r="AEO6" i="1" s="1"/>
  <c r="AGP6" i="1" s="1"/>
  <c r="EE91" i="1" l="1"/>
  <c r="EE97" i="1"/>
  <c r="EE69" i="1"/>
  <c r="EE96" i="1"/>
  <c r="EE61" i="1"/>
  <c r="EE50" i="1"/>
  <c r="EE68" i="1"/>
  <c r="EF36" i="1"/>
  <c r="EF10" i="1"/>
  <c r="EF9" i="1" s="1"/>
  <c r="EF64" i="1"/>
  <c r="EF14" i="1"/>
  <c r="EF83" i="1" s="1"/>
  <c r="EF22" i="1"/>
  <c r="EF45" i="1"/>
  <c r="EF51" i="1"/>
  <c r="EF30" i="1"/>
  <c r="EF15" i="1"/>
  <c r="EF54" i="1"/>
  <c r="EF57" i="1"/>
  <c r="EF31" i="1"/>
  <c r="EF84" i="1" s="1"/>
  <c r="EF43" i="1"/>
  <c r="EF65" i="1"/>
  <c r="EF66" i="1"/>
  <c r="EF47" i="1"/>
  <c r="EF59" i="1"/>
  <c r="EF32" i="1"/>
  <c r="EF55" i="1"/>
  <c r="EF92" i="1"/>
  <c r="EF42" i="1"/>
  <c r="EF52" i="1"/>
  <c r="EF56" i="1"/>
  <c r="EF53" i="1"/>
  <c r="EF46" i="1"/>
  <c r="EF70" i="1"/>
  <c r="EF72" i="1"/>
  <c r="EF71" i="1"/>
  <c r="EE67" i="1"/>
  <c r="EE49" i="1"/>
  <c r="EE62" i="1"/>
  <c r="EE41" i="1"/>
  <c r="CT15" i="9"/>
  <c r="EG3" i="1"/>
  <c r="EG6" i="1" s="1"/>
  <c r="CS16" i="9"/>
  <c r="AZ13" i="9"/>
  <c r="AEP3" i="1" s="1"/>
  <c r="AGQ3" i="1" s="1"/>
  <c r="AZ11" i="9"/>
  <c r="AEP5" i="1" s="1"/>
  <c r="AGQ5" i="1" s="1"/>
  <c r="EF91" i="1" l="1"/>
  <c r="EF97" i="1"/>
  <c r="EF67" i="1"/>
  <c r="EF41" i="1"/>
  <c r="EF68" i="1"/>
  <c r="EG36" i="1"/>
  <c r="EG10" i="1"/>
  <c r="EG9" i="1" s="1"/>
  <c r="EG14" i="1"/>
  <c r="EG83" i="1" s="1"/>
  <c r="EG64" i="1"/>
  <c r="EG22" i="1"/>
  <c r="EG51" i="1"/>
  <c r="EG30" i="1"/>
  <c r="EG15" i="1"/>
  <c r="EG54" i="1"/>
  <c r="EG57" i="1"/>
  <c r="EG31" i="1"/>
  <c r="EG84" i="1" s="1"/>
  <c r="EG45" i="1"/>
  <c r="EG43" i="1"/>
  <c r="EG66" i="1"/>
  <c r="EG59" i="1"/>
  <c r="EG47" i="1"/>
  <c r="EG65" i="1"/>
  <c r="EG32" i="1"/>
  <c r="EG55" i="1"/>
  <c r="EG92" i="1"/>
  <c r="EG42" i="1"/>
  <c r="EG52" i="1"/>
  <c r="EG56" i="1"/>
  <c r="EG53" i="1"/>
  <c r="EG46" i="1"/>
  <c r="EG70" i="1"/>
  <c r="EG72" i="1"/>
  <c r="EG71" i="1"/>
  <c r="EF60" i="1"/>
  <c r="EF49" i="1"/>
  <c r="EF62" i="1"/>
  <c r="EF50" i="1"/>
  <c r="EF96" i="1"/>
  <c r="EF69" i="1"/>
  <c r="EF61" i="1"/>
  <c r="CU15" i="9"/>
  <c r="EH3" i="1"/>
  <c r="EH6" i="1" s="1"/>
  <c r="CT16" i="9"/>
  <c r="BA10" i="9"/>
  <c r="AEQ4" i="1" s="1"/>
  <c r="AGR4" i="1" s="1"/>
  <c r="AZ12" i="9"/>
  <c r="AEP6" i="1" s="1"/>
  <c r="AGQ6" i="1" s="1"/>
  <c r="EG69" i="1" l="1"/>
  <c r="EG91" i="1"/>
  <c r="EG97" i="1"/>
  <c r="EG67" i="1"/>
  <c r="EG61" i="1"/>
  <c r="EH36" i="1"/>
  <c r="EH10" i="1"/>
  <c r="EH9" i="1" s="1"/>
  <c r="EH14" i="1"/>
  <c r="EH83" i="1" s="1"/>
  <c r="EH64" i="1"/>
  <c r="EH54" i="1"/>
  <c r="EH57" i="1"/>
  <c r="EH31" i="1"/>
  <c r="EH84" i="1" s="1"/>
  <c r="EH45" i="1"/>
  <c r="EH30" i="1"/>
  <c r="EH15" i="1"/>
  <c r="EH43" i="1"/>
  <c r="EH51" i="1"/>
  <c r="EH22" i="1"/>
  <c r="EH59" i="1"/>
  <c r="EH47" i="1"/>
  <c r="EH32" i="1"/>
  <c r="EH65" i="1"/>
  <c r="EH66" i="1"/>
  <c r="EH52" i="1"/>
  <c r="EH55" i="1"/>
  <c r="EH56" i="1"/>
  <c r="EH46" i="1"/>
  <c r="EH92" i="1"/>
  <c r="EH42" i="1"/>
  <c r="EH53" i="1"/>
  <c r="EH72" i="1"/>
  <c r="EH70" i="1"/>
  <c r="EH71" i="1"/>
  <c r="EG62" i="1"/>
  <c r="EG49" i="1"/>
  <c r="EG41" i="1"/>
  <c r="EG50" i="1"/>
  <c r="EG60" i="1"/>
  <c r="EG68" i="1"/>
  <c r="EG96" i="1"/>
  <c r="CV15" i="9"/>
  <c r="EI3" i="1"/>
  <c r="EI6" i="1" s="1"/>
  <c r="CU16" i="9"/>
  <c r="BA11" i="9"/>
  <c r="AEQ5" i="1" s="1"/>
  <c r="AGR5" i="1" s="1"/>
  <c r="BA13" i="9"/>
  <c r="AEQ3" i="1" s="1"/>
  <c r="AGR3" i="1" s="1"/>
  <c r="EH91" i="1" l="1"/>
  <c r="EH97" i="1"/>
  <c r="EH69" i="1"/>
  <c r="EH96" i="1"/>
  <c r="EH67" i="1"/>
  <c r="EI36" i="1"/>
  <c r="EI10" i="1"/>
  <c r="EI9" i="1" s="1"/>
  <c r="EI64" i="1"/>
  <c r="EI14" i="1"/>
  <c r="EI83" i="1" s="1"/>
  <c r="EI57" i="1"/>
  <c r="EI31" i="1"/>
  <c r="EI84" i="1" s="1"/>
  <c r="EI45" i="1"/>
  <c r="EI43" i="1"/>
  <c r="EI22" i="1"/>
  <c r="EI51" i="1"/>
  <c r="EI30" i="1"/>
  <c r="EI15" i="1"/>
  <c r="EI54" i="1"/>
  <c r="EI59" i="1"/>
  <c r="EI47" i="1"/>
  <c r="EI32" i="1"/>
  <c r="EI65" i="1"/>
  <c r="EI66" i="1"/>
  <c r="EI56" i="1"/>
  <c r="EI46" i="1"/>
  <c r="EI42" i="1"/>
  <c r="EI55" i="1"/>
  <c r="EI92" i="1"/>
  <c r="EI53" i="1"/>
  <c r="EI52" i="1"/>
  <c r="EI50" i="1" s="1"/>
  <c r="EI72" i="1"/>
  <c r="EI70" i="1"/>
  <c r="EI67" i="1" s="1"/>
  <c r="EI71" i="1"/>
  <c r="EH68" i="1"/>
  <c r="EH62" i="1"/>
  <c r="EH49" i="1"/>
  <c r="EH60" i="1"/>
  <c r="EH41" i="1"/>
  <c r="EH61" i="1"/>
  <c r="EH50" i="1"/>
  <c r="CW15" i="9"/>
  <c r="CV16" i="9"/>
  <c r="EJ3" i="1"/>
  <c r="EJ6" i="1" s="1"/>
  <c r="BA12" i="9"/>
  <c r="AEQ6" i="1" s="1"/>
  <c r="AGR6" i="1" s="1"/>
  <c r="AER4" i="1"/>
  <c r="AGS4" i="1" s="1"/>
  <c r="EI91" i="1" l="1"/>
  <c r="EI97" i="1"/>
  <c r="EI69" i="1"/>
  <c r="EI41" i="1"/>
  <c r="EI61" i="1"/>
  <c r="EJ36" i="1"/>
  <c r="EJ10" i="1"/>
  <c r="EJ9" i="1" s="1"/>
  <c r="EJ14" i="1"/>
  <c r="EJ83" i="1" s="1"/>
  <c r="EJ64" i="1"/>
  <c r="EJ43" i="1"/>
  <c r="EJ22" i="1"/>
  <c r="EJ30" i="1"/>
  <c r="EJ15" i="1"/>
  <c r="EJ31" i="1"/>
  <c r="EJ84" i="1" s="1"/>
  <c r="EJ54" i="1"/>
  <c r="EJ57" i="1"/>
  <c r="EJ45" i="1"/>
  <c r="EJ51" i="1"/>
  <c r="EJ32" i="1"/>
  <c r="EJ65" i="1"/>
  <c r="EJ66" i="1"/>
  <c r="EJ59" i="1"/>
  <c r="EJ47" i="1"/>
  <c r="EJ46" i="1"/>
  <c r="EJ42" i="1"/>
  <c r="EJ55" i="1"/>
  <c r="EJ92" i="1"/>
  <c r="EJ53" i="1"/>
  <c r="EJ52" i="1"/>
  <c r="EJ50" i="1" s="1"/>
  <c r="EJ56" i="1"/>
  <c r="EJ72" i="1"/>
  <c r="EJ70" i="1"/>
  <c r="EJ71" i="1"/>
  <c r="EI68" i="1"/>
  <c r="EI62" i="1"/>
  <c r="EI49" i="1"/>
  <c r="EI96" i="1"/>
  <c r="EI60" i="1"/>
  <c r="CX15" i="9"/>
  <c r="CW16" i="9"/>
  <c r="EK3" i="1"/>
  <c r="EK6" i="1" s="1"/>
  <c r="BB13" i="9"/>
  <c r="AER3" i="1" s="1"/>
  <c r="AGS3" i="1" s="1"/>
  <c r="EJ91" i="1" l="1"/>
  <c r="EJ97" i="1"/>
  <c r="EJ96" i="1"/>
  <c r="EJ69" i="1"/>
  <c r="EJ67" i="1"/>
  <c r="EJ61" i="1"/>
  <c r="EJ60" i="1"/>
  <c r="EJ68" i="1"/>
  <c r="EK36" i="1"/>
  <c r="EK10" i="1"/>
  <c r="EK9" i="1" s="1"/>
  <c r="EK14" i="1"/>
  <c r="EK83" i="1" s="1"/>
  <c r="EK64" i="1"/>
  <c r="EK15" i="1"/>
  <c r="EK54" i="1"/>
  <c r="EK57" i="1"/>
  <c r="EK22" i="1"/>
  <c r="EK31" i="1"/>
  <c r="EK84" i="1" s="1"/>
  <c r="EK45" i="1"/>
  <c r="EK51" i="1"/>
  <c r="EK43" i="1"/>
  <c r="EK41" i="1" s="1"/>
  <c r="EK30" i="1"/>
  <c r="EK66" i="1"/>
  <c r="EK59" i="1"/>
  <c r="EK47" i="1"/>
  <c r="EK32" i="1"/>
  <c r="EK65" i="1"/>
  <c r="EK55" i="1"/>
  <c r="EK53" i="1"/>
  <c r="EK52" i="1"/>
  <c r="EK56" i="1"/>
  <c r="EK46" i="1"/>
  <c r="EK92" i="1"/>
  <c r="EK42" i="1"/>
  <c r="EK70" i="1"/>
  <c r="EK67" i="1" s="1"/>
  <c r="EK72" i="1"/>
  <c r="EK71" i="1"/>
  <c r="EJ49" i="1"/>
  <c r="EJ62" i="1"/>
  <c r="EJ41" i="1"/>
  <c r="BB12" i="9"/>
  <c r="AER6" i="1" s="1"/>
  <c r="AGS6" i="1" s="1"/>
  <c r="AER5" i="1"/>
  <c r="AGS5" i="1" s="1"/>
  <c r="CY15" i="9"/>
  <c r="CX16" i="9"/>
  <c r="EL3" i="1"/>
  <c r="EL6" i="1" s="1"/>
  <c r="EK91" i="1" l="1"/>
  <c r="EK97" i="1"/>
  <c r="EK96" i="1"/>
  <c r="EK69" i="1"/>
  <c r="EK68" i="1"/>
  <c r="EL36" i="1"/>
  <c r="EL10" i="1"/>
  <c r="EL9" i="1" s="1"/>
  <c r="EL14" i="1"/>
  <c r="EL83" i="1" s="1"/>
  <c r="EL64" i="1"/>
  <c r="EL54" i="1"/>
  <c r="EL57" i="1"/>
  <c r="EL22" i="1"/>
  <c r="EL31" i="1"/>
  <c r="EL84" i="1" s="1"/>
  <c r="EL45" i="1"/>
  <c r="EL51" i="1"/>
  <c r="EL43" i="1"/>
  <c r="EL30" i="1"/>
  <c r="EL15" i="1"/>
  <c r="EL65" i="1"/>
  <c r="EL59" i="1"/>
  <c r="EL47" i="1"/>
  <c r="EL32" i="1"/>
  <c r="EL66" i="1"/>
  <c r="EL52" i="1"/>
  <c r="EL46" i="1"/>
  <c r="EL55" i="1"/>
  <c r="EL92" i="1"/>
  <c r="EL42" i="1"/>
  <c r="EL56" i="1"/>
  <c r="EL53" i="1"/>
  <c r="EL70" i="1"/>
  <c r="EL72" i="1"/>
  <c r="EL71" i="1"/>
  <c r="EK61" i="1"/>
  <c r="EK60" i="1"/>
  <c r="EK50" i="1"/>
  <c r="EK62" i="1"/>
  <c r="EK49" i="1"/>
  <c r="CZ15" i="9"/>
  <c r="EM3" i="1"/>
  <c r="EM6" i="1" s="1"/>
  <c r="CY16" i="9"/>
  <c r="EL91" i="1" l="1"/>
  <c r="EL97" i="1"/>
  <c r="EL68" i="1"/>
  <c r="EL67" i="1"/>
  <c r="EL49" i="1"/>
  <c r="EL61" i="1"/>
  <c r="EL41" i="1"/>
  <c r="EL60" i="1"/>
  <c r="EL50" i="1"/>
  <c r="EL62" i="1"/>
  <c r="EM36" i="1"/>
  <c r="EM10" i="1"/>
  <c r="EM9" i="1" s="1"/>
  <c r="EM64" i="1"/>
  <c r="EM14" i="1"/>
  <c r="EM83" i="1" s="1"/>
  <c r="EM57" i="1"/>
  <c r="EM22" i="1"/>
  <c r="EM45" i="1"/>
  <c r="EM51" i="1"/>
  <c r="EM43" i="1"/>
  <c r="EM41" i="1" s="1"/>
  <c r="EM31" i="1"/>
  <c r="EM84" i="1" s="1"/>
  <c r="EM30" i="1"/>
  <c r="EM15" i="1"/>
  <c r="EM54" i="1"/>
  <c r="EM65" i="1"/>
  <c r="EM59" i="1"/>
  <c r="EM47" i="1"/>
  <c r="EM32" i="1"/>
  <c r="EM66" i="1"/>
  <c r="EM46" i="1"/>
  <c r="EM92" i="1"/>
  <c r="EM42" i="1"/>
  <c r="EM56" i="1"/>
  <c r="EM55" i="1"/>
  <c r="EM53" i="1"/>
  <c r="EM52" i="1"/>
  <c r="EM70" i="1"/>
  <c r="EM67" i="1" s="1"/>
  <c r="EM72" i="1"/>
  <c r="EM71" i="1"/>
  <c r="EM69" i="1" s="1"/>
  <c r="EL96" i="1"/>
  <c r="EL69" i="1"/>
  <c r="DA15" i="9"/>
  <c r="EN3" i="1"/>
  <c r="EN6" i="1" s="1"/>
  <c r="CZ16" i="9"/>
  <c r="EM91" i="1" l="1"/>
  <c r="EM97" i="1"/>
  <c r="EM96" i="1"/>
  <c r="EM50" i="1"/>
  <c r="EM62" i="1"/>
  <c r="EM49" i="1"/>
  <c r="EM68" i="1"/>
  <c r="EM61" i="1"/>
  <c r="EM60" i="1"/>
  <c r="EN36" i="1"/>
  <c r="EN10" i="1"/>
  <c r="EN9" i="1" s="1"/>
  <c r="EN14" i="1"/>
  <c r="EN83" i="1" s="1"/>
  <c r="EN64" i="1"/>
  <c r="EN22" i="1"/>
  <c r="EN30" i="1"/>
  <c r="EN15" i="1"/>
  <c r="EN54" i="1"/>
  <c r="EN43" i="1"/>
  <c r="EN41" i="1" s="1"/>
  <c r="EN31" i="1"/>
  <c r="EN84" i="1" s="1"/>
  <c r="EN57" i="1"/>
  <c r="EN45" i="1"/>
  <c r="EN51" i="1"/>
  <c r="EN32" i="1"/>
  <c r="EN59" i="1"/>
  <c r="EN66" i="1"/>
  <c r="EN65" i="1"/>
  <c r="EN47" i="1"/>
  <c r="EN92" i="1"/>
  <c r="EN42" i="1"/>
  <c r="EN56" i="1"/>
  <c r="EN55" i="1"/>
  <c r="EN53" i="1"/>
  <c r="EN52" i="1"/>
  <c r="EN46" i="1"/>
  <c r="EN50" i="1" s="1"/>
  <c r="EN72" i="1"/>
  <c r="EN70" i="1"/>
  <c r="EN67" i="1" s="1"/>
  <c r="EN71" i="1"/>
  <c r="DB15" i="9"/>
  <c r="EO3" i="1"/>
  <c r="EO6" i="1" s="1"/>
  <c r="DA16" i="9"/>
  <c r="EN91" i="1" l="1"/>
  <c r="EN97" i="1"/>
  <c r="EN69" i="1"/>
  <c r="EN96" i="1"/>
  <c r="EN61" i="1"/>
  <c r="EN68" i="1"/>
  <c r="EO36" i="1"/>
  <c r="EO10" i="1"/>
  <c r="EO9" i="1" s="1"/>
  <c r="EO64" i="1"/>
  <c r="EO14" i="1"/>
  <c r="EO83" i="1" s="1"/>
  <c r="EO15" i="1"/>
  <c r="EO54" i="1"/>
  <c r="EO31" i="1"/>
  <c r="EO84" i="1" s="1"/>
  <c r="EO43" i="1"/>
  <c r="EO57" i="1"/>
  <c r="EO22" i="1"/>
  <c r="EO45" i="1"/>
  <c r="EO51" i="1"/>
  <c r="EO30" i="1"/>
  <c r="EO59" i="1"/>
  <c r="EO66" i="1"/>
  <c r="EO65" i="1"/>
  <c r="EO47" i="1"/>
  <c r="EO32" i="1"/>
  <c r="EO55" i="1"/>
  <c r="EO53" i="1"/>
  <c r="EO46" i="1"/>
  <c r="EO92" i="1"/>
  <c r="EO42" i="1"/>
  <c r="EO52" i="1"/>
  <c r="EO50" i="1" s="1"/>
  <c r="EO56" i="1"/>
  <c r="EO70" i="1"/>
  <c r="EO72" i="1"/>
  <c r="EO68" i="1" s="1"/>
  <c r="EO71" i="1"/>
  <c r="EO69" i="1" s="1"/>
  <c r="EN60" i="1"/>
  <c r="EN62" i="1"/>
  <c r="EN49" i="1"/>
  <c r="DC15" i="9"/>
  <c r="EP3" i="1"/>
  <c r="EP6" i="1" s="1"/>
  <c r="DB16" i="9"/>
  <c r="EO91" i="1" l="1"/>
  <c r="EO97" i="1"/>
  <c r="EO96" i="1"/>
  <c r="EO61" i="1"/>
  <c r="EP36" i="1"/>
  <c r="EP10" i="1"/>
  <c r="EP9" i="1" s="1"/>
  <c r="EP14" i="1"/>
  <c r="EP83" i="1" s="1"/>
  <c r="EP64" i="1"/>
  <c r="EP31" i="1"/>
  <c r="EP84" i="1" s="1"/>
  <c r="EP43" i="1"/>
  <c r="EP41" i="1" s="1"/>
  <c r="EP15" i="1"/>
  <c r="EP22" i="1"/>
  <c r="EP54" i="1"/>
  <c r="EP45" i="1"/>
  <c r="EP51" i="1"/>
  <c r="EP30" i="1"/>
  <c r="EP57" i="1"/>
  <c r="EP66" i="1"/>
  <c r="EP65" i="1"/>
  <c r="EP47" i="1"/>
  <c r="EP32" i="1"/>
  <c r="EP59" i="1"/>
  <c r="EP53" i="1"/>
  <c r="EP46" i="1"/>
  <c r="EP92" i="1"/>
  <c r="EP42" i="1"/>
  <c r="EP52" i="1"/>
  <c r="EP50" i="1" s="1"/>
  <c r="EP56" i="1"/>
  <c r="EP55" i="1"/>
  <c r="EP70" i="1"/>
  <c r="EP72" i="1"/>
  <c r="EP68" i="1" s="1"/>
  <c r="EP71" i="1"/>
  <c r="EO67" i="1"/>
  <c r="EO49" i="1"/>
  <c r="EO62" i="1"/>
  <c r="EO41" i="1"/>
  <c r="EO60" i="1"/>
  <c r="DD15" i="9"/>
  <c r="EQ3" i="1"/>
  <c r="EQ6" i="1" s="1"/>
  <c r="DC16" i="9"/>
  <c r="D8" i="9"/>
  <c r="N6" i="1" s="1"/>
  <c r="EP91" i="1" l="1"/>
  <c r="EP97" i="1"/>
  <c r="EP67" i="1"/>
  <c r="EP61" i="1"/>
  <c r="EP69" i="1"/>
  <c r="EP96" i="1"/>
  <c r="EQ36" i="1"/>
  <c r="EQ10" i="1"/>
  <c r="EQ9" i="1" s="1"/>
  <c r="EQ64" i="1"/>
  <c r="EQ14" i="1"/>
  <c r="EQ83" i="1" s="1"/>
  <c r="EQ43" i="1"/>
  <c r="EQ31" i="1"/>
  <c r="EQ84" i="1" s="1"/>
  <c r="EQ22" i="1"/>
  <c r="EQ45" i="1"/>
  <c r="EQ51" i="1"/>
  <c r="EQ30" i="1"/>
  <c r="EQ15" i="1"/>
  <c r="EQ54" i="1"/>
  <c r="EQ57" i="1"/>
  <c r="EQ65" i="1"/>
  <c r="EQ32" i="1"/>
  <c r="EQ66" i="1"/>
  <c r="EQ59" i="1"/>
  <c r="EQ47" i="1"/>
  <c r="EQ46" i="1"/>
  <c r="EQ53" i="1"/>
  <c r="EQ92" i="1"/>
  <c r="EQ42" i="1"/>
  <c r="EQ52" i="1"/>
  <c r="EQ50" i="1" s="1"/>
  <c r="EQ56" i="1"/>
  <c r="EQ55" i="1"/>
  <c r="EQ70" i="1"/>
  <c r="EQ72" i="1"/>
  <c r="EQ71" i="1"/>
  <c r="EP60" i="1"/>
  <c r="EP49" i="1"/>
  <c r="EP62" i="1"/>
  <c r="D18" i="1"/>
  <c r="D10" i="1"/>
  <c r="D9" i="1" s="1"/>
  <c r="AF6" i="1"/>
  <c r="Z6" i="1"/>
  <c r="X6" i="1"/>
  <c r="V6" i="1"/>
  <c r="W6" i="1"/>
  <c r="U6" i="1"/>
  <c r="AB6" i="1"/>
  <c r="Y6" i="1"/>
  <c r="T6" i="1"/>
  <c r="AA6" i="1"/>
  <c r="AC6" i="1"/>
  <c r="DE15" i="9"/>
  <c r="ER3" i="1"/>
  <c r="ER6" i="1" s="1"/>
  <c r="DD16" i="9"/>
  <c r="EQ91" i="1" l="1"/>
  <c r="EQ97" i="1"/>
  <c r="AF18" i="1"/>
  <c r="AF20" i="1" s="1"/>
  <c r="D16" i="1"/>
  <c r="W18" i="1"/>
  <c r="AA18" i="1"/>
  <c r="AC18" i="1"/>
  <c r="X18" i="1"/>
  <c r="T18" i="1"/>
  <c r="V18" i="1"/>
  <c r="U18" i="1"/>
  <c r="Z18" i="1"/>
  <c r="N18" i="1"/>
  <c r="Y18" i="1"/>
  <c r="AB18" i="1"/>
  <c r="AF98" i="1"/>
  <c r="AF28" i="1"/>
  <c r="AF58" i="1"/>
  <c r="AF8" i="1"/>
  <c r="AF85" i="1"/>
  <c r="AF86" i="1"/>
  <c r="N10" i="1"/>
  <c r="N9" i="1" s="1"/>
  <c r="EQ67" i="1"/>
  <c r="EQ68" i="1"/>
  <c r="EQ41" i="1"/>
  <c r="EQ60" i="1"/>
  <c r="ER36" i="1"/>
  <c r="ER10" i="1"/>
  <c r="ER9" i="1" s="1"/>
  <c r="ER64" i="1"/>
  <c r="ER14" i="1"/>
  <c r="ER83" i="1" s="1"/>
  <c r="ER43" i="1"/>
  <c r="ER22" i="1"/>
  <c r="ER45" i="1"/>
  <c r="ER51" i="1"/>
  <c r="ER30" i="1"/>
  <c r="ER15" i="1"/>
  <c r="ER54" i="1"/>
  <c r="ER57" i="1"/>
  <c r="ER31" i="1"/>
  <c r="ER84" i="1" s="1"/>
  <c r="ER65" i="1"/>
  <c r="ER66" i="1"/>
  <c r="ER59" i="1"/>
  <c r="ER32" i="1"/>
  <c r="ER47" i="1"/>
  <c r="ER55" i="1"/>
  <c r="ER92" i="1"/>
  <c r="ER42" i="1"/>
  <c r="ER46" i="1"/>
  <c r="ER52" i="1"/>
  <c r="ER56" i="1"/>
  <c r="ER53" i="1"/>
  <c r="ER70" i="1"/>
  <c r="ER72" i="1"/>
  <c r="ER71" i="1"/>
  <c r="EQ96" i="1"/>
  <c r="EQ49" i="1"/>
  <c r="EQ62" i="1"/>
  <c r="EQ69" i="1"/>
  <c r="EQ61" i="1"/>
  <c r="AF36" i="1"/>
  <c r="AF22" i="1"/>
  <c r="AF43" i="1"/>
  <c r="AF45" i="1"/>
  <c r="AF64" i="1"/>
  <c r="AF57" i="1"/>
  <c r="AF47" i="1"/>
  <c r="AF54" i="1"/>
  <c r="AF51" i="1"/>
  <c r="AF53" i="1"/>
  <c r="AF66" i="1"/>
  <c r="AF56" i="1"/>
  <c r="AF46" i="1"/>
  <c r="AF59" i="1"/>
  <c r="AF52" i="1"/>
  <c r="AF72" i="1"/>
  <c r="AF65" i="1"/>
  <c r="AF55" i="1"/>
  <c r="AF92" i="1"/>
  <c r="AF91" i="1" s="1"/>
  <c r="AF70" i="1"/>
  <c r="AF71" i="1"/>
  <c r="AF14" i="1"/>
  <c r="AF15" i="1"/>
  <c r="AF30" i="1"/>
  <c r="AF31" i="1"/>
  <c r="AF32" i="1"/>
  <c r="AF10" i="1"/>
  <c r="Y10" i="1"/>
  <c r="Y9" i="1" s="1"/>
  <c r="AB10" i="1"/>
  <c r="AB9" i="1" s="1"/>
  <c r="X10" i="1"/>
  <c r="X9" i="1" s="1"/>
  <c r="AC10" i="1"/>
  <c r="AC9" i="1" s="1"/>
  <c r="V10" i="1"/>
  <c r="V9" i="1" s="1"/>
  <c r="AA10" i="1"/>
  <c r="AA9" i="1" s="1"/>
  <c r="T10" i="1"/>
  <c r="T9" i="1" s="1"/>
  <c r="U10" i="1"/>
  <c r="U9" i="1" s="1"/>
  <c r="W10" i="1"/>
  <c r="W9" i="1" s="1"/>
  <c r="Z10" i="1"/>
  <c r="Z9" i="1" s="1"/>
  <c r="DF15" i="9"/>
  <c r="ES3" i="1"/>
  <c r="ES6" i="1" s="1"/>
  <c r="DE16" i="9"/>
  <c r="ER91" i="1" l="1"/>
  <c r="ER97" i="1"/>
  <c r="U20" i="1"/>
  <c r="DQ8" i="1"/>
  <c r="DE8" i="1"/>
  <c r="DO8" i="1"/>
  <c r="DB8" i="1"/>
  <c r="AF9" i="1"/>
  <c r="DL8" i="1"/>
  <c r="CY8" i="1"/>
  <c r="DK8" i="1"/>
  <c r="DK9" i="1" s="1"/>
  <c r="CX8" i="1"/>
  <c r="DI8" i="1"/>
  <c r="CV8" i="1"/>
  <c r="CU8" i="1"/>
  <c r="DU8" i="1"/>
  <c r="DH8" i="1"/>
  <c r="DH9" i="1" s="1"/>
  <c r="ADC9" i="1"/>
  <c r="DP8" i="1"/>
  <c r="DC8" i="1"/>
  <c r="DT8" i="1"/>
  <c r="CT8" i="1"/>
  <c r="DR8" i="1"/>
  <c r="DA8" i="1"/>
  <c r="DA9" i="1" s="1"/>
  <c r="DN8" i="1"/>
  <c r="DD8" i="1"/>
  <c r="DM8" i="1"/>
  <c r="CW8" i="1"/>
  <c r="DJ8" i="1"/>
  <c r="DF8" i="1"/>
  <c r="CZ8" i="1"/>
  <c r="DG8" i="1"/>
  <c r="DG9" i="1" s="1"/>
  <c r="DS8" i="1"/>
  <c r="AC20" i="1"/>
  <c r="DK85" i="1"/>
  <c r="CY85" i="1"/>
  <c r="CY83" i="1" s="1"/>
  <c r="DU85" i="1"/>
  <c r="DI85" i="1"/>
  <c r="CW85" i="1"/>
  <c r="CW83" i="1" s="1"/>
  <c r="DM85" i="1"/>
  <c r="DM83" i="1" s="1"/>
  <c r="CX85" i="1"/>
  <c r="DJ85" i="1"/>
  <c r="CU85" i="1"/>
  <c r="DG85" i="1"/>
  <c r="DQ85" i="1"/>
  <c r="CZ85" i="1"/>
  <c r="CZ83" i="1" s="1"/>
  <c r="DP85" i="1"/>
  <c r="CV85" i="1"/>
  <c r="CV83" i="1" s="1"/>
  <c r="DO85" i="1"/>
  <c r="CT85" i="1"/>
  <c r="CT83" i="1" s="1"/>
  <c r="DN85" i="1"/>
  <c r="DN83" i="1" s="1"/>
  <c r="DL85" i="1"/>
  <c r="DL83" i="1" s="1"/>
  <c r="DH85" i="1"/>
  <c r="DH83" i="1" s="1"/>
  <c r="DF85" i="1"/>
  <c r="DE85" i="1"/>
  <c r="DD85" i="1"/>
  <c r="DT85" i="1"/>
  <c r="DC85" i="1"/>
  <c r="DR85" i="1"/>
  <c r="DA85" i="1"/>
  <c r="DA83" i="1" s="1"/>
  <c r="DS85" i="1"/>
  <c r="AF83" i="1"/>
  <c r="DB85" i="1"/>
  <c r="DB83" i="1" s="1"/>
  <c r="DU58" i="1"/>
  <c r="DI58" i="1"/>
  <c r="CW58" i="1"/>
  <c r="DS58" i="1"/>
  <c r="DG58" i="1"/>
  <c r="CU58" i="1"/>
  <c r="DQ58" i="1"/>
  <c r="DE58" i="1"/>
  <c r="DL58" i="1"/>
  <c r="CV58" i="1"/>
  <c r="DT58" i="1"/>
  <c r="DC58" i="1"/>
  <c r="DR58" i="1"/>
  <c r="DB58" i="1"/>
  <c r="DP58" i="1"/>
  <c r="DA58" i="1"/>
  <c r="DN58" i="1"/>
  <c r="CY58" i="1"/>
  <c r="DF58" i="1"/>
  <c r="CZ58" i="1"/>
  <c r="DO58" i="1"/>
  <c r="DD58" i="1"/>
  <c r="CX58" i="1"/>
  <c r="CT58" i="1"/>
  <c r="DM58" i="1"/>
  <c r="DK58" i="1"/>
  <c r="DH58" i="1"/>
  <c r="DJ58" i="1"/>
  <c r="AA20" i="1"/>
  <c r="DT28" i="1"/>
  <c r="DH28" i="1"/>
  <c r="CV28" i="1"/>
  <c r="DR28" i="1"/>
  <c r="DF28" i="1"/>
  <c r="CT28" i="1"/>
  <c r="DL28" i="1"/>
  <c r="CX28" i="1"/>
  <c r="DS28" i="1"/>
  <c r="DD28" i="1"/>
  <c r="DQ28" i="1"/>
  <c r="DC28" i="1"/>
  <c r="DP28" i="1"/>
  <c r="DB28" i="1"/>
  <c r="DN28" i="1"/>
  <c r="CZ28" i="1"/>
  <c r="DA28" i="1"/>
  <c r="CW28" i="1"/>
  <c r="DK28" i="1"/>
  <c r="CU28" i="1"/>
  <c r="DU28" i="1"/>
  <c r="DO28" i="1"/>
  <c r="DM28" i="1"/>
  <c r="DJ28" i="1"/>
  <c r="DI28" i="1"/>
  <c r="DG28" i="1"/>
  <c r="CY28" i="1"/>
  <c r="DE28" i="1"/>
  <c r="W20" i="1"/>
  <c r="X20" i="1"/>
  <c r="X19" i="1" s="1"/>
  <c r="DR98" i="1"/>
  <c r="DF98" i="1"/>
  <c r="CT98" i="1"/>
  <c r="DQ98" i="1"/>
  <c r="DE98" i="1"/>
  <c r="DE97" i="1" s="1"/>
  <c r="DP98" i="1"/>
  <c r="DD98" i="1"/>
  <c r="DO98" i="1"/>
  <c r="DC98" i="1"/>
  <c r="AF97" i="1"/>
  <c r="DN98" i="1"/>
  <c r="DN97" i="1" s="1"/>
  <c r="DB98" i="1"/>
  <c r="DB97" i="1" s="1"/>
  <c r="DM98" i="1"/>
  <c r="DA98" i="1"/>
  <c r="DL98" i="1"/>
  <c r="CZ98" i="1"/>
  <c r="DK98" i="1"/>
  <c r="DK97" i="1" s="1"/>
  <c r="CY98" i="1"/>
  <c r="DJ98" i="1"/>
  <c r="DJ97" i="1" s="1"/>
  <c r="CX98" i="1"/>
  <c r="AF100" i="1"/>
  <c r="DU98" i="1"/>
  <c r="DU97" i="1" s="1"/>
  <c r="DI98" i="1"/>
  <c r="DI97" i="1" s="1"/>
  <c r="CW98" i="1"/>
  <c r="CW97" i="1" s="1"/>
  <c r="DS98" i="1"/>
  <c r="DG98" i="1"/>
  <c r="CU98" i="1"/>
  <c r="DT98" i="1"/>
  <c r="CV98" i="1"/>
  <c r="DH98" i="1"/>
  <c r="V20" i="1"/>
  <c r="AB20" i="1"/>
  <c r="AB19" i="1" s="1"/>
  <c r="Y20" i="1"/>
  <c r="Y19" i="1" s="1"/>
  <c r="T20" i="1"/>
  <c r="N20" i="1"/>
  <c r="N19" i="1" s="1"/>
  <c r="N16" i="1"/>
  <c r="N12" i="1"/>
  <c r="N11" i="1" s="1"/>
  <c r="DO86" i="1"/>
  <c r="DC86" i="1"/>
  <c r="DM86" i="1"/>
  <c r="DA86" i="1"/>
  <c r="DT86" i="1"/>
  <c r="DF86" i="1"/>
  <c r="DR86" i="1"/>
  <c r="DD86" i="1"/>
  <c r="AF87" i="1"/>
  <c r="DP86" i="1"/>
  <c r="CZ86" i="1"/>
  <c r="DE86" i="1"/>
  <c r="DU86" i="1"/>
  <c r="CY86" i="1"/>
  <c r="DQ86" i="1"/>
  <c r="CW86" i="1"/>
  <c r="DN86" i="1"/>
  <c r="DL86" i="1"/>
  <c r="DK86" i="1"/>
  <c r="DJ86" i="1"/>
  <c r="DI86" i="1"/>
  <c r="DH86" i="1"/>
  <c r="DG86" i="1"/>
  <c r="DB86" i="1"/>
  <c r="CX86" i="1"/>
  <c r="AF84" i="1"/>
  <c r="CV86" i="1"/>
  <c r="DS86" i="1"/>
  <c r="CT86" i="1"/>
  <c r="CU86" i="1"/>
  <c r="Z20" i="1"/>
  <c r="ER50" i="1"/>
  <c r="ER69" i="1"/>
  <c r="ER68" i="1"/>
  <c r="ER67" i="1"/>
  <c r="ER61" i="1"/>
  <c r="ER41" i="1"/>
  <c r="DL57" i="1"/>
  <c r="CZ57" i="1"/>
  <c r="DK57" i="1"/>
  <c r="CY57" i="1"/>
  <c r="DJ57" i="1"/>
  <c r="CX57" i="1"/>
  <c r="DU57" i="1"/>
  <c r="DI57" i="1"/>
  <c r="CW57" i="1"/>
  <c r="DT57" i="1"/>
  <c r="DH57" i="1"/>
  <c r="CV57" i="1"/>
  <c r="DS57" i="1"/>
  <c r="DG57" i="1"/>
  <c r="CU57" i="1"/>
  <c r="DR57" i="1"/>
  <c r="DF57" i="1"/>
  <c r="CT57" i="1"/>
  <c r="DQ57" i="1"/>
  <c r="DE57" i="1"/>
  <c r="DP57" i="1"/>
  <c r="DD57" i="1"/>
  <c r="DO57" i="1"/>
  <c r="DC57" i="1"/>
  <c r="DM57" i="1"/>
  <c r="DA57" i="1"/>
  <c r="DN57" i="1"/>
  <c r="DB57" i="1"/>
  <c r="DP72" i="1"/>
  <c r="DD72" i="1"/>
  <c r="DO72" i="1"/>
  <c r="DC72" i="1"/>
  <c r="DN72" i="1"/>
  <c r="DB72" i="1"/>
  <c r="DM72" i="1"/>
  <c r="DA72" i="1"/>
  <c r="DL72" i="1"/>
  <c r="CZ72" i="1"/>
  <c r="DK72" i="1"/>
  <c r="CY72" i="1"/>
  <c r="DJ72" i="1"/>
  <c r="CX72" i="1"/>
  <c r="DU72" i="1"/>
  <c r="DI72" i="1"/>
  <c r="CW72" i="1"/>
  <c r="DT72" i="1"/>
  <c r="DH72" i="1"/>
  <c r="CV72" i="1"/>
  <c r="DS72" i="1"/>
  <c r="DG72" i="1"/>
  <c r="CU72" i="1"/>
  <c r="DQ72" i="1"/>
  <c r="DE72" i="1"/>
  <c r="DR72" i="1"/>
  <c r="DF72" i="1"/>
  <c r="CT72" i="1"/>
  <c r="AF68" i="1"/>
  <c r="DT52" i="1"/>
  <c r="DH52" i="1"/>
  <c r="CV52" i="1"/>
  <c r="DS52" i="1"/>
  <c r="DG52" i="1"/>
  <c r="CU52" i="1"/>
  <c r="DR52" i="1"/>
  <c r="DF52" i="1"/>
  <c r="CT52" i="1"/>
  <c r="CT50" i="1" s="1"/>
  <c r="DQ52" i="1"/>
  <c r="DE52" i="1"/>
  <c r="DP52" i="1"/>
  <c r="DD52" i="1"/>
  <c r="DO52" i="1"/>
  <c r="DC52" i="1"/>
  <c r="DN52" i="1"/>
  <c r="DB52" i="1"/>
  <c r="DM52" i="1"/>
  <c r="DM50" i="1" s="1"/>
  <c r="DA52" i="1"/>
  <c r="DL52" i="1"/>
  <c r="CZ52" i="1"/>
  <c r="CZ50" i="1" s="1"/>
  <c r="DK52" i="1"/>
  <c r="CY52" i="1"/>
  <c r="DU52" i="1"/>
  <c r="DI52" i="1"/>
  <c r="CW52" i="1"/>
  <c r="DJ52" i="1"/>
  <c r="CX52" i="1"/>
  <c r="DL64" i="1"/>
  <c r="CZ64" i="1"/>
  <c r="DK64" i="1"/>
  <c r="CY64" i="1"/>
  <c r="DJ64" i="1"/>
  <c r="CX64" i="1"/>
  <c r="DU64" i="1"/>
  <c r="DI64" i="1"/>
  <c r="CW64" i="1"/>
  <c r="DT64" i="1"/>
  <c r="DH64" i="1"/>
  <c r="CV64" i="1"/>
  <c r="DS64" i="1"/>
  <c r="DG64" i="1"/>
  <c r="CU64" i="1"/>
  <c r="DR64" i="1"/>
  <c r="DF64" i="1"/>
  <c r="CT64" i="1"/>
  <c r="DQ64" i="1"/>
  <c r="DE64" i="1"/>
  <c r="DP64" i="1"/>
  <c r="DD64" i="1"/>
  <c r="DO64" i="1"/>
  <c r="DC64" i="1"/>
  <c r="DM64" i="1"/>
  <c r="DA64" i="1"/>
  <c r="DN64" i="1"/>
  <c r="DB64" i="1"/>
  <c r="DT46" i="1"/>
  <c r="DH46" i="1"/>
  <c r="CV46" i="1"/>
  <c r="DS46" i="1"/>
  <c r="DG46" i="1"/>
  <c r="CU46" i="1"/>
  <c r="DR46" i="1"/>
  <c r="DF46" i="1"/>
  <c r="CT46" i="1"/>
  <c r="DQ46" i="1"/>
  <c r="DE46" i="1"/>
  <c r="DP46" i="1"/>
  <c r="DD46" i="1"/>
  <c r="DO46" i="1"/>
  <c r="DC46" i="1"/>
  <c r="DN46" i="1"/>
  <c r="DB46" i="1"/>
  <c r="DM46" i="1"/>
  <c r="DA46" i="1"/>
  <c r="DL46" i="1"/>
  <c r="CZ46" i="1"/>
  <c r="DK46" i="1"/>
  <c r="CY46" i="1"/>
  <c r="DU46" i="1"/>
  <c r="DI46" i="1"/>
  <c r="CW46" i="1"/>
  <c r="CX46" i="1"/>
  <c r="DJ46" i="1"/>
  <c r="AF101" i="1"/>
  <c r="ER49" i="1"/>
  <c r="ER62" i="1"/>
  <c r="DT65" i="1"/>
  <c r="DH65" i="1"/>
  <c r="CV65" i="1"/>
  <c r="DS65" i="1"/>
  <c r="DG65" i="1"/>
  <c r="CU65" i="1"/>
  <c r="DR65" i="1"/>
  <c r="DF65" i="1"/>
  <c r="CT65" i="1"/>
  <c r="DQ65" i="1"/>
  <c r="DE65" i="1"/>
  <c r="DP65" i="1"/>
  <c r="DD65" i="1"/>
  <c r="DO65" i="1"/>
  <c r="DC65" i="1"/>
  <c r="DN65" i="1"/>
  <c r="DB65" i="1"/>
  <c r="DM65" i="1"/>
  <c r="DA65" i="1"/>
  <c r="DL65" i="1"/>
  <c r="CZ65" i="1"/>
  <c r="DK65" i="1"/>
  <c r="CY65" i="1"/>
  <c r="DU65" i="1"/>
  <c r="DI65" i="1"/>
  <c r="CW65" i="1"/>
  <c r="DJ65" i="1"/>
  <c r="CX65" i="1"/>
  <c r="DL45" i="1"/>
  <c r="CZ45" i="1"/>
  <c r="DK45" i="1"/>
  <c r="CY45" i="1"/>
  <c r="DJ45" i="1"/>
  <c r="CX45" i="1"/>
  <c r="DU45" i="1"/>
  <c r="DI45" i="1"/>
  <c r="CW45" i="1"/>
  <c r="DT45" i="1"/>
  <c r="DH45" i="1"/>
  <c r="CV45" i="1"/>
  <c r="DS45" i="1"/>
  <c r="DG45" i="1"/>
  <c r="CU45" i="1"/>
  <c r="DR45" i="1"/>
  <c r="DF45" i="1"/>
  <c r="CT45" i="1"/>
  <c r="DQ45" i="1"/>
  <c r="DE45" i="1"/>
  <c r="DP45" i="1"/>
  <c r="DD45" i="1"/>
  <c r="DO45" i="1"/>
  <c r="DC45" i="1"/>
  <c r="DM45" i="1"/>
  <c r="DA45" i="1"/>
  <c r="DN45" i="1"/>
  <c r="DB45" i="1"/>
  <c r="AF12" i="1"/>
  <c r="DS10" i="1"/>
  <c r="DG10" i="1"/>
  <c r="CU10" i="1"/>
  <c r="DR10" i="1"/>
  <c r="DF10" i="1"/>
  <c r="CT10" i="1"/>
  <c r="DQ10" i="1"/>
  <c r="DE10" i="1"/>
  <c r="DP10" i="1"/>
  <c r="DD10" i="1"/>
  <c r="DO10" i="1"/>
  <c r="DC10" i="1"/>
  <c r="DN10" i="1"/>
  <c r="DB10" i="1"/>
  <c r="DM10" i="1"/>
  <c r="DA10" i="1"/>
  <c r="DL10" i="1"/>
  <c r="CZ10" i="1"/>
  <c r="DK10" i="1"/>
  <c r="CY10" i="1"/>
  <c r="DJ10" i="1"/>
  <c r="CX10" i="1"/>
  <c r="DU10" i="1"/>
  <c r="DI10" i="1"/>
  <c r="CW10" i="1"/>
  <c r="DT10" i="1"/>
  <c r="DH10" i="1"/>
  <c r="CV10" i="1"/>
  <c r="DP56" i="1"/>
  <c r="DD56" i="1"/>
  <c r="DO56" i="1"/>
  <c r="DC56" i="1"/>
  <c r="DN56" i="1"/>
  <c r="DB56" i="1"/>
  <c r="DM56" i="1"/>
  <c r="DA56" i="1"/>
  <c r="DL56" i="1"/>
  <c r="CZ56" i="1"/>
  <c r="DK56" i="1"/>
  <c r="CY56" i="1"/>
  <c r="DJ56" i="1"/>
  <c r="CX56" i="1"/>
  <c r="DU56" i="1"/>
  <c r="DI56" i="1"/>
  <c r="CW56" i="1"/>
  <c r="DT56" i="1"/>
  <c r="DH56" i="1"/>
  <c r="CV56" i="1"/>
  <c r="DS56" i="1"/>
  <c r="DG56" i="1"/>
  <c r="CU56" i="1"/>
  <c r="DQ56" i="1"/>
  <c r="DE56" i="1"/>
  <c r="DR56" i="1"/>
  <c r="DF56" i="1"/>
  <c r="CT56" i="1"/>
  <c r="AF60" i="1"/>
  <c r="DP43" i="1"/>
  <c r="DD43" i="1"/>
  <c r="DO43" i="1"/>
  <c r="DC43" i="1"/>
  <c r="DN43" i="1"/>
  <c r="DB43" i="1"/>
  <c r="DM43" i="1"/>
  <c r="DA43" i="1"/>
  <c r="DL43" i="1"/>
  <c r="CZ43" i="1"/>
  <c r="DK43" i="1"/>
  <c r="CY43" i="1"/>
  <c r="DJ43" i="1"/>
  <c r="CX43" i="1"/>
  <c r="DU43" i="1"/>
  <c r="DI43" i="1"/>
  <c r="CW43" i="1"/>
  <c r="DT43" i="1"/>
  <c r="DH43" i="1"/>
  <c r="CV43" i="1"/>
  <c r="DS43" i="1"/>
  <c r="DG43" i="1"/>
  <c r="CU43" i="1"/>
  <c r="DQ43" i="1"/>
  <c r="DE43" i="1"/>
  <c r="DR43" i="1"/>
  <c r="DF43" i="1"/>
  <c r="CT43" i="1"/>
  <c r="AF41" i="1"/>
  <c r="ER60" i="1"/>
  <c r="DP66" i="1"/>
  <c r="DD66" i="1"/>
  <c r="DO66" i="1"/>
  <c r="DC66" i="1"/>
  <c r="DN66" i="1"/>
  <c r="DB66" i="1"/>
  <c r="DM66" i="1"/>
  <c r="DA66" i="1"/>
  <c r="DL66" i="1"/>
  <c r="CZ66" i="1"/>
  <c r="DK66" i="1"/>
  <c r="CY66" i="1"/>
  <c r="DJ66" i="1"/>
  <c r="CX66" i="1"/>
  <c r="DU66" i="1"/>
  <c r="DI66" i="1"/>
  <c r="CW66" i="1"/>
  <c r="DT66" i="1"/>
  <c r="DH66" i="1"/>
  <c r="CV66" i="1"/>
  <c r="DS66" i="1"/>
  <c r="DG66" i="1"/>
  <c r="CU66" i="1"/>
  <c r="DQ66" i="1"/>
  <c r="DE66" i="1"/>
  <c r="DR66" i="1"/>
  <c r="DF66" i="1"/>
  <c r="CT66" i="1"/>
  <c r="DS22" i="1"/>
  <c r="DG22" i="1"/>
  <c r="CU22" i="1"/>
  <c r="DR22" i="1"/>
  <c r="DF22" i="1"/>
  <c r="CT22" i="1"/>
  <c r="DQ22" i="1"/>
  <c r="DE22" i="1"/>
  <c r="DP22" i="1"/>
  <c r="DD22" i="1"/>
  <c r="DO22" i="1"/>
  <c r="DC22" i="1"/>
  <c r="DN22" i="1"/>
  <c r="DB22" i="1"/>
  <c r="DM22" i="1"/>
  <c r="DA22" i="1"/>
  <c r="DL22" i="1"/>
  <c r="CZ22" i="1"/>
  <c r="DK22" i="1"/>
  <c r="CY22" i="1"/>
  <c r="DJ22" i="1"/>
  <c r="CX22" i="1"/>
  <c r="DU22" i="1"/>
  <c r="DI22" i="1"/>
  <c r="CW22" i="1"/>
  <c r="DT22" i="1"/>
  <c r="DH22" i="1"/>
  <c r="CV22" i="1"/>
  <c r="ES36" i="1"/>
  <c r="ES10" i="1"/>
  <c r="ES9" i="1" s="1"/>
  <c r="ES14" i="1"/>
  <c r="ES83" i="1" s="1"/>
  <c r="ES64" i="1"/>
  <c r="ES51" i="1"/>
  <c r="ES30" i="1"/>
  <c r="ES15" i="1"/>
  <c r="ES54" i="1"/>
  <c r="ES57" i="1"/>
  <c r="ES31" i="1"/>
  <c r="ES84" i="1" s="1"/>
  <c r="ES45" i="1"/>
  <c r="ES43" i="1"/>
  <c r="ES22" i="1"/>
  <c r="ES66" i="1"/>
  <c r="ES65" i="1"/>
  <c r="ES59" i="1"/>
  <c r="ES47" i="1"/>
  <c r="ES32" i="1"/>
  <c r="ES55" i="1"/>
  <c r="ES92" i="1"/>
  <c r="ES42" i="1"/>
  <c r="ES52" i="1"/>
  <c r="ES56" i="1"/>
  <c r="ES53" i="1"/>
  <c r="ES46" i="1"/>
  <c r="ES70" i="1"/>
  <c r="ES72" i="1"/>
  <c r="ES71" i="1"/>
  <c r="AF34" i="1"/>
  <c r="DS32" i="1"/>
  <c r="DG32" i="1"/>
  <c r="CU32" i="1"/>
  <c r="DR32" i="1"/>
  <c r="DF32" i="1"/>
  <c r="CT32" i="1"/>
  <c r="DQ32" i="1"/>
  <c r="DE32" i="1"/>
  <c r="DP32" i="1"/>
  <c r="DD32" i="1"/>
  <c r="DO32" i="1"/>
  <c r="DC32" i="1"/>
  <c r="DN32" i="1"/>
  <c r="DB32" i="1"/>
  <c r="DM32" i="1"/>
  <c r="DA32" i="1"/>
  <c r="DL32" i="1"/>
  <c r="CZ32" i="1"/>
  <c r="DK32" i="1"/>
  <c r="CY32" i="1"/>
  <c r="DJ32" i="1"/>
  <c r="CX32" i="1"/>
  <c r="DU32" i="1"/>
  <c r="DI32" i="1"/>
  <c r="CW32" i="1"/>
  <c r="DT32" i="1"/>
  <c r="DH32" i="1"/>
  <c r="CV32" i="1"/>
  <c r="DT71" i="1"/>
  <c r="DH71" i="1"/>
  <c r="CV71" i="1"/>
  <c r="DS71" i="1"/>
  <c r="DG71" i="1"/>
  <c r="CU71" i="1"/>
  <c r="DR71" i="1"/>
  <c r="DF71" i="1"/>
  <c r="CT71" i="1"/>
  <c r="DQ71" i="1"/>
  <c r="DE71" i="1"/>
  <c r="DE69" i="1" s="1"/>
  <c r="DP71" i="1"/>
  <c r="DP69" i="1" s="1"/>
  <c r="DD71" i="1"/>
  <c r="DO71" i="1"/>
  <c r="DC71" i="1"/>
  <c r="DN71" i="1"/>
  <c r="DB71" i="1"/>
  <c r="DM71" i="1"/>
  <c r="DA71" i="1"/>
  <c r="DL71" i="1"/>
  <c r="CZ71" i="1"/>
  <c r="DK71" i="1"/>
  <c r="CY71" i="1"/>
  <c r="CY69" i="1" s="1"/>
  <c r="DU71" i="1"/>
  <c r="DU69" i="1" s="1"/>
  <c r="DI71" i="1"/>
  <c r="CW71" i="1"/>
  <c r="DJ71" i="1"/>
  <c r="CX71" i="1"/>
  <c r="AF69" i="1"/>
  <c r="DP53" i="1"/>
  <c r="DD53" i="1"/>
  <c r="DO53" i="1"/>
  <c r="DC53" i="1"/>
  <c r="DN53" i="1"/>
  <c r="DB53" i="1"/>
  <c r="DM53" i="1"/>
  <c r="DA53" i="1"/>
  <c r="DL53" i="1"/>
  <c r="CZ53" i="1"/>
  <c r="DK53" i="1"/>
  <c r="CY53" i="1"/>
  <c r="DJ53" i="1"/>
  <c r="CX53" i="1"/>
  <c r="DU53" i="1"/>
  <c r="DI53" i="1"/>
  <c r="CW53" i="1"/>
  <c r="DT53" i="1"/>
  <c r="DH53" i="1"/>
  <c r="CV53" i="1"/>
  <c r="DS53" i="1"/>
  <c r="DG53" i="1"/>
  <c r="CU53" i="1"/>
  <c r="DQ53" i="1"/>
  <c r="DE53" i="1"/>
  <c r="DR53" i="1"/>
  <c r="DF53" i="1"/>
  <c r="CT53" i="1"/>
  <c r="AF62" i="1"/>
  <c r="DS36" i="1"/>
  <c r="DG36" i="1"/>
  <c r="CU36" i="1"/>
  <c r="DR36" i="1"/>
  <c r="DF36" i="1"/>
  <c r="CT36" i="1"/>
  <c r="DQ36" i="1"/>
  <c r="DE36" i="1"/>
  <c r="DP36" i="1"/>
  <c r="DD36" i="1"/>
  <c r="DO36" i="1"/>
  <c r="DC36" i="1"/>
  <c r="DN36" i="1"/>
  <c r="DB36" i="1"/>
  <c r="DM36" i="1"/>
  <c r="DA36" i="1"/>
  <c r="DL36" i="1"/>
  <c r="CZ36" i="1"/>
  <c r="DK36" i="1"/>
  <c r="CY36" i="1"/>
  <c r="DJ36" i="1"/>
  <c r="CX36" i="1"/>
  <c r="DU36" i="1"/>
  <c r="DI36" i="1"/>
  <c r="CW36" i="1"/>
  <c r="DT36" i="1"/>
  <c r="DH36" i="1"/>
  <c r="CV36" i="1"/>
  <c r="DP59" i="1"/>
  <c r="DD59" i="1"/>
  <c r="DO59" i="1"/>
  <c r="DC59" i="1"/>
  <c r="DN59" i="1"/>
  <c r="DB59" i="1"/>
  <c r="DM59" i="1"/>
  <c r="DA59" i="1"/>
  <c r="DL59" i="1"/>
  <c r="CZ59" i="1"/>
  <c r="DK59" i="1"/>
  <c r="CY59" i="1"/>
  <c r="DJ59" i="1"/>
  <c r="CX59" i="1"/>
  <c r="DU59" i="1"/>
  <c r="DI59" i="1"/>
  <c r="CW59" i="1"/>
  <c r="DT59" i="1"/>
  <c r="DH59" i="1"/>
  <c r="CV59" i="1"/>
  <c r="DS59" i="1"/>
  <c r="DG59" i="1"/>
  <c r="CU59" i="1"/>
  <c r="DQ59" i="1"/>
  <c r="DE59" i="1"/>
  <c r="DF59" i="1"/>
  <c r="CT59" i="1"/>
  <c r="DR59" i="1"/>
  <c r="AF61" i="1"/>
  <c r="AF33" i="1"/>
  <c r="DK31" i="1"/>
  <c r="CY31" i="1"/>
  <c r="DJ31" i="1"/>
  <c r="CX31" i="1"/>
  <c r="DU31" i="1"/>
  <c r="DI31" i="1"/>
  <c r="CW31" i="1"/>
  <c r="DT31" i="1"/>
  <c r="DH31" i="1"/>
  <c r="CV31" i="1"/>
  <c r="DS31" i="1"/>
  <c r="DG31" i="1"/>
  <c r="CU31" i="1"/>
  <c r="DR31" i="1"/>
  <c r="DF31" i="1"/>
  <c r="CT31" i="1"/>
  <c r="DQ31" i="1"/>
  <c r="DE31" i="1"/>
  <c r="DP31" i="1"/>
  <c r="DD31" i="1"/>
  <c r="DO31" i="1"/>
  <c r="DC31" i="1"/>
  <c r="DN31" i="1"/>
  <c r="DB31" i="1"/>
  <c r="DM31" i="1"/>
  <c r="DA31" i="1"/>
  <c r="DL31" i="1"/>
  <c r="CZ31" i="1"/>
  <c r="DL70" i="1"/>
  <c r="CZ70" i="1"/>
  <c r="DK70" i="1"/>
  <c r="CY70" i="1"/>
  <c r="DJ70" i="1"/>
  <c r="CX70" i="1"/>
  <c r="DU70" i="1"/>
  <c r="DI70" i="1"/>
  <c r="CW70" i="1"/>
  <c r="DT70" i="1"/>
  <c r="DT67" i="1" s="1"/>
  <c r="DH70" i="1"/>
  <c r="DH67" i="1" s="1"/>
  <c r="CV70" i="1"/>
  <c r="DS70" i="1"/>
  <c r="DG70" i="1"/>
  <c r="CU70" i="1"/>
  <c r="DR70" i="1"/>
  <c r="DF70" i="1"/>
  <c r="CT70" i="1"/>
  <c r="DQ70" i="1"/>
  <c r="DE70" i="1"/>
  <c r="DP70" i="1"/>
  <c r="DD70" i="1"/>
  <c r="DD67" i="1" s="1"/>
  <c r="DO70" i="1"/>
  <c r="DO67" i="1" s="1"/>
  <c r="DC70" i="1"/>
  <c r="DM70" i="1"/>
  <c r="DA70" i="1"/>
  <c r="DN70" i="1"/>
  <c r="DB70" i="1"/>
  <c r="AF67" i="1"/>
  <c r="DL51" i="1"/>
  <c r="CZ51" i="1"/>
  <c r="DK51" i="1"/>
  <c r="CY51" i="1"/>
  <c r="DJ51" i="1"/>
  <c r="CX51" i="1"/>
  <c r="DU51" i="1"/>
  <c r="DI51" i="1"/>
  <c r="CW51" i="1"/>
  <c r="DT51" i="1"/>
  <c r="DH51" i="1"/>
  <c r="CV51" i="1"/>
  <c r="DS51" i="1"/>
  <c r="DS62" i="1" s="1"/>
  <c r="DG51" i="1"/>
  <c r="DG62" i="1" s="1"/>
  <c r="CU51" i="1"/>
  <c r="CU62" i="1" s="1"/>
  <c r="DR51" i="1"/>
  <c r="DF51" i="1"/>
  <c r="CT51" i="1"/>
  <c r="DQ51" i="1"/>
  <c r="DE51" i="1"/>
  <c r="DP51" i="1"/>
  <c r="DD51" i="1"/>
  <c r="DO51" i="1"/>
  <c r="DC51" i="1"/>
  <c r="DM51" i="1"/>
  <c r="DA51" i="1"/>
  <c r="DN51" i="1"/>
  <c r="DB51" i="1"/>
  <c r="DO30" i="1"/>
  <c r="DC30" i="1"/>
  <c r="DN30" i="1"/>
  <c r="DB30" i="1"/>
  <c r="DM30" i="1"/>
  <c r="DA30" i="1"/>
  <c r="DL30" i="1"/>
  <c r="CZ30" i="1"/>
  <c r="DK30" i="1"/>
  <c r="CY30" i="1"/>
  <c r="DJ30" i="1"/>
  <c r="CX30" i="1"/>
  <c r="DU30" i="1"/>
  <c r="DI30" i="1"/>
  <c r="CW30" i="1"/>
  <c r="DT30" i="1"/>
  <c r="DH30" i="1"/>
  <c r="CV30" i="1"/>
  <c r="DS30" i="1"/>
  <c r="DG30" i="1"/>
  <c r="CU30" i="1"/>
  <c r="DR30" i="1"/>
  <c r="DF30" i="1"/>
  <c r="CT30" i="1"/>
  <c r="DQ30" i="1"/>
  <c r="DE30" i="1"/>
  <c r="DP30" i="1"/>
  <c r="DD30" i="1"/>
  <c r="AF96" i="1"/>
  <c r="DP92" i="1"/>
  <c r="DP91" i="1" s="1"/>
  <c r="DD92" i="1"/>
  <c r="DD91" i="1" s="1"/>
  <c r="DO92" i="1"/>
  <c r="DO91" i="1" s="1"/>
  <c r="DC92" i="1"/>
  <c r="DC91" i="1" s="1"/>
  <c r="DN92" i="1"/>
  <c r="DB92" i="1"/>
  <c r="DM92" i="1"/>
  <c r="DA92" i="1"/>
  <c r="DA91" i="1" s="1"/>
  <c r="DL92" i="1"/>
  <c r="CZ92" i="1"/>
  <c r="CZ91" i="1" s="1"/>
  <c r="DK92" i="1"/>
  <c r="DK91" i="1" s="1"/>
  <c r="CY92" i="1"/>
  <c r="DJ92" i="1"/>
  <c r="CX92" i="1"/>
  <c r="DU92" i="1"/>
  <c r="DU91" i="1" s="1"/>
  <c r="DI92" i="1"/>
  <c r="DI91" i="1" s="1"/>
  <c r="CW92" i="1"/>
  <c r="DT92" i="1"/>
  <c r="DT91" i="1" s="1"/>
  <c r="DH92" i="1"/>
  <c r="DH91" i="1" s="1"/>
  <c r="CV92" i="1"/>
  <c r="CV91" i="1" s="1"/>
  <c r="DS92" i="1"/>
  <c r="DS91" i="1" s="1"/>
  <c r="DG92" i="1"/>
  <c r="DG91" i="1" s="1"/>
  <c r="CU92" i="1"/>
  <c r="CU91" i="1" s="1"/>
  <c r="DQ92" i="1"/>
  <c r="DQ91" i="1" s="1"/>
  <c r="DE92" i="1"/>
  <c r="DE91" i="1" s="1"/>
  <c r="DR92" i="1"/>
  <c r="DR91" i="1" s="1"/>
  <c r="DF92" i="1"/>
  <c r="CT92" i="1"/>
  <c r="CT91" i="1" s="1"/>
  <c r="DL54" i="1"/>
  <c r="CZ54" i="1"/>
  <c r="DK54" i="1"/>
  <c r="CY54" i="1"/>
  <c r="DJ54" i="1"/>
  <c r="CX54" i="1"/>
  <c r="DU54" i="1"/>
  <c r="DI54" i="1"/>
  <c r="CW54" i="1"/>
  <c r="DT54" i="1"/>
  <c r="DH54" i="1"/>
  <c r="CV54" i="1"/>
  <c r="DS54" i="1"/>
  <c r="DG54" i="1"/>
  <c r="CU54" i="1"/>
  <c r="DR54" i="1"/>
  <c r="DF54" i="1"/>
  <c r="CT54" i="1"/>
  <c r="DQ54" i="1"/>
  <c r="DE54" i="1"/>
  <c r="DP54" i="1"/>
  <c r="DD54" i="1"/>
  <c r="DO54" i="1"/>
  <c r="DC54" i="1"/>
  <c r="DM54" i="1"/>
  <c r="DA54" i="1"/>
  <c r="DB54" i="1"/>
  <c r="DN54" i="1"/>
  <c r="DO15" i="1"/>
  <c r="DC15" i="1"/>
  <c r="DN15" i="1"/>
  <c r="DB15" i="1"/>
  <c r="DM15" i="1"/>
  <c r="DA15" i="1"/>
  <c r="DL15" i="1"/>
  <c r="CZ15" i="1"/>
  <c r="DK15" i="1"/>
  <c r="CY15" i="1"/>
  <c r="DJ15" i="1"/>
  <c r="CX15" i="1"/>
  <c r="DU15" i="1"/>
  <c r="DI15" i="1"/>
  <c r="CW15" i="1"/>
  <c r="DT15" i="1"/>
  <c r="DH15" i="1"/>
  <c r="CV15" i="1"/>
  <c r="DS15" i="1"/>
  <c r="DG15" i="1"/>
  <c r="CU15" i="1"/>
  <c r="DR15" i="1"/>
  <c r="DF15" i="1"/>
  <c r="CT15" i="1"/>
  <c r="DQ15" i="1"/>
  <c r="DE15" i="1"/>
  <c r="DP15" i="1"/>
  <c r="DD15" i="1"/>
  <c r="DT55" i="1"/>
  <c r="DH55" i="1"/>
  <c r="CV55" i="1"/>
  <c r="DS55" i="1"/>
  <c r="DG55" i="1"/>
  <c r="CU55" i="1"/>
  <c r="DR55" i="1"/>
  <c r="DF55" i="1"/>
  <c r="CT55" i="1"/>
  <c r="DQ55" i="1"/>
  <c r="DE55" i="1"/>
  <c r="DP55" i="1"/>
  <c r="DD55" i="1"/>
  <c r="DO55" i="1"/>
  <c r="DC55" i="1"/>
  <c r="DN55" i="1"/>
  <c r="DB55" i="1"/>
  <c r="DM55" i="1"/>
  <c r="DA55" i="1"/>
  <c r="DL55" i="1"/>
  <c r="CZ55" i="1"/>
  <c r="DK55" i="1"/>
  <c r="CY55" i="1"/>
  <c r="DU55" i="1"/>
  <c r="DI55" i="1"/>
  <c r="CW55" i="1"/>
  <c r="DJ55" i="1"/>
  <c r="CX55" i="1"/>
  <c r="DP47" i="1"/>
  <c r="DD47" i="1"/>
  <c r="DO47" i="1"/>
  <c r="DC47" i="1"/>
  <c r="DN47" i="1"/>
  <c r="DB47" i="1"/>
  <c r="DM47" i="1"/>
  <c r="DA47" i="1"/>
  <c r="DL47" i="1"/>
  <c r="CZ47" i="1"/>
  <c r="DK47" i="1"/>
  <c r="CY47" i="1"/>
  <c r="DJ47" i="1"/>
  <c r="CX47" i="1"/>
  <c r="DU47" i="1"/>
  <c r="DI47" i="1"/>
  <c r="CW47" i="1"/>
  <c r="DT47" i="1"/>
  <c r="DH47" i="1"/>
  <c r="CV47" i="1"/>
  <c r="DS47" i="1"/>
  <c r="DG47" i="1"/>
  <c r="CU47" i="1"/>
  <c r="DQ47" i="1"/>
  <c r="DE47" i="1"/>
  <c r="DR47" i="1"/>
  <c r="DF47" i="1"/>
  <c r="CT47" i="1"/>
  <c r="ER96" i="1"/>
  <c r="DS14" i="1"/>
  <c r="DG14" i="1"/>
  <c r="CU14" i="1"/>
  <c r="DR14" i="1"/>
  <c r="DF14" i="1"/>
  <c r="CT14" i="1"/>
  <c r="DQ14" i="1"/>
  <c r="DE14" i="1"/>
  <c r="DP14" i="1"/>
  <c r="DD14" i="1"/>
  <c r="DO14" i="1"/>
  <c r="DC14" i="1"/>
  <c r="DN14" i="1"/>
  <c r="DB14" i="1"/>
  <c r="DM14" i="1"/>
  <c r="DA14" i="1"/>
  <c r="DL14" i="1"/>
  <c r="CZ14" i="1"/>
  <c r="DK14" i="1"/>
  <c r="CY14" i="1"/>
  <c r="DJ14" i="1"/>
  <c r="CX14" i="1"/>
  <c r="DU14" i="1"/>
  <c r="DI14" i="1"/>
  <c r="CW14" i="1"/>
  <c r="DT14" i="1"/>
  <c r="DH14" i="1"/>
  <c r="CV14" i="1"/>
  <c r="V19" i="1"/>
  <c r="W19" i="1"/>
  <c r="U12" i="1"/>
  <c r="U11" i="1" s="1"/>
  <c r="X12" i="1"/>
  <c r="X11" i="1" s="1"/>
  <c r="T19" i="1"/>
  <c r="T12" i="1"/>
  <c r="T11" i="1" s="1"/>
  <c r="Y12" i="1"/>
  <c r="Y11" i="1" s="1"/>
  <c r="Z12" i="1"/>
  <c r="Z11" i="1" s="1"/>
  <c r="AC19" i="1"/>
  <c r="U19" i="1"/>
  <c r="AA12" i="1"/>
  <c r="AA11" i="1" s="1"/>
  <c r="AC12" i="1"/>
  <c r="AC11" i="1" s="1"/>
  <c r="AB12" i="1"/>
  <c r="AB11" i="1" s="1"/>
  <c r="AA19" i="1"/>
  <c r="W12" i="1"/>
  <c r="W11" i="1" s="1"/>
  <c r="Z19" i="1"/>
  <c r="V12" i="1"/>
  <c r="V11" i="1" s="1"/>
  <c r="DG15" i="9"/>
  <c r="ET3" i="1"/>
  <c r="ET6" i="1" s="1"/>
  <c r="DF16" i="9"/>
  <c r="DA87" i="1" l="1"/>
  <c r="DA84" i="1"/>
  <c r="CV87" i="1"/>
  <c r="CV84" i="1"/>
  <c r="DQ84" i="1"/>
  <c r="DQ87" i="1"/>
  <c r="DM87" i="1"/>
  <c r="DM84" i="1"/>
  <c r="DC97" i="1"/>
  <c r="DI83" i="1"/>
  <c r="CZ9" i="1"/>
  <c r="DU9" i="1"/>
  <c r="CW91" i="1"/>
  <c r="DN91" i="1"/>
  <c r="DA69" i="1"/>
  <c r="DR69" i="1"/>
  <c r="ES69" i="1"/>
  <c r="CY87" i="1"/>
  <c r="CY84" i="1"/>
  <c r="DC87" i="1"/>
  <c r="DC84" i="1"/>
  <c r="CX97" i="1"/>
  <c r="DO97" i="1"/>
  <c r="DS83" i="1"/>
  <c r="DO83" i="1"/>
  <c r="DU83" i="1"/>
  <c r="DF9" i="1"/>
  <c r="CY9" i="1"/>
  <c r="DE9" i="1"/>
  <c r="DT87" i="1"/>
  <c r="DT84" i="1"/>
  <c r="DM91" i="1"/>
  <c r="DS87" i="1"/>
  <c r="DS84" i="1"/>
  <c r="DU87" i="1"/>
  <c r="DU84" i="1"/>
  <c r="DO87" i="1"/>
  <c r="DO84" i="1"/>
  <c r="DD97" i="1"/>
  <c r="DJ9" i="1"/>
  <c r="ADA9" i="1"/>
  <c r="DL9" i="1"/>
  <c r="DQ9" i="1"/>
  <c r="DF69" i="1"/>
  <c r="CX87" i="1"/>
  <c r="CX84" i="1"/>
  <c r="CT9" i="1"/>
  <c r="DF91" i="1"/>
  <c r="DB84" i="1"/>
  <c r="DB87" i="1"/>
  <c r="DE87" i="1"/>
  <c r="DE84" i="1"/>
  <c r="DH97" i="1"/>
  <c r="CY97" i="1"/>
  <c r="DP97" i="1"/>
  <c r="DR83" i="1"/>
  <c r="DP83" i="1"/>
  <c r="DK83" i="1"/>
  <c r="CW9" i="1"/>
  <c r="DT9" i="1"/>
  <c r="CU9" i="1"/>
  <c r="CT87" i="1"/>
  <c r="CT84" i="1"/>
  <c r="DR9" i="1"/>
  <c r="DL69" i="1"/>
  <c r="ADB9" i="1"/>
  <c r="DN84" i="1"/>
  <c r="DN87" i="1"/>
  <c r="DG87" i="1"/>
  <c r="DG84" i="1"/>
  <c r="DM9" i="1"/>
  <c r="DJ91" i="1"/>
  <c r="DN67" i="1"/>
  <c r="CU67" i="1"/>
  <c r="DK67" i="1"/>
  <c r="DH87" i="1"/>
  <c r="DH84" i="1"/>
  <c r="DP87" i="1"/>
  <c r="DP84" i="1"/>
  <c r="DT97" i="1"/>
  <c r="CZ97" i="1"/>
  <c r="DQ97" i="1"/>
  <c r="DT83" i="1"/>
  <c r="DQ83" i="1"/>
  <c r="DC9" i="1"/>
  <c r="CV9" i="1"/>
  <c r="CW87" i="1"/>
  <c r="CW84" i="1"/>
  <c r="DB91" i="1"/>
  <c r="CZ87" i="1"/>
  <c r="CZ84" i="1"/>
  <c r="CV97" i="1"/>
  <c r="CY91" i="1"/>
  <c r="DI87" i="1"/>
  <c r="DI84" i="1"/>
  <c r="CU97" i="1"/>
  <c r="DL97" i="1"/>
  <c r="CT97" i="1"/>
  <c r="DD83" i="1"/>
  <c r="DG83" i="1"/>
  <c r="DP9" i="1"/>
  <c r="DI9" i="1"/>
  <c r="DB9" i="1"/>
  <c r="CX91" i="1"/>
  <c r="DC83" i="1"/>
  <c r="DJ84" i="1"/>
  <c r="DJ87" i="1"/>
  <c r="DD87" i="1"/>
  <c r="DD84" i="1"/>
  <c r="DG97" i="1"/>
  <c r="DA97" i="1"/>
  <c r="DF97" i="1"/>
  <c r="DE83" i="1"/>
  <c r="CU83" i="1"/>
  <c r="DS9" i="1"/>
  <c r="DD9" i="1"/>
  <c r="DO9" i="1"/>
  <c r="DK87" i="1"/>
  <c r="DK84" i="1"/>
  <c r="DR87" i="1"/>
  <c r="DR84" i="1"/>
  <c r="DS97" i="1"/>
  <c r="DM97" i="1"/>
  <c r="DR97" i="1"/>
  <c r="DF83" i="1"/>
  <c r="DJ83" i="1"/>
  <c r="ADD9" i="1"/>
  <c r="DN9" i="1"/>
  <c r="DL91" i="1"/>
  <c r="ES91" i="1"/>
  <c r="ES97" i="1"/>
  <c r="CU87" i="1"/>
  <c r="CU84" i="1"/>
  <c r="DL84" i="1"/>
  <c r="DL87" i="1"/>
  <c r="DF87" i="1"/>
  <c r="DF84" i="1"/>
  <c r="CX83" i="1"/>
  <c r="ADE9" i="1"/>
  <c r="CX9" i="1"/>
  <c r="DS96" i="1"/>
  <c r="CZ69" i="1"/>
  <c r="CT69" i="1"/>
  <c r="CW96" i="1"/>
  <c r="CT96" i="1"/>
  <c r="DI96" i="1"/>
  <c r="DC96" i="1"/>
  <c r="DM69" i="1"/>
  <c r="CU69" i="1"/>
  <c r="DB69" i="1"/>
  <c r="ES67" i="1"/>
  <c r="CU50" i="1"/>
  <c r="CX96" i="1"/>
  <c r="DD96" i="1"/>
  <c r="DB67" i="1"/>
  <c r="DR67" i="1"/>
  <c r="CY67" i="1"/>
  <c r="DJ96" i="1"/>
  <c r="DP96" i="1"/>
  <c r="DT96" i="1"/>
  <c r="DE96" i="1"/>
  <c r="DC67" i="1"/>
  <c r="CV67" i="1"/>
  <c r="DL96" i="1"/>
  <c r="CV96" i="1"/>
  <c r="DA96" i="1"/>
  <c r="DU41" i="1"/>
  <c r="DO41" i="1"/>
  <c r="DB96" i="1"/>
  <c r="DQ67" i="1"/>
  <c r="DU67" i="1"/>
  <c r="CW61" i="1"/>
  <c r="DN61" i="1"/>
  <c r="CV60" i="1"/>
  <c r="DA60" i="1"/>
  <c r="DH68" i="1"/>
  <c r="DM68" i="1"/>
  <c r="DR96" i="1"/>
  <c r="ES61" i="1"/>
  <c r="DQ41" i="1"/>
  <c r="CY41" i="1"/>
  <c r="DK41" i="1"/>
  <c r="CY96" i="1"/>
  <c r="DJ69" i="1"/>
  <c r="DC69" i="1"/>
  <c r="CV69" i="1"/>
  <c r="DH96" i="1"/>
  <c r="DM96" i="1"/>
  <c r="DP67" i="1"/>
  <c r="CW67" i="1"/>
  <c r="DE67" i="1"/>
  <c r="DI67" i="1"/>
  <c r="DT61" i="1"/>
  <c r="DB61" i="1"/>
  <c r="DK69" i="1"/>
  <c r="DQ69" i="1"/>
  <c r="ES96" i="1"/>
  <c r="DI41" i="1"/>
  <c r="DC41" i="1"/>
  <c r="DS60" i="1"/>
  <c r="DL60" i="1"/>
  <c r="DK50" i="1"/>
  <c r="DQ50" i="1"/>
  <c r="CV68" i="1"/>
  <c r="DA68" i="1"/>
  <c r="DF96" i="1"/>
  <c r="DU96" i="1"/>
  <c r="DO96" i="1"/>
  <c r="DE41" i="1"/>
  <c r="DJ41" i="1"/>
  <c r="DP41" i="1"/>
  <c r="DA50" i="1"/>
  <c r="DR50" i="1"/>
  <c r="DQ96" i="1"/>
  <c r="DA67" i="1"/>
  <c r="DG67" i="1"/>
  <c r="CZ67" i="1"/>
  <c r="CX69" i="1"/>
  <c r="DN69" i="1"/>
  <c r="DS69" i="1"/>
  <c r="CX50" i="1"/>
  <c r="DN50" i="1"/>
  <c r="DS50" i="1"/>
  <c r="DG69" i="1"/>
  <c r="DM67" i="1"/>
  <c r="DS67" i="1"/>
  <c r="DL67" i="1"/>
  <c r="DI62" i="1"/>
  <c r="DI49" i="1"/>
  <c r="ET36" i="1"/>
  <c r="ET10" i="1"/>
  <c r="ET9" i="1" s="1"/>
  <c r="ET14" i="1"/>
  <c r="ET83" i="1" s="1"/>
  <c r="ET64" i="1"/>
  <c r="ET54" i="1"/>
  <c r="ET57" i="1"/>
  <c r="ET31" i="1"/>
  <c r="ET84" i="1" s="1"/>
  <c r="ET45" i="1"/>
  <c r="ET30" i="1"/>
  <c r="ET15" i="1"/>
  <c r="ET43" i="1"/>
  <c r="ET22" i="1"/>
  <c r="ET51" i="1"/>
  <c r="ET59" i="1"/>
  <c r="ET66" i="1"/>
  <c r="ET47" i="1"/>
  <c r="ET32" i="1"/>
  <c r="ET65" i="1"/>
  <c r="ET56" i="1"/>
  <c r="ET53" i="1"/>
  <c r="ET46" i="1"/>
  <c r="ET55" i="1"/>
  <c r="ET52" i="1"/>
  <c r="ET92" i="1"/>
  <c r="ET42" i="1"/>
  <c r="ET72" i="1"/>
  <c r="ET70" i="1"/>
  <c r="ET71" i="1"/>
  <c r="CT67" i="1"/>
  <c r="CX67" i="1"/>
  <c r="DR61" i="1"/>
  <c r="DI61" i="1"/>
  <c r="DC61" i="1"/>
  <c r="DF49" i="1"/>
  <c r="DF62" i="1"/>
  <c r="DU62" i="1"/>
  <c r="DU49" i="1"/>
  <c r="DO62" i="1"/>
  <c r="DO49" i="1"/>
  <c r="DK34" i="1"/>
  <c r="CY34" i="1"/>
  <c r="DJ34" i="1"/>
  <c r="CX34" i="1"/>
  <c r="DU34" i="1"/>
  <c r="DI34" i="1"/>
  <c r="CW34" i="1"/>
  <c r="DT34" i="1"/>
  <c r="DH34" i="1"/>
  <c r="CV34" i="1"/>
  <c r="DS34" i="1"/>
  <c r="DG34" i="1"/>
  <c r="CU34" i="1"/>
  <c r="DR34" i="1"/>
  <c r="DF34" i="1"/>
  <c r="CT34" i="1"/>
  <c r="DQ34" i="1"/>
  <c r="DE34" i="1"/>
  <c r="DP34" i="1"/>
  <c r="DD34" i="1"/>
  <c r="DO34" i="1"/>
  <c r="DC34" i="1"/>
  <c r="DN34" i="1"/>
  <c r="DB34" i="1"/>
  <c r="DM34" i="1"/>
  <c r="DA34" i="1"/>
  <c r="DL34" i="1"/>
  <c r="CZ34" i="1"/>
  <c r="DR41" i="1"/>
  <c r="CX41" i="1"/>
  <c r="DD41" i="1"/>
  <c r="DH60" i="1"/>
  <c r="DM60" i="1"/>
  <c r="DL50" i="1"/>
  <c r="DF50" i="1"/>
  <c r="DT68" i="1"/>
  <c r="DB68" i="1"/>
  <c r="CT62" i="1"/>
  <c r="CT49" i="1"/>
  <c r="DF67" i="1"/>
  <c r="DJ67" i="1"/>
  <c r="CT61" i="1"/>
  <c r="DU61" i="1"/>
  <c r="DO61" i="1"/>
  <c r="DR62" i="1"/>
  <c r="DR49" i="1"/>
  <c r="CX62" i="1"/>
  <c r="CX49" i="1"/>
  <c r="DD62" i="1"/>
  <c r="DD49" i="1"/>
  <c r="DT60" i="1"/>
  <c r="DB60" i="1"/>
  <c r="CW68" i="1"/>
  <c r="DN68" i="1"/>
  <c r="CW49" i="1"/>
  <c r="CW62" i="1"/>
  <c r="DF41" i="1"/>
  <c r="DF61" i="1"/>
  <c r="CX61" i="1"/>
  <c r="DD61" i="1"/>
  <c r="DE49" i="1"/>
  <c r="DE62" i="1"/>
  <c r="DJ62" i="1"/>
  <c r="DJ49" i="1"/>
  <c r="DP62" i="1"/>
  <c r="DP49" i="1"/>
  <c r="CW60" i="1"/>
  <c r="DN60" i="1"/>
  <c r="AF102" i="1"/>
  <c r="CT68" i="1"/>
  <c r="DI68" i="1"/>
  <c r="DC68" i="1"/>
  <c r="DN62" i="1"/>
  <c r="DN49" i="1"/>
  <c r="DE61" i="1"/>
  <c r="DJ61" i="1"/>
  <c r="DP61" i="1"/>
  <c r="DQ62" i="1"/>
  <c r="DQ49" i="1"/>
  <c r="CY49" i="1"/>
  <c r="CY62" i="1"/>
  <c r="CU41" i="1"/>
  <c r="CT60" i="1"/>
  <c r="DI60" i="1"/>
  <c r="DC60" i="1"/>
  <c r="AF11" i="1"/>
  <c r="DK12" i="1"/>
  <c r="CY12" i="1"/>
  <c r="DJ12" i="1"/>
  <c r="CX12" i="1"/>
  <c r="DU12" i="1"/>
  <c r="DI12" i="1"/>
  <c r="CW12" i="1"/>
  <c r="DT12" i="1"/>
  <c r="DH12" i="1"/>
  <c r="CV12" i="1"/>
  <c r="DS12" i="1"/>
  <c r="DG12" i="1"/>
  <c r="CU12" i="1"/>
  <c r="DR12" i="1"/>
  <c r="DF12" i="1"/>
  <c r="CT12" i="1"/>
  <c r="DQ12" i="1"/>
  <c r="DE12" i="1"/>
  <c r="DP12" i="1"/>
  <c r="DD12" i="1"/>
  <c r="DO12" i="1"/>
  <c r="DC12" i="1"/>
  <c r="DN12" i="1"/>
  <c r="DB12" i="1"/>
  <c r="DM12" i="1"/>
  <c r="DA12" i="1"/>
  <c r="DL12" i="1"/>
  <c r="CZ12" i="1"/>
  <c r="DB50" i="1"/>
  <c r="DG50" i="1"/>
  <c r="DF68" i="1"/>
  <c r="DU68" i="1"/>
  <c r="DO68" i="1"/>
  <c r="DC49" i="1"/>
  <c r="DC62" i="1"/>
  <c r="DQ61" i="1"/>
  <c r="CY61" i="1"/>
  <c r="CU49" i="1"/>
  <c r="DK49" i="1"/>
  <c r="DK62" i="1"/>
  <c r="DG41" i="1"/>
  <c r="CZ41" i="1"/>
  <c r="DF60" i="1"/>
  <c r="DU60" i="1"/>
  <c r="DO60" i="1"/>
  <c r="DR68" i="1"/>
  <c r="CX68" i="1"/>
  <c r="DD68" i="1"/>
  <c r="DO33" i="1"/>
  <c r="DC33" i="1"/>
  <c r="DN33" i="1"/>
  <c r="DB33" i="1"/>
  <c r="DM33" i="1"/>
  <c r="DA33" i="1"/>
  <c r="DL33" i="1"/>
  <c r="CZ33" i="1"/>
  <c r="DK33" i="1"/>
  <c r="CY33" i="1"/>
  <c r="DJ33" i="1"/>
  <c r="CX33" i="1"/>
  <c r="DU33" i="1"/>
  <c r="DI33" i="1"/>
  <c r="CW33" i="1"/>
  <c r="DT33" i="1"/>
  <c r="DH33" i="1"/>
  <c r="CV33" i="1"/>
  <c r="DS33" i="1"/>
  <c r="DG33" i="1"/>
  <c r="CU33" i="1"/>
  <c r="DR33" i="1"/>
  <c r="DF33" i="1"/>
  <c r="CT33" i="1"/>
  <c r="DQ33" i="1"/>
  <c r="DE33" i="1"/>
  <c r="DP33" i="1"/>
  <c r="DD33" i="1"/>
  <c r="CU96" i="1"/>
  <c r="DK96" i="1"/>
  <c r="CU61" i="1"/>
  <c r="DK61" i="1"/>
  <c r="DG49" i="1"/>
  <c r="CZ49" i="1"/>
  <c r="CZ62" i="1"/>
  <c r="ES62" i="1"/>
  <c r="ES49" i="1"/>
  <c r="ES68" i="1"/>
  <c r="DS41" i="1"/>
  <c r="DL41" i="1"/>
  <c r="DR60" i="1"/>
  <c r="CX60" i="1"/>
  <c r="DD60" i="1"/>
  <c r="DJ50" i="1"/>
  <c r="DC50" i="1"/>
  <c r="CV50" i="1"/>
  <c r="DE68" i="1"/>
  <c r="DJ68" i="1"/>
  <c r="DP68" i="1"/>
  <c r="CT41" i="1"/>
  <c r="DN96" i="1"/>
  <c r="CZ96" i="1"/>
  <c r="DG61" i="1"/>
  <c r="CZ61" i="1"/>
  <c r="DS49" i="1"/>
  <c r="DL62" i="1"/>
  <c r="DL49" i="1"/>
  <c r="CW69" i="1"/>
  <c r="DO69" i="1"/>
  <c r="DH69" i="1"/>
  <c r="ES60" i="1"/>
  <c r="CV41" i="1"/>
  <c r="DA41" i="1"/>
  <c r="DE60" i="1"/>
  <c r="DJ60" i="1"/>
  <c r="DP60" i="1"/>
  <c r="CW50" i="1"/>
  <c r="DO50" i="1"/>
  <c r="DH50" i="1"/>
  <c r="DQ68" i="1"/>
  <c r="CY68" i="1"/>
  <c r="DS61" i="1"/>
  <c r="DL61" i="1"/>
  <c r="CV62" i="1"/>
  <c r="CV49" i="1"/>
  <c r="DA49" i="1"/>
  <c r="DA62" i="1"/>
  <c r="DI69" i="1"/>
  <c r="DD69" i="1"/>
  <c r="DT69" i="1"/>
  <c r="DH41" i="1"/>
  <c r="DM41" i="1"/>
  <c r="DQ60" i="1"/>
  <c r="CY60" i="1"/>
  <c r="DI50" i="1"/>
  <c r="DD50" i="1"/>
  <c r="DT50" i="1"/>
  <c r="CU68" i="1"/>
  <c r="DK68" i="1"/>
  <c r="AF19" i="1"/>
  <c r="DK20" i="1"/>
  <c r="CY20" i="1"/>
  <c r="DJ20" i="1"/>
  <c r="CX20" i="1"/>
  <c r="DU20" i="1"/>
  <c r="DI20" i="1"/>
  <c r="CW20" i="1"/>
  <c r="DT20" i="1"/>
  <c r="DH20" i="1"/>
  <c r="CV20" i="1"/>
  <c r="DS20" i="1"/>
  <c r="DG20" i="1"/>
  <c r="CU20" i="1"/>
  <c r="DR20" i="1"/>
  <c r="DF20" i="1"/>
  <c r="CT20" i="1"/>
  <c r="DQ20" i="1"/>
  <c r="DE20" i="1"/>
  <c r="DP20" i="1"/>
  <c r="DD20" i="1"/>
  <c r="DO20" i="1"/>
  <c r="DC20" i="1"/>
  <c r="DN20" i="1"/>
  <c r="DB20" i="1"/>
  <c r="DM20" i="1"/>
  <c r="DA20" i="1"/>
  <c r="DL20" i="1"/>
  <c r="CZ20" i="1"/>
  <c r="CV61" i="1"/>
  <c r="DA61" i="1"/>
  <c r="DH62" i="1"/>
  <c r="DH49" i="1"/>
  <c r="DM49" i="1"/>
  <c r="DM62" i="1"/>
  <c r="ES50" i="1"/>
  <c r="ES41" i="1"/>
  <c r="DT41" i="1"/>
  <c r="DB41" i="1"/>
  <c r="CU60" i="1"/>
  <c r="DK60" i="1"/>
  <c r="DU50" i="1"/>
  <c r="DP50" i="1"/>
  <c r="DG68" i="1"/>
  <c r="CZ68" i="1"/>
  <c r="DG96" i="1"/>
  <c r="DH61" i="1"/>
  <c r="DM61" i="1"/>
  <c r="DT62" i="1"/>
  <c r="DT49" i="1"/>
  <c r="DB49" i="1"/>
  <c r="DB62" i="1"/>
  <c r="CW41" i="1"/>
  <c r="DN41" i="1"/>
  <c r="DG60" i="1"/>
  <c r="CZ60" i="1"/>
  <c r="CY50" i="1"/>
  <c r="DE50" i="1"/>
  <c r="DS68" i="1"/>
  <c r="DL68" i="1"/>
  <c r="DH15" i="9"/>
  <c r="EU3" i="1"/>
  <c r="EU6" i="1" s="1"/>
  <c r="DG16" i="9"/>
  <c r="ET91" i="1" l="1"/>
  <c r="ET97" i="1"/>
  <c r="ET96" i="1"/>
  <c r="ET69" i="1"/>
  <c r="ET68" i="1"/>
  <c r="ET61" i="1"/>
  <c r="ET50" i="1"/>
  <c r="DO11" i="1"/>
  <c r="DC11" i="1"/>
  <c r="DN11" i="1"/>
  <c r="DB11" i="1"/>
  <c r="DM11" i="1"/>
  <c r="DA11" i="1"/>
  <c r="DL11" i="1"/>
  <c r="CZ11" i="1"/>
  <c r="DK11" i="1"/>
  <c r="CY11" i="1"/>
  <c r="DJ11" i="1"/>
  <c r="CX11" i="1"/>
  <c r="DU11" i="1"/>
  <c r="DI11" i="1"/>
  <c r="CW11" i="1"/>
  <c r="DT11" i="1"/>
  <c r="DH11" i="1"/>
  <c r="CV11" i="1"/>
  <c r="DS11" i="1"/>
  <c r="DG11" i="1"/>
  <c r="CU11" i="1"/>
  <c r="DR11" i="1"/>
  <c r="DF11" i="1"/>
  <c r="CT11" i="1"/>
  <c r="DQ11" i="1"/>
  <c r="DE11" i="1"/>
  <c r="DD11" i="1"/>
  <c r="DP11" i="1"/>
  <c r="ET67" i="1"/>
  <c r="ET62" i="1"/>
  <c r="ET49" i="1"/>
  <c r="ET41" i="1"/>
  <c r="ET60" i="1"/>
  <c r="EU36" i="1"/>
  <c r="EU10" i="1"/>
  <c r="EU9" i="1" s="1"/>
  <c r="EU64" i="1"/>
  <c r="EU14" i="1"/>
  <c r="EU83" i="1" s="1"/>
  <c r="EU31" i="1"/>
  <c r="EU84" i="1" s="1"/>
  <c r="EU54" i="1"/>
  <c r="EU45" i="1"/>
  <c r="EU43" i="1"/>
  <c r="EU51" i="1"/>
  <c r="EU30" i="1"/>
  <c r="EU15" i="1"/>
  <c r="EU22" i="1"/>
  <c r="EU57" i="1"/>
  <c r="EU47" i="1"/>
  <c r="EU32" i="1"/>
  <c r="EU65" i="1"/>
  <c r="EU66" i="1"/>
  <c r="EU59" i="1"/>
  <c r="EU46" i="1"/>
  <c r="EU42" i="1"/>
  <c r="EU55" i="1"/>
  <c r="EU92" i="1"/>
  <c r="EU53" i="1"/>
  <c r="EU52" i="1"/>
  <c r="EU50" i="1" s="1"/>
  <c r="EU56" i="1"/>
  <c r="EU60" i="1" s="1"/>
  <c r="EU72" i="1"/>
  <c r="EU70" i="1"/>
  <c r="EU67" i="1" s="1"/>
  <c r="EU71" i="1"/>
  <c r="DO19" i="1"/>
  <c r="DC19" i="1"/>
  <c r="DN19" i="1"/>
  <c r="DB19" i="1"/>
  <c r="DM19" i="1"/>
  <c r="DA19" i="1"/>
  <c r="DL19" i="1"/>
  <c r="CZ19" i="1"/>
  <c r="DK19" i="1"/>
  <c r="CY19" i="1"/>
  <c r="DJ19" i="1"/>
  <c r="CX19" i="1"/>
  <c r="DU19" i="1"/>
  <c r="DI19" i="1"/>
  <c r="CW19" i="1"/>
  <c r="DT19" i="1"/>
  <c r="DH19" i="1"/>
  <c r="CV19" i="1"/>
  <c r="DS19" i="1"/>
  <c r="DG19" i="1"/>
  <c r="CU19" i="1"/>
  <c r="DR19" i="1"/>
  <c r="DF19" i="1"/>
  <c r="CT19" i="1"/>
  <c r="DQ19" i="1"/>
  <c r="DE19" i="1"/>
  <c r="DP19" i="1"/>
  <c r="DD19" i="1"/>
  <c r="DI15" i="9"/>
  <c r="EV3" i="1"/>
  <c r="EV6" i="1" s="1"/>
  <c r="DH16" i="9"/>
  <c r="EU91" i="1" l="1"/>
  <c r="EU97" i="1"/>
  <c r="EU69" i="1"/>
  <c r="EU41" i="1"/>
  <c r="EV36" i="1"/>
  <c r="EV10" i="1"/>
  <c r="EV9" i="1" s="1"/>
  <c r="EV14" i="1"/>
  <c r="EV83" i="1" s="1"/>
  <c r="EV64" i="1"/>
  <c r="EV22" i="1"/>
  <c r="EV30" i="1"/>
  <c r="EV15" i="1"/>
  <c r="EV51" i="1"/>
  <c r="EV45" i="1"/>
  <c r="EV54" i="1"/>
  <c r="EV57" i="1"/>
  <c r="EV31" i="1"/>
  <c r="EV84" i="1" s="1"/>
  <c r="EV43" i="1"/>
  <c r="EV65" i="1"/>
  <c r="EV66" i="1"/>
  <c r="EV59" i="1"/>
  <c r="EV47" i="1"/>
  <c r="EV32" i="1"/>
  <c r="EV55" i="1"/>
  <c r="EV92" i="1"/>
  <c r="EV53" i="1"/>
  <c r="EV52" i="1"/>
  <c r="EV56" i="1"/>
  <c r="EV46" i="1"/>
  <c r="EV42" i="1"/>
  <c r="EV70" i="1"/>
  <c r="EV72" i="1"/>
  <c r="EV71" i="1"/>
  <c r="EU96" i="1"/>
  <c r="EU68" i="1"/>
  <c r="EU62" i="1"/>
  <c r="EU49" i="1"/>
  <c r="EU61" i="1"/>
  <c r="DJ15" i="9"/>
  <c r="DI16" i="9"/>
  <c r="EW3" i="1"/>
  <c r="EW6" i="1" s="1"/>
  <c r="EV91" i="1" l="1"/>
  <c r="EV97" i="1"/>
  <c r="EV67" i="1"/>
  <c r="EV69" i="1"/>
  <c r="EV68" i="1"/>
  <c r="EV41" i="1"/>
  <c r="EW36" i="1"/>
  <c r="EW10" i="1"/>
  <c r="EW9" i="1" s="1"/>
  <c r="EW14" i="1"/>
  <c r="EW83" i="1" s="1"/>
  <c r="EW64" i="1"/>
  <c r="EW54" i="1"/>
  <c r="EW57" i="1"/>
  <c r="EW22" i="1"/>
  <c r="EW31" i="1"/>
  <c r="EW84" i="1" s="1"/>
  <c r="EW45" i="1"/>
  <c r="EW51" i="1"/>
  <c r="EW43" i="1"/>
  <c r="EW30" i="1"/>
  <c r="EW15" i="1"/>
  <c r="EW66" i="1"/>
  <c r="EW59" i="1"/>
  <c r="EW47" i="1"/>
  <c r="EW32" i="1"/>
  <c r="EW65" i="1"/>
  <c r="EW56" i="1"/>
  <c r="EW55" i="1"/>
  <c r="EW53" i="1"/>
  <c r="EW52" i="1"/>
  <c r="EW46" i="1"/>
  <c r="EW92" i="1"/>
  <c r="EW42" i="1"/>
  <c r="EW70" i="1"/>
  <c r="EW72" i="1"/>
  <c r="EW68" i="1" s="1"/>
  <c r="EW71" i="1"/>
  <c r="EW69" i="1" s="1"/>
  <c r="EV61" i="1"/>
  <c r="EV50" i="1"/>
  <c r="EV60" i="1"/>
  <c r="EV49" i="1"/>
  <c r="EV62" i="1"/>
  <c r="EV96" i="1"/>
  <c r="DK15" i="9"/>
  <c r="DJ16" i="9"/>
  <c r="EX3" i="1"/>
  <c r="EX6" i="1" s="1"/>
  <c r="EW91" i="1" l="1"/>
  <c r="EW97" i="1"/>
  <c r="EW67" i="1"/>
  <c r="EW96" i="1"/>
  <c r="EW41" i="1"/>
  <c r="EW61" i="1"/>
  <c r="EX36" i="1"/>
  <c r="EX10" i="1"/>
  <c r="EX9" i="1" s="1"/>
  <c r="EX14" i="1"/>
  <c r="EX83" i="1" s="1"/>
  <c r="EX64" i="1"/>
  <c r="EX54" i="1"/>
  <c r="EX57" i="1"/>
  <c r="EX22" i="1"/>
  <c r="EX31" i="1"/>
  <c r="EX84" i="1" s="1"/>
  <c r="EX45" i="1"/>
  <c r="EX51" i="1"/>
  <c r="EX43" i="1"/>
  <c r="EX41" i="1" s="1"/>
  <c r="EX30" i="1"/>
  <c r="EX15" i="1"/>
  <c r="EX59" i="1"/>
  <c r="EX65" i="1"/>
  <c r="EX47" i="1"/>
  <c r="EX32" i="1"/>
  <c r="EX66" i="1"/>
  <c r="EX46" i="1"/>
  <c r="EX92" i="1"/>
  <c r="EX42" i="1"/>
  <c r="EX56" i="1"/>
  <c r="EX53" i="1"/>
  <c r="EX55" i="1"/>
  <c r="EX52" i="1"/>
  <c r="EX70" i="1"/>
  <c r="EX72" i="1"/>
  <c r="EX71" i="1"/>
  <c r="EW50" i="1"/>
  <c r="EW60" i="1"/>
  <c r="EW62" i="1"/>
  <c r="EW49" i="1"/>
  <c r="DL15" i="9"/>
  <c r="DK16" i="9"/>
  <c r="EY3" i="1"/>
  <c r="EY6" i="1" s="1"/>
  <c r="EX91" i="1" l="1"/>
  <c r="EX97" i="1"/>
  <c r="EX60" i="1"/>
  <c r="EX61" i="1"/>
  <c r="EX69" i="1"/>
  <c r="EY36" i="1"/>
  <c r="EY10" i="1"/>
  <c r="EY9" i="1" s="1"/>
  <c r="EY64" i="1"/>
  <c r="EY14" i="1"/>
  <c r="EY83" i="1" s="1"/>
  <c r="EY22" i="1"/>
  <c r="EY45" i="1"/>
  <c r="EY51" i="1"/>
  <c r="EY43" i="1"/>
  <c r="EY31" i="1"/>
  <c r="EY84" i="1" s="1"/>
  <c r="EY30" i="1"/>
  <c r="EY15" i="1"/>
  <c r="EY54" i="1"/>
  <c r="EY57" i="1"/>
  <c r="EY47" i="1"/>
  <c r="EY32" i="1"/>
  <c r="EY66" i="1"/>
  <c r="EY65" i="1"/>
  <c r="EY59" i="1"/>
  <c r="EY92" i="1"/>
  <c r="EY42" i="1"/>
  <c r="EY56" i="1"/>
  <c r="EY55" i="1"/>
  <c r="EY53" i="1"/>
  <c r="EY52" i="1"/>
  <c r="EY46" i="1"/>
  <c r="EY70" i="1"/>
  <c r="EY67" i="1" s="1"/>
  <c r="EY72" i="1"/>
  <c r="EY71" i="1"/>
  <c r="EX96" i="1"/>
  <c r="EX68" i="1"/>
  <c r="EX49" i="1"/>
  <c r="EX62" i="1"/>
  <c r="EX67" i="1"/>
  <c r="EX50" i="1"/>
  <c r="DM15" i="9"/>
  <c r="EZ3" i="1"/>
  <c r="EZ6" i="1" s="1"/>
  <c r="DL16" i="9"/>
  <c r="EY69" i="1" l="1"/>
  <c r="EY91" i="1"/>
  <c r="EY97" i="1"/>
  <c r="EY68" i="1"/>
  <c r="EY61" i="1"/>
  <c r="EY41" i="1"/>
  <c r="EZ36" i="1"/>
  <c r="EZ10" i="1"/>
  <c r="EZ9" i="1" s="1"/>
  <c r="EZ64" i="1"/>
  <c r="EZ14" i="1"/>
  <c r="EZ83" i="1" s="1"/>
  <c r="EZ30" i="1"/>
  <c r="EZ15" i="1"/>
  <c r="EZ54" i="1"/>
  <c r="EZ45" i="1"/>
  <c r="EZ31" i="1"/>
  <c r="EZ84" i="1" s="1"/>
  <c r="EZ43" i="1"/>
  <c r="EZ57" i="1"/>
  <c r="EZ22" i="1"/>
  <c r="EZ51" i="1"/>
  <c r="EZ59" i="1"/>
  <c r="EZ47" i="1"/>
  <c r="EZ66" i="1"/>
  <c r="EZ65" i="1"/>
  <c r="EZ32" i="1"/>
  <c r="EZ56" i="1"/>
  <c r="EZ55" i="1"/>
  <c r="EZ53" i="1"/>
  <c r="EZ52" i="1"/>
  <c r="EZ46" i="1"/>
  <c r="EZ92" i="1"/>
  <c r="EZ42" i="1"/>
  <c r="EZ72" i="1"/>
  <c r="EZ70" i="1"/>
  <c r="EZ71" i="1"/>
  <c r="EY50" i="1"/>
  <c r="EY49" i="1"/>
  <c r="EY62" i="1"/>
  <c r="EY60" i="1"/>
  <c r="EY96" i="1"/>
  <c r="DN15" i="9"/>
  <c r="FA3" i="1"/>
  <c r="DM16" i="9"/>
  <c r="EZ91" i="1" l="1"/>
  <c r="EZ97" i="1"/>
  <c r="EZ96" i="1"/>
  <c r="EZ67" i="1"/>
  <c r="EZ69" i="1"/>
  <c r="EZ68" i="1"/>
  <c r="EZ49" i="1"/>
  <c r="EZ62" i="1"/>
  <c r="EZ41" i="1"/>
  <c r="FA6" i="1"/>
  <c r="EZ60" i="1"/>
  <c r="EZ61" i="1"/>
  <c r="EZ50" i="1"/>
  <c r="DO15" i="9"/>
  <c r="FB3" i="1"/>
  <c r="DN16" i="9"/>
  <c r="FA10" i="1" l="1"/>
  <c r="FA9" i="1" s="1"/>
  <c r="FA36" i="1"/>
  <c r="FA30" i="1"/>
  <c r="FA14" i="1"/>
  <c r="FA83" i="1" s="1"/>
  <c r="FA22" i="1"/>
  <c r="FA43" i="1"/>
  <c r="FA41" i="1" s="1"/>
  <c r="FA64" i="1"/>
  <c r="FA51" i="1"/>
  <c r="FA15" i="1"/>
  <c r="FA54" i="1"/>
  <c r="FA45" i="1"/>
  <c r="FA31" i="1"/>
  <c r="FA84" i="1" s="1"/>
  <c r="FA57" i="1"/>
  <c r="FA32" i="1"/>
  <c r="FA46" i="1"/>
  <c r="FA47" i="1"/>
  <c r="FA65" i="1"/>
  <c r="FA55" i="1"/>
  <c r="FA72" i="1"/>
  <c r="FA56" i="1"/>
  <c r="FA59" i="1"/>
  <c r="FA53" i="1"/>
  <c r="FA66" i="1"/>
  <c r="FA42" i="1"/>
  <c r="FA70" i="1"/>
  <c r="FA92" i="1"/>
  <c r="FA52" i="1"/>
  <c r="FA50" i="1" s="1"/>
  <c r="FA71" i="1"/>
  <c r="FC6" i="1"/>
  <c r="FB6" i="1"/>
  <c r="DP15" i="9"/>
  <c r="DO16" i="9"/>
  <c r="FC3" i="1"/>
  <c r="FA91" i="1" l="1"/>
  <c r="FA96" i="1" s="1"/>
  <c r="FA97" i="1"/>
  <c r="FA69" i="1"/>
  <c r="FA49" i="1"/>
  <c r="FA62" i="1"/>
  <c r="FA67" i="1"/>
  <c r="FA61" i="1"/>
  <c r="FA68" i="1"/>
  <c r="FB10" i="1"/>
  <c r="FB9" i="1" s="1"/>
  <c r="FB36" i="1"/>
  <c r="FB30" i="1"/>
  <c r="FB14" i="1"/>
  <c r="FB83" i="1" s="1"/>
  <c r="FB22" i="1"/>
  <c r="FB43" i="1"/>
  <c r="FB41" i="1" s="1"/>
  <c r="FB64" i="1"/>
  <c r="FB15" i="1"/>
  <c r="FB31" i="1"/>
  <c r="FB84" i="1" s="1"/>
  <c r="FB54" i="1"/>
  <c r="FB45" i="1"/>
  <c r="FB57" i="1"/>
  <c r="FB51" i="1"/>
  <c r="FB32" i="1"/>
  <c r="FB47" i="1"/>
  <c r="FB46" i="1"/>
  <c r="FB42" i="1"/>
  <c r="FB59" i="1"/>
  <c r="FB56" i="1"/>
  <c r="FB60" i="1" s="1"/>
  <c r="FB53" i="1"/>
  <c r="FB66" i="1"/>
  <c r="FB65" i="1"/>
  <c r="FB55" i="1"/>
  <c r="FB72" i="1"/>
  <c r="FB70" i="1"/>
  <c r="FB92" i="1"/>
  <c r="FB52" i="1"/>
  <c r="FB71" i="1"/>
  <c r="FA60" i="1"/>
  <c r="FC10" i="1"/>
  <c r="FC9" i="1" s="1"/>
  <c r="FC36" i="1"/>
  <c r="FC30" i="1"/>
  <c r="FC14" i="1"/>
  <c r="FC83" i="1" s="1"/>
  <c r="FC22" i="1"/>
  <c r="FC64" i="1"/>
  <c r="FC43" i="1"/>
  <c r="FC41" i="1" s="1"/>
  <c r="FC31" i="1"/>
  <c r="FC84" i="1" s="1"/>
  <c r="FC32" i="1"/>
  <c r="FC57" i="1"/>
  <c r="FC51" i="1"/>
  <c r="FC54" i="1"/>
  <c r="FC45" i="1"/>
  <c r="FC15" i="1"/>
  <c r="FC47" i="1"/>
  <c r="FC46" i="1"/>
  <c r="FC42" i="1"/>
  <c r="FC53" i="1"/>
  <c r="FC59" i="1"/>
  <c r="FC61" i="1" s="1"/>
  <c r="FC65" i="1"/>
  <c r="FC56" i="1"/>
  <c r="FC55" i="1"/>
  <c r="FC72" i="1"/>
  <c r="FC66" i="1"/>
  <c r="FC52" i="1"/>
  <c r="FC92" i="1"/>
  <c r="FC70" i="1"/>
  <c r="FC71" i="1"/>
  <c r="DQ15" i="9"/>
  <c r="FD3" i="1"/>
  <c r="FD6" i="1" s="1"/>
  <c r="DP16" i="9"/>
  <c r="FB91" i="1" l="1"/>
  <c r="FB97" i="1"/>
  <c r="FC91" i="1"/>
  <c r="FC97" i="1"/>
  <c r="FB67" i="1"/>
  <c r="FC67" i="1"/>
  <c r="FC96" i="1"/>
  <c r="FB69" i="1"/>
  <c r="FB50" i="1"/>
  <c r="FB62" i="1"/>
  <c r="FB49" i="1"/>
  <c r="FC62" i="1"/>
  <c r="FC49" i="1"/>
  <c r="FC69" i="1"/>
  <c r="FC50" i="1"/>
  <c r="FB96" i="1"/>
  <c r="FB61" i="1"/>
  <c r="FD10" i="1"/>
  <c r="FD9" i="1" s="1"/>
  <c r="FD36" i="1"/>
  <c r="FD30" i="1"/>
  <c r="FD64" i="1"/>
  <c r="FD14" i="1"/>
  <c r="FD83" i="1" s="1"/>
  <c r="FD22" i="1"/>
  <c r="FD43" i="1"/>
  <c r="FD31" i="1"/>
  <c r="FD84" i="1" s="1"/>
  <c r="FD15" i="1"/>
  <c r="FD57" i="1"/>
  <c r="FD54" i="1"/>
  <c r="FD45" i="1"/>
  <c r="FD51" i="1"/>
  <c r="FD32" i="1"/>
  <c r="FD46" i="1"/>
  <c r="FD47" i="1"/>
  <c r="FD56" i="1"/>
  <c r="FD60" i="1" s="1"/>
  <c r="FD65" i="1"/>
  <c r="FD55" i="1"/>
  <c r="FD72" i="1"/>
  <c r="FD66" i="1"/>
  <c r="FD42" i="1"/>
  <c r="FD59" i="1"/>
  <c r="FD53" i="1"/>
  <c r="FD92" i="1"/>
  <c r="FD52" i="1"/>
  <c r="FD70" i="1"/>
  <c r="FD71" i="1"/>
  <c r="FB68" i="1"/>
  <c r="FC68" i="1"/>
  <c r="FC60" i="1"/>
  <c r="DR15" i="9"/>
  <c r="FE3" i="1"/>
  <c r="FE6" i="1" s="1"/>
  <c r="DQ16" i="9"/>
  <c r="FD50" i="1" l="1"/>
  <c r="FD91" i="1"/>
  <c r="FD97" i="1"/>
  <c r="FD61" i="1"/>
  <c r="FD96" i="1"/>
  <c r="FD69" i="1"/>
  <c r="FD62" i="1"/>
  <c r="FD49" i="1"/>
  <c r="FE10" i="1"/>
  <c r="FE9" i="1" s="1"/>
  <c r="FE36" i="1"/>
  <c r="FE30" i="1"/>
  <c r="FE64" i="1"/>
  <c r="FE14" i="1"/>
  <c r="FE83" i="1" s="1"/>
  <c r="FE22" i="1"/>
  <c r="FE43" i="1"/>
  <c r="FE45" i="1"/>
  <c r="FE51" i="1"/>
  <c r="FE32" i="1"/>
  <c r="FE15" i="1"/>
  <c r="FE57" i="1"/>
  <c r="FE54" i="1"/>
  <c r="FE31" i="1"/>
  <c r="FE84" i="1" s="1"/>
  <c r="FE46" i="1"/>
  <c r="FE47" i="1"/>
  <c r="FE65" i="1"/>
  <c r="FE55" i="1"/>
  <c r="FE72" i="1"/>
  <c r="FE66" i="1"/>
  <c r="FE42" i="1"/>
  <c r="FE59" i="1"/>
  <c r="FE53" i="1"/>
  <c r="FE56" i="1"/>
  <c r="FE52" i="1"/>
  <c r="FE70" i="1"/>
  <c r="FE92" i="1"/>
  <c r="FE71" i="1"/>
  <c r="FD68" i="1"/>
  <c r="FD41" i="1"/>
  <c r="FD67" i="1"/>
  <c r="FF6" i="1"/>
  <c r="DS15" i="9"/>
  <c r="FF3" i="1"/>
  <c r="DR16" i="9"/>
  <c r="FE91" i="1" l="1"/>
  <c r="FE97" i="1"/>
  <c r="FE61" i="1"/>
  <c r="FE60" i="1"/>
  <c r="FE69" i="1"/>
  <c r="FE68" i="1"/>
  <c r="FE67" i="1"/>
  <c r="FE62" i="1"/>
  <c r="FE49" i="1"/>
  <c r="FF36" i="1"/>
  <c r="FF10" i="1"/>
  <c r="FF9" i="1" s="1"/>
  <c r="FF64" i="1"/>
  <c r="FF14" i="1"/>
  <c r="FF83" i="1" s="1"/>
  <c r="FF22" i="1"/>
  <c r="FF43" i="1"/>
  <c r="FF30" i="1"/>
  <c r="FF51" i="1"/>
  <c r="FF32" i="1"/>
  <c r="FF15" i="1"/>
  <c r="FF57" i="1"/>
  <c r="FF54" i="1"/>
  <c r="FF31" i="1"/>
  <c r="FF84" i="1" s="1"/>
  <c r="FF45" i="1"/>
  <c r="FF47" i="1"/>
  <c r="FF46" i="1"/>
  <c r="FF42" i="1"/>
  <c r="FF59" i="1"/>
  <c r="FF53" i="1"/>
  <c r="FF56" i="1"/>
  <c r="FF65" i="1"/>
  <c r="FF55" i="1"/>
  <c r="FF72" i="1"/>
  <c r="FF66" i="1"/>
  <c r="FF52" i="1"/>
  <c r="FF70" i="1"/>
  <c r="FF92" i="1"/>
  <c r="FF71" i="1"/>
  <c r="FE50" i="1"/>
  <c r="FE96" i="1"/>
  <c r="FE41" i="1"/>
  <c r="DT15" i="9"/>
  <c r="FG3" i="1"/>
  <c r="DS16" i="9"/>
  <c r="FF91" i="1" l="1"/>
  <c r="FF96" i="1" s="1"/>
  <c r="FF97" i="1"/>
  <c r="FF67" i="1"/>
  <c r="FF41" i="1"/>
  <c r="FF50" i="1"/>
  <c r="FG6" i="1"/>
  <c r="FF62" i="1"/>
  <c r="FF49" i="1"/>
  <c r="FF68" i="1"/>
  <c r="FF61" i="1"/>
  <c r="FF60" i="1"/>
  <c r="FF69" i="1"/>
  <c r="DU15" i="9"/>
  <c r="DT16" i="9"/>
  <c r="FH3" i="1"/>
  <c r="FH6" i="1" l="1"/>
  <c r="FG10" i="1"/>
  <c r="FG9" i="1" s="1"/>
  <c r="FG36" i="1"/>
  <c r="FG14" i="1"/>
  <c r="FG83" i="1" s="1"/>
  <c r="FG22" i="1"/>
  <c r="FG43" i="1"/>
  <c r="FG41" i="1" s="1"/>
  <c r="FG30" i="1"/>
  <c r="FG64" i="1"/>
  <c r="FG15" i="1"/>
  <c r="FG57" i="1"/>
  <c r="FG54" i="1"/>
  <c r="FG45" i="1"/>
  <c r="FG51" i="1"/>
  <c r="FG31" i="1"/>
  <c r="FG84" i="1" s="1"/>
  <c r="FG32" i="1"/>
  <c r="FG46" i="1"/>
  <c r="FG47" i="1"/>
  <c r="FG42" i="1"/>
  <c r="FG53" i="1"/>
  <c r="FG56" i="1"/>
  <c r="FG65" i="1"/>
  <c r="FG55" i="1"/>
  <c r="FG72" i="1"/>
  <c r="FG66" i="1"/>
  <c r="FG59" i="1"/>
  <c r="FG92" i="1"/>
  <c r="FG52" i="1"/>
  <c r="FG70" i="1"/>
  <c r="FG71" i="1"/>
  <c r="DV15" i="9"/>
  <c r="DU16" i="9"/>
  <c r="FI3" i="1"/>
  <c r="FI6" i="1" s="1"/>
  <c r="FG91" i="1" l="1"/>
  <c r="FG97" i="1"/>
  <c r="FG96" i="1"/>
  <c r="FG50" i="1"/>
  <c r="FG67" i="1"/>
  <c r="FI10" i="1"/>
  <c r="FI9" i="1" s="1"/>
  <c r="FI36" i="1"/>
  <c r="FI30" i="1"/>
  <c r="FI43" i="1"/>
  <c r="FI64" i="1"/>
  <c r="FI14" i="1"/>
  <c r="FI83" i="1" s="1"/>
  <c r="FI22" i="1"/>
  <c r="FI54" i="1"/>
  <c r="FI45" i="1"/>
  <c r="FI31" i="1"/>
  <c r="FI84" i="1" s="1"/>
  <c r="FI32" i="1"/>
  <c r="FI57" i="1"/>
  <c r="FI51" i="1"/>
  <c r="FI15" i="1"/>
  <c r="FI47" i="1"/>
  <c r="FI46" i="1"/>
  <c r="FI56" i="1"/>
  <c r="FI55" i="1"/>
  <c r="FI72" i="1"/>
  <c r="FI59" i="1"/>
  <c r="FI66" i="1"/>
  <c r="FI42" i="1"/>
  <c r="FI53" i="1"/>
  <c r="FI65" i="1"/>
  <c r="FI70" i="1"/>
  <c r="FI92" i="1"/>
  <c r="FI52" i="1"/>
  <c r="FI71" i="1"/>
  <c r="FG61" i="1"/>
  <c r="FG60" i="1"/>
  <c r="FG62" i="1"/>
  <c r="FG49" i="1"/>
  <c r="FH36" i="1"/>
  <c r="FH10" i="1"/>
  <c r="FH9" i="1" s="1"/>
  <c r="FH14" i="1"/>
  <c r="FH83" i="1" s="1"/>
  <c r="FH22" i="1"/>
  <c r="FH30" i="1"/>
  <c r="FH43" i="1"/>
  <c r="FH64" i="1"/>
  <c r="FH15" i="1"/>
  <c r="FH54" i="1"/>
  <c r="FH45" i="1"/>
  <c r="FH57" i="1"/>
  <c r="FH31" i="1"/>
  <c r="FH84" i="1" s="1"/>
  <c r="FH32" i="1"/>
  <c r="FH51" i="1"/>
  <c r="FH47" i="1"/>
  <c r="FH46" i="1"/>
  <c r="FH59" i="1"/>
  <c r="FH61" i="1" s="1"/>
  <c r="FH56" i="1"/>
  <c r="FH60" i="1" s="1"/>
  <c r="FH53" i="1"/>
  <c r="FH55" i="1"/>
  <c r="FH66" i="1"/>
  <c r="FH72" i="1"/>
  <c r="FH42" i="1"/>
  <c r="FH65" i="1"/>
  <c r="FH92" i="1"/>
  <c r="FH70" i="1"/>
  <c r="FH52" i="1"/>
  <c r="FH71" i="1"/>
  <c r="FG68" i="1"/>
  <c r="FG69" i="1"/>
  <c r="DW15" i="9"/>
  <c r="DV16" i="9"/>
  <c r="FJ3" i="1"/>
  <c r="FJ6" i="1" s="1"/>
  <c r="FI91" i="1" l="1"/>
  <c r="FI97" i="1"/>
  <c r="FH91" i="1"/>
  <c r="FH97" i="1"/>
  <c r="FI96" i="1"/>
  <c r="FI50" i="1"/>
  <c r="FH68" i="1"/>
  <c r="FI67" i="1"/>
  <c r="FH50" i="1"/>
  <c r="FI69" i="1"/>
  <c r="FI60" i="1"/>
  <c r="FJ10" i="1"/>
  <c r="FJ9" i="1" s="1"/>
  <c r="FJ36" i="1"/>
  <c r="FJ30" i="1"/>
  <c r="FJ14" i="1"/>
  <c r="FJ83" i="1" s="1"/>
  <c r="FJ22" i="1"/>
  <c r="FJ43" i="1"/>
  <c r="FJ64" i="1"/>
  <c r="FJ45" i="1"/>
  <c r="FJ57" i="1"/>
  <c r="FJ32" i="1"/>
  <c r="FJ51" i="1"/>
  <c r="FJ31" i="1"/>
  <c r="FJ84" i="1" s="1"/>
  <c r="FJ15" i="1"/>
  <c r="FJ54" i="1"/>
  <c r="FJ47" i="1"/>
  <c r="FJ46" i="1"/>
  <c r="FJ56" i="1"/>
  <c r="FJ60" i="1" s="1"/>
  <c r="FJ59" i="1"/>
  <c r="FJ61" i="1" s="1"/>
  <c r="FJ53" i="1"/>
  <c r="FJ66" i="1"/>
  <c r="FJ42" i="1"/>
  <c r="FJ65" i="1"/>
  <c r="FJ55" i="1"/>
  <c r="FJ72" i="1"/>
  <c r="FJ92" i="1"/>
  <c r="FJ52" i="1"/>
  <c r="FJ70" i="1"/>
  <c r="FJ71" i="1"/>
  <c r="FI41" i="1"/>
  <c r="FH49" i="1"/>
  <c r="FH62" i="1"/>
  <c r="FI62" i="1"/>
  <c r="FI49" i="1"/>
  <c r="FH96" i="1"/>
  <c r="FI61" i="1"/>
  <c r="FH67" i="1"/>
  <c r="FH41" i="1"/>
  <c r="FH69" i="1"/>
  <c r="FI68" i="1"/>
  <c r="DX15" i="9"/>
  <c r="FK3" i="1"/>
  <c r="FK6" i="1" s="1"/>
  <c r="DW16" i="9"/>
  <c r="FJ91" i="1" l="1"/>
  <c r="FJ97" i="1"/>
  <c r="FJ67" i="1"/>
  <c r="FJ96" i="1"/>
  <c r="FJ69" i="1"/>
  <c r="FJ41" i="1"/>
  <c r="FJ68" i="1"/>
  <c r="FK10" i="1"/>
  <c r="FK9" i="1" s="1"/>
  <c r="FK36" i="1"/>
  <c r="FK43" i="1"/>
  <c r="FK30" i="1"/>
  <c r="FK14" i="1"/>
  <c r="FK83" i="1" s="1"/>
  <c r="FK64" i="1"/>
  <c r="FK22" i="1"/>
  <c r="FK57" i="1"/>
  <c r="FK32" i="1"/>
  <c r="FK45" i="1"/>
  <c r="FK51" i="1"/>
  <c r="FK15" i="1"/>
  <c r="FK31" i="1"/>
  <c r="FK84" i="1" s="1"/>
  <c r="FK54" i="1"/>
  <c r="FK46" i="1"/>
  <c r="FK47" i="1"/>
  <c r="FK53" i="1"/>
  <c r="FK66" i="1"/>
  <c r="FK42" i="1"/>
  <c r="FK65" i="1"/>
  <c r="FK55" i="1"/>
  <c r="FK72" i="1"/>
  <c r="FK56" i="1"/>
  <c r="FK59" i="1"/>
  <c r="FK52" i="1"/>
  <c r="FK70" i="1"/>
  <c r="FK67" i="1" s="1"/>
  <c r="FK92" i="1"/>
  <c r="FK71" i="1"/>
  <c r="FJ50" i="1"/>
  <c r="FJ62" i="1"/>
  <c r="FJ49" i="1"/>
  <c r="DY15" i="9"/>
  <c r="FL3" i="1"/>
  <c r="FL6" i="1" s="1"/>
  <c r="DX16" i="9"/>
  <c r="FK91" i="1" l="1"/>
  <c r="FK97" i="1"/>
  <c r="FK96" i="1"/>
  <c r="FK69" i="1"/>
  <c r="FK50" i="1"/>
  <c r="FK62" i="1"/>
  <c r="FK49" i="1"/>
  <c r="FK41" i="1"/>
  <c r="FK60" i="1"/>
  <c r="FK61" i="1"/>
  <c r="FK68" i="1"/>
  <c r="FL10" i="1"/>
  <c r="FL9" i="1" s="1"/>
  <c r="FL36" i="1"/>
  <c r="FL64" i="1"/>
  <c r="FL43" i="1"/>
  <c r="FL30" i="1"/>
  <c r="FL14" i="1"/>
  <c r="FL83" i="1" s="1"/>
  <c r="FL22" i="1"/>
  <c r="FL32" i="1"/>
  <c r="FL51" i="1"/>
  <c r="FL15" i="1"/>
  <c r="FL54" i="1"/>
  <c r="FL31" i="1"/>
  <c r="FL84" i="1" s="1"/>
  <c r="FL45" i="1"/>
  <c r="FL57" i="1"/>
  <c r="FL46" i="1"/>
  <c r="FL47" i="1"/>
  <c r="FL42" i="1"/>
  <c r="FL66" i="1"/>
  <c r="FL53" i="1"/>
  <c r="FL65" i="1"/>
  <c r="FL55" i="1"/>
  <c r="FL72" i="1"/>
  <c r="FL56" i="1"/>
  <c r="FL59" i="1"/>
  <c r="FL52" i="1"/>
  <c r="FL70" i="1"/>
  <c r="FL67" i="1" s="1"/>
  <c r="FL92" i="1"/>
  <c r="FL71" i="1"/>
  <c r="DZ15" i="9"/>
  <c r="FM3" i="1"/>
  <c r="FM6" i="1" s="1"/>
  <c r="DY16" i="9"/>
  <c r="FL91" i="1" l="1"/>
  <c r="FL97" i="1"/>
  <c r="FL96" i="1"/>
  <c r="FL50" i="1"/>
  <c r="FL69" i="1"/>
  <c r="FL41" i="1"/>
  <c r="FL61" i="1"/>
  <c r="FL60" i="1"/>
  <c r="FM36" i="1"/>
  <c r="FM10" i="1"/>
  <c r="FM9" i="1" s="1"/>
  <c r="FM30" i="1"/>
  <c r="FM14" i="1"/>
  <c r="FM83" i="1" s="1"/>
  <c r="FM22" i="1"/>
  <c r="FM43" i="1"/>
  <c r="FM41" i="1" s="1"/>
  <c r="FM64" i="1"/>
  <c r="FM51" i="1"/>
  <c r="FM32" i="1"/>
  <c r="FM15" i="1"/>
  <c r="FM54" i="1"/>
  <c r="FM45" i="1"/>
  <c r="FM31" i="1"/>
  <c r="FM84" i="1" s="1"/>
  <c r="FM57" i="1"/>
  <c r="FM46" i="1"/>
  <c r="FM47" i="1"/>
  <c r="FM55" i="1"/>
  <c r="FM72" i="1"/>
  <c r="FM56" i="1"/>
  <c r="FM60" i="1" s="1"/>
  <c r="FM59" i="1"/>
  <c r="FM61" i="1" s="1"/>
  <c r="FM53" i="1"/>
  <c r="FM66" i="1"/>
  <c r="FM42" i="1"/>
  <c r="FM65" i="1"/>
  <c r="FM70" i="1"/>
  <c r="FM92" i="1"/>
  <c r="FM52" i="1"/>
  <c r="FM71" i="1"/>
  <c r="FL68" i="1"/>
  <c r="FL49" i="1"/>
  <c r="FL62" i="1"/>
  <c r="EA15" i="9"/>
  <c r="DZ16" i="9"/>
  <c r="FN3" i="1"/>
  <c r="FN6" i="1" s="1"/>
  <c r="FM91" i="1" l="1"/>
  <c r="FM97" i="1"/>
  <c r="FM69" i="1"/>
  <c r="FM50" i="1"/>
  <c r="FM96" i="1"/>
  <c r="FM49" i="1"/>
  <c r="FM62" i="1"/>
  <c r="FN36" i="1"/>
  <c r="FN10" i="1"/>
  <c r="FN9" i="1" s="1"/>
  <c r="FN64" i="1"/>
  <c r="FN30" i="1"/>
  <c r="FN14" i="1"/>
  <c r="FN83" i="1" s="1"/>
  <c r="FN22" i="1"/>
  <c r="FN43" i="1"/>
  <c r="FN31" i="1"/>
  <c r="FN84" i="1" s="1"/>
  <c r="FN54" i="1"/>
  <c r="FN45" i="1"/>
  <c r="FN57" i="1"/>
  <c r="FN51" i="1"/>
  <c r="FN32" i="1"/>
  <c r="FN15" i="1"/>
  <c r="FN47" i="1"/>
  <c r="FN46" i="1"/>
  <c r="FN59" i="1"/>
  <c r="FN55" i="1"/>
  <c r="FN72" i="1"/>
  <c r="FN56" i="1"/>
  <c r="FN53" i="1"/>
  <c r="FN66" i="1"/>
  <c r="FN65" i="1"/>
  <c r="FN42" i="1"/>
  <c r="FN70" i="1"/>
  <c r="FN92" i="1"/>
  <c r="FN52" i="1"/>
  <c r="FN71" i="1"/>
  <c r="FM68" i="1"/>
  <c r="FM67" i="1"/>
  <c r="EB15" i="9"/>
  <c r="FO3" i="1"/>
  <c r="FO6" i="1" s="1"/>
  <c r="EA16" i="9"/>
  <c r="FN91" i="1" l="1"/>
  <c r="FN97" i="1"/>
  <c r="FN50" i="1"/>
  <c r="FN60" i="1"/>
  <c r="FN62" i="1"/>
  <c r="FN49" i="1"/>
  <c r="FO36" i="1"/>
  <c r="FO10" i="1"/>
  <c r="FO9" i="1" s="1"/>
  <c r="FO64" i="1"/>
  <c r="FO43" i="1"/>
  <c r="FO41" i="1" s="1"/>
  <c r="FO30" i="1"/>
  <c r="FO14" i="1"/>
  <c r="FO83" i="1" s="1"/>
  <c r="FO22" i="1"/>
  <c r="FO31" i="1"/>
  <c r="FO84" i="1" s="1"/>
  <c r="FO32" i="1"/>
  <c r="FO57" i="1"/>
  <c r="FO51" i="1"/>
  <c r="FO54" i="1"/>
  <c r="FO45" i="1"/>
  <c r="FO15" i="1"/>
  <c r="FO46" i="1"/>
  <c r="FO47" i="1"/>
  <c r="FO42" i="1"/>
  <c r="FO53" i="1"/>
  <c r="FO65" i="1"/>
  <c r="FO56" i="1"/>
  <c r="FO55" i="1"/>
  <c r="FO72" i="1"/>
  <c r="FO66" i="1"/>
  <c r="FO59" i="1"/>
  <c r="FO92" i="1"/>
  <c r="FO70" i="1"/>
  <c r="FO52" i="1"/>
  <c r="FO71" i="1"/>
  <c r="FN67" i="1"/>
  <c r="FN69" i="1"/>
  <c r="FN41" i="1"/>
  <c r="FN68" i="1"/>
  <c r="FN96" i="1"/>
  <c r="FN61" i="1"/>
  <c r="EC15" i="9"/>
  <c r="FP3" i="1"/>
  <c r="FP6" i="1" s="1"/>
  <c r="EB16" i="9"/>
  <c r="FO67" i="1" l="1"/>
  <c r="FO91" i="1"/>
  <c r="FO97" i="1"/>
  <c r="FO96" i="1"/>
  <c r="FO50" i="1"/>
  <c r="FO69" i="1"/>
  <c r="FP10" i="1"/>
  <c r="FP9" i="1" s="1"/>
  <c r="FP36" i="1"/>
  <c r="FP30" i="1"/>
  <c r="FP64" i="1"/>
  <c r="FP14" i="1"/>
  <c r="FP83" i="1" s="1"/>
  <c r="FP22" i="1"/>
  <c r="FP43" i="1"/>
  <c r="FP54" i="1"/>
  <c r="FP45" i="1"/>
  <c r="FP51" i="1"/>
  <c r="FP32" i="1"/>
  <c r="FP31" i="1"/>
  <c r="FP84" i="1" s="1"/>
  <c r="FP15" i="1"/>
  <c r="FP57" i="1"/>
  <c r="FP46" i="1"/>
  <c r="FP47" i="1"/>
  <c r="FP56" i="1"/>
  <c r="FP65" i="1"/>
  <c r="FP55" i="1"/>
  <c r="FP72" i="1"/>
  <c r="FP66" i="1"/>
  <c r="FP42" i="1"/>
  <c r="FP59" i="1"/>
  <c r="FP53" i="1"/>
  <c r="FP92" i="1"/>
  <c r="FP52" i="1"/>
  <c r="FP70" i="1"/>
  <c r="FP71" i="1"/>
  <c r="FO61" i="1"/>
  <c r="FO60" i="1"/>
  <c r="FO68" i="1"/>
  <c r="FO49" i="1"/>
  <c r="FO62" i="1"/>
  <c r="ED15" i="9"/>
  <c r="FQ3" i="1"/>
  <c r="FQ6" i="1" s="1"/>
  <c r="EC16" i="9"/>
  <c r="FP91" i="1" l="1"/>
  <c r="FP97" i="1"/>
  <c r="FP96" i="1"/>
  <c r="FP50" i="1"/>
  <c r="FP67" i="1"/>
  <c r="FP41" i="1"/>
  <c r="FP69" i="1"/>
  <c r="FP49" i="1"/>
  <c r="FP62" i="1"/>
  <c r="FP60" i="1"/>
  <c r="FP61" i="1"/>
  <c r="FP68" i="1"/>
  <c r="FQ36" i="1"/>
  <c r="FQ10" i="1"/>
  <c r="FQ9" i="1" s="1"/>
  <c r="FQ64" i="1"/>
  <c r="FQ14" i="1"/>
  <c r="FQ83" i="1" s="1"/>
  <c r="FQ22" i="1"/>
  <c r="FQ43" i="1"/>
  <c r="FQ41" i="1" s="1"/>
  <c r="FQ30" i="1"/>
  <c r="FQ51" i="1"/>
  <c r="FQ54" i="1"/>
  <c r="FQ32" i="1"/>
  <c r="FQ31" i="1"/>
  <c r="FQ84" i="1" s="1"/>
  <c r="FQ15" i="1"/>
  <c r="FQ57" i="1"/>
  <c r="FQ45" i="1"/>
  <c r="FQ46" i="1"/>
  <c r="FQ47" i="1"/>
  <c r="FQ55" i="1"/>
  <c r="FQ72" i="1"/>
  <c r="FQ66" i="1"/>
  <c r="FQ42" i="1"/>
  <c r="FQ59" i="1"/>
  <c r="FQ53" i="1"/>
  <c r="FQ56" i="1"/>
  <c r="FQ65" i="1"/>
  <c r="FQ52" i="1"/>
  <c r="FQ70" i="1"/>
  <c r="FQ92" i="1"/>
  <c r="FQ71" i="1"/>
  <c r="FQ69" i="1" s="1"/>
  <c r="EE15" i="9"/>
  <c r="FR3" i="1"/>
  <c r="FR6" i="1" s="1"/>
  <c r="ED16" i="9"/>
  <c r="FQ67" i="1" l="1"/>
  <c r="FQ91" i="1"/>
  <c r="FQ97" i="1"/>
  <c r="FQ96" i="1"/>
  <c r="FQ50" i="1"/>
  <c r="FQ60" i="1"/>
  <c r="FQ68" i="1"/>
  <c r="FQ62" i="1"/>
  <c r="FQ49" i="1"/>
  <c r="FR36" i="1"/>
  <c r="FR10" i="1"/>
  <c r="FR9" i="1" s="1"/>
  <c r="FR64" i="1"/>
  <c r="FR14" i="1"/>
  <c r="FR83" i="1" s="1"/>
  <c r="FR22" i="1"/>
  <c r="FR43" i="1"/>
  <c r="FR41" i="1" s="1"/>
  <c r="FR30" i="1"/>
  <c r="FR32" i="1"/>
  <c r="FR15" i="1"/>
  <c r="FR57" i="1"/>
  <c r="FR31" i="1"/>
  <c r="FR84" i="1" s="1"/>
  <c r="FR54" i="1"/>
  <c r="FR45" i="1"/>
  <c r="FR51" i="1"/>
  <c r="FR46" i="1"/>
  <c r="FR47" i="1"/>
  <c r="FR42" i="1"/>
  <c r="FR59" i="1"/>
  <c r="FR61" i="1" s="1"/>
  <c r="FR55" i="1"/>
  <c r="FR53" i="1"/>
  <c r="FR66" i="1"/>
  <c r="FR56" i="1"/>
  <c r="FR65" i="1"/>
  <c r="FR72" i="1"/>
  <c r="FR70" i="1"/>
  <c r="FR52" i="1"/>
  <c r="FR92" i="1"/>
  <c r="FR71" i="1"/>
  <c r="FQ61" i="1"/>
  <c r="EF15" i="9"/>
  <c r="EE16" i="9"/>
  <c r="FS3" i="1"/>
  <c r="FS6" i="1" s="1"/>
  <c r="FR91" i="1" l="1"/>
  <c r="FR97" i="1"/>
  <c r="FR96" i="1"/>
  <c r="FR69" i="1"/>
  <c r="FR50" i="1"/>
  <c r="FR62" i="1"/>
  <c r="FR49" i="1"/>
  <c r="FR67" i="1"/>
  <c r="FR68" i="1"/>
  <c r="FS36" i="1"/>
  <c r="FS10" i="1"/>
  <c r="FS9" i="1" s="1"/>
  <c r="FS43" i="1"/>
  <c r="FS30" i="1"/>
  <c r="FS64" i="1"/>
  <c r="FS14" i="1"/>
  <c r="FS83" i="1" s="1"/>
  <c r="FS22" i="1"/>
  <c r="FS15" i="1"/>
  <c r="FS57" i="1"/>
  <c r="FS54" i="1"/>
  <c r="FS31" i="1"/>
  <c r="FS84" i="1" s="1"/>
  <c r="FS32" i="1"/>
  <c r="FS45" i="1"/>
  <c r="FS51" i="1"/>
  <c r="FS46" i="1"/>
  <c r="FS47" i="1"/>
  <c r="FS53" i="1"/>
  <c r="FS56" i="1"/>
  <c r="FS60" i="1" s="1"/>
  <c r="FS65" i="1"/>
  <c r="FS55" i="1"/>
  <c r="FS72" i="1"/>
  <c r="FS66" i="1"/>
  <c r="FS42" i="1"/>
  <c r="FS59" i="1"/>
  <c r="FS92" i="1"/>
  <c r="FS52" i="1"/>
  <c r="FS50" i="1" s="1"/>
  <c r="FS70" i="1"/>
  <c r="FS71" i="1"/>
  <c r="FR60" i="1"/>
  <c r="EG15" i="9"/>
  <c r="FT3" i="1"/>
  <c r="FT6" i="1" s="1"/>
  <c r="EF16" i="9"/>
  <c r="FS91" i="1" l="1"/>
  <c r="FS97" i="1"/>
  <c r="FS67" i="1"/>
  <c r="FS41" i="1"/>
  <c r="FS61" i="1"/>
  <c r="FS68" i="1"/>
  <c r="FS69" i="1"/>
  <c r="FS62" i="1"/>
  <c r="FS49" i="1"/>
  <c r="FT36" i="1"/>
  <c r="FT10" i="1"/>
  <c r="FT9" i="1" s="1"/>
  <c r="FT30" i="1"/>
  <c r="FT43" i="1"/>
  <c r="FT64" i="1"/>
  <c r="FT14" i="1"/>
  <c r="FT83" i="1" s="1"/>
  <c r="FT22" i="1"/>
  <c r="FT15" i="1"/>
  <c r="FT54" i="1"/>
  <c r="FT45" i="1"/>
  <c r="FT57" i="1"/>
  <c r="FT31" i="1"/>
  <c r="FT84" i="1" s="1"/>
  <c r="FT32" i="1"/>
  <c r="FT51" i="1"/>
  <c r="FT47" i="1"/>
  <c r="FT46" i="1"/>
  <c r="FT56" i="1"/>
  <c r="FT60" i="1" s="1"/>
  <c r="FT53" i="1"/>
  <c r="FT66" i="1"/>
  <c r="FT42" i="1"/>
  <c r="FT65" i="1"/>
  <c r="FT55" i="1"/>
  <c r="FT72" i="1"/>
  <c r="FT59" i="1"/>
  <c r="FT92" i="1"/>
  <c r="FT52" i="1"/>
  <c r="FT70" i="1"/>
  <c r="FT71" i="1"/>
  <c r="FS96" i="1"/>
  <c r="EH15" i="9"/>
  <c r="EG16" i="9"/>
  <c r="FU3" i="1"/>
  <c r="FU6" i="1" s="1"/>
  <c r="FT91" i="1" l="1"/>
  <c r="FT97" i="1"/>
  <c r="FT96" i="1"/>
  <c r="FT61" i="1"/>
  <c r="FT68" i="1"/>
  <c r="FT41" i="1"/>
  <c r="FT49" i="1"/>
  <c r="FT62" i="1"/>
  <c r="FU10" i="1"/>
  <c r="FU9" i="1" s="1"/>
  <c r="FU36" i="1"/>
  <c r="FU30" i="1"/>
  <c r="FU43" i="1"/>
  <c r="FU64" i="1"/>
  <c r="FU14" i="1"/>
  <c r="FU83" i="1" s="1"/>
  <c r="FU22" i="1"/>
  <c r="FU54" i="1"/>
  <c r="FU45" i="1"/>
  <c r="FU31" i="1"/>
  <c r="FU84" i="1" s="1"/>
  <c r="FU51" i="1"/>
  <c r="FU15" i="1"/>
  <c r="FU32" i="1"/>
  <c r="FU57" i="1"/>
  <c r="FU46" i="1"/>
  <c r="FU47" i="1"/>
  <c r="FU59" i="1"/>
  <c r="FU61" i="1" s="1"/>
  <c r="FU66" i="1"/>
  <c r="FU42" i="1"/>
  <c r="FU53" i="1"/>
  <c r="FU65" i="1"/>
  <c r="FU56" i="1"/>
  <c r="FU55" i="1"/>
  <c r="FU72" i="1"/>
  <c r="FU92" i="1"/>
  <c r="FU70" i="1"/>
  <c r="FU52" i="1"/>
  <c r="FU50" i="1" s="1"/>
  <c r="FU71" i="1"/>
  <c r="FT67" i="1"/>
  <c r="FT50" i="1"/>
  <c r="FT69" i="1"/>
  <c r="EI15" i="9"/>
  <c r="EH16" i="9"/>
  <c r="FV3" i="1"/>
  <c r="FV6" i="1" s="1"/>
  <c r="FU91" i="1" l="1"/>
  <c r="FU97" i="1"/>
  <c r="FU60" i="1"/>
  <c r="FU41" i="1"/>
  <c r="FV36" i="1"/>
  <c r="FV10" i="1"/>
  <c r="FV9" i="1" s="1"/>
  <c r="FV43" i="1"/>
  <c r="FV64" i="1"/>
  <c r="FV30" i="1"/>
  <c r="FV14" i="1"/>
  <c r="FV83" i="1" s="1"/>
  <c r="FV22" i="1"/>
  <c r="FV57" i="1"/>
  <c r="FV32" i="1"/>
  <c r="FV31" i="1"/>
  <c r="FV84" i="1" s="1"/>
  <c r="FV51" i="1"/>
  <c r="FV15" i="1"/>
  <c r="FV54" i="1"/>
  <c r="FV45" i="1"/>
  <c r="FV47" i="1"/>
  <c r="FV46" i="1"/>
  <c r="FV53" i="1"/>
  <c r="FV66" i="1"/>
  <c r="FV42" i="1"/>
  <c r="FV65" i="1"/>
  <c r="FV55" i="1"/>
  <c r="FV72" i="1"/>
  <c r="FV56" i="1"/>
  <c r="FV59" i="1"/>
  <c r="FV52" i="1"/>
  <c r="FV70" i="1"/>
  <c r="FV92" i="1"/>
  <c r="FV71" i="1"/>
  <c r="FU62" i="1"/>
  <c r="FU49" i="1"/>
  <c r="FU67" i="1"/>
  <c r="FU96" i="1"/>
  <c r="FU69" i="1"/>
  <c r="FU68" i="1"/>
  <c r="EJ15" i="9"/>
  <c r="EI16" i="9"/>
  <c r="FW3" i="1"/>
  <c r="FW6" i="1" s="1"/>
  <c r="FV91" i="1" l="1"/>
  <c r="FV97" i="1"/>
  <c r="FV67" i="1"/>
  <c r="FV69" i="1"/>
  <c r="FV96" i="1"/>
  <c r="FW10" i="1"/>
  <c r="FW9" i="1" s="1"/>
  <c r="FW36" i="1"/>
  <c r="FW64" i="1"/>
  <c r="FW30" i="1"/>
  <c r="FW14" i="1"/>
  <c r="FW83" i="1" s="1"/>
  <c r="FW22" i="1"/>
  <c r="FW43" i="1"/>
  <c r="FW57" i="1"/>
  <c r="FW32" i="1"/>
  <c r="FW31" i="1"/>
  <c r="FW84" i="1" s="1"/>
  <c r="FW51" i="1"/>
  <c r="FW15" i="1"/>
  <c r="FW54" i="1"/>
  <c r="FW45" i="1"/>
  <c r="FW47" i="1"/>
  <c r="FW46" i="1"/>
  <c r="FW42" i="1"/>
  <c r="FW65" i="1"/>
  <c r="FW55" i="1"/>
  <c r="FW72" i="1"/>
  <c r="FW56" i="1"/>
  <c r="FW59" i="1"/>
  <c r="FW53" i="1"/>
  <c r="FW66" i="1"/>
  <c r="FW52" i="1"/>
  <c r="FW70" i="1"/>
  <c r="FW92" i="1"/>
  <c r="FW71" i="1"/>
  <c r="FV60" i="1"/>
  <c r="FV61" i="1"/>
  <c r="FV41" i="1"/>
  <c r="FV62" i="1"/>
  <c r="FV49" i="1"/>
  <c r="FV68" i="1"/>
  <c r="FV50" i="1"/>
  <c r="EK15" i="9"/>
  <c r="FX3" i="1"/>
  <c r="FX6" i="1" s="1"/>
  <c r="EJ16" i="9"/>
  <c r="FW67" i="1" l="1"/>
  <c r="FW91" i="1"/>
  <c r="FW97" i="1"/>
  <c r="FW96" i="1"/>
  <c r="FW41" i="1"/>
  <c r="FW69" i="1"/>
  <c r="FX10" i="1"/>
  <c r="FX9" i="1" s="1"/>
  <c r="FX36" i="1"/>
  <c r="FX64" i="1"/>
  <c r="FX30" i="1"/>
  <c r="FX14" i="1"/>
  <c r="FX83" i="1" s="1"/>
  <c r="FX22" i="1"/>
  <c r="FX43" i="1"/>
  <c r="FX32" i="1"/>
  <c r="FX51" i="1"/>
  <c r="FX31" i="1"/>
  <c r="FX84" i="1" s="1"/>
  <c r="FX15" i="1"/>
  <c r="FX54" i="1"/>
  <c r="FX45" i="1"/>
  <c r="FX57" i="1"/>
  <c r="FX46" i="1"/>
  <c r="FX47" i="1"/>
  <c r="FX65" i="1"/>
  <c r="FX55" i="1"/>
  <c r="FX72" i="1"/>
  <c r="FX56" i="1"/>
  <c r="FX59" i="1"/>
  <c r="FX53" i="1"/>
  <c r="FX66" i="1"/>
  <c r="FX42" i="1"/>
  <c r="FX70" i="1"/>
  <c r="FX92" i="1"/>
  <c r="FX52" i="1"/>
  <c r="FX50" i="1" s="1"/>
  <c r="FX71" i="1"/>
  <c r="FW50" i="1"/>
  <c r="FW61" i="1"/>
  <c r="FW60" i="1"/>
  <c r="FW68" i="1"/>
  <c r="FW62" i="1"/>
  <c r="FW49" i="1"/>
  <c r="EL15" i="9"/>
  <c r="FY3" i="1"/>
  <c r="FY6" i="1" s="1"/>
  <c r="EK16" i="9"/>
  <c r="FX91" i="1" l="1"/>
  <c r="FX97" i="1"/>
  <c r="FX69" i="1"/>
  <c r="FX67" i="1"/>
  <c r="FX96" i="1"/>
  <c r="FX41" i="1"/>
  <c r="FY36" i="1"/>
  <c r="FY10" i="1"/>
  <c r="FY9" i="1" s="1"/>
  <c r="FY30" i="1"/>
  <c r="FY14" i="1"/>
  <c r="FY83" i="1" s="1"/>
  <c r="FY22" i="1"/>
  <c r="FY43" i="1"/>
  <c r="FY64" i="1"/>
  <c r="FY15" i="1"/>
  <c r="FY31" i="1"/>
  <c r="FY84" i="1" s="1"/>
  <c r="FY54" i="1"/>
  <c r="FY45" i="1"/>
  <c r="FY57" i="1"/>
  <c r="FY32" i="1"/>
  <c r="FY51" i="1"/>
  <c r="FY47" i="1"/>
  <c r="FY46" i="1"/>
  <c r="FY55" i="1"/>
  <c r="FY72" i="1"/>
  <c r="FY56" i="1"/>
  <c r="FY59" i="1"/>
  <c r="FY65" i="1"/>
  <c r="FY53" i="1"/>
  <c r="FY66" i="1"/>
  <c r="FY42" i="1"/>
  <c r="FY70" i="1"/>
  <c r="FY92" i="1"/>
  <c r="FY52" i="1"/>
  <c r="FY71" i="1"/>
  <c r="FY69" i="1" s="1"/>
  <c r="FX61" i="1"/>
  <c r="FX62" i="1"/>
  <c r="FX49" i="1"/>
  <c r="FX60" i="1"/>
  <c r="FX68" i="1"/>
  <c r="FZ3" i="1"/>
  <c r="FZ6" i="1" s="1"/>
  <c r="EL16" i="9"/>
  <c r="EM15" i="9"/>
  <c r="FY91" i="1" l="1"/>
  <c r="FY97" i="1"/>
  <c r="FY96" i="1"/>
  <c r="FY41" i="1"/>
  <c r="FY50" i="1"/>
  <c r="FY68" i="1"/>
  <c r="FY67" i="1"/>
  <c r="FY62" i="1"/>
  <c r="FY49" i="1"/>
  <c r="FY61" i="1"/>
  <c r="FZ36" i="1"/>
  <c r="FZ10" i="1"/>
  <c r="FZ9" i="1" s="1"/>
  <c r="FZ30" i="1"/>
  <c r="FZ14" i="1"/>
  <c r="FZ83" i="1" s="1"/>
  <c r="FZ22" i="1"/>
  <c r="FZ43" i="1"/>
  <c r="FZ41" i="1" s="1"/>
  <c r="FZ64" i="1"/>
  <c r="FZ67" i="1" s="1"/>
  <c r="FZ31" i="1"/>
  <c r="FZ84" i="1" s="1"/>
  <c r="FZ54" i="1"/>
  <c r="FZ15" i="1"/>
  <c r="FZ45" i="1"/>
  <c r="FZ57" i="1"/>
  <c r="FZ51" i="1"/>
  <c r="FZ32" i="1"/>
  <c r="FZ47" i="1"/>
  <c r="FZ46" i="1"/>
  <c r="FZ56" i="1"/>
  <c r="FZ60" i="1" s="1"/>
  <c r="FZ53" i="1"/>
  <c r="FZ66" i="1"/>
  <c r="FZ65" i="1"/>
  <c r="FZ42" i="1"/>
  <c r="FZ55" i="1"/>
  <c r="FZ72" i="1"/>
  <c r="FZ59" i="1"/>
  <c r="FZ92" i="1"/>
  <c r="FZ52" i="1"/>
  <c r="FZ70" i="1"/>
  <c r="FZ71" i="1"/>
  <c r="FY60" i="1"/>
  <c r="GA3" i="1"/>
  <c r="GA6" i="1" s="1"/>
  <c r="EM16" i="9"/>
  <c r="EN15" i="9"/>
  <c r="FZ91" i="1" l="1"/>
  <c r="FZ97" i="1"/>
  <c r="FZ61" i="1"/>
  <c r="GA10" i="1"/>
  <c r="GA9" i="1" s="1"/>
  <c r="GA36" i="1"/>
  <c r="GA64" i="1"/>
  <c r="GA43" i="1"/>
  <c r="GA22" i="1"/>
  <c r="GA14" i="1"/>
  <c r="GA83" i="1" s="1"/>
  <c r="GA30" i="1"/>
  <c r="GA32" i="1"/>
  <c r="GA57" i="1"/>
  <c r="GA51" i="1"/>
  <c r="GA54" i="1"/>
  <c r="GA45" i="1"/>
  <c r="GA15" i="1"/>
  <c r="GA31" i="1"/>
  <c r="GA84" i="1" s="1"/>
  <c r="GA46" i="1"/>
  <c r="GA47" i="1"/>
  <c r="GA53" i="1"/>
  <c r="GA65" i="1"/>
  <c r="GA56" i="1"/>
  <c r="GA55" i="1"/>
  <c r="GA72" i="1"/>
  <c r="GA59" i="1"/>
  <c r="GA66" i="1"/>
  <c r="GA42" i="1"/>
  <c r="GA92" i="1"/>
  <c r="GA70" i="1"/>
  <c r="GA67" i="1" s="1"/>
  <c r="GA52" i="1"/>
  <c r="GA71" i="1"/>
  <c r="FZ62" i="1"/>
  <c r="FZ49" i="1"/>
  <c r="FZ69" i="1"/>
  <c r="FZ50" i="1"/>
  <c r="FZ96" i="1"/>
  <c r="FZ68" i="1"/>
  <c r="EO15" i="9"/>
  <c r="GB3" i="1"/>
  <c r="GB6" i="1" s="1"/>
  <c r="EN16" i="9"/>
  <c r="GA91" i="1" l="1"/>
  <c r="GA97" i="1"/>
  <c r="GA96" i="1"/>
  <c r="GA69" i="1"/>
  <c r="GA50" i="1"/>
  <c r="GB10" i="1"/>
  <c r="GB9" i="1" s="1"/>
  <c r="GB36" i="1"/>
  <c r="GB30" i="1"/>
  <c r="GB64" i="1"/>
  <c r="GB14" i="1"/>
  <c r="GB83" i="1" s="1"/>
  <c r="GB22" i="1"/>
  <c r="GB43" i="1"/>
  <c r="GB54" i="1"/>
  <c r="GB45" i="1"/>
  <c r="GB57" i="1"/>
  <c r="GB51" i="1"/>
  <c r="GB15" i="1"/>
  <c r="GB32" i="1"/>
  <c r="GB31" i="1"/>
  <c r="GB84" i="1" s="1"/>
  <c r="GB46" i="1"/>
  <c r="GB47" i="1"/>
  <c r="GB65" i="1"/>
  <c r="GB55" i="1"/>
  <c r="GB72" i="1"/>
  <c r="GB66" i="1"/>
  <c r="GB42" i="1"/>
  <c r="GB59" i="1"/>
  <c r="GB53" i="1"/>
  <c r="GB56" i="1"/>
  <c r="GB92" i="1"/>
  <c r="GB52" i="1"/>
  <c r="GB70" i="1"/>
  <c r="GB71" i="1"/>
  <c r="GA41" i="1"/>
  <c r="GA61" i="1"/>
  <c r="GA49" i="1"/>
  <c r="GA62" i="1"/>
  <c r="GA60" i="1"/>
  <c r="GA68" i="1"/>
  <c r="EP15" i="9"/>
  <c r="GC3" i="1"/>
  <c r="GC6" i="1" s="1"/>
  <c r="EO16" i="9"/>
  <c r="GB91" i="1" l="1"/>
  <c r="GB97" i="1"/>
  <c r="GB50" i="1"/>
  <c r="GB41" i="1"/>
  <c r="GB67" i="1"/>
  <c r="GB69" i="1"/>
  <c r="GB60" i="1"/>
  <c r="GB61" i="1"/>
  <c r="GC10" i="1"/>
  <c r="GC9" i="1" s="1"/>
  <c r="GC36" i="1"/>
  <c r="GC64" i="1"/>
  <c r="GC14" i="1"/>
  <c r="GC83" i="1" s="1"/>
  <c r="GC22" i="1"/>
  <c r="GC43" i="1"/>
  <c r="GC30" i="1"/>
  <c r="GC45" i="1"/>
  <c r="GC32" i="1"/>
  <c r="GC31" i="1"/>
  <c r="GC84" i="1" s="1"/>
  <c r="GC15" i="1"/>
  <c r="GC57" i="1"/>
  <c r="GC54" i="1"/>
  <c r="GC51" i="1"/>
  <c r="GC46" i="1"/>
  <c r="GC47" i="1"/>
  <c r="GC55" i="1"/>
  <c r="GC72" i="1"/>
  <c r="GC66" i="1"/>
  <c r="GC42" i="1"/>
  <c r="GC59" i="1"/>
  <c r="GC53" i="1"/>
  <c r="GC56" i="1"/>
  <c r="GC65" i="1"/>
  <c r="GC52" i="1"/>
  <c r="GC70" i="1"/>
  <c r="GC92" i="1"/>
  <c r="GC71" i="1"/>
  <c r="GB96" i="1"/>
  <c r="GB49" i="1"/>
  <c r="GB62" i="1"/>
  <c r="GB68" i="1"/>
  <c r="EQ15" i="9"/>
  <c r="GD3" i="1"/>
  <c r="GD6" i="1" s="1"/>
  <c r="EP16" i="9"/>
  <c r="GC91" i="1" l="1"/>
  <c r="GC97" i="1"/>
  <c r="GC96" i="1"/>
  <c r="GC60" i="1"/>
  <c r="GC61" i="1"/>
  <c r="GC50" i="1"/>
  <c r="GD10" i="1"/>
  <c r="GD9" i="1" s="1"/>
  <c r="GD36" i="1"/>
  <c r="GD64" i="1"/>
  <c r="GD14" i="1"/>
  <c r="GD83" i="1" s="1"/>
  <c r="GD22" i="1"/>
  <c r="GD43" i="1"/>
  <c r="GD30" i="1"/>
  <c r="GD32" i="1"/>
  <c r="GD15" i="1"/>
  <c r="GD57" i="1"/>
  <c r="GD31" i="1"/>
  <c r="GD84" i="1" s="1"/>
  <c r="GD54" i="1"/>
  <c r="GD45" i="1"/>
  <c r="GD51" i="1"/>
  <c r="GD46" i="1"/>
  <c r="GD47" i="1"/>
  <c r="GD53" i="1"/>
  <c r="GD56" i="1"/>
  <c r="GD65" i="1"/>
  <c r="GD55" i="1"/>
  <c r="GD72" i="1"/>
  <c r="GD66" i="1"/>
  <c r="GD42" i="1"/>
  <c r="GD59" i="1"/>
  <c r="GD92" i="1"/>
  <c r="GD52" i="1"/>
  <c r="GD70" i="1"/>
  <c r="GD71" i="1"/>
  <c r="GC49" i="1"/>
  <c r="GC62" i="1"/>
  <c r="GC69" i="1"/>
  <c r="GC67" i="1"/>
  <c r="GC41" i="1"/>
  <c r="GC68" i="1"/>
  <c r="ER15" i="9"/>
  <c r="GE3" i="1"/>
  <c r="EQ16" i="9"/>
  <c r="GD91" i="1" l="1"/>
  <c r="GD97" i="1"/>
  <c r="GD50" i="1"/>
  <c r="GD96" i="1"/>
  <c r="GD67" i="1"/>
  <c r="GD41" i="1"/>
  <c r="GD69" i="1"/>
  <c r="GD60" i="1"/>
  <c r="GE6" i="1"/>
  <c r="GD61" i="1"/>
  <c r="GD68" i="1"/>
  <c r="GD49" i="1"/>
  <c r="GD62" i="1"/>
  <c r="ES15" i="9"/>
  <c r="GF3" i="1"/>
  <c r="ER16" i="9"/>
  <c r="GF6" i="1" l="1"/>
  <c r="GE36" i="1"/>
  <c r="GE10" i="1"/>
  <c r="GE9" i="1" s="1"/>
  <c r="GE64" i="1"/>
  <c r="GE30" i="1"/>
  <c r="GE14" i="1"/>
  <c r="GE83" i="1" s="1"/>
  <c r="GE43" i="1"/>
  <c r="GE22" i="1"/>
  <c r="GE51" i="1"/>
  <c r="GE62" i="1" s="1"/>
  <c r="GE32" i="1"/>
  <c r="GE54" i="1"/>
  <c r="GE57" i="1"/>
  <c r="GE45" i="1"/>
  <c r="GE31" i="1"/>
  <c r="GE84" i="1" s="1"/>
  <c r="GE15" i="1"/>
  <c r="GE47" i="1"/>
  <c r="GE46" i="1"/>
  <c r="GE65" i="1"/>
  <c r="GE42" i="1"/>
  <c r="GE56" i="1"/>
  <c r="GE72" i="1"/>
  <c r="GE59" i="1"/>
  <c r="GE55" i="1"/>
  <c r="GE66" i="1"/>
  <c r="GE53" i="1"/>
  <c r="GE70" i="1"/>
  <c r="GE92" i="1"/>
  <c r="GE52" i="1"/>
  <c r="GE71" i="1"/>
  <c r="ET15" i="9"/>
  <c r="ES16" i="9"/>
  <c r="GG3" i="1"/>
  <c r="GE69" i="1" l="1"/>
  <c r="GE91" i="1"/>
  <c r="GE97" i="1"/>
  <c r="GE96" i="1"/>
  <c r="GE67" i="1"/>
  <c r="GE50" i="1"/>
  <c r="GE41" i="1"/>
  <c r="GE49" i="1"/>
  <c r="GE61" i="1"/>
  <c r="GG6" i="1"/>
  <c r="GE68" i="1"/>
  <c r="GF36" i="1"/>
  <c r="GF10" i="1"/>
  <c r="GF9" i="1" s="1"/>
  <c r="GF22" i="1"/>
  <c r="GF14" i="1"/>
  <c r="GF83" i="1" s="1"/>
  <c r="GF43" i="1"/>
  <c r="GF64" i="1"/>
  <c r="GF30" i="1"/>
  <c r="GF15" i="1"/>
  <c r="GF51" i="1"/>
  <c r="GF54" i="1"/>
  <c r="GF57" i="1"/>
  <c r="GF45" i="1"/>
  <c r="GF31" i="1"/>
  <c r="GF84" i="1" s="1"/>
  <c r="GF32" i="1"/>
  <c r="GF47" i="1"/>
  <c r="GF46" i="1"/>
  <c r="GF72" i="1"/>
  <c r="GF65" i="1"/>
  <c r="GF59" i="1"/>
  <c r="GF61" i="1" s="1"/>
  <c r="GF66" i="1"/>
  <c r="GF56" i="1"/>
  <c r="GF60" i="1" s="1"/>
  <c r="GF53" i="1"/>
  <c r="GF55" i="1"/>
  <c r="GF42" i="1"/>
  <c r="GF52" i="1"/>
  <c r="GF92" i="1"/>
  <c r="GF70" i="1"/>
  <c r="GF71" i="1"/>
  <c r="GE60" i="1"/>
  <c r="EU15" i="9"/>
  <c r="ET16" i="9"/>
  <c r="GH3" i="1"/>
  <c r="GF91" i="1" l="1"/>
  <c r="GF97" i="1"/>
  <c r="GF67" i="1"/>
  <c r="GF41" i="1"/>
  <c r="GF50" i="1"/>
  <c r="GF49" i="1"/>
  <c r="GF62" i="1"/>
  <c r="GG36" i="1"/>
  <c r="GG10" i="1"/>
  <c r="GG9" i="1" s="1"/>
  <c r="GG14" i="1"/>
  <c r="GG83" i="1" s="1"/>
  <c r="GG43" i="1"/>
  <c r="GG22" i="1"/>
  <c r="GG30" i="1"/>
  <c r="GG64" i="1"/>
  <c r="GG45" i="1"/>
  <c r="GG57" i="1"/>
  <c r="GG31" i="1"/>
  <c r="GG84" i="1" s="1"/>
  <c r="GG32" i="1"/>
  <c r="GG51" i="1"/>
  <c r="GG15" i="1"/>
  <c r="GG54" i="1"/>
  <c r="GG46" i="1"/>
  <c r="GG47" i="1"/>
  <c r="GG72" i="1"/>
  <c r="GG66" i="1"/>
  <c r="GG56" i="1"/>
  <c r="GG53" i="1"/>
  <c r="GG55" i="1"/>
  <c r="GG65" i="1"/>
  <c r="GG42" i="1"/>
  <c r="GG59" i="1"/>
  <c r="GG52" i="1"/>
  <c r="GG70" i="1"/>
  <c r="GG92" i="1"/>
  <c r="GG71" i="1"/>
  <c r="GF68" i="1"/>
  <c r="GH6" i="1"/>
  <c r="GF69" i="1"/>
  <c r="GF96" i="1"/>
  <c r="EV15" i="9"/>
  <c r="EU16" i="9"/>
  <c r="GI3" i="1"/>
  <c r="GG91" i="1" l="1"/>
  <c r="GG97" i="1"/>
  <c r="GG69" i="1"/>
  <c r="GG49" i="1"/>
  <c r="GG60" i="1"/>
  <c r="GG50" i="1"/>
  <c r="GG62" i="1"/>
  <c r="GG67" i="1"/>
  <c r="GG61" i="1"/>
  <c r="GG41" i="1"/>
  <c r="GH72" i="1"/>
  <c r="GH36" i="1"/>
  <c r="GH10" i="1"/>
  <c r="GH9" i="1" s="1"/>
  <c r="GH43" i="1"/>
  <c r="GH22" i="1"/>
  <c r="GH41" i="1" s="1"/>
  <c r="GH64" i="1"/>
  <c r="GH30" i="1"/>
  <c r="GH14" i="1"/>
  <c r="GH83" i="1" s="1"/>
  <c r="GH31" i="1"/>
  <c r="GH84" i="1" s="1"/>
  <c r="GH32" i="1"/>
  <c r="GH54" i="1"/>
  <c r="GH15" i="1"/>
  <c r="GH57" i="1"/>
  <c r="GH51" i="1"/>
  <c r="GH45" i="1"/>
  <c r="GH46" i="1"/>
  <c r="GH47" i="1"/>
  <c r="GH56" i="1"/>
  <c r="GH60" i="1" s="1"/>
  <c r="GH53" i="1"/>
  <c r="GH42" i="1"/>
  <c r="GH59" i="1"/>
  <c r="GH55" i="1"/>
  <c r="GH65" i="1"/>
  <c r="GH66" i="1"/>
  <c r="GH92" i="1"/>
  <c r="GH52" i="1"/>
  <c r="GH70" i="1"/>
  <c r="GH71" i="1"/>
  <c r="GG96" i="1"/>
  <c r="GI6" i="1"/>
  <c r="GG68" i="1"/>
  <c r="EW15" i="9"/>
  <c r="GJ3" i="1"/>
  <c r="GJ6" i="1" s="1"/>
  <c r="EV16" i="9"/>
  <c r="GH91" i="1" l="1"/>
  <c r="GH97" i="1"/>
  <c r="GH67" i="1"/>
  <c r="GH68" i="1"/>
  <c r="GH62" i="1"/>
  <c r="GH69" i="1"/>
  <c r="GH96" i="1"/>
  <c r="GJ36" i="1"/>
  <c r="GJ10" i="1"/>
  <c r="GJ9" i="1" s="1"/>
  <c r="GJ30" i="1"/>
  <c r="GJ64" i="1"/>
  <c r="GJ14" i="1"/>
  <c r="GJ83" i="1" s="1"/>
  <c r="GJ43" i="1"/>
  <c r="GJ22" i="1"/>
  <c r="GJ54" i="1"/>
  <c r="GJ57" i="1"/>
  <c r="GJ45" i="1"/>
  <c r="GJ15" i="1"/>
  <c r="GJ31" i="1"/>
  <c r="GJ84" i="1" s="1"/>
  <c r="GJ51" i="1"/>
  <c r="GJ32" i="1"/>
  <c r="GJ47" i="1"/>
  <c r="GJ46" i="1"/>
  <c r="GJ55" i="1"/>
  <c r="GJ42" i="1"/>
  <c r="GJ56" i="1"/>
  <c r="GJ72" i="1"/>
  <c r="GJ53" i="1"/>
  <c r="GJ66" i="1"/>
  <c r="GJ65" i="1"/>
  <c r="GJ59" i="1"/>
  <c r="GJ70" i="1"/>
  <c r="GJ52" i="1"/>
  <c r="GJ92" i="1"/>
  <c r="GJ71" i="1"/>
  <c r="GH61" i="1"/>
  <c r="GH50" i="1"/>
  <c r="GI36" i="1"/>
  <c r="GI10" i="1"/>
  <c r="GI9" i="1" s="1"/>
  <c r="GI22" i="1"/>
  <c r="GI64" i="1"/>
  <c r="GI30" i="1"/>
  <c r="GI14" i="1"/>
  <c r="GI83" i="1" s="1"/>
  <c r="GI43" i="1"/>
  <c r="GI54" i="1"/>
  <c r="GI57" i="1"/>
  <c r="GI32" i="1"/>
  <c r="GI45" i="1"/>
  <c r="GI51" i="1"/>
  <c r="GI15" i="1"/>
  <c r="GI31" i="1"/>
  <c r="GI84" i="1" s="1"/>
  <c r="GI47" i="1"/>
  <c r="GI46" i="1"/>
  <c r="GI72" i="1"/>
  <c r="GI66" i="1"/>
  <c r="GI65" i="1"/>
  <c r="GI59" i="1"/>
  <c r="GI61" i="1" s="1"/>
  <c r="GI55" i="1"/>
  <c r="GI53" i="1"/>
  <c r="GI42" i="1"/>
  <c r="GI56" i="1"/>
  <c r="GI92" i="1"/>
  <c r="GI70" i="1"/>
  <c r="GI52" i="1"/>
  <c r="GI71" i="1"/>
  <c r="GH49" i="1"/>
  <c r="EX15" i="9"/>
  <c r="GK3" i="1"/>
  <c r="EW16" i="9"/>
  <c r="GJ91" i="1" l="1"/>
  <c r="GJ97" i="1"/>
  <c r="GI91" i="1"/>
  <c r="GI97" i="1"/>
  <c r="GI50" i="1"/>
  <c r="GJ67" i="1"/>
  <c r="GI41" i="1"/>
  <c r="GI67" i="1"/>
  <c r="GJ69" i="1"/>
  <c r="GJ96" i="1"/>
  <c r="GJ41" i="1"/>
  <c r="GJ61" i="1"/>
  <c r="GJ50" i="1"/>
  <c r="GJ62" i="1"/>
  <c r="GJ49" i="1"/>
  <c r="GI68" i="1"/>
  <c r="GJ68" i="1"/>
  <c r="GI96" i="1"/>
  <c r="GI62" i="1"/>
  <c r="GI49" i="1"/>
  <c r="GJ60" i="1"/>
  <c r="GI69" i="1"/>
  <c r="GI60" i="1"/>
  <c r="GK6" i="1"/>
  <c r="EY15" i="9"/>
  <c r="GL3" i="1"/>
  <c r="EX16" i="9"/>
  <c r="GK36" i="1" l="1"/>
  <c r="GK10" i="1"/>
  <c r="GK9" i="1" s="1"/>
  <c r="GK30" i="1"/>
  <c r="GK64" i="1"/>
  <c r="GK14" i="1"/>
  <c r="GK83" i="1" s="1"/>
  <c r="GK43" i="1"/>
  <c r="GK22" i="1"/>
  <c r="GK15" i="1"/>
  <c r="GK32" i="1"/>
  <c r="GK31" i="1"/>
  <c r="GK84" i="1" s="1"/>
  <c r="GK51" i="1"/>
  <c r="GK57" i="1"/>
  <c r="GK45" i="1"/>
  <c r="GK54" i="1"/>
  <c r="GK47" i="1"/>
  <c r="GK46" i="1"/>
  <c r="GK42" i="1"/>
  <c r="GK56" i="1"/>
  <c r="GK65" i="1"/>
  <c r="GK72" i="1"/>
  <c r="GK53" i="1"/>
  <c r="GK66" i="1"/>
  <c r="GK59" i="1"/>
  <c r="GK55" i="1"/>
  <c r="GK52" i="1"/>
  <c r="GK92" i="1"/>
  <c r="GK70" i="1"/>
  <c r="GK71" i="1"/>
  <c r="GL6" i="1"/>
  <c r="EZ15" i="9"/>
  <c r="GM3" i="1"/>
  <c r="EY16" i="9"/>
  <c r="GK91" i="1" l="1"/>
  <c r="GK97" i="1"/>
  <c r="GK60" i="1"/>
  <c r="GK50" i="1"/>
  <c r="GK61" i="1"/>
  <c r="GK96" i="1"/>
  <c r="GM6" i="1"/>
  <c r="GL36" i="1"/>
  <c r="GL10" i="1"/>
  <c r="GL9" i="1" s="1"/>
  <c r="GL64" i="1"/>
  <c r="GL30" i="1"/>
  <c r="GL14" i="1"/>
  <c r="GL83" i="1" s="1"/>
  <c r="GL43" i="1"/>
  <c r="GL22" i="1"/>
  <c r="GL15" i="1"/>
  <c r="GL32" i="1"/>
  <c r="GL57" i="1"/>
  <c r="GL31" i="1"/>
  <c r="GL84" i="1" s="1"/>
  <c r="GL51" i="1"/>
  <c r="GL45" i="1"/>
  <c r="GL54" i="1"/>
  <c r="GL47" i="1"/>
  <c r="GL46" i="1"/>
  <c r="GL42" i="1"/>
  <c r="GL56" i="1"/>
  <c r="GL65" i="1"/>
  <c r="GL72" i="1"/>
  <c r="GL53" i="1"/>
  <c r="GL66" i="1"/>
  <c r="GL59" i="1"/>
  <c r="GL55" i="1"/>
  <c r="GL52" i="1"/>
  <c r="GL92" i="1"/>
  <c r="GL70" i="1"/>
  <c r="GL71" i="1"/>
  <c r="GK67" i="1"/>
  <c r="GK68" i="1"/>
  <c r="GK69" i="1"/>
  <c r="GK62" i="1"/>
  <c r="GK49" i="1"/>
  <c r="GK41" i="1"/>
  <c r="FA15" i="9"/>
  <c r="GN3" i="1"/>
  <c r="GN6" i="1" s="1"/>
  <c r="EZ16" i="9"/>
  <c r="GL91" i="1" l="1"/>
  <c r="GL97" i="1"/>
  <c r="GL61" i="1"/>
  <c r="GL60" i="1"/>
  <c r="GL69" i="1"/>
  <c r="GL68" i="1"/>
  <c r="GL49" i="1"/>
  <c r="GL62" i="1"/>
  <c r="GL96" i="1"/>
  <c r="GN59" i="1"/>
  <c r="GN61" i="1" s="1"/>
  <c r="GN36" i="1"/>
  <c r="GN10" i="1"/>
  <c r="GN9" i="1" s="1"/>
  <c r="GN14" i="1"/>
  <c r="GN83" i="1" s="1"/>
  <c r="GN22" i="1"/>
  <c r="GN30" i="1"/>
  <c r="GN64" i="1"/>
  <c r="GN43" i="1"/>
  <c r="GN45" i="1"/>
  <c r="GN31" i="1"/>
  <c r="GN84" i="1" s="1"/>
  <c r="GN51" i="1"/>
  <c r="GN15" i="1"/>
  <c r="GN32" i="1"/>
  <c r="GN57" i="1"/>
  <c r="GN54" i="1"/>
  <c r="GN47" i="1"/>
  <c r="GN46" i="1"/>
  <c r="GN53" i="1"/>
  <c r="GN55" i="1"/>
  <c r="GN66" i="1"/>
  <c r="GN42" i="1"/>
  <c r="GN56" i="1"/>
  <c r="GN65" i="1"/>
  <c r="GN72" i="1"/>
  <c r="GN52" i="1"/>
  <c r="GN92" i="1"/>
  <c r="GN70" i="1"/>
  <c r="GN71" i="1"/>
  <c r="GL50" i="1"/>
  <c r="GL41" i="1"/>
  <c r="GM36" i="1"/>
  <c r="GM10" i="1"/>
  <c r="GM9" i="1" s="1"/>
  <c r="GM43" i="1"/>
  <c r="GM22" i="1"/>
  <c r="GM14" i="1"/>
  <c r="GM83" i="1" s="1"/>
  <c r="GM30" i="1"/>
  <c r="GM64" i="1"/>
  <c r="GM31" i="1"/>
  <c r="GM84" i="1" s="1"/>
  <c r="GM51" i="1"/>
  <c r="GM45" i="1"/>
  <c r="GM15" i="1"/>
  <c r="GM32" i="1"/>
  <c r="GM57" i="1"/>
  <c r="GM54" i="1"/>
  <c r="GM46" i="1"/>
  <c r="GM47" i="1"/>
  <c r="GM61" i="1" s="1"/>
  <c r="GM56" i="1"/>
  <c r="GM60" i="1" s="1"/>
  <c r="GM65" i="1"/>
  <c r="GM72" i="1"/>
  <c r="GM53" i="1"/>
  <c r="GM66" i="1"/>
  <c r="GM59" i="1"/>
  <c r="GM55" i="1"/>
  <c r="GM42" i="1"/>
  <c r="GM52" i="1"/>
  <c r="GM92" i="1"/>
  <c r="GM70" i="1"/>
  <c r="GM71" i="1"/>
  <c r="GL67" i="1"/>
  <c r="FB15" i="9"/>
  <c r="GO3" i="1"/>
  <c r="GO6" i="1" s="1"/>
  <c r="FA16" i="9"/>
  <c r="GM91" i="1" l="1"/>
  <c r="GM97" i="1"/>
  <c r="GN91" i="1"/>
  <c r="GN97" i="1"/>
  <c r="GN96" i="1"/>
  <c r="GM67" i="1"/>
  <c r="GM96" i="1"/>
  <c r="GN69" i="1"/>
  <c r="GN60" i="1"/>
  <c r="GN67" i="1"/>
  <c r="GM68" i="1"/>
  <c r="GM50" i="1"/>
  <c r="GN49" i="1"/>
  <c r="GN62" i="1"/>
  <c r="GM62" i="1"/>
  <c r="GM49" i="1"/>
  <c r="GN50" i="1"/>
  <c r="GN41" i="1"/>
  <c r="GN68" i="1"/>
  <c r="GM69" i="1"/>
  <c r="GM41" i="1"/>
  <c r="GO71" i="1"/>
  <c r="GO36" i="1"/>
  <c r="GO10" i="1"/>
  <c r="GO9" i="1" s="1"/>
  <c r="GO43" i="1"/>
  <c r="GO64" i="1"/>
  <c r="GO30" i="1"/>
  <c r="GO22" i="1"/>
  <c r="GO14" i="1"/>
  <c r="GO83" i="1" s="1"/>
  <c r="GO31" i="1"/>
  <c r="GO84" i="1" s="1"/>
  <c r="GO51" i="1"/>
  <c r="GO15" i="1"/>
  <c r="GO32" i="1"/>
  <c r="GO57" i="1"/>
  <c r="GO54" i="1"/>
  <c r="GO45" i="1"/>
  <c r="GO47" i="1"/>
  <c r="GO46" i="1"/>
  <c r="GO56" i="1"/>
  <c r="GO60" i="1" s="1"/>
  <c r="GO53" i="1"/>
  <c r="GO65" i="1"/>
  <c r="GO55" i="1"/>
  <c r="GO59" i="1"/>
  <c r="GO66" i="1"/>
  <c r="GO42" i="1"/>
  <c r="GO72" i="1"/>
  <c r="GO52" i="1"/>
  <c r="GO70" i="1"/>
  <c r="GO92" i="1"/>
  <c r="FC15" i="9"/>
  <c r="GP3" i="1"/>
  <c r="GP6" i="1" s="1"/>
  <c r="FB16" i="9"/>
  <c r="GO91" i="1" l="1"/>
  <c r="GO97" i="1"/>
  <c r="GO69" i="1"/>
  <c r="GO61" i="1"/>
  <c r="GO68" i="1"/>
  <c r="GO62" i="1"/>
  <c r="GO49" i="1"/>
  <c r="GP36" i="1"/>
  <c r="GP10" i="1"/>
  <c r="GP9" i="1" s="1"/>
  <c r="GP30" i="1"/>
  <c r="GP22" i="1"/>
  <c r="GP64" i="1"/>
  <c r="GP14" i="1"/>
  <c r="GP83" i="1" s="1"/>
  <c r="GP43" i="1"/>
  <c r="GP15" i="1"/>
  <c r="GP32" i="1"/>
  <c r="GP57" i="1"/>
  <c r="GP54" i="1"/>
  <c r="GP51" i="1"/>
  <c r="GP45" i="1"/>
  <c r="GP31" i="1"/>
  <c r="GP84" i="1" s="1"/>
  <c r="GP47" i="1"/>
  <c r="GP46" i="1"/>
  <c r="GP55" i="1"/>
  <c r="GP66" i="1"/>
  <c r="GP56" i="1"/>
  <c r="GP59" i="1"/>
  <c r="GP42" i="1"/>
  <c r="GP65" i="1"/>
  <c r="GP72" i="1"/>
  <c r="GP53" i="1"/>
  <c r="GP70" i="1"/>
  <c r="GP92" i="1"/>
  <c r="GP52" i="1"/>
  <c r="GP71" i="1"/>
  <c r="GO50" i="1"/>
  <c r="GO96" i="1"/>
  <c r="GO67" i="1"/>
  <c r="GO41" i="1"/>
  <c r="FD15" i="9"/>
  <c r="GQ3" i="1"/>
  <c r="GQ6" i="1" s="1"/>
  <c r="FC16" i="9"/>
  <c r="GP91" i="1" l="1"/>
  <c r="GP97" i="1"/>
  <c r="GP50" i="1"/>
  <c r="GP60" i="1"/>
  <c r="GP61" i="1"/>
  <c r="GP96" i="1"/>
  <c r="GP68" i="1"/>
  <c r="GQ53" i="1"/>
  <c r="GQ36" i="1"/>
  <c r="GQ10" i="1"/>
  <c r="GQ9" i="1" s="1"/>
  <c r="GQ30" i="1"/>
  <c r="GQ43" i="1"/>
  <c r="GQ64" i="1"/>
  <c r="GQ14" i="1"/>
  <c r="GQ83" i="1" s="1"/>
  <c r="GQ22" i="1"/>
  <c r="GQ15" i="1"/>
  <c r="GQ54" i="1"/>
  <c r="GQ57" i="1"/>
  <c r="GQ31" i="1"/>
  <c r="GQ84" i="1" s="1"/>
  <c r="GQ45" i="1"/>
  <c r="GQ32" i="1"/>
  <c r="GQ51" i="1"/>
  <c r="GQ46" i="1"/>
  <c r="GQ47" i="1"/>
  <c r="GQ56" i="1"/>
  <c r="GQ60" i="1" s="1"/>
  <c r="GQ66" i="1"/>
  <c r="GQ65" i="1"/>
  <c r="GQ55" i="1"/>
  <c r="GQ72" i="1"/>
  <c r="GQ68" i="1" s="1"/>
  <c r="GQ59" i="1"/>
  <c r="GQ42" i="1"/>
  <c r="GQ70" i="1"/>
  <c r="GQ67" i="1" s="1"/>
  <c r="GQ92" i="1"/>
  <c r="GQ52" i="1"/>
  <c r="GQ71" i="1"/>
  <c r="GP49" i="1"/>
  <c r="GP62" i="1"/>
  <c r="GP41" i="1"/>
  <c r="GP69" i="1"/>
  <c r="GP67" i="1"/>
  <c r="FE15" i="9"/>
  <c r="GR3" i="1"/>
  <c r="GR6" i="1" s="1"/>
  <c r="FD16" i="9"/>
  <c r="GQ91" i="1" l="1"/>
  <c r="GQ97" i="1"/>
  <c r="GQ50" i="1"/>
  <c r="GQ69" i="1"/>
  <c r="GR36" i="1"/>
  <c r="GR10" i="1"/>
  <c r="GR9" i="1" s="1"/>
  <c r="GR30" i="1"/>
  <c r="GR22" i="1"/>
  <c r="GR64" i="1"/>
  <c r="GR14" i="1"/>
  <c r="GR83" i="1" s="1"/>
  <c r="GR43" i="1"/>
  <c r="GR57" i="1"/>
  <c r="GR32" i="1"/>
  <c r="GR15" i="1"/>
  <c r="GR54" i="1"/>
  <c r="GR51" i="1"/>
  <c r="GR45" i="1"/>
  <c r="GR31" i="1"/>
  <c r="GR84" i="1" s="1"/>
  <c r="GR47" i="1"/>
  <c r="GR46" i="1"/>
  <c r="GR42" i="1"/>
  <c r="GR66" i="1"/>
  <c r="GR65" i="1"/>
  <c r="GR72" i="1"/>
  <c r="GR55" i="1"/>
  <c r="GR56" i="1"/>
  <c r="GR53" i="1"/>
  <c r="GR59" i="1"/>
  <c r="GR92" i="1"/>
  <c r="GR52" i="1"/>
  <c r="GR70" i="1"/>
  <c r="GR71" i="1"/>
  <c r="GQ41" i="1"/>
  <c r="GQ61" i="1"/>
  <c r="GQ96" i="1"/>
  <c r="GQ62" i="1"/>
  <c r="GQ49" i="1"/>
  <c r="FF15" i="9"/>
  <c r="FE16" i="9"/>
  <c r="GS3" i="1"/>
  <c r="GS6" i="1" s="1"/>
  <c r="GR91" i="1" l="1"/>
  <c r="GR97" i="1"/>
  <c r="GR96" i="1"/>
  <c r="GR68" i="1"/>
  <c r="GR50" i="1"/>
  <c r="GR69" i="1"/>
  <c r="GR67" i="1"/>
  <c r="GR41" i="1"/>
  <c r="GS36" i="1"/>
  <c r="GS10" i="1"/>
  <c r="GS9" i="1" s="1"/>
  <c r="GS64" i="1"/>
  <c r="GS14" i="1"/>
  <c r="GS83" i="1" s="1"/>
  <c r="GS43" i="1"/>
  <c r="GS30" i="1"/>
  <c r="GS22" i="1"/>
  <c r="GS45" i="1"/>
  <c r="GS51" i="1"/>
  <c r="GS31" i="1"/>
  <c r="GS84" i="1" s="1"/>
  <c r="GS32" i="1"/>
  <c r="GS57" i="1"/>
  <c r="GS15" i="1"/>
  <c r="GS54" i="1"/>
  <c r="GS47" i="1"/>
  <c r="GS46" i="1"/>
  <c r="GS59" i="1"/>
  <c r="GS42" i="1"/>
  <c r="GS72" i="1"/>
  <c r="GS55" i="1"/>
  <c r="GS56" i="1"/>
  <c r="GS65" i="1"/>
  <c r="GS69" i="1" s="1"/>
  <c r="GS53" i="1"/>
  <c r="GS66" i="1"/>
  <c r="GS70" i="1"/>
  <c r="GS92" i="1"/>
  <c r="GS52" i="1"/>
  <c r="GS71" i="1"/>
  <c r="GR62" i="1"/>
  <c r="GR49" i="1"/>
  <c r="GR61" i="1"/>
  <c r="GR60" i="1"/>
  <c r="FG15" i="9"/>
  <c r="FF16" i="9"/>
  <c r="GT3" i="1"/>
  <c r="GT6" i="1" s="1"/>
  <c r="GS91" i="1" l="1"/>
  <c r="GS97" i="1"/>
  <c r="GS50" i="1"/>
  <c r="GS96" i="1"/>
  <c r="GS67" i="1"/>
  <c r="GT72" i="1"/>
  <c r="GT36" i="1"/>
  <c r="GT10" i="1"/>
  <c r="GT9" i="1" s="1"/>
  <c r="GT14" i="1"/>
  <c r="GT83" i="1" s="1"/>
  <c r="GT43" i="1"/>
  <c r="GT64" i="1"/>
  <c r="GT22" i="1"/>
  <c r="GT30" i="1"/>
  <c r="GT31" i="1"/>
  <c r="GT84" i="1" s="1"/>
  <c r="GT57" i="1"/>
  <c r="GT32" i="1"/>
  <c r="GT15" i="1"/>
  <c r="GT54" i="1"/>
  <c r="GT45" i="1"/>
  <c r="GT51" i="1"/>
  <c r="GT47" i="1"/>
  <c r="GT46" i="1"/>
  <c r="GT55" i="1"/>
  <c r="GT56" i="1"/>
  <c r="GT59" i="1"/>
  <c r="GT53" i="1"/>
  <c r="GT42" i="1"/>
  <c r="GT66" i="1"/>
  <c r="GT65" i="1"/>
  <c r="GT70" i="1"/>
  <c r="GT92" i="1"/>
  <c r="GT52" i="1"/>
  <c r="GT71" i="1"/>
  <c r="GS49" i="1"/>
  <c r="GS62" i="1"/>
  <c r="GS60" i="1"/>
  <c r="GS68" i="1"/>
  <c r="GS61" i="1"/>
  <c r="GS41" i="1"/>
  <c r="FH15" i="9"/>
  <c r="GU3" i="1"/>
  <c r="GU6" i="1" s="1"/>
  <c r="FG16" i="9"/>
  <c r="GT91" i="1" l="1"/>
  <c r="GT97" i="1"/>
  <c r="GT67" i="1"/>
  <c r="GT68" i="1"/>
  <c r="GT62" i="1"/>
  <c r="GT41" i="1"/>
  <c r="GT69" i="1"/>
  <c r="GT96" i="1"/>
  <c r="GT50" i="1"/>
  <c r="GT49" i="1"/>
  <c r="GU36" i="1"/>
  <c r="GU10" i="1"/>
  <c r="GU9" i="1" s="1"/>
  <c r="GU64" i="1"/>
  <c r="GU22" i="1"/>
  <c r="GU14" i="1"/>
  <c r="GU83" i="1" s="1"/>
  <c r="GU30" i="1"/>
  <c r="GU43" i="1"/>
  <c r="GU51" i="1"/>
  <c r="GU57" i="1"/>
  <c r="GU32" i="1"/>
  <c r="GU54" i="1"/>
  <c r="GU15" i="1"/>
  <c r="GU45" i="1"/>
  <c r="GU31" i="1"/>
  <c r="GU84" i="1" s="1"/>
  <c r="GU46" i="1"/>
  <c r="GU47" i="1"/>
  <c r="GU53" i="1"/>
  <c r="GU55" i="1"/>
  <c r="GU65" i="1"/>
  <c r="GU72" i="1"/>
  <c r="GU59" i="1"/>
  <c r="GU61" i="1" s="1"/>
  <c r="GU66" i="1"/>
  <c r="GU42" i="1"/>
  <c r="GU56" i="1"/>
  <c r="GU92" i="1"/>
  <c r="GU52" i="1"/>
  <c r="GU70" i="1"/>
  <c r="GU71" i="1"/>
  <c r="GT61" i="1"/>
  <c r="GT60" i="1"/>
  <c r="FI15" i="9"/>
  <c r="GV3" i="1"/>
  <c r="GV6" i="1" s="1"/>
  <c r="FH16" i="9"/>
  <c r="GU91" i="1" l="1"/>
  <c r="GU97" i="1"/>
  <c r="GU50" i="1"/>
  <c r="GU60" i="1"/>
  <c r="GU96" i="1"/>
  <c r="GV36" i="1"/>
  <c r="GV10" i="1"/>
  <c r="GV9" i="1" s="1"/>
  <c r="GV22" i="1"/>
  <c r="GV30" i="1"/>
  <c r="GV14" i="1"/>
  <c r="GV83" i="1" s="1"/>
  <c r="GV43" i="1"/>
  <c r="GV64" i="1"/>
  <c r="GV57" i="1"/>
  <c r="GV54" i="1"/>
  <c r="GV32" i="1"/>
  <c r="GV45" i="1"/>
  <c r="GV15" i="1"/>
  <c r="GV31" i="1"/>
  <c r="GV84" i="1" s="1"/>
  <c r="GV51" i="1"/>
  <c r="GV47" i="1"/>
  <c r="GV46" i="1"/>
  <c r="GV55" i="1"/>
  <c r="GV65" i="1"/>
  <c r="GV72" i="1"/>
  <c r="GV66" i="1"/>
  <c r="GV42" i="1"/>
  <c r="GV59" i="1"/>
  <c r="GV56" i="1"/>
  <c r="GV53" i="1"/>
  <c r="GV52" i="1"/>
  <c r="GV70" i="1"/>
  <c r="GV92" i="1"/>
  <c r="GV71" i="1"/>
  <c r="GU69" i="1"/>
  <c r="GU49" i="1"/>
  <c r="GU62" i="1"/>
  <c r="GU68" i="1"/>
  <c r="GU67" i="1"/>
  <c r="GU41" i="1"/>
  <c r="FJ15" i="9"/>
  <c r="GW3" i="1"/>
  <c r="GW6" i="1" s="1"/>
  <c r="FI16" i="9"/>
  <c r="GV91" i="1" l="1"/>
  <c r="GV97" i="1"/>
  <c r="GV41" i="1"/>
  <c r="GV69" i="1"/>
  <c r="GV96" i="1"/>
  <c r="GV67" i="1"/>
  <c r="GV49" i="1"/>
  <c r="GV62" i="1"/>
  <c r="GV61" i="1"/>
  <c r="GV50" i="1"/>
  <c r="GV60" i="1"/>
  <c r="GV68" i="1"/>
  <c r="GW36" i="1"/>
  <c r="GW10" i="1"/>
  <c r="GW9" i="1" s="1"/>
  <c r="GW30" i="1"/>
  <c r="GW14" i="1"/>
  <c r="GW83" i="1" s="1"/>
  <c r="GW43" i="1"/>
  <c r="GW64" i="1"/>
  <c r="GW22" i="1"/>
  <c r="GW45" i="1"/>
  <c r="GW15" i="1"/>
  <c r="GW57" i="1"/>
  <c r="GW31" i="1"/>
  <c r="GW84" i="1" s="1"/>
  <c r="GW32" i="1"/>
  <c r="GW51" i="1"/>
  <c r="GW54" i="1"/>
  <c r="GW46" i="1"/>
  <c r="GW47" i="1"/>
  <c r="GW42" i="1"/>
  <c r="GW72" i="1"/>
  <c r="GW66" i="1"/>
  <c r="GW55" i="1"/>
  <c r="GW65" i="1"/>
  <c r="GW59" i="1"/>
  <c r="GW56" i="1"/>
  <c r="GW53" i="1"/>
  <c r="GW52" i="1"/>
  <c r="GW70" i="1"/>
  <c r="GW92" i="1"/>
  <c r="GW71" i="1"/>
  <c r="FK15" i="9"/>
  <c r="GX3" i="1"/>
  <c r="GX6" i="1" s="1"/>
  <c r="FJ16" i="9"/>
  <c r="GW91" i="1" l="1"/>
  <c r="GW97" i="1"/>
  <c r="GW67" i="1"/>
  <c r="GW69" i="1"/>
  <c r="GW96" i="1"/>
  <c r="GX36" i="1"/>
  <c r="GX10" i="1"/>
  <c r="GX9" i="1" s="1"/>
  <c r="GX14" i="1"/>
  <c r="GX83" i="1" s="1"/>
  <c r="GX43" i="1"/>
  <c r="GX64" i="1"/>
  <c r="GX22" i="1"/>
  <c r="GX30" i="1"/>
  <c r="GX57" i="1"/>
  <c r="GX15" i="1"/>
  <c r="GX32" i="1"/>
  <c r="GX31" i="1"/>
  <c r="GX84" i="1" s="1"/>
  <c r="GX45" i="1"/>
  <c r="GX51" i="1"/>
  <c r="GX54" i="1"/>
  <c r="GX46" i="1"/>
  <c r="GX47" i="1"/>
  <c r="GX42" i="1"/>
  <c r="GX72" i="1"/>
  <c r="GX66" i="1"/>
  <c r="GX65" i="1"/>
  <c r="GX59" i="1"/>
  <c r="GX56" i="1"/>
  <c r="GX53" i="1"/>
  <c r="GX55" i="1"/>
  <c r="GX70" i="1"/>
  <c r="GX92" i="1"/>
  <c r="GX52" i="1"/>
  <c r="GX50" i="1" s="1"/>
  <c r="GX71" i="1"/>
  <c r="GX69" i="1" s="1"/>
  <c r="GW50" i="1"/>
  <c r="GW41" i="1"/>
  <c r="GW68" i="1"/>
  <c r="GW62" i="1"/>
  <c r="GW49" i="1"/>
  <c r="GW61" i="1"/>
  <c r="GW60" i="1"/>
  <c r="FL15" i="9"/>
  <c r="GY3" i="1"/>
  <c r="GY6" i="1" s="1"/>
  <c r="FK16" i="9"/>
  <c r="GX91" i="1" l="1"/>
  <c r="GX97" i="1"/>
  <c r="GX96" i="1"/>
  <c r="GX67" i="1"/>
  <c r="GX68" i="1"/>
  <c r="GY36" i="1"/>
  <c r="GY10" i="1"/>
  <c r="GY9" i="1" s="1"/>
  <c r="GY14" i="1"/>
  <c r="GY83" i="1" s="1"/>
  <c r="GY43" i="1"/>
  <c r="GY64" i="1"/>
  <c r="GY22" i="1"/>
  <c r="GY30" i="1"/>
  <c r="GY31" i="1"/>
  <c r="GY84" i="1" s="1"/>
  <c r="GY57" i="1"/>
  <c r="GY45" i="1"/>
  <c r="GY51" i="1"/>
  <c r="GY54" i="1"/>
  <c r="GY15" i="1"/>
  <c r="GY32" i="1"/>
  <c r="GY46" i="1"/>
  <c r="GY47" i="1"/>
  <c r="GY65" i="1"/>
  <c r="GY59" i="1"/>
  <c r="GY56" i="1"/>
  <c r="GY53" i="1"/>
  <c r="GY55" i="1"/>
  <c r="GY42" i="1"/>
  <c r="GY72" i="1"/>
  <c r="GY66" i="1"/>
  <c r="GY70" i="1"/>
  <c r="GY92" i="1"/>
  <c r="GY52" i="1"/>
  <c r="GY50" i="1" s="1"/>
  <c r="GY71" i="1"/>
  <c r="GY69" i="1" s="1"/>
  <c r="GX41" i="1"/>
  <c r="GX61" i="1"/>
  <c r="GX60" i="1"/>
  <c r="GX62" i="1"/>
  <c r="GX49" i="1"/>
  <c r="FM15" i="9"/>
  <c r="GZ3" i="1"/>
  <c r="GZ6" i="1" s="1"/>
  <c r="FL16" i="9"/>
  <c r="GY91" i="1" l="1"/>
  <c r="GY97" i="1"/>
  <c r="GY96" i="1"/>
  <c r="GY67" i="1"/>
  <c r="GY68" i="1"/>
  <c r="GY41" i="1"/>
  <c r="GY61" i="1"/>
  <c r="GZ59" i="1"/>
  <c r="GZ36" i="1"/>
  <c r="GZ10" i="1"/>
  <c r="GZ9" i="1" s="1"/>
  <c r="GZ43" i="1"/>
  <c r="GZ22" i="1"/>
  <c r="GZ14" i="1"/>
  <c r="GZ83" i="1" s="1"/>
  <c r="GZ30" i="1"/>
  <c r="GZ64" i="1"/>
  <c r="GZ45" i="1"/>
  <c r="GZ54" i="1"/>
  <c r="GZ51" i="1"/>
  <c r="GZ57" i="1"/>
  <c r="GZ15" i="1"/>
  <c r="GZ32" i="1"/>
  <c r="GZ31" i="1"/>
  <c r="GZ84" i="1" s="1"/>
  <c r="GZ46" i="1"/>
  <c r="GZ47" i="1"/>
  <c r="GZ72" i="1"/>
  <c r="GZ53" i="1"/>
  <c r="GZ55" i="1"/>
  <c r="GZ65" i="1"/>
  <c r="GZ42" i="1"/>
  <c r="GZ56" i="1"/>
  <c r="GZ66" i="1"/>
  <c r="GZ70" i="1"/>
  <c r="GZ67" i="1" s="1"/>
  <c r="GZ52" i="1"/>
  <c r="GZ92" i="1"/>
  <c r="GZ71" i="1"/>
  <c r="GY62" i="1"/>
  <c r="GY49" i="1"/>
  <c r="GY60" i="1"/>
  <c r="FN15" i="9"/>
  <c r="HA3" i="1"/>
  <c r="HA6" i="1" s="1"/>
  <c r="FM16" i="9"/>
  <c r="GZ91" i="1" l="1"/>
  <c r="GZ97" i="1"/>
  <c r="GZ41" i="1"/>
  <c r="GZ50" i="1"/>
  <c r="GZ61" i="1"/>
  <c r="GZ68" i="1"/>
  <c r="HA71" i="1"/>
  <c r="HA36" i="1"/>
  <c r="HA10" i="1"/>
  <c r="HA9" i="1" s="1"/>
  <c r="HA14" i="1"/>
  <c r="HA83" i="1" s="1"/>
  <c r="HA22" i="1"/>
  <c r="HA64" i="1"/>
  <c r="HA43" i="1"/>
  <c r="HA30" i="1"/>
  <c r="HA31" i="1"/>
  <c r="HA84" i="1" s="1"/>
  <c r="HA51" i="1"/>
  <c r="HA57" i="1"/>
  <c r="HA15" i="1"/>
  <c r="HA32" i="1"/>
  <c r="HA54" i="1"/>
  <c r="HA45" i="1"/>
  <c r="HA47" i="1"/>
  <c r="HA46" i="1"/>
  <c r="HA55" i="1"/>
  <c r="HA65" i="1"/>
  <c r="HA53" i="1"/>
  <c r="HA59" i="1"/>
  <c r="HA42" i="1"/>
  <c r="HA72" i="1"/>
  <c r="HA66" i="1"/>
  <c r="HA56" i="1"/>
  <c r="HA52" i="1"/>
  <c r="HA70" i="1"/>
  <c r="HA92" i="1"/>
  <c r="GZ69" i="1"/>
  <c r="GZ60" i="1"/>
  <c r="GZ62" i="1"/>
  <c r="GZ49" i="1"/>
  <c r="GZ96" i="1"/>
  <c r="FO15" i="9"/>
  <c r="HB3" i="1"/>
  <c r="HB6" i="1" s="1"/>
  <c r="FN16" i="9"/>
  <c r="HA91" i="1" l="1"/>
  <c r="HA97" i="1"/>
  <c r="HA61" i="1"/>
  <c r="HA68" i="1"/>
  <c r="HA69" i="1"/>
  <c r="HA50" i="1"/>
  <c r="HA60" i="1"/>
  <c r="HA62" i="1"/>
  <c r="HA49" i="1"/>
  <c r="HB36" i="1"/>
  <c r="HB10" i="1"/>
  <c r="HB9" i="1" s="1"/>
  <c r="HB43" i="1"/>
  <c r="HB64" i="1"/>
  <c r="HB30" i="1"/>
  <c r="HB22" i="1"/>
  <c r="HB14" i="1"/>
  <c r="HB83" i="1" s="1"/>
  <c r="HB51" i="1"/>
  <c r="HB31" i="1"/>
  <c r="HB84" i="1" s="1"/>
  <c r="HB57" i="1"/>
  <c r="HB15" i="1"/>
  <c r="HB32" i="1"/>
  <c r="HB54" i="1"/>
  <c r="HB45" i="1"/>
  <c r="HB46" i="1"/>
  <c r="HB47" i="1"/>
  <c r="HB53" i="1"/>
  <c r="HB65" i="1"/>
  <c r="HB72" i="1"/>
  <c r="HB42" i="1"/>
  <c r="HB59" i="1"/>
  <c r="HB66" i="1"/>
  <c r="HB56" i="1"/>
  <c r="HB55" i="1"/>
  <c r="HB52" i="1"/>
  <c r="HB70" i="1"/>
  <c r="HB92" i="1"/>
  <c r="HB71" i="1"/>
  <c r="HA96" i="1"/>
  <c r="HA41" i="1"/>
  <c r="HA67" i="1"/>
  <c r="FP15" i="9"/>
  <c r="HC3" i="1"/>
  <c r="HC6" i="1" s="1"/>
  <c r="FO16" i="9"/>
  <c r="HB91" i="1" l="1"/>
  <c r="HB97" i="1"/>
  <c r="HB67" i="1"/>
  <c r="HB96" i="1"/>
  <c r="HB50" i="1"/>
  <c r="HB69" i="1"/>
  <c r="HC53" i="1"/>
  <c r="HC36" i="1"/>
  <c r="HC10" i="1"/>
  <c r="HC9" i="1" s="1"/>
  <c r="HC30" i="1"/>
  <c r="HC43" i="1"/>
  <c r="HC64" i="1"/>
  <c r="HC14" i="1"/>
  <c r="HC83" i="1" s="1"/>
  <c r="HC22" i="1"/>
  <c r="HC15" i="1"/>
  <c r="HC54" i="1"/>
  <c r="HC57" i="1"/>
  <c r="HC31" i="1"/>
  <c r="HC84" i="1" s="1"/>
  <c r="HC45" i="1"/>
  <c r="HC32" i="1"/>
  <c r="HC51" i="1"/>
  <c r="HC47" i="1"/>
  <c r="HC46" i="1"/>
  <c r="HC42" i="1"/>
  <c r="HC59" i="1"/>
  <c r="HC56" i="1"/>
  <c r="HC66" i="1"/>
  <c r="HC65" i="1"/>
  <c r="HC55" i="1"/>
  <c r="HC72" i="1"/>
  <c r="HC68" i="1" s="1"/>
  <c r="HC70" i="1"/>
  <c r="HC92" i="1"/>
  <c r="HC52" i="1"/>
  <c r="HC71" i="1"/>
  <c r="HB60" i="1"/>
  <c r="HB68" i="1"/>
  <c r="HB41" i="1"/>
  <c r="HB61" i="1"/>
  <c r="HB62" i="1"/>
  <c r="HB49" i="1"/>
  <c r="FQ15" i="9"/>
  <c r="HD3" i="1"/>
  <c r="HD6" i="1" s="1"/>
  <c r="FP16" i="9"/>
  <c r="HC91" i="1" l="1"/>
  <c r="HC97" i="1"/>
  <c r="HC41" i="1"/>
  <c r="HC96" i="1"/>
  <c r="HC67" i="1"/>
  <c r="HC62" i="1"/>
  <c r="HC50" i="1"/>
  <c r="HC49" i="1"/>
  <c r="HC60" i="1"/>
  <c r="HC61" i="1"/>
  <c r="HD36" i="1"/>
  <c r="HD10" i="1"/>
  <c r="HD9" i="1" s="1"/>
  <c r="HD30" i="1"/>
  <c r="HD22" i="1"/>
  <c r="HD43" i="1"/>
  <c r="HD41" i="1" s="1"/>
  <c r="HD14" i="1"/>
  <c r="HD83" i="1" s="1"/>
  <c r="HD64" i="1"/>
  <c r="HD31" i="1"/>
  <c r="HD84" i="1" s="1"/>
  <c r="HD15" i="1"/>
  <c r="HD32" i="1"/>
  <c r="HD54" i="1"/>
  <c r="HD45" i="1"/>
  <c r="HD51" i="1"/>
  <c r="HD57" i="1"/>
  <c r="HD46" i="1"/>
  <c r="HD47" i="1"/>
  <c r="HD65" i="1"/>
  <c r="HD72" i="1"/>
  <c r="HD42" i="1"/>
  <c r="HD59" i="1"/>
  <c r="HD55" i="1"/>
  <c r="HD66" i="1"/>
  <c r="HD56" i="1"/>
  <c r="HD53" i="1"/>
  <c r="HD52" i="1"/>
  <c r="HD70" i="1"/>
  <c r="HD92" i="1"/>
  <c r="HD71" i="1"/>
  <c r="HC69" i="1"/>
  <c r="FR15" i="9"/>
  <c r="FQ16" i="9"/>
  <c r="HE3" i="1"/>
  <c r="HE6" i="1" s="1"/>
  <c r="HD91" i="1" l="1"/>
  <c r="HD97" i="1"/>
  <c r="HD68" i="1"/>
  <c r="HD96" i="1"/>
  <c r="HD69" i="1"/>
  <c r="HD61" i="1"/>
  <c r="HD67" i="1"/>
  <c r="HE36" i="1"/>
  <c r="HE10" i="1"/>
  <c r="HE9" i="1" s="1"/>
  <c r="HE64" i="1"/>
  <c r="HE14" i="1"/>
  <c r="HE83" i="1" s="1"/>
  <c r="HE43" i="1"/>
  <c r="HE30" i="1"/>
  <c r="HE22" i="1"/>
  <c r="HE32" i="1"/>
  <c r="HE15" i="1"/>
  <c r="HE54" i="1"/>
  <c r="HE45" i="1"/>
  <c r="HE31" i="1"/>
  <c r="HE84" i="1" s="1"/>
  <c r="HE57" i="1"/>
  <c r="HE51" i="1"/>
  <c r="HE46" i="1"/>
  <c r="HE47" i="1"/>
  <c r="HE42" i="1"/>
  <c r="HE59" i="1"/>
  <c r="HE72" i="1"/>
  <c r="HE55" i="1"/>
  <c r="HE66" i="1"/>
  <c r="HE56" i="1"/>
  <c r="HE65" i="1"/>
  <c r="HE53" i="1"/>
  <c r="HE70" i="1"/>
  <c r="HE92" i="1"/>
  <c r="HE52" i="1"/>
  <c r="HE71" i="1"/>
  <c r="HD62" i="1"/>
  <c r="HD49" i="1"/>
  <c r="HD60" i="1"/>
  <c r="HD50" i="1"/>
  <c r="FS15" i="9"/>
  <c r="FR16" i="9"/>
  <c r="HF3" i="1"/>
  <c r="HF6" i="1" s="1"/>
  <c r="HE91" i="1" l="1"/>
  <c r="HE97" i="1"/>
  <c r="HE67" i="1"/>
  <c r="HE96" i="1"/>
  <c r="HE50" i="1"/>
  <c r="HE61" i="1"/>
  <c r="HF43" i="1"/>
  <c r="HF36" i="1"/>
  <c r="HF10" i="1"/>
  <c r="HF9" i="1" s="1"/>
  <c r="HF14" i="1"/>
  <c r="HF83" i="1" s="1"/>
  <c r="HF30" i="1"/>
  <c r="HF22" i="1"/>
  <c r="HF64" i="1"/>
  <c r="HF51" i="1"/>
  <c r="HF45" i="1"/>
  <c r="HF15" i="1"/>
  <c r="HF31" i="1"/>
  <c r="HF84" i="1" s="1"/>
  <c r="HF57" i="1"/>
  <c r="HF54" i="1"/>
  <c r="HF32" i="1"/>
  <c r="HF47" i="1"/>
  <c r="HF46" i="1"/>
  <c r="HF65" i="1"/>
  <c r="HF55" i="1"/>
  <c r="HF56" i="1"/>
  <c r="HF72" i="1"/>
  <c r="HF59" i="1"/>
  <c r="HF42" i="1"/>
  <c r="HF53" i="1"/>
  <c r="HF66" i="1"/>
  <c r="HF70" i="1"/>
  <c r="HF92" i="1"/>
  <c r="HF52" i="1"/>
  <c r="HF71" i="1"/>
  <c r="HE49" i="1"/>
  <c r="HE62" i="1"/>
  <c r="HE60" i="1"/>
  <c r="HE41" i="1"/>
  <c r="HE69" i="1"/>
  <c r="HE68" i="1"/>
  <c r="FT15" i="9"/>
  <c r="HG3" i="1"/>
  <c r="HG6" i="1" s="1"/>
  <c r="FS16" i="9"/>
  <c r="HF91" i="1" l="1"/>
  <c r="HF97" i="1"/>
  <c r="HF50" i="1"/>
  <c r="HF96" i="1"/>
  <c r="HF62" i="1"/>
  <c r="HG36" i="1"/>
  <c r="HG10" i="1"/>
  <c r="HG9" i="1" s="1"/>
  <c r="HG14" i="1"/>
  <c r="HG83" i="1" s="1"/>
  <c r="HG43" i="1"/>
  <c r="HG22" i="1"/>
  <c r="HG30" i="1"/>
  <c r="HG64" i="1"/>
  <c r="HG31" i="1"/>
  <c r="HG84" i="1" s="1"/>
  <c r="HG57" i="1"/>
  <c r="HG32" i="1"/>
  <c r="HG15" i="1"/>
  <c r="HG51" i="1"/>
  <c r="HG54" i="1"/>
  <c r="HG45" i="1"/>
  <c r="HG46" i="1"/>
  <c r="HG47" i="1"/>
  <c r="HG65" i="1"/>
  <c r="HG72" i="1"/>
  <c r="HG56" i="1"/>
  <c r="HG66" i="1"/>
  <c r="HG55" i="1"/>
  <c r="HG59" i="1"/>
  <c r="HG42" i="1"/>
  <c r="HG53" i="1"/>
  <c r="HG92" i="1"/>
  <c r="HG70" i="1"/>
  <c r="HG52" i="1"/>
  <c r="HG50" i="1" s="1"/>
  <c r="HG71" i="1"/>
  <c r="HG69" i="1" s="1"/>
  <c r="HF61" i="1"/>
  <c r="HF67" i="1"/>
  <c r="HF68" i="1"/>
  <c r="HF49" i="1"/>
  <c r="HF69" i="1"/>
  <c r="HF60" i="1"/>
  <c r="HF41" i="1"/>
  <c r="FU15" i="9"/>
  <c r="HH3" i="1"/>
  <c r="HH6" i="1" s="1"/>
  <c r="FT16" i="9"/>
  <c r="HG91" i="1" l="1"/>
  <c r="HG97" i="1"/>
  <c r="HG67" i="1"/>
  <c r="HG68" i="1"/>
  <c r="HG41" i="1"/>
  <c r="HG61" i="1"/>
  <c r="HG96" i="1"/>
  <c r="HG62" i="1"/>
  <c r="HG49" i="1"/>
  <c r="HH36" i="1"/>
  <c r="HH10" i="1"/>
  <c r="HH9" i="1" s="1"/>
  <c r="HH43" i="1"/>
  <c r="HH22" i="1"/>
  <c r="HH64" i="1"/>
  <c r="HH30" i="1"/>
  <c r="HH14" i="1"/>
  <c r="HH83" i="1" s="1"/>
  <c r="HH31" i="1"/>
  <c r="HH84" i="1" s="1"/>
  <c r="HH32" i="1"/>
  <c r="HH51" i="1"/>
  <c r="HH54" i="1"/>
  <c r="HH15" i="1"/>
  <c r="HH45" i="1"/>
  <c r="HH57" i="1"/>
  <c r="HH47" i="1"/>
  <c r="HH46" i="1"/>
  <c r="HH55" i="1"/>
  <c r="HH65" i="1"/>
  <c r="HH72" i="1"/>
  <c r="HH59" i="1"/>
  <c r="HH61" i="1" s="1"/>
  <c r="HH53" i="1"/>
  <c r="HH42" i="1"/>
  <c r="HH56" i="1"/>
  <c r="HH66" i="1"/>
  <c r="HH92" i="1"/>
  <c r="HH70" i="1"/>
  <c r="HH52" i="1"/>
  <c r="HH71" i="1"/>
  <c r="HG60" i="1"/>
  <c r="FV15" i="9"/>
  <c r="HI3" i="1"/>
  <c r="HI6" i="1" s="1"/>
  <c r="FU16" i="9"/>
  <c r="HH91" i="1" l="1"/>
  <c r="HH97" i="1"/>
  <c r="HH67" i="1"/>
  <c r="HH96" i="1"/>
  <c r="HH68" i="1"/>
  <c r="HH50" i="1"/>
  <c r="HH41" i="1"/>
  <c r="HH69" i="1"/>
  <c r="HH49" i="1"/>
  <c r="HH62" i="1"/>
  <c r="HI36" i="1"/>
  <c r="HI10" i="1"/>
  <c r="HI9" i="1" s="1"/>
  <c r="HI30" i="1"/>
  <c r="HI64" i="1"/>
  <c r="HI43" i="1"/>
  <c r="HI14" i="1"/>
  <c r="HI83" i="1" s="1"/>
  <c r="HI22" i="1"/>
  <c r="HI54" i="1"/>
  <c r="HI51" i="1"/>
  <c r="HI57" i="1"/>
  <c r="HI32" i="1"/>
  <c r="HI45" i="1"/>
  <c r="HI31" i="1"/>
  <c r="HI84" i="1" s="1"/>
  <c r="HI15" i="1"/>
  <c r="HI47" i="1"/>
  <c r="HI46" i="1"/>
  <c r="HI59" i="1"/>
  <c r="HI61" i="1" s="1"/>
  <c r="HI53" i="1"/>
  <c r="HI42" i="1"/>
  <c r="HI56" i="1"/>
  <c r="HI60" i="1" s="1"/>
  <c r="HI65" i="1"/>
  <c r="HI72" i="1"/>
  <c r="HI55" i="1"/>
  <c r="HI66" i="1"/>
  <c r="HI70" i="1"/>
  <c r="HI52" i="1"/>
  <c r="HI92" i="1"/>
  <c r="HI71" i="1"/>
  <c r="HH60" i="1"/>
  <c r="FW15" i="9"/>
  <c r="HJ3" i="1"/>
  <c r="FV16" i="9"/>
  <c r="HI91" i="1" l="1"/>
  <c r="HI97" i="1"/>
  <c r="HI50" i="1"/>
  <c r="HJ6" i="1"/>
  <c r="HI68" i="1"/>
  <c r="HI49" i="1"/>
  <c r="HI62" i="1"/>
  <c r="HI96" i="1"/>
  <c r="HI69" i="1"/>
  <c r="HI67" i="1"/>
  <c r="HI41" i="1"/>
  <c r="FX15" i="9"/>
  <c r="HK3" i="1"/>
  <c r="HK6" i="1" s="1"/>
  <c r="FW16" i="9"/>
  <c r="HJ36" i="1" l="1"/>
  <c r="HJ10" i="1"/>
  <c r="HJ9" i="1" s="1"/>
  <c r="HJ64" i="1"/>
  <c r="HJ14" i="1"/>
  <c r="HJ83" i="1" s="1"/>
  <c r="HJ57" i="1"/>
  <c r="HJ54" i="1"/>
  <c r="HJ31" i="1"/>
  <c r="HJ84" i="1" s="1"/>
  <c r="HJ15" i="1"/>
  <c r="HJ30" i="1"/>
  <c r="HJ45" i="1"/>
  <c r="HJ51" i="1"/>
  <c r="HJ43" i="1"/>
  <c r="HJ22" i="1"/>
  <c r="HJ46" i="1"/>
  <c r="HJ66" i="1"/>
  <c r="HJ59" i="1"/>
  <c r="HJ47" i="1"/>
  <c r="HJ32" i="1"/>
  <c r="HJ65" i="1"/>
  <c r="HJ53" i="1"/>
  <c r="HJ56" i="1"/>
  <c r="HJ55" i="1"/>
  <c r="HJ92" i="1"/>
  <c r="HJ70" i="1"/>
  <c r="HJ72" i="1"/>
  <c r="HJ52" i="1"/>
  <c r="HJ42" i="1"/>
  <c r="HJ71" i="1"/>
  <c r="HK36" i="1"/>
  <c r="HK10" i="1"/>
  <c r="HK9" i="1" s="1"/>
  <c r="HK64" i="1"/>
  <c r="HK14" i="1"/>
  <c r="HK83" i="1" s="1"/>
  <c r="HK45" i="1"/>
  <c r="HK51" i="1"/>
  <c r="HK43" i="1"/>
  <c r="HK15" i="1"/>
  <c r="HK22" i="1"/>
  <c r="HK30" i="1"/>
  <c r="HK31" i="1"/>
  <c r="HK84" i="1" s="1"/>
  <c r="HK57" i="1"/>
  <c r="HK54" i="1"/>
  <c r="HK47" i="1"/>
  <c r="HK65" i="1"/>
  <c r="HK32" i="1"/>
  <c r="HK46" i="1"/>
  <c r="HK66" i="1"/>
  <c r="HK59" i="1"/>
  <c r="HK56" i="1"/>
  <c r="HK55" i="1"/>
  <c r="HK92" i="1"/>
  <c r="HK70" i="1"/>
  <c r="HK72" i="1"/>
  <c r="HK52" i="1"/>
  <c r="HK42" i="1"/>
  <c r="HK53" i="1"/>
  <c r="HK71" i="1"/>
  <c r="FY15" i="9"/>
  <c r="HL3" i="1"/>
  <c r="FX16" i="9"/>
  <c r="HJ91" i="1" l="1"/>
  <c r="HJ97" i="1"/>
  <c r="HK91" i="1"/>
  <c r="HK97" i="1"/>
  <c r="HJ96" i="1"/>
  <c r="HJ67" i="1"/>
  <c r="HK69" i="1"/>
  <c r="HJ68" i="1"/>
  <c r="HJ60" i="1"/>
  <c r="HK60" i="1"/>
  <c r="HJ41" i="1"/>
  <c r="HJ49" i="1"/>
  <c r="HJ62" i="1"/>
  <c r="HK67" i="1"/>
  <c r="HK68" i="1"/>
  <c r="HK96" i="1"/>
  <c r="HK41" i="1"/>
  <c r="HJ69" i="1"/>
  <c r="HK62" i="1"/>
  <c r="HK49" i="1"/>
  <c r="HL6" i="1"/>
  <c r="HK50" i="1"/>
  <c r="HK61" i="1"/>
  <c r="HJ50" i="1"/>
  <c r="HJ61" i="1"/>
  <c r="FZ15" i="9"/>
  <c r="FY16" i="9"/>
  <c r="HM3" i="1"/>
  <c r="HL36" i="1" l="1"/>
  <c r="HL10" i="1"/>
  <c r="HL9" i="1" s="1"/>
  <c r="HL14" i="1"/>
  <c r="HL83" i="1" s="1"/>
  <c r="HL64" i="1"/>
  <c r="HL45" i="1"/>
  <c r="HL15" i="1"/>
  <c r="HL22" i="1"/>
  <c r="HL30" i="1"/>
  <c r="HL54" i="1"/>
  <c r="HL57" i="1"/>
  <c r="HL31" i="1"/>
  <c r="HL84" i="1" s="1"/>
  <c r="HL51" i="1"/>
  <c r="HL43" i="1"/>
  <c r="HL65" i="1"/>
  <c r="HL47" i="1"/>
  <c r="HL32" i="1"/>
  <c r="HL46" i="1"/>
  <c r="HL59" i="1"/>
  <c r="HL66" i="1"/>
  <c r="HL55" i="1"/>
  <c r="HL92" i="1"/>
  <c r="HL52" i="1"/>
  <c r="HL70" i="1"/>
  <c r="HL72" i="1"/>
  <c r="HL56" i="1"/>
  <c r="HL42" i="1"/>
  <c r="HL53" i="1"/>
  <c r="HL71" i="1"/>
  <c r="HL69" i="1" s="1"/>
  <c r="HM6" i="1"/>
  <c r="GA15" i="9"/>
  <c r="HN3" i="1"/>
  <c r="FZ16" i="9"/>
  <c r="HL91" i="1" l="1"/>
  <c r="HL97" i="1"/>
  <c r="HL96" i="1"/>
  <c r="HL50" i="1"/>
  <c r="HL68" i="1"/>
  <c r="HL61" i="1"/>
  <c r="HN6" i="1"/>
  <c r="HL60" i="1"/>
  <c r="HL67" i="1"/>
  <c r="HM36" i="1"/>
  <c r="HM10" i="1"/>
  <c r="HM9" i="1" s="1"/>
  <c r="HM64" i="1"/>
  <c r="HM14" i="1"/>
  <c r="HM83" i="1" s="1"/>
  <c r="HM15" i="1"/>
  <c r="HM22" i="1"/>
  <c r="HM30" i="1"/>
  <c r="HM51" i="1"/>
  <c r="HM57" i="1"/>
  <c r="HM31" i="1"/>
  <c r="HM84" i="1" s="1"/>
  <c r="HM54" i="1"/>
  <c r="HM45" i="1"/>
  <c r="HM43" i="1"/>
  <c r="HM47" i="1"/>
  <c r="HM32" i="1"/>
  <c r="HM46" i="1"/>
  <c r="HM65" i="1"/>
  <c r="HM66" i="1"/>
  <c r="HM59" i="1"/>
  <c r="HM56" i="1"/>
  <c r="HM55" i="1"/>
  <c r="HM92" i="1"/>
  <c r="HM70" i="1"/>
  <c r="HM67" i="1" s="1"/>
  <c r="HM52" i="1"/>
  <c r="HM42" i="1"/>
  <c r="HM72" i="1"/>
  <c r="HM53" i="1"/>
  <c r="HM71" i="1"/>
  <c r="HL62" i="1"/>
  <c r="HL49" i="1"/>
  <c r="HL41" i="1"/>
  <c r="GB15" i="9"/>
  <c r="HO3" i="1"/>
  <c r="GA16" i="9"/>
  <c r="HM91" i="1" l="1"/>
  <c r="HM97" i="1"/>
  <c r="HM69" i="1"/>
  <c r="HM96" i="1"/>
  <c r="HM61" i="1"/>
  <c r="HM41" i="1"/>
  <c r="HM50" i="1"/>
  <c r="HM60" i="1"/>
  <c r="HM68" i="1"/>
  <c r="HM62" i="1"/>
  <c r="HM49" i="1"/>
  <c r="HO6" i="1"/>
  <c r="HN36" i="1"/>
  <c r="HN10" i="1"/>
  <c r="HN9" i="1" s="1"/>
  <c r="HN64" i="1"/>
  <c r="HN14" i="1"/>
  <c r="HN83" i="1" s="1"/>
  <c r="HN31" i="1"/>
  <c r="HN84" i="1" s="1"/>
  <c r="HN57" i="1"/>
  <c r="HN51" i="1"/>
  <c r="HN43" i="1"/>
  <c r="HN54" i="1"/>
  <c r="HN45" i="1"/>
  <c r="HN15" i="1"/>
  <c r="HN22" i="1"/>
  <c r="HN30" i="1"/>
  <c r="HN46" i="1"/>
  <c r="HN59" i="1"/>
  <c r="HN66" i="1"/>
  <c r="HN47" i="1"/>
  <c r="HN65" i="1"/>
  <c r="HN32" i="1"/>
  <c r="HN52" i="1"/>
  <c r="HN42" i="1"/>
  <c r="HN53" i="1"/>
  <c r="HN92" i="1"/>
  <c r="HN55" i="1"/>
  <c r="HN56" i="1"/>
  <c r="HN70" i="1"/>
  <c r="HN72" i="1"/>
  <c r="HN71" i="1"/>
  <c r="GC15" i="9"/>
  <c r="HP3" i="1"/>
  <c r="HP6" i="1" s="1"/>
  <c r="GB16" i="9"/>
  <c r="HN91" i="1" l="1"/>
  <c r="HN97" i="1"/>
  <c r="HN96" i="1"/>
  <c r="HN68" i="1"/>
  <c r="HN67" i="1"/>
  <c r="HN41" i="1"/>
  <c r="HO36" i="1"/>
  <c r="HO10" i="1"/>
  <c r="HO9" i="1" s="1"/>
  <c r="HO64" i="1"/>
  <c r="HO14" i="1"/>
  <c r="HO83" i="1" s="1"/>
  <c r="HO51" i="1"/>
  <c r="HO54" i="1"/>
  <c r="HO45" i="1"/>
  <c r="HO57" i="1"/>
  <c r="HO31" i="1"/>
  <c r="HO84" i="1" s="1"/>
  <c r="HO15" i="1"/>
  <c r="HO22" i="1"/>
  <c r="HO30" i="1"/>
  <c r="HO43" i="1"/>
  <c r="HO41" i="1" s="1"/>
  <c r="HO66" i="1"/>
  <c r="HO46" i="1"/>
  <c r="HO65" i="1"/>
  <c r="HO47" i="1"/>
  <c r="HO59" i="1"/>
  <c r="HO32" i="1"/>
  <c r="HO70" i="1"/>
  <c r="HO56" i="1"/>
  <c r="HO92" i="1"/>
  <c r="HO55" i="1"/>
  <c r="HO52" i="1"/>
  <c r="HO53" i="1"/>
  <c r="HO42" i="1"/>
  <c r="HO72" i="1"/>
  <c r="HO68" i="1" s="1"/>
  <c r="HO71" i="1"/>
  <c r="HO69" i="1" s="1"/>
  <c r="HN69" i="1"/>
  <c r="HP36" i="1"/>
  <c r="HP10" i="1"/>
  <c r="HP9" i="1" s="1"/>
  <c r="HP64" i="1"/>
  <c r="HP14" i="1"/>
  <c r="HP83" i="1" s="1"/>
  <c r="HP57" i="1"/>
  <c r="HP45" i="1"/>
  <c r="HP51" i="1"/>
  <c r="HP43" i="1"/>
  <c r="HP54" i="1"/>
  <c r="HP15" i="1"/>
  <c r="HP22" i="1"/>
  <c r="HP30" i="1"/>
  <c r="HP31" i="1"/>
  <c r="HP84" i="1" s="1"/>
  <c r="HP59" i="1"/>
  <c r="HP46" i="1"/>
  <c r="HP47" i="1"/>
  <c r="HP65" i="1"/>
  <c r="HP32" i="1"/>
  <c r="HP66" i="1"/>
  <c r="HP56" i="1"/>
  <c r="HP55" i="1"/>
  <c r="HP92" i="1"/>
  <c r="HP52" i="1"/>
  <c r="HP70" i="1"/>
  <c r="HP72" i="1"/>
  <c r="HP42" i="1"/>
  <c r="HP53" i="1"/>
  <c r="HP71" i="1"/>
  <c r="HN61" i="1"/>
  <c r="HN62" i="1"/>
  <c r="HN49" i="1"/>
  <c r="HN60" i="1"/>
  <c r="HN50" i="1"/>
  <c r="GD15" i="9"/>
  <c r="GC16" i="9"/>
  <c r="HQ3" i="1"/>
  <c r="HP91" i="1" l="1"/>
  <c r="HP97" i="1"/>
  <c r="HO91" i="1"/>
  <c r="HO97" i="1"/>
  <c r="HP41" i="1"/>
  <c r="HP69" i="1"/>
  <c r="HO96" i="1"/>
  <c r="HP68" i="1"/>
  <c r="HP96" i="1"/>
  <c r="HP67" i="1"/>
  <c r="HO61" i="1"/>
  <c r="HO62" i="1"/>
  <c r="HO49" i="1"/>
  <c r="HP61" i="1"/>
  <c r="HO50" i="1"/>
  <c r="HP50" i="1"/>
  <c r="HO60" i="1"/>
  <c r="HP62" i="1"/>
  <c r="HP49" i="1"/>
  <c r="HO67" i="1"/>
  <c r="HP60" i="1"/>
  <c r="HQ6" i="1"/>
  <c r="GE15" i="9"/>
  <c r="GD16" i="9"/>
  <c r="HR3" i="1"/>
  <c r="HR6" i="1" s="1"/>
  <c r="HQ36" i="1" l="1"/>
  <c r="HQ10" i="1"/>
  <c r="HQ9" i="1" s="1"/>
  <c r="HQ64" i="1"/>
  <c r="HQ14" i="1"/>
  <c r="HQ83" i="1" s="1"/>
  <c r="HQ51" i="1"/>
  <c r="HQ43" i="1"/>
  <c r="HQ15" i="1"/>
  <c r="HQ30" i="1"/>
  <c r="HQ45" i="1"/>
  <c r="HQ31" i="1"/>
  <c r="HQ84" i="1" s="1"/>
  <c r="HQ22" i="1"/>
  <c r="HQ54" i="1"/>
  <c r="HQ57" i="1"/>
  <c r="HQ47" i="1"/>
  <c r="HQ65" i="1"/>
  <c r="HQ32" i="1"/>
  <c r="HQ66" i="1"/>
  <c r="HQ46" i="1"/>
  <c r="HQ59" i="1"/>
  <c r="HQ56" i="1"/>
  <c r="HQ55" i="1"/>
  <c r="HQ92" i="1"/>
  <c r="HQ52" i="1"/>
  <c r="HQ70" i="1"/>
  <c r="HQ72" i="1"/>
  <c r="HQ42" i="1"/>
  <c r="HQ53" i="1"/>
  <c r="HQ71" i="1"/>
  <c r="HR36" i="1"/>
  <c r="HR10" i="1"/>
  <c r="HR9" i="1" s="1"/>
  <c r="HR14" i="1"/>
  <c r="HR83" i="1" s="1"/>
  <c r="HR64" i="1"/>
  <c r="HR30" i="1"/>
  <c r="HR57" i="1"/>
  <c r="HR22" i="1"/>
  <c r="HR51" i="1"/>
  <c r="HR54" i="1"/>
  <c r="HR43" i="1"/>
  <c r="HR45" i="1"/>
  <c r="HR31" i="1"/>
  <c r="HR84" i="1" s="1"/>
  <c r="HR15" i="1"/>
  <c r="HR47" i="1"/>
  <c r="HR65" i="1"/>
  <c r="HR32" i="1"/>
  <c r="HR66" i="1"/>
  <c r="HR59" i="1"/>
  <c r="HR61" i="1" s="1"/>
  <c r="HR46" i="1"/>
  <c r="HR70" i="1"/>
  <c r="HR92" i="1"/>
  <c r="HR52" i="1"/>
  <c r="HR42" i="1"/>
  <c r="HR72" i="1"/>
  <c r="HR56" i="1"/>
  <c r="HR53" i="1"/>
  <c r="HR55" i="1"/>
  <c r="HR71" i="1"/>
  <c r="GF15" i="9"/>
  <c r="HS3" i="1"/>
  <c r="HS6" i="1" s="1"/>
  <c r="GE16" i="9"/>
  <c r="HQ91" i="1" l="1"/>
  <c r="HQ97" i="1"/>
  <c r="HR91" i="1"/>
  <c r="HR97" i="1"/>
  <c r="HQ41" i="1"/>
  <c r="HQ50" i="1"/>
  <c r="HR96" i="1"/>
  <c r="HR50" i="1"/>
  <c r="HQ67" i="1"/>
  <c r="HR60" i="1"/>
  <c r="HQ49" i="1"/>
  <c r="HQ62" i="1"/>
  <c r="HR68" i="1"/>
  <c r="HR62" i="1"/>
  <c r="HR49" i="1"/>
  <c r="HQ68" i="1"/>
  <c r="HQ69" i="1"/>
  <c r="HR69" i="1"/>
  <c r="HQ96" i="1"/>
  <c r="HQ60" i="1"/>
  <c r="HS36" i="1"/>
  <c r="HS10" i="1"/>
  <c r="HS9" i="1" s="1"/>
  <c r="HS14" i="1"/>
  <c r="HS83" i="1" s="1"/>
  <c r="HS64" i="1"/>
  <c r="HS45" i="1"/>
  <c r="HS22" i="1"/>
  <c r="HS57" i="1"/>
  <c r="HS31" i="1"/>
  <c r="HS84" i="1" s="1"/>
  <c r="HS15" i="1"/>
  <c r="HS30" i="1"/>
  <c r="HS51" i="1"/>
  <c r="HS43" i="1"/>
  <c r="HS41" i="1" s="1"/>
  <c r="HS54" i="1"/>
  <c r="HS32" i="1"/>
  <c r="HS47" i="1"/>
  <c r="HS65" i="1"/>
  <c r="HS46" i="1"/>
  <c r="HS59" i="1"/>
  <c r="HS66" i="1"/>
  <c r="HS92" i="1"/>
  <c r="HS55" i="1"/>
  <c r="HS52" i="1"/>
  <c r="HS50" i="1" s="1"/>
  <c r="HS56" i="1"/>
  <c r="HS70" i="1"/>
  <c r="HS72" i="1"/>
  <c r="HS68" i="1" s="1"/>
  <c r="HS42" i="1"/>
  <c r="HS53" i="1"/>
  <c r="HS71" i="1"/>
  <c r="HR67" i="1"/>
  <c r="HR41" i="1"/>
  <c r="HQ61" i="1"/>
  <c r="GG15" i="9"/>
  <c r="HT3" i="1"/>
  <c r="HT6" i="1" s="1"/>
  <c r="GF16" i="9"/>
  <c r="HS91" i="1" l="1"/>
  <c r="HS97" i="1"/>
  <c r="HS67" i="1"/>
  <c r="HT36" i="1"/>
  <c r="HT10" i="1"/>
  <c r="HT9" i="1" s="1"/>
  <c r="HT14" i="1"/>
  <c r="HT83" i="1" s="1"/>
  <c r="HT64" i="1"/>
  <c r="HT22" i="1"/>
  <c r="HT54" i="1"/>
  <c r="HT45" i="1"/>
  <c r="HT57" i="1"/>
  <c r="HT31" i="1"/>
  <c r="HT84" i="1" s="1"/>
  <c r="HT15" i="1"/>
  <c r="HT30" i="1"/>
  <c r="HT51" i="1"/>
  <c r="HT43" i="1"/>
  <c r="HT65" i="1"/>
  <c r="HT66" i="1"/>
  <c r="HT46" i="1"/>
  <c r="HT59" i="1"/>
  <c r="HT47" i="1"/>
  <c r="HT32" i="1"/>
  <c r="HT42" i="1"/>
  <c r="HT70" i="1"/>
  <c r="HT72" i="1"/>
  <c r="HT53" i="1"/>
  <c r="HT52" i="1"/>
  <c r="HT56" i="1"/>
  <c r="HT92" i="1"/>
  <c r="HT55" i="1"/>
  <c r="HT71" i="1"/>
  <c r="HS96" i="1"/>
  <c r="HS69" i="1"/>
  <c r="HS61" i="1"/>
  <c r="HS60" i="1"/>
  <c r="HS62" i="1"/>
  <c r="HS49" i="1"/>
  <c r="GH15" i="9"/>
  <c r="HU3" i="1"/>
  <c r="HU6" i="1" s="1"/>
  <c r="GG16" i="9"/>
  <c r="HT91" i="1" l="1"/>
  <c r="HT97" i="1"/>
  <c r="HT96" i="1"/>
  <c r="HT69" i="1"/>
  <c r="HT49" i="1"/>
  <c r="HT62" i="1"/>
  <c r="HT50" i="1"/>
  <c r="HT68" i="1"/>
  <c r="HT61" i="1"/>
  <c r="HT60" i="1"/>
  <c r="HT67" i="1"/>
  <c r="HU36" i="1"/>
  <c r="HU10" i="1"/>
  <c r="HU9" i="1" s="1"/>
  <c r="HU64" i="1"/>
  <c r="HU14" i="1"/>
  <c r="HU83" i="1" s="1"/>
  <c r="HU45" i="1"/>
  <c r="HU57" i="1"/>
  <c r="HU31" i="1"/>
  <c r="HU84" i="1" s="1"/>
  <c r="HU15" i="1"/>
  <c r="HU30" i="1"/>
  <c r="HU51" i="1"/>
  <c r="HU43" i="1"/>
  <c r="HU54" i="1"/>
  <c r="HU22" i="1"/>
  <c r="HU47" i="1"/>
  <c r="HU46" i="1"/>
  <c r="HU59" i="1"/>
  <c r="HU61" i="1" s="1"/>
  <c r="HU65" i="1"/>
  <c r="HU66" i="1"/>
  <c r="HU32" i="1"/>
  <c r="HU52" i="1"/>
  <c r="HU56" i="1"/>
  <c r="HU53" i="1"/>
  <c r="HU42" i="1"/>
  <c r="HU92" i="1"/>
  <c r="HU55" i="1"/>
  <c r="HU70" i="1"/>
  <c r="HU67" i="1" s="1"/>
  <c r="HU72" i="1"/>
  <c r="HU71" i="1"/>
  <c r="HT41" i="1"/>
  <c r="GI15" i="9"/>
  <c r="HV3" i="1"/>
  <c r="HV6" i="1" s="1"/>
  <c r="GH16" i="9"/>
  <c r="HU69" i="1" l="1"/>
  <c r="HU91" i="1"/>
  <c r="HU97" i="1"/>
  <c r="HU96" i="1"/>
  <c r="HU49" i="1"/>
  <c r="HU62" i="1"/>
  <c r="HU60" i="1"/>
  <c r="HU41" i="1"/>
  <c r="HU68" i="1"/>
  <c r="HV36" i="1"/>
  <c r="HV10" i="1"/>
  <c r="HV9" i="1" s="1"/>
  <c r="HV64" i="1"/>
  <c r="HV14" i="1"/>
  <c r="HV83" i="1" s="1"/>
  <c r="HV57" i="1"/>
  <c r="HV54" i="1"/>
  <c r="HV31" i="1"/>
  <c r="HV84" i="1" s="1"/>
  <c r="HV15" i="1"/>
  <c r="HV30" i="1"/>
  <c r="HV45" i="1"/>
  <c r="HV51" i="1"/>
  <c r="HV43" i="1"/>
  <c r="HV22" i="1"/>
  <c r="HV47" i="1"/>
  <c r="HV32" i="1"/>
  <c r="HV65" i="1"/>
  <c r="HV46" i="1"/>
  <c r="HV66" i="1"/>
  <c r="HV59" i="1"/>
  <c r="HV53" i="1"/>
  <c r="HV56" i="1"/>
  <c r="HV55" i="1"/>
  <c r="HV92" i="1"/>
  <c r="HV70" i="1"/>
  <c r="HV72" i="1"/>
  <c r="HV52" i="1"/>
  <c r="HV42" i="1"/>
  <c r="HV71" i="1"/>
  <c r="HV69" i="1" s="1"/>
  <c r="HU50" i="1"/>
  <c r="GJ15" i="9"/>
  <c r="HW3" i="1"/>
  <c r="HW6" i="1" s="1"/>
  <c r="GI16" i="9"/>
  <c r="HV91" i="1" l="1"/>
  <c r="HV97" i="1"/>
  <c r="HV67" i="1"/>
  <c r="HV61" i="1"/>
  <c r="HV60" i="1"/>
  <c r="HV62" i="1"/>
  <c r="HV49" i="1"/>
  <c r="HW36" i="1"/>
  <c r="HW10" i="1"/>
  <c r="HW9" i="1" s="1"/>
  <c r="HW64" i="1"/>
  <c r="HW14" i="1"/>
  <c r="HW83" i="1" s="1"/>
  <c r="HW45" i="1"/>
  <c r="HW51" i="1"/>
  <c r="HW43" i="1"/>
  <c r="HW15" i="1"/>
  <c r="HW22" i="1"/>
  <c r="HW30" i="1"/>
  <c r="HW57" i="1"/>
  <c r="HW54" i="1"/>
  <c r="HW31" i="1"/>
  <c r="HW84" i="1" s="1"/>
  <c r="HW47" i="1"/>
  <c r="HW61" i="1" s="1"/>
  <c r="HW65" i="1"/>
  <c r="HW32" i="1"/>
  <c r="HW46" i="1"/>
  <c r="HW66" i="1"/>
  <c r="HW59" i="1"/>
  <c r="HW56" i="1"/>
  <c r="HW55" i="1"/>
  <c r="HW92" i="1"/>
  <c r="HW70" i="1"/>
  <c r="HW72" i="1"/>
  <c r="HW52" i="1"/>
  <c r="HW50" i="1" s="1"/>
  <c r="HW42" i="1"/>
  <c r="HW53" i="1"/>
  <c r="HW71" i="1"/>
  <c r="HV50" i="1"/>
  <c r="HV96" i="1"/>
  <c r="HV68" i="1"/>
  <c r="HV41" i="1"/>
  <c r="GK15" i="9"/>
  <c r="HX3" i="1"/>
  <c r="HX6" i="1" s="1"/>
  <c r="GJ16" i="9"/>
  <c r="HW91" i="1" l="1"/>
  <c r="HW97" i="1"/>
  <c r="HW41" i="1"/>
  <c r="HW62" i="1"/>
  <c r="HW49" i="1"/>
  <c r="HW67" i="1"/>
  <c r="HX36" i="1"/>
  <c r="HX10" i="1"/>
  <c r="HX9" i="1" s="1"/>
  <c r="HX14" i="1"/>
  <c r="HX83" i="1" s="1"/>
  <c r="HX64" i="1"/>
  <c r="HX67" i="1" s="1"/>
  <c r="HX15" i="1"/>
  <c r="HX22" i="1"/>
  <c r="HX30" i="1"/>
  <c r="HX57" i="1"/>
  <c r="HX31" i="1"/>
  <c r="HX84" i="1" s="1"/>
  <c r="HX54" i="1"/>
  <c r="HX51" i="1"/>
  <c r="HX43" i="1"/>
  <c r="HX45" i="1"/>
  <c r="HX47" i="1"/>
  <c r="HX61" i="1" s="1"/>
  <c r="HX65" i="1"/>
  <c r="HX32" i="1"/>
  <c r="HX46" i="1"/>
  <c r="HX59" i="1"/>
  <c r="HX66" i="1"/>
  <c r="HX56" i="1"/>
  <c r="HX70" i="1"/>
  <c r="HX72" i="1"/>
  <c r="HX42" i="1"/>
  <c r="HX92" i="1"/>
  <c r="HX52" i="1"/>
  <c r="HX53" i="1"/>
  <c r="HX55" i="1"/>
  <c r="HX71" i="1"/>
  <c r="HW60" i="1"/>
  <c r="HW96" i="1"/>
  <c r="HW68" i="1"/>
  <c r="HW69" i="1"/>
  <c r="GL15" i="9"/>
  <c r="HY3" i="1"/>
  <c r="HY6" i="1" s="1"/>
  <c r="GK16" i="9"/>
  <c r="HX91" i="1" l="1"/>
  <c r="HX97" i="1"/>
  <c r="HX50" i="1"/>
  <c r="HY36" i="1"/>
  <c r="HY10" i="1"/>
  <c r="HY9" i="1" s="1"/>
  <c r="HY64" i="1"/>
  <c r="HY14" i="1"/>
  <c r="HY83" i="1" s="1"/>
  <c r="HY22" i="1"/>
  <c r="HY31" i="1"/>
  <c r="HY84" i="1" s="1"/>
  <c r="HY30" i="1"/>
  <c r="HY43" i="1"/>
  <c r="HY54" i="1"/>
  <c r="HY45" i="1"/>
  <c r="HY15" i="1"/>
  <c r="HY51" i="1"/>
  <c r="HY57" i="1"/>
  <c r="HY47" i="1"/>
  <c r="HY32" i="1"/>
  <c r="HY65" i="1"/>
  <c r="HY66" i="1"/>
  <c r="HY59" i="1"/>
  <c r="HY61" i="1" s="1"/>
  <c r="HY46" i="1"/>
  <c r="HY92" i="1"/>
  <c r="HY52" i="1"/>
  <c r="HY56" i="1"/>
  <c r="HY42" i="1"/>
  <c r="HY72" i="1"/>
  <c r="HY53" i="1"/>
  <c r="HY55" i="1"/>
  <c r="HY70" i="1"/>
  <c r="HY67" i="1" s="1"/>
  <c r="HY71" i="1"/>
  <c r="HY69" i="1" s="1"/>
  <c r="HX41" i="1"/>
  <c r="HX96" i="1"/>
  <c r="HX68" i="1"/>
  <c r="HX60" i="1"/>
  <c r="HX69" i="1"/>
  <c r="HX62" i="1"/>
  <c r="HX49" i="1"/>
  <c r="GM15" i="9"/>
  <c r="HZ3" i="1"/>
  <c r="HZ6" i="1" s="1"/>
  <c r="GL16" i="9"/>
  <c r="HY91" i="1" l="1"/>
  <c r="HY97" i="1"/>
  <c r="HY41" i="1"/>
  <c r="HY50" i="1"/>
  <c r="HY60" i="1"/>
  <c r="HY68" i="1"/>
  <c r="HZ36" i="1"/>
  <c r="HZ10" i="1"/>
  <c r="HZ9" i="1" s="1"/>
  <c r="HZ64" i="1"/>
  <c r="HZ14" i="1"/>
  <c r="HZ83" i="1" s="1"/>
  <c r="HZ31" i="1"/>
  <c r="HZ84" i="1" s="1"/>
  <c r="HZ57" i="1"/>
  <c r="HZ51" i="1"/>
  <c r="HZ43" i="1"/>
  <c r="HZ54" i="1"/>
  <c r="HZ45" i="1"/>
  <c r="HZ15" i="1"/>
  <c r="HZ22" i="1"/>
  <c r="HZ30" i="1"/>
  <c r="HZ46" i="1"/>
  <c r="HZ59" i="1"/>
  <c r="HZ66" i="1"/>
  <c r="HZ32" i="1"/>
  <c r="HZ65" i="1"/>
  <c r="HZ47" i="1"/>
  <c r="HZ42" i="1"/>
  <c r="HZ52" i="1"/>
  <c r="HZ53" i="1"/>
  <c r="HZ55" i="1"/>
  <c r="HZ56" i="1"/>
  <c r="HZ60" i="1" s="1"/>
  <c r="HZ70" i="1"/>
  <c r="HZ72" i="1"/>
  <c r="HZ92" i="1"/>
  <c r="HZ71" i="1"/>
  <c r="HY96" i="1"/>
  <c r="HY62" i="1"/>
  <c r="HY49" i="1"/>
  <c r="GN15" i="9"/>
  <c r="IA3" i="1"/>
  <c r="IA6" i="1" s="1"/>
  <c r="GM16" i="9"/>
  <c r="HZ91" i="1" l="1"/>
  <c r="HZ97" i="1"/>
  <c r="HZ62" i="1"/>
  <c r="HZ49" i="1"/>
  <c r="HZ50" i="1"/>
  <c r="HZ96" i="1"/>
  <c r="IA36" i="1"/>
  <c r="IA10" i="1"/>
  <c r="IA9" i="1" s="1"/>
  <c r="IA64" i="1"/>
  <c r="IA14" i="1"/>
  <c r="IA83" i="1" s="1"/>
  <c r="IA54" i="1"/>
  <c r="IA45" i="1"/>
  <c r="IA15" i="1"/>
  <c r="IA22" i="1"/>
  <c r="IA30" i="1"/>
  <c r="IA43" i="1"/>
  <c r="IA41" i="1" s="1"/>
  <c r="IA51" i="1"/>
  <c r="IA57" i="1"/>
  <c r="IA31" i="1"/>
  <c r="IA84" i="1" s="1"/>
  <c r="IA65" i="1"/>
  <c r="IA59" i="1"/>
  <c r="IA47" i="1"/>
  <c r="IA46" i="1"/>
  <c r="IA32" i="1"/>
  <c r="IA66" i="1"/>
  <c r="IA72" i="1"/>
  <c r="IA56" i="1"/>
  <c r="IA53" i="1"/>
  <c r="IA92" i="1"/>
  <c r="IA55" i="1"/>
  <c r="IA52" i="1"/>
  <c r="IA42" i="1"/>
  <c r="IA70" i="1"/>
  <c r="IA71" i="1"/>
  <c r="HZ69" i="1"/>
  <c r="HZ68" i="1"/>
  <c r="HZ41" i="1"/>
  <c r="HZ67" i="1"/>
  <c r="HZ61" i="1"/>
  <c r="GO15" i="9"/>
  <c r="IB3" i="1"/>
  <c r="IB6" i="1" s="1"/>
  <c r="GN16" i="9"/>
  <c r="IA91" i="1" l="1"/>
  <c r="IA97" i="1"/>
  <c r="IA50" i="1"/>
  <c r="IA60" i="1"/>
  <c r="IA68" i="1"/>
  <c r="IA61" i="1"/>
  <c r="IA62" i="1"/>
  <c r="IA49" i="1"/>
  <c r="IB36" i="1"/>
  <c r="IB10" i="1"/>
  <c r="IB9" i="1" s="1"/>
  <c r="IB64" i="1"/>
  <c r="IB14" i="1"/>
  <c r="IB83" i="1" s="1"/>
  <c r="IB45" i="1"/>
  <c r="IB57" i="1"/>
  <c r="IB51" i="1"/>
  <c r="IB43" i="1"/>
  <c r="IB15" i="1"/>
  <c r="IB22" i="1"/>
  <c r="IB30" i="1"/>
  <c r="IB31" i="1"/>
  <c r="IB84" i="1" s="1"/>
  <c r="IB54" i="1"/>
  <c r="IB47" i="1"/>
  <c r="IB65" i="1"/>
  <c r="IB32" i="1"/>
  <c r="IB66" i="1"/>
  <c r="IB46" i="1"/>
  <c r="IB59" i="1"/>
  <c r="IB56" i="1"/>
  <c r="IB55" i="1"/>
  <c r="IB92" i="1"/>
  <c r="IB52" i="1"/>
  <c r="IB50" i="1" s="1"/>
  <c r="IB70" i="1"/>
  <c r="IB72" i="1"/>
  <c r="IB42" i="1"/>
  <c r="IB53" i="1"/>
  <c r="IB71" i="1"/>
  <c r="IA69" i="1"/>
  <c r="IA67" i="1"/>
  <c r="IA96" i="1"/>
  <c r="GP15" i="9"/>
  <c r="GO16" i="9"/>
  <c r="IC3" i="1"/>
  <c r="IC6" i="1" s="1"/>
  <c r="IB91" i="1" l="1"/>
  <c r="IB97" i="1"/>
  <c r="IB67" i="1"/>
  <c r="IB68" i="1"/>
  <c r="IB60" i="1"/>
  <c r="IB61" i="1"/>
  <c r="IC36" i="1"/>
  <c r="IC10" i="1"/>
  <c r="IC9" i="1" s="1"/>
  <c r="IC64" i="1"/>
  <c r="IC14" i="1"/>
  <c r="IC83" i="1" s="1"/>
  <c r="IC15" i="1"/>
  <c r="IC31" i="1"/>
  <c r="IC84" i="1" s="1"/>
  <c r="IC30" i="1"/>
  <c r="IC22" i="1"/>
  <c r="IC51" i="1"/>
  <c r="IC43" i="1"/>
  <c r="IC41" i="1" s="1"/>
  <c r="IC54" i="1"/>
  <c r="IC57" i="1"/>
  <c r="IC45" i="1"/>
  <c r="IC47" i="1"/>
  <c r="IC65" i="1"/>
  <c r="IC32" i="1"/>
  <c r="IC66" i="1"/>
  <c r="IC46" i="1"/>
  <c r="IC59" i="1"/>
  <c r="IC56" i="1"/>
  <c r="IC55" i="1"/>
  <c r="IC92" i="1"/>
  <c r="IC52" i="1"/>
  <c r="IC70" i="1"/>
  <c r="IC72" i="1"/>
  <c r="IC42" i="1"/>
  <c r="IC53" i="1"/>
  <c r="IC71" i="1"/>
  <c r="IB96" i="1"/>
  <c r="IB41" i="1"/>
  <c r="IB62" i="1"/>
  <c r="IB49" i="1"/>
  <c r="IB69" i="1"/>
  <c r="GQ15" i="9"/>
  <c r="GP16" i="9"/>
  <c r="ID3" i="1"/>
  <c r="ID6" i="1" s="1"/>
  <c r="IC91" i="1" l="1"/>
  <c r="IC97" i="1"/>
  <c r="IC67" i="1"/>
  <c r="IC69" i="1"/>
  <c r="IC68" i="1"/>
  <c r="IC96" i="1"/>
  <c r="IC50" i="1"/>
  <c r="IC60" i="1"/>
  <c r="IC61" i="1"/>
  <c r="IC49" i="1"/>
  <c r="IC62" i="1"/>
  <c r="ID36" i="1"/>
  <c r="ID10" i="1"/>
  <c r="ID9" i="1" s="1"/>
  <c r="ID64" i="1"/>
  <c r="ID14" i="1"/>
  <c r="ID83" i="1" s="1"/>
  <c r="ID43" i="1"/>
  <c r="ID22" i="1"/>
  <c r="ID54" i="1"/>
  <c r="ID45" i="1"/>
  <c r="ID51" i="1"/>
  <c r="ID57" i="1"/>
  <c r="ID31" i="1"/>
  <c r="ID84" i="1" s="1"/>
  <c r="ID15" i="1"/>
  <c r="ID30" i="1"/>
  <c r="ID65" i="1"/>
  <c r="ID32" i="1"/>
  <c r="ID66" i="1"/>
  <c r="ID59" i="1"/>
  <c r="ID46" i="1"/>
  <c r="ID47" i="1"/>
  <c r="ID92" i="1"/>
  <c r="ID52" i="1"/>
  <c r="ID42" i="1"/>
  <c r="ID72" i="1"/>
  <c r="ID55" i="1"/>
  <c r="ID70" i="1"/>
  <c r="ID53" i="1"/>
  <c r="ID56" i="1"/>
  <c r="ID71" i="1"/>
  <c r="GR15" i="9"/>
  <c r="IE3" i="1"/>
  <c r="IE6" i="1" s="1"/>
  <c r="GQ16" i="9"/>
  <c r="ID91" i="1" l="1"/>
  <c r="ID97" i="1"/>
  <c r="ID67" i="1"/>
  <c r="ID96" i="1"/>
  <c r="ID50" i="1"/>
  <c r="ID61" i="1"/>
  <c r="ID41" i="1"/>
  <c r="ID62" i="1"/>
  <c r="ID49" i="1"/>
  <c r="ID68" i="1"/>
  <c r="IE36" i="1"/>
  <c r="IE10" i="1"/>
  <c r="IE9" i="1" s="1"/>
  <c r="IE64" i="1"/>
  <c r="IE14" i="1"/>
  <c r="IE83" i="1" s="1"/>
  <c r="IE22" i="1"/>
  <c r="IE57" i="1"/>
  <c r="IE54" i="1"/>
  <c r="IE31" i="1"/>
  <c r="IE84" i="1" s="1"/>
  <c r="IE15" i="1"/>
  <c r="IE30" i="1"/>
  <c r="IE45" i="1"/>
  <c r="IE51" i="1"/>
  <c r="IE43" i="1"/>
  <c r="IE32" i="1"/>
  <c r="IE65" i="1"/>
  <c r="IE46" i="1"/>
  <c r="IE66" i="1"/>
  <c r="IE59" i="1"/>
  <c r="IE47" i="1"/>
  <c r="IE70" i="1"/>
  <c r="IE72" i="1"/>
  <c r="IE55" i="1"/>
  <c r="IE42" i="1"/>
  <c r="IE92" i="1"/>
  <c r="IE52" i="1"/>
  <c r="IE53" i="1"/>
  <c r="IE56" i="1"/>
  <c r="IE71" i="1"/>
  <c r="IE69" i="1" s="1"/>
  <c r="ID60" i="1"/>
  <c r="ID69" i="1"/>
  <c r="GS15" i="9"/>
  <c r="IF3" i="1"/>
  <c r="IF6" i="1" s="1"/>
  <c r="GR16" i="9"/>
  <c r="IE91" i="1" l="1"/>
  <c r="IE97" i="1"/>
  <c r="IE96" i="1"/>
  <c r="IE67" i="1"/>
  <c r="IE60" i="1"/>
  <c r="IE62" i="1"/>
  <c r="IE49" i="1"/>
  <c r="IE50" i="1"/>
  <c r="IE61" i="1"/>
  <c r="IF36" i="1"/>
  <c r="IF10" i="1"/>
  <c r="IF9" i="1" s="1"/>
  <c r="IF14" i="1"/>
  <c r="IF83" i="1" s="1"/>
  <c r="IF64" i="1"/>
  <c r="IF22" i="1"/>
  <c r="IF54" i="1"/>
  <c r="IF45" i="1"/>
  <c r="IF57" i="1"/>
  <c r="IF31" i="1"/>
  <c r="IF84" i="1" s="1"/>
  <c r="IF15" i="1"/>
  <c r="IF30" i="1"/>
  <c r="IF51" i="1"/>
  <c r="IF43" i="1"/>
  <c r="IF66" i="1"/>
  <c r="IF46" i="1"/>
  <c r="IF59" i="1"/>
  <c r="IF32" i="1"/>
  <c r="IF47" i="1"/>
  <c r="IF65" i="1"/>
  <c r="IF72" i="1"/>
  <c r="IF53" i="1"/>
  <c r="IF70" i="1"/>
  <c r="IF56" i="1"/>
  <c r="IF92" i="1"/>
  <c r="IF55" i="1"/>
  <c r="IF52" i="1"/>
  <c r="IF50" i="1" s="1"/>
  <c r="IF42" i="1"/>
  <c r="IF71" i="1"/>
  <c r="IE68" i="1"/>
  <c r="IE41" i="1"/>
  <c r="GT15" i="9"/>
  <c r="IG3" i="1"/>
  <c r="IG6" i="1" s="1"/>
  <c r="GS16" i="9"/>
  <c r="IF91" i="1" l="1"/>
  <c r="IF97" i="1"/>
  <c r="IF96" i="1"/>
  <c r="IF41" i="1"/>
  <c r="IF60" i="1"/>
  <c r="IG36" i="1"/>
  <c r="IG10" i="1"/>
  <c r="IG9" i="1" s="1"/>
  <c r="IG64" i="1"/>
  <c r="IG14" i="1"/>
  <c r="IG83" i="1" s="1"/>
  <c r="IG57" i="1"/>
  <c r="IG31" i="1"/>
  <c r="IG84" i="1" s="1"/>
  <c r="IG15" i="1"/>
  <c r="IG30" i="1"/>
  <c r="IG51" i="1"/>
  <c r="IG43" i="1"/>
  <c r="IG54" i="1"/>
  <c r="IG45" i="1"/>
  <c r="IG22" i="1"/>
  <c r="IG46" i="1"/>
  <c r="IG59" i="1"/>
  <c r="IG47" i="1"/>
  <c r="IG66" i="1"/>
  <c r="IG32" i="1"/>
  <c r="IG65" i="1"/>
  <c r="IG42" i="1"/>
  <c r="IG53" i="1"/>
  <c r="IG92" i="1"/>
  <c r="IG52" i="1"/>
  <c r="IG55" i="1"/>
  <c r="IG70" i="1"/>
  <c r="IG72" i="1"/>
  <c r="IG56" i="1"/>
  <c r="IG71" i="1"/>
  <c r="IF67" i="1"/>
  <c r="IF62" i="1"/>
  <c r="IF49" i="1"/>
  <c r="IF69" i="1"/>
  <c r="IF61" i="1"/>
  <c r="IF68" i="1"/>
  <c r="GU15" i="9"/>
  <c r="IH3" i="1"/>
  <c r="IH6" i="1" s="1"/>
  <c r="GT16" i="9"/>
  <c r="IG91" i="1" l="1"/>
  <c r="IG97" i="1"/>
  <c r="IG67" i="1"/>
  <c r="IG96" i="1"/>
  <c r="IG60" i="1"/>
  <c r="IG69" i="1"/>
  <c r="IH36" i="1"/>
  <c r="IH10" i="1"/>
  <c r="IH9" i="1" s="1"/>
  <c r="IH64" i="1"/>
  <c r="IH14" i="1"/>
  <c r="IH83" i="1" s="1"/>
  <c r="IH57" i="1"/>
  <c r="IH54" i="1"/>
  <c r="IH31" i="1"/>
  <c r="IH84" i="1" s="1"/>
  <c r="IH15" i="1"/>
  <c r="IH30" i="1"/>
  <c r="IH45" i="1"/>
  <c r="IH51" i="1"/>
  <c r="IH43" i="1"/>
  <c r="IH22" i="1"/>
  <c r="IH32" i="1"/>
  <c r="IH47" i="1"/>
  <c r="IH65" i="1"/>
  <c r="IH66" i="1"/>
  <c r="IH59" i="1"/>
  <c r="IH46" i="1"/>
  <c r="IH53" i="1"/>
  <c r="IH56" i="1"/>
  <c r="IH55" i="1"/>
  <c r="IH92" i="1"/>
  <c r="IH70" i="1"/>
  <c r="IH72" i="1"/>
  <c r="IH52" i="1"/>
  <c r="IH50" i="1" s="1"/>
  <c r="IH42" i="1"/>
  <c r="IH71" i="1"/>
  <c r="IG68" i="1"/>
  <c r="IG61" i="1"/>
  <c r="IG50" i="1"/>
  <c r="IG62" i="1"/>
  <c r="IG49" i="1"/>
  <c r="IG41" i="1"/>
  <c r="GV15" i="9"/>
  <c r="II3" i="1"/>
  <c r="II6" i="1" s="1"/>
  <c r="GU16" i="9"/>
  <c r="IH91" i="1" l="1"/>
  <c r="IH97" i="1"/>
  <c r="IH67" i="1"/>
  <c r="IH96" i="1"/>
  <c r="IH69" i="1"/>
  <c r="IH61" i="1"/>
  <c r="II36" i="1"/>
  <c r="II10" i="1"/>
  <c r="II9" i="1" s="1"/>
  <c r="II64" i="1"/>
  <c r="II14" i="1"/>
  <c r="II83" i="1" s="1"/>
  <c r="II15" i="1"/>
  <c r="II22" i="1"/>
  <c r="II30" i="1"/>
  <c r="II45" i="1"/>
  <c r="II51" i="1"/>
  <c r="II57" i="1"/>
  <c r="II54" i="1"/>
  <c r="II31" i="1"/>
  <c r="II84" i="1" s="1"/>
  <c r="II43" i="1"/>
  <c r="II47" i="1"/>
  <c r="II65" i="1"/>
  <c r="II32" i="1"/>
  <c r="II46" i="1"/>
  <c r="II66" i="1"/>
  <c r="II59" i="1"/>
  <c r="II56" i="1"/>
  <c r="II55" i="1"/>
  <c r="II92" i="1"/>
  <c r="II70" i="1"/>
  <c r="II72" i="1"/>
  <c r="II52" i="1"/>
  <c r="II42" i="1"/>
  <c r="II53" i="1"/>
  <c r="II71" i="1"/>
  <c r="IH60" i="1"/>
  <c r="IH41" i="1"/>
  <c r="IH68" i="1"/>
  <c r="IH49" i="1"/>
  <c r="IH62" i="1"/>
  <c r="GW15" i="9"/>
  <c r="IJ3" i="1"/>
  <c r="IJ6" i="1" s="1"/>
  <c r="GV16" i="9"/>
  <c r="II91" i="1" l="1"/>
  <c r="II97" i="1"/>
  <c r="II69" i="1"/>
  <c r="II68" i="1"/>
  <c r="IJ36" i="1"/>
  <c r="IJ10" i="1"/>
  <c r="IJ9" i="1" s="1"/>
  <c r="IJ64" i="1"/>
  <c r="IJ14" i="1"/>
  <c r="IJ83" i="1" s="1"/>
  <c r="IJ15" i="1"/>
  <c r="IJ22" i="1"/>
  <c r="IJ30" i="1"/>
  <c r="IJ54" i="1"/>
  <c r="IJ57" i="1"/>
  <c r="IJ31" i="1"/>
  <c r="IJ84" i="1" s="1"/>
  <c r="IJ45" i="1"/>
  <c r="IJ51" i="1"/>
  <c r="IJ43" i="1"/>
  <c r="IJ65" i="1"/>
  <c r="IJ66" i="1"/>
  <c r="IJ68" i="1" s="1"/>
  <c r="IJ46" i="1"/>
  <c r="IJ47" i="1"/>
  <c r="IJ59" i="1"/>
  <c r="IJ32" i="1"/>
  <c r="IJ70" i="1"/>
  <c r="IJ72" i="1"/>
  <c r="IJ42" i="1"/>
  <c r="IJ92" i="1"/>
  <c r="IJ52" i="1"/>
  <c r="IJ53" i="1"/>
  <c r="IJ56" i="1"/>
  <c r="IJ55" i="1"/>
  <c r="IJ71" i="1"/>
  <c r="II96" i="1"/>
  <c r="II67" i="1"/>
  <c r="II62" i="1"/>
  <c r="II49" i="1"/>
  <c r="II61" i="1"/>
  <c r="II41" i="1"/>
  <c r="II60" i="1"/>
  <c r="II50" i="1"/>
  <c r="GX15" i="9"/>
  <c r="GW16" i="9"/>
  <c r="IK3" i="1"/>
  <c r="IK6" i="1" s="1"/>
  <c r="IJ91" i="1" l="1"/>
  <c r="IJ97" i="1"/>
  <c r="IJ67" i="1"/>
  <c r="IJ69" i="1"/>
  <c r="IK36" i="1"/>
  <c r="IK10" i="1"/>
  <c r="IK9" i="1" s="1"/>
  <c r="IK14" i="1"/>
  <c r="IK83" i="1" s="1"/>
  <c r="IK64" i="1"/>
  <c r="IK43" i="1"/>
  <c r="IK41" i="1" s="1"/>
  <c r="IK31" i="1"/>
  <c r="IK84" i="1" s="1"/>
  <c r="IK54" i="1"/>
  <c r="IK51" i="1"/>
  <c r="IK57" i="1"/>
  <c r="IK45" i="1"/>
  <c r="IK15" i="1"/>
  <c r="IK22" i="1"/>
  <c r="IK30" i="1"/>
  <c r="IK59" i="1"/>
  <c r="IK66" i="1"/>
  <c r="IK32" i="1"/>
  <c r="IK46" i="1"/>
  <c r="IK47" i="1"/>
  <c r="IK65" i="1"/>
  <c r="IK92" i="1"/>
  <c r="IK52" i="1"/>
  <c r="IK72" i="1"/>
  <c r="IK42" i="1"/>
  <c r="IK55" i="1"/>
  <c r="IK70" i="1"/>
  <c r="IK53" i="1"/>
  <c r="IK56" i="1"/>
  <c r="IK71" i="1"/>
  <c r="IJ50" i="1"/>
  <c r="IJ60" i="1"/>
  <c r="IJ61" i="1"/>
  <c r="IJ96" i="1"/>
  <c r="IJ62" i="1"/>
  <c r="IJ49" i="1"/>
  <c r="IJ41" i="1"/>
  <c r="GY15" i="9"/>
  <c r="IL3" i="1"/>
  <c r="IL6" i="1" s="1"/>
  <c r="GX16" i="9"/>
  <c r="IK91" i="1" l="1"/>
  <c r="IK97" i="1"/>
  <c r="IK69" i="1"/>
  <c r="IK67" i="1"/>
  <c r="IK62" i="1"/>
  <c r="IK49" i="1"/>
  <c r="IK60" i="1"/>
  <c r="IK68" i="1"/>
  <c r="IK61" i="1"/>
  <c r="IK50" i="1"/>
  <c r="IK96" i="1"/>
  <c r="IL36" i="1"/>
  <c r="IL10" i="1"/>
  <c r="IL9" i="1" s="1"/>
  <c r="IL64" i="1"/>
  <c r="IL14" i="1"/>
  <c r="IL83" i="1" s="1"/>
  <c r="IL31" i="1"/>
  <c r="IL84" i="1" s="1"/>
  <c r="IL57" i="1"/>
  <c r="IL51" i="1"/>
  <c r="IL43" i="1"/>
  <c r="IL54" i="1"/>
  <c r="IL45" i="1"/>
  <c r="IL15" i="1"/>
  <c r="IL22" i="1"/>
  <c r="IL30" i="1"/>
  <c r="IL66" i="1"/>
  <c r="IL32" i="1"/>
  <c r="IL65" i="1"/>
  <c r="IL47" i="1"/>
  <c r="IL46" i="1"/>
  <c r="IL59" i="1"/>
  <c r="IL53" i="1"/>
  <c r="IL55" i="1"/>
  <c r="IL42" i="1"/>
  <c r="IL56" i="1"/>
  <c r="IL70" i="1"/>
  <c r="IL72" i="1"/>
  <c r="IL68" i="1" s="1"/>
  <c r="IL92" i="1"/>
  <c r="IL52" i="1"/>
  <c r="IL71" i="1"/>
  <c r="IL69" i="1" s="1"/>
  <c r="GZ15" i="9"/>
  <c r="IM3" i="1"/>
  <c r="IM6" i="1" s="1"/>
  <c r="GY16" i="9"/>
  <c r="IL91" i="1" l="1"/>
  <c r="IL97" i="1"/>
  <c r="IL67" i="1"/>
  <c r="IL41" i="1"/>
  <c r="IL96" i="1"/>
  <c r="IL61" i="1"/>
  <c r="IL50" i="1"/>
  <c r="IM36" i="1"/>
  <c r="IM10" i="1"/>
  <c r="IM9" i="1" s="1"/>
  <c r="IM64" i="1"/>
  <c r="IM14" i="1"/>
  <c r="IM83" i="1" s="1"/>
  <c r="IM54" i="1"/>
  <c r="IM45" i="1"/>
  <c r="IM15" i="1"/>
  <c r="IM22" i="1"/>
  <c r="IM30" i="1"/>
  <c r="IM43" i="1"/>
  <c r="IM41" i="1" s="1"/>
  <c r="IM51" i="1"/>
  <c r="IM57" i="1"/>
  <c r="IM31" i="1"/>
  <c r="IM84" i="1" s="1"/>
  <c r="IM32" i="1"/>
  <c r="IM59" i="1"/>
  <c r="IM46" i="1"/>
  <c r="IM47" i="1"/>
  <c r="IM66" i="1"/>
  <c r="IM65" i="1"/>
  <c r="IM72" i="1"/>
  <c r="IM68" i="1" s="1"/>
  <c r="IM55" i="1"/>
  <c r="IM70" i="1"/>
  <c r="IM53" i="1"/>
  <c r="IM56" i="1"/>
  <c r="IM92" i="1"/>
  <c r="IM52" i="1"/>
  <c r="IM42" i="1"/>
  <c r="IM71" i="1"/>
  <c r="IL60" i="1"/>
  <c r="IL62" i="1"/>
  <c r="IL49" i="1"/>
  <c r="HA15" i="9"/>
  <c r="IN3" i="1"/>
  <c r="GZ16" i="9"/>
  <c r="IM91" i="1" l="1"/>
  <c r="IM97" i="1"/>
  <c r="IM60" i="1"/>
  <c r="IM50" i="1"/>
  <c r="IM96" i="1"/>
  <c r="IN6" i="1"/>
  <c r="IM62" i="1"/>
  <c r="IM49" i="1"/>
  <c r="IM69" i="1"/>
  <c r="IM67" i="1"/>
  <c r="IM61" i="1"/>
  <c r="HA16" i="9"/>
  <c r="IO3" i="1"/>
  <c r="HB15" i="9"/>
  <c r="IO6" i="1" l="1"/>
  <c r="IN36" i="1"/>
  <c r="IN10" i="1"/>
  <c r="IN9" i="1" s="1"/>
  <c r="IN43" i="1"/>
  <c r="IN14" i="1"/>
  <c r="IN83" i="1" s="1"/>
  <c r="IN64" i="1"/>
  <c r="IN30" i="1"/>
  <c r="IN22" i="1"/>
  <c r="IN31" i="1"/>
  <c r="IN84" i="1" s="1"/>
  <c r="IN45" i="1"/>
  <c r="IN32" i="1"/>
  <c r="IN15" i="1"/>
  <c r="IN51" i="1"/>
  <c r="IN54" i="1"/>
  <c r="IN57" i="1"/>
  <c r="IN56" i="1"/>
  <c r="IN46" i="1"/>
  <c r="IN47" i="1"/>
  <c r="IN72" i="1"/>
  <c r="IN55" i="1"/>
  <c r="IN53" i="1"/>
  <c r="IN65" i="1"/>
  <c r="IN59" i="1"/>
  <c r="IN42" i="1"/>
  <c r="IN66" i="1"/>
  <c r="IN92" i="1"/>
  <c r="IN70" i="1"/>
  <c r="IN52" i="1"/>
  <c r="IN71" i="1"/>
  <c r="HB16" i="9"/>
  <c r="IP3" i="1"/>
  <c r="HC15" i="9"/>
  <c r="IN91" i="1" l="1"/>
  <c r="IN97" i="1"/>
  <c r="IN69" i="1"/>
  <c r="IN96" i="1"/>
  <c r="IN50" i="1"/>
  <c r="IN68" i="1"/>
  <c r="IN67" i="1"/>
  <c r="IP6" i="1"/>
  <c r="IN41" i="1"/>
  <c r="IO36" i="1"/>
  <c r="IO10" i="1"/>
  <c r="IO9" i="1" s="1"/>
  <c r="IO43" i="1"/>
  <c r="IO14" i="1"/>
  <c r="IO83" i="1" s="1"/>
  <c r="IO30" i="1"/>
  <c r="IO22" i="1"/>
  <c r="IO64" i="1"/>
  <c r="IO32" i="1"/>
  <c r="IO15" i="1"/>
  <c r="IO31" i="1"/>
  <c r="IO84" i="1" s="1"/>
  <c r="IO51" i="1"/>
  <c r="IO54" i="1"/>
  <c r="IO45" i="1"/>
  <c r="IO57" i="1"/>
  <c r="IO46" i="1"/>
  <c r="IO47" i="1"/>
  <c r="IO56" i="1"/>
  <c r="IO60" i="1" s="1"/>
  <c r="IO53" i="1"/>
  <c r="IO65" i="1"/>
  <c r="IO59" i="1"/>
  <c r="IO61" i="1" s="1"/>
  <c r="IO42" i="1"/>
  <c r="IO66" i="1"/>
  <c r="IO55" i="1"/>
  <c r="IO72" i="1"/>
  <c r="IO70" i="1"/>
  <c r="IO52" i="1"/>
  <c r="IO92" i="1"/>
  <c r="IO71" i="1"/>
  <c r="IN60" i="1"/>
  <c r="IN61" i="1"/>
  <c r="IN49" i="1"/>
  <c r="IN62" i="1"/>
  <c r="IQ3" i="1"/>
  <c r="IQ6" i="1" s="1"/>
  <c r="HC16" i="9"/>
  <c r="HD15" i="9"/>
  <c r="IO91" i="1" l="1"/>
  <c r="IO97" i="1"/>
  <c r="IO96" i="1"/>
  <c r="IO41" i="1"/>
  <c r="IO68" i="1"/>
  <c r="IO50" i="1"/>
  <c r="IO49" i="1"/>
  <c r="IO62" i="1"/>
  <c r="IO67" i="1"/>
  <c r="IO69" i="1"/>
  <c r="IQ36" i="1"/>
  <c r="IQ10" i="1"/>
  <c r="IQ9" i="1" s="1"/>
  <c r="IQ30" i="1"/>
  <c r="IQ22" i="1"/>
  <c r="IQ64" i="1"/>
  <c r="IQ14" i="1"/>
  <c r="IQ83" i="1" s="1"/>
  <c r="IQ43" i="1"/>
  <c r="IQ41" i="1" s="1"/>
  <c r="IQ45" i="1"/>
  <c r="IQ57" i="1"/>
  <c r="IQ54" i="1"/>
  <c r="IQ32" i="1"/>
  <c r="IQ31" i="1"/>
  <c r="IQ84" i="1" s="1"/>
  <c r="IQ15" i="1"/>
  <c r="IQ51" i="1"/>
  <c r="IQ46" i="1"/>
  <c r="IQ47" i="1"/>
  <c r="IQ56" i="1"/>
  <c r="IQ72" i="1"/>
  <c r="IQ55" i="1"/>
  <c r="IQ53" i="1"/>
  <c r="IQ42" i="1"/>
  <c r="IQ65" i="1"/>
  <c r="IQ59" i="1"/>
  <c r="IQ66" i="1"/>
  <c r="IQ70" i="1"/>
  <c r="IQ52" i="1"/>
  <c r="IQ92" i="1"/>
  <c r="IQ71" i="1"/>
  <c r="IP36" i="1"/>
  <c r="IP10" i="1"/>
  <c r="IP9" i="1" s="1"/>
  <c r="IP30" i="1"/>
  <c r="IP14" i="1"/>
  <c r="IP83" i="1" s="1"/>
  <c r="IP22" i="1"/>
  <c r="IP64" i="1"/>
  <c r="IP43" i="1"/>
  <c r="IP41" i="1" s="1"/>
  <c r="IP51" i="1"/>
  <c r="IP54" i="1"/>
  <c r="IP45" i="1"/>
  <c r="IP57" i="1"/>
  <c r="IP15" i="1"/>
  <c r="IP32" i="1"/>
  <c r="IP31" i="1"/>
  <c r="IP84" i="1" s="1"/>
  <c r="IP46" i="1"/>
  <c r="IP47" i="1"/>
  <c r="IP56" i="1"/>
  <c r="IP60" i="1" s="1"/>
  <c r="IP65" i="1"/>
  <c r="IP59" i="1"/>
  <c r="IP42" i="1"/>
  <c r="IP66" i="1"/>
  <c r="IP72" i="1"/>
  <c r="IP53" i="1"/>
  <c r="IP55" i="1"/>
  <c r="IP70" i="1"/>
  <c r="IP92" i="1"/>
  <c r="IP52" i="1"/>
  <c r="IP50" i="1" s="1"/>
  <c r="IP71" i="1"/>
  <c r="HE15" i="9"/>
  <c r="IR3" i="1"/>
  <c r="HD16" i="9"/>
  <c r="IP91" i="1" l="1"/>
  <c r="IP97" i="1"/>
  <c r="IQ91" i="1"/>
  <c r="IQ97" i="1"/>
  <c r="IQ67" i="1"/>
  <c r="IP96" i="1"/>
  <c r="IP68" i="1"/>
  <c r="IQ96" i="1"/>
  <c r="IQ62" i="1"/>
  <c r="IQ50" i="1"/>
  <c r="IP69" i="1"/>
  <c r="IQ61" i="1"/>
  <c r="IQ49" i="1"/>
  <c r="IP67" i="1"/>
  <c r="IP62" i="1"/>
  <c r="IP49" i="1"/>
  <c r="IR6" i="1"/>
  <c r="IP61" i="1"/>
  <c r="IQ68" i="1"/>
  <c r="IQ60" i="1"/>
  <c r="IQ69" i="1"/>
  <c r="HF15" i="9"/>
  <c r="IS3" i="1"/>
  <c r="HE16" i="9"/>
  <c r="IR36" i="1" l="1"/>
  <c r="IR10" i="1"/>
  <c r="IR9" i="1" s="1"/>
  <c r="IR14" i="1"/>
  <c r="IR83" i="1" s="1"/>
  <c r="IR64" i="1"/>
  <c r="IR43" i="1"/>
  <c r="IR30" i="1"/>
  <c r="IR22" i="1"/>
  <c r="IR51" i="1"/>
  <c r="IR31" i="1"/>
  <c r="IR84" i="1" s="1"/>
  <c r="IR15" i="1"/>
  <c r="IR54" i="1"/>
  <c r="IR32" i="1"/>
  <c r="IR45" i="1"/>
  <c r="IR57" i="1"/>
  <c r="IR56" i="1"/>
  <c r="IR46" i="1"/>
  <c r="IR47" i="1"/>
  <c r="IR55" i="1"/>
  <c r="IR53" i="1"/>
  <c r="IR42" i="1"/>
  <c r="IR65" i="1"/>
  <c r="IR59" i="1"/>
  <c r="IR66" i="1"/>
  <c r="IR72" i="1"/>
  <c r="IR70" i="1"/>
  <c r="IR92" i="1"/>
  <c r="IR52" i="1"/>
  <c r="IR71" i="1"/>
  <c r="IS6" i="1"/>
  <c r="HG15" i="9"/>
  <c r="IT3" i="1"/>
  <c r="IT6" i="1" s="1"/>
  <c r="HF16" i="9"/>
  <c r="IR91" i="1" l="1"/>
  <c r="IR97" i="1"/>
  <c r="IR61" i="1"/>
  <c r="IR50" i="1"/>
  <c r="IT36" i="1"/>
  <c r="IT10" i="1"/>
  <c r="IT9" i="1" s="1"/>
  <c r="IT30" i="1"/>
  <c r="IT22" i="1"/>
  <c r="IT14" i="1"/>
  <c r="IT83" i="1" s="1"/>
  <c r="IT64" i="1"/>
  <c r="IT43" i="1"/>
  <c r="IT31" i="1"/>
  <c r="IT84" i="1" s="1"/>
  <c r="IT54" i="1"/>
  <c r="IT32" i="1"/>
  <c r="IT45" i="1"/>
  <c r="IT57" i="1"/>
  <c r="IT51" i="1"/>
  <c r="IT15" i="1"/>
  <c r="IT56" i="1"/>
  <c r="IT47" i="1"/>
  <c r="IT46" i="1"/>
  <c r="IT59" i="1"/>
  <c r="IT66" i="1"/>
  <c r="IT55" i="1"/>
  <c r="IT53" i="1"/>
  <c r="IT72" i="1"/>
  <c r="IT65" i="1"/>
  <c r="IT42" i="1"/>
  <c r="IT92" i="1"/>
  <c r="IT70" i="1"/>
  <c r="IT52" i="1"/>
  <c r="IT71" i="1"/>
  <c r="IR69" i="1"/>
  <c r="IR60" i="1"/>
  <c r="IS36" i="1"/>
  <c r="IS10" i="1"/>
  <c r="IS9" i="1" s="1"/>
  <c r="IS43" i="1"/>
  <c r="IS64" i="1"/>
  <c r="IS30" i="1"/>
  <c r="IS14" i="1"/>
  <c r="IS83" i="1" s="1"/>
  <c r="IS22" i="1"/>
  <c r="IS15" i="1"/>
  <c r="IS31" i="1"/>
  <c r="IS84" i="1" s="1"/>
  <c r="IS51" i="1"/>
  <c r="IS54" i="1"/>
  <c r="IS32" i="1"/>
  <c r="IS45" i="1"/>
  <c r="IS57" i="1"/>
  <c r="IS56" i="1"/>
  <c r="IS46" i="1"/>
  <c r="IS47" i="1"/>
  <c r="IS65" i="1"/>
  <c r="IS69" i="1" s="1"/>
  <c r="IS59" i="1"/>
  <c r="IS61" i="1" s="1"/>
  <c r="IS66" i="1"/>
  <c r="IS72" i="1"/>
  <c r="IS55" i="1"/>
  <c r="IS42" i="1"/>
  <c r="IS53" i="1"/>
  <c r="IS92" i="1"/>
  <c r="IS52" i="1"/>
  <c r="IS70" i="1"/>
  <c r="IS71" i="1"/>
  <c r="IR62" i="1"/>
  <c r="IR49" i="1"/>
  <c r="IR67" i="1"/>
  <c r="IR96" i="1"/>
  <c r="IR68" i="1"/>
  <c r="IR41" i="1"/>
  <c r="HH15" i="9"/>
  <c r="IU3" i="1"/>
  <c r="HG16" i="9"/>
  <c r="IT91" i="1" l="1"/>
  <c r="IT97" i="1"/>
  <c r="IS91" i="1"/>
  <c r="IS97" i="1"/>
  <c r="IT60" i="1"/>
  <c r="IT67" i="1"/>
  <c r="IT96" i="1"/>
  <c r="IS67" i="1"/>
  <c r="IT68" i="1"/>
  <c r="IS50" i="1"/>
  <c r="IT41" i="1"/>
  <c r="IS96" i="1"/>
  <c r="IT69" i="1"/>
  <c r="IT50" i="1"/>
  <c r="IU6" i="1"/>
  <c r="IS60" i="1"/>
  <c r="IS62" i="1"/>
  <c r="IS49" i="1"/>
  <c r="IT62" i="1"/>
  <c r="IT49" i="1"/>
  <c r="IS41" i="1"/>
  <c r="IS68" i="1"/>
  <c r="IT61" i="1"/>
  <c r="HI15" i="9"/>
  <c r="IV3" i="1"/>
  <c r="IV6" i="1" s="1"/>
  <c r="HH16" i="9"/>
  <c r="IV36" i="1" l="1"/>
  <c r="IV10" i="1"/>
  <c r="IV9" i="1" s="1"/>
  <c r="IV43" i="1"/>
  <c r="IV14" i="1"/>
  <c r="IV83" i="1" s="1"/>
  <c r="IV64" i="1"/>
  <c r="IV22" i="1"/>
  <c r="IV30" i="1"/>
  <c r="IV15" i="1"/>
  <c r="IV32" i="1"/>
  <c r="IV51" i="1"/>
  <c r="IV54" i="1"/>
  <c r="IV31" i="1"/>
  <c r="IV84" i="1" s="1"/>
  <c r="IV45" i="1"/>
  <c r="IV57" i="1"/>
  <c r="IV47" i="1"/>
  <c r="IV46" i="1"/>
  <c r="IV56" i="1"/>
  <c r="IV60" i="1" s="1"/>
  <c r="IV55" i="1"/>
  <c r="IV53" i="1"/>
  <c r="IV65" i="1"/>
  <c r="IV59" i="1"/>
  <c r="IV42" i="1"/>
  <c r="IV66" i="1"/>
  <c r="IV72" i="1"/>
  <c r="IV52" i="1"/>
  <c r="IV70" i="1"/>
  <c r="IV92" i="1"/>
  <c r="IV71" i="1"/>
  <c r="IU36" i="1"/>
  <c r="IU10" i="1"/>
  <c r="IU9" i="1" s="1"/>
  <c r="IU22" i="1"/>
  <c r="IU14" i="1"/>
  <c r="IU83" i="1" s="1"/>
  <c r="IU64" i="1"/>
  <c r="IU30" i="1"/>
  <c r="IU43" i="1"/>
  <c r="IU45" i="1"/>
  <c r="IU57" i="1"/>
  <c r="IU15" i="1"/>
  <c r="IU32" i="1"/>
  <c r="IU51" i="1"/>
  <c r="IU54" i="1"/>
  <c r="IU31" i="1"/>
  <c r="IU84" i="1" s="1"/>
  <c r="IU47" i="1"/>
  <c r="IU46" i="1"/>
  <c r="IU56" i="1"/>
  <c r="IU60" i="1" s="1"/>
  <c r="IU66" i="1"/>
  <c r="IU55" i="1"/>
  <c r="IU53" i="1"/>
  <c r="IU65" i="1"/>
  <c r="IU42" i="1"/>
  <c r="IU72" i="1"/>
  <c r="IU59" i="1"/>
  <c r="IU92" i="1"/>
  <c r="IU70" i="1"/>
  <c r="IU52" i="1"/>
  <c r="IU71" i="1"/>
  <c r="IU69" i="1" s="1"/>
  <c r="HJ15" i="9"/>
  <c r="HI16" i="9"/>
  <c r="IW3" i="1"/>
  <c r="IW6" i="1" s="1"/>
  <c r="IV91" i="1" l="1"/>
  <c r="IV97" i="1"/>
  <c r="IU91" i="1"/>
  <c r="IU96" i="1" s="1"/>
  <c r="IU97" i="1"/>
  <c r="IV96" i="1"/>
  <c r="IV67" i="1"/>
  <c r="IU67" i="1"/>
  <c r="IV69" i="1"/>
  <c r="IU41" i="1"/>
  <c r="IV68" i="1"/>
  <c r="IU50" i="1"/>
  <c r="IV61" i="1"/>
  <c r="IV41" i="1"/>
  <c r="IU68" i="1"/>
  <c r="IU62" i="1"/>
  <c r="IU49" i="1"/>
  <c r="IV62" i="1"/>
  <c r="IV49" i="1"/>
  <c r="IV50" i="1"/>
  <c r="IU61" i="1"/>
  <c r="IW36" i="1"/>
  <c r="IW10" i="1"/>
  <c r="IW9" i="1" s="1"/>
  <c r="IW14" i="1"/>
  <c r="IW83" i="1" s="1"/>
  <c r="IW64" i="1"/>
  <c r="IW30" i="1"/>
  <c r="IW43" i="1"/>
  <c r="IW22" i="1"/>
  <c r="IW51" i="1"/>
  <c r="IW54" i="1"/>
  <c r="IW31" i="1"/>
  <c r="IW84" i="1" s="1"/>
  <c r="IW32" i="1"/>
  <c r="IW45" i="1"/>
  <c r="IW57" i="1"/>
  <c r="IW15" i="1"/>
  <c r="IW46" i="1"/>
  <c r="IW47" i="1"/>
  <c r="IW56" i="1"/>
  <c r="IW53" i="1"/>
  <c r="IW65" i="1"/>
  <c r="IW59" i="1"/>
  <c r="IW61" i="1" s="1"/>
  <c r="IW42" i="1"/>
  <c r="IW55" i="1"/>
  <c r="IW72" i="1"/>
  <c r="IW66" i="1"/>
  <c r="IW92" i="1"/>
  <c r="IW70" i="1"/>
  <c r="IW52" i="1"/>
  <c r="IW71" i="1"/>
  <c r="HK15" i="9"/>
  <c r="IX3" i="1"/>
  <c r="IX6" i="1" s="1"/>
  <c r="HJ16" i="9"/>
  <c r="IW91" i="1" l="1"/>
  <c r="IW97" i="1"/>
  <c r="IW96" i="1"/>
  <c r="IW67" i="1"/>
  <c r="IW68" i="1"/>
  <c r="IX36" i="1"/>
  <c r="IX10" i="1"/>
  <c r="IX9" i="1" s="1"/>
  <c r="IX30" i="1"/>
  <c r="IX22" i="1"/>
  <c r="IX14" i="1"/>
  <c r="IX83" i="1" s="1"/>
  <c r="IX43" i="1"/>
  <c r="IX64" i="1"/>
  <c r="IX54" i="1"/>
  <c r="IX57" i="1"/>
  <c r="IX31" i="1"/>
  <c r="IX84" i="1" s="1"/>
  <c r="IX32" i="1"/>
  <c r="IX45" i="1"/>
  <c r="IX51" i="1"/>
  <c r="IX15" i="1"/>
  <c r="IX46" i="1"/>
  <c r="IX56" i="1"/>
  <c r="IX47" i="1"/>
  <c r="IX59" i="1"/>
  <c r="IX61" i="1" s="1"/>
  <c r="IX72" i="1"/>
  <c r="IX65" i="1"/>
  <c r="IX66" i="1"/>
  <c r="IX55" i="1"/>
  <c r="IX53" i="1"/>
  <c r="IX42" i="1"/>
  <c r="IX92" i="1"/>
  <c r="IX52" i="1"/>
  <c r="IX70" i="1"/>
  <c r="IX67" i="1" s="1"/>
  <c r="IX71" i="1"/>
  <c r="IW69" i="1"/>
  <c r="IW60" i="1"/>
  <c r="IW62" i="1"/>
  <c r="IW49" i="1"/>
  <c r="IW50" i="1"/>
  <c r="IW41" i="1"/>
  <c r="HL15" i="9"/>
  <c r="IY3" i="1"/>
  <c r="IY6" i="1" s="1"/>
  <c r="HK16" i="9"/>
  <c r="IX91" i="1" l="1"/>
  <c r="IX97" i="1"/>
  <c r="IX50" i="1"/>
  <c r="IX69" i="1"/>
  <c r="IX60" i="1"/>
  <c r="IY36" i="1"/>
  <c r="IY10" i="1"/>
  <c r="IY9" i="1" s="1"/>
  <c r="IY22" i="1"/>
  <c r="IY43" i="1"/>
  <c r="IY14" i="1"/>
  <c r="IY83" i="1" s="1"/>
  <c r="IY64" i="1"/>
  <c r="IY30" i="1"/>
  <c r="IY57" i="1"/>
  <c r="IY32" i="1"/>
  <c r="IY31" i="1"/>
  <c r="IY84" i="1" s="1"/>
  <c r="IY45" i="1"/>
  <c r="IY15" i="1"/>
  <c r="IY51" i="1"/>
  <c r="IY54" i="1"/>
  <c r="IY47" i="1"/>
  <c r="IY56" i="1"/>
  <c r="IY60" i="1" s="1"/>
  <c r="IY46" i="1"/>
  <c r="IY72" i="1"/>
  <c r="IY55" i="1"/>
  <c r="IY53" i="1"/>
  <c r="IY65" i="1"/>
  <c r="IY59" i="1"/>
  <c r="IY42" i="1"/>
  <c r="IY66" i="1"/>
  <c r="IY92" i="1"/>
  <c r="IY70" i="1"/>
  <c r="IY52" i="1"/>
  <c r="IY71" i="1"/>
  <c r="IX68" i="1"/>
  <c r="IX62" i="1"/>
  <c r="IX49" i="1"/>
  <c r="IX96" i="1"/>
  <c r="IX41" i="1"/>
  <c r="HM15" i="9"/>
  <c r="IZ3" i="1"/>
  <c r="IZ6" i="1" s="1"/>
  <c r="HL16" i="9"/>
  <c r="IY91" i="1" l="1"/>
  <c r="IY97" i="1"/>
  <c r="IY67" i="1"/>
  <c r="IY61" i="1"/>
  <c r="IY41" i="1"/>
  <c r="IZ36" i="1"/>
  <c r="IZ10" i="1"/>
  <c r="IZ9" i="1" s="1"/>
  <c r="IZ43" i="1"/>
  <c r="IZ14" i="1"/>
  <c r="IZ83" i="1" s="1"/>
  <c r="IZ64" i="1"/>
  <c r="IZ30" i="1"/>
  <c r="IZ22" i="1"/>
  <c r="IZ31" i="1"/>
  <c r="IZ84" i="1" s="1"/>
  <c r="IZ45" i="1"/>
  <c r="IZ32" i="1"/>
  <c r="IZ15" i="1"/>
  <c r="IZ51" i="1"/>
  <c r="IZ54" i="1"/>
  <c r="IZ57" i="1"/>
  <c r="IZ56" i="1"/>
  <c r="IZ46" i="1"/>
  <c r="IZ47" i="1"/>
  <c r="IZ53" i="1"/>
  <c r="IZ65" i="1"/>
  <c r="IZ59" i="1"/>
  <c r="IZ72" i="1"/>
  <c r="IZ42" i="1"/>
  <c r="IZ66" i="1"/>
  <c r="IZ55" i="1"/>
  <c r="IZ52" i="1"/>
  <c r="IZ92" i="1"/>
  <c r="IZ70" i="1"/>
  <c r="IZ71" i="1"/>
  <c r="IY49" i="1"/>
  <c r="IY62" i="1"/>
  <c r="IY50" i="1"/>
  <c r="IY69" i="1"/>
  <c r="IY68" i="1"/>
  <c r="IY96" i="1"/>
  <c r="HN15" i="9"/>
  <c r="HM16" i="9"/>
  <c r="JA3" i="1"/>
  <c r="JA6" i="1" s="1"/>
  <c r="IZ91" i="1" l="1"/>
  <c r="IZ97" i="1"/>
  <c r="IZ69" i="1"/>
  <c r="IZ96" i="1"/>
  <c r="IZ60" i="1"/>
  <c r="IZ41" i="1"/>
  <c r="JA36" i="1"/>
  <c r="JA10" i="1"/>
  <c r="JA9" i="1" s="1"/>
  <c r="JA43" i="1"/>
  <c r="JA14" i="1"/>
  <c r="JA83" i="1" s="1"/>
  <c r="JA30" i="1"/>
  <c r="JA22" i="1"/>
  <c r="JA64" i="1"/>
  <c r="JA15" i="1"/>
  <c r="JA31" i="1"/>
  <c r="JA84" i="1" s="1"/>
  <c r="JA51" i="1"/>
  <c r="JA32" i="1"/>
  <c r="JA54" i="1"/>
  <c r="JA45" i="1"/>
  <c r="JA57" i="1"/>
  <c r="JA46" i="1"/>
  <c r="JA47" i="1"/>
  <c r="JA56" i="1"/>
  <c r="JA60" i="1" s="1"/>
  <c r="JA53" i="1"/>
  <c r="JA65" i="1"/>
  <c r="JA59" i="1"/>
  <c r="JA42" i="1"/>
  <c r="JA66" i="1"/>
  <c r="JA72" i="1"/>
  <c r="JA68" i="1" s="1"/>
  <c r="JA55" i="1"/>
  <c r="JA52" i="1"/>
  <c r="JA92" i="1"/>
  <c r="JA70" i="1"/>
  <c r="JA67" i="1" s="1"/>
  <c r="JA71" i="1"/>
  <c r="IZ67" i="1"/>
  <c r="IZ61" i="1"/>
  <c r="IZ50" i="1"/>
  <c r="IZ68" i="1"/>
  <c r="IZ62" i="1"/>
  <c r="IZ49" i="1"/>
  <c r="HO15" i="9"/>
  <c r="HN16" i="9"/>
  <c r="JB3" i="1"/>
  <c r="JB6" i="1" s="1"/>
  <c r="JA91" i="1" l="1"/>
  <c r="JA97" i="1"/>
  <c r="JA61" i="1"/>
  <c r="JA96" i="1"/>
  <c r="JA41" i="1"/>
  <c r="JA50" i="1"/>
  <c r="JA49" i="1"/>
  <c r="JA62" i="1"/>
  <c r="JB36" i="1"/>
  <c r="JB10" i="1"/>
  <c r="JB9" i="1" s="1"/>
  <c r="JB30" i="1"/>
  <c r="JB14" i="1"/>
  <c r="JB83" i="1" s="1"/>
  <c r="JB22" i="1"/>
  <c r="JB64" i="1"/>
  <c r="JB43" i="1"/>
  <c r="JB41" i="1" s="1"/>
  <c r="JB32" i="1"/>
  <c r="JB51" i="1"/>
  <c r="JB54" i="1"/>
  <c r="JB45" i="1"/>
  <c r="JB57" i="1"/>
  <c r="JB31" i="1"/>
  <c r="JB84" i="1" s="1"/>
  <c r="JB15" i="1"/>
  <c r="JB46" i="1"/>
  <c r="JB47" i="1"/>
  <c r="JB56" i="1"/>
  <c r="JB60" i="1" s="1"/>
  <c r="JB65" i="1"/>
  <c r="JB59" i="1"/>
  <c r="JB61" i="1" s="1"/>
  <c r="JB42" i="1"/>
  <c r="JB66" i="1"/>
  <c r="JB72" i="1"/>
  <c r="JB68" i="1" s="1"/>
  <c r="JB53" i="1"/>
  <c r="JB55" i="1"/>
  <c r="JB70" i="1"/>
  <c r="JB92" i="1"/>
  <c r="JB52" i="1"/>
  <c r="JB50" i="1" s="1"/>
  <c r="JB71" i="1"/>
  <c r="JA69" i="1"/>
  <c r="HP15" i="9"/>
  <c r="JC3" i="1"/>
  <c r="JC6" i="1" s="1"/>
  <c r="HO16" i="9"/>
  <c r="JB91" i="1" l="1"/>
  <c r="JB97" i="1"/>
  <c r="JB96" i="1"/>
  <c r="JB67" i="1"/>
  <c r="JC36" i="1"/>
  <c r="JC10" i="1"/>
  <c r="JC9" i="1" s="1"/>
  <c r="JC22" i="1"/>
  <c r="JC64" i="1"/>
  <c r="JC14" i="1"/>
  <c r="JC83" i="1" s="1"/>
  <c r="JC43" i="1"/>
  <c r="JC30" i="1"/>
  <c r="JC31" i="1"/>
  <c r="JC84" i="1" s="1"/>
  <c r="JC45" i="1"/>
  <c r="JC15" i="1"/>
  <c r="JC57" i="1"/>
  <c r="JC51" i="1"/>
  <c r="JC62" i="1" s="1"/>
  <c r="JC54" i="1"/>
  <c r="JC32" i="1"/>
  <c r="JC47" i="1"/>
  <c r="JC56" i="1"/>
  <c r="JC60" i="1" s="1"/>
  <c r="JC46" i="1"/>
  <c r="JC72" i="1"/>
  <c r="JC55" i="1"/>
  <c r="JC53" i="1"/>
  <c r="JC42" i="1"/>
  <c r="JC66" i="1"/>
  <c r="JC65" i="1"/>
  <c r="JC59" i="1"/>
  <c r="JC70" i="1"/>
  <c r="JC92" i="1"/>
  <c r="JC52" i="1"/>
  <c r="JC71" i="1"/>
  <c r="JB69" i="1"/>
  <c r="JB62" i="1"/>
  <c r="JB49" i="1"/>
  <c r="HQ15" i="9"/>
  <c r="JD3" i="1"/>
  <c r="JD6" i="1" s="1"/>
  <c r="HP16" i="9"/>
  <c r="JC91" i="1" l="1"/>
  <c r="JC97" i="1"/>
  <c r="JC96" i="1"/>
  <c r="JC61" i="1"/>
  <c r="JC49" i="1"/>
  <c r="JC67" i="1"/>
  <c r="JC41" i="1"/>
  <c r="JC69" i="1"/>
  <c r="JD36" i="1"/>
  <c r="JD10" i="1"/>
  <c r="JD9" i="1" s="1"/>
  <c r="JD14" i="1"/>
  <c r="JD83" i="1" s="1"/>
  <c r="JD64" i="1"/>
  <c r="JD43" i="1"/>
  <c r="JD22" i="1"/>
  <c r="JD30" i="1"/>
  <c r="JD51" i="1"/>
  <c r="JD31" i="1"/>
  <c r="JD84" i="1" s="1"/>
  <c r="JD15" i="1"/>
  <c r="JD54" i="1"/>
  <c r="JD32" i="1"/>
  <c r="JD45" i="1"/>
  <c r="JD57" i="1"/>
  <c r="JD56" i="1"/>
  <c r="JD47" i="1"/>
  <c r="JD46" i="1"/>
  <c r="JD53" i="1"/>
  <c r="JD55" i="1"/>
  <c r="JD42" i="1"/>
  <c r="JD65" i="1"/>
  <c r="JD59" i="1"/>
  <c r="JD72" i="1"/>
  <c r="JD66" i="1"/>
  <c r="JD70" i="1"/>
  <c r="JD67" i="1" s="1"/>
  <c r="JD92" i="1"/>
  <c r="JD52" i="1"/>
  <c r="JD71" i="1"/>
  <c r="JC50" i="1"/>
  <c r="JC68" i="1"/>
  <c r="HR15" i="9"/>
  <c r="JE3" i="1"/>
  <c r="JE6" i="1" s="1"/>
  <c r="HQ16" i="9"/>
  <c r="JD91" i="1" l="1"/>
  <c r="JD97" i="1"/>
  <c r="JD96" i="1"/>
  <c r="JD69" i="1"/>
  <c r="JD60" i="1"/>
  <c r="JD61" i="1"/>
  <c r="JD50" i="1"/>
  <c r="JD41" i="1"/>
  <c r="JD68" i="1"/>
  <c r="JD49" i="1"/>
  <c r="JD62" i="1"/>
  <c r="JE36" i="1"/>
  <c r="JE10" i="1"/>
  <c r="JE9" i="1" s="1"/>
  <c r="JE43" i="1"/>
  <c r="JE30" i="1"/>
  <c r="JE22" i="1"/>
  <c r="JE14" i="1"/>
  <c r="JE83" i="1" s="1"/>
  <c r="JE64" i="1"/>
  <c r="JE15" i="1"/>
  <c r="JE31" i="1"/>
  <c r="JE84" i="1" s="1"/>
  <c r="JE54" i="1"/>
  <c r="JE32" i="1"/>
  <c r="JE45" i="1"/>
  <c r="JE57" i="1"/>
  <c r="JE51" i="1"/>
  <c r="JE56" i="1"/>
  <c r="JE46" i="1"/>
  <c r="JE50" i="1" s="1"/>
  <c r="JE47" i="1"/>
  <c r="JE65" i="1"/>
  <c r="JE69" i="1" s="1"/>
  <c r="JE59" i="1"/>
  <c r="JE72" i="1"/>
  <c r="JE66" i="1"/>
  <c r="JE55" i="1"/>
  <c r="JE53" i="1"/>
  <c r="JE42" i="1"/>
  <c r="JE52" i="1"/>
  <c r="JE70" i="1"/>
  <c r="JE92" i="1"/>
  <c r="JE71" i="1"/>
  <c r="HS15" i="9"/>
  <c r="JF3" i="1"/>
  <c r="JF6" i="1" s="1"/>
  <c r="HR16" i="9"/>
  <c r="JE91" i="1" l="1"/>
  <c r="JE97" i="1"/>
  <c r="JE96" i="1"/>
  <c r="JE67" i="1"/>
  <c r="JE61" i="1"/>
  <c r="JE41" i="1"/>
  <c r="JF36" i="1"/>
  <c r="JF10" i="1"/>
  <c r="JF9" i="1" s="1"/>
  <c r="JF30" i="1"/>
  <c r="JF22" i="1"/>
  <c r="JF14" i="1"/>
  <c r="JF83" i="1" s="1"/>
  <c r="JF64" i="1"/>
  <c r="JF43" i="1"/>
  <c r="JF54" i="1"/>
  <c r="JF32" i="1"/>
  <c r="JF45" i="1"/>
  <c r="JF57" i="1"/>
  <c r="JF31" i="1"/>
  <c r="JF84" i="1" s="1"/>
  <c r="JF51" i="1"/>
  <c r="JF15" i="1"/>
  <c r="JF46" i="1"/>
  <c r="JF56" i="1"/>
  <c r="JF47" i="1"/>
  <c r="JF59" i="1"/>
  <c r="JF66" i="1"/>
  <c r="JF55" i="1"/>
  <c r="JF53" i="1"/>
  <c r="JF72" i="1"/>
  <c r="JF68" i="1" s="1"/>
  <c r="JF65" i="1"/>
  <c r="JF42" i="1"/>
  <c r="JF92" i="1"/>
  <c r="JF70" i="1"/>
  <c r="JF67" i="1" s="1"/>
  <c r="JF52" i="1"/>
  <c r="JF71" i="1"/>
  <c r="JE60" i="1"/>
  <c r="JE62" i="1"/>
  <c r="JE49" i="1"/>
  <c r="JE68" i="1"/>
  <c r="HT15" i="9"/>
  <c r="JG3" i="1"/>
  <c r="JG6" i="1" s="1"/>
  <c r="HS16" i="9"/>
  <c r="JF91" i="1" l="1"/>
  <c r="JF97" i="1"/>
  <c r="JF96" i="1"/>
  <c r="JF69" i="1"/>
  <c r="JF50" i="1"/>
  <c r="JF41" i="1"/>
  <c r="JG36" i="1"/>
  <c r="JG10" i="1"/>
  <c r="JG9" i="1" s="1"/>
  <c r="JG22" i="1"/>
  <c r="JG14" i="1"/>
  <c r="JG83" i="1" s="1"/>
  <c r="JG64" i="1"/>
  <c r="JG30" i="1"/>
  <c r="JG43" i="1"/>
  <c r="JG15" i="1"/>
  <c r="JG51" i="1"/>
  <c r="JG54" i="1"/>
  <c r="JG57" i="1"/>
  <c r="JG31" i="1"/>
  <c r="JG84" i="1" s="1"/>
  <c r="JG45" i="1"/>
  <c r="JG32" i="1"/>
  <c r="JG47" i="1"/>
  <c r="JG46" i="1"/>
  <c r="JG56" i="1"/>
  <c r="JG55" i="1"/>
  <c r="JG66" i="1"/>
  <c r="JG53" i="1"/>
  <c r="JG72" i="1"/>
  <c r="JG68" i="1" s="1"/>
  <c r="JG65" i="1"/>
  <c r="JG42" i="1"/>
  <c r="JG59" i="1"/>
  <c r="JG92" i="1"/>
  <c r="JG52" i="1"/>
  <c r="JG70" i="1"/>
  <c r="JG71" i="1"/>
  <c r="JF60" i="1"/>
  <c r="JF49" i="1"/>
  <c r="JF62" i="1"/>
  <c r="JF61" i="1"/>
  <c r="HU15" i="9"/>
  <c r="JH3" i="1"/>
  <c r="JH6" i="1" s="1"/>
  <c r="HT16" i="9"/>
  <c r="JG91" i="1" l="1"/>
  <c r="JG97" i="1"/>
  <c r="JG41" i="1"/>
  <c r="JG60" i="1"/>
  <c r="JG69" i="1"/>
  <c r="JG67" i="1"/>
  <c r="JG50" i="1"/>
  <c r="JG49" i="1"/>
  <c r="JG62" i="1"/>
  <c r="JG61" i="1"/>
  <c r="JH36" i="1"/>
  <c r="JH10" i="1"/>
  <c r="JH9" i="1" s="1"/>
  <c r="JH14" i="1"/>
  <c r="JH83" i="1" s="1"/>
  <c r="JH64" i="1"/>
  <c r="JH22" i="1"/>
  <c r="JH30" i="1"/>
  <c r="JH43" i="1"/>
  <c r="JH51" i="1"/>
  <c r="JH15" i="1"/>
  <c r="JH54" i="1"/>
  <c r="JH31" i="1"/>
  <c r="JH84" i="1" s="1"/>
  <c r="JH32" i="1"/>
  <c r="JH45" i="1"/>
  <c r="JH57" i="1"/>
  <c r="JH46" i="1"/>
  <c r="JH56" i="1"/>
  <c r="JH47" i="1"/>
  <c r="JH55" i="1"/>
  <c r="JH66" i="1"/>
  <c r="JH53" i="1"/>
  <c r="JH65" i="1"/>
  <c r="JH59" i="1"/>
  <c r="JH42" i="1"/>
  <c r="JH72" i="1"/>
  <c r="JH92" i="1"/>
  <c r="JH52" i="1"/>
  <c r="JH70" i="1"/>
  <c r="JH71" i="1"/>
  <c r="JG96" i="1"/>
  <c r="HV15" i="9"/>
  <c r="HU16" i="9"/>
  <c r="JI3" i="1"/>
  <c r="JI6" i="1" s="1"/>
  <c r="JH91" i="1" l="1"/>
  <c r="JH97" i="1"/>
  <c r="JH61" i="1"/>
  <c r="JH96" i="1"/>
  <c r="JH67" i="1"/>
  <c r="JH41" i="1"/>
  <c r="JH60" i="1"/>
  <c r="JH50" i="1"/>
  <c r="JH49" i="1"/>
  <c r="JH62" i="1"/>
  <c r="JI36" i="1"/>
  <c r="JI10" i="1"/>
  <c r="JI9" i="1" s="1"/>
  <c r="JI30" i="1"/>
  <c r="JI22" i="1"/>
  <c r="JI43" i="1"/>
  <c r="JI14" i="1"/>
  <c r="JI83" i="1" s="1"/>
  <c r="JI64" i="1"/>
  <c r="JI51" i="1"/>
  <c r="JI54" i="1"/>
  <c r="JI32" i="1"/>
  <c r="JI45" i="1"/>
  <c r="JI31" i="1"/>
  <c r="JI84" i="1" s="1"/>
  <c r="JI57" i="1"/>
  <c r="JI15" i="1"/>
  <c r="JI46" i="1"/>
  <c r="JI56" i="1"/>
  <c r="JI47" i="1"/>
  <c r="JI65" i="1"/>
  <c r="JI59" i="1"/>
  <c r="JI42" i="1"/>
  <c r="JI72" i="1"/>
  <c r="JI53" i="1"/>
  <c r="JI55" i="1"/>
  <c r="JI66" i="1"/>
  <c r="JI92" i="1"/>
  <c r="JI52" i="1"/>
  <c r="JI50" i="1" s="1"/>
  <c r="JI70" i="1"/>
  <c r="JI71" i="1"/>
  <c r="JH69" i="1"/>
  <c r="JH68" i="1"/>
  <c r="HW15" i="9"/>
  <c r="HV16" i="9"/>
  <c r="JJ3" i="1"/>
  <c r="JJ6" i="1" s="1"/>
  <c r="JI91" i="1" l="1"/>
  <c r="JI97" i="1"/>
  <c r="JI96" i="1"/>
  <c r="JI67" i="1"/>
  <c r="JI61" i="1"/>
  <c r="JI41" i="1"/>
  <c r="JI60" i="1"/>
  <c r="JI69" i="1"/>
  <c r="JJ36" i="1"/>
  <c r="JJ10" i="1"/>
  <c r="JJ9" i="1" s="1"/>
  <c r="JJ30" i="1"/>
  <c r="JJ22" i="1"/>
  <c r="JJ43" i="1"/>
  <c r="JJ41" i="1" s="1"/>
  <c r="JJ14" i="1"/>
  <c r="JJ83" i="1" s="1"/>
  <c r="JJ64" i="1"/>
  <c r="JJ57" i="1"/>
  <c r="JJ32" i="1"/>
  <c r="JJ54" i="1"/>
  <c r="JJ45" i="1"/>
  <c r="JJ31" i="1"/>
  <c r="JJ84" i="1" s="1"/>
  <c r="JJ15" i="1"/>
  <c r="JJ51" i="1"/>
  <c r="JJ46" i="1"/>
  <c r="JJ56" i="1"/>
  <c r="JJ47" i="1"/>
  <c r="JJ60" i="1" s="1"/>
  <c r="JJ72" i="1"/>
  <c r="JJ55" i="1"/>
  <c r="JJ66" i="1"/>
  <c r="JJ68" i="1" s="1"/>
  <c r="JJ53" i="1"/>
  <c r="JJ65" i="1"/>
  <c r="JJ59" i="1"/>
  <c r="JJ42" i="1"/>
  <c r="JJ70" i="1"/>
  <c r="JJ92" i="1"/>
  <c r="JJ52" i="1"/>
  <c r="JJ50" i="1" s="1"/>
  <c r="JJ71" i="1"/>
  <c r="JI49" i="1"/>
  <c r="JI62" i="1"/>
  <c r="JI68" i="1"/>
  <c r="HX15" i="9"/>
  <c r="JK3" i="1"/>
  <c r="JK6" i="1" s="1"/>
  <c r="HW16" i="9"/>
  <c r="JJ91" i="1" l="1"/>
  <c r="JJ97" i="1"/>
  <c r="JJ96" i="1"/>
  <c r="JJ69" i="1"/>
  <c r="JJ67" i="1"/>
  <c r="JJ62" i="1"/>
  <c r="JJ49" i="1"/>
  <c r="JJ61" i="1"/>
  <c r="JK36" i="1"/>
  <c r="JK10" i="1"/>
  <c r="JK9" i="1" s="1"/>
  <c r="JK22" i="1"/>
  <c r="JK30" i="1"/>
  <c r="JK43" i="1"/>
  <c r="JK14" i="1"/>
  <c r="JK83" i="1" s="1"/>
  <c r="JK64" i="1"/>
  <c r="JK45" i="1"/>
  <c r="JK15" i="1"/>
  <c r="JK51" i="1"/>
  <c r="JK54" i="1"/>
  <c r="JK32" i="1"/>
  <c r="JK31" i="1"/>
  <c r="JK84" i="1" s="1"/>
  <c r="JK57" i="1"/>
  <c r="JK47" i="1"/>
  <c r="JK56" i="1"/>
  <c r="JK46" i="1"/>
  <c r="JK72" i="1"/>
  <c r="JK66" i="1"/>
  <c r="JK55" i="1"/>
  <c r="JK53" i="1"/>
  <c r="JK65" i="1"/>
  <c r="JK59" i="1"/>
  <c r="JK42" i="1"/>
  <c r="JK52" i="1"/>
  <c r="JK92" i="1"/>
  <c r="JK70" i="1"/>
  <c r="JK67" i="1" s="1"/>
  <c r="JK71" i="1"/>
  <c r="HY15" i="9"/>
  <c r="JL3" i="1"/>
  <c r="JL6" i="1" s="1"/>
  <c r="HX16" i="9"/>
  <c r="JK91" i="1" l="1"/>
  <c r="JK97" i="1"/>
  <c r="JK96" i="1"/>
  <c r="JK41" i="1"/>
  <c r="JK69" i="1"/>
  <c r="JK60" i="1"/>
  <c r="JK68" i="1"/>
  <c r="JL36" i="1"/>
  <c r="JL10" i="1"/>
  <c r="JL9" i="1" s="1"/>
  <c r="JL43" i="1"/>
  <c r="JL14" i="1"/>
  <c r="JL83" i="1" s="1"/>
  <c r="JL64" i="1"/>
  <c r="JL30" i="1"/>
  <c r="JL22" i="1"/>
  <c r="JL45" i="1"/>
  <c r="JL32" i="1"/>
  <c r="JL15" i="1"/>
  <c r="JL31" i="1"/>
  <c r="JL84" i="1" s="1"/>
  <c r="JL51" i="1"/>
  <c r="JL54" i="1"/>
  <c r="JL57" i="1"/>
  <c r="JL46" i="1"/>
  <c r="JL47" i="1"/>
  <c r="JL56" i="1"/>
  <c r="JL53" i="1"/>
  <c r="JL72" i="1"/>
  <c r="JL65" i="1"/>
  <c r="JL59" i="1"/>
  <c r="JL42" i="1"/>
  <c r="JL66" i="1"/>
  <c r="JL55" i="1"/>
  <c r="JL92" i="1"/>
  <c r="JL52" i="1"/>
  <c r="JL70" i="1"/>
  <c r="JL71" i="1"/>
  <c r="JK61" i="1"/>
  <c r="JK49" i="1"/>
  <c r="JK62" i="1"/>
  <c r="JK50" i="1"/>
  <c r="HZ15" i="9"/>
  <c r="HY16" i="9"/>
  <c r="JM3" i="1"/>
  <c r="JM6" i="1" s="1"/>
  <c r="JL91" i="1" l="1"/>
  <c r="JL97" i="1"/>
  <c r="JL96" i="1"/>
  <c r="JL69" i="1"/>
  <c r="JL67" i="1"/>
  <c r="JM36" i="1"/>
  <c r="JM10" i="1"/>
  <c r="JM9" i="1" s="1"/>
  <c r="JM14" i="1"/>
  <c r="JM83" i="1" s="1"/>
  <c r="JM30" i="1"/>
  <c r="JM22" i="1"/>
  <c r="JM64" i="1"/>
  <c r="JM43" i="1"/>
  <c r="JM15" i="1"/>
  <c r="JM51" i="1"/>
  <c r="JM54" i="1"/>
  <c r="JM45" i="1"/>
  <c r="JM57" i="1"/>
  <c r="JM31" i="1"/>
  <c r="JM84" i="1" s="1"/>
  <c r="JM32" i="1"/>
  <c r="JM46" i="1"/>
  <c r="JM47" i="1"/>
  <c r="JM56" i="1"/>
  <c r="JM53" i="1"/>
  <c r="JM65" i="1"/>
  <c r="JM59" i="1"/>
  <c r="JM42" i="1"/>
  <c r="JM55" i="1"/>
  <c r="JM66" i="1"/>
  <c r="JM72" i="1"/>
  <c r="JM68" i="1" s="1"/>
  <c r="JM52" i="1"/>
  <c r="JM92" i="1"/>
  <c r="JM70" i="1"/>
  <c r="JM71" i="1"/>
  <c r="JL41" i="1"/>
  <c r="JL68" i="1"/>
  <c r="JL50" i="1"/>
  <c r="JL61" i="1"/>
  <c r="JL49" i="1"/>
  <c r="JL62" i="1"/>
  <c r="JL60" i="1"/>
  <c r="IA15" i="9"/>
  <c r="HZ16" i="9"/>
  <c r="JN3" i="1"/>
  <c r="JN6" i="1" s="1"/>
  <c r="JM91" i="1" l="1"/>
  <c r="JM97" i="1"/>
  <c r="JM96" i="1"/>
  <c r="JM67" i="1"/>
  <c r="JM41" i="1"/>
  <c r="JM69" i="1"/>
  <c r="JM50" i="1"/>
  <c r="JM61" i="1"/>
  <c r="JM62" i="1"/>
  <c r="JM49" i="1"/>
  <c r="JN36" i="1"/>
  <c r="JN10" i="1"/>
  <c r="JN9" i="1" s="1"/>
  <c r="JN30" i="1"/>
  <c r="JN14" i="1"/>
  <c r="JN83" i="1" s="1"/>
  <c r="JN22" i="1"/>
  <c r="JN64" i="1"/>
  <c r="JN43" i="1"/>
  <c r="JN41" i="1" s="1"/>
  <c r="JN54" i="1"/>
  <c r="JN45" i="1"/>
  <c r="JN31" i="1"/>
  <c r="JN84" i="1" s="1"/>
  <c r="JN57" i="1"/>
  <c r="JN51" i="1"/>
  <c r="JN15" i="1"/>
  <c r="JN32" i="1"/>
  <c r="JN46" i="1"/>
  <c r="JN47" i="1"/>
  <c r="JN56" i="1"/>
  <c r="JN60" i="1" s="1"/>
  <c r="JN65" i="1"/>
  <c r="JN72" i="1"/>
  <c r="JN42" i="1"/>
  <c r="JN55" i="1"/>
  <c r="JN66" i="1"/>
  <c r="JN53" i="1"/>
  <c r="JN59" i="1"/>
  <c r="JN70" i="1"/>
  <c r="JN92" i="1"/>
  <c r="JN52" i="1"/>
  <c r="JN50" i="1" s="1"/>
  <c r="JN71" i="1"/>
  <c r="JM60" i="1"/>
  <c r="IB15" i="9"/>
  <c r="JO3" i="1"/>
  <c r="JO6" i="1" s="1"/>
  <c r="IA16" i="9"/>
  <c r="JN91" i="1" l="1"/>
  <c r="JN97" i="1"/>
  <c r="JN96" i="1"/>
  <c r="JN67" i="1"/>
  <c r="JO36" i="1"/>
  <c r="JO10" i="1"/>
  <c r="JO9" i="1" s="1"/>
  <c r="JO22" i="1"/>
  <c r="JO64" i="1"/>
  <c r="JO30" i="1"/>
  <c r="JO14" i="1"/>
  <c r="JO83" i="1" s="1"/>
  <c r="JO43" i="1"/>
  <c r="JO15" i="1"/>
  <c r="JO32" i="1"/>
  <c r="JO51" i="1"/>
  <c r="JO54" i="1"/>
  <c r="JO45" i="1"/>
  <c r="JO31" i="1"/>
  <c r="JO84" i="1" s="1"/>
  <c r="JO57" i="1"/>
  <c r="JO47" i="1"/>
  <c r="JO56" i="1"/>
  <c r="JO46" i="1"/>
  <c r="JO55" i="1"/>
  <c r="JO53" i="1"/>
  <c r="JO72" i="1"/>
  <c r="JO42" i="1"/>
  <c r="JO66" i="1"/>
  <c r="JO65" i="1"/>
  <c r="JO59" i="1"/>
  <c r="JO52" i="1"/>
  <c r="JO70" i="1"/>
  <c r="JO92" i="1"/>
  <c r="JO71" i="1"/>
  <c r="JN69" i="1"/>
  <c r="JN61" i="1"/>
  <c r="JN68" i="1"/>
  <c r="JN49" i="1"/>
  <c r="JN62" i="1"/>
  <c r="IC15" i="9"/>
  <c r="JP3" i="1"/>
  <c r="JP6" i="1" s="1"/>
  <c r="IB16" i="9"/>
  <c r="JO91" i="1" l="1"/>
  <c r="JO97" i="1"/>
  <c r="JO50" i="1"/>
  <c r="JO96" i="1"/>
  <c r="JO67" i="1"/>
  <c r="JO41" i="1"/>
  <c r="JO68" i="1"/>
  <c r="JP36" i="1"/>
  <c r="JP10" i="1"/>
  <c r="JP9" i="1" s="1"/>
  <c r="JP43" i="1"/>
  <c r="JP30" i="1"/>
  <c r="JP22" i="1"/>
  <c r="JP14" i="1"/>
  <c r="JP83" i="1" s="1"/>
  <c r="JP64" i="1"/>
  <c r="JP51" i="1"/>
  <c r="JP31" i="1"/>
  <c r="JP84" i="1" s="1"/>
  <c r="JP15" i="1"/>
  <c r="JP54" i="1"/>
  <c r="JP32" i="1"/>
  <c r="JP45" i="1"/>
  <c r="JP57" i="1"/>
  <c r="JP46" i="1"/>
  <c r="JP47" i="1"/>
  <c r="JP56" i="1"/>
  <c r="JP42" i="1"/>
  <c r="JP66" i="1"/>
  <c r="JP53" i="1"/>
  <c r="JP65" i="1"/>
  <c r="JP59" i="1"/>
  <c r="JP72" i="1"/>
  <c r="JP68" i="1" s="1"/>
  <c r="JP55" i="1"/>
  <c r="JP52" i="1"/>
  <c r="JP70" i="1"/>
  <c r="JP92" i="1"/>
  <c r="JP71" i="1"/>
  <c r="JO61" i="1"/>
  <c r="JO60" i="1"/>
  <c r="JO49" i="1"/>
  <c r="JO62" i="1"/>
  <c r="JO69" i="1"/>
  <c r="ID15" i="9"/>
  <c r="JQ3" i="1"/>
  <c r="JQ6" i="1" s="1"/>
  <c r="IC16" i="9"/>
  <c r="JP91" i="1" l="1"/>
  <c r="JP97" i="1"/>
  <c r="JP69" i="1"/>
  <c r="JP96" i="1"/>
  <c r="JP67" i="1"/>
  <c r="JP50" i="1"/>
  <c r="JP41" i="1"/>
  <c r="JQ36" i="1"/>
  <c r="JQ10" i="1"/>
  <c r="JQ9" i="1" s="1"/>
  <c r="JQ30" i="1"/>
  <c r="JQ22" i="1"/>
  <c r="JQ14" i="1"/>
  <c r="JQ83" i="1" s="1"/>
  <c r="JQ64" i="1"/>
  <c r="JQ43" i="1"/>
  <c r="JQ15" i="1"/>
  <c r="JQ31" i="1"/>
  <c r="JQ84" i="1" s="1"/>
  <c r="JQ54" i="1"/>
  <c r="JQ32" i="1"/>
  <c r="JQ45" i="1"/>
  <c r="JQ57" i="1"/>
  <c r="JQ51" i="1"/>
  <c r="JQ56" i="1"/>
  <c r="JQ46" i="1"/>
  <c r="JQ47" i="1"/>
  <c r="JQ65" i="1"/>
  <c r="JQ59" i="1"/>
  <c r="JQ61" i="1" s="1"/>
  <c r="JQ66" i="1"/>
  <c r="JQ55" i="1"/>
  <c r="JQ53" i="1"/>
  <c r="JQ42" i="1"/>
  <c r="JQ72" i="1"/>
  <c r="JQ68" i="1" s="1"/>
  <c r="JQ52" i="1"/>
  <c r="JQ70" i="1"/>
  <c r="JQ67" i="1" s="1"/>
  <c r="JQ92" i="1"/>
  <c r="JQ71" i="1"/>
  <c r="JP61" i="1"/>
  <c r="JP49" i="1"/>
  <c r="JP62" i="1"/>
  <c r="JP60" i="1"/>
  <c r="IE15" i="9"/>
  <c r="JR3" i="1"/>
  <c r="JR6" i="1" s="1"/>
  <c r="ID16" i="9"/>
  <c r="JQ91" i="1" l="1"/>
  <c r="JQ97" i="1"/>
  <c r="JQ60" i="1"/>
  <c r="JQ69" i="1"/>
  <c r="JQ96" i="1"/>
  <c r="JQ50" i="1"/>
  <c r="JQ41" i="1"/>
  <c r="JR36" i="1"/>
  <c r="JR10" i="1"/>
  <c r="JR9" i="1" s="1"/>
  <c r="JR30" i="1"/>
  <c r="JR22" i="1"/>
  <c r="JR14" i="1"/>
  <c r="JR83" i="1" s="1"/>
  <c r="JR64" i="1"/>
  <c r="JR43" i="1"/>
  <c r="JR54" i="1"/>
  <c r="JR32" i="1"/>
  <c r="JR45" i="1"/>
  <c r="JR57" i="1"/>
  <c r="JR51" i="1"/>
  <c r="JR31" i="1"/>
  <c r="JR84" i="1" s="1"/>
  <c r="JR15" i="1"/>
  <c r="JR56" i="1"/>
  <c r="JR47" i="1"/>
  <c r="JR46" i="1"/>
  <c r="JR55" i="1"/>
  <c r="JR53" i="1"/>
  <c r="JR72" i="1"/>
  <c r="JR65" i="1"/>
  <c r="JR42" i="1"/>
  <c r="JR66" i="1"/>
  <c r="JR59" i="1"/>
  <c r="JR92" i="1"/>
  <c r="JR70" i="1"/>
  <c r="JR67" i="1" s="1"/>
  <c r="JR52" i="1"/>
  <c r="JR71" i="1"/>
  <c r="JQ49" i="1"/>
  <c r="JQ62" i="1"/>
  <c r="IF15" i="9"/>
  <c r="JS3" i="1"/>
  <c r="IE16" i="9"/>
  <c r="JR91" i="1" l="1"/>
  <c r="JR97" i="1"/>
  <c r="JR50" i="1"/>
  <c r="JR69" i="1"/>
  <c r="JR41" i="1"/>
  <c r="JR96" i="1"/>
  <c r="JR60" i="1"/>
  <c r="JS6" i="1"/>
  <c r="JT6" i="1"/>
  <c r="JR61" i="1"/>
  <c r="JR68" i="1"/>
  <c r="JR49" i="1"/>
  <c r="JR62" i="1"/>
  <c r="IG15" i="9"/>
  <c r="JT3" i="1"/>
  <c r="IF16" i="9"/>
  <c r="JT10" i="1" l="1"/>
  <c r="JT9" i="1" s="1"/>
  <c r="JT36" i="1"/>
  <c r="JT14" i="1"/>
  <c r="JT83" i="1" s="1"/>
  <c r="JT31" i="1"/>
  <c r="JT84" i="1" s="1"/>
  <c r="JT30" i="1"/>
  <c r="JT64" i="1"/>
  <c r="JT43" i="1"/>
  <c r="JT32" i="1"/>
  <c r="JT54" i="1"/>
  <c r="JT15" i="1"/>
  <c r="JT45" i="1"/>
  <c r="JT22" i="1"/>
  <c r="JT46" i="1"/>
  <c r="JT51" i="1"/>
  <c r="JT56" i="1"/>
  <c r="JT72" i="1"/>
  <c r="JT66" i="1"/>
  <c r="JT57" i="1"/>
  <c r="JT70" i="1"/>
  <c r="JT47" i="1"/>
  <c r="JT42" i="1"/>
  <c r="JT53" i="1"/>
  <c r="JT49" i="1" s="1"/>
  <c r="JT65" i="1"/>
  <c r="JT59" i="1"/>
  <c r="JT55" i="1"/>
  <c r="JT71" i="1"/>
  <c r="JT92" i="1"/>
  <c r="JT52" i="1"/>
  <c r="JT50" i="1" s="1"/>
  <c r="JS36" i="1"/>
  <c r="JS10" i="1"/>
  <c r="JS9" i="1" s="1"/>
  <c r="JS14" i="1"/>
  <c r="JS83" i="1" s="1"/>
  <c r="JS31" i="1"/>
  <c r="JS84" i="1" s="1"/>
  <c r="JS30" i="1"/>
  <c r="JS45" i="1"/>
  <c r="JS22" i="1"/>
  <c r="JS64" i="1"/>
  <c r="JS32" i="1"/>
  <c r="JS54" i="1"/>
  <c r="JS43" i="1"/>
  <c r="JS15" i="1"/>
  <c r="JS56" i="1"/>
  <c r="JS57" i="1"/>
  <c r="JS70" i="1"/>
  <c r="JS47" i="1"/>
  <c r="JS46" i="1"/>
  <c r="JS66" i="1"/>
  <c r="JS72" i="1"/>
  <c r="JS51" i="1"/>
  <c r="JS42" i="1"/>
  <c r="JS55" i="1"/>
  <c r="JS65" i="1"/>
  <c r="JS53" i="1"/>
  <c r="JS59" i="1"/>
  <c r="JS52" i="1"/>
  <c r="JS71" i="1"/>
  <c r="JS69" i="1" s="1"/>
  <c r="JS92" i="1"/>
  <c r="IH15" i="9"/>
  <c r="JU3" i="1"/>
  <c r="IG16" i="9"/>
  <c r="JS91" i="1" l="1"/>
  <c r="JS97" i="1"/>
  <c r="JT91" i="1"/>
  <c r="JT97" i="1"/>
  <c r="JS96" i="1"/>
  <c r="JT67" i="1"/>
  <c r="JT96" i="1"/>
  <c r="JT60" i="1"/>
  <c r="JT69" i="1"/>
  <c r="JT61" i="1"/>
  <c r="JT68" i="1"/>
  <c r="JS68" i="1"/>
  <c r="JT62" i="1"/>
  <c r="JS50" i="1"/>
  <c r="JS67" i="1"/>
  <c r="JS61" i="1"/>
  <c r="JT41" i="1"/>
  <c r="JS60" i="1"/>
  <c r="JS41" i="1"/>
  <c r="JU6" i="1"/>
  <c r="JS49" i="1"/>
  <c r="JS62" i="1"/>
  <c r="II15" i="9"/>
  <c r="JV3" i="1"/>
  <c r="IH16" i="9"/>
  <c r="JV6" i="1" l="1"/>
  <c r="JU36" i="1"/>
  <c r="JU10" i="1"/>
  <c r="JU9" i="1" s="1"/>
  <c r="JU14" i="1"/>
  <c r="JU83" i="1" s="1"/>
  <c r="JU31" i="1"/>
  <c r="JU84" i="1" s="1"/>
  <c r="JU30" i="1"/>
  <c r="JU45" i="1"/>
  <c r="JU43" i="1"/>
  <c r="JU32" i="1"/>
  <c r="JU22" i="1"/>
  <c r="JU64" i="1"/>
  <c r="JU54" i="1"/>
  <c r="JU15" i="1"/>
  <c r="JU70" i="1"/>
  <c r="JU47" i="1"/>
  <c r="JU51" i="1"/>
  <c r="JU57" i="1"/>
  <c r="JU46" i="1"/>
  <c r="JU72" i="1"/>
  <c r="JU56" i="1"/>
  <c r="JU66" i="1"/>
  <c r="JU53" i="1"/>
  <c r="JU59" i="1"/>
  <c r="JU42" i="1"/>
  <c r="JU55" i="1"/>
  <c r="JU65" i="1"/>
  <c r="JU92" i="1"/>
  <c r="JU52" i="1"/>
  <c r="JU71" i="1"/>
  <c r="JU69" i="1" s="1"/>
  <c r="IJ15" i="9"/>
  <c r="JW3" i="1"/>
  <c r="II16" i="9"/>
  <c r="JU91" i="1" l="1"/>
  <c r="JU97" i="1"/>
  <c r="JU67" i="1"/>
  <c r="JU96" i="1"/>
  <c r="JU49" i="1"/>
  <c r="JU68" i="1"/>
  <c r="JU41" i="1"/>
  <c r="JU50" i="1"/>
  <c r="JV10" i="1"/>
  <c r="JV9" i="1" s="1"/>
  <c r="JV36" i="1"/>
  <c r="JV14" i="1"/>
  <c r="JV83" i="1" s="1"/>
  <c r="JV30" i="1"/>
  <c r="JV31" i="1"/>
  <c r="JV84" i="1" s="1"/>
  <c r="JV45" i="1"/>
  <c r="JV64" i="1"/>
  <c r="JV43" i="1"/>
  <c r="JV15" i="1"/>
  <c r="JV22" i="1"/>
  <c r="JV32" i="1"/>
  <c r="JV54" i="1"/>
  <c r="JV47" i="1"/>
  <c r="JV46" i="1"/>
  <c r="JV57" i="1"/>
  <c r="JV66" i="1"/>
  <c r="JV70" i="1"/>
  <c r="JV56" i="1"/>
  <c r="JV72" i="1"/>
  <c r="JV68" i="1" s="1"/>
  <c r="JV51" i="1"/>
  <c r="JV65" i="1"/>
  <c r="JV42" i="1"/>
  <c r="JV59" i="1"/>
  <c r="JV53" i="1"/>
  <c r="JV55" i="1"/>
  <c r="JV92" i="1"/>
  <c r="JV71" i="1"/>
  <c r="JV52" i="1"/>
  <c r="JU61" i="1"/>
  <c r="JU62" i="1"/>
  <c r="JW6" i="1"/>
  <c r="JU60" i="1"/>
  <c r="IK15" i="9"/>
  <c r="JX3" i="1"/>
  <c r="IJ16" i="9"/>
  <c r="JV91" i="1" l="1"/>
  <c r="JV97" i="1"/>
  <c r="JV61" i="1"/>
  <c r="JV67" i="1"/>
  <c r="JV50" i="1"/>
  <c r="JV60" i="1"/>
  <c r="JV96" i="1"/>
  <c r="JX6" i="1"/>
  <c r="JV41" i="1"/>
  <c r="JV69" i="1"/>
  <c r="JV62" i="1"/>
  <c r="JV49" i="1"/>
  <c r="JW10" i="1"/>
  <c r="JW9" i="1" s="1"/>
  <c r="JW36" i="1"/>
  <c r="JW14" i="1"/>
  <c r="JW83" i="1" s="1"/>
  <c r="JW31" i="1"/>
  <c r="JW84" i="1" s="1"/>
  <c r="JW30" i="1"/>
  <c r="JW43" i="1"/>
  <c r="JW64" i="1"/>
  <c r="JW54" i="1"/>
  <c r="JW15" i="1"/>
  <c r="JW22" i="1"/>
  <c r="JW32" i="1"/>
  <c r="JW45" i="1"/>
  <c r="JW57" i="1"/>
  <c r="JW46" i="1"/>
  <c r="JW47" i="1"/>
  <c r="JW72" i="1"/>
  <c r="JW70" i="1"/>
  <c r="JW56" i="1"/>
  <c r="JW51" i="1"/>
  <c r="JW66" i="1"/>
  <c r="JW42" i="1"/>
  <c r="JW55" i="1"/>
  <c r="JW65" i="1"/>
  <c r="JW59" i="1"/>
  <c r="JW53" i="1"/>
  <c r="JW71" i="1"/>
  <c r="JW92" i="1"/>
  <c r="JW52" i="1"/>
  <c r="JW50" i="1" s="1"/>
  <c r="IL15" i="9"/>
  <c r="IK16" i="9"/>
  <c r="JY3" i="1"/>
  <c r="JW91" i="1" l="1"/>
  <c r="JW97" i="1"/>
  <c r="JW67" i="1"/>
  <c r="JW69" i="1"/>
  <c r="JW49" i="1"/>
  <c r="JW62" i="1"/>
  <c r="JX36" i="1"/>
  <c r="JX10" i="1"/>
  <c r="JX9" i="1" s="1"/>
  <c r="JX14" i="1"/>
  <c r="JX83" i="1" s="1"/>
  <c r="JX31" i="1"/>
  <c r="JX84" i="1" s="1"/>
  <c r="JX30" i="1"/>
  <c r="JX45" i="1"/>
  <c r="JX15" i="1"/>
  <c r="JX32" i="1"/>
  <c r="JX54" i="1"/>
  <c r="JX22" i="1"/>
  <c r="JX64" i="1"/>
  <c r="JX43" i="1"/>
  <c r="JX41" i="1" s="1"/>
  <c r="JX57" i="1"/>
  <c r="JX56" i="1"/>
  <c r="JX60" i="1" s="1"/>
  <c r="JX46" i="1"/>
  <c r="JX66" i="1"/>
  <c r="JX51" i="1"/>
  <c r="JX47" i="1"/>
  <c r="JX70" i="1"/>
  <c r="JX72" i="1"/>
  <c r="JX59" i="1"/>
  <c r="JX61" i="1" s="1"/>
  <c r="JX55" i="1"/>
  <c r="JX65" i="1"/>
  <c r="JX42" i="1"/>
  <c r="JX53" i="1"/>
  <c r="JX71" i="1"/>
  <c r="JX69" i="1" s="1"/>
  <c r="JX52" i="1"/>
  <c r="JX92" i="1"/>
  <c r="JW61" i="1"/>
  <c r="JW41" i="1"/>
  <c r="JZ6" i="1"/>
  <c r="JY6" i="1"/>
  <c r="JW60" i="1"/>
  <c r="JW96" i="1"/>
  <c r="JW68" i="1"/>
  <c r="IM15" i="9"/>
  <c r="IL16" i="9"/>
  <c r="JZ3" i="1"/>
  <c r="JX91" i="1" l="1"/>
  <c r="JX97" i="1"/>
  <c r="JX68" i="1"/>
  <c r="JY10" i="1"/>
  <c r="JY9" i="1" s="1"/>
  <c r="JY36" i="1"/>
  <c r="JY14" i="1"/>
  <c r="JY83" i="1" s="1"/>
  <c r="JY30" i="1"/>
  <c r="JY31" i="1"/>
  <c r="JY84" i="1" s="1"/>
  <c r="JY15" i="1"/>
  <c r="JY45" i="1"/>
  <c r="JY43" i="1"/>
  <c r="JY32" i="1"/>
  <c r="JY54" i="1"/>
  <c r="JY64" i="1"/>
  <c r="JY22" i="1"/>
  <c r="JY70" i="1"/>
  <c r="JY67" i="1" s="1"/>
  <c r="JY57" i="1"/>
  <c r="JY56" i="1"/>
  <c r="JY66" i="1"/>
  <c r="JY51" i="1"/>
  <c r="JY72" i="1"/>
  <c r="JY47" i="1"/>
  <c r="JY46" i="1"/>
  <c r="JY55" i="1"/>
  <c r="JY59" i="1"/>
  <c r="JY65" i="1"/>
  <c r="JY53" i="1"/>
  <c r="JY42" i="1"/>
  <c r="JY52" i="1"/>
  <c r="JY71" i="1"/>
  <c r="JY69" i="1" s="1"/>
  <c r="JY92" i="1"/>
  <c r="JZ10" i="1"/>
  <c r="JZ9" i="1" s="1"/>
  <c r="JZ36" i="1"/>
  <c r="JZ14" i="1"/>
  <c r="JZ83" i="1" s="1"/>
  <c r="JZ30" i="1"/>
  <c r="JZ31" i="1"/>
  <c r="JZ84" i="1" s="1"/>
  <c r="JZ64" i="1"/>
  <c r="JZ54" i="1"/>
  <c r="JZ43" i="1"/>
  <c r="JZ15" i="1"/>
  <c r="JZ22" i="1"/>
  <c r="JZ32" i="1"/>
  <c r="JZ45" i="1"/>
  <c r="JZ70" i="1"/>
  <c r="JZ46" i="1"/>
  <c r="JZ56" i="1"/>
  <c r="JZ72" i="1"/>
  <c r="JZ57" i="1"/>
  <c r="JZ47" i="1"/>
  <c r="JZ66" i="1"/>
  <c r="JZ51" i="1"/>
  <c r="JZ53" i="1"/>
  <c r="JZ65" i="1"/>
  <c r="JZ42" i="1"/>
  <c r="JZ59" i="1"/>
  <c r="JZ55" i="1"/>
  <c r="JZ92" i="1"/>
  <c r="JZ52" i="1"/>
  <c r="JZ71" i="1"/>
  <c r="JX67" i="1"/>
  <c r="JX62" i="1"/>
  <c r="JX49" i="1"/>
  <c r="JX96" i="1"/>
  <c r="JX50" i="1"/>
  <c r="IN15" i="9"/>
  <c r="KA3" i="1"/>
  <c r="KA6" i="1" s="1"/>
  <c r="IM16" i="9"/>
  <c r="JZ91" i="1" l="1"/>
  <c r="JZ97" i="1"/>
  <c r="JY91" i="1"/>
  <c r="JY97" i="1"/>
  <c r="JZ50" i="1"/>
  <c r="JZ96" i="1"/>
  <c r="JY96" i="1"/>
  <c r="JY60" i="1"/>
  <c r="JY50" i="1"/>
  <c r="JY61" i="1"/>
  <c r="JZ69" i="1"/>
  <c r="JZ68" i="1"/>
  <c r="JZ62" i="1"/>
  <c r="JY49" i="1"/>
  <c r="JY62" i="1"/>
  <c r="JZ60" i="1"/>
  <c r="JZ49" i="1"/>
  <c r="JZ67" i="1"/>
  <c r="JZ41" i="1"/>
  <c r="KA10" i="1"/>
  <c r="KA9" i="1" s="1"/>
  <c r="KA36" i="1"/>
  <c r="KA14" i="1"/>
  <c r="KA83" i="1" s="1"/>
  <c r="KA31" i="1"/>
  <c r="KA84" i="1" s="1"/>
  <c r="KA30" i="1"/>
  <c r="KA64" i="1"/>
  <c r="KA15" i="1"/>
  <c r="KA22" i="1"/>
  <c r="KA43" i="1"/>
  <c r="KA41" i="1" s="1"/>
  <c r="KA45" i="1"/>
  <c r="KA54" i="1"/>
  <c r="KA32" i="1"/>
  <c r="KA51" i="1"/>
  <c r="KA56" i="1"/>
  <c r="KA47" i="1"/>
  <c r="KA57" i="1"/>
  <c r="KA66" i="1"/>
  <c r="KA72" i="1"/>
  <c r="KA46" i="1"/>
  <c r="KA70" i="1"/>
  <c r="KA53" i="1"/>
  <c r="KA59" i="1"/>
  <c r="KA65" i="1"/>
  <c r="KA55" i="1"/>
  <c r="KA42" i="1"/>
  <c r="KA71" i="1"/>
  <c r="KA69" i="1" s="1"/>
  <c r="KA52" i="1"/>
  <c r="KA92" i="1"/>
  <c r="JZ61" i="1"/>
  <c r="JY68" i="1"/>
  <c r="JY41" i="1"/>
  <c r="IO15" i="9"/>
  <c r="KB3" i="1"/>
  <c r="KB6" i="1" s="1"/>
  <c r="IN16" i="9"/>
  <c r="KA91" i="1" l="1"/>
  <c r="KA97" i="1"/>
  <c r="KA96" i="1"/>
  <c r="KA68" i="1"/>
  <c r="KA60" i="1"/>
  <c r="KA67" i="1"/>
  <c r="KB36" i="1"/>
  <c r="KB10" i="1"/>
  <c r="KB9" i="1" s="1"/>
  <c r="KB14" i="1"/>
  <c r="KB83" i="1" s="1"/>
  <c r="KB30" i="1"/>
  <c r="KB31" i="1"/>
  <c r="KB84" i="1" s="1"/>
  <c r="KB64" i="1"/>
  <c r="KB15" i="1"/>
  <c r="KB22" i="1"/>
  <c r="KB32" i="1"/>
  <c r="KB43" i="1"/>
  <c r="KB45" i="1"/>
  <c r="KB54" i="1"/>
  <c r="KB72" i="1"/>
  <c r="KB51" i="1"/>
  <c r="KB62" i="1" s="1"/>
  <c r="KB56" i="1"/>
  <c r="KB46" i="1"/>
  <c r="KB47" i="1"/>
  <c r="KB57" i="1"/>
  <c r="KB66" i="1"/>
  <c r="KB70" i="1"/>
  <c r="KB53" i="1"/>
  <c r="KB42" i="1"/>
  <c r="KB65" i="1"/>
  <c r="KB55" i="1"/>
  <c r="KB59" i="1"/>
  <c r="KB71" i="1"/>
  <c r="KB69" i="1" s="1"/>
  <c r="KB92" i="1"/>
  <c r="KB52" i="1"/>
  <c r="KA50" i="1"/>
  <c r="KA49" i="1"/>
  <c r="KA62" i="1"/>
  <c r="KA61" i="1"/>
  <c r="IP15" i="9"/>
  <c r="KC3" i="1"/>
  <c r="KC6" i="1" s="1"/>
  <c r="IO16" i="9"/>
  <c r="KB91" i="1" l="1"/>
  <c r="KB97" i="1"/>
  <c r="KB50" i="1"/>
  <c r="KB41" i="1"/>
  <c r="KB96" i="1"/>
  <c r="KB60" i="1"/>
  <c r="KB61" i="1"/>
  <c r="KB67" i="1"/>
  <c r="KB68" i="1"/>
  <c r="KC10" i="1"/>
  <c r="KC9" i="1" s="1"/>
  <c r="KC36" i="1"/>
  <c r="KC14" i="1"/>
  <c r="KC83" i="1" s="1"/>
  <c r="KC31" i="1"/>
  <c r="KC84" i="1" s="1"/>
  <c r="KC30" i="1"/>
  <c r="KC64" i="1"/>
  <c r="KC54" i="1"/>
  <c r="KC15" i="1"/>
  <c r="KC45" i="1"/>
  <c r="KC43" i="1"/>
  <c r="KC22" i="1"/>
  <c r="KC32" i="1"/>
  <c r="KC66" i="1"/>
  <c r="KC56" i="1"/>
  <c r="KC47" i="1"/>
  <c r="KC51" i="1"/>
  <c r="KC57" i="1"/>
  <c r="KC46" i="1"/>
  <c r="KC72" i="1"/>
  <c r="KC70" i="1"/>
  <c r="KC67" i="1" s="1"/>
  <c r="KC65" i="1"/>
  <c r="KC59" i="1"/>
  <c r="KC42" i="1"/>
  <c r="KC55" i="1"/>
  <c r="KC53" i="1"/>
  <c r="KC52" i="1"/>
  <c r="KC92" i="1"/>
  <c r="KC71" i="1"/>
  <c r="KB49" i="1"/>
  <c r="IQ15" i="9"/>
  <c r="KD3" i="1"/>
  <c r="KD6" i="1" s="1"/>
  <c r="IP16" i="9"/>
  <c r="KC91" i="1" l="1"/>
  <c r="KC97" i="1"/>
  <c r="KC96" i="1"/>
  <c r="KC50" i="1"/>
  <c r="KC60" i="1"/>
  <c r="KC61" i="1"/>
  <c r="KC41" i="1"/>
  <c r="KD36" i="1"/>
  <c r="KD10" i="1"/>
  <c r="KD9" i="1" s="1"/>
  <c r="KD14" i="1"/>
  <c r="KD83" i="1" s="1"/>
  <c r="KD31" i="1"/>
  <c r="KD84" i="1" s="1"/>
  <c r="KD30" i="1"/>
  <c r="KD54" i="1"/>
  <c r="KD64" i="1"/>
  <c r="KD45" i="1"/>
  <c r="KD15" i="1"/>
  <c r="KD22" i="1"/>
  <c r="KD43" i="1"/>
  <c r="KD41" i="1" s="1"/>
  <c r="KD32" i="1"/>
  <c r="KD72" i="1"/>
  <c r="KD56" i="1"/>
  <c r="KD47" i="1"/>
  <c r="KD51" i="1"/>
  <c r="KD57" i="1"/>
  <c r="KD70" i="1"/>
  <c r="KD66" i="1"/>
  <c r="KD46" i="1"/>
  <c r="KD53" i="1"/>
  <c r="KD65" i="1"/>
  <c r="KD59" i="1"/>
  <c r="KD55" i="1"/>
  <c r="KD42" i="1"/>
  <c r="KD71" i="1"/>
  <c r="KD52" i="1"/>
  <c r="KD92" i="1"/>
  <c r="KC69" i="1"/>
  <c r="KC68" i="1"/>
  <c r="KC49" i="1"/>
  <c r="KC62" i="1"/>
  <c r="IR15" i="9"/>
  <c r="IQ16" i="9"/>
  <c r="KE3" i="1"/>
  <c r="KE6" i="1" s="1"/>
  <c r="KD91" i="1" l="1"/>
  <c r="KD97" i="1"/>
  <c r="KD96" i="1"/>
  <c r="KD69" i="1"/>
  <c r="KD50" i="1"/>
  <c r="KD68" i="1"/>
  <c r="KD61" i="1"/>
  <c r="KD62" i="1"/>
  <c r="KD49" i="1"/>
  <c r="KD60" i="1"/>
  <c r="KD67" i="1"/>
  <c r="KE10" i="1"/>
  <c r="KE9" i="1" s="1"/>
  <c r="KE36" i="1"/>
  <c r="KE14" i="1"/>
  <c r="KE83" i="1" s="1"/>
  <c r="KE31" i="1"/>
  <c r="KE84" i="1" s="1"/>
  <c r="KE30" i="1"/>
  <c r="KE43" i="1"/>
  <c r="KE32" i="1"/>
  <c r="KE45" i="1"/>
  <c r="KE22" i="1"/>
  <c r="KE15" i="1"/>
  <c r="KE64" i="1"/>
  <c r="KE54" i="1"/>
  <c r="KE46" i="1"/>
  <c r="KE57" i="1"/>
  <c r="KE72" i="1"/>
  <c r="KE56" i="1"/>
  <c r="KE47" i="1"/>
  <c r="KE66" i="1"/>
  <c r="KE51" i="1"/>
  <c r="KE70" i="1"/>
  <c r="KE55" i="1"/>
  <c r="KE59" i="1"/>
  <c r="KE42" i="1"/>
  <c r="KE65" i="1"/>
  <c r="KE53" i="1"/>
  <c r="KE92" i="1"/>
  <c r="KE71" i="1"/>
  <c r="KE52" i="1"/>
  <c r="IS15" i="9"/>
  <c r="IR16" i="9"/>
  <c r="KF3" i="1"/>
  <c r="KF6" i="1" s="1"/>
  <c r="KE91" i="1" l="1"/>
  <c r="KE97" i="1"/>
  <c r="KE69" i="1"/>
  <c r="KE96" i="1"/>
  <c r="KE67" i="1"/>
  <c r="KE50" i="1"/>
  <c r="KE49" i="1"/>
  <c r="KE62" i="1"/>
  <c r="KF36" i="1"/>
  <c r="KF10" i="1"/>
  <c r="KF9" i="1" s="1"/>
  <c r="KF14" i="1"/>
  <c r="KF83" i="1" s="1"/>
  <c r="KF31" i="1"/>
  <c r="KF84" i="1" s="1"/>
  <c r="KF30" i="1"/>
  <c r="KF43" i="1"/>
  <c r="KF32" i="1"/>
  <c r="KF22" i="1"/>
  <c r="KF41" i="1" s="1"/>
  <c r="KF45" i="1"/>
  <c r="KF54" i="1"/>
  <c r="KF64" i="1"/>
  <c r="KF67" i="1" s="1"/>
  <c r="KF15" i="1"/>
  <c r="KF66" i="1"/>
  <c r="KF47" i="1"/>
  <c r="KF51" i="1"/>
  <c r="KF56" i="1"/>
  <c r="KF70" i="1"/>
  <c r="KF57" i="1"/>
  <c r="KF72" i="1"/>
  <c r="KF46" i="1"/>
  <c r="KF59" i="1"/>
  <c r="KF65" i="1"/>
  <c r="KF53" i="1"/>
  <c r="KF42" i="1"/>
  <c r="KF55" i="1"/>
  <c r="KF71" i="1"/>
  <c r="KF92" i="1"/>
  <c r="KF52" i="1"/>
  <c r="KE41" i="1"/>
  <c r="KE60" i="1"/>
  <c r="KE68" i="1"/>
  <c r="KE61" i="1"/>
  <c r="IT15" i="9"/>
  <c r="KG3" i="1"/>
  <c r="KG6" i="1" s="1"/>
  <c r="IS16" i="9"/>
  <c r="KF91" i="1" l="1"/>
  <c r="KF97" i="1"/>
  <c r="KF61" i="1"/>
  <c r="KF62" i="1"/>
  <c r="KF49" i="1"/>
  <c r="KF68" i="1"/>
  <c r="KF60" i="1"/>
  <c r="KF96" i="1"/>
  <c r="KF50" i="1"/>
  <c r="KF69" i="1"/>
  <c r="KG10" i="1"/>
  <c r="KG9" i="1" s="1"/>
  <c r="KG36" i="1"/>
  <c r="KG14" i="1"/>
  <c r="KG83" i="1" s="1"/>
  <c r="KG31" i="1"/>
  <c r="KG84" i="1" s="1"/>
  <c r="KG30" i="1"/>
  <c r="KG22" i="1"/>
  <c r="KG54" i="1"/>
  <c r="KG45" i="1"/>
  <c r="KG43" i="1"/>
  <c r="KG32" i="1"/>
  <c r="KG15" i="1"/>
  <c r="KG64" i="1"/>
  <c r="KG57" i="1"/>
  <c r="KG66" i="1"/>
  <c r="KG72" i="1"/>
  <c r="KG68" i="1" s="1"/>
  <c r="KG56" i="1"/>
  <c r="KG51" i="1"/>
  <c r="KG70" i="1"/>
  <c r="KG46" i="1"/>
  <c r="KG47" i="1"/>
  <c r="KG42" i="1"/>
  <c r="KG55" i="1"/>
  <c r="KG59" i="1"/>
  <c r="KG53" i="1"/>
  <c r="KG65" i="1"/>
  <c r="KG71" i="1"/>
  <c r="KG52" i="1"/>
  <c r="KG92" i="1"/>
  <c r="IU15" i="9"/>
  <c r="KH3" i="1"/>
  <c r="KH6" i="1" s="1"/>
  <c r="IT16" i="9"/>
  <c r="KG91" i="1" l="1"/>
  <c r="KG97" i="1"/>
  <c r="KG49" i="1"/>
  <c r="KG96" i="1"/>
  <c r="KG67" i="1"/>
  <c r="KG69" i="1"/>
  <c r="KG41" i="1"/>
  <c r="KG61" i="1"/>
  <c r="KG50" i="1"/>
  <c r="KG62" i="1"/>
  <c r="KH10" i="1"/>
  <c r="KH9" i="1" s="1"/>
  <c r="KH36" i="1"/>
  <c r="KH14" i="1"/>
  <c r="KH83" i="1" s="1"/>
  <c r="KH31" i="1"/>
  <c r="KH84" i="1" s="1"/>
  <c r="KH30" i="1"/>
  <c r="KH43" i="1"/>
  <c r="KH32" i="1"/>
  <c r="KH15" i="1"/>
  <c r="KH64" i="1"/>
  <c r="KH22" i="1"/>
  <c r="KH45" i="1"/>
  <c r="KH54" i="1"/>
  <c r="KH57" i="1"/>
  <c r="KH46" i="1"/>
  <c r="KH51" i="1"/>
  <c r="KH70" i="1"/>
  <c r="KH66" i="1"/>
  <c r="KH56" i="1"/>
  <c r="KH47" i="1"/>
  <c r="KH72" i="1"/>
  <c r="KH68" i="1" s="1"/>
  <c r="KH42" i="1"/>
  <c r="KH65" i="1"/>
  <c r="KH59" i="1"/>
  <c r="KH53" i="1"/>
  <c r="KH55" i="1"/>
  <c r="KH71" i="1"/>
  <c r="KH52" i="1"/>
  <c r="KH50" i="1" s="1"/>
  <c r="KH92" i="1"/>
  <c r="KG60" i="1"/>
  <c r="IV15" i="9"/>
  <c r="KI3" i="1"/>
  <c r="KI6" i="1" s="1"/>
  <c r="IU16" i="9"/>
  <c r="KH91" i="1" l="1"/>
  <c r="KH97" i="1"/>
  <c r="KH61" i="1"/>
  <c r="KH96" i="1"/>
  <c r="KH69" i="1"/>
  <c r="KI10" i="1"/>
  <c r="KI9" i="1" s="1"/>
  <c r="KI36" i="1"/>
  <c r="KI14" i="1"/>
  <c r="KI83" i="1" s="1"/>
  <c r="KI30" i="1"/>
  <c r="KI31" i="1"/>
  <c r="KI84" i="1" s="1"/>
  <c r="KI15" i="1"/>
  <c r="KI22" i="1"/>
  <c r="KI32" i="1"/>
  <c r="KI45" i="1"/>
  <c r="KI64" i="1"/>
  <c r="KI43" i="1"/>
  <c r="KI54" i="1"/>
  <c r="KI46" i="1"/>
  <c r="KI47" i="1"/>
  <c r="KI66" i="1"/>
  <c r="KI72" i="1"/>
  <c r="KI68" i="1" s="1"/>
  <c r="KI57" i="1"/>
  <c r="KI70" i="1"/>
  <c r="KI67" i="1" s="1"/>
  <c r="KI51" i="1"/>
  <c r="KI56" i="1"/>
  <c r="KI42" i="1"/>
  <c r="KI65" i="1"/>
  <c r="KI53" i="1"/>
  <c r="KI59" i="1"/>
  <c r="KI55" i="1"/>
  <c r="KI71" i="1"/>
  <c r="KI69" i="1" s="1"/>
  <c r="KI92" i="1"/>
  <c r="KI52" i="1"/>
  <c r="KI50" i="1" s="1"/>
  <c r="KH67" i="1"/>
  <c r="KH41" i="1"/>
  <c r="KH60" i="1"/>
  <c r="KH49" i="1"/>
  <c r="KH62" i="1"/>
  <c r="IW15" i="9"/>
  <c r="KJ3" i="1"/>
  <c r="KJ6" i="1" s="1"/>
  <c r="IV16" i="9"/>
  <c r="KI91" i="1" l="1"/>
  <c r="KI97" i="1"/>
  <c r="KI61" i="1"/>
  <c r="KI96" i="1"/>
  <c r="KI41" i="1"/>
  <c r="KI60" i="1"/>
  <c r="KJ10" i="1"/>
  <c r="KJ9" i="1" s="1"/>
  <c r="KJ36" i="1"/>
  <c r="KJ14" i="1"/>
  <c r="KJ83" i="1" s="1"/>
  <c r="KJ30" i="1"/>
  <c r="KJ31" i="1"/>
  <c r="KJ84" i="1" s="1"/>
  <c r="KJ64" i="1"/>
  <c r="KJ32" i="1"/>
  <c r="KJ45" i="1"/>
  <c r="KJ54" i="1"/>
  <c r="KJ15" i="1"/>
  <c r="KJ43" i="1"/>
  <c r="KJ22" i="1"/>
  <c r="KJ72" i="1"/>
  <c r="KJ56" i="1"/>
  <c r="KJ60" i="1" s="1"/>
  <c r="KJ57" i="1"/>
  <c r="KJ46" i="1"/>
  <c r="KJ66" i="1"/>
  <c r="KJ70" i="1"/>
  <c r="KJ47" i="1"/>
  <c r="KJ51" i="1"/>
  <c r="KJ42" i="1"/>
  <c r="KJ53" i="1"/>
  <c r="KJ65" i="1"/>
  <c r="KJ59" i="1"/>
  <c r="KJ61" i="1" s="1"/>
  <c r="KJ55" i="1"/>
  <c r="KJ71" i="1"/>
  <c r="KJ69" i="1" s="1"/>
  <c r="KJ52" i="1"/>
  <c r="KJ92" i="1"/>
  <c r="KI49" i="1"/>
  <c r="KI62" i="1"/>
  <c r="IX15" i="9"/>
  <c r="IW16" i="9"/>
  <c r="KK3" i="1"/>
  <c r="KK6" i="1" s="1"/>
  <c r="KJ91" i="1" l="1"/>
  <c r="KJ97" i="1"/>
  <c r="KJ50" i="1"/>
  <c r="KJ96" i="1"/>
  <c r="KK36" i="1"/>
  <c r="KK10" i="1"/>
  <c r="KK9" i="1" s="1"/>
  <c r="KK14" i="1"/>
  <c r="KK83" i="1" s="1"/>
  <c r="KK30" i="1"/>
  <c r="KK31" i="1"/>
  <c r="KK84" i="1" s="1"/>
  <c r="KK32" i="1"/>
  <c r="KK22" i="1"/>
  <c r="KK43" i="1"/>
  <c r="KK15" i="1"/>
  <c r="KK54" i="1"/>
  <c r="KK64" i="1"/>
  <c r="KK45" i="1"/>
  <c r="KK72" i="1"/>
  <c r="KK47" i="1"/>
  <c r="KK70" i="1"/>
  <c r="KK67" i="1" s="1"/>
  <c r="KK66" i="1"/>
  <c r="KK51" i="1"/>
  <c r="KK57" i="1"/>
  <c r="KK56" i="1"/>
  <c r="KK46" i="1"/>
  <c r="KK55" i="1"/>
  <c r="KK42" i="1"/>
  <c r="KK65" i="1"/>
  <c r="KK59" i="1"/>
  <c r="KK53" i="1"/>
  <c r="KK71" i="1"/>
  <c r="KK69" i="1" s="1"/>
  <c r="KK92" i="1"/>
  <c r="KK52" i="1"/>
  <c r="KJ62" i="1"/>
  <c r="KJ49" i="1"/>
  <c r="KJ68" i="1"/>
  <c r="KJ41" i="1"/>
  <c r="KJ67" i="1"/>
  <c r="IY15" i="9"/>
  <c r="IX16" i="9"/>
  <c r="KL3" i="1"/>
  <c r="KL6" i="1" s="1"/>
  <c r="KK91" i="1" l="1"/>
  <c r="KK97" i="1"/>
  <c r="KK41" i="1"/>
  <c r="KK61" i="1"/>
  <c r="KK96" i="1"/>
  <c r="KK62" i="1"/>
  <c r="KK49" i="1"/>
  <c r="KK68" i="1"/>
  <c r="KL10" i="1"/>
  <c r="KL9" i="1" s="1"/>
  <c r="KL36" i="1"/>
  <c r="KL14" i="1"/>
  <c r="KL83" i="1" s="1"/>
  <c r="KL31" i="1"/>
  <c r="KL84" i="1" s="1"/>
  <c r="KL30" i="1"/>
  <c r="KL22" i="1"/>
  <c r="KL43" i="1"/>
  <c r="KL64" i="1"/>
  <c r="KL54" i="1"/>
  <c r="KL45" i="1"/>
  <c r="KL32" i="1"/>
  <c r="KL15" i="1"/>
  <c r="KL66" i="1"/>
  <c r="KL51" i="1"/>
  <c r="KL56" i="1"/>
  <c r="KL57" i="1"/>
  <c r="KL72" i="1"/>
  <c r="KL46" i="1"/>
  <c r="KL70" i="1"/>
  <c r="KL47" i="1"/>
  <c r="KL65" i="1"/>
  <c r="KL59" i="1"/>
  <c r="KL42" i="1"/>
  <c r="KL53" i="1"/>
  <c r="KL55" i="1"/>
  <c r="KL52" i="1"/>
  <c r="KL71" i="1"/>
  <c r="KL92" i="1"/>
  <c r="KK60" i="1"/>
  <c r="KK50" i="1"/>
  <c r="IZ15" i="9"/>
  <c r="KM3" i="1"/>
  <c r="KM6" i="1" s="1"/>
  <c r="IY16" i="9"/>
  <c r="KL61" i="1" l="1"/>
  <c r="KL91" i="1"/>
  <c r="KL97" i="1"/>
  <c r="KL67" i="1"/>
  <c r="KL41" i="1"/>
  <c r="KL49" i="1"/>
  <c r="KM36" i="1"/>
  <c r="KM10" i="1"/>
  <c r="KM9" i="1" s="1"/>
  <c r="KM14" i="1"/>
  <c r="KM83" i="1" s="1"/>
  <c r="KM30" i="1"/>
  <c r="KM31" i="1"/>
  <c r="KM84" i="1" s="1"/>
  <c r="KM32" i="1"/>
  <c r="KM64" i="1"/>
  <c r="KM22" i="1"/>
  <c r="KM15" i="1"/>
  <c r="KM54" i="1"/>
  <c r="KM43" i="1"/>
  <c r="KM45" i="1"/>
  <c r="KM70" i="1"/>
  <c r="KM51" i="1"/>
  <c r="KM56" i="1"/>
  <c r="KM57" i="1"/>
  <c r="KM47" i="1"/>
  <c r="KM46" i="1"/>
  <c r="KM66" i="1"/>
  <c r="KM72" i="1"/>
  <c r="KM68" i="1" s="1"/>
  <c r="KM55" i="1"/>
  <c r="KM65" i="1"/>
  <c r="KM53" i="1"/>
  <c r="KM59" i="1"/>
  <c r="KM42" i="1"/>
  <c r="KM92" i="1"/>
  <c r="KM52" i="1"/>
  <c r="KM71" i="1"/>
  <c r="KL68" i="1"/>
  <c r="KL96" i="1"/>
  <c r="KL69" i="1"/>
  <c r="KL50" i="1"/>
  <c r="KL60" i="1"/>
  <c r="KL62" i="1"/>
  <c r="JA15" i="9"/>
  <c r="KN3" i="1"/>
  <c r="KN6" i="1" s="1"/>
  <c r="IZ16" i="9"/>
  <c r="KM91" i="1" l="1"/>
  <c r="KM97" i="1"/>
  <c r="KM96" i="1"/>
  <c r="KM69" i="1"/>
  <c r="KM50" i="1"/>
  <c r="KM60" i="1"/>
  <c r="KM62" i="1"/>
  <c r="KM49" i="1"/>
  <c r="KM61" i="1"/>
  <c r="KM41" i="1"/>
  <c r="KN10" i="1"/>
  <c r="KN9" i="1" s="1"/>
  <c r="KN36" i="1"/>
  <c r="KN14" i="1"/>
  <c r="KN83" i="1" s="1"/>
  <c r="KN30" i="1"/>
  <c r="KN31" i="1"/>
  <c r="KN84" i="1" s="1"/>
  <c r="KN32" i="1"/>
  <c r="KN54" i="1"/>
  <c r="KN64" i="1"/>
  <c r="KN43" i="1"/>
  <c r="KN45" i="1"/>
  <c r="KN22" i="1"/>
  <c r="KN15" i="1"/>
  <c r="KN51" i="1"/>
  <c r="KN72" i="1"/>
  <c r="KN57" i="1"/>
  <c r="KN66" i="1"/>
  <c r="KN68" i="1" s="1"/>
  <c r="KN70" i="1"/>
  <c r="KN56" i="1"/>
  <c r="KN46" i="1"/>
  <c r="KN47" i="1"/>
  <c r="KN55" i="1"/>
  <c r="KN53" i="1"/>
  <c r="KN65" i="1"/>
  <c r="KN42" i="1"/>
  <c r="KN59" i="1"/>
  <c r="KN71" i="1"/>
  <c r="KN52" i="1"/>
  <c r="KN92" i="1"/>
  <c r="KM67" i="1"/>
  <c r="JB15" i="9"/>
  <c r="KO3" i="1"/>
  <c r="KO6" i="1" s="1"/>
  <c r="JA16" i="9"/>
  <c r="KN91" i="1" l="1"/>
  <c r="KN97" i="1"/>
  <c r="KN62" i="1"/>
  <c r="KN96" i="1"/>
  <c r="KN67" i="1"/>
  <c r="KN41" i="1"/>
  <c r="KO36" i="1"/>
  <c r="KO10" i="1"/>
  <c r="KO9" i="1" s="1"/>
  <c r="KO14" i="1"/>
  <c r="KO83" i="1" s="1"/>
  <c r="KO30" i="1"/>
  <c r="KO31" i="1"/>
  <c r="KO84" i="1" s="1"/>
  <c r="KO43" i="1"/>
  <c r="KO45" i="1"/>
  <c r="KO54" i="1"/>
  <c r="KO15" i="1"/>
  <c r="KO32" i="1"/>
  <c r="KO22" i="1"/>
  <c r="KO64" i="1"/>
  <c r="KO72" i="1"/>
  <c r="KO46" i="1"/>
  <c r="KO51" i="1"/>
  <c r="KO70" i="1"/>
  <c r="KO67" i="1" s="1"/>
  <c r="KO66" i="1"/>
  <c r="KO47" i="1"/>
  <c r="KO56" i="1"/>
  <c r="KO57" i="1"/>
  <c r="KO55" i="1"/>
  <c r="KO53" i="1"/>
  <c r="KO42" i="1"/>
  <c r="KO59" i="1"/>
  <c r="KO65" i="1"/>
  <c r="KO52" i="1"/>
  <c r="KO50" i="1" s="1"/>
  <c r="KO71" i="1"/>
  <c r="KO69" i="1" s="1"/>
  <c r="KO92" i="1"/>
  <c r="KN50" i="1"/>
  <c r="KN60" i="1"/>
  <c r="KN69" i="1"/>
  <c r="KN61" i="1"/>
  <c r="KN49" i="1"/>
  <c r="JC15" i="9"/>
  <c r="KP3" i="1"/>
  <c r="KP6" i="1" s="1"/>
  <c r="JB16" i="9"/>
  <c r="KO91" i="1" l="1"/>
  <c r="KO97" i="1"/>
  <c r="KO96" i="1"/>
  <c r="KP10" i="1"/>
  <c r="KP9" i="1" s="1"/>
  <c r="KP36" i="1"/>
  <c r="KP14" i="1"/>
  <c r="KP83" i="1" s="1"/>
  <c r="KP31" i="1"/>
  <c r="KP84" i="1" s="1"/>
  <c r="KP30" i="1"/>
  <c r="KP43" i="1"/>
  <c r="KP22" i="1"/>
  <c r="KP32" i="1"/>
  <c r="KP15" i="1"/>
  <c r="KP45" i="1"/>
  <c r="KP54" i="1"/>
  <c r="KP64" i="1"/>
  <c r="KP70" i="1"/>
  <c r="KP67" i="1" s="1"/>
  <c r="KP72" i="1"/>
  <c r="KP47" i="1"/>
  <c r="KP57" i="1"/>
  <c r="KP51" i="1"/>
  <c r="KP56" i="1"/>
  <c r="KP60" i="1" s="1"/>
  <c r="KP66" i="1"/>
  <c r="KP46" i="1"/>
  <c r="KP42" i="1"/>
  <c r="KP53" i="1"/>
  <c r="KP65" i="1"/>
  <c r="KP55" i="1"/>
  <c r="KP59" i="1"/>
  <c r="KP92" i="1"/>
  <c r="KP71" i="1"/>
  <c r="KP69" i="1" s="1"/>
  <c r="KP52" i="1"/>
  <c r="KO61" i="1"/>
  <c r="KO68" i="1"/>
  <c r="KO41" i="1"/>
  <c r="KO49" i="1"/>
  <c r="KO62" i="1"/>
  <c r="KO60" i="1"/>
  <c r="JD15" i="9"/>
  <c r="JC16" i="9"/>
  <c r="KQ3" i="1"/>
  <c r="KQ6" i="1" s="1"/>
  <c r="KP91" i="1" l="1"/>
  <c r="KP97" i="1"/>
  <c r="KP68" i="1"/>
  <c r="KP50" i="1"/>
  <c r="KP96" i="1"/>
  <c r="KP61" i="1"/>
  <c r="KP62" i="1"/>
  <c r="KP49" i="1"/>
  <c r="KQ36" i="1"/>
  <c r="KQ10" i="1"/>
  <c r="KQ9" i="1" s="1"/>
  <c r="KQ14" i="1"/>
  <c r="KQ83" i="1" s="1"/>
  <c r="KQ31" i="1"/>
  <c r="KQ84" i="1" s="1"/>
  <c r="KQ30" i="1"/>
  <c r="KQ32" i="1"/>
  <c r="KQ22" i="1"/>
  <c r="KQ15" i="1"/>
  <c r="KQ43" i="1"/>
  <c r="KQ41" i="1" s="1"/>
  <c r="KQ45" i="1"/>
  <c r="KQ54" i="1"/>
  <c r="KQ64" i="1"/>
  <c r="KQ70" i="1"/>
  <c r="KQ67" i="1" s="1"/>
  <c r="KQ47" i="1"/>
  <c r="KQ72" i="1"/>
  <c r="KQ46" i="1"/>
  <c r="KQ56" i="1"/>
  <c r="KQ51" i="1"/>
  <c r="KQ66" i="1"/>
  <c r="KQ57" i="1"/>
  <c r="KQ65" i="1"/>
  <c r="KQ55" i="1"/>
  <c r="KQ42" i="1"/>
  <c r="KQ59" i="1"/>
  <c r="KQ53" i="1"/>
  <c r="KQ52" i="1"/>
  <c r="KQ50" i="1" s="1"/>
  <c r="KQ71" i="1"/>
  <c r="KQ92" i="1"/>
  <c r="KP41" i="1"/>
  <c r="JE15" i="9"/>
  <c r="KR3" i="1"/>
  <c r="KR6" i="1" s="1"/>
  <c r="JD16" i="9"/>
  <c r="KQ91" i="1" l="1"/>
  <c r="KQ97" i="1"/>
  <c r="KQ68" i="1"/>
  <c r="KQ96" i="1"/>
  <c r="KR10" i="1"/>
  <c r="KR9" i="1" s="1"/>
  <c r="KR36" i="1"/>
  <c r="KR14" i="1"/>
  <c r="KR83" i="1" s="1"/>
  <c r="KR31" i="1"/>
  <c r="KR84" i="1" s="1"/>
  <c r="KR30" i="1"/>
  <c r="KR45" i="1"/>
  <c r="KR15" i="1"/>
  <c r="KR43" i="1"/>
  <c r="KR54" i="1"/>
  <c r="KR22" i="1"/>
  <c r="KR64" i="1"/>
  <c r="KR32" i="1"/>
  <c r="KR72" i="1"/>
  <c r="KR51" i="1"/>
  <c r="KR62" i="1" s="1"/>
  <c r="KR66" i="1"/>
  <c r="KR47" i="1"/>
  <c r="KR70" i="1"/>
  <c r="KR46" i="1"/>
  <c r="KR57" i="1"/>
  <c r="KR56" i="1"/>
  <c r="KR59" i="1"/>
  <c r="KR65" i="1"/>
  <c r="KR53" i="1"/>
  <c r="KR42" i="1"/>
  <c r="KR55" i="1"/>
  <c r="KR92" i="1"/>
  <c r="KR52" i="1"/>
  <c r="KR71" i="1"/>
  <c r="KQ62" i="1"/>
  <c r="KQ49" i="1"/>
  <c r="KQ61" i="1"/>
  <c r="KQ60" i="1"/>
  <c r="KQ69" i="1"/>
  <c r="JF15" i="9"/>
  <c r="JE16" i="9"/>
  <c r="KS3" i="1"/>
  <c r="KS6" i="1" s="1"/>
  <c r="KR91" i="1" l="1"/>
  <c r="KR97" i="1"/>
  <c r="KR96" i="1"/>
  <c r="KR69" i="1"/>
  <c r="KS10" i="1"/>
  <c r="KS9" i="1" s="1"/>
  <c r="KS36" i="1"/>
  <c r="KS14" i="1"/>
  <c r="KS83" i="1" s="1"/>
  <c r="KS30" i="1"/>
  <c r="KS31" i="1"/>
  <c r="KS84" i="1" s="1"/>
  <c r="KS64" i="1"/>
  <c r="KS15" i="1"/>
  <c r="KS54" i="1"/>
  <c r="KS22" i="1"/>
  <c r="KS32" i="1"/>
  <c r="KS45" i="1"/>
  <c r="KS43" i="1"/>
  <c r="KS56" i="1"/>
  <c r="KS47" i="1"/>
  <c r="KS57" i="1"/>
  <c r="KS51" i="1"/>
  <c r="KS72" i="1"/>
  <c r="KS66" i="1"/>
  <c r="KS46" i="1"/>
  <c r="KS70" i="1"/>
  <c r="KS59" i="1"/>
  <c r="KS65" i="1"/>
  <c r="KS42" i="1"/>
  <c r="KS55" i="1"/>
  <c r="KS53" i="1"/>
  <c r="KS71" i="1"/>
  <c r="KS69" i="1" s="1"/>
  <c r="KS52" i="1"/>
  <c r="KS92" i="1"/>
  <c r="KR49" i="1"/>
  <c r="KR50" i="1"/>
  <c r="KR68" i="1"/>
  <c r="KR61" i="1"/>
  <c r="KR60" i="1"/>
  <c r="KR67" i="1"/>
  <c r="KR41" i="1"/>
  <c r="JG15" i="9"/>
  <c r="KT3" i="1"/>
  <c r="KT6" i="1" s="1"/>
  <c r="JF16" i="9"/>
  <c r="KS91" i="1" l="1"/>
  <c r="KS97" i="1"/>
  <c r="KS96" i="1"/>
  <c r="KS50" i="1"/>
  <c r="KS68" i="1"/>
  <c r="KS49" i="1"/>
  <c r="KS60" i="1"/>
  <c r="KS62" i="1"/>
  <c r="KS61" i="1"/>
  <c r="KS67" i="1"/>
  <c r="KT36" i="1"/>
  <c r="KT10" i="1"/>
  <c r="KT9" i="1" s="1"/>
  <c r="KT14" i="1"/>
  <c r="KT83" i="1" s="1"/>
  <c r="KT31" i="1"/>
  <c r="KT84" i="1" s="1"/>
  <c r="KT30" i="1"/>
  <c r="KT43" i="1"/>
  <c r="KT54" i="1"/>
  <c r="KT64" i="1"/>
  <c r="KT32" i="1"/>
  <c r="KT15" i="1"/>
  <c r="KT45" i="1"/>
  <c r="KT22" i="1"/>
  <c r="KT46" i="1"/>
  <c r="KT51" i="1"/>
  <c r="KT47" i="1"/>
  <c r="KT57" i="1"/>
  <c r="KT70" i="1"/>
  <c r="KT56" i="1"/>
  <c r="KT60" i="1" s="1"/>
  <c r="KT66" i="1"/>
  <c r="KT72" i="1"/>
  <c r="KT42" i="1"/>
  <c r="KT59" i="1"/>
  <c r="KT53" i="1"/>
  <c r="KT55" i="1"/>
  <c r="KT65" i="1"/>
  <c r="KT52" i="1"/>
  <c r="KT71" i="1"/>
  <c r="KT92" i="1"/>
  <c r="KS41" i="1"/>
  <c r="JH15" i="9"/>
  <c r="KU3" i="1"/>
  <c r="KU6" i="1" s="1"/>
  <c r="JG16" i="9"/>
  <c r="KT91" i="1" l="1"/>
  <c r="KT97" i="1"/>
  <c r="KT67" i="1"/>
  <c r="KT96" i="1"/>
  <c r="KT69" i="1"/>
  <c r="KT50" i="1"/>
  <c r="KT68" i="1"/>
  <c r="KU36" i="1"/>
  <c r="KU10" i="1"/>
  <c r="KU9" i="1" s="1"/>
  <c r="KU14" i="1"/>
  <c r="KU83" i="1" s="1"/>
  <c r="KU30" i="1"/>
  <c r="KU31" i="1"/>
  <c r="KU84" i="1" s="1"/>
  <c r="KU43" i="1"/>
  <c r="KU22" i="1"/>
  <c r="KU15" i="1"/>
  <c r="KU54" i="1"/>
  <c r="KU32" i="1"/>
  <c r="KU45" i="1"/>
  <c r="KU64" i="1"/>
  <c r="KU47" i="1"/>
  <c r="KU46" i="1"/>
  <c r="KU70" i="1"/>
  <c r="KU56" i="1"/>
  <c r="KU72" i="1"/>
  <c r="KU51" i="1"/>
  <c r="KU66" i="1"/>
  <c r="KU57" i="1"/>
  <c r="KU53" i="1"/>
  <c r="KU42" i="1"/>
  <c r="KU55" i="1"/>
  <c r="KU59" i="1"/>
  <c r="KU65" i="1"/>
  <c r="KU52" i="1"/>
  <c r="KU71" i="1"/>
  <c r="KU92" i="1"/>
  <c r="KT61" i="1"/>
  <c r="KT41" i="1"/>
  <c r="KT49" i="1"/>
  <c r="KT62" i="1"/>
  <c r="JI15" i="9"/>
  <c r="KV3" i="1"/>
  <c r="KV6" i="1" s="1"/>
  <c r="JH16" i="9"/>
  <c r="KU61" i="1" l="1"/>
  <c r="KU91" i="1"/>
  <c r="KU97" i="1"/>
  <c r="KU50" i="1"/>
  <c r="KU67" i="1"/>
  <c r="KU69" i="1"/>
  <c r="KU60" i="1"/>
  <c r="KU41" i="1"/>
  <c r="KU96" i="1"/>
  <c r="KU68" i="1"/>
  <c r="KV10" i="1"/>
  <c r="KV9" i="1" s="1"/>
  <c r="KV36" i="1"/>
  <c r="KV14" i="1"/>
  <c r="KV83" i="1" s="1"/>
  <c r="KV30" i="1"/>
  <c r="KV31" i="1"/>
  <c r="KV84" i="1" s="1"/>
  <c r="KV15" i="1"/>
  <c r="KV43" i="1"/>
  <c r="KV22" i="1"/>
  <c r="KV64" i="1"/>
  <c r="KV32" i="1"/>
  <c r="KV45" i="1"/>
  <c r="KV54" i="1"/>
  <c r="KV70" i="1"/>
  <c r="KV47" i="1"/>
  <c r="KV72" i="1"/>
  <c r="KV57" i="1"/>
  <c r="KV66" i="1"/>
  <c r="KV46" i="1"/>
  <c r="KV56" i="1"/>
  <c r="KV51" i="1"/>
  <c r="KV65" i="1"/>
  <c r="KV59" i="1"/>
  <c r="KV53" i="1"/>
  <c r="KV55" i="1"/>
  <c r="KV42" i="1"/>
  <c r="KV92" i="1"/>
  <c r="KV71" i="1"/>
  <c r="KV52" i="1"/>
  <c r="KU49" i="1"/>
  <c r="KU62" i="1"/>
  <c r="JJ15" i="9"/>
  <c r="JI16" i="9"/>
  <c r="KW3" i="1"/>
  <c r="KW6" i="1" s="1"/>
  <c r="KV91" i="1" l="1"/>
  <c r="KV97" i="1"/>
  <c r="KV67" i="1"/>
  <c r="KV69" i="1"/>
  <c r="KV41" i="1"/>
  <c r="KV50" i="1"/>
  <c r="KV96" i="1"/>
  <c r="KV62" i="1"/>
  <c r="KV49" i="1"/>
  <c r="KV68" i="1"/>
  <c r="KV61" i="1"/>
  <c r="KW10" i="1"/>
  <c r="KW9" i="1" s="1"/>
  <c r="KW36" i="1"/>
  <c r="KW14" i="1"/>
  <c r="KW83" i="1" s="1"/>
  <c r="KW30" i="1"/>
  <c r="KW31" i="1"/>
  <c r="KW84" i="1" s="1"/>
  <c r="KW64" i="1"/>
  <c r="KW15" i="1"/>
  <c r="KW43" i="1"/>
  <c r="KW32" i="1"/>
  <c r="KW22" i="1"/>
  <c r="KW54" i="1"/>
  <c r="KW45" i="1"/>
  <c r="KW47" i="1"/>
  <c r="KW72" i="1"/>
  <c r="KW51" i="1"/>
  <c r="KW70" i="1"/>
  <c r="KW66" i="1"/>
  <c r="KW46" i="1"/>
  <c r="KW56" i="1"/>
  <c r="KW57" i="1"/>
  <c r="KW55" i="1"/>
  <c r="KW42" i="1"/>
  <c r="KW53" i="1"/>
  <c r="KW59" i="1"/>
  <c r="KW61" i="1" s="1"/>
  <c r="KW65" i="1"/>
  <c r="KW71" i="1"/>
  <c r="KW69" i="1" s="1"/>
  <c r="KW52" i="1"/>
  <c r="KW92" i="1"/>
  <c r="KV60" i="1"/>
  <c r="JK15" i="9"/>
  <c r="JJ16" i="9"/>
  <c r="KX3" i="1"/>
  <c r="KW91" i="1" l="1"/>
  <c r="KW97" i="1"/>
  <c r="KW96" i="1"/>
  <c r="KW67" i="1"/>
  <c r="KW60" i="1"/>
  <c r="KW41" i="1"/>
  <c r="KW68" i="1"/>
  <c r="KW49" i="1"/>
  <c r="KW62" i="1"/>
  <c r="KW50" i="1"/>
  <c r="KX6" i="1"/>
  <c r="JL15" i="9"/>
  <c r="KY3" i="1"/>
  <c r="JK16" i="9"/>
  <c r="KX36" i="1" l="1"/>
  <c r="KX10" i="1"/>
  <c r="KX9" i="1" s="1"/>
  <c r="KX64" i="1"/>
  <c r="KX14" i="1"/>
  <c r="KX83" i="1" s="1"/>
  <c r="KX15" i="1"/>
  <c r="KX31" i="1"/>
  <c r="KX84" i="1" s="1"/>
  <c r="KX30" i="1"/>
  <c r="KX54" i="1"/>
  <c r="KX59" i="1"/>
  <c r="KX66" i="1"/>
  <c r="KX45" i="1"/>
  <c r="KX22" i="1"/>
  <c r="KX43" i="1"/>
  <c r="KX32" i="1"/>
  <c r="KX57" i="1"/>
  <c r="KX56" i="1"/>
  <c r="KX55" i="1"/>
  <c r="KX47" i="1"/>
  <c r="KX46" i="1"/>
  <c r="KX51" i="1"/>
  <c r="KX65" i="1"/>
  <c r="KX53" i="1"/>
  <c r="KX92" i="1"/>
  <c r="KX42" i="1"/>
  <c r="KX52" i="1"/>
  <c r="KX70" i="1"/>
  <c r="KX72" i="1"/>
  <c r="KX71" i="1"/>
  <c r="KY6" i="1"/>
  <c r="JM15" i="9"/>
  <c r="KZ3" i="1"/>
  <c r="JL16" i="9"/>
  <c r="KX91" i="1" l="1"/>
  <c r="KX97" i="1"/>
  <c r="KX96" i="1"/>
  <c r="KX61" i="1"/>
  <c r="KX41" i="1"/>
  <c r="KX60" i="1"/>
  <c r="KX62" i="1"/>
  <c r="KX49" i="1"/>
  <c r="KZ6" i="1"/>
  <c r="KX68" i="1"/>
  <c r="KX67" i="1"/>
  <c r="KX50" i="1"/>
  <c r="KY36" i="1"/>
  <c r="KY10" i="1"/>
  <c r="KY9" i="1" s="1"/>
  <c r="KY30" i="1"/>
  <c r="KY14" i="1"/>
  <c r="KY83" i="1" s="1"/>
  <c r="KY31" i="1"/>
  <c r="KY84" i="1" s="1"/>
  <c r="KY15" i="1"/>
  <c r="KY64" i="1"/>
  <c r="KY43" i="1"/>
  <c r="KY66" i="1"/>
  <c r="KY45" i="1"/>
  <c r="KY57" i="1"/>
  <c r="KY59" i="1"/>
  <c r="KY54" i="1"/>
  <c r="KY22" i="1"/>
  <c r="KY32" i="1"/>
  <c r="KY51" i="1"/>
  <c r="KY47" i="1"/>
  <c r="KY55" i="1"/>
  <c r="KY46" i="1"/>
  <c r="KY65" i="1"/>
  <c r="KY56" i="1"/>
  <c r="KY92" i="1"/>
  <c r="KY53" i="1"/>
  <c r="KY42" i="1"/>
  <c r="KY72" i="1"/>
  <c r="KY70" i="1"/>
  <c r="KY52" i="1"/>
  <c r="KY71" i="1"/>
  <c r="KX69" i="1"/>
  <c r="JN15" i="9"/>
  <c r="LA3" i="1"/>
  <c r="JM16" i="9"/>
  <c r="KY91" i="1" l="1"/>
  <c r="KY97" i="1"/>
  <c r="KY50" i="1"/>
  <c r="KY67" i="1"/>
  <c r="KY69" i="1"/>
  <c r="KY61" i="1"/>
  <c r="KY41" i="1"/>
  <c r="LA6" i="1"/>
  <c r="KZ36" i="1"/>
  <c r="KZ10" i="1"/>
  <c r="KZ9" i="1" s="1"/>
  <c r="KZ14" i="1"/>
  <c r="KZ83" i="1" s="1"/>
  <c r="KZ64" i="1"/>
  <c r="KZ15" i="1"/>
  <c r="KZ31" i="1"/>
  <c r="KZ84" i="1" s="1"/>
  <c r="KZ30" i="1"/>
  <c r="KZ66" i="1"/>
  <c r="KZ22" i="1"/>
  <c r="KZ45" i="1"/>
  <c r="KZ57" i="1"/>
  <c r="KZ59" i="1"/>
  <c r="KZ32" i="1"/>
  <c r="KZ54" i="1"/>
  <c r="KZ43" i="1"/>
  <c r="KZ46" i="1"/>
  <c r="KZ55" i="1"/>
  <c r="KZ51" i="1"/>
  <c r="KZ65" i="1"/>
  <c r="KZ56" i="1"/>
  <c r="KZ47" i="1"/>
  <c r="KZ42" i="1"/>
  <c r="KZ53" i="1"/>
  <c r="KZ92" i="1"/>
  <c r="KZ52" i="1"/>
  <c r="KZ72" i="1"/>
  <c r="KZ70" i="1"/>
  <c r="KZ71" i="1"/>
  <c r="KY62" i="1"/>
  <c r="KY49" i="1"/>
  <c r="KY96" i="1"/>
  <c r="KY60" i="1"/>
  <c r="KY68" i="1"/>
  <c r="JO15" i="9"/>
  <c r="JN16" i="9"/>
  <c r="LB3" i="1"/>
  <c r="KZ91" i="1" l="1"/>
  <c r="KZ97" i="1"/>
  <c r="KZ61" i="1"/>
  <c r="LB6" i="1"/>
  <c r="LA36" i="1"/>
  <c r="LA10" i="1"/>
  <c r="LA9" i="1" s="1"/>
  <c r="LA14" i="1"/>
  <c r="LA83" i="1" s="1"/>
  <c r="LA31" i="1"/>
  <c r="LA84" i="1" s="1"/>
  <c r="LA64" i="1"/>
  <c r="LA15" i="1"/>
  <c r="LA30" i="1"/>
  <c r="LA45" i="1"/>
  <c r="LA66" i="1"/>
  <c r="LA59" i="1"/>
  <c r="LA32" i="1"/>
  <c r="LA57" i="1"/>
  <c r="LA22" i="1"/>
  <c r="LA54" i="1"/>
  <c r="LA43" i="1"/>
  <c r="LA46" i="1"/>
  <c r="LA47" i="1"/>
  <c r="LA65" i="1"/>
  <c r="LA55" i="1"/>
  <c r="LA56" i="1"/>
  <c r="LA51" i="1"/>
  <c r="LA42" i="1"/>
  <c r="LA53" i="1"/>
  <c r="LA92" i="1"/>
  <c r="LA70" i="1"/>
  <c r="LA52" i="1"/>
  <c r="LA72" i="1"/>
  <c r="LA71" i="1"/>
  <c r="KZ69" i="1"/>
  <c r="KZ68" i="1"/>
  <c r="KZ41" i="1"/>
  <c r="KZ60" i="1"/>
  <c r="KZ50" i="1"/>
  <c r="KZ67" i="1"/>
  <c r="KZ96" i="1"/>
  <c r="KZ62" i="1"/>
  <c r="KZ49" i="1"/>
  <c r="JP15" i="9"/>
  <c r="LC3" i="1"/>
  <c r="JO16" i="9"/>
  <c r="LA91" i="1" l="1"/>
  <c r="LA97" i="1"/>
  <c r="LA67" i="1"/>
  <c r="LA61" i="1"/>
  <c r="LA60" i="1"/>
  <c r="LA41" i="1"/>
  <c r="LA69" i="1"/>
  <c r="LA68" i="1"/>
  <c r="LB36" i="1"/>
  <c r="LB10" i="1"/>
  <c r="LB9" i="1" s="1"/>
  <c r="LB31" i="1"/>
  <c r="LB84" i="1" s="1"/>
  <c r="LB64" i="1"/>
  <c r="LB15" i="1"/>
  <c r="LB30" i="1"/>
  <c r="LB14" i="1"/>
  <c r="LB83" i="1" s="1"/>
  <c r="LB32" i="1"/>
  <c r="LB57" i="1"/>
  <c r="LB54" i="1"/>
  <c r="LB45" i="1"/>
  <c r="LB66" i="1"/>
  <c r="LB59" i="1"/>
  <c r="LB61" i="1" s="1"/>
  <c r="LB22" i="1"/>
  <c r="LB43" i="1"/>
  <c r="LB46" i="1"/>
  <c r="LB56" i="1"/>
  <c r="LB51" i="1"/>
  <c r="LB65" i="1"/>
  <c r="LB47" i="1"/>
  <c r="LB55" i="1"/>
  <c r="LB92" i="1"/>
  <c r="LB53" i="1"/>
  <c r="LB42" i="1"/>
  <c r="LB72" i="1"/>
  <c r="LB52" i="1"/>
  <c r="LB70" i="1"/>
  <c r="LB71" i="1"/>
  <c r="LC6" i="1"/>
  <c r="LA49" i="1"/>
  <c r="LA62" i="1"/>
  <c r="LA50" i="1"/>
  <c r="LA96" i="1"/>
  <c r="JQ15" i="9"/>
  <c r="JP16" i="9"/>
  <c r="LD3" i="1"/>
  <c r="LB91" i="1" l="1"/>
  <c r="LB97" i="1"/>
  <c r="LB96" i="1"/>
  <c r="LB50" i="1"/>
  <c r="LB68" i="1"/>
  <c r="LC36" i="1"/>
  <c r="LC10" i="1"/>
  <c r="LC9" i="1" s="1"/>
  <c r="LC15" i="1"/>
  <c r="LC64" i="1"/>
  <c r="LC14" i="1"/>
  <c r="LC83" i="1" s="1"/>
  <c r="LC30" i="1"/>
  <c r="LC31" i="1"/>
  <c r="LC84" i="1" s="1"/>
  <c r="LC45" i="1"/>
  <c r="LC22" i="1"/>
  <c r="LC54" i="1"/>
  <c r="LC43" i="1"/>
  <c r="LC41" i="1" s="1"/>
  <c r="LC66" i="1"/>
  <c r="LC57" i="1"/>
  <c r="LC32" i="1"/>
  <c r="LC59" i="1"/>
  <c r="LC65" i="1"/>
  <c r="LC47" i="1"/>
  <c r="LC46" i="1"/>
  <c r="LC56" i="1"/>
  <c r="LC51" i="1"/>
  <c r="LC55" i="1"/>
  <c r="LC53" i="1"/>
  <c r="LC42" i="1"/>
  <c r="LC92" i="1"/>
  <c r="LC52" i="1"/>
  <c r="LC70" i="1"/>
  <c r="LC72" i="1"/>
  <c r="LC71" i="1"/>
  <c r="LB60" i="1"/>
  <c r="LB69" i="1"/>
  <c r="LB67" i="1"/>
  <c r="LB62" i="1"/>
  <c r="LB49" i="1"/>
  <c r="LD6" i="1"/>
  <c r="LB41" i="1"/>
  <c r="JR15" i="9"/>
  <c r="LE3" i="1"/>
  <c r="JQ16" i="9"/>
  <c r="LC91" i="1" l="1"/>
  <c r="LC97" i="1"/>
  <c r="LC96" i="1"/>
  <c r="LC50" i="1"/>
  <c r="LC60" i="1"/>
  <c r="LC67" i="1"/>
  <c r="LC61" i="1"/>
  <c r="LC49" i="1"/>
  <c r="LC62" i="1"/>
  <c r="LE6" i="1"/>
  <c r="LC69" i="1"/>
  <c r="LD36" i="1"/>
  <c r="LD10" i="1"/>
  <c r="LD9" i="1" s="1"/>
  <c r="LD31" i="1"/>
  <c r="LD84" i="1" s="1"/>
  <c r="LD64" i="1"/>
  <c r="LD30" i="1"/>
  <c r="LD15" i="1"/>
  <c r="LD14" i="1"/>
  <c r="LD83" i="1" s="1"/>
  <c r="LD54" i="1"/>
  <c r="LD57" i="1"/>
  <c r="LD59" i="1"/>
  <c r="LD61" i="1" s="1"/>
  <c r="LD22" i="1"/>
  <c r="LD32" i="1"/>
  <c r="LD45" i="1"/>
  <c r="LD43" i="1"/>
  <c r="LD66" i="1"/>
  <c r="LD56" i="1"/>
  <c r="LD65" i="1"/>
  <c r="LD55" i="1"/>
  <c r="LD47" i="1"/>
  <c r="LD51" i="1"/>
  <c r="LD46" i="1"/>
  <c r="LD53" i="1"/>
  <c r="LD42" i="1"/>
  <c r="LD92" i="1"/>
  <c r="LD52" i="1"/>
  <c r="LD70" i="1"/>
  <c r="LD72" i="1"/>
  <c r="LD68" i="1" s="1"/>
  <c r="LD71" i="1"/>
  <c r="LC68" i="1"/>
  <c r="JS15" i="9"/>
  <c r="LF3" i="1"/>
  <c r="LF6" i="1" s="1"/>
  <c r="JR16" i="9"/>
  <c r="LD91" i="1" l="1"/>
  <c r="LD97" i="1"/>
  <c r="LD96" i="1"/>
  <c r="LD69" i="1"/>
  <c r="LD67" i="1"/>
  <c r="LD50" i="1"/>
  <c r="LE36" i="1"/>
  <c r="LE10" i="1"/>
  <c r="LE9" i="1" s="1"/>
  <c r="LE14" i="1"/>
  <c r="LE83" i="1" s="1"/>
  <c r="LE30" i="1"/>
  <c r="LE31" i="1"/>
  <c r="LE84" i="1" s="1"/>
  <c r="LE15" i="1"/>
  <c r="LE64" i="1"/>
  <c r="LE57" i="1"/>
  <c r="LE66" i="1"/>
  <c r="LE59" i="1"/>
  <c r="LE45" i="1"/>
  <c r="LE54" i="1"/>
  <c r="LE32" i="1"/>
  <c r="LE43" i="1"/>
  <c r="LE22" i="1"/>
  <c r="LE46" i="1"/>
  <c r="LE51" i="1"/>
  <c r="LE56" i="1"/>
  <c r="LE65" i="1"/>
  <c r="LE47" i="1"/>
  <c r="LE55" i="1"/>
  <c r="LE42" i="1"/>
  <c r="LE92" i="1"/>
  <c r="LE53" i="1"/>
  <c r="LE72" i="1"/>
  <c r="LE70" i="1"/>
  <c r="LE52" i="1"/>
  <c r="LE71" i="1"/>
  <c r="LD60" i="1"/>
  <c r="LF36" i="1"/>
  <c r="LF10" i="1"/>
  <c r="LF9" i="1" s="1"/>
  <c r="LF30" i="1"/>
  <c r="LF15" i="1"/>
  <c r="LF64" i="1"/>
  <c r="LF14" i="1"/>
  <c r="LF83" i="1" s="1"/>
  <c r="LF31" i="1"/>
  <c r="LF84" i="1" s="1"/>
  <c r="LF57" i="1"/>
  <c r="LF66" i="1"/>
  <c r="LF59" i="1"/>
  <c r="LF43" i="1"/>
  <c r="LF22" i="1"/>
  <c r="LF54" i="1"/>
  <c r="LF32" i="1"/>
  <c r="LF45" i="1"/>
  <c r="LF46" i="1"/>
  <c r="LF65" i="1"/>
  <c r="LF55" i="1"/>
  <c r="LF56" i="1"/>
  <c r="LF51" i="1"/>
  <c r="LF47" i="1"/>
  <c r="LF53" i="1"/>
  <c r="LF42" i="1"/>
  <c r="LF92" i="1"/>
  <c r="LF72" i="1"/>
  <c r="LF52" i="1"/>
  <c r="LF70" i="1"/>
  <c r="LF71" i="1"/>
  <c r="LD41" i="1"/>
  <c r="LD49" i="1"/>
  <c r="LD62" i="1"/>
  <c r="JT15" i="9"/>
  <c r="LG3" i="1"/>
  <c r="LG6" i="1" s="1"/>
  <c r="JS16" i="9"/>
  <c r="LE91" i="1" l="1"/>
  <c r="LE97" i="1"/>
  <c r="LF91" i="1"/>
  <c r="LF97" i="1"/>
  <c r="LE96" i="1"/>
  <c r="LF68" i="1"/>
  <c r="LF96" i="1"/>
  <c r="LE67" i="1"/>
  <c r="LF69" i="1"/>
  <c r="LF67" i="1"/>
  <c r="LE50" i="1"/>
  <c r="LE68" i="1"/>
  <c r="LF50" i="1"/>
  <c r="LF41" i="1"/>
  <c r="LG36" i="1"/>
  <c r="LG10" i="1"/>
  <c r="LG9" i="1" s="1"/>
  <c r="LG64" i="1"/>
  <c r="LG14" i="1"/>
  <c r="LG83" i="1" s="1"/>
  <c r="LG31" i="1"/>
  <c r="LG84" i="1" s="1"/>
  <c r="LG30" i="1"/>
  <c r="LG15" i="1"/>
  <c r="LG57" i="1"/>
  <c r="LG59" i="1"/>
  <c r="LG32" i="1"/>
  <c r="LG22" i="1"/>
  <c r="LG54" i="1"/>
  <c r="LG43" i="1"/>
  <c r="LG41" i="1" s="1"/>
  <c r="LG45" i="1"/>
  <c r="LG66" i="1"/>
  <c r="LG47" i="1"/>
  <c r="LG56" i="1"/>
  <c r="LG60" i="1" s="1"/>
  <c r="LG65" i="1"/>
  <c r="LG55" i="1"/>
  <c r="LG51" i="1"/>
  <c r="LG46" i="1"/>
  <c r="LG53" i="1"/>
  <c r="LG42" i="1"/>
  <c r="LG92" i="1"/>
  <c r="LG72" i="1"/>
  <c r="LG70" i="1"/>
  <c r="LG52" i="1"/>
  <c r="LG71" i="1"/>
  <c r="LF61" i="1"/>
  <c r="LE41" i="1"/>
  <c r="LE49" i="1"/>
  <c r="LE62" i="1"/>
  <c r="LE69" i="1"/>
  <c r="LF62" i="1"/>
  <c r="LF49" i="1"/>
  <c r="LF60" i="1"/>
  <c r="LE60" i="1"/>
  <c r="LE61" i="1"/>
  <c r="JU15" i="9"/>
  <c r="LH3" i="1"/>
  <c r="LH6" i="1" s="1"/>
  <c r="JT16" i="9"/>
  <c r="LG91" i="1" l="1"/>
  <c r="LG97" i="1"/>
  <c r="LG61" i="1"/>
  <c r="LH36" i="1"/>
  <c r="LH10" i="1"/>
  <c r="LH9" i="1" s="1"/>
  <c r="LH30" i="1"/>
  <c r="LH14" i="1"/>
  <c r="LH83" i="1" s="1"/>
  <c r="LH31" i="1"/>
  <c r="LH84" i="1" s="1"/>
  <c r="LH64" i="1"/>
  <c r="LH15" i="1"/>
  <c r="LH57" i="1"/>
  <c r="LH54" i="1"/>
  <c r="LH32" i="1"/>
  <c r="LH22" i="1"/>
  <c r="LH43" i="1"/>
  <c r="LH41" i="1" s="1"/>
  <c r="LH66" i="1"/>
  <c r="LH45" i="1"/>
  <c r="LH59" i="1"/>
  <c r="LH46" i="1"/>
  <c r="LH65" i="1"/>
  <c r="LH56" i="1"/>
  <c r="LH47" i="1"/>
  <c r="LH55" i="1"/>
  <c r="LH51" i="1"/>
  <c r="LH53" i="1"/>
  <c r="LH42" i="1"/>
  <c r="LH92" i="1"/>
  <c r="LH52" i="1"/>
  <c r="LH70" i="1"/>
  <c r="LH72" i="1"/>
  <c r="LH71" i="1"/>
  <c r="LG69" i="1"/>
  <c r="LG50" i="1"/>
  <c r="LG68" i="1"/>
  <c r="LG62" i="1"/>
  <c r="LG49" i="1"/>
  <c r="LG67" i="1"/>
  <c r="LG96" i="1"/>
  <c r="JU16" i="9"/>
  <c r="LI3" i="1"/>
  <c r="LI6" i="1" s="1"/>
  <c r="JV15" i="9"/>
  <c r="LH91" i="1" l="1"/>
  <c r="LH97" i="1"/>
  <c r="LH61" i="1"/>
  <c r="LH67" i="1"/>
  <c r="LH96" i="1"/>
  <c r="LH68" i="1"/>
  <c r="LH69" i="1"/>
  <c r="LI36" i="1"/>
  <c r="LI10" i="1"/>
  <c r="LI9" i="1" s="1"/>
  <c r="LI31" i="1"/>
  <c r="LI84" i="1" s="1"/>
  <c r="LI64" i="1"/>
  <c r="LI30" i="1"/>
  <c r="LI14" i="1"/>
  <c r="LI83" i="1" s="1"/>
  <c r="LI15" i="1"/>
  <c r="LI32" i="1"/>
  <c r="LI22" i="1"/>
  <c r="LI54" i="1"/>
  <c r="LI57" i="1"/>
  <c r="LI59" i="1"/>
  <c r="LI45" i="1"/>
  <c r="LI43" i="1"/>
  <c r="LI41" i="1" s="1"/>
  <c r="LI66" i="1"/>
  <c r="LI65" i="1"/>
  <c r="LI51" i="1"/>
  <c r="LI47" i="1"/>
  <c r="LI55" i="1"/>
  <c r="LI46" i="1"/>
  <c r="LI56" i="1"/>
  <c r="LI92" i="1"/>
  <c r="LI42" i="1"/>
  <c r="LI53" i="1"/>
  <c r="LI52" i="1"/>
  <c r="LI50" i="1" s="1"/>
  <c r="LI72" i="1"/>
  <c r="LI70" i="1"/>
  <c r="LI71" i="1"/>
  <c r="LI69" i="1" s="1"/>
  <c r="LH62" i="1"/>
  <c r="LH49" i="1"/>
  <c r="LH50" i="1"/>
  <c r="LH60" i="1"/>
  <c r="JV16" i="9"/>
  <c r="LJ3" i="1"/>
  <c r="LJ6" i="1" s="1"/>
  <c r="JW15" i="9"/>
  <c r="LI91" i="1" l="1"/>
  <c r="LI97" i="1"/>
  <c r="LI68" i="1"/>
  <c r="LI96" i="1"/>
  <c r="LI67" i="1"/>
  <c r="LJ36" i="1"/>
  <c r="LJ10" i="1"/>
  <c r="LJ9" i="1" s="1"/>
  <c r="LJ64" i="1"/>
  <c r="LJ30" i="1"/>
  <c r="LJ15" i="1"/>
  <c r="LJ14" i="1"/>
  <c r="LJ83" i="1" s="1"/>
  <c r="LJ31" i="1"/>
  <c r="LJ84" i="1" s="1"/>
  <c r="LJ22" i="1"/>
  <c r="LJ43" i="1"/>
  <c r="LJ66" i="1"/>
  <c r="LJ45" i="1"/>
  <c r="LJ54" i="1"/>
  <c r="LJ57" i="1"/>
  <c r="LJ32" i="1"/>
  <c r="LJ59" i="1"/>
  <c r="LJ55" i="1"/>
  <c r="LJ65" i="1"/>
  <c r="LJ56" i="1"/>
  <c r="LJ46" i="1"/>
  <c r="LJ51" i="1"/>
  <c r="LJ47" i="1"/>
  <c r="LJ42" i="1"/>
  <c r="LJ53" i="1"/>
  <c r="LJ92" i="1"/>
  <c r="LJ70" i="1"/>
  <c r="LJ72" i="1"/>
  <c r="LJ52" i="1"/>
  <c r="LJ71" i="1"/>
  <c r="LI62" i="1"/>
  <c r="LI49" i="1"/>
  <c r="LI61" i="1"/>
  <c r="LI60" i="1"/>
  <c r="JX15" i="9"/>
  <c r="LK3" i="1"/>
  <c r="LK6" i="1" s="1"/>
  <c r="JW16" i="9"/>
  <c r="LJ91" i="1" l="1"/>
  <c r="LJ97" i="1"/>
  <c r="LJ96" i="1"/>
  <c r="LJ68" i="1"/>
  <c r="LJ61" i="1"/>
  <c r="LJ50" i="1"/>
  <c r="LJ67" i="1"/>
  <c r="LJ41" i="1"/>
  <c r="LJ69" i="1"/>
  <c r="LJ49" i="1"/>
  <c r="LJ62" i="1"/>
  <c r="LK36" i="1"/>
  <c r="LK10" i="1"/>
  <c r="LK9" i="1" s="1"/>
  <c r="LK30" i="1"/>
  <c r="LK15" i="1"/>
  <c r="LK31" i="1"/>
  <c r="LK84" i="1" s="1"/>
  <c r="LK14" i="1"/>
  <c r="LK83" i="1" s="1"/>
  <c r="LK64" i="1"/>
  <c r="LK22" i="1"/>
  <c r="LK66" i="1"/>
  <c r="LK45" i="1"/>
  <c r="LK43" i="1"/>
  <c r="LK32" i="1"/>
  <c r="LK59" i="1"/>
  <c r="LK54" i="1"/>
  <c r="LK57" i="1"/>
  <c r="LK47" i="1"/>
  <c r="LK55" i="1"/>
  <c r="LK46" i="1"/>
  <c r="LK56" i="1"/>
  <c r="LK51" i="1"/>
  <c r="LK65" i="1"/>
  <c r="LK42" i="1"/>
  <c r="LK92" i="1"/>
  <c r="LK53" i="1"/>
  <c r="LK72" i="1"/>
  <c r="LK52" i="1"/>
  <c r="LK70" i="1"/>
  <c r="LK71" i="1"/>
  <c r="LJ60" i="1"/>
  <c r="JY15" i="9"/>
  <c r="LL3" i="1"/>
  <c r="LL6" i="1" s="1"/>
  <c r="JX16" i="9"/>
  <c r="LK91" i="1" l="1"/>
  <c r="LK97" i="1"/>
  <c r="LK41" i="1"/>
  <c r="LK60" i="1"/>
  <c r="LK68" i="1"/>
  <c r="LK67" i="1"/>
  <c r="LL36" i="1"/>
  <c r="LL10" i="1"/>
  <c r="LL9" i="1" s="1"/>
  <c r="LL30" i="1"/>
  <c r="LL14" i="1"/>
  <c r="LL83" i="1" s="1"/>
  <c r="LL31" i="1"/>
  <c r="LL84" i="1" s="1"/>
  <c r="LL64" i="1"/>
  <c r="LL15" i="1"/>
  <c r="LL59" i="1"/>
  <c r="LL32" i="1"/>
  <c r="LL43" i="1"/>
  <c r="LL45" i="1"/>
  <c r="LL22" i="1"/>
  <c r="LL66" i="1"/>
  <c r="LL54" i="1"/>
  <c r="LL57" i="1"/>
  <c r="LL51" i="1"/>
  <c r="LL56" i="1"/>
  <c r="LL55" i="1"/>
  <c r="LL46" i="1"/>
  <c r="LL65" i="1"/>
  <c r="LL47" i="1"/>
  <c r="LL53" i="1"/>
  <c r="LL92" i="1"/>
  <c r="LL42" i="1"/>
  <c r="LL72" i="1"/>
  <c r="LL70" i="1"/>
  <c r="LL67" i="1" s="1"/>
  <c r="LL52" i="1"/>
  <c r="LL71" i="1"/>
  <c r="LK96" i="1"/>
  <c r="LK69" i="1"/>
  <c r="LK61" i="1"/>
  <c r="LK50" i="1"/>
  <c r="LK62" i="1"/>
  <c r="LK49" i="1"/>
  <c r="JZ15" i="9"/>
  <c r="LM3" i="1"/>
  <c r="LM6" i="1" s="1"/>
  <c r="JY16" i="9"/>
  <c r="LL91" i="1" l="1"/>
  <c r="LL97" i="1"/>
  <c r="LL96" i="1"/>
  <c r="LL68" i="1"/>
  <c r="LL50" i="1"/>
  <c r="LM36" i="1"/>
  <c r="LM10" i="1"/>
  <c r="LM9" i="1" s="1"/>
  <c r="LM30" i="1"/>
  <c r="LM14" i="1"/>
  <c r="LM83" i="1" s="1"/>
  <c r="LM15" i="1"/>
  <c r="LM31" i="1"/>
  <c r="LM84" i="1" s="1"/>
  <c r="LM64" i="1"/>
  <c r="LM43" i="1"/>
  <c r="LM66" i="1"/>
  <c r="LM59" i="1"/>
  <c r="LM32" i="1"/>
  <c r="LM45" i="1"/>
  <c r="LM54" i="1"/>
  <c r="LM57" i="1"/>
  <c r="LM22" i="1"/>
  <c r="LM51" i="1"/>
  <c r="LM65" i="1"/>
  <c r="LM47" i="1"/>
  <c r="LM46" i="1"/>
  <c r="LM55" i="1"/>
  <c r="LM56" i="1"/>
  <c r="LM42" i="1"/>
  <c r="LM92" i="1"/>
  <c r="LM53" i="1"/>
  <c r="LM70" i="1"/>
  <c r="LM72" i="1"/>
  <c r="LM52" i="1"/>
  <c r="LM71" i="1"/>
  <c r="LL62" i="1"/>
  <c r="LL49" i="1"/>
  <c r="LL41" i="1"/>
  <c r="LL60" i="1"/>
  <c r="LL61" i="1"/>
  <c r="LL69" i="1"/>
  <c r="KA15" i="9"/>
  <c r="LN3" i="1"/>
  <c r="LN6" i="1" s="1"/>
  <c r="JZ16" i="9"/>
  <c r="LM69" i="1" l="1"/>
  <c r="LM91" i="1"/>
  <c r="LM97" i="1"/>
  <c r="LM50" i="1"/>
  <c r="LM67" i="1"/>
  <c r="LM41" i="1"/>
  <c r="LN36" i="1"/>
  <c r="LN10" i="1"/>
  <c r="LN9" i="1" s="1"/>
  <c r="LN30" i="1"/>
  <c r="LN31" i="1"/>
  <c r="LN84" i="1" s="1"/>
  <c r="LN15" i="1"/>
  <c r="LN64" i="1"/>
  <c r="LN14" i="1"/>
  <c r="LN83" i="1" s="1"/>
  <c r="LN66" i="1"/>
  <c r="LN43" i="1"/>
  <c r="LN45" i="1"/>
  <c r="LN54" i="1"/>
  <c r="LN57" i="1"/>
  <c r="LN22" i="1"/>
  <c r="LN32" i="1"/>
  <c r="LN59" i="1"/>
  <c r="LN56" i="1"/>
  <c r="LN55" i="1"/>
  <c r="LN65" i="1"/>
  <c r="LN46" i="1"/>
  <c r="LN47" i="1"/>
  <c r="LN51" i="1"/>
  <c r="LN92" i="1"/>
  <c r="LN53" i="1"/>
  <c r="LN42" i="1"/>
  <c r="LN52" i="1"/>
  <c r="LN72" i="1"/>
  <c r="LN70" i="1"/>
  <c r="LN71" i="1"/>
  <c r="LM96" i="1"/>
  <c r="LM60" i="1"/>
  <c r="LM68" i="1"/>
  <c r="LM62" i="1"/>
  <c r="LM49" i="1"/>
  <c r="LM61" i="1"/>
  <c r="KB15" i="9"/>
  <c r="LO3" i="1"/>
  <c r="LO6" i="1" s="1"/>
  <c r="KA16" i="9"/>
  <c r="LN91" i="1" l="1"/>
  <c r="LN97" i="1"/>
  <c r="LN67" i="1"/>
  <c r="LN60" i="1"/>
  <c r="LN61" i="1"/>
  <c r="LN50" i="1"/>
  <c r="LN41" i="1"/>
  <c r="LN49" i="1"/>
  <c r="LN62" i="1"/>
  <c r="LN69" i="1"/>
  <c r="LO36" i="1"/>
  <c r="LO10" i="1"/>
  <c r="LO9" i="1" s="1"/>
  <c r="LO14" i="1"/>
  <c r="LO83" i="1" s="1"/>
  <c r="LO15" i="1"/>
  <c r="LO31" i="1"/>
  <c r="LO84" i="1" s="1"/>
  <c r="LO64" i="1"/>
  <c r="LO30" i="1"/>
  <c r="LO22" i="1"/>
  <c r="LO43" i="1"/>
  <c r="LO41" i="1" s="1"/>
  <c r="LO45" i="1"/>
  <c r="LO57" i="1"/>
  <c r="LO54" i="1"/>
  <c r="LO32" i="1"/>
  <c r="LO59" i="1"/>
  <c r="LO66" i="1"/>
  <c r="LO65" i="1"/>
  <c r="LO47" i="1"/>
  <c r="LO46" i="1"/>
  <c r="LO51" i="1"/>
  <c r="LO56" i="1"/>
  <c r="LO60" i="1" s="1"/>
  <c r="LO55" i="1"/>
  <c r="LO53" i="1"/>
  <c r="LO42" i="1"/>
  <c r="LO92" i="1"/>
  <c r="LO72" i="1"/>
  <c r="LO70" i="1"/>
  <c r="LO52" i="1"/>
  <c r="LO71" i="1"/>
  <c r="LO69" i="1" s="1"/>
  <c r="LN96" i="1"/>
  <c r="LN68" i="1"/>
  <c r="KC15" i="9"/>
  <c r="LP3" i="1"/>
  <c r="LP6" i="1" s="1"/>
  <c r="KB16" i="9"/>
  <c r="LO91" i="1" l="1"/>
  <c r="LO97" i="1"/>
  <c r="LO68" i="1"/>
  <c r="LO61" i="1"/>
  <c r="LO96" i="1"/>
  <c r="LO49" i="1"/>
  <c r="LO62" i="1"/>
  <c r="LP36" i="1"/>
  <c r="LP10" i="1"/>
  <c r="LP9" i="1" s="1"/>
  <c r="LP31" i="1"/>
  <c r="LP84" i="1" s="1"/>
  <c r="LP14" i="1"/>
  <c r="LP83" i="1" s="1"/>
  <c r="LP64" i="1"/>
  <c r="LP30" i="1"/>
  <c r="LP15" i="1"/>
  <c r="LP22" i="1"/>
  <c r="LP32" i="1"/>
  <c r="LP43" i="1"/>
  <c r="LP41" i="1" s="1"/>
  <c r="LP45" i="1"/>
  <c r="LP57" i="1"/>
  <c r="LP66" i="1"/>
  <c r="LP59" i="1"/>
  <c r="LP54" i="1"/>
  <c r="LP56" i="1"/>
  <c r="LP55" i="1"/>
  <c r="LP47" i="1"/>
  <c r="LP46" i="1"/>
  <c r="LP51" i="1"/>
  <c r="LP65" i="1"/>
  <c r="LP92" i="1"/>
  <c r="LP53" i="1"/>
  <c r="LP42" i="1"/>
  <c r="LP52" i="1"/>
  <c r="LP70" i="1"/>
  <c r="LP67" i="1" s="1"/>
  <c r="LP72" i="1"/>
  <c r="LP71" i="1"/>
  <c r="LO50" i="1"/>
  <c r="LO67" i="1"/>
  <c r="KD15" i="9"/>
  <c r="LQ3" i="1"/>
  <c r="LQ6" i="1" s="1"/>
  <c r="KC16" i="9"/>
  <c r="LP91" i="1" l="1"/>
  <c r="LP97" i="1"/>
  <c r="LP60" i="1"/>
  <c r="LP61" i="1"/>
  <c r="LP50" i="1"/>
  <c r="LP68" i="1"/>
  <c r="LQ36" i="1"/>
  <c r="LQ10" i="1"/>
  <c r="LQ9" i="1" s="1"/>
  <c r="LQ14" i="1"/>
  <c r="LQ83" i="1" s="1"/>
  <c r="LQ31" i="1"/>
  <c r="LQ84" i="1" s="1"/>
  <c r="LQ64" i="1"/>
  <c r="LQ15" i="1"/>
  <c r="LQ30" i="1"/>
  <c r="LQ57" i="1"/>
  <c r="LQ43" i="1"/>
  <c r="LQ54" i="1"/>
  <c r="LQ45" i="1"/>
  <c r="LQ59" i="1"/>
  <c r="LQ61" i="1" s="1"/>
  <c r="LQ32" i="1"/>
  <c r="LQ66" i="1"/>
  <c r="LQ22" i="1"/>
  <c r="LQ46" i="1"/>
  <c r="LQ56" i="1"/>
  <c r="LQ65" i="1"/>
  <c r="LQ47" i="1"/>
  <c r="LQ51" i="1"/>
  <c r="LQ55" i="1"/>
  <c r="LQ92" i="1"/>
  <c r="LQ53" i="1"/>
  <c r="LQ42" i="1"/>
  <c r="LQ70" i="1"/>
  <c r="LQ72" i="1"/>
  <c r="LQ68" i="1" s="1"/>
  <c r="LQ52" i="1"/>
  <c r="LQ71" i="1"/>
  <c r="LP62" i="1"/>
  <c r="LP49" i="1"/>
  <c r="LP96" i="1"/>
  <c r="LP69" i="1"/>
  <c r="KE15" i="9"/>
  <c r="LR3" i="1"/>
  <c r="LR6" i="1" s="1"/>
  <c r="KD16" i="9"/>
  <c r="LQ91" i="1" l="1"/>
  <c r="LQ97" i="1"/>
  <c r="LQ67" i="1"/>
  <c r="LQ69" i="1"/>
  <c r="LQ50" i="1"/>
  <c r="LQ41" i="1"/>
  <c r="LQ60" i="1"/>
  <c r="LQ62" i="1"/>
  <c r="LQ49" i="1"/>
  <c r="LR36" i="1"/>
  <c r="LR10" i="1"/>
  <c r="LR9" i="1" s="1"/>
  <c r="LR31" i="1"/>
  <c r="LR84" i="1" s="1"/>
  <c r="LR15" i="1"/>
  <c r="LR64" i="1"/>
  <c r="LR30" i="1"/>
  <c r="LR14" i="1"/>
  <c r="LR83" i="1" s="1"/>
  <c r="LR59" i="1"/>
  <c r="LR66" i="1"/>
  <c r="LR54" i="1"/>
  <c r="LR57" i="1"/>
  <c r="LR32" i="1"/>
  <c r="LR43" i="1"/>
  <c r="LR22" i="1"/>
  <c r="LR45" i="1"/>
  <c r="LR56" i="1"/>
  <c r="LR47" i="1"/>
  <c r="LR46" i="1"/>
  <c r="LR51" i="1"/>
  <c r="LR55" i="1"/>
  <c r="LR65" i="1"/>
  <c r="LR42" i="1"/>
  <c r="LR53" i="1"/>
  <c r="LR92" i="1"/>
  <c r="LR72" i="1"/>
  <c r="LR70" i="1"/>
  <c r="LR52" i="1"/>
  <c r="LR71" i="1"/>
  <c r="LQ96" i="1"/>
  <c r="KF15" i="9"/>
  <c r="LS3" i="1"/>
  <c r="LS6" i="1" s="1"/>
  <c r="KE16" i="9"/>
  <c r="LR91" i="1" l="1"/>
  <c r="LR97" i="1"/>
  <c r="LR96" i="1"/>
  <c r="LR41" i="1"/>
  <c r="LR67" i="1"/>
  <c r="LR68" i="1"/>
  <c r="LS36" i="1"/>
  <c r="LS10" i="1"/>
  <c r="LS9" i="1" s="1"/>
  <c r="LS15" i="1"/>
  <c r="LS64" i="1"/>
  <c r="LS14" i="1"/>
  <c r="LS83" i="1" s="1"/>
  <c r="LS31" i="1"/>
  <c r="LS84" i="1" s="1"/>
  <c r="LS30" i="1"/>
  <c r="LS45" i="1"/>
  <c r="LS54" i="1"/>
  <c r="LS43" i="1"/>
  <c r="LS66" i="1"/>
  <c r="LS32" i="1"/>
  <c r="LS57" i="1"/>
  <c r="LS59" i="1"/>
  <c r="LS22" i="1"/>
  <c r="LS47" i="1"/>
  <c r="LS55" i="1"/>
  <c r="LS46" i="1"/>
  <c r="LS65" i="1"/>
  <c r="LS56" i="1"/>
  <c r="LS51" i="1"/>
  <c r="LS42" i="1"/>
  <c r="LS92" i="1"/>
  <c r="LS53" i="1"/>
  <c r="LS72" i="1"/>
  <c r="LS70" i="1"/>
  <c r="LS52" i="1"/>
  <c r="LS71" i="1"/>
  <c r="LR62" i="1"/>
  <c r="LR49" i="1"/>
  <c r="LR69" i="1"/>
  <c r="LR61" i="1"/>
  <c r="LR50" i="1"/>
  <c r="LR60" i="1"/>
  <c r="KG15" i="9"/>
  <c r="LT3" i="1"/>
  <c r="LT6" i="1" s="1"/>
  <c r="KF16" i="9"/>
  <c r="LS91" i="1" l="1"/>
  <c r="LS97" i="1"/>
  <c r="LS67" i="1"/>
  <c r="LS68" i="1"/>
  <c r="LS69" i="1"/>
  <c r="LT36" i="1"/>
  <c r="LT10" i="1"/>
  <c r="LT9" i="1" s="1"/>
  <c r="LT14" i="1"/>
  <c r="LT83" i="1" s="1"/>
  <c r="LT15" i="1"/>
  <c r="LT30" i="1"/>
  <c r="LT31" i="1"/>
  <c r="LT84" i="1" s="1"/>
  <c r="LT64" i="1"/>
  <c r="LT32" i="1"/>
  <c r="LT54" i="1"/>
  <c r="LT66" i="1"/>
  <c r="LT45" i="1"/>
  <c r="LT57" i="1"/>
  <c r="LT59" i="1"/>
  <c r="LT43" i="1"/>
  <c r="LT22" i="1"/>
  <c r="LT47" i="1"/>
  <c r="LT46" i="1"/>
  <c r="LT51" i="1"/>
  <c r="LT55" i="1"/>
  <c r="LT65" i="1"/>
  <c r="LT56" i="1"/>
  <c r="LT92" i="1"/>
  <c r="LT53" i="1"/>
  <c r="LT42" i="1"/>
  <c r="LT72" i="1"/>
  <c r="LT70" i="1"/>
  <c r="LT52" i="1"/>
  <c r="LT71" i="1"/>
  <c r="LS50" i="1"/>
  <c r="LS96" i="1"/>
  <c r="LS60" i="1"/>
  <c r="LS49" i="1"/>
  <c r="LS62" i="1"/>
  <c r="LS61" i="1"/>
  <c r="LS41" i="1"/>
  <c r="KH15" i="9"/>
  <c r="KG16" i="9"/>
  <c r="LU3" i="1"/>
  <c r="LU6" i="1" s="1"/>
  <c r="LT91" i="1" l="1"/>
  <c r="LT97" i="1"/>
  <c r="LT67" i="1"/>
  <c r="LT69" i="1"/>
  <c r="LT68" i="1"/>
  <c r="LU36" i="1"/>
  <c r="LU10" i="1"/>
  <c r="LU9" i="1" s="1"/>
  <c r="LU31" i="1"/>
  <c r="LU84" i="1" s="1"/>
  <c r="LU30" i="1"/>
  <c r="LU15" i="1"/>
  <c r="LU64" i="1"/>
  <c r="LU14" i="1"/>
  <c r="LU83" i="1" s="1"/>
  <c r="LU32" i="1"/>
  <c r="LU57" i="1"/>
  <c r="LU66" i="1"/>
  <c r="LU45" i="1"/>
  <c r="LU59" i="1"/>
  <c r="LU43" i="1"/>
  <c r="LU22" i="1"/>
  <c r="LU54" i="1"/>
  <c r="LU46" i="1"/>
  <c r="LU55" i="1"/>
  <c r="LU47" i="1"/>
  <c r="LU51" i="1"/>
  <c r="LU65" i="1"/>
  <c r="LU56" i="1"/>
  <c r="LU92" i="1"/>
  <c r="LU53" i="1"/>
  <c r="LU42" i="1"/>
  <c r="LU52" i="1"/>
  <c r="LU70" i="1"/>
  <c r="LU72" i="1"/>
  <c r="LU71" i="1"/>
  <c r="LT41" i="1"/>
  <c r="LT50" i="1"/>
  <c r="LT62" i="1"/>
  <c r="LT49" i="1"/>
  <c r="LT60" i="1"/>
  <c r="LT61" i="1"/>
  <c r="LT96" i="1"/>
  <c r="KI15" i="9"/>
  <c r="KH16" i="9"/>
  <c r="LV3" i="1"/>
  <c r="LV6" i="1" s="1"/>
  <c r="LU91" i="1" l="1"/>
  <c r="LU97" i="1"/>
  <c r="LU67" i="1"/>
  <c r="LU69" i="1"/>
  <c r="LU68" i="1"/>
  <c r="LU50" i="1"/>
  <c r="LU62" i="1"/>
  <c r="LU49" i="1"/>
  <c r="LU96" i="1"/>
  <c r="LV36" i="1"/>
  <c r="LV10" i="1"/>
  <c r="LV9" i="1" s="1"/>
  <c r="LV15" i="1"/>
  <c r="LV30" i="1"/>
  <c r="LV14" i="1"/>
  <c r="LV83" i="1" s="1"/>
  <c r="LV64" i="1"/>
  <c r="LV31" i="1"/>
  <c r="LV84" i="1" s="1"/>
  <c r="LV32" i="1"/>
  <c r="LV54" i="1"/>
  <c r="LV22" i="1"/>
  <c r="LV43" i="1"/>
  <c r="LV41" i="1" s="1"/>
  <c r="LV45" i="1"/>
  <c r="LV57" i="1"/>
  <c r="LV66" i="1"/>
  <c r="LV59" i="1"/>
  <c r="LV55" i="1"/>
  <c r="LV47" i="1"/>
  <c r="LV56" i="1"/>
  <c r="LV60" i="1" s="1"/>
  <c r="LV46" i="1"/>
  <c r="LV65" i="1"/>
  <c r="LV51" i="1"/>
  <c r="LV53" i="1"/>
  <c r="LV92" i="1"/>
  <c r="LV42" i="1"/>
  <c r="LV72" i="1"/>
  <c r="LV52" i="1"/>
  <c r="LV70" i="1"/>
  <c r="LV71" i="1"/>
  <c r="LU41" i="1"/>
  <c r="LU61" i="1"/>
  <c r="LU60" i="1"/>
  <c r="KJ15" i="9"/>
  <c r="KI16" i="9"/>
  <c r="LW3" i="1"/>
  <c r="LW6" i="1" s="1"/>
  <c r="LV91" i="1" l="1"/>
  <c r="LV97" i="1"/>
  <c r="LV96" i="1"/>
  <c r="LV61" i="1"/>
  <c r="LW36" i="1"/>
  <c r="LW10" i="1"/>
  <c r="LW9" i="1" s="1"/>
  <c r="LW30" i="1"/>
  <c r="LW15" i="1"/>
  <c r="LW14" i="1"/>
  <c r="LW83" i="1" s="1"/>
  <c r="LW64" i="1"/>
  <c r="LW67" i="1" s="1"/>
  <c r="LW31" i="1"/>
  <c r="LW84" i="1" s="1"/>
  <c r="LW45" i="1"/>
  <c r="LW43" i="1"/>
  <c r="LW66" i="1"/>
  <c r="LW22" i="1"/>
  <c r="LW54" i="1"/>
  <c r="LW57" i="1"/>
  <c r="LW59" i="1"/>
  <c r="LW32" i="1"/>
  <c r="LW47" i="1"/>
  <c r="LW55" i="1"/>
  <c r="LW65" i="1"/>
  <c r="LW46" i="1"/>
  <c r="LW51" i="1"/>
  <c r="LW56" i="1"/>
  <c r="LW53" i="1"/>
  <c r="LW92" i="1"/>
  <c r="LW42" i="1"/>
  <c r="LW70" i="1"/>
  <c r="LW52" i="1"/>
  <c r="LW72" i="1"/>
  <c r="LW71" i="1"/>
  <c r="LV62" i="1"/>
  <c r="LV49" i="1"/>
  <c r="LV67" i="1"/>
  <c r="LV69" i="1"/>
  <c r="LV50" i="1"/>
  <c r="LV68" i="1"/>
  <c r="KK15" i="9"/>
  <c r="LX3" i="1"/>
  <c r="LX6" i="1" s="1"/>
  <c r="KJ16" i="9"/>
  <c r="LW91" i="1" l="1"/>
  <c r="LW97" i="1"/>
  <c r="LW50" i="1"/>
  <c r="LW96" i="1"/>
  <c r="LW61" i="1"/>
  <c r="LX36" i="1"/>
  <c r="LX10" i="1"/>
  <c r="LX9" i="1" s="1"/>
  <c r="LX14" i="1"/>
  <c r="LX83" i="1" s="1"/>
  <c r="LX30" i="1"/>
  <c r="LX31" i="1"/>
  <c r="LX84" i="1" s="1"/>
  <c r="LX15" i="1"/>
  <c r="LX64" i="1"/>
  <c r="LX54" i="1"/>
  <c r="LX43" i="1"/>
  <c r="LX22" i="1"/>
  <c r="LX66" i="1"/>
  <c r="LX59" i="1"/>
  <c r="LX61" i="1" s="1"/>
  <c r="LX45" i="1"/>
  <c r="LX57" i="1"/>
  <c r="LX32" i="1"/>
  <c r="LX55" i="1"/>
  <c r="LX51" i="1"/>
  <c r="LX56" i="1"/>
  <c r="LX65" i="1"/>
  <c r="LX47" i="1"/>
  <c r="LX46" i="1"/>
  <c r="LX92" i="1"/>
  <c r="LX53" i="1"/>
  <c r="LX42" i="1"/>
  <c r="LX72" i="1"/>
  <c r="LX68" i="1" s="1"/>
  <c r="LX70" i="1"/>
  <c r="LX52" i="1"/>
  <c r="LX71" i="1"/>
  <c r="LW69" i="1"/>
  <c r="LW60" i="1"/>
  <c r="LW68" i="1"/>
  <c r="LW62" i="1"/>
  <c r="LW49" i="1"/>
  <c r="LW41" i="1"/>
  <c r="KL15" i="9"/>
  <c r="LY3" i="1"/>
  <c r="LY6" i="1" s="1"/>
  <c r="KK16" i="9"/>
  <c r="LX91" i="1" l="1"/>
  <c r="LX97" i="1"/>
  <c r="LX96" i="1"/>
  <c r="LX50" i="1"/>
  <c r="LX67" i="1"/>
  <c r="LY36" i="1"/>
  <c r="LY10" i="1"/>
  <c r="LY9" i="1" s="1"/>
  <c r="LY30" i="1"/>
  <c r="LY64" i="1"/>
  <c r="LY14" i="1"/>
  <c r="LY83" i="1" s="1"/>
  <c r="LY31" i="1"/>
  <c r="LY84" i="1" s="1"/>
  <c r="LY15" i="1"/>
  <c r="LY66" i="1"/>
  <c r="LY22" i="1"/>
  <c r="LY45" i="1"/>
  <c r="LY59" i="1"/>
  <c r="LY61" i="1" s="1"/>
  <c r="LY32" i="1"/>
  <c r="LY54" i="1"/>
  <c r="LY57" i="1"/>
  <c r="LY43" i="1"/>
  <c r="LY51" i="1"/>
  <c r="LY65" i="1"/>
  <c r="LY46" i="1"/>
  <c r="LY56" i="1"/>
  <c r="LY55" i="1"/>
  <c r="LY47" i="1"/>
  <c r="LY42" i="1"/>
  <c r="LY53" i="1"/>
  <c r="LY92" i="1"/>
  <c r="LY52" i="1"/>
  <c r="LY70" i="1"/>
  <c r="LY72" i="1"/>
  <c r="LY71" i="1"/>
  <c r="LX41" i="1"/>
  <c r="LX60" i="1"/>
  <c r="LX62" i="1"/>
  <c r="LX49" i="1"/>
  <c r="LX69" i="1"/>
  <c r="KM15" i="9"/>
  <c r="LZ3" i="1"/>
  <c r="LZ6" i="1" s="1"/>
  <c r="KL16" i="9"/>
  <c r="LY91" i="1" l="1"/>
  <c r="LY97" i="1"/>
  <c r="LY50" i="1"/>
  <c r="LY68" i="1"/>
  <c r="LY67" i="1"/>
  <c r="LY41" i="1"/>
  <c r="LY69" i="1"/>
  <c r="LZ36" i="1"/>
  <c r="LZ10" i="1"/>
  <c r="LZ9" i="1" s="1"/>
  <c r="LZ15" i="1"/>
  <c r="LZ64" i="1"/>
  <c r="LZ30" i="1"/>
  <c r="LZ14" i="1"/>
  <c r="LZ83" i="1" s="1"/>
  <c r="LZ31" i="1"/>
  <c r="LZ84" i="1" s="1"/>
  <c r="LZ32" i="1"/>
  <c r="LZ45" i="1"/>
  <c r="LZ43" i="1"/>
  <c r="LZ66" i="1"/>
  <c r="LZ59" i="1"/>
  <c r="LZ61" i="1" s="1"/>
  <c r="LZ57" i="1"/>
  <c r="LZ54" i="1"/>
  <c r="LZ22" i="1"/>
  <c r="LZ51" i="1"/>
  <c r="LZ46" i="1"/>
  <c r="LZ56" i="1"/>
  <c r="LZ65" i="1"/>
  <c r="LZ47" i="1"/>
  <c r="LZ55" i="1"/>
  <c r="LZ53" i="1"/>
  <c r="LZ42" i="1"/>
  <c r="LZ92" i="1"/>
  <c r="LZ70" i="1"/>
  <c r="LZ72" i="1"/>
  <c r="LZ52" i="1"/>
  <c r="LZ71" i="1"/>
  <c r="LY49" i="1"/>
  <c r="LY62" i="1"/>
  <c r="LY96" i="1"/>
  <c r="LY60" i="1"/>
  <c r="KN15" i="9"/>
  <c r="KM16" i="9"/>
  <c r="MA3" i="1"/>
  <c r="MA6" i="1" s="1"/>
  <c r="LZ91" i="1" l="1"/>
  <c r="LZ97" i="1"/>
  <c r="LZ96" i="1"/>
  <c r="LZ68" i="1"/>
  <c r="LZ67" i="1"/>
  <c r="LZ69" i="1"/>
  <c r="LZ50" i="1"/>
  <c r="LZ41" i="1"/>
  <c r="MA36" i="1"/>
  <c r="MA10" i="1"/>
  <c r="MA9" i="1" s="1"/>
  <c r="MA30" i="1"/>
  <c r="MA14" i="1"/>
  <c r="MA83" i="1" s="1"/>
  <c r="MA31" i="1"/>
  <c r="MA84" i="1" s="1"/>
  <c r="MA64" i="1"/>
  <c r="MA15" i="1"/>
  <c r="MA43" i="1"/>
  <c r="MA66" i="1"/>
  <c r="MA57" i="1"/>
  <c r="MA32" i="1"/>
  <c r="MA54" i="1"/>
  <c r="MA59" i="1"/>
  <c r="MA61" i="1" s="1"/>
  <c r="MA45" i="1"/>
  <c r="MA22" i="1"/>
  <c r="MA46" i="1"/>
  <c r="MA65" i="1"/>
  <c r="MA51" i="1"/>
  <c r="MA47" i="1"/>
  <c r="MA56" i="1"/>
  <c r="MA60" i="1" s="1"/>
  <c r="MA55" i="1"/>
  <c r="MA42" i="1"/>
  <c r="MA92" i="1"/>
  <c r="MA53" i="1"/>
  <c r="MA52" i="1"/>
  <c r="MA70" i="1"/>
  <c r="MA67" i="1" s="1"/>
  <c r="MA72" i="1"/>
  <c r="MA71" i="1"/>
  <c r="LZ62" i="1"/>
  <c r="LZ49" i="1"/>
  <c r="LZ60" i="1"/>
  <c r="KO15" i="9"/>
  <c r="KN16" i="9"/>
  <c r="MB3" i="1"/>
  <c r="MA91" i="1" l="1"/>
  <c r="MA97" i="1"/>
  <c r="MA69" i="1"/>
  <c r="MA50" i="1"/>
  <c r="MB6" i="1"/>
  <c r="MA62" i="1"/>
  <c r="MA49" i="1"/>
  <c r="MA41" i="1"/>
  <c r="MA96" i="1"/>
  <c r="MA68" i="1"/>
  <c r="KP15" i="9"/>
  <c r="MC3" i="1"/>
  <c r="KO16" i="9"/>
  <c r="MC6" i="1" l="1"/>
  <c r="MB36" i="1"/>
  <c r="MB10" i="1"/>
  <c r="MB9" i="1" s="1"/>
  <c r="MB14" i="1"/>
  <c r="MB83" i="1" s="1"/>
  <c r="MB30" i="1"/>
  <c r="MB64" i="1"/>
  <c r="MB32" i="1"/>
  <c r="MB15" i="1"/>
  <c r="MB51" i="1"/>
  <c r="MB45" i="1"/>
  <c r="MB57" i="1"/>
  <c r="MB54" i="1"/>
  <c r="MB31" i="1"/>
  <c r="MB84" i="1" s="1"/>
  <c r="MB22" i="1"/>
  <c r="MB43" i="1"/>
  <c r="MB47" i="1"/>
  <c r="MB42" i="1"/>
  <c r="MB55" i="1"/>
  <c r="MB92" i="1"/>
  <c r="MB66" i="1"/>
  <c r="MB46" i="1"/>
  <c r="MB56" i="1"/>
  <c r="MB53" i="1"/>
  <c r="MB59" i="1"/>
  <c r="MB72" i="1"/>
  <c r="MB65" i="1"/>
  <c r="MB52" i="1"/>
  <c r="MB70" i="1"/>
  <c r="MB71" i="1"/>
  <c r="MB69" i="1" s="1"/>
  <c r="KQ15" i="9"/>
  <c r="MD3" i="1"/>
  <c r="KP16" i="9"/>
  <c r="MB91" i="1" l="1"/>
  <c r="MB97" i="1"/>
  <c r="MB60" i="1"/>
  <c r="MB49" i="1"/>
  <c r="MB62" i="1"/>
  <c r="MD6" i="1"/>
  <c r="MB50" i="1"/>
  <c r="MB96" i="1"/>
  <c r="MC36" i="1"/>
  <c r="MC10" i="1"/>
  <c r="MC9" i="1" s="1"/>
  <c r="MC15" i="1"/>
  <c r="MC30" i="1"/>
  <c r="MC64" i="1"/>
  <c r="MC14" i="1"/>
  <c r="MC83" i="1" s="1"/>
  <c r="MC32" i="1"/>
  <c r="MC45" i="1"/>
  <c r="MC57" i="1"/>
  <c r="MC31" i="1"/>
  <c r="MC84" i="1" s="1"/>
  <c r="MC43" i="1"/>
  <c r="MC22" i="1"/>
  <c r="MC54" i="1"/>
  <c r="MC51" i="1"/>
  <c r="MC47" i="1"/>
  <c r="MC42" i="1"/>
  <c r="MC59" i="1"/>
  <c r="MC46" i="1"/>
  <c r="MC55" i="1"/>
  <c r="MC53" i="1"/>
  <c r="MC56" i="1"/>
  <c r="MC92" i="1"/>
  <c r="MC66" i="1"/>
  <c r="MC65" i="1"/>
  <c r="MC72" i="1"/>
  <c r="MC68" i="1" s="1"/>
  <c r="MC52" i="1"/>
  <c r="MC70" i="1"/>
  <c r="MC71" i="1"/>
  <c r="MB68" i="1"/>
  <c r="MB67" i="1"/>
  <c r="MB61" i="1"/>
  <c r="MB41" i="1"/>
  <c r="KR15" i="9"/>
  <c r="ME3" i="1"/>
  <c r="ME6" i="1" s="1"/>
  <c r="KQ16" i="9"/>
  <c r="MC91" i="1" l="1"/>
  <c r="MC97" i="1"/>
  <c r="MC61" i="1"/>
  <c r="MC69" i="1"/>
  <c r="MC50" i="1"/>
  <c r="ME36" i="1"/>
  <c r="ME10" i="1"/>
  <c r="ME9" i="1" s="1"/>
  <c r="ME30" i="1"/>
  <c r="ME14" i="1"/>
  <c r="ME83" i="1" s="1"/>
  <c r="ME15" i="1"/>
  <c r="ME64" i="1"/>
  <c r="ME32" i="1"/>
  <c r="ME57" i="1"/>
  <c r="ME43" i="1"/>
  <c r="ME22" i="1"/>
  <c r="ME54" i="1"/>
  <c r="ME51" i="1"/>
  <c r="ME45" i="1"/>
  <c r="ME31" i="1"/>
  <c r="ME84" i="1" s="1"/>
  <c r="ME42" i="1"/>
  <c r="ME47" i="1"/>
  <c r="ME92" i="1"/>
  <c r="ME46" i="1"/>
  <c r="ME59" i="1"/>
  <c r="ME55" i="1"/>
  <c r="ME53" i="1"/>
  <c r="ME66" i="1"/>
  <c r="ME56" i="1"/>
  <c r="ME52" i="1"/>
  <c r="ME72" i="1"/>
  <c r="ME65" i="1"/>
  <c r="ME70" i="1"/>
  <c r="ME71" i="1"/>
  <c r="MC67" i="1"/>
  <c r="MC60" i="1"/>
  <c r="MC41" i="1"/>
  <c r="MC49" i="1"/>
  <c r="MC62" i="1"/>
  <c r="MC96" i="1"/>
  <c r="MD36" i="1"/>
  <c r="MD10" i="1"/>
  <c r="MD9" i="1" s="1"/>
  <c r="MD32" i="1"/>
  <c r="MD14" i="1"/>
  <c r="MD83" i="1" s="1"/>
  <c r="MD15" i="1"/>
  <c r="MD64" i="1"/>
  <c r="MD30" i="1"/>
  <c r="MD54" i="1"/>
  <c r="MD45" i="1"/>
  <c r="MD22" i="1"/>
  <c r="MD51" i="1"/>
  <c r="MD43" i="1"/>
  <c r="MD31" i="1"/>
  <c r="MD84" i="1" s="1"/>
  <c r="MD57" i="1"/>
  <c r="MD47" i="1"/>
  <c r="MD42" i="1"/>
  <c r="MD55" i="1"/>
  <c r="MD59" i="1"/>
  <c r="MD92" i="1"/>
  <c r="MD56" i="1"/>
  <c r="MD53" i="1"/>
  <c r="MD66" i="1"/>
  <c r="MD46" i="1"/>
  <c r="MD52" i="1"/>
  <c r="MD50" i="1" s="1"/>
  <c r="MD65" i="1"/>
  <c r="MD72" i="1"/>
  <c r="MD68" i="1" s="1"/>
  <c r="MD70" i="1"/>
  <c r="MD71" i="1"/>
  <c r="KS15" i="9"/>
  <c r="MF3" i="1"/>
  <c r="KR16" i="9"/>
  <c r="MD91" i="1" l="1"/>
  <c r="MD97" i="1"/>
  <c r="ME91" i="1"/>
  <c r="ME97" i="1"/>
  <c r="ME67" i="1"/>
  <c r="MD96" i="1"/>
  <c r="ME50" i="1"/>
  <c r="ME96" i="1"/>
  <c r="ME68" i="1"/>
  <c r="ME41" i="1"/>
  <c r="MD41" i="1"/>
  <c r="ME69" i="1"/>
  <c r="ME60" i="1"/>
  <c r="MD60" i="1"/>
  <c r="ME49" i="1"/>
  <c r="ME62" i="1"/>
  <c r="MD61" i="1"/>
  <c r="MF6" i="1"/>
  <c r="ME61" i="1"/>
  <c r="MD49" i="1"/>
  <c r="MD62" i="1"/>
  <c r="MD69" i="1"/>
  <c r="MD67" i="1"/>
  <c r="KT15" i="9"/>
  <c r="KS16" i="9"/>
  <c r="MG3" i="1"/>
  <c r="MF36" i="1" l="1"/>
  <c r="MF10" i="1"/>
  <c r="MF9" i="1" s="1"/>
  <c r="MF64" i="1"/>
  <c r="MF15" i="1"/>
  <c r="MF32" i="1"/>
  <c r="MF30" i="1"/>
  <c r="MF14" i="1"/>
  <c r="MF83" i="1" s="1"/>
  <c r="MF57" i="1"/>
  <c r="MF51" i="1"/>
  <c r="MF54" i="1"/>
  <c r="MF22" i="1"/>
  <c r="MF45" i="1"/>
  <c r="MF31" i="1"/>
  <c r="MF84" i="1" s="1"/>
  <c r="MF43" i="1"/>
  <c r="MF42" i="1"/>
  <c r="MF47" i="1"/>
  <c r="MF53" i="1"/>
  <c r="MF55" i="1"/>
  <c r="MF56" i="1"/>
  <c r="MF92" i="1"/>
  <c r="MF66" i="1"/>
  <c r="MF59" i="1"/>
  <c r="MF46" i="1"/>
  <c r="MF65" i="1"/>
  <c r="MF72" i="1"/>
  <c r="MF52" i="1"/>
  <c r="MF70" i="1"/>
  <c r="MF71" i="1"/>
  <c r="MF69" i="1" s="1"/>
  <c r="MG6" i="1"/>
  <c r="KU15" i="9"/>
  <c r="KT16" i="9"/>
  <c r="MH3" i="1"/>
  <c r="MF91" i="1" l="1"/>
  <c r="MF97" i="1"/>
  <c r="MF67" i="1"/>
  <c r="MF96" i="1"/>
  <c r="MF50" i="1"/>
  <c r="MF41" i="1"/>
  <c r="MF68" i="1"/>
  <c r="MF49" i="1"/>
  <c r="MF62" i="1"/>
  <c r="MF61" i="1"/>
  <c r="MH6" i="1"/>
  <c r="MF60" i="1"/>
  <c r="MG36" i="1"/>
  <c r="MG10" i="1"/>
  <c r="MG9" i="1" s="1"/>
  <c r="MG32" i="1"/>
  <c r="MG30" i="1"/>
  <c r="MG15" i="1"/>
  <c r="MG64" i="1"/>
  <c r="MG14" i="1"/>
  <c r="MG83" i="1" s="1"/>
  <c r="MG22" i="1"/>
  <c r="MG51" i="1"/>
  <c r="MG43" i="1"/>
  <c r="MG41" i="1" s="1"/>
  <c r="MG31" i="1"/>
  <c r="MG84" i="1" s="1"/>
  <c r="MG54" i="1"/>
  <c r="MG57" i="1"/>
  <c r="MG45" i="1"/>
  <c r="MG47" i="1"/>
  <c r="MG42" i="1"/>
  <c r="MG53" i="1"/>
  <c r="MG56" i="1"/>
  <c r="MG60" i="1" s="1"/>
  <c r="MG66" i="1"/>
  <c r="MG59" i="1"/>
  <c r="MG46" i="1"/>
  <c r="MG55" i="1"/>
  <c r="MG92" i="1"/>
  <c r="MG65" i="1"/>
  <c r="MG72" i="1"/>
  <c r="MG52" i="1"/>
  <c r="MG70" i="1"/>
  <c r="MG71" i="1"/>
  <c r="KV15" i="9"/>
  <c r="MI3" i="1"/>
  <c r="KU16" i="9"/>
  <c r="MG91" i="1" l="1"/>
  <c r="MG97" i="1"/>
  <c r="MG96" i="1"/>
  <c r="MG67" i="1"/>
  <c r="MG68" i="1"/>
  <c r="MG49" i="1"/>
  <c r="MG62" i="1"/>
  <c r="MI6" i="1"/>
  <c r="MH36" i="1"/>
  <c r="MH10" i="1"/>
  <c r="MH9" i="1" s="1"/>
  <c r="MH64" i="1"/>
  <c r="MH32" i="1"/>
  <c r="MH14" i="1"/>
  <c r="MH83" i="1" s="1"/>
  <c r="MH15" i="1"/>
  <c r="MH30" i="1"/>
  <c r="MH57" i="1"/>
  <c r="MH31" i="1"/>
  <c r="MH84" i="1" s="1"/>
  <c r="MH22" i="1"/>
  <c r="MH54" i="1"/>
  <c r="MH45" i="1"/>
  <c r="MH43" i="1"/>
  <c r="MH41" i="1" s="1"/>
  <c r="MH51" i="1"/>
  <c r="MH42" i="1"/>
  <c r="MH47" i="1"/>
  <c r="MH66" i="1"/>
  <c r="MH53" i="1"/>
  <c r="MH59" i="1"/>
  <c r="MH61" i="1" s="1"/>
  <c r="MH55" i="1"/>
  <c r="MH46" i="1"/>
  <c r="MH92" i="1"/>
  <c r="MH56" i="1"/>
  <c r="MH52" i="1"/>
  <c r="MH72" i="1"/>
  <c r="MH65" i="1"/>
  <c r="MH70" i="1"/>
  <c r="MH71" i="1"/>
  <c r="MG61" i="1"/>
  <c r="MG69" i="1"/>
  <c r="MG50" i="1"/>
  <c r="KW15" i="9"/>
  <c r="MJ3" i="1"/>
  <c r="MJ6" i="1" s="1"/>
  <c r="KV16" i="9"/>
  <c r="MH91" i="1" l="1"/>
  <c r="MH97" i="1"/>
  <c r="MH96" i="1"/>
  <c r="MH68" i="1"/>
  <c r="MH60" i="1"/>
  <c r="MH62" i="1"/>
  <c r="MH49" i="1"/>
  <c r="MH50" i="1"/>
  <c r="MI36" i="1"/>
  <c r="MI10" i="1"/>
  <c r="MI9" i="1" s="1"/>
  <c r="MI32" i="1"/>
  <c r="MI14" i="1"/>
  <c r="MI83" i="1" s="1"/>
  <c r="MI15" i="1"/>
  <c r="MI64" i="1"/>
  <c r="MI30" i="1"/>
  <c r="MI31" i="1"/>
  <c r="MI84" i="1" s="1"/>
  <c r="MI22" i="1"/>
  <c r="MI43" i="1"/>
  <c r="MI41" i="1" s="1"/>
  <c r="MI54" i="1"/>
  <c r="MI51" i="1"/>
  <c r="MI57" i="1"/>
  <c r="MI45" i="1"/>
  <c r="MI47" i="1"/>
  <c r="MI42" i="1"/>
  <c r="MI92" i="1"/>
  <c r="MI56" i="1"/>
  <c r="MI46" i="1"/>
  <c r="MI55" i="1"/>
  <c r="MI53" i="1"/>
  <c r="MI66" i="1"/>
  <c r="MI59" i="1"/>
  <c r="MI52" i="1"/>
  <c r="MI72" i="1"/>
  <c r="MI65" i="1"/>
  <c r="MI70" i="1"/>
  <c r="MI71" i="1"/>
  <c r="MJ36" i="1"/>
  <c r="MJ10" i="1"/>
  <c r="MJ9" i="1" s="1"/>
  <c r="MJ32" i="1"/>
  <c r="MJ30" i="1"/>
  <c r="MJ15" i="1"/>
  <c r="MJ14" i="1"/>
  <c r="MJ83" i="1" s="1"/>
  <c r="MJ64" i="1"/>
  <c r="MJ22" i="1"/>
  <c r="MJ31" i="1"/>
  <c r="MJ84" i="1" s="1"/>
  <c r="MJ45" i="1"/>
  <c r="MJ43" i="1"/>
  <c r="MJ57" i="1"/>
  <c r="MJ54" i="1"/>
  <c r="MJ51" i="1"/>
  <c r="MJ42" i="1"/>
  <c r="MJ47" i="1"/>
  <c r="MJ56" i="1"/>
  <c r="MJ60" i="1" s="1"/>
  <c r="MJ59" i="1"/>
  <c r="MJ61" i="1" s="1"/>
  <c r="MJ66" i="1"/>
  <c r="MJ46" i="1"/>
  <c r="MJ92" i="1"/>
  <c r="MJ55" i="1"/>
  <c r="MJ53" i="1"/>
  <c r="MJ52" i="1"/>
  <c r="MJ65" i="1"/>
  <c r="MJ72" i="1"/>
  <c r="MJ70" i="1"/>
  <c r="MJ71" i="1"/>
  <c r="MJ69" i="1" s="1"/>
  <c r="MH67" i="1"/>
  <c r="MH69" i="1"/>
  <c r="KX15" i="9"/>
  <c r="MK3" i="1"/>
  <c r="MK6" i="1" s="1"/>
  <c r="KW16" i="9"/>
  <c r="MJ91" i="1" l="1"/>
  <c r="MJ97" i="1"/>
  <c r="MI91" i="1"/>
  <c r="MI97" i="1"/>
  <c r="MI67" i="1"/>
  <c r="MJ96" i="1"/>
  <c r="MI60" i="1"/>
  <c r="MI96" i="1"/>
  <c r="MJ67" i="1"/>
  <c r="MJ41" i="1"/>
  <c r="MI69" i="1"/>
  <c r="MJ50" i="1"/>
  <c r="MI61" i="1"/>
  <c r="MJ62" i="1"/>
  <c r="MJ49" i="1"/>
  <c r="MI49" i="1"/>
  <c r="MI62" i="1"/>
  <c r="MJ68" i="1"/>
  <c r="MI68" i="1"/>
  <c r="MK36" i="1"/>
  <c r="MK10" i="1"/>
  <c r="MK9" i="1" s="1"/>
  <c r="MK30" i="1"/>
  <c r="MK64" i="1"/>
  <c r="MK14" i="1"/>
  <c r="MK83" i="1" s="1"/>
  <c r="MK32" i="1"/>
  <c r="MK15" i="1"/>
  <c r="MK31" i="1"/>
  <c r="MK84" i="1" s="1"/>
  <c r="MK43" i="1"/>
  <c r="MK45" i="1"/>
  <c r="MK54" i="1"/>
  <c r="MK57" i="1"/>
  <c r="MK22" i="1"/>
  <c r="MK41" i="1" s="1"/>
  <c r="MK51" i="1"/>
  <c r="MK42" i="1"/>
  <c r="MK47" i="1"/>
  <c r="MK55" i="1"/>
  <c r="MK66" i="1"/>
  <c r="MK46" i="1"/>
  <c r="MK56" i="1"/>
  <c r="MK53" i="1"/>
  <c r="MK92" i="1"/>
  <c r="MK59" i="1"/>
  <c r="MK72" i="1"/>
  <c r="MK68" i="1" s="1"/>
  <c r="MK52" i="1"/>
  <c r="MK50" i="1" s="1"/>
  <c r="MK65" i="1"/>
  <c r="MK70" i="1"/>
  <c r="MK71" i="1"/>
  <c r="MI50" i="1"/>
  <c r="ML3" i="1"/>
  <c r="ML6" i="1" s="1"/>
  <c r="KX16" i="9"/>
  <c r="KY15" i="9"/>
  <c r="MK91" i="1" l="1"/>
  <c r="MK97" i="1"/>
  <c r="MK69" i="1"/>
  <c r="MK67" i="1"/>
  <c r="MK61" i="1"/>
  <c r="MK96" i="1"/>
  <c r="MK49" i="1"/>
  <c r="MK62" i="1"/>
  <c r="MK60" i="1"/>
  <c r="ML36" i="1"/>
  <c r="ML10" i="1"/>
  <c r="ML9" i="1" s="1"/>
  <c r="ML30" i="1"/>
  <c r="ML32" i="1"/>
  <c r="ML15" i="1"/>
  <c r="ML64" i="1"/>
  <c r="ML14" i="1"/>
  <c r="ML83" i="1" s="1"/>
  <c r="ML45" i="1"/>
  <c r="ML22" i="1"/>
  <c r="ML43" i="1"/>
  <c r="ML54" i="1"/>
  <c r="ML51" i="1"/>
  <c r="ML57" i="1"/>
  <c r="ML31" i="1"/>
  <c r="ML84" i="1" s="1"/>
  <c r="ML47" i="1"/>
  <c r="ML42" i="1"/>
  <c r="ML56" i="1"/>
  <c r="ML55" i="1"/>
  <c r="ML59" i="1"/>
  <c r="ML61" i="1" s="1"/>
  <c r="ML53" i="1"/>
  <c r="ML92" i="1"/>
  <c r="ML66" i="1"/>
  <c r="ML46" i="1"/>
  <c r="ML65" i="1"/>
  <c r="ML52" i="1"/>
  <c r="ML50" i="1" s="1"/>
  <c r="ML72" i="1"/>
  <c r="ML70" i="1"/>
  <c r="ML71" i="1"/>
  <c r="MM3" i="1"/>
  <c r="MM6" i="1" s="1"/>
  <c r="KY16" i="9"/>
  <c r="KZ15" i="9"/>
  <c r="ML91" i="1" l="1"/>
  <c r="ML97" i="1"/>
  <c r="ML69" i="1"/>
  <c r="ML67" i="1"/>
  <c r="ML68" i="1"/>
  <c r="MM36" i="1"/>
  <c r="MM10" i="1"/>
  <c r="MM9" i="1" s="1"/>
  <c r="MM15" i="1"/>
  <c r="MM32" i="1"/>
  <c r="MM14" i="1"/>
  <c r="MM83" i="1" s="1"/>
  <c r="MM30" i="1"/>
  <c r="MM64" i="1"/>
  <c r="MM31" i="1"/>
  <c r="MM84" i="1" s="1"/>
  <c r="MM51" i="1"/>
  <c r="MM54" i="1"/>
  <c r="MM57" i="1"/>
  <c r="MM22" i="1"/>
  <c r="MM45" i="1"/>
  <c r="MM43" i="1"/>
  <c r="MM41" i="1" s="1"/>
  <c r="MM42" i="1"/>
  <c r="MM47" i="1"/>
  <c r="MM60" i="1" s="1"/>
  <c r="MM46" i="1"/>
  <c r="MM55" i="1"/>
  <c r="MM92" i="1"/>
  <c r="MM53" i="1"/>
  <c r="MM66" i="1"/>
  <c r="MM56" i="1"/>
  <c r="MM59" i="1"/>
  <c r="MM52" i="1"/>
  <c r="MM72" i="1"/>
  <c r="MM65" i="1"/>
  <c r="MM70" i="1"/>
  <c r="MM67" i="1" s="1"/>
  <c r="MM71" i="1"/>
  <c r="ML96" i="1"/>
  <c r="ML41" i="1"/>
  <c r="ML62" i="1"/>
  <c r="ML49" i="1"/>
  <c r="ML60" i="1"/>
  <c r="MN3" i="1"/>
  <c r="MN6" i="1" s="1"/>
  <c r="KZ16" i="9"/>
  <c r="LA15" i="9"/>
  <c r="MM91" i="1" l="1"/>
  <c r="MM97" i="1"/>
  <c r="MM69" i="1"/>
  <c r="MN36" i="1"/>
  <c r="MN10" i="1"/>
  <c r="MN9" i="1" s="1"/>
  <c r="MN64" i="1"/>
  <c r="MN14" i="1"/>
  <c r="MN83" i="1" s="1"/>
  <c r="MN30" i="1"/>
  <c r="MN15" i="1"/>
  <c r="MN32" i="1"/>
  <c r="MN51" i="1"/>
  <c r="MN45" i="1"/>
  <c r="MN31" i="1"/>
  <c r="MN84" i="1" s="1"/>
  <c r="MN57" i="1"/>
  <c r="MN54" i="1"/>
  <c r="MN43" i="1"/>
  <c r="MN22" i="1"/>
  <c r="MN47" i="1"/>
  <c r="MN42" i="1"/>
  <c r="MN56" i="1"/>
  <c r="MN53" i="1"/>
  <c r="MN66" i="1"/>
  <c r="MN92" i="1"/>
  <c r="MN46" i="1"/>
  <c r="MN55" i="1"/>
  <c r="MN59" i="1"/>
  <c r="MN72" i="1"/>
  <c r="MN52" i="1"/>
  <c r="MN50" i="1" s="1"/>
  <c r="MN65" i="1"/>
  <c r="MN70" i="1"/>
  <c r="MN71" i="1"/>
  <c r="MM68" i="1"/>
  <c r="MM61" i="1"/>
  <c r="MM62" i="1"/>
  <c r="MM49" i="1"/>
  <c r="MM50" i="1"/>
  <c r="MM96" i="1"/>
  <c r="LB15" i="9"/>
  <c r="MO3" i="1"/>
  <c r="MO6" i="1" s="1"/>
  <c r="LA16" i="9"/>
  <c r="MN91" i="1" l="1"/>
  <c r="MN97" i="1"/>
  <c r="MN96" i="1"/>
  <c r="MN68" i="1"/>
  <c r="MN60" i="1"/>
  <c r="MN69" i="1"/>
  <c r="MN61" i="1"/>
  <c r="MN67" i="1"/>
  <c r="MO36" i="1"/>
  <c r="MO10" i="1"/>
  <c r="MO9" i="1" s="1"/>
  <c r="MO30" i="1"/>
  <c r="MO14" i="1"/>
  <c r="MO83" i="1" s="1"/>
  <c r="MO15" i="1"/>
  <c r="MO64" i="1"/>
  <c r="MO32" i="1"/>
  <c r="MO54" i="1"/>
  <c r="MO31" i="1"/>
  <c r="MO84" i="1" s="1"/>
  <c r="MO43" i="1"/>
  <c r="MO22" i="1"/>
  <c r="MO51" i="1"/>
  <c r="MO57" i="1"/>
  <c r="MO45" i="1"/>
  <c r="MO42" i="1"/>
  <c r="MO47" i="1"/>
  <c r="MO55" i="1"/>
  <c r="MO46" i="1"/>
  <c r="MO56" i="1"/>
  <c r="MO53" i="1"/>
  <c r="MO92" i="1"/>
  <c r="MO59" i="1"/>
  <c r="MO66" i="1"/>
  <c r="MO72" i="1"/>
  <c r="MO68" i="1" s="1"/>
  <c r="MO65" i="1"/>
  <c r="MO52" i="1"/>
  <c r="MO70" i="1"/>
  <c r="MO71" i="1"/>
  <c r="MN41" i="1"/>
  <c r="MN49" i="1"/>
  <c r="MN62" i="1"/>
  <c r="LC15" i="9"/>
  <c r="MP3" i="1"/>
  <c r="MP6" i="1" s="1"/>
  <c r="LB16" i="9"/>
  <c r="MO91" i="1" l="1"/>
  <c r="MO97" i="1"/>
  <c r="MO96" i="1"/>
  <c r="MO50" i="1"/>
  <c r="MP36" i="1"/>
  <c r="MP10" i="1"/>
  <c r="MP9" i="1" s="1"/>
  <c r="MP15" i="1"/>
  <c r="MP64" i="1"/>
  <c r="MP30" i="1"/>
  <c r="MP14" i="1"/>
  <c r="MP83" i="1" s="1"/>
  <c r="MP32" i="1"/>
  <c r="MP51" i="1"/>
  <c r="MP43" i="1"/>
  <c r="MP54" i="1"/>
  <c r="MP45" i="1"/>
  <c r="MP57" i="1"/>
  <c r="MP31" i="1"/>
  <c r="MP84" i="1" s="1"/>
  <c r="MP22" i="1"/>
  <c r="MP42" i="1"/>
  <c r="MP47" i="1"/>
  <c r="MP59" i="1"/>
  <c r="MP55" i="1"/>
  <c r="MP92" i="1"/>
  <c r="MP56" i="1"/>
  <c r="MP53" i="1"/>
  <c r="MP66" i="1"/>
  <c r="MP46" i="1"/>
  <c r="MP65" i="1"/>
  <c r="MP52" i="1"/>
  <c r="MP50" i="1" s="1"/>
  <c r="MP72" i="1"/>
  <c r="MP68" i="1" s="1"/>
  <c r="MP70" i="1"/>
  <c r="MP71" i="1"/>
  <c r="MO62" i="1"/>
  <c r="MO49" i="1"/>
  <c r="MO41" i="1"/>
  <c r="MO60" i="1"/>
  <c r="MO67" i="1"/>
  <c r="MO61" i="1"/>
  <c r="MO69" i="1"/>
  <c r="LD15" i="9"/>
  <c r="MQ3" i="1"/>
  <c r="MQ6" i="1" s="1"/>
  <c r="LC16" i="9"/>
  <c r="MP91" i="1" l="1"/>
  <c r="MP97" i="1"/>
  <c r="MP96" i="1"/>
  <c r="MP67" i="1"/>
  <c r="MP41" i="1"/>
  <c r="MP69" i="1"/>
  <c r="MP61" i="1"/>
  <c r="MQ36" i="1"/>
  <c r="MQ10" i="1"/>
  <c r="MQ9" i="1" s="1"/>
  <c r="MQ15" i="1"/>
  <c r="MQ64" i="1"/>
  <c r="MQ30" i="1"/>
  <c r="MQ14" i="1"/>
  <c r="MQ83" i="1" s="1"/>
  <c r="MQ32" i="1"/>
  <c r="MQ43" i="1"/>
  <c r="MQ54" i="1"/>
  <c r="MQ57" i="1"/>
  <c r="MQ31" i="1"/>
  <c r="MQ84" i="1" s="1"/>
  <c r="MQ22" i="1"/>
  <c r="MQ51" i="1"/>
  <c r="MQ45" i="1"/>
  <c r="MQ47" i="1"/>
  <c r="MQ42" i="1"/>
  <c r="MQ53" i="1"/>
  <c r="MQ92" i="1"/>
  <c r="MQ59" i="1"/>
  <c r="MQ46" i="1"/>
  <c r="MQ55" i="1"/>
  <c r="MQ56" i="1"/>
  <c r="MQ66" i="1"/>
  <c r="MQ52" i="1"/>
  <c r="MQ72" i="1"/>
  <c r="MQ65" i="1"/>
  <c r="MQ70" i="1"/>
  <c r="MQ71" i="1"/>
  <c r="MQ69" i="1" s="1"/>
  <c r="MP60" i="1"/>
  <c r="MP49" i="1"/>
  <c r="MP62" i="1"/>
  <c r="LE15" i="9"/>
  <c r="MR3" i="1"/>
  <c r="MR6" i="1" s="1"/>
  <c r="LD16" i="9"/>
  <c r="MQ91" i="1" l="1"/>
  <c r="MQ97" i="1"/>
  <c r="MQ68" i="1"/>
  <c r="MQ50" i="1"/>
  <c r="MQ96" i="1"/>
  <c r="MQ41" i="1"/>
  <c r="MQ49" i="1"/>
  <c r="MQ67" i="1"/>
  <c r="MQ62" i="1"/>
  <c r="MR36" i="1"/>
  <c r="MR10" i="1"/>
  <c r="MR9" i="1" s="1"/>
  <c r="MR14" i="1"/>
  <c r="MR83" i="1" s="1"/>
  <c r="MR15" i="1"/>
  <c r="MR32" i="1"/>
  <c r="MR64" i="1"/>
  <c r="MR30" i="1"/>
  <c r="MR45" i="1"/>
  <c r="MR57" i="1"/>
  <c r="MR22" i="1"/>
  <c r="MR51" i="1"/>
  <c r="MR31" i="1"/>
  <c r="MR84" i="1" s="1"/>
  <c r="MR43" i="1"/>
  <c r="MR54" i="1"/>
  <c r="MR47" i="1"/>
  <c r="MR42" i="1"/>
  <c r="MR66" i="1"/>
  <c r="MR55" i="1"/>
  <c r="MR56" i="1"/>
  <c r="MR46" i="1"/>
  <c r="MR92" i="1"/>
  <c r="MR59" i="1"/>
  <c r="MR53" i="1"/>
  <c r="MR72" i="1"/>
  <c r="MR52" i="1"/>
  <c r="MR65" i="1"/>
  <c r="MR70" i="1"/>
  <c r="MR71" i="1"/>
  <c r="MQ60" i="1"/>
  <c r="MQ61" i="1"/>
  <c r="LF15" i="9"/>
  <c r="LE16" i="9"/>
  <c r="MS3" i="1"/>
  <c r="MS6" i="1" s="1"/>
  <c r="MR91" i="1" l="1"/>
  <c r="MR97" i="1"/>
  <c r="MR69" i="1"/>
  <c r="MR67" i="1"/>
  <c r="MR96" i="1"/>
  <c r="MR50" i="1"/>
  <c r="MR68" i="1"/>
  <c r="MR41" i="1"/>
  <c r="MS36" i="1"/>
  <c r="MS10" i="1"/>
  <c r="MS9" i="1" s="1"/>
  <c r="MS14" i="1"/>
  <c r="MS83" i="1" s="1"/>
  <c r="MS64" i="1"/>
  <c r="MS30" i="1"/>
  <c r="MS32" i="1"/>
  <c r="MS15" i="1"/>
  <c r="MS45" i="1"/>
  <c r="MS43" i="1"/>
  <c r="MS51" i="1"/>
  <c r="MS31" i="1"/>
  <c r="MS84" i="1" s="1"/>
  <c r="MS57" i="1"/>
  <c r="MS22" i="1"/>
  <c r="MS54" i="1"/>
  <c r="MS42" i="1"/>
  <c r="MS47" i="1"/>
  <c r="MS53" i="1"/>
  <c r="MS92" i="1"/>
  <c r="MS59" i="1"/>
  <c r="MS66" i="1"/>
  <c r="MS46" i="1"/>
  <c r="MS55" i="1"/>
  <c r="MS56" i="1"/>
  <c r="MS65" i="1"/>
  <c r="MS72" i="1"/>
  <c r="MS52" i="1"/>
  <c r="MS70" i="1"/>
  <c r="MS71" i="1"/>
  <c r="MR62" i="1"/>
  <c r="MR61" i="1"/>
  <c r="MR49" i="1"/>
  <c r="MR60" i="1"/>
  <c r="LG15" i="9"/>
  <c r="LF16" i="9"/>
  <c r="MT3" i="1"/>
  <c r="MT6" i="1" s="1"/>
  <c r="MS91" i="1" l="1"/>
  <c r="MS97" i="1"/>
  <c r="MS68" i="1"/>
  <c r="MS96" i="1"/>
  <c r="MS67" i="1"/>
  <c r="MS41" i="1"/>
  <c r="MS60" i="1"/>
  <c r="MS62" i="1"/>
  <c r="MS49" i="1"/>
  <c r="MT36" i="1"/>
  <c r="MT10" i="1"/>
  <c r="MT9" i="1" s="1"/>
  <c r="MT64" i="1"/>
  <c r="MT14" i="1"/>
  <c r="MT83" i="1" s="1"/>
  <c r="MT30" i="1"/>
  <c r="MT32" i="1"/>
  <c r="MT15" i="1"/>
  <c r="MT57" i="1"/>
  <c r="MT43" i="1"/>
  <c r="MT22" i="1"/>
  <c r="MT54" i="1"/>
  <c r="MT31" i="1"/>
  <c r="MT84" i="1" s="1"/>
  <c r="MT51" i="1"/>
  <c r="MT45" i="1"/>
  <c r="MT47" i="1"/>
  <c r="MT42" i="1"/>
  <c r="MT46" i="1"/>
  <c r="MT55" i="1"/>
  <c r="MT92" i="1"/>
  <c r="MT59" i="1"/>
  <c r="MT56" i="1"/>
  <c r="MT53" i="1"/>
  <c r="MT66" i="1"/>
  <c r="MT72" i="1"/>
  <c r="MT52" i="1"/>
  <c r="MT65" i="1"/>
  <c r="MT70" i="1"/>
  <c r="MT71" i="1"/>
  <c r="MS50" i="1"/>
  <c r="MS69" i="1"/>
  <c r="MS61" i="1"/>
  <c r="LH15" i="9"/>
  <c r="LG16" i="9"/>
  <c r="MU3" i="1"/>
  <c r="MU6" i="1" s="1"/>
  <c r="MT91" i="1" l="1"/>
  <c r="MT97" i="1"/>
  <c r="MT68" i="1"/>
  <c r="MT69" i="1"/>
  <c r="MT62" i="1"/>
  <c r="MT49" i="1"/>
  <c r="MT61" i="1"/>
  <c r="MT41" i="1"/>
  <c r="MT50" i="1"/>
  <c r="MU36" i="1"/>
  <c r="MU10" i="1"/>
  <c r="MU9" i="1" s="1"/>
  <c r="MU30" i="1"/>
  <c r="MU15" i="1"/>
  <c r="MU32" i="1"/>
  <c r="MU14" i="1"/>
  <c r="MU83" i="1" s="1"/>
  <c r="MU64" i="1"/>
  <c r="MU31" i="1"/>
  <c r="MU84" i="1" s="1"/>
  <c r="MU57" i="1"/>
  <c r="MU22" i="1"/>
  <c r="MU45" i="1"/>
  <c r="MU43" i="1"/>
  <c r="MU54" i="1"/>
  <c r="MU51" i="1"/>
  <c r="MU47" i="1"/>
  <c r="MU42" i="1"/>
  <c r="MU92" i="1"/>
  <c r="MU46" i="1"/>
  <c r="MU56" i="1"/>
  <c r="MU59" i="1"/>
  <c r="MU66" i="1"/>
  <c r="MU55" i="1"/>
  <c r="MU53" i="1"/>
  <c r="MU65" i="1"/>
  <c r="MU52" i="1"/>
  <c r="MU72" i="1"/>
  <c r="MU70" i="1"/>
  <c r="MU71" i="1"/>
  <c r="MT60" i="1"/>
  <c r="MT96" i="1"/>
  <c r="MT67" i="1"/>
  <c r="LI15" i="9"/>
  <c r="MV3" i="1"/>
  <c r="MV6" i="1" s="1"/>
  <c r="LH16" i="9"/>
  <c r="MU91" i="1" l="1"/>
  <c r="MU97" i="1"/>
  <c r="MU68" i="1"/>
  <c r="MU96" i="1"/>
  <c r="MU69" i="1"/>
  <c r="MU67" i="1"/>
  <c r="MU60" i="1"/>
  <c r="MU61" i="1"/>
  <c r="MU41" i="1"/>
  <c r="MV36" i="1"/>
  <c r="MV10" i="1"/>
  <c r="MV9" i="1" s="1"/>
  <c r="MV64" i="1"/>
  <c r="MV32" i="1"/>
  <c r="MV30" i="1"/>
  <c r="MV14" i="1"/>
  <c r="MV83" i="1" s="1"/>
  <c r="MV15" i="1"/>
  <c r="MV54" i="1"/>
  <c r="MV45" i="1"/>
  <c r="MV31" i="1"/>
  <c r="MV84" i="1" s="1"/>
  <c r="MV57" i="1"/>
  <c r="MV43" i="1"/>
  <c r="MV22" i="1"/>
  <c r="MV51" i="1"/>
  <c r="MV47" i="1"/>
  <c r="MV42" i="1"/>
  <c r="MV66" i="1"/>
  <c r="MV55" i="1"/>
  <c r="MV46" i="1"/>
  <c r="MV92" i="1"/>
  <c r="MV59" i="1"/>
  <c r="MV56" i="1"/>
  <c r="MV53" i="1"/>
  <c r="MV52" i="1"/>
  <c r="MV72" i="1"/>
  <c r="MV65" i="1"/>
  <c r="MV70" i="1"/>
  <c r="MV71" i="1"/>
  <c r="MU50" i="1"/>
  <c r="MU49" i="1"/>
  <c r="MU62" i="1"/>
  <c r="LJ15" i="9"/>
  <c r="MW3" i="1"/>
  <c r="MW6" i="1" s="1"/>
  <c r="LI16" i="9"/>
  <c r="MV91" i="1" l="1"/>
  <c r="MV97" i="1"/>
  <c r="MV96" i="1"/>
  <c r="MV68" i="1"/>
  <c r="MV50" i="1"/>
  <c r="MV62" i="1"/>
  <c r="MV49" i="1"/>
  <c r="MV41" i="1"/>
  <c r="MV61" i="1"/>
  <c r="MV60" i="1"/>
  <c r="MV69" i="1"/>
  <c r="MW36" i="1"/>
  <c r="MW10" i="1"/>
  <c r="MW9" i="1" s="1"/>
  <c r="MW14" i="1"/>
  <c r="MW83" i="1" s="1"/>
  <c r="MW15" i="1"/>
  <c r="MW64" i="1"/>
  <c r="MW32" i="1"/>
  <c r="MW30" i="1"/>
  <c r="MW45" i="1"/>
  <c r="MW43" i="1"/>
  <c r="MW57" i="1"/>
  <c r="MW22" i="1"/>
  <c r="MW54" i="1"/>
  <c r="MW51" i="1"/>
  <c r="MW31" i="1"/>
  <c r="MW84" i="1" s="1"/>
  <c r="MW47" i="1"/>
  <c r="MW42" i="1"/>
  <c r="MW59" i="1"/>
  <c r="MW61" i="1" s="1"/>
  <c r="MW66" i="1"/>
  <c r="MW56" i="1"/>
  <c r="MW92" i="1"/>
  <c r="MW53" i="1"/>
  <c r="MW55" i="1"/>
  <c r="MW46" i="1"/>
  <c r="MW65" i="1"/>
  <c r="MW52" i="1"/>
  <c r="MW72" i="1"/>
  <c r="MW70" i="1"/>
  <c r="MW71" i="1"/>
  <c r="MV67" i="1"/>
  <c r="LK15" i="9"/>
  <c r="MX3" i="1"/>
  <c r="MX6" i="1" s="1"/>
  <c r="LJ16" i="9"/>
  <c r="MW91" i="1" l="1"/>
  <c r="MW97" i="1"/>
  <c r="MW69" i="1"/>
  <c r="MW67" i="1"/>
  <c r="MW50" i="1"/>
  <c r="MW41" i="1"/>
  <c r="MW96" i="1"/>
  <c r="MW60" i="1"/>
  <c r="MX36" i="1"/>
  <c r="MX10" i="1"/>
  <c r="MX9" i="1" s="1"/>
  <c r="MX14" i="1"/>
  <c r="MX83" i="1" s="1"/>
  <c r="MX32" i="1"/>
  <c r="MX15" i="1"/>
  <c r="MX30" i="1"/>
  <c r="MX64" i="1"/>
  <c r="MX31" i="1"/>
  <c r="MX84" i="1" s="1"/>
  <c r="MX43" i="1"/>
  <c r="MX57" i="1"/>
  <c r="MX22" i="1"/>
  <c r="MX54" i="1"/>
  <c r="MX45" i="1"/>
  <c r="MX51" i="1"/>
  <c r="MX47" i="1"/>
  <c r="MX60" i="1" s="1"/>
  <c r="MX42" i="1"/>
  <c r="MX66" i="1"/>
  <c r="MX59" i="1"/>
  <c r="MX53" i="1"/>
  <c r="MX55" i="1"/>
  <c r="MX92" i="1"/>
  <c r="MX46" i="1"/>
  <c r="MX56" i="1"/>
  <c r="MX72" i="1"/>
  <c r="MX65" i="1"/>
  <c r="MX52" i="1"/>
  <c r="MX50" i="1" s="1"/>
  <c r="MX70" i="1"/>
  <c r="MX71" i="1"/>
  <c r="MW68" i="1"/>
  <c r="MW49" i="1"/>
  <c r="MW62" i="1"/>
  <c r="LL15" i="9"/>
  <c r="LK16" i="9"/>
  <c r="MY3" i="1"/>
  <c r="MY6" i="1" s="1"/>
  <c r="MX91" i="1" l="1"/>
  <c r="MX97" i="1"/>
  <c r="MX69" i="1"/>
  <c r="MX68" i="1"/>
  <c r="MX67" i="1"/>
  <c r="MX61" i="1"/>
  <c r="MX96" i="1"/>
  <c r="MX62" i="1"/>
  <c r="MX49" i="1"/>
  <c r="MX41" i="1"/>
  <c r="MY36" i="1"/>
  <c r="MY10" i="1"/>
  <c r="MY9" i="1" s="1"/>
  <c r="MY15" i="1"/>
  <c r="MY14" i="1"/>
  <c r="MY83" i="1" s="1"/>
  <c r="MY64" i="1"/>
  <c r="MY30" i="1"/>
  <c r="MY32" i="1"/>
  <c r="MY57" i="1"/>
  <c r="MY51" i="1"/>
  <c r="MY45" i="1"/>
  <c r="MY54" i="1"/>
  <c r="MY43" i="1"/>
  <c r="MY22" i="1"/>
  <c r="MY31" i="1"/>
  <c r="MY84" i="1" s="1"/>
  <c r="MY42" i="1"/>
  <c r="MY47" i="1"/>
  <c r="MY55" i="1"/>
  <c r="MY92" i="1"/>
  <c r="MY59" i="1"/>
  <c r="MY61" i="1" s="1"/>
  <c r="MY53" i="1"/>
  <c r="MY66" i="1"/>
  <c r="MY46" i="1"/>
  <c r="MY56" i="1"/>
  <c r="MY52" i="1"/>
  <c r="MY65" i="1"/>
  <c r="MY72" i="1"/>
  <c r="MY70" i="1"/>
  <c r="MY71" i="1"/>
  <c r="LL16" i="9"/>
  <c r="MZ3" i="1"/>
  <c r="MZ6" i="1" s="1"/>
  <c r="LM15" i="9"/>
  <c r="MY91" i="1" l="1"/>
  <c r="MY97" i="1"/>
  <c r="MY67" i="1"/>
  <c r="MY69" i="1"/>
  <c r="MY68" i="1"/>
  <c r="MY62" i="1"/>
  <c r="MY49" i="1"/>
  <c r="MZ36" i="1"/>
  <c r="MZ10" i="1"/>
  <c r="MZ9" i="1" s="1"/>
  <c r="MZ32" i="1"/>
  <c r="MZ64" i="1"/>
  <c r="MZ14" i="1"/>
  <c r="MZ83" i="1" s="1"/>
  <c r="MZ15" i="1"/>
  <c r="MZ30" i="1"/>
  <c r="MZ45" i="1"/>
  <c r="MZ31" i="1"/>
  <c r="MZ84" i="1" s="1"/>
  <c r="MZ54" i="1"/>
  <c r="MZ57" i="1"/>
  <c r="MZ22" i="1"/>
  <c r="MZ43" i="1"/>
  <c r="MZ41" i="1" s="1"/>
  <c r="MZ51" i="1"/>
  <c r="MZ47" i="1"/>
  <c r="MZ42" i="1"/>
  <c r="MZ55" i="1"/>
  <c r="MZ46" i="1"/>
  <c r="MZ92" i="1"/>
  <c r="MZ66" i="1"/>
  <c r="MZ53" i="1"/>
  <c r="MZ59" i="1"/>
  <c r="MZ56" i="1"/>
  <c r="MZ72" i="1"/>
  <c r="MZ68" i="1" s="1"/>
  <c r="MZ65" i="1"/>
  <c r="MZ52" i="1"/>
  <c r="MZ70" i="1"/>
  <c r="MZ71" i="1"/>
  <c r="MY96" i="1"/>
  <c r="MY60" i="1"/>
  <c r="MY41" i="1"/>
  <c r="MY50" i="1"/>
  <c r="NA3" i="1"/>
  <c r="NA6" i="1" s="1"/>
  <c r="LM16" i="9"/>
  <c r="LN15" i="9"/>
  <c r="MZ91" i="1" l="1"/>
  <c r="MZ97" i="1"/>
  <c r="MZ50" i="1"/>
  <c r="NA36" i="1"/>
  <c r="NA10" i="1"/>
  <c r="NA9" i="1" s="1"/>
  <c r="NA32" i="1"/>
  <c r="NA64" i="1"/>
  <c r="NA30" i="1"/>
  <c r="NA14" i="1"/>
  <c r="NA83" i="1" s="1"/>
  <c r="NA15" i="1"/>
  <c r="NA45" i="1"/>
  <c r="NA22" i="1"/>
  <c r="NA43" i="1"/>
  <c r="NA57" i="1"/>
  <c r="NA54" i="1"/>
  <c r="NA51" i="1"/>
  <c r="NA31" i="1"/>
  <c r="NA84" i="1" s="1"/>
  <c r="NA47" i="1"/>
  <c r="NA42" i="1"/>
  <c r="NA56" i="1"/>
  <c r="NA53" i="1"/>
  <c r="NA59" i="1"/>
  <c r="NA46" i="1"/>
  <c r="NA66" i="1"/>
  <c r="NA55" i="1"/>
  <c r="NA92" i="1"/>
  <c r="NA65" i="1"/>
  <c r="NA72" i="1"/>
  <c r="NA68" i="1" s="1"/>
  <c r="NA52" i="1"/>
  <c r="NA70" i="1"/>
  <c r="NA71" i="1"/>
  <c r="MZ67" i="1"/>
  <c r="MZ61" i="1"/>
  <c r="MZ60" i="1"/>
  <c r="MZ96" i="1"/>
  <c r="MZ62" i="1"/>
  <c r="MZ49" i="1"/>
  <c r="MZ69" i="1"/>
  <c r="NB3" i="1"/>
  <c r="NB6" i="1" s="1"/>
  <c r="LN16" i="9"/>
  <c r="LO15" i="9"/>
  <c r="NA91" i="1" l="1"/>
  <c r="NA97" i="1"/>
  <c r="NA50" i="1"/>
  <c r="NA96" i="1"/>
  <c r="NA69" i="1"/>
  <c r="NA60" i="1"/>
  <c r="NB36" i="1"/>
  <c r="NB10" i="1"/>
  <c r="NB9" i="1" s="1"/>
  <c r="NB14" i="1"/>
  <c r="NB83" i="1" s="1"/>
  <c r="NB32" i="1"/>
  <c r="NB15" i="1"/>
  <c r="NB64" i="1"/>
  <c r="NB30" i="1"/>
  <c r="NB43" i="1"/>
  <c r="NB22" i="1"/>
  <c r="NB54" i="1"/>
  <c r="NB45" i="1"/>
  <c r="NB51" i="1"/>
  <c r="NB31" i="1"/>
  <c r="NB84" i="1" s="1"/>
  <c r="NB57" i="1"/>
  <c r="NB42" i="1"/>
  <c r="NB47" i="1"/>
  <c r="NB53" i="1"/>
  <c r="NB56" i="1"/>
  <c r="NB59" i="1"/>
  <c r="NB55" i="1"/>
  <c r="NB66" i="1"/>
  <c r="NB46" i="1"/>
  <c r="NB92" i="1"/>
  <c r="NB65" i="1"/>
  <c r="NB72" i="1"/>
  <c r="NB68" i="1" s="1"/>
  <c r="NB52" i="1"/>
  <c r="NB50" i="1" s="1"/>
  <c r="NB70" i="1"/>
  <c r="NB67" i="1" s="1"/>
  <c r="NB71" i="1"/>
  <c r="NA67" i="1"/>
  <c r="NA49" i="1"/>
  <c r="NA62" i="1"/>
  <c r="NA61" i="1"/>
  <c r="NA41" i="1"/>
  <c r="NC3" i="1"/>
  <c r="NC6" i="1" s="1"/>
  <c r="LO16" i="9"/>
  <c r="LP15" i="9"/>
  <c r="NB91" i="1" l="1"/>
  <c r="NB97" i="1"/>
  <c r="NB60" i="1"/>
  <c r="NB41" i="1"/>
  <c r="NB69" i="1"/>
  <c r="NC36" i="1"/>
  <c r="NC10" i="1"/>
  <c r="NC9" i="1" s="1"/>
  <c r="NC30" i="1"/>
  <c r="NC32" i="1"/>
  <c r="NC14" i="1"/>
  <c r="NC83" i="1" s="1"/>
  <c r="NC15" i="1"/>
  <c r="NC64" i="1"/>
  <c r="NC54" i="1"/>
  <c r="NC43" i="1"/>
  <c r="NC31" i="1"/>
  <c r="NC84" i="1" s="1"/>
  <c r="NC51" i="1"/>
  <c r="NC45" i="1"/>
  <c r="NC57" i="1"/>
  <c r="NC22" i="1"/>
  <c r="NC42" i="1"/>
  <c r="NC47" i="1"/>
  <c r="NC66" i="1"/>
  <c r="NC92" i="1"/>
  <c r="NC55" i="1"/>
  <c r="NC46" i="1"/>
  <c r="NC53" i="1"/>
  <c r="NC59" i="1"/>
  <c r="NC56" i="1"/>
  <c r="NC72" i="1"/>
  <c r="NC65" i="1"/>
  <c r="NC52" i="1"/>
  <c r="NC70" i="1"/>
  <c r="NC67" i="1" s="1"/>
  <c r="NC71" i="1"/>
  <c r="NB49" i="1"/>
  <c r="NB62" i="1"/>
  <c r="NB96" i="1"/>
  <c r="NB61" i="1"/>
  <c r="LQ15" i="9"/>
  <c r="ND3" i="1"/>
  <c r="ND6" i="1" s="1"/>
  <c r="LP16" i="9"/>
  <c r="NC91" i="1" l="1"/>
  <c r="NC97" i="1"/>
  <c r="NC69" i="1"/>
  <c r="NC41" i="1"/>
  <c r="NC96" i="1"/>
  <c r="NC50" i="1"/>
  <c r="NC68" i="1"/>
  <c r="NC49" i="1"/>
  <c r="NC60" i="1"/>
  <c r="NC62" i="1"/>
  <c r="NC61" i="1"/>
  <c r="ND36" i="1"/>
  <c r="ND10" i="1"/>
  <c r="ND9" i="1" s="1"/>
  <c r="ND32" i="1"/>
  <c r="ND15" i="1"/>
  <c r="ND14" i="1"/>
  <c r="ND83" i="1" s="1"/>
  <c r="ND64" i="1"/>
  <c r="ND30" i="1"/>
  <c r="ND57" i="1"/>
  <c r="ND51" i="1"/>
  <c r="ND22" i="1"/>
  <c r="ND31" i="1"/>
  <c r="ND84" i="1" s="1"/>
  <c r="ND43" i="1"/>
  <c r="ND41" i="1" s="1"/>
  <c r="ND54" i="1"/>
  <c r="ND45" i="1"/>
  <c r="ND47" i="1"/>
  <c r="ND42" i="1"/>
  <c r="ND53" i="1"/>
  <c r="ND49" i="1" s="1"/>
  <c r="ND55" i="1"/>
  <c r="ND66" i="1"/>
  <c r="ND56" i="1"/>
  <c r="ND59" i="1"/>
  <c r="ND92" i="1"/>
  <c r="ND46" i="1"/>
  <c r="ND65" i="1"/>
  <c r="ND52" i="1"/>
  <c r="ND72" i="1"/>
  <c r="ND70" i="1"/>
  <c r="ND71" i="1"/>
  <c r="LR15" i="9"/>
  <c r="LQ16" i="9"/>
  <c r="NE3" i="1"/>
  <c r="NE6" i="1" s="1"/>
  <c r="ND91" i="1" l="1"/>
  <c r="ND97" i="1"/>
  <c r="ND96" i="1"/>
  <c r="ND67" i="1"/>
  <c r="ND69" i="1"/>
  <c r="ND50" i="1"/>
  <c r="ND61" i="1"/>
  <c r="ND60" i="1"/>
  <c r="ND62" i="1"/>
  <c r="NE36" i="1"/>
  <c r="NE10" i="1"/>
  <c r="NE9" i="1" s="1"/>
  <c r="NE32" i="1"/>
  <c r="NE15" i="1"/>
  <c r="NE64" i="1"/>
  <c r="NE30" i="1"/>
  <c r="NE14" i="1"/>
  <c r="NE83" i="1" s="1"/>
  <c r="NE31" i="1"/>
  <c r="NE84" i="1" s="1"/>
  <c r="NE45" i="1"/>
  <c r="NE57" i="1"/>
  <c r="NE54" i="1"/>
  <c r="NE51" i="1"/>
  <c r="NE43" i="1"/>
  <c r="NE22" i="1"/>
  <c r="NE47" i="1"/>
  <c r="NE42" i="1"/>
  <c r="NE55" i="1"/>
  <c r="NE59" i="1"/>
  <c r="NE53" i="1"/>
  <c r="NE92" i="1"/>
  <c r="NE46" i="1"/>
  <c r="NE56" i="1"/>
  <c r="NE66" i="1"/>
  <c r="NE72" i="1"/>
  <c r="NE68" i="1" s="1"/>
  <c r="NE65" i="1"/>
  <c r="NE52" i="1"/>
  <c r="NE70" i="1"/>
  <c r="NE71" i="1"/>
  <c r="ND68" i="1"/>
  <c r="LS15" i="9"/>
  <c r="LR16" i="9"/>
  <c r="NF3" i="1"/>
  <c r="NF6" i="1" s="1"/>
  <c r="NE91" i="1" l="1"/>
  <c r="NE97" i="1"/>
  <c r="NE61" i="1"/>
  <c r="NE67" i="1"/>
  <c r="NF36" i="1"/>
  <c r="NF10" i="1"/>
  <c r="NF9" i="1" s="1"/>
  <c r="NF30" i="1"/>
  <c r="NF14" i="1"/>
  <c r="NF83" i="1" s="1"/>
  <c r="NF15" i="1"/>
  <c r="NF32" i="1"/>
  <c r="NF64" i="1"/>
  <c r="NF22" i="1"/>
  <c r="NF54" i="1"/>
  <c r="NF31" i="1"/>
  <c r="NF84" i="1" s="1"/>
  <c r="NF45" i="1"/>
  <c r="NF51" i="1"/>
  <c r="NF57" i="1"/>
  <c r="NF43" i="1"/>
  <c r="NF41" i="1" s="1"/>
  <c r="NF42" i="1"/>
  <c r="NF47" i="1"/>
  <c r="NF46" i="1"/>
  <c r="NF53" i="1"/>
  <c r="NF56" i="1"/>
  <c r="NF92" i="1"/>
  <c r="NF55" i="1"/>
  <c r="NF59" i="1"/>
  <c r="NF66" i="1"/>
  <c r="NF52" i="1"/>
  <c r="NF72" i="1"/>
  <c r="NF68" i="1" s="1"/>
  <c r="NF65" i="1"/>
  <c r="NF70" i="1"/>
  <c r="NF71" i="1"/>
  <c r="NE41" i="1"/>
  <c r="NE60" i="1"/>
  <c r="NE69" i="1"/>
  <c r="NE50" i="1"/>
  <c r="NE96" i="1"/>
  <c r="NE62" i="1"/>
  <c r="NE49" i="1"/>
  <c r="LT15" i="9"/>
  <c r="NG3" i="1"/>
  <c r="LS16" i="9"/>
  <c r="NF91" i="1" l="1"/>
  <c r="NF97" i="1"/>
  <c r="NF67" i="1"/>
  <c r="NF69" i="1"/>
  <c r="NG6" i="1"/>
  <c r="NF61" i="1"/>
  <c r="NF96" i="1"/>
  <c r="NF62" i="1"/>
  <c r="NF49" i="1"/>
  <c r="NF60" i="1"/>
  <c r="NF50" i="1"/>
  <c r="LU15" i="9"/>
  <c r="NH3" i="1"/>
  <c r="LT16" i="9"/>
  <c r="NH6" i="1" l="1"/>
  <c r="NG36" i="1"/>
  <c r="NG10" i="1"/>
  <c r="NG9" i="1" s="1"/>
  <c r="NG14" i="1"/>
  <c r="NG83" i="1" s="1"/>
  <c r="NG30" i="1"/>
  <c r="NG22" i="1"/>
  <c r="NG43" i="1"/>
  <c r="NG32" i="1"/>
  <c r="NG54" i="1"/>
  <c r="NG31" i="1"/>
  <c r="NG84" i="1" s="1"/>
  <c r="NG64" i="1"/>
  <c r="NG45" i="1"/>
  <c r="NG15" i="1"/>
  <c r="NG55" i="1"/>
  <c r="NG47" i="1"/>
  <c r="NG66" i="1"/>
  <c r="NG65" i="1"/>
  <c r="NG46" i="1"/>
  <c r="NG51" i="1"/>
  <c r="NG57" i="1"/>
  <c r="NG56" i="1"/>
  <c r="NG72" i="1"/>
  <c r="NG70" i="1"/>
  <c r="NG42" i="1"/>
  <c r="NG59" i="1"/>
  <c r="NG53" i="1"/>
  <c r="NG92" i="1"/>
  <c r="NG71" i="1"/>
  <c r="NG52" i="1"/>
  <c r="LV15" i="9"/>
  <c r="NI3" i="1"/>
  <c r="LU16" i="9"/>
  <c r="NG91" i="1" l="1"/>
  <c r="NG97" i="1"/>
  <c r="NG50" i="1"/>
  <c r="NG96" i="1"/>
  <c r="NG69" i="1"/>
  <c r="NG41" i="1"/>
  <c r="NG61" i="1"/>
  <c r="NG67" i="1"/>
  <c r="NH36" i="1"/>
  <c r="NH10" i="1"/>
  <c r="NH9" i="1" s="1"/>
  <c r="NH30" i="1"/>
  <c r="NH14" i="1"/>
  <c r="NH83" i="1" s="1"/>
  <c r="NH22" i="1"/>
  <c r="NH54" i="1"/>
  <c r="NH64" i="1"/>
  <c r="NH43" i="1"/>
  <c r="NH32" i="1"/>
  <c r="NH15" i="1"/>
  <c r="NH45" i="1"/>
  <c r="NH31" i="1"/>
  <c r="NH84" i="1" s="1"/>
  <c r="NH66" i="1"/>
  <c r="NH51" i="1"/>
  <c r="NH47" i="1"/>
  <c r="NH55" i="1"/>
  <c r="NH46" i="1"/>
  <c r="NH57" i="1"/>
  <c r="NH65" i="1"/>
  <c r="NH53" i="1"/>
  <c r="NH72" i="1"/>
  <c r="NH70" i="1"/>
  <c r="NH59" i="1"/>
  <c r="NH42" i="1"/>
  <c r="NH56" i="1"/>
  <c r="NH52" i="1"/>
  <c r="NH92" i="1"/>
  <c r="NH71" i="1"/>
  <c r="NG62" i="1"/>
  <c r="NG49" i="1"/>
  <c r="NG68" i="1"/>
  <c r="NI6" i="1"/>
  <c r="NG60" i="1"/>
  <c r="LW15" i="9"/>
  <c r="NJ3" i="1"/>
  <c r="NJ6" i="1" s="1"/>
  <c r="LV16" i="9"/>
  <c r="NH91" i="1" l="1"/>
  <c r="NH97" i="1"/>
  <c r="NH60" i="1"/>
  <c r="NH50" i="1"/>
  <c r="NH67" i="1"/>
  <c r="NH61" i="1"/>
  <c r="NH68" i="1"/>
  <c r="NH62" i="1"/>
  <c r="NH49" i="1"/>
  <c r="NJ36" i="1"/>
  <c r="NJ10" i="1"/>
  <c r="NJ9" i="1" s="1"/>
  <c r="NJ14" i="1"/>
  <c r="NJ83" i="1" s="1"/>
  <c r="NJ30" i="1"/>
  <c r="NJ32" i="1"/>
  <c r="NJ31" i="1"/>
  <c r="NJ84" i="1" s="1"/>
  <c r="NJ15" i="1"/>
  <c r="NJ45" i="1"/>
  <c r="NJ54" i="1"/>
  <c r="NJ43" i="1"/>
  <c r="NJ22" i="1"/>
  <c r="NJ64" i="1"/>
  <c r="NJ46" i="1"/>
  <c r="NJ57" i="1"/>
  <c r="NJ47" i="1"/>
  <c r="NJ51" i="1"/>
  <c r="NJ66" i="1"/>
  <c r="NJ65" i="1"/>
  <c r="NJ55" i="1"/>
  <c r="NJ42" i="1"/>
  <c r="NJ70" i="1"/>
  <c r="NJ59" i="1"/>
  <c r="NJ56" i="1"/>
  <c r="NJ53" i="1"/>
  <c r="NJ72" i="1"/>
  <c r="NJ71" i="1"/>
  <c r="NJ92" i="1"/>
  <c r="NJ52" i="1"/>
  <c r="NI36" i="1"/>
  <c r="NI10" i="1"/>
  <c r="NI9" i="1" s="1"/>
  <c r="NI14" i="1"/>
  <c r="NI83" i="1" s="1"/>
  <c r="NI30" i="1"/>
  <c r="NI31" i="1"/>
  <c r="NI84" i="1" s="1"/>
  <c r="NI64" i="1"/>
  <c r="NI32" i="1"/>
  <c r="NI15" i="1"/>
  <c r="NI22" i="1"/>
  <c r="NI43" i="1"/>
  <c r="NI54" i="1"/>
  <c r="NI45" i="1"/>
  <c r="NI55" i="1"/>
  <c r="NI46" i="1"/>
  <c r="NI65" i="1"/>
  <c r="NI66" i="1"/>
  <c r="NI47" i="1"/>
  <c r="NI57" i="1"/>
  <c r="NI51" i="1"/>
  <c r="NI72" i="1"/>
  <c r="NI68" i="1" s="1"/>
  <c r="NI70" i="1"/>
  <c r="NI59" i="1"/>
  <c r="NI42" i="1"/>
  <c r="NI53" i="1"/>
  <c r="NI56" i="1"/>
  <c r="NI52" i="1"/>
  <c r="NI50" i="1" s="1"/>
  <c r="NI71" i="1"/>
  <c r="NI69" i="1" s="1"/>
  <c r="NI92" i="1"/>
  <c r="NH69" i="1"/>
  <c r="NH41" i="1"/>
  <c r="NH96" i="1"/>
  <c r="LX15" i="9"/>
  <c r="LW16" i="9"/>
  <c r="NK3" i="1"/>
  <c r="NI91" i="1" l="1"/>
  <c r="NI97" i="1"/>
  <c r="NJ91" i="1"/>
  <c r="NJ97" i="1"/>
  <c r="NI96" i="1"/>
  <c r="NJ67" i="1"/>
  <c r="NJ68" i="1"/>
  <c r="NJ69" i="1"/>
  <c r="NJ61" i="1"/>
  <c r="NJ49" i="1"/>
  <c r="NJ62" i="1"/>
  <c r="NJ41" i="1"/>
  <c r="NJ60" i="1"/>
  <c r="NI60" i="1"/>
  <c r="NK6" i="1"/>
  <c r="NI49" i="1"/>
  <c r="NI62" i="1"/>
  <c r="NI61" i="1"/>
  <c r="NJ50" i="1"/>
  <c r="NI67" i="1"/>
  <c r="NI41" i="1"/>
  <c r="NJ96" i="1"/>
  <c r="LY15" i="9"/>
  <c r="NL3" i="1"/>
  <c r="LX16" i="9"/>
  <c r="NL6" i="1" l="1"/>
  <c r="NK36" i="1"/>
  <c r="NK10" i="1"/>
  <c r="NK9" i="1" s="1"/>
  <c r="NK14" i="1"/>
  <c r="NK83" i="1" s="1"/>
  <c r="NK30" i="1"/>
  <c r="NK64" i="1"/>
  <c r="NK31" i="1"/>
  <c r="NK84" i="1" s="1"/>
  <c r="NK45" i="1"/>
  <c r="NK54" i="1"/>
  <c r="NK43" i="1"/>
  <c r="NK22" i="1"/>
  <c r="NK32" i="1"/>
  <c r="NK15" i="1"/>
  <c r="NK47" i="1"/>
  <c r="NK46" i="1"/>
  <c r="NK51" i="1"/>
  <c r="NK57" i="1"/>
  <c r="NK65" i="1"/>
  <c r="NK55" i="1"/>
  <c r="NK66" i="1"/>
  <c r="NK53" i="1"/>
  <c r="NK56" i="1"/>
  <c r="NK59" i="1"/>
  <c r="NK72" i="1"/>
  <c r="NK70" i="1"/>
  <c r="NK42" i="1"/>
  <c r="NK92" i="1"/>
  <c r="NK71" i="1"/>
  <c r="NK52" i="1"/>
  <c r="LZ15" i="9"/>
  <c r="NM3" i="1"/>
  <c r="NM6" i="1" s="1"/>
  <c r="LY16" i="9"/>
  <c r="NK91" i="1" l="1"/>
  <c r="NK97" i="1"/>
  <c r="NK96" i="1"/>
  <c r="NK68" i="1"/>
  <c r="NK69" i="1"/>
  <c r="NK61" i="1"/>
  <c r="NM36" i="1"/>
  <c r="NM10" i="1"/>
  <c r="NM9" i="1" s="1"/>
  <c r="NM14" i="1"/>
  <c r="NM83" i="1" s="1"/>
  <c r="NM30" i="1"/>
  <c r="NM54" i="1"/>
  <c r="NM45" i="1"/>
  <c r="NM43" i="1"/>
  <c r="NM22" i="1"/>
  <c r="NM32" i="1"/>
  <c r="NM31" i="1"/>
  <c r="NM84" i="1" s="1"/>
  <c r="NM64" i="1"/>
  <c r="NM15" i="1"/>
  <c r="NM66" i="1"/>
  <c r="NM65" i="1"/>
  <c r="NM46" i="1"/>
  <c r="NM51" i="1"/>
  <c r="NM55" i="1"/>
  <c r="NM47" i="1"/>
  <c r="NM57" i="1"/>
  <c r="NM53" i="1"/>
  <c r="NM42" i="1"/>
  <c r="NM59" i="1"/>
  <c r="NM56" i="1"/>
  <c r="NM72" i="1"/>
  <c r="NM70" i="1"/>
  <c r="NM67" i="1" s="1"/>
  <c r="NM52" i="1"/>
  <c r="NM71" i="1"/>
  <c r="NM69" i="1" s="1"/>
  <c r="NM92" i="1"/>
  <c r="NK41" i="1"/>
  <c r="NL36" i="1"/>
  <c r="NL10" i="1"/>
  <c r="NL9" i="1" s="1"/>
  <c r="NL30" i="1"/>
  <c r="NL14" i="1"/>
  <c r="NL83" i="1" s="1"/>
  <c r="NL54" i="1"/>
  <c r="NL43" i="1"/>
  <c r="NL22" i="1"/>
  <c r="NL45" i="1"/>
  <c r="NL15" i="1"/>
  <c r="NL32" i="1"/>
  <c r="NL31" i="1"/>
  <c r="NL84" i="1" s="1"/>
  <c r="NL64" i="1"/>
  <c r="NL57" i="1"/>
  <c r="NL51" i="1"/>
  <c r="NL46" i="1"/>
  <c r="NL55" i="1"/>
  <c r="NL65" i="1"/>
  <c r="NL47" i="1"/>
  <c r="NL66" i="1"/>
  <c r="NL42" i="1"/>
  <c r="NL53" i="1"/>
  <c r="NL72" i="1"/>
  <c r="NL68" i="1" s="1"/>
  <c r="NL59" i="1"/>
  <c r="NL56" i="1"/>
  <c r="NL70" i="1"/>
  <c r="NL92" i="1"/>
  <c r="NL52" i="1"/>
  <c r="NL71" i="1"/>
  <c r="NK60" i="1"/>
  <c r="NK50" i="1"/>
  <c r="NK67" i="1"/>
  <c r="NK62" i="1"/>
  <c r="NK49" i="1"/>
  <c r="MA15" i="9"/>
  <c r="NN3" i="1"/>
  <c r="NN6" i="1" s="1"/>
  <c r="LZ16" i="9"/>
  <c r="NM91" i="1" l="1"/>
  <c r="NM97" i="1"/>
  <c r="NL91" i="1"/>
  <c r="NL96" i="1" s="1"/>
  <c r="NL97" i="1"/>
  <c r="NL61" i="1"/>
  <c r="NM50" i="1"/>
  <c r="NM68" i="1"/>
  <c r="NL60" i="1"/>
  <c r="NL69" i="1"/>
  <c r="NL67" i="1"/>
  <c r="NM96" i="1"/>
  <c r="NL41" i="1"/>
  <c r="NM41" i="1"/>
  <c r="NM60" i="1"/>
  <c r="NM61" i="1"/>
  <c r="NN36" i="1"/>
  <c r="NN10" i="1"/>
  <c r="NN9" i="1" s="1"/>
  <c r="NN14" i="1"/>
  <c r="NN83" i="1" s="1"/>
  <c r="NN30" i="1"/>
  <c r="NN22" i="1"/>
  <c r="NN45" i="1"/>
  <c r="NN32" i="1"/>
  <c r="NN43" i="1"/>
  <c r="NN31" i="1"/>
  <c r="NN84" i="1" s="1"/>
  <c r="NN15" i="1"/>
  <c r="NN54" i="1"/>
  <c r="NN64" i="1"/>
  <c r="NN57" i="1"/>
  <c r="NN51" i="1"/>
  <c r="NN46" i="1"/>
  <c r="NN55" i="1"/>
  <c r="NN47" i="1"/>
  <c r="NN66" i="1"/>
  <c r="NN65" i="1"/>
  <c r="NN70" i="1"/>
  <c r="NN53" i="1"/>
  <c r="NN59" i="1"/>
  <c r="NN56" i="1"/>
  <c r="NN42" i="1"/>
  <c r="NN72" i="1"/>
  <c r="NN52" i="1"/>
  <c r="NN71" i="1"/>
  <c r="NN92" i="1"/>
  <c r="NL49" i="1"/>
  <c r="NL62" i="1"/>
  <c r="NM49" i="1"/>
  <c r="NM62" i="1"/>
  <c r="NL50" i="1"/>
  <c r="MB15" i="9"/>
  <c r="NO3" i="1"/>
  <c r="NO6" i="1" s="1"/>
  <c r="MA16" i="9"/>
  <c r="NN91" i="1" l="1"/>
  <c r="NN97" i="1"/>
  <c r="NN41" i="1"/>
  <c r="NN50" i="1"/>
  <c r="NN61" i="1"/>
  <c r="NN60" i="1"/>
  <c r="NN67" i="1"/>
  <c r="NN96" i="1"/>
  <c r="NO36" i="1"/>
  <c r="NO10" i="1"/>
  <c r="NO9" i="1" s="1"/>
  <c r="NO30" i="1"/>
  <c r="NO14" i="1"/>
  <c r="NO83" i="1" s="1"/>
  <c r="NO32" i="1"/>
  <c r="NO31" i="1"/>
  <c r="NO84" i="1" s="1"/>
  <c r="NO15" i="1"/>
  <c r="NO45" i="1"/>
  <c r="NO64" i="1"/>
  <c r="NO43" i="1"/>
  <c r="NO54" i="1"/>
  <c r="NO22" i="1"/>
  <c r="NO51" i="1"/>
  <c r="NO66" i="1"/>
  <c r="NO65" i="1"/>
  <c r="NO55" i="1"/>
  <c r="NO46" i="1"/>
  <c r="NO47" i="1"/>
  <c r="NO57" i="1"/>
  <c r="NO59" i="1"/>
  <c r="NO61" i="1" s="1"/>
  <c r="NO56" i="1"/>
  <c r="NO60" i="1" s="1"/>
  <c r="NO42" i="1"/>
  <c r="NO72" i="1"/>
  <c r="NO53" i="1"/>
  <c r="NO70" i="1"/>
  <c r="NO71" i="1"/>
  <c r="NO52" i="1"/>
  <c r="NO92" i="1"/>
  <c r="NN69" i="1"/>
  <c r="NN62" i="1"/>
  <c r="NN49" i="1"/>
  <c r="NN68" i="1"/>
  <c r="MC15" i="9"/>
  <c r="NP3" i="1"/>
  <c r="NP6" i="1" s="1"/>
  <c r="MB16" i="9"/>
  <c r="NO91" i="1" l="1"/>
  <c r="NO97" i="1"/>
  <c r="NO50" i="1"/>
  <c r="NO41" i="1"/>
  <c r="NO67" i="1"/>
  <c r="NP36" i="1"/>
  <c r="NP10" i="1"/>
  <c r="NP9" i="1" s="1"/>
  <c r="NP30" i="1"/>
  <c r="NP14" i="1"/>
  <c r="NP83" i="1" s="1"/>
  <c r="NP45" i="1"/>
  <c r="NP64" i="1"/>
  <c r="NP15" i="1"/>
  <c r="NP54" i="1"/>
  <c r="NP43" i="1"/>
  <c r="NP22" i="1"/>
  <c r="NP32" i="1"/>
  <c r="NP31" i="1"/>
  <c r="NP84" i="1" s="1"/>
  <c r="NP66" i="1"/>
  <c r="NP65" i="1"/>
  <c r="NP55" i="1"/>
  <c r="NP46" i="1"/>
  <c r="NP57" i="1"/>
  <c r="NP47" i="1"/>
  <c r="NP51" i="1"/>
  <c r="NP70" i="1"/>
  <c r="NP56" i="1"/>
  <c r="NP59" i="1"/>
  <c r="NP53" i="1"/>
  <c r="NP42" i="1"/>
  <c r="NP72" i="1"/>
  <c r="NP68" i="1" s="1"/>
  <c r="NP52" i="1"/>
  <c r="NP71" i="1"/>
  <c r="NP69" i="1" s="1"/>
  <c r="NP92" i="1"/>
  <c r="NO68" i="1"/>
  <c r="NO62" i="1"/>
  <c r="NO49" i="1"/>
  <c r="NO96" i="1"/>
  <c r="NO69" i="1"/>
  <c r="MD15" i="9"/>
  <c r="MC16" i="9"/>
  <c r="NQ3" i="1"/>
  <c r="NQ6" i="1" s="1"/>
  <c r="NP91" i="1" l="1"/>
  <c r="NP97" i="1"/>
  <c r="NP50" i="1"/>
  <c r="NP96" i="1"/>
  <c r="NQ36" i="1"/>
  <c r="NQ10" i="1"/>
  <c r="NQ9" i="1" s="1"/>
  <c r="NQ14" i="1"/>
  <c r="NQ83" i="1" s="1"/>
  <c r="NQ30" i="1"/>
  <c r="NQ54" i="1"/>
  <c r="NQ45" i="1"/>
  <c r="NQ64" i="1"/>
  <c r="NQ15" i="1"/>
  <c r="NQ22" i="1"/>
  <c r="NQ32" i="1"/>
  <c r="NQ31" i="1"/>
  <c r="NQ84" i="1" s="1"/>
  <c r="NQ43" i="1"/>
  <c r="NQ55" i="1"/>
  <c r="NQ46" i="1"/>
  <c r="NQ47" i="1"/>
  <c r="NQ57" i="1"/>
  <c r="NQ51" i="1"/>
  <c r="NQ66" i="1"/>
  <c r="NQ65" i="1"/>
  <c r="NQ72" i="1"/>
  <c r="NQ53" i="1"/>
  <c r="NQ42" i="1"/>
  <c r="NQ70" i="1"/>
  <c r="NQ59" i="1"/>
  <c r="NQ56" i="1"/>
  <c r="NQ71" i="1"/>
  <c r="NQ52" i="1"/>
  <c r="NQ50" i="1" s="1"/>
  <c r="NQ92" i="1"/>
  <c r="NP60" i="1"/>
  <c r="NP49" i="1"/>
  <c r="NP62" i="1"/>
  <c r="NP67" i="1"/>
  <c r="NP61" i="1"/>
  <c r="NP41" i="1"/>
  <c r="ME15" i="9"/>
  <c r="NR3" i="1"/>
  <c r="NR6" i="1" s="1"/>
  <c r="MD16" i="9"/>
  <c r="NQ91" i="1" l="1"/>
  <c r="NQ97" i="1"/>
  <c r="NQ69" i="1"/>
  <c r="NQ60" i="1"/>
  <c r="NQ96" i="1"/>
  <c r="NQ61" i="1"/>
  <c r="NQ41" i="1"/>
  <c r="NQ62" i="1"/>
  <c r="NQ49" i="1"/>
  <c r="NQ67" i="1"/>
  <c r="NR36" i="1"/>
  <c r="NR10" i="1"/>
  <c r="NR9" i="1" s="1"/>
  <c r="NR30" i="1"/>
  <c r="NR14" i="1"/>
  <c r="NR83" i="1" s="1"/>
  <c r="NR31" i="1"/>
  <c r="NR84" i="1" s="1"/>
  <c r="NR15" i="1"/>
  <c r="NR32" i="1"/>
  <c r="NR54" i="1"/>
  <c r="NR22" i="1"/>
  <c r="NR64" i="1"/>
  <c r="NR43" i="1"/>
  <c r="NR41" i="1" s="1"/>
  <c r="NR45" i="1"/>
  <c r="NR51" i="1"/>
  <c r="NR55" i="1"/>
  <c r="NR47" i="1"/>
  <c r="NR66" i="1"/>
  <c r="NR65" i="1"/>
  <c r="NR46" i="1"/>
  <c r="NR57" i="1"/>
  <c r="NR53" i="1"/>
  <c r="NR59" i="1"/>
  <c r="NR56" i="1"/>
  <c r="NR42" i="1"/>
  <c r="NR72" i="1"/>
  <c r="NR70" i="1"/>
  <c r="NR92" i="1"/>
  <c r="NR71" i="1"/>
  <c r="NR52" i="1"/>
  <c r="NQ68" i="1"/>
  <c r="NS3" i="1"/>
  <c r="NS6" i="1" s="1"/>
  <c r="ME16" i="9"/>
  <c r="MF15" i="9"/>
  <c r="NR91" i="1" l="1"/>
  <c r="NR97" i="1"/>
  <c r="NR61" i="1"/>
  <c r="NR60" i="1"/>
  <c r="NS36" i="1"/>
  <c r="NS10" i="1"/>
  <c r="NS9" i="1" s="1"/>
  <c r="NS30" i="1"/>
  <c r="NS14" i="1"/>
  <c r="NS83" i="1" s="1"/>
  <c r="NS43" i="1"/>
  <c r="NS41" i="1" s="1"/>
  <c r="NS32" i="1"/>
  <c r="NS54" i="1"/>
  <c r="NS31" i="1"/>
  <c r="NS84" i="1" s="1"/>
  <c r="NS64" i="1"/>
  <c r="NS22" i="1"/>
  <c r="NS45" i="1"/>
  <c r="NS15" i="1"/>
  <c r="NS55" i="1"/>
  <c r="NS47" i="1"/>
  <c r="NS66" i="1"/>
  <c r="NS65" i="1"/>
  <c r="NS46" i="1"/>
  <c r="NS57" i="1"/>
  <c r="NS51" i="1"/>
  <c r="NS72" i="1"/>
  <c r="NS70" i="1"/>
  <c r="NS67" i="1" s="1"/>
  <c r="NS42" i="1"/>
  <c r="NS56" i="1"/>
  <c r="NS59" i="1"/>
  <c r="NS53" i="1"/>
  <c r="NS71" i="1"/>
  <c r="NS92" i="1"/>
  <c r="NS52" i="1"/>
  <c r="NR50" i="1"/>
  <c r="NR96" i="1"/>
  <c r="NR67" i="1"/>
  <c r="NR69" i="1"/>
  <c r="NR68" i="1"/>
  <c r="NR49" i="1"/>
  <c r="NR62" i="1"/>
  <c r="NT3" i="1"/>
  <c r="NT6" i="1" s="1"/>
  <c r="MF16" i="9"/>
  <c r="MG15" i="9"/>
  <c r="NS91" i="1" l="1"/>
  <c r="NS97" i="1"/>
  <c r="NS96" i="1"/>
  <c r="NS69" i="1"/>
  <c r="NS50" i="1"/>
  <c r="NS60" i="1"/>
  <c r="NS61" i="1"/>
  <c r="NS49" i="1"/>
  <c r="NS62" i="1"/>
  <c r="NS68" i="1"/>
  <c r="NT36" i="1"/>
  <c r="NT10" i="1"/>
  <c r="NT9" i="1" s="1"/>
  <c r="NT14" i="1"/>
  <c r="NT83" i="1" s="1"/>
  <c r="NT30" i="1"/>
  <c r="NT64" i="1"/>
  <c r="NT22" i="1"/>
  <c r="NT43" i="1"/>
  <c r="NT41" i="1" s="1"/>
  <c r="NT31" i="1"/>
  <c r="NT84" i="1" s="1"/>
  <c r="NT54" i="1"/>
  <c r="NT32" i="1"/>
  <c r="NT15" i="1"/>
  <c r="NT45" i="1"/>
  <c r="NT55" i="1"/>
  <c r="NT47" i="1"/>
  <c r="NT57" i="1"/>
  <c r="NT46" i="1"/>
  <c r="NT51" i="1"/>
  <c r="NT65" i="1"/>
  <c r="NT66" i="1"/>
  <c r="NT42" i="1"/>
  <c r="NT53" i="1"/>
  <c r="NT72" i="1"/>
  <c r="NT70" i="1"/>
  <c r="NT59" i="1"/>
  <c r="NT56" i="1"/>
  <c r="NT92" i="1"/>
  <c r="NT52" i="1"/>
  <c r="NT50" i="1" s="1"/>
  <c r="NT71" i="1"/>
  <c r="NU3" i="1"/>
  <c r="NU6" i="1" s="1"/>
  <c r="MG16" i="9"/>
  <c r="MH15" i="9"/>
  <c r="NT91" i="1" l="1"/>
  <c r="NT97" i="1"/>
  <c r="NT60" i="1"/>
  <c r="NT61" i="1"/>
  <c r="NT67" i="1"/>
  <c r="NT68" i="1"/>
  <c r="NT49" i="1"/>
  <c r="NT62" i="1"/>
  <c r="NU36" i="1"/>
  <c r="NU10" i="1"/>
  <c r="NU9" i="1" s="1"/>
  <c r="NU30" i="1"/>
  <c r="NU14" i="1"/>
  <c r="NU83" i="1" s="1"/>
  <c r="NU64" i="1"/>
  <c r="NU31" i="1"/>
  <c r="NU84" i="1" s="1"/>
  <c r="NU15" i="1"/>
  <c r="NU54" i="1"/>
  <c r="NU32" i="1"/>
  <c r="NU45" i="1"/>
  <c r="NU43" i="1"/>
  <c r="NU22" i="1"/>
  <c r="NU46" i="1"/>
  <c r="NU47" i="1"/>
  <c r="NU57" i="1"/>
  <c r="NU51" i="1"/>
  <c r="NU55" i="1"/>
  <c r="NU66" i="1"/>
  <c r="NU65" i="1"/>
  <c r="NU42" i="1"/>
  <c r="NU72" i="1"/>
  <c r="NU68" i="1" s="1"/>
  <c r="NU70" i="1"/>
  <c r="NU56" i="1"/>
  <c r="NU53" i="1"/>
  <c r="NU59" i="1"/>
  <c r="NU71" i="1"/>
  <c r="NU52" i="1"/>
  <c r="NU92" i="1"/>
  <c r="NT69" i="1"/>
  <c r="NT96" i="1"/>
  <c r="NV3" i="1"/>
  <c r="NV6" i="1" s="1"/>
  <c r="MH16" i="9"/>
  <c r="MI15" i="9"/>
  <c r="NU91" i="1" l="1"/>
  <c r="NU97" i="1"/>
  <c r="NU69" i="1"/>
  <c r="NU50" i="1"/>
  <c r="NU61" i="1"/>
  <c r="NU60" i="1"/>
  <c r="NU49" i="1"/>
  <c r="NU62" i="1"/>
  <c r="NU41" i="1"/>
  <c r="NV36" i="1"/>
  <c r="NV10" i="1"/>
  <c r="NV9" i="1" s="1"/>
  <c r="NV14" i="1"/>
  <c r="NV83" i="1" s="1"/>
  <c r="NV30" i="1"/>
  <c r="NV31" i="1"/>
  <c r="NV84" i="1" s="1"/>
  <c r="NV15" i="1"/>
  <c r="NV43" i="1"/>
  <c r="NV54" i="1"/>
  <c r="NV45" i="1"/>
  <c r="NV22" i="1"/>
  <c r="NV64" i="1"/>
  <c r="NV32" i="1"/>
  <c r="NV47" i="1"/>
  <c r="NV57" i="1"/>
  <c r="NV51" i="1"/>
  <c r="NV55" i="1"/>
  <c r="NV66" i="1"/>
  <c r="NV65" i="1"/>
  <c r="NV46" i="1"/>
  <c r="NV72" i="1"/>
  <c r="NV59" i="1"/>
  <c r="NV70" i="1"/>
  <c r="NV56" i="1"/>
  <c r="NV53" i="1"/>
  <c r="NV42" i="1"/>
  <c r="NV71" i="1"/>
  <c r="NV92" i="1"/>
  <c r="NV52" i="1"/>
  <c r="NU67" i="1"/>
  <c r="NU96" i="1"/>
  <c r="MJ15" i="9"/>
  <c r="MI16" i="9"/>
  <c r="NW3" i="1"/>
  <c r="NW6" i="1" s="1"/>
  <c r="NV91" i="1" l="1"/>
  <c r="NV97" i="1"/>
  <c r="NV67" i="1"/>
  <c r="NV96" i="1"/>
  <c r="NV60" i="1"/>
  <c r="NV68" i="1"/>
  <c r="NV61" i="1"/>
  <c r="NW36" i="1"/>
  <c r="NW10" i="1"/>
  <c r="NW9" i="1" s="1"/>
  <c r="NW30" i="1"/>
  <c r="NW14" i="1"/>
  <c r="NW83" i="1" s="1"/>
  <c r="NW54" i="1"/>
  <c r="NW22" i="1"/>
  <c r="NW32" i="1"/>
  <c r="NW31" i="1"/>
  <c r="NW84" i="1" s="1"/>
  <c r="NW64" i="1"/>
  <c r="NW45" i="1"/>
  <c r="NW15" i="1"/>
  <c r="NW43" i="1"/>
  <c r="NW51" i="1"/>
  <c r="NW55" i="1"/>
  <c r="NW46" i="1"/>
  <c r="NW66" i="1"/>
  <c r="NW65" i="1"/>
  <c r="NW47" i="1"/>
  <c r="NW57" i="1"/>
  <c r="NW53" i="1"/>
  <c r="NW72" i="1"/>
  <c r="NW59" i="1"/>
  <c r="NW61" i="1" s="1"/>
  <c r="NW42" i="1"/>
  <c r="NW70" i="1"/>
  <c r="NW67" i="1" s="1"/>
  <c r="NW56" i="1"/>
  <c r="NW60" i="1" s="1"/>
  <c r="NW92" i="1"/>
  <c r="NW52" i="1"/>
  <c r="NW71" i="1"/>
  <c r="NV50" i="1"/>
  <c r="NV69" i="1"/>
  <c r="NV41" i="1"/>
  <c r="NV49" i="1"/>
  <c r="NV62" i="1"/>
  <c r="MK15" i="9"/>
  <c r="MJ16" i="9"/>
  <c r="NX3" i="1"/>
  <c r="NX6" i="1" s="1"/>
  <c r="NW91" i="1" l="1"/>
  <c r="NW97" i="1"/>
  <c r="NW69" i="1"/>
  <c r="NW96" i="1"/>
  <c r="NW50" i="1"/>
  <c r="NW41" i="1"/>
  <c r="NW68" i="1"/>
  <c r="NW62" i="1"/>
  <c r="NW49" i="1"/>
  <c r="NX36" i="1"/>
  <c r="NX10" i="1"/>
  <c r="NX9" i="1" s="1"/>
  <c r="NX14" i="1"/>
  <c r="NX83" i="1" s="1"/>
  <c r="NX30" i="1"/>
  <c r="NX45" i="1"/>
  <c r="NX15" i="1"/>
  <c r="NX64" i="1"/>
  <c r="NX43" i="1"/>
  <c r="NX32" i="1"/>
  <c r="NX54" i="1"/>
  <c r="NX31" i="1"/>
  <c r="NX84" i="1" s="1"/>
  <c r="NX22" i="1"/>
  <c r="NX55" i="1"/>
  <c r="NX46" i="1"/>
  <c r="NX66" i="1"/>
  <c r="NX65" i="1"/>
  <c r="NX47" i="1"/>
  <c r="NX51" i="1"/>
  <c r="NX57" i="1"/>
  <c r="NX59" i="1"/>
  <c r="NX61" i="1" s="1"/>
  <c r="NX42" i="1"/>
  <c r="NX72" i="1"/>
  <c r="NX56" i="1"/>
  <c r="NX70" i="1"/>
  <c r="NX53" i="1"/>
  <c r="NX52" i="1"/>
  <c r="NX50" i="1" s="1"/>
  <c r="NX71" i="1"/>
  <c r="NX92" i="1"/>
  <c r="ML15" i="9"/>
  <c r="NY3" i="1"/>
  <c r="NY6" i="1" s="1"/>
  <c r="MK16" i="9"/>
  <c r="NX91" i="1" l="1"/>
  <c r="NX97" i="1"/>
  <c r="NX68" i="1"/>
  <c r="NX69" i="1"/>
  <c r="NX60" i="1"/>
  <c r="NX41" i="1"/>
  <c r="NX96" i="1"/>
  <c r="NX49" i="1"/>
  <c r="NX62" i="1"/>
  <c r="NY36" i="1"/>
  <c r="NY10" i="1"/>
  <c r="NY9" i="1" s="1"/>
  <c r="NY14" i="1"/>
  <c r="NY83" i="1" s="1"/>
  <c r="NY30" i="1"/>
  <c r="NY22" i="1"/>
  <c r="NY64" i="1"/>
  <c r="NY43" i="1"/>
  <c r="NY41" i="1" s="1"/>
  <c r="NY45" i="1"/>
  <c r="NY32" i="1"/>
  <c r="NY54" i="1"/>
  <c r="NY31" i="1"/>
  <c r="NY84" i="1" s="1"/>
  <c r="NY15" i="1"/>
  <c r="NY46" i="1"/>
  <c r="NY65" i="1"/>
  <c r="NY66" i="1"/>
  <c r="NY47" i="1"/>
  <c r="NY51" i="1"/>
  <c r="NY57" i="1"/>
  <c r="NY55" i="1"/>
  <c r="NY70" i="1"/>
  <c r="NY56" i="1"/>
  <c r="NY53" i="1"/>
  <c r="NY42" i="1"/>
  <c r="NY72" i="1"/>
  <c r="NY59" i="1"/>
  <c r="NY52" i="1"/>
  <c r="NY50" i="1" s="1"/>
  <c r="NY71" i="1"/>
  <c r="NY92" i="1"/>
  <c r="NX67" i="1"/>
  <c r="MM15" i="9"/>
  <c r="NZ3" i="1"/>
  <c r="NZ6" i="1" s="1"/>
  <c r="ML16" i="9"/>
  <c r="NY91" i="1" l="1"/>
  <c r="NY97" i="1"/>
  <c r="NY69" i="1"/>
  <c r="NY60" i="1"/>
  <c r="NY67" i="1"/>
  <c r="NZ36" i="1"/>
  <c r="NZ10" i="1"/>
  <c r="NZ9" i="1" s="1"/>
  <c r="NZ14" i="1"/>
  <c r="NZ83" i="1" s="1"/>
  <c r="NZ30" i="1"/>
  <c r="NZ45" i="1"/>
  <c r="NZ22" i="1"/>
  <c r="NZ32" i="1"/>
  <c r="NZ43" i="1"/>
  <c r="NZ15" i="1"/>
  <c r="NZ54" i="1"/>
  <c r="NZ31" i="1"/>
  <c r="NZ84" i="1" s="1"/>
  <c r="NZ64" i="1"/>
  <c r="NZ57" i="1"/>
  <c r="NZ51" i="1"/>
  <c r="NZ55" i="1"/>
  <c r="NZ47" i="1"/>
  <c r="NZ66" i="1"/>
  <c r="NZ65" i="1"/>
  <c r="NZ46" i="1"/>
  <c r="NZ70" i="1"/>
  <c r="NZ53" i="1"/>
  <c r="NZ59" i="1"/>
  <c r="NZ56" i="1"/>
  <c r="NZ42" i="1"/>
  <c r="NZ72" i="1"/>
  <c r="NZ52" i="1"/>
  <c r="NZ50" i="1" s="1"/>
  <c r="NZ71" i="1"/>
  <c r="NZ92" i="1"/>
  <c r="NY49" i="1"/>
  <c r="NY62" i="1"/>
  <c r="NY96" i="1"/>
  <c r="NY61" i="1"/>
  <c r="NY68" i="1"/>
  <c r="MN15" i="9"/>
  <c r="OA3" i="1"/>
  <c r="OA6" i="1" s="1"/>
  <c r="MM16" i="9"/>
  <c r="NZ91" i="1" l="1"/>
  <c r="NZ97" i="1"/>
  <c r="NZ41" i="1"/>
  <c r="NZ96" i="1"/>
  <c r="NZ69" i="1"/>
  <c r="NZ60" i="1"/>
  <c r="NZ68" i="1"/>
  <c r="NZ67" i="1"/>
  <c r="OA36" i="1"/>
  <c r="OA10" i="1"/>
  <c r="OA9" i="1" s="1"/>
  <c r="OA14" i="1"/>
  <c r="OA83" i="1" s="1"/>
  <c r="OA30" i="1"/>
  <c r="OA43" i="1"/>
  <c r="OA15" i="1"/>
  <c r="OA54" i="1"/>
  <c r="OA32" i="1"/>
  <c r="OA22" i="1"/>
  <c r="OA45" i="1"/>
  <c r="OA31" i="1"/>
  <c r="OA84" i="1" s="1"/>
  <c r="OA64" i="1"/>
  <c r="OA47" i="1"/>
  <c r="OA57" i="1"/>
  <c r="OA65" i="1"/>
  <c r="OA51" i="1"/>
  <c r="OA55" i="1"/>
  <c r="OA46" i="1"/>
  <c r="OA66" i="1"/>
  <c r="OA42" i="1"/>
  <c r="OA59" i="1"/>
  <c r="OA53" i="1"/>
  <c r="OA56" i="1"/>
  <c r="OA72" i="1"/>
  <c r="OA70" i="1"/>
  <c r="OA67" i="1" s="1"/>
  <c r="OA71" i="1"/>
  <c r="OA69" i="1" s="1"/>
  <c r="OA92" i="1"/>
  <c r="OA52" i="1"/>
  <c r="NZ61" i="1"/>
  <c r="NZ49" i="1"/>
  <c r="NZ62" i="1"/>
  <c r="MO15" i="9"/>
  <c r="OB3" i="1"/>
  <c r="OB6" i="1" s="1"/>
  <c r="MN16" i="9"/>
  <c r="OA91" i="1" l="1"/>
  <c r="OA97" i="1"/>
  <c r="OA96" i="1"/>
  <c r="OA61" i="1"/>
  <c r="OA60" i="1"/>
  <c r="OB36" i="1"/>
  <c r="OB10" i="1"/>
  <c r="OB9" i="1" s="1"/>
  <c r="OB30" i="1"/>
  <c r="OB14" i="1"/>
  <c r="OB83" i="1" s="1"/>
  <c r="OB45" i="1"/>
  <c r="OB54" i="1"/>
  <c r="OB31" i="1"/>
  <c r="OB84" i="1" s="1"/>
  <c r="OB15" i="1"/>
  <c r="OB64" i="1"/>
  <c r="OB22" i="1"/>
  <c r="OB43" i="1"/>
  <c r="OB41" i="1" s="1"/>
  <c r="OB32" i="1"/>
  <c r="OB47" i="1"/>
  <c r="OB66" i="1"/>
  <c r="OB57" i="1"/>
  <c r="OB51" i="1"/>
  <c r="OB55" i="1"/>
  <c r="OB46" i="1"/>
  <c r="OB65" i="1"/>
  <c r="OB70" i="1"/>
  <c r="OB53" i="1"/>
  <c r="OB72" i="1"/>
  <c r="OB59" i="1"/>
  <c r="OB42" i="1"/>
  <c r="OB56" i="1"/>
  <c r="OB60" i="1" s="1"/>
  <c r="OB71" i="1"/>
  <c r="OB69" i="1" s="1"/>
  <c r="OB52" i="1"/>
  <c r="OB92" i="1"/>
  <c r="OA50" i="1"/>
  <c r="OA41" i="1"/>
  <c r="OA68" i="1"/>
  <c r="OA49" i="1"/>
  <c r="OA62" i="1"/>
  <c r="MP15" i="9"/>
  <c r="MO16" i="9"/>
  <c r="OC3" i="1"/>
  <c r="OC6" i="1" s="1"/>
  <c r="OB91" i="1" l="1"/>
  <c r="OB97" i="1"/>
  <c r="OB67" i="1"/>
  <c r="OB96" i="1"/>
  <c r="OB50" i="1"/>
  <c r="OC36" i="1"/>
  <c r="OC10" i="1"/>
  <c r="OC9" i="1" s="1"/>
  <c r="OC14" i="1"/>
  <c r="OC83" i="1" s="1"/>
  <c r="OC30" i="1"/>
  <c r="OC54" i="1"/>
  <c r="OC64" i="1"/>
  <c r="OC31" i="1"/>
  <c r="OC84" i="1" s="1"/>
  <c r="OC45" i="1"/>
  <c r="OC22" i="1"/>
  <c r="OC43" i="1"/>
  <c r="OC41" i="1" s="1"/>
  <c r="OC32" i="1"/>
  <c r="OC15" i="1"/>
  <c r="OC55" i="1"/>
  <c r="OC57" i="1"/>
  <c r="OC51" i="1"/>
  <c r="OC46" i="1"/>
  <c r="OC47" i="1"/>
  <c r="OC66" i="1"/>
  <c r="OC65" i="1"/>
  <c r="OC70" i="1"/>
  <c r="OC53" i="1"/>
  <c r="OC59" i="1"/>
  <c r="OC42" i="1"/>
  <c r="OC72" i="1"/>
  <c r="OC56" i="1"/>
  <c r="OC71" i="1"/>
  <c r="OC52" i="1"/>
  <c r="OC92" i="1"/>
  <c r="OB62" i="1"/>
  <c r="OB49" i="1"/>
  <c r="OB61" i="1"/>
  <c r="OB68" i="1"/>
  <c r="MQ15" i="9"/>
  <c r="OD3" i="1"/>
  <c r="OD6" i="1" s="1"/>
  <c r="MP16" i="9"/>
  <c r="OC91" i="1" l="1"/>
  <c r="OC97" i="1"/>
  <c r="OC50" i="1"/>
  <c r="OC69" i="1"/>
  <c r="OC68" i="1"/>
  <c r="OC96" i="1"/>
  <c r="OD36" i="1"/>
  <c r="OD10" i="1"/>
  <c r="OD9" i="1" s="1"/>
  <c r="OD30" i="1"/>
  <c r="OD14" i="1"/>
  <c r="OD83" i="1" s="1"/>
  <c r="OD22" i="1"/>
  <c r="OD31" i="1"/>
  <c r="OD84" i="1" s="1"/>
  <c r="OD32" i="1"/>
  <c r="OD43" i="1"/>
  <c r="OD15" i="1"/>
  <c r="OD54" i="1"/>
  <c r="OD64" i="1"/>
  <c r="OD45" i="1"/>
  <c r="OD51" i="1"/>
  <c r="OD55" i="1"/>
  <c r="OD47" i="1"/>
  <c r="OD66" i="1"/>
  <c r="OD65" i="1"/>
  <c r="OD46" i="1"/>
  <c r="OD57" i="1"/>
  <c r="OD53" i="1"/>
  <c r="OD59" i="1"/>
  <c r="OD56" i="1"/>
  <c r="OD72" i="1"/>
  <c r="OD70" i="1"/>
  <c r="OD67" i="1" s="1"/>
  <c r="OD42" i="1"/>
  <c r="OD52" i="1"/>
  <c r="OD92" i="1"/>
  <c r="OD71" i="1"/>
  <c r="OD69" i="1" s="1"/>
  <c r="OC49" i="1"/>
  <c r="OC62" i="1"/>
  <c r="OC67" i="1"/>
  <c r="OC60" i="1"/>
  <c r="OC61" i="1"/>
  <c r="MR15" i="9"/>
  <c r="OE3" i="1"/>
  <c r="OE6" i="1" s="1"/>
  <c r="MQ16" i="9"/>
  <c r="OD91" i="1" l="1"/>
  <c r="OD97" i="1"/>
  <c r="OD96" i="1"/>
  <c r="OE36" i="1"/>
  <c r="OE10" i="1"/>
  <c r="OE9" i="1" s="1"/>
  <c r="OE30" i="1"/>
  <c r="OE14" i="1"/>
  <c r="OE83" i="1" s="1"/>
  <c r="OE43" i="1"/>
  <c r="OE41" i="1" s="1"/>
  <c r="OE32" i="1"/>
  <c r="OE15" i="1"/>
  <c r="OE54" i="1"/>
  <c r="OE31" i="1"/>
  <c r="OE84" i="1" s="1"/>
  <c r="OE64" i="1"/>
  <c r="OE45" i="1"/>
  <c r="OE22" i="1"/>
  <c r="OE66" i="1"/>
  <c r="OE65" i="1"/>
  <c r="OE46" i="1"/>
  <c r="OE57" i="1"/>
  <c r="OE51" i="1"/>
  <c r="OE55" i="1"/>
  <c r="OE47" i="1"/>
  <c r="OE70" i="1"/>
  <c r="OE42" i="1"/>
  <c r="OE56" i="1"/>
  <c r="OE53" i="1"/>
  <c r="OE59" i="1"/>
  <c r="OE72" i="1"/>
  <c r="OE68" i="1" s="1"/>
  <c r="OE52" i="1"/>
  <c r="OE71" i="1"/>
  <c r="OE69" i="1" s="1"/>
  <c r="OE92" i="1"/>
  <c r="OD50" i="1"/>
  <c r="OD61" i="1"/>
  <c r="OD68" i="1"/>
  <c r="OD60" i="1"/>
  <c r="OD49" i="1"/>
  <c r="OD62" i="1"/>
  <c r="OD41" i="1"/>
  <c r="MS15" i="9"/>
  <c r="OF3" i="1"/>
  <c r="OF6" i="1" s="1"/>
  <c r="MR16" i="9"/>
  <c r="OE91" i="1" l="1"/>
  <c r="OE97" i="1"/>
  <c r="OE67" i="1"/>
  <c r="OE61" i="1"/>
  <c r="OE96" i="1"/>
  <c r="OE60" i="1"/>
  <c r="OE50" i="1"/>
  <c r="OE62" i="1"/>
  <c r="OE49" i="1"/>
  <c r="OF36" i="1"/>
  <c r="OF10" i="1"/>
  <c r="OF9" i="1" s="1"/>
  <c r="OF30" i="1"/>
  <c r="OF14" i="1"/>
  <c r="OF83" i="1" s="1"/>
  <c r="OF43" i="1"/>
  <c r="OF22" i="1"/>
  <c r="OF31" i="1"/>
  <c r="OF84" i="1" s="1"/>
  <c r="OF45" i="1"/>
  <c r="OF64" i="1"/>
  <c r="OF54" i="1"/>
  <c r="OF15" i="1"/>
  <c r="OF32" i="1"/>
  <c r="OF51" i="1"/>
  <c r="OF46" i="1"/>
  <c r="OF57" i="1"/>
  <c r="OF47" i="1"/>
  <c r="OF55" i="1"/>
  <c r="OF65" i="1"/>
  <c r="OF66" i="1"/>
  <c r="OF72" i="1"/>
  <c r="OF68" i="1" s="1"/>
  <c r="OF56" i="1"/>
  <c r="OF60" i="1" s="1"/>
  <c r="OF70" i="1"/>
  <c r="OF67" i="1" s="1"/>
  <c r="OF42" i="1"/>
  <c r="OF59" i="1"/>
  <c r="OF53" i="1"/>
  <c r="OF92" i="1"/>
  <c r="OF52" i="1"/>
  <c r="OF71" i="1"/>
  <c r="MT15" i="9"/>
  <c r="OG3" i="1"/>
  <c r="OG6" i="1" s="1"/>
  <c r="MS16" i="9"/>
  <c r="OF91" i="1" l="1"/>
  <c r="OF97" i="1"/>
  <c r="OF50" i="1"/>
  <c r="OF69" i="1"/>
  <c r="OG36" i="1"/>
  <c r="OG10" i="1"/>
  <c r="OG9" i="1" s="1"/>
  <c r="OG14" i="1"/>
  <c r="OG83" i="1" s="1"/>
  <c r="OG30" i="1"/>
  <c r="OG45" i="1"/>
  <c r="OG15" i="1"/>
  <c r="OG64" i="1"/>
  <c r="OG22" i="1"/>
  <c r="OG31" i="1"/>
  <c r="OG84" i="1" s="1"/>
  <c r="OG43" i="1"/>
  <c r="OG54" i="1"/>
  <c r="OG32" i="1"/>
  <c r="OG51" i="1"/>
  <c r="OG46" i="1"/>
  <c r="OG55" i="1"/>
  <c r="OG65" i="1"/>
  <c r="OG47" i="1"/>
  <c r="OG57" i="1"/>
  <c r="OG66" i="1"/>
  <c r="OG59" i="1"/>
  <c r="OG70" i="1"/>
  <c r="OG56" i="1"/>
  <c r="OG42" i="1"/>
  <c r="OG72" i="1"/>
  <c r="OG53" i="1"/>
  <c r="OG71" i="1"/>
  <c r="OG52" i="1"/>
  <c r="OG92" i="1"/>
  <c r="OF49" i="1"/>
  <c r="OF62" i="1"/>
  <c r="OF41" i="1"/>
  <c r="OF96" i="1"/>
  <c r="OF61" i="1"/>
  <c r="MU15" i="9"/>
  <c r="OH3" i="1"/>
  <c r="OH6" i="1" s="1"/>
  <c r="MT16" i="9"/>
  <c r="OG91" i="1" l="1"/>
  <c r="OG97" i="1"/>
  <c r="OG61" i="1"/>
  <c r="OG69" i="1"/>
  <c r="OG68" i="1"/>
  <c r="OG60" i="1"/>
  <c r="OG41" i="1"/>
  <c r="OG50" i="1"/>
  <c r="OH36" i="1"/>
  <c r="OH10" i="1"/>
  <c r="OH9" i="1" s="1"/>
  <c r="OH30" i="1"/>
  <c r="OH14" i="1"/>
  <c r="OH83" i="1" s="1"/>
  <c r="OH54" i="1"/>
  <c r="OH15" i="1"/>
  <c r="OH43" i="1"/>
  <c r="OH64" i="1"/>
  <c r="OH22" i="1"/>
  <c r="OH31" i="1"/>
  <c r="OH84" i="1" s="1"/>
  <c r="OH45" i="1"/>
  <c r="OH32" i="1"/>
  <c r="OH55" i="1"/>
  <c r="OH65" i="1"/>
  <c r="OH66" i="1"/>
  <c r="OH51" i="1"/>
  <c r="OH57" i="1"/>
  <c r="OH47" i="1"/>
  <c r="OH46" i="1"/>
  <c r="OH56" i="1"/>
  <c r="OH42" i="1"/>
  <c r="OH53" i="1"/>
  <c r="OH59" i="1"/>
  <c r="OH72" i="1"/>
  <c r="OH70" i="1"/>
  <c r="OH52" i="1"/>
  <c r="OH50" i="1" s="1"/>
  <c r="OH92" i="1"/>
  <c r="OH71" i="1"/>
  <c r="OH69" i="1" s="1"/>
  <c r="OG49" i="1"/>
  <c r="OG62" i="1"/>
  <c r="OG67" i="1"/>
  <c r="OG96" i="1"/>
  <c r="MV15" i="9"/>
  <c r="MU16" i="9"/>
  <c r="OI3" i="1"/>
  <c r="OI6" i="1" s="1"/>
  <c r="OH91" i="1" l="1"/>
  <c r="OH97" i="1"/>
  <c r="OH96" i="1"/>
  <c r="OH41" i="1"/>
  <c r="OH67" i="1"/>
  <c r="OH68" i="1"/>
  <c r="OH49" i="1"/>
  <c r="OH62" i="1"/>
  <c r="OH60" i="1"/>
  <c r="OI36" i="1"/>
  <c r="OI10" i="1"/>
  <c r="OI9" i="1" s="1"/>
  <c r="OI14" i="1"/>
  <c r="OI83" i="1" s="1"/>
  <c r="OI30" i="1"/>
  <c r="OI64" i="1"/>
  <c r="OI22" i="1"/>
  <c r="OI54" i="1"/>
  <c r="OI31" i="1"/>
  <c r="OI84" i="1" s="1"/>
  <c r="OI45" i="1"/>
  <c r="OI15" i="1"/>
  <c r="OI32" i="1"/>
  <c r="OI43" i="1"/>
  <c r="OI41" i="1" s="1"/>
  <c r="OI65" i="1"/>
  <c r="OI57" i="1"/>
  <c r="OI66" i="1"/>
  <c r="OI47" i="1"/>
  <c r="OI46" i="1"/>
  <c r="OI51" i="1"/>
  <c r="OI55" i="1"/>
  <c r="OI42" i="1"/>
  <c r="OI53" i="1"/>
  <c r="OI72" i="1"/>
  <c r="OI68" i="1" s="1"/>
  <c r="OI70" i="1"/>
  <c r="OI67" i="1" s="1"/>
  <c r="OI56" i="1"/>
  <c r="OI59" i="1"/>
  <c r="OI92" i="1"/>
  <c r="OI52" i="1"/>
  <c r="OI71" i="1"/>
  <c r="OH61" i="1"/>
  <c r="MW15" i="9"/>
  <c r="OJ3" i="1"/>
  <c r="OJ6" i="1" s="1"/>
  <c r="MV16" i="9"/>
  <c r="OI91" i="1" l="1"/>
  <c r="OI97" i="1"/>
  <c r="OI69" i="1"/>
  <c r="OJ36" i="1"/>
  <c r="OJ10" i="1"/>
  <c r="OJ9" i="1" s="1"/>
  <c r="OJ14" i="1"/>
  <c r="OJ83" i="1" s="1"/>
  <c r="OJ30" i="1"/>
  <c r="OJ43" i="1"/>
  <c r="OJ41" i="1" s="1"/>
  <c r="OJ64" i="1"/>
  <c r="OJ15" i="1"/>
  <c r="OJ54" i="1"/>
  <c r="OJ45" i="1"/>
  <c r="OJ32" i="1"/>
  <c r="OJ22" i="1"/>
  <c r="OJ31" i="1"/>
  <c r="OJ84" i="1" s="1"/>
  <c r="OJ66" i="1"/>
  <c r="OJ47" i="1"/>
  <c r="OJ51" i="1"/>
  <c r="OJ57" i="1"/>
  <c r="OJ65" i="1"/>
  <c r="OJ55" i="1"/>
  <c r="OJ46" i="1"/>
  <c r="OJ72" i="1"/>
  <c r="OJ53" i="1"/>
  <c r="OJ59" i="1"/>
  <c r="OJ70" i="1"/>
  <c r="OJ42" i="1"/>
  <c r="OJ56" i="1"/>
  <c r="OJ52" i="1"/>
  <c r="OJ71" i="1"/>
  <c r="OJ92" i="1"/>
  <c r="OI49" i="1"/>
  <c r="OI62" i="1"/>
  <c r="OI96" i="1"/>
  <c r="OI61" i="1"/>
  <c r="OI60" i="1"/>
  <c r="OI50" i="1"/>
  <c r="OK3" i="1"/>
  <c r="OK6" i="1" s="1"/>
  <c r="MW16" i="9"/>
  <c r="MX15" i="9"/>
  <c r="OJ91" i="1" l="1"/>
  <c r="OJ97" i="1"/>
  <c r="OJ50" i="1"/>
  <c r="OJ69" i="1"/>
  <c r="OJ60" i="1"/>
  <c r="OJ96" i="1"/>
  <c r="OK36" i="1"/>
  <c r="OK10" i="1"/>
  <c r="OK9" i="1" s="1"/>
  <c r="OK14" i="1"/>
  <c r="OK83" i="1" s="1"/>
  <c r="OK30" i="1"/>
  <c r="OK22" i="1"/>
  <c r="OK54" i="1"/>
  <c r="OK45" i="1"/>
  <c r="OK32" i="1"/>
  <c r="OK31" i="1"/>
  <c r="OK84" i="1" s="1"/>
  <c r="OK15" i="1"/>
  <c r="OK43" i="1"/>
  <c r="OK64" i="1"/>
  <c r="OK66" i="1"/>
  <c r="OK51" i="1"/>
  <c r="OK57" i="1"/>
  <c r="OK55" i="1"/>
  <c r="OK46" i="1"/>
  <c r="OK65" i="1"/>
  <c r="OK47" i="1"/>
  <c r="OK42" i="1"/>
  <c r="OK56" i="1"/>
  <c r="OK60" i="1" s="1"/>
  <c r="OK59" i="1"/>
  <c r="OK61" i="1" s="1"/>
  <c r="OK53" i="1"/>
  <c r="OK70" i="1"/>
  <c r="OK67" i="1" s="1"/>
  <c r="OK72" i="1"/>
  <c r="OK68" i="1" s="1"/>
  <c r="OK52" i="1"/>
  <c r="OK71" i="1"/>
  <c r="OK69" i="1" s="1"/>
  <c r="OK92" i="1"/>
  <c r="OJ62" i="1"/>
  <c r="OJ49" i="1"/>
  <c r="OJ67" i="1"/>
  <c r="OJ68" i="1"/>
  <c r="OJ61" i="1"/>
  <c r="OL3" i="1"/>
  <c r="OL6" i="1" s="1"/>
  <c r="MX16" i="9"/>
  <c r="MY15" i="9"/>
  <c r="OK91" i="1" l="1"/>
  <c r="OK97" i="1"/>
  <c r="OK50" i="1"/>
  <c r="OK41" i="1"/>
  <c r="OL36" i="1"/>
  <c r="OL10" i="1"/>
  <c r="OL9" i="1" s="1"/>
  <c r="OL30" i="1"/>
  <c r="OL14" i="1"/>
  <c r="OL83" i="1" s="1"/>
  <c r="OL45" i="1"/>
  <c r="OL32" i="1"/>
  <c r="OL43" i="1"/>
  <c r="OL15" i="1"/>
  <c r="OL22" i="1"/>
  <c r="OL54" i="1"/>
  <c r="OL64" i="1"/>
  <c r="OL31" i="1"/>
  <c r="OL84" i="1" s="1"/>
  <c r="OL57" i="1"/>
  <c r="OL51" i="1"/>
  <c r="OL65" i="1"/>
  <c r="OL55" i="1"/>
  <c r="OL47" i="1"/>
  <c r="OL66" i="1"/>
  <c r="OL46" i="1"/>
  <c r="OL70" i="1"/>
  <c r="OL53" i="1"/>
  <c r="OL59" i="1"/>
  <c r="OL56" i="1"/>
  <c r="OL42" i="1"/>
  <c r="OL72" i="1"/>
  <c r="OL52" i="1"/>
  <c r="OL71" i="1"/>
  <c r="OL69" i="1" s="1"/>
  <c r="OL92" i="1"/>
  <c r="OK49" i="1"/>
  <c r="OK62" i="1"/>
  <c r="OK96" i="1"/>
  <c r="MZ15" i="9"/>
  <c r="OM3" i="1"/>
  <c r="OM6" i="1" s="1"/>
  <c r="MY16" i="9"/>
  <c r="OL91" i="1" l="1"/>
  <c r="OL97" i="1"/>
  <c r="OL50" i="1"/>
  <c r="OL96" i="1"/>
  <c r="OL41" i="1"/>
  <c r="OM36" i="1"/>
  <c r="OM10" i="1"/>
  <c r="OM9" i="1" s="1"/>
  <c r="OM14" i="1"/>
  <c r="OM83" i="1" s="1"/>
  <c r="OM30" i="1"/>
  <c r="OM32" i="1"/>
  <c r="OM22" i="1"/>
  <c r="OM31" i="1"/>
  <c r="OM84" i="1" s="1"/>
  <c r="OM43" i="1"/>
  <c r="OM45" i="1"/>
  <c r="OM64" i="1"/>
  <c r="OM54" i="1"/>
  <c r="OM15" i="1"/>
  <c r="OM57" i="1"/>
  <c r="OM46" i="1"/>
  <c r="OM55" i="1"/>
  <c r="OM65" i="1"/>
  <c r="OM47" i="1"/>
  <c r="OM66" i="1"/>
  <c r="OM51" i="1"/>
  <c r="OM59" i="1"/>
  <c r="OM53" i="1"/>
  <c r="OM56" i="1"/>
  <c r="OM72" i="1"/>
  <c r="OM42" i="1"/>
  <c r="OM70" i="1"/>
  <c r="OM67" i="1" s="1"/>
  <c r="OM71" i="1"/>
  <c r="OM92" i="1"/>
  <c r="OM52" i="1"/>
  <c r="OL61" i="1"/>
  <c r="OL49" i="1"/>
  <c r="OL62" i="1"/>
  <c r="OL67" i="1"/>
  <c r="OL60" i="1"/>
  <c r="OL68" i="1"/>
  <c r="NA15" i="9"/>
  <c r="ON3" i="1"/>
  <c r="ON6" i="1" s="1"/>
  <c r="MZ16" i="9"/>
  <c r="OM91" i="1" l="1"/>
  <c r="OM97" i="1"/>
  <c r="OM96" i="1"/>
  <c r="OM50" i="1"/>
  <c r="OM60" i="1"/>
  <c r="ON36" i="1"/>
  <c r="ON10" i="1"/>
  <c r="ON9" i="1" s="1"/>
  <c r="ON14" i="1"/>
  <c r="ON83" i="1" s="1"/>
  <c r="ON30" i="1"/>
  <c r="ON22" i="1"/>
  <c r="ON45" i="1"/>
  <c r="ON43" i="1"/>
  <c r="ON31" i="1"/>
  <c r="ON84" i="1" s="1"/>
  <c r="ON64" i="1"/>
  <c r="ON15" i="1"/>
  <c r="ON54" i="1"/>
  <c r="ON32" i="1"/>
  <c r="ON55" i="1"/>
  <c r="ON65" i="1"/>
  <c r="ON66" i="1"/>
  <c r="ON47" i="1"/>
  <c r="ON46" i="1"/>
  <c r="ON57" i="1"/>
  <c r="ON51" i="1"/>
  <c r="ON59" i="1"/>
  <c r="ON56" i="1"/>
  <c r="ON70" i="1"/>
  <c r="ON67" i="1" s="1"/>
  <c r="ON42" i="1"/>
  <c r="ON53" i="1"/>
  <c r="ON72" i="1"/>
  <c r="ON52" i="1"/>
  <c r="ON71" i="1"/>
  <c r="ON92" i="1"/>
  <c r="OM69" i="1"/>
  <c r="OM68" i="1"/>
  <c r="OM61" i="1"/>
  <c r="OM62" i="1"/>
  <c r="OM49" i="1"/>
  <c r="OM41" i="1"/>
  <c r="NA16" i="9"/>
  <c r="OO3" i="1"/>
  <c r="OO6" i="1" s="1"/>
  <c r="NB15" i="9"/>
  <c r="ON91" i="1" l="1"/>
  <c r="ON97" i="1"/>
  <c r="ON60" i="1"/>
  <c r="ON61" i="1"/>
  <c r="ON50" i="1"/>
  <c r="ON68" i="1"/>
  <c r="OO36" i="1"/>
  <c r="OO10" i="1"/>
  <c r="OO9" i="1" s="1"/>
  <c r="OO30" i="1"/>
  <c r="OO14" i="1"/>
  <c r="OO83" i="1" s="1"/>
  <c r="OO43" i="1"/>
  <c r="OO15" i="1"/>
  <c r="OO22" i="1"/>
  <c r="OO45" i="1"/>
  <c r="OO64" i="1"/>
  <c r="OO54" i="1"/>
  <c r="OO32" i="1"/>
  <c r="OO31" i="1"/>
  <c r="OO84" i="1" s="1"/>
  <c r="OO47" i="1"/>
  <c r="OO65" i="1"/>
  <c r="OO66" i="1"/>
  <c r="OO51" i="1"/>
  <c r="OO57" i="1"/>
  <c r="OO55" i="1"/>
  <c r="OO46" i="1"/>
  <c r="OO56" i="1"/>
  <c r="OO42" i="1"/>
  <c r="OO72" i="1"/>
  <c r="OO53" i="1"/>
  <c r="OO70" i="1"/>
  <c r="OO67" i="1" s="1"/>
  <c r="OO59" i="1"/>
  <c r="OO61" i="1" s="1"/>
  <c r="OO71" i="1"/>
  <c r="OO52" i="1"/>
  <c r="OO92" i="1"/>
  <c r="ON62" i="1"/>
  <c r="ON49" i="1"/>
  <c r="ON96" i="1"/>
  <c r="ON41" i="1"/>
  <c r="ON69" i="1"/>
  <c r="OP3" i="1"/>
  <c r="NB16" i="9"/>
  <c r="B42" i="1"/>
  <c r="AD42" i="1" s="1"/>
  <c r="OO91" i="1" l="1"/>
  <c r="OO97" i="1"/>
  <c r="OO50" i="1"/>
  <c r="OO69" i="1"/>
  <c r="OP6" i="1"/>
  <c r="OP14" i="1" s="1"/>
  <c r="OP83" i="1" s="1"/>
  <c r="OO96" i="1"/>
  <c r="OO41" i="1"/>
  <c r="OP36" i="1"/>
  <c r="OP10" i="1"/>
  <c r="OP9" i="1" s="1"/>
  <c r="OP30" i="1"/>
  <c r="OP65" i="1"/>
  <c r="OP46" i="1"/>
  <c r="OP57" i="1"/>
  <c r="OP72" i="1"/>
  <c r="OP70" i="1"/>
  <c r="OP42" i="1"/>
  <c r="AW42" i="1"/>
  <c r="BI42" i="1"/>
  <c r="AX42" i="1"/>
  <c r="BJ42" i="1"/>
  <c r="AY42" i="1"/>
  <c r="BK42" i="1"/>
  <c r="AZ42" i="1"/>
  <c r="BL42" i="1"/>
  <c r="BA42" i="1"/>
  <c r="BM42" i="1"/>
  <c r="BB42" i="1"/>
  <c r="BN42" i="1"/>
  <c r="AQ42" i="1"/>
  <c r="BC42" i="1"/>
  <c r="AR42" i="1"/>
  <c r="BD42" i="1"/>
  <c r="AS42" i="1"/>
  <c r="BE42" i="1"/>
  <c r="AP42" i="1"/>
  <c r="AT42" i="1"/>
  <c r="BF42" i="1"/>
  <c r="AV42" i="1"/>
  <c r="BH42" i="1"/>
  <c r="AU42" i="1"/>
  <c r="BG42" i="1"/>
  <c r="OO62" i="1"/>
  <c r="OO49" i="1"/>
  <c r="OO68" i="1"/>
  <c r="OO60" i="1"/>
  <c r="R42" i="1"/>
  <c r="D42" i="1"/>
  <c r="AF42" i="1" s="1"/>
  <c r="X43" i="1"/>
  <c r="U43" i="1"/>
  <c r="S43" i="1"/>
  <c r="AA43" i="1"/>
  <c r="C42" i="1"/>
  <c r="AE42" i="1" s="1"/>
  <c r="OP22" i="1" l="1"/>
  <c r="OP45" i="1"/>
  <c r="OP71" i="1"/>
  <c r="OP43" i="1"/>
  <c r="OP52" i="1"/>
  <c r="OP50" i="1" s="1"/>
  <c r="OP15" i="1"/>
  <c r="OP92" i="1"/>
  <c r="OP56" i="1"/>
  <c r="OP60" i="1" s="1"/>
  <c r="OP64" i="1"/>
  <c r="OP67" i="1" s="1"/>
  <c r="OP59" i="1"/>
  <c r="OP61" i="1" s="1"/>
  <c r="OP32" i="1"/>
  <c r="OP51" i="1"/>
  <c r="OP54" i="1"/>
  <c r="OP66" i="1"/>
  <c r="OP31" i="1"/>
  <c r="OP84" i="1" s="1"/>
  <c r="OP47" i="1"/>
  <c r="OP53" i="1"/>
  <c r="OP55" i="1"/>
  <c r="OP69" i="1"/>
  <c r="X41" i="1"/>
  <c r="X101" i="1"/>
  <c r="X102" i="1" s="1"/>
  <c r="DT42" i="1"/>
  <c r="DH42" i="1"/>
  <c r="DS42" i="1"/>
  <c r="DG42" i="1"/>
  <c r="DR42" i="1"/>
  <c r="DF42" i="1"/>
  <c r="DQ42" i="1"/>
  <c r="DE42" i="1"/>
  <c r="DP42" i="1"/>
  <c r="DD42" i="1"/>
  <c r="DO42" i="1"/>
  <c r="DC42" i="1"/>
  <c r="DN42" i="1"/>
  <c r="DM42" i="1"/>
  <c r="DL42" i="1"/>
  <c r="DK42" i="1"/>
  <c r="DU42" i="1"/>
  <c r="DI42" i="1"/>
  <c r="CW42" i="1"/>
  <c r="CV42" i="1"/>
  <c r="CU42" i="1"/>
  <c r="CT42" i="1"/>
  <c r="DJ42" i="1"/>
  <c r="DB42" i="1"/>
  <c r="DA42" i="1"/>
  <c r="CZ42" i="1"/>
  <c r="CY42" i="1"/>
  <c r="CX42" i="1"/>
  <c r="U41" i="1"/>
  <c r="U101" i="1"/>
  <c r="U102" i="1" s="1"/>
  <c r="OP68" i="1"/>
  <c r="OP41" i="1"/>
  <c r="BS42" i="1"/>
  <c r="BR42" i="1"/>
  <c r="BQ42" i="1"/>
  <c r="BP42" i="1"/>
  <c r="BO42" i="1"/>
  <c r="BY42" i="1"/>
  <c r="BX42" i="1"/>
  <c r="BW42" i="1"/>
  <c r="BV42" i="1"/>
  <c r="BU42" i="1"/>
  <c r="BT42" i="1"/>
  <c r="CQ42" i="1"/>
  <c r="CA42" i="1"/>
  <c r="CG42" i="1"/>
  <c r="CO42" i="1"/>
  <c r="CJ42" i="1"/>
  <c r="CE42" i="1"/>
  <c r="CP42" i="1"/>
  <c r="CC42" i="1"/>
  <c r="CK42" i="1"/>
  <c r="CI42" i="1"/>
  <c r="CD42" i="1"/>
  <c r="CR42" i="1"/>
  <c r="CL42" i="1"/>
  <c r="CH42" i="1"/>
  <c r="CF42" i="1"/>
  <c r="CN42" i="1"/>
  <c r="CB42" i="1"/>
  <c r="BZ42" i="1"/>
  <c r="CS42" i="1"/>
  <c r="CM42" i="1"/>
  <c r="AA41" i="1"/>
  <c r="AA101" i="1"/>
  <c r="AA102" i="1" s="1"/>
  <c r="S41" i="1"/>
  <c r="S101" i="1"/>
  <c r="S102" i="1" s="1"/>
  <c r="N42" i="1"/>
  <c r="Z42" i="1"/>
  <c r="X42" i="1"/>
  <c r="Y42" i="1"/>
  <c r="S42" i="1"/>
  <c r="T42" i="1"/>
  <c r="U42" i="1"/>
  <c r="V42" i="1"/>
  <c r="AA42" i="1"/>
  <c r="W42" i="1"/>
  <c r="AB42" i="1"/>
  <c r="AC42" i="1"/>
  <c r="Y43" i="1"/>
  <c r="AB43" i="1"/>
  <c r="Z43" i="1"/>
  <c r="V43" i="1"/>
  <c r="AC43" i="1"/>
  <c r="T43" i="1"/>
  <c r="W43" i="1"/>
  <c r="N101" i="1"/>
  <c r="N102" i="1" s="1"/>
  <c r="OP91" i="1" l="1"/>
  <c r="OP97" i="1"/>
  <c r="OP96" i="1"/>
  <c r="OP62" i="1"/>
  <c r="OP49" i="1"/>
  <c r="T41" i="1"/>
  <c r="T101" i="1"/>
  <c r="T102" i="1" s="1"/>
  <c r="Z41" i="1"/>
  <c r="Z101" i="1"/>
  <c r="Z102" i="1" s="1"/>
  <c r="AC41" i="1"/>
  <c r="AC101" i="1"/>
  <c r="AC102" i="1" s="1"/>
  <c r="V41" i="1"/>
  <c r="V101" i="1"/>
  <c r="V102" i="1" s="1"/>
  <c r="AB41" i="1"/>
  <c r="AB101" i="1"/>
  <c r="AB102" i="1" s="1"/>
  <c r="Y41" i="1"/>
  <c r="Y101" i="1"/>
  <c r="Y102" i="1" s="1"/>
  <c r="W41" i="1"/>
  <c r="W101" i="1"/>
  <c r="W102" i="1" s="1"/>
  <c r="ACS9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tc={AEF728EF-6480-4185-A254-92E0F7F4979A}</author>
    <author>tc={9C04E197-252D-4B3E-A927-EAC7BB45453D}</author>
    <author>Ayeh, Kwasi Ofei</author>
  </authors>
  <commentList>
    <comment ref="A13" authorId="0" shapeId="0" xr:uid="{AEF728EF-6480-4185-A254-92E0F7F4979A}">
      <text>
        <t>[Threaded comment]
Your version of Excel allows you to read this threaded comment; however, any edits to it will get removed if the file is opened in a newer version of Excel. Learn more: https://go.microsoft.com/fwlink/?linkid=870924
Comment:
    dry tons CONV.</t>
      </text>
    </comment>
    <comment ref="A21" authorId="1" shapeId="0" xr:uid="{9C04E197-252D-4B3E-A927-EAC7BB45453D}">
      <text>
        <t>[Threaded comment]
Your version of Excel allows you to read this threaded comment; however, any edits to it will get removed if the file is opened in a newer version of Excel. Learn more: https://go.microsoft.com/fwlink/?linkid=870924
Comment:
    PP 26&amp;27 combined</t>
      </text>
    </comment>
    <comment ref="A316" authorId="2" shapeId="0" xr:uid="{F2DEA88A-ACEE-486B-BF05-15EAE02FE9D4}">
      <text>
        <r>
          <rPr>
            <b/>
            <sz val="9"/>
            <color indexed="81"/>
            <rFont val="Tahoma"/>
            <family val="2"/>
          </rPr>
          <t>Ayeh, Kwasi Ofei:</t>
        </r>
        <r>
          <rPr>
            <sz val="9"/>
            <color indexed="81"/>
            <rFont val="Tahoma"/>
            <family val="2"/>
          </rPr>
          <t xml:space="preserve">
Final All Trains product</t>
        </r>
      </text>
    </comment>
    <comment ref="A427" authorId="2" shapeId="0" xr:uid="{8CCF81C8-795C-4145-A910-4D608E2402D8}">
      <text>
        <r>
          <rPr>
            <b/>
            <sz val="9"/>
            <color indexed="81"/>
            <rFont val="Tahoma"/>
            <family val="2"/>
          </rPr>
          <t>Ayeh, Kwasi Ofei:</t>
        </r>
        <r>
          <rPr>
            <sz val="9"/>
            <color indexed="81"/>
            <rFont val="Tahoma"/>
            <family val="2"/>
          </rPr>
          <t xml:space="preserve">
Final All Trains product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<sst xmlns="http://schemas.openxmlformats.org/spreadsheetml/2006/main" count="1329" uniqueCount="582">
  <si>
    <t>DATE</t>
  </si>
  <si>
    <t>WEEKS</t>
  </si>
  <si>
    <t>LEGEND</t>
  </si>
  <si>
    <t>Year</t>
  </si>
  <si>
    <t>Start Day</t>
  </si>
  <si>
    <t>Tue</t>
  </si>
  <si>
    <t>Data Entry ONLY</t>
  </si>
  <si>
    <t>First Day of the Month</t>
  </si>
  <si>
    <t>End Day</t>
  </si>
  <si>
    <t>Mon</t>
  </si>
  <si>
    <t>MONTHS</t>
  </si>
  <si>
    <t>Month</t>
  </si>
  <si>
    <t>Start Date</t>
  </si>
  <si>
    <t>End Date</t>
  </si>
  <si>
    <t>Number of Days in the Month</t>
  </si>
  <si>
    <t>Number of Days in the Week</t>
  </si>
  <si>
    <t>Week #</t>
  </si>
  <si>
    <t>DAYS</t>
  </si>
  <si>
    <t>Date</t>
  </si>
  <si>
    <t>Day</t>
  </si>
  <si>
    <t>BUDGET</t>
  </si>
  <si>
    <t>DAILY (INDIVIDUAL MONTHS)</t>
  </si>
  <si>
    <t>WEEKLY DATA</t>
  </si>
  <si>
    <t>WEEKLY BUDGET (INDIVIDUAL WEEKS)</t>
  </si>
  <si>
    <t>YEAR-TO-DATE WEEKLY - BUDGET</t>
  </si>
  <si>
    <t>MONTHLY BUDGET</t>
  </si>
  <si>
    <t>QUARTERLY</t>
  </si>
  <si>
    <t>YEAR-TO-DATE BUDGET - MONTHLY</t>
  </si>
  <si>
    <t>DAILY BUDGET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</si>
  <si>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</si>
  <si>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</si>
  <si>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</si>
  <si>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</si>
  <si>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</si>
  <si>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</si>
  <si>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</si>
  <si>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</si>
  <si>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</si>
  <si>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</si>
  <si>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</si>
  <si>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</si>
  <si>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</si>
  <si>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</si>
  <si>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</si>
  <si>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</si>
  <si>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</si>
  <si>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</si>
  <si>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</si>
  <si>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</si>
  <si>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</si>
  <si>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</si>
  <si>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</si>
  <si>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</si>
  <si>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</si>
  <si>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</si>
  <si>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</si>
  <si>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</si>
  <si>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</si>
  <si>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</si>
  <si>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</si>
  <si>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</si>
  <si>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</si>
  <si>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</si>
  <si>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</si>
  <si>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</si>
  <si>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</si>
  <si>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</si>
  <si>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</si>
  <si>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</si>
  <si>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</si>
  <si>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</si>
  <si>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</si>
  <si>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</si>
  <si>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</si>
  <si>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</si>
  <si>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</si>
  <si>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</si>
  <si>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</si>
  <si>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</si>
  <si>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</si>
  <si>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</si>
  <si>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</si>
  <si>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</si>
  <si>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</si>
  <si>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</si>
  <si>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</si>
  <si>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Week 48</t>
  </si>
  <si>
    <t>Week 49</t>
  </si>
  <si>
    <t>Week 50</t>
  </si>
  <si>
    <t>Week 51</t>
  </si>
  <si>
    <t>Week 52</t>
  </si>
  <si>
    <t>Week 53</t>
  </si>
  <si>
    <t>Quarter 1</t>
  </si>
  <si>
    <t>Quarter 2</t>
  </si>
  <si>
    <t>Quarter 3</t>
  </si>
  <si>
    <t>Quarter 4</t>
  </si>
  <si>
    <t>FROM</t>
  </si>
  <si>
    <t>END</t>
  </si>
  <si>
    <t>CRUSHING</t>
  </si>
  <si>
    <t>Dry Tonnes                    t</t>
  </si>
  <si>
    <t>Crusher Throughput    tph</t>
  </si>
  <si>
    <t>Operating Hours          hrs</t>
  </si>
  <si>
    <t>Crusher Availability      %</t>
  </si>
  <si>
    <t>Crusher Utilization       %</t>
  </si>
  <si>
    <t>MILLING</t>
  </si>
  <si>
    <t>Dry Tonnes Milled                   t</t>
  </si>
  <si>
    <t>Tonnes Treated                                    t</t>
  </si>
  <si>
    <t>Mill Throughput           tph</t>
  </si>
  <si>
    <t>Cyc. U/F Gold Grade                                 g/t</t>
  </si>
  <si>
    <t>Mill Availability              %</t>
  </si>
  <si>
    <t>Mill Utilization               %</t>
  </si>
  <si>
    <t>GRADE</t>
  </si>
  <si>
    <t>Gold IN</t>
  </si>
  <si>
    <t>Assayed Head Grade                             g/t</t>
  </si>
  <si>
    <t>Reconciled Head Grade                g/t</t>
  </si>
  <si>
    <t>Gold Accounted For Grade                      g/t</t>
  </si>
  <si>
    <t>Feed Sulphur Grade                %</t>
  </si>
  <si>
    <t>Residue Grade                         g/t</t>
  </si>
  <si>
    <t>GOLD OUT (Residue Ounces)                ozs</t>
  </si>
  <si>
    <t>RECOVERY</t>
  </si>
  <si>
    <t>Gold Recovered - Assayed                  oz</t>
  </si>
  <si>
    <t>Gold Recovered - Reconciled                    oz</t>
  </si>
  <si>
    <t>Gold Recovered - Accounted                   oz</t>
  </si>
  <si>
    <t>Recovery - Reconciled                         %</t>
  </si>
  <si>
    <t>Recovery - Accounted                          %</t>
  </si>
  <si>
    <t>GOLD POURED</t>
  </si>
  <si>
    <t>Gold Poured                           ozs</t>
  </si>
  <si>
    <t>Opening Gold in Inventory (oz)</t>
  </si>
  <si>
    <t>Closing Gold in Inventory (oz)</t>
  </si>
  <si>
    <t>GIP Movement</t>
  </si>
  <si>
    <t>GRAVITY</t>
  </si>
  <si>
    <t>Gravity Gold Recovery                                  %</t>
  </si>
  <si>
    <t>Gravity Recovered Au                          g</t>
  </si>
  <si>
    <t>Gravity Recovered Au                          ozs</t>
  </si>
  <si>
    <t>FLASH FLOTATION</t>
  </si>
  <si>
    <t>Feed Tonnes                           t</t>
  </si>
  <si>
    <t>Tails Tonnes                            t</t>
  </si>
  <si>
    <t>Concentrate Tonnes                 t</t>
  </si>
  <si>
    <t>Feed Gold grade                                 g/t</t>
  </si>
  <si>
    <t>Conc Gold grade                                   g/t</t>
  </si>
  <si>
    <t>Tails Gold grade                                   g/t</t>
  </si>
  <si>
    <t>Feed Gold                                 ozs</t>
  </si>
  <si>
    <t>Tails Gold                                  ozs</t>
  </si>
  <si>
    <t>Concentrate Gold                       ozs</t>
  </si>
  <si>
    <t>Feed Total S Tonnes                t</t>
  </si>
  <si>
    <t>Tails Total S Tonnes                 t</t>
  </si>
  <si>
    <t>Concentrate Total S Tonnes      t</t>
  </si>
  <si>
    <t>Feed Pyritic S Tonnes              t</t>
  </si>
  <si>
    <t>Tails Pyritic S Tonnes               t</t>
  </si>
  <si>
    <t>Concentrate Pyritic S Tonnes    t</t>
  </si>
  <si>
    <t>Conc Sulphur grade                %</t>
  </si>
  <si>
    <t>Conc. Sulphide Sulphur grade                 %</t>
  </si>
  <si>
    <t>Gold Recovery</t>
  </si>
  <si>
    <t>CONVENTIONAL FLOTATION</t>
  </si>
  <si>
    <t>Conc. Sulphide Sulphur grade</t>
  </si>
  <si>
    <t>COMBINED FLOTATION</t>
  </si>
  <si>
    <t>Mass Pull                                                     %</t>
  </si>
  <si>
    <t>Concentrate Tonnes                                      t</t>
  </si>
  <si>
    <t>Gold in Concentrate                                     ozs</t>
  </si>
  <si>
    <t>Concentrate Gold Grade                              g/t</t>
  </si>
  <si>
    <t>Concentrate Sulphur Grade                          %</t>
  </si>
  <si>
    <t>Concentrate Pyritic Sulphur Grade               %</t>
  </si>
  <si>
    <t>BIOX</t>
  </si>
  <si>
    <t>Feed Au Grade                                           g/t</t>
  </si>
  <si>
    <t>Gold in BIOX Feed                                      ozs</t>
  </si>
  <si>
    <t>Sulphur Oxidation                                       %</t>
  </si>
  <si>
    <t>Grind Size,  (-45um)                                   %</t>
  </si>
  <si>
    <t>CIL</t>
  </si>
  <si>
    <t>Gold Recovery                                   %</t>
  </si>
  <si>
    <t>Gold Recovered                                 ozs</t>
  </si>
  <si>
    <t>CHECK</t>
  </si>
  <si>
    <t>FORECAST</t>
  </si>
  <si>
    <t>MONTHLY</t>
  </si>
  <si>
    <t>DESCRIPTION</t>
  </si>
  <si>
    <t>Dry Tonnes                                                t</t>
  </si>
  <si>
    <t>Crusher Availability                                     %</t>
  </si>
  <si>
    <t>Crusher Utilization                                      %</t>
  </si>
  <si>
    <t>In-plant Stockpile closing balance -Tonnes</t>
  </si>
  <si>
    <t>Dry Tonnes                                               t</t>
  </si>
  <si>
    <t>Mill Availability                                           %</t>
  </si>
  <si>
    <t>Mill Utilization                                            %</t>
  </si>
  <si>
    <t>Grind Size,  (-75um)                                   %</t>
  </si>
  <si>
    <t>Recirculating Load                                  %</t>
  </si>
  <si>
    <t>% Cyc. U/F Feed to Flash</t>
  </si>
  <si>
    <t>Mill Feed Gold Grade                             g/t</t>
  </si>
  <si>
    <t>Cyclone U/F Gold Grade                        g/t</t>
  </si>
  <si>
    <t>Mill Feed Total Sulphur Grade                %</t>
  </si>
  <si>
    <t>Mill Feed Pyritic Sulphur                    %</t>
  </si>
  <si>
    <t>Mill Feed Arsenic                                g/t</t>
  </si>
  <si>
    <t>Flash Feed Sulphur Grade                   %</t>
  </si>
  <si>
    <t>Flash Conc. Sulphur Grade                   %</t>
  </si>
  <si>
    <t>Gravity Recovery                              %</t>
  </si>
  <si>
    <t>Flash Flotation Mass Pull       %</t>
  </si>
  <si>
    <t>Conventional Flotation Mass Pull           %</t>
  </si>
  <si>
    <t>Overall Flotation Mass Pull            %</t>
  </si>
  <si>
    <t>Flash Flotation Gold Recovery       %</t>
  </si>
  <si>
    <t>Conv. Flotation Gold Recovery            %</t>
  </si>
  <si>
    <t>Overall Flotation Gold Recovery          %</t>
  </si>
  <si>
    <t>Flash Flotation Sulphur Recovery       %</t>
  </si>
  <si>
    <t>Conv. Flotation Sulphur Recovery            %</t>
  </si>
  <si>
    <t>Overall Flotation Sulphur Recovery          %</t>
  </si>
  <si>
    <t>Flash Flotation Pyritic Sulphur Recovery       %</t>
  </si>
  <si>
    <t>Conv. Flotation Pyritic Sulphur Recovery            %</t>
  </si>
  <si>
    <t>Overall Flotation Pyritic Sulphur Recovery          %</t>
  </si>
  <si>
    <t>CIL Gold Recovery</t>
  </si>
  <si>
    <t>Overall Plant Recovery                            %</t>
  </si>
  <si>
    <t>Total Sulphur Recovery                %</t>
  </si>
  <si>
    <t>Key Reagents &amp; Consumption</t>
  </si>
  <si>
    <t>Sodium Cyanide</t>
  </si>
  <si>
    <t>Quicklime</t>
  </si>
  <si>
    <t>Grinding Media</t>
  </si>
  <si>
    <t>Activated Carbon</t>
  </si>
  <si>
    <t>Sodium Hydroxide (Caustic Soda)</t>
  </si>
  <si>
    <t>HCL</t>
  </si>
  <si>
    <t>Flocullant</t>
  </si>
  <si>
    <t>Xanthate</t>
  </si>
  <si>
    <t>Promoter</t>
  </si>
  <si>
    <t>Copper Sulphate</t>
  </si>
  <si>
    <t>Frother</t>
  </si>
  <si>
    <t>Fuel</t>
  </si>
  <si>
    <t>Cement</t>
  </si>
  <si>
    <t>WATER TREATMENT</t>
  </si>
  <si>
    <t>Process Water Treatment Volume</t>
  </si>
  <si>
    <t>RO 250 Plant</t>
  </si>
  <si>
    <t>RO 500 Plant</t>
  </si>
  <si>
    <t>RO 140 Plant</t>
  </si>
  <si>
    <t>STP WTP</t>
  </si>
  <si>
    <t>Week</t>
  </si>
  <si>
    <t>Production Day</t>
  </si>
  <si>
    <t>TONNES TOTALIZER READINGS</t>
  </si>
  <si>
    <t>CV01 Wet Tonnes</t>
  </si>
  <si>
    <t>MS</t>
  </si>
  <si>
    <t>NS</t>
  </si>
  <si>
    <t>CV02 Wet Tonnes</t>
  </si>
  <si>
    <t>CV07 Wet Tonnes</t>
  </si>
  <si>
    <t>Conv. Flot. Feed Tons</t>
  </si>
  <si>
    <t/>
  </si>
  <si>
    <t>Conv. Flot. Conc. Tons</t>
  </si>
  <si>
    <t>Conv. Flot. Tails Tons</t>
  </si>
  <si>
    <t>Conc. Thick. Feed (Vertimill Cyc. O/F)</t>
  </si>
  <si>
    <t>Conc. Thick. U/F Tons (13-PP-026)</t>
  </si>
  <si>
    <t>Conc. Thick. U/F Tons (13-PP-027)</t>
  </si>
  <si>
    <t xml:space="preserve">Conc. Thick. Tons to Conc. Pond </t>
  </si>
  <si>
    <t xml:space="preserve">Conc. Pond Tons to Thickener </t>
  </si>
  <si>
    <t>Biox train 1 tons</t>
  </si>
  <si>
    <t>Biox train 2 tons</t>
  </si>
  <si>
    <t>Biox train 3 tons</t>
  </si>
  <si>
    <t>Biox train 4 tons</t>
  </si>
  <si>
    <t>Biox Product Tons</t>
  </si>
  <si>
    <t xml:space="preserve">Total CCD Tons to CIL </t>
  </si>
  <si>
    <t>CCD Wash Water Volume</t>
  </si>
  <si>
    <t>FLOWMETER TOTALIZER READINGS</t>
  </si>
  <si>
    <t xml:space="preserve">Conc. Thick. Feed Flowmeter (Vertimill Cyc. O/F) </t>
  </si>
  <si>
    <t>Conc. Thick. U/F Flowmeter (13-PP-026)</t>
  </si>
  <si>
    <t>14434,46</t>
  </si>
  <si>
    <t>Conc. Thick. U/F Flowmeter (13-PP-027)</t>
  </si>
  <si>
    <t xml:space="preserve">Conc. Thick. Flowmeter to Conc. Pond </t>
  </si>
  <si>
    <t xml:space="preserve">Conc. Pond Reclaim Flowmeter to Thickener </t>
  </si>
  <si>
    <t>Biox Train 1 Feed Flowmeter</t>
  </si>
  <si>
    <t>Biox Train 2 Feed Flowmeter</t>
  </si>
  <si>
    <t>Biox Train 3 Feed Flowmeter</t>
  </si>
  <si>
    <t>Biox Train 4 Feed Flowmeter</t>
  </si>
  <si>
    <t>Biox Product Flowmeter (to CCD)</t>
  </si>
  <si>
    <t>Total CCD Tons Flowmeter (to CIL)</t>
  </si>
  <si>
    <t>SAG 2 Power Draw                                                               kW</t>
  </si>
  <si>
    <t>Daily</t>
  </si>
  <si>
    <t>SAG 1 Power Draw                                                               kW</t>
  </si>
  <si>
    <t>Ball Mill Power Draw                                                           kW</t>
  </si>
  <si>
    <t>VertiMill Power Draw                                                           kW</t>
  </si>
  <si>
    <t>Total Power Consumed (All Equipment)                        kW</t>
  </si>
  <si>
    <t>OPERATIONAL PARAMETERS</t>
  </si>
  <si>
    <t xml:space="preserve">CRUSHING </t>
  </si>
  <si>
    <t>Avg. Jaw Crushing Power                                         Kwh/t</t>
  </si>
  <si>
    <t>Jaw Crusher Gap</t>
  </si>
  <si>
    <t>Scats Dumped Bucket Count</t>
  </si>
  <si>
    <t>Select Scat Loader</t>
  </si>
  <si>
    <t>SAG 1 Feed Moisture                                                                                %</t>
  </si>
  <si>
    <t>SAG 2 Feed Moisture                                                                                %</t>
  </si>
  <si>
    <t>Number of Cyclones Running</t>
  </si>
  <si>
    <t>Avg. Grind Passing 75um (COF)</t>
  </si>
  <si>
    <t>Avg. SAG 1 Discharge Density                                                     % Solids</t>
  </si>
  <si>
    <t>Avg. SAG 2 Discharge Density                                                     % Solids</t>
  </si>
  <si>
    <t>Avg. Cyclone Feed Density                                               S.G</t>
  </si>
  <si>
    <t>Avg. Cyclone O/F Density                                               S.G</t>
  </si>
  <si>
    <t>Avg. Cyclone U/F Density                                               S.G</t>
  </si>
  <si>
    <t>Cyclone U/F Split to Knelsons                                       %</t>
  </si>
  <si>
    <t>Knelson 1 Cycle Time                                              mins</t>
  </si>
  <si>
    <t>Knelson 2 Cycle Time                                               mins</t>
  </si>
  <si>
    <t>Knelson 3 Cycle Time                                                mins</t>
  </si>
  <si>
    <t>ILR Batch 1                                                                        #</t>
  </si>
  <si>
    <r>
      <t>ILR Batch #1 Solution                                                        m</t>
    </r>
    <r>
      <rPr>
        <vertAlign val="superscript"/>
        <sz val="9.5"/>
        <color theme="1"/>
        <rFont val="Calibri"/>
        <family val="2"/>
        <scheme val="minor"/>
      </rPr>
      <t>3</t>
    </r>
  </si>
  <si>
    <t>ILR Batch 2                                                                        #</t>
  </si>
  <si>
    <r>
      <t>ILR Batch #2 Solution                                                        m</t>
    </r>
    <r>
      <rPr>
        <vertAlign val="superscript"/>
        <sz val="9.5"/>
        <color theme="1"/>
        <rFont val="Calibri"/>
        <family val="2"/>
        <scheme val="minor"/>
      </rPr>
      <t>3</t>
    </r>
  </si>
  <si>
    <t>Number Flash Cells Running</t>
  </si>
  <si>
    <t>Cyclone U/F Split to Flash Cells                                       %</t>
  </si>
  <si>
    <t>CONCENTRATE REGRIND MILL</t>
  </si>
  <si>
    <t>Vertimill Grind                                                              %</t>
  </si>
  <si>
    <t>Vertimill Cyclone O/F Density                                                             S.G</t>
  </si>
  <si>
    <t>Vertimill Power Draw                                                 KW</t>
  </si>
  <si>
    <t>CONCENTRATE THICKENER (CONV. + FLASH)</t>
  </si>
  <si>
    <t>Concentrate Thickener Feed Density                                    S.G</t>
  </si>
  <si>
    <t>Conc. Thick. U/F % Solids (13-PP-026)                                 S.G</t>
  </si>
  <si>
    <t>Conc. Thick. U/F % Solids (13-PP-027)                                 S.G</t>
  </si>
  <si>
    <t>Avg. Concentrate Thickener to Pond Density                     S.G</t>
  </si>
  <si>
    <t>Avg. Concentrate Pond to Thickener Density                     S.G</t>
  </si>
  <si>
    <t>Biox Tank 10 Level                                                                              %</t>
  </si>
  <si>
    <t>Biox Tank 131 Level                                                                              %</t>
  </si>
  <si>
    <t>Biox Train 1 Feed S.G</t>
  </si>
  <si>
    <t>Biox Train 2 Feed S.G</t>
  </si>
  <si>
    <t>Biox Train 3 Feed S.G</t>
  </si>
  <si>
    <t>Biox Train 4 Feed S.G</t>
  </si>
  <si>
    <t>Biox Product S.G.</t>
  </si>
  <si>
    <t>CCD</t>
  </si>
  <si>
    <t>Total CCD Tons to CIL S.G</t>
  </si>
  <si>
    <t>CCD Feed Ferrous (Fe2+) Conc.                     ppm</t>
  </si>
  <si>
    <t>CCD Feed Ferric (Fe3+) Conc.                          ppm</t>
  </si>
  <si>
    <t>Neutralization Feed Ferrous (Fe2+) Conc.                         ppm</t>
  </si>
  <si>
    <t>Neutralization Feed Ferric (Fe3+) Conc.                           ppm</t>
  </si>
  <si>
    <t>BIOX CIL</t>
  </si>
  <si>
    <t>Average CIL Feed                                                                  % solids</t>
  </si>
  <si>
    <t>Average CIL Tails                                                                   % solids</t>
  </si>
  <si>
    <t>ELUTION / REGENERATION      (Strip #)</t>
  </si>
  <si>
    <t>Strip number                                                      #</t>
  </si>
  <si>
    <t>Loaded Carbon Grade                                 ppm</t>
  </si>
  <si>
    <t xml:space="preserve">Barren Carbon Grade                                  ppm </t>
  </si>
  <si>
    <t>Pregnant Solution Gold Grade                    ppm</t>
  </si>
  <si>
    <t>Barren Solution Gold Grade                    ppm</t>
  </si>
  <si>
    <t>ASSAYS</t>
  </si>
  <si>
    <t>FIRE ASSAY (Solids Gold)</t>
  </si>
  <si>
    <t>MORNING SHIFT COMPOSITES</t>
  </si>
  <si>
    <t>SAG 1 Mill Discharge Solids Gold Grade                                                           g/t</t>
  </si>
  <si>
    <t>SAG 1 Cyclone O/F Solid Gold Grade                                                                 g/t</t>
  </si>
  <si>
    <t>Flash Flot. Feed Au  (SAG 1 Cyclone U/F)                                                         g/t</t>
  </si>
  <si>
    <t>Flash Flot. Conc. Au                                                                                                g/t</t>
  </si>
  <si>
    <t>Flash Flot. Tails Au                                                                                                  g/t</t>
  </si>
  <si>
    <t>SAG 2 Mill Discharge Solids Gold Grade                                                           g/t</t>
  </si>
  <si>
    <t>SAG 2 Cyclone O/F Solid Gold Grade                                                                 g/t</t>
  </si>
  <si>
    <t>Conv. Flot. Feed Au                                                                                                g/t</t>
  </si>
  <si>
    <t>Conv. Flot. Conc. Au                                                                                               g/t</t>
  </si>
  <si>
    <t>Conv. Flot. Tails Au                                                                                                 g/t</t>
  </si>
  <si>
    <t>Rougher Cell 1 Concentrate Au                                                                           g/t</t>
  </si>
  <si>
    <t>Rougher Cells 2 &amp; 3 Concentrate Au                                                                  g/t</t>
  </si>
  <si>
    <t>Biox Tank 10 Gold Grade                                                                                       g/t</t>
  </si>
  <si>
    <t>Biox Tank 131 Gold Grade                                                                                    g/t</t>
  </si>
  <si>
    <t>Biox Tank 10 Feed Gold Grade                                                                            g/t</t>
  </si>
  <si>
    <t>Biox Tank 131 Feed Gold Grade                                                                         g/t</t>
  </si>
  <si>
    <t>Biox Feed Grade                                                                                                      g/t</t>
  </si>
  <si>
    <t>Biox Train 1  Feed Au Grade                                                                                g/t</t>
  </si>
  <si>
    <t>Biox Train 1  Product Au Grade (TK 16)                                                            g/t</t>
  </si>
  <si>
    <t>Biox Train 2  Feed Au Grade                                                                                 g/t</t>
  </si>
  <si>
    <t>Biox Train 2  Product Au Grade (TK 26)                                                            g/t</t>
  </si>
  <si>
    <t>Biox Train 3  Feed Au Grade                                                                                g/t</t>
  </si>
  <si>
    <t>Biox Train 3  Product Au Grade (TK 36)                                                            g/t</t>
  </si>
  <si>
    <t>Biox Train 4  Feed Au Grade                                                                                 g/t</t>
  </si>
  <si>
    <t>Biox Train 4  Product Au Grade (TK 146)                                                          g/t</t>
  </si>
  <si>
    <t>Biox Final Product Au Grade TK 147                                                                  g/t</t>
  </si>
  <si>
    <t>CIL Feed Solids Gold Grade                                                                                  g/t</t>
  </si>
  <si>
    <t>CIL Tails Solids Gold Grade                                                                                   g/t</t>
  </si>
  <si>
    <t>Neut Feed Au                                                                                                           g/t</t>
  </si>
  <si>
    <t>Neut TK 46 Tails UG                                                                                               g/t</t>
  </si>
  <si>
    <t>Total Plant Tails (STSF) UG                                                                                   g/t</t>
  </si>
  <si>
    <t>Conc Reclamation from Pond Gold Grade                                                       g/t</t>
  </si>
  <si>
    <t>Conc Bypass to Pond Gold Grade                                                                      g/t</t>
  </si>
  <si>
    <t>Conc. Thick. Feed Gold Grade (from Regrind Mill)                                        g/t</t>
  </si>
  <si>
    <t>Combine Flot. Conc. (Flash + Conv) Gold Grade to Regrind Mill               g/t</t>
  </si>
  <si>
    <t>ILR CIL Feed Solids Gold Grade                                                                          g/t</t>
  </si>
  <si>
    <t>ILR Solid Tails Gold Grade Au                                                                             g/t</t>
  </si>
  <si>
    <t>NIGHT SHIFT COMPOSITES</t>
  </si>
  <si>
    <t>ILR Solids to CIL Gold Grade                                                                                g/t</t>
  </si>
  <si>
    <t>ILR Solid Tails Gold Grade Au                                                                              g/t</t>
  </si>
  <si>
    <t>CHEM ASSAYS - DAY SHIFT</t>
  </si>
  <si>
    <t>SAG 1 Mill Discharge Solution Gold Grade                                                       ppm</t>
  </si>
  <si>
    <t>SAG 2 Mill Discharge Solution Gold Grade                                                       ppm</t>
  </si>
  <si>
    <t>BCIL tails Diss. Au (DG)                                                                                          ppm</t>
  </si>
  <si>
    <t>Neut Feed Diss. Au (DG)                                                                                        ppm</t>
  </si>
  <si>
    <t>Neut Tails Diss. Au (DG)                                                                                         ppm</t>
  </si>
  <si>
    <t>Neut Feed Diss. As                                                                                                  ppm</t>
  </si>
  <si>
    <t>Neut Tails Diss. As                                                                                                   ppm</t>
  </si>
  <si>
    <t>Thickener 03 Overflow (CCD effluent) As                                                        ppm</t>
  </si>
  <si>
    <t>Thickener 06/05 Overflow (CCD Head) As                                                      ppm</t>
  </si>
  <si>
    <t>Flot Tails Diss. Au (DG)                                                                                           ppm</t>
  </si>
  <si>
    <t>Flot Tails NaCN                                                                                                          ppm</t>
  </si>
  <si>
    <t>ILR Solution to CIL Gold Grade                                                                            ppm</t>
  </si>
  <si>
    <t>ILR Preg. Solution Gold Grade Au                                                                       ppm</t>
  </si>
  <si>
    <t>ILR Barren Solution Gold Grade Au                                                                    ppm</t>
  </si>
  <si>
    <t>BCIL Tails Releach tails Diss. Au (DG) (BRO +C)                                               ppm</t>
  </si>
  <si>
    <t>BCIL Tails Releach tails Diss. Au (DG) (BRO -C)                                                ppm</t>
  </si>
  <si>
    <t>BCIL Tails Releach tails Diss. NaCN (BRO +C)                                                   ppm</t>
  </si>
  <si>
    <t>BCIL Tails Releach tails Diss. NaCN (BRO -C)                                                    ppm</t>
  </si>
  <si>
    <t>Solid Assay - Total Sulphur (%)</t>
  </si>
  <si>
    <t>SAG 1 Mill Discharge Total Sulphur Grade                                                        %</t>
  </si>
  <si>
    <t>SAG 2 Mill Discharge Total Sulphur Grade                                                        %</t>
  </si>
  <si>
    <t>Prim. Cyclone UF/ Flash Feed Sulphur Total                                                    %</t>
  </si>
  <si>
    <r>
      <t>Flash Flot. Conc. S</t>
    </r>
    <r>
      <rPr>
        <vertAlign val="subscript"/>
        <sz val="9.5"/>
        <rFont val="Calibri"/>
        <family val="2"/>
        <scheme val="minor"/>
      </rPr>
      <t>T</t>
    </r>
    <r>
      <rPr>
        <sz val="9.5"/>
        <rFont val="Calibri"/>
        <family val="2"/>
        <scheme val="minor"/>
      </rPr>
      <t xml:space="preserve">                                                                                                  %</t>
    </r>
  </si>
  <si>
    <r>
      <t>Flash Flot. Tails S</t>
    </r>
    <r>
      <rPr>
        <vertAlign val="subscript"/>
        <sz val="9.5"/>
        <rFont val="Calibri"/>
        <family val="2"/>
        <scheme val="minor"/>
      </rPr>
      <t>T</t>
    </r>
    <r>
      <rPr>
        <sz val="9.5"/>
        <rFont val="Calibri"/>
        <family val="2"/>
        <scheme val="minor"/>
      </rPr>
      <t xml:space="preserve">                                                                                                     %</t>
    </r>
  </si>
  <si>
    <r>
      <t>Conv. Flot. Feed S</t>
    </r>
    <r>
      <rPr>
        <vertAlign val="subscript"/>
        <sz val="9.5"/>
        <rFont val="Calibri"/>
        <family val="2"/>
        <scheme val="minor"/>
      </rPr>
      <t>T</t>
    </r>
    <r>
      <rPr>
        <sz val="9.5"/>
        <rFont val="Calibri"/>
        <family val="2"/>
        <scheme val="minor"/>
      </rPr>
      <t xml:space="preserve">                                                                                                   %</t>
    </r>
  </si>
  <si>
    <r>
      <t>Conv. Flot. Conc. S</t>
    </r>
    <r>
      <rPr>
        <vertAlign val="subscript"/>
        <sz val="9.5"/>
        <rFont val="Calibri"/>
        <family val="2"/>
        <scheme val="minor"/>
      </rPr>
      <t>T</t>
    </r>
    <r>
      <rPr>
        <sz val="9.5"/>
        <rFont val="Calibri"/>
        <family val="2"/>
        <scheme val="minor"/>
      </rPr>
      <t xml:space="preserve">                                                                                                  %</t>
    </r>
  </si>
  <si>
    <r>
      <t>Conv. Flot. Tails S</t>
    </r>
    <r>
      <rPr>
        <vertAlign val="subscript"/>
        <sz val="9.5"/>
        <rFont val="Calibri"/>
        <family val="2"/>
        <scheme val="minor"/>
      </rPr>
      <t>T</t>
    </r>
    <r>
      <rPr>
        <sz val="9.5"/>
        <rFont val="Calibri"/>
        <family val="2"/>
        <scheme val="minor"/>
      </rPr>
      <t xml:space="preserve">                                                                                                    %</t>
    </r>
  </si>
  <si>
    <t>Rougher Cell 1 Concentrate Stot                                                                          %</t>
  </si>
  <si>
    <t>Rougher Cells 2 &amp; 3 Concentrate  Stot                                                               %</t>
  </si>
  <si>
    <t>Biox  Tank 10   ST                                                                                                     %</t>
  </si>
  <si>
    <t>Biox  Feed Tank 131  ST                                                                                          %</t>
  </si>
  <si>
    <t>Biox  Feed ST                                                                                                              %</t>
  </si>
  <si>
    <r>
      <t>Biox  Train 1 Feed S</t>
    </r>
    <r>
      <rPr>
        <vertAlign val="subscript"/>
        <sz val="9.5"/>
        <rFont val="Calibri"/>
        <family val="2"/>
        <scheme val="minor"/>
      </rPr>
      <t>T</t>
    </r>
    <r>
      <rPr>
        <sz val="9.5"/>
        <rFont val="Calibri"/>
        <family val="2"/>
        <scheme val="minor"/>
      </rPr>
      <t xml:space="preserve">   Grade                                                                                  %</t>
    </r>
  </si>
  <si>
    <t>Biox  Train 1 Product ST   Grade (Tank 16 O/F)                                                %</t>
  </si>
  <si>
    <t>Biox  Train 2 Feed ST   Grade                                                                                 %</t>
  </si>
  <si>
    <t>Biox Train 2  Product ST Grade (TK 26 O/F)                                                      %</t>
  </si>
  <si>
    <t>Biox  Train 3 Feed ST   Grade                                                                                 %</t>
  </si>
  <si>
    <t>Biox Train 3  Product ST Grade (TK 36 O/F                                                        %</t>
  </si>
  <si>
    <t>Biox  Train 4 Feed ST   Grade                                                                                 %</t>
  </si>
  <si>
    <t>Biox Train 4  Product ST Grade (TK 146 O/F)                                                    %</t>
  </si>
  <si>
    <t>Biox Final Product ST Grade TK 147                                                                    %</t>
  </si>
  <si>
    <r>
      <t>CIL Feed Solids S</t>
    </r>
    <r>
      <rPr>
        <vertAlign val="subscript"/>
        <sz val="9.5"/>
        <rFont val="Calibri"/>
        <family val="2"/>
        <scheme val="minor"/>
      </rPr>
      <t>T</t>
    </r>
    <r>
      <rPr>
        <sz val="9.5"/>
        <rFont val="Calibri"/>
        <family val="2"/>
        <scheme val="minor"/>
      </rPr>
      <t xml:space="preserve"> Grade                                                                                         %</t>
    </r>
  </si>
  <si>
    <r>
      <t>Conc Bypass to Pond S</t>
    </r>
    <r>
      <rPr>
        <vertAlign val="subscript"/>
        <sz val="9.5"/>
        <rFont val="Calibri"/>
        <family val="2"/>
        <scheme val="minor"/>
      </rPr>
      <t>T</t>
    </r>
    <r>
      <rPr>
        <sz val="9.5"/>
        <rFont val="Calibri"/>
        <family val="2"/>
        <scheme val="minor"/>
      </rPr>
      <t xml:space="preserve"> Grade                                                                             %</t>
    </r>
  </si>
  <si>
    <r>
      <t>Conc Reclamation from Pond S</t>
    </r>
    <r>
      <rPr>
        <vertAlign val="subscript"/>
        <sz val="9.5"/>
        <rFont val="Calibri"/>
        <family val="2"/>
        <scheme val="minor"/>
      </rPr>
      <t>T</t>
    </r>
    <r>
      <rPr>
        <sz val="9.5"/>
        <rFont val="Calibri"/>
        <family val="2"/>
        <scheme val="minor"/>
      </rPr>
      <t xml:space="preserve"> Grade                                                              %</t>
    </r>
  </si>
  <si>
    <t>Combine Flot. Conc. ST (Flash + Conv) to Regrind Mill(Conc. Thick Feed ST)      %</t>
  </si>
  <si>
    <t>Solid Assay - Sulphur pyritic (%)</t>
  </si>
  <si>
    <t>SAG 1 Mill Discharge Pyritic Sulphur Grade                                                      %</t>
  </si>
  <si>
    <t>SAG 2 Mill Discharge Pyritic Sulphur Grade                                                      %</t>
  </si>
  <si>
    <r>
      <t>Flash Flot. Feed S</t>
    </r>
    <r>
      <rPr>
        <vertAlign val="subscript"/>
        <sz val="9.5"/>
        <rFont val="Calibri"/>
        <family val="2"/>
        <scheme val="minor"/>
      </rPr>
      <t>Pryt</t>
    </r>
    <r>
      <rPr>
        <sz val="9.5"/>
        <rFont val="Calibri"/>
        <family val="2"/>
        <scheme val="minor"/>
      </rPr>
      <t xml:space="preserve">                                                                                                 %</t>
    </r>
  </si>
  <si>
    <r>
      <t>Flash Flot. Conc. S</t>
    </r>
    <r>
      <rPr>
        <vertAlign val="subscript"/>
        <sz val="9.5"/>
        <rFont val="Calibri"/>
        <family val="2"/>
        <scheme val="minor"/>
      </rPr>
      <t>Pryt</t>
    </r>
    <r>
      <rPr>
        <sz val="9.5"/>
        <rFont val="Calibri"/>
        <family val="2"/>
        <scheme val="minor"/>
      </rPr>
      <t xml:space="preserve">                                                                                               %</t>
    </r>
  </si>
  <si>
    <r>
      <t>Flash Flot. Tails S</t>
    </r>
    <r>
      <rPr>
        <vertAlign val="subscript"/>
        <sz val="9.5"/>
        <rFont val="Calibri"/>
        <family val="2"/>
        <scheme val="minor"/>
      </rPr>
      <t>Pryt</t>
    </r>
    <r>
      <rPr>
        <sz val="9.5"/>
        <rFont val="Calibri"/>
        <family val="2"/>
        <scheme val="minor"/>
      </rPr>
      <t xml:space="preserve">                                                                                                 %</t>
    </r>
  </si>
  <si>
    <r>
      <t>Conv. Flot. Feed S</t>
    </r>
    <r>
      <rPr>
        <vertAlign val="subscript"/>
        <sz val="9.5"/>
        <rFont val="Calibri"/>
        <family val="2"/>
        <scheme val="minor"/>
      </rPr>
      <t>Pryt</t>
    </r>
    <r>
      <rPr>
        <sz val="9.5"/>
        <rFont val="Calibri"/>
        <family val="2"/>
        <scheme val="minor"/>
      </rPr>
      <t xml:space="preserve">                                                                                               %</t>
    </r>
  </si>
  <si>
    <r>
      <t>Conv. Flot. Conc. S</t>
    </r>
    <r>
      <rPr>
        <vertAlign val="subscript"/>
        <sz val="9.5"/>
        <rFont val="Calibri"/>
        <family val="2"/>
        <scheme val="minor"/>
      </rPr>
      <t xml:space="preserve">Pryt </t>
    </r>
    <r>
      <rPr>
        <sz val="9.5"/>
        <rFont val="Calibri"/>
        <family val="2"/>
        <scheme val="minor"/>
      </rPr>
      <t xml:space="preserve">                                                                                             %</t>
    </r>
  </si>
  <si>
    <r>
      <t>Conv. Flot. Tails S</t>
    </r>
    <r>
      <rPr>
        <vertAlign val="subscript"/>
        <sz val="9.5"/>
        <rFont val="Calibri"/>
        <family val="2"/>
        <scheme val="minor"/>
      </rPr>
      <t>Pryt</t>
    </r>
    <r>
      <rPr>
        <sz val="9.5"/>
        <rFont val="Calibri"/>
        <family val="2"/>
        <scheme val="minor"/>
      </rPr>
      <t xml:space="preserve">                                                                                                %</t>
    </r>
  </si>
  <si>
    <t>Rougher Cell 1 Conc Pyritic Sulphur                                                                   %</t>
  </si>
  <si>
    <t>Biox  Tank 10   SPyrt                                                                                               %</t>
  </si>
  <si>
    <t>Biox  Tank 131   SPyrt                                                                                             %</t>
  </si>
  <si>
    <t>Biox Feed  SPyrt                                                                                                        %</t>
  </si>
  <si>
    <r>
      <t>Biox  Train 1 Feed  S</t>
    </r>
    <r>
      <rPr>
        <vertAlign val="subscript"/>
        <sz val="9.5"/>
        <rFont val="Calibri"/>
        <family val="2"/>
        <scheme val="minor"/>
      </rPr>
      <t>Pyrt</t>
    </r>
    <r>
      <rPr>
        <sz val="9.5"/>
        <rFont val="Calibri"/>
        <family val="2"/>
        <scheme val="minor"/>
      </rPr>
      <t xml:space="preserve"> Grade                                                                              %</t>
    </r>
  </si>
  <si>
    <t>Biox  Train 1 Product SPyrt Grade (TK 16 O/F)                                                %</t>
  </si>
  <si>
    <t>Biox  Train 2 Feed  SPyrt Grade                                                                            %</t>
  </si>
  <si>
    <t>Biox  Train 2 Product  SPyrt Grade (TK 26 O/F)                                               %</t>
  </si>
  <si>
    <t>Biox  Train 3 Feed  SPyrt Grade                                                                            %</t>
  </si>
  <si>
    <t>Biox  Train 3 Product  SPyrt Grade (TK 36 O/F)                                               %</t>
  </si>
  <si>
    <t>Biox  Train 4 Feed  SPyrt Grade                                                                            %</t>
  </si>
  <si>
    <t>Biox  Train 4 Product  SPyrt Grade (TK 146 O/F)                                             %</t>
  </si>
  <si>
    <t>Biox combined Tails (TK 147 O/F) Sulphur Pyrr                                              %</t>
  </si>
  <si>
    <t>CIL Feed Pyritic Sulphur                                                                                         %</t>
  </si>
  <si>
    <t>Conc. Thick. Feed SPyrt Grade                                                                             %</t>
  </si>
  <si>
    <r>
      <t>Conc Bypass to Pond S</t>
    </r>
    <r>
      <rPr>
        <vertAlign val="subscript"/>
        <sz val="9.5"/>
        <rFont val="Calibri"/>
        <family val="2"/>
        <scheme val="minor"/>
      </rPr>
      <t>Pyrt</t>
    </r>
    <r>
      <rPr>
        <sz val="9.5"/>
        <rFont val="Calibri"/>
        <family val="2"/>
        <scheme val="minor"/>
      </rPr>
      <t xml:space="preserve"> Grade                                                                         %</t>
    </r>
  </si>
  <si>
    <r>
      <t>Conc Reclamation from Pond S</t>
    </r>
    <r>
      <rPr>
        <vertAlign val="subscript"/>
        <sz val="9.5"/>
        <rFont val="Calibri"/>
        <family val="2"/>
        <scheme val="minor"/>
      </rPr>
      <t>Pyrt</t>
    </r>
    <r>
      <rPr>
        <sz val="9.5"/>
        <rFont val="Calibri"/>
        <family val="2"/>
        <scheme val="minor"/>
      </rPr>
      <t xml:space="preserve"> Grade                                                         %</t>
    </r>
  </si>
  <si>
    <t>Solid Assay - Arsenic (g/t)</t>
  </si>
  <si>
    <t>SAG 1 Mill Discharge Arsenic Grade                                                                     g/t</t>
  </si>
  <si>
    <t>SAG 2 Mill Discharge Arsenic Grade                                                                     g/t</t>
  </si>
  <si>
    <t>Flash Flot. Feed As                                                                                                     g/t</t>
  </si>
  <si>
    <t>Flash Flot. Conc. As                                                                                                   g/t</t>
  </si>
  <si>
    <t>Flash Flot. Tails As                                                                                                     g/t</t>
  </si>
  <si>
    <t>Conv. Flot. Feed As                                                                                                   g/t</t>
  </si>
  <si>
    <t>Conv. Flot. Conc. As                                                                                                  g/t</t>
  </si>
  <si>
    <t>Conv. Flot. Tails As                                                                                                    g/t</t>
  </si>
  <si>
    <t>Rougher 1 Concentrate As                                                                                      g/t</t>
  </si>
  <si>
    <t>Rougher  2 &amp; 3 Concentrate As                                                                             g/t</t>
  </si>
  <si>
    <t>Biox  Tank 10   As                                                                                                       g/t</t>
  </si>
  <si>
    <t>Biox Tank 131   As                                                                                                     g/t</t>
  </si>
  <si>
    <t>Biox Feed  As                                                                                                              g/t</t>
  </si>
  <si>
    <t>Biox  Train 1 Feed As Grade                                                                                    g/t</t>
  </si>
  <si>
    <t>Biox   Train 1 Product As Grade (TK 16 O/F)                                                      g/t</t>
  </si>
  <si>
    <t>Biox  Train 2 Feed As Grade                                                                                    g/t</t>
  </si>
  <si>
    <t>Biox   Train 2 Product As Grade (TK 26 O/F)                                                      g/t</t>
  </si>
  <si>
    <t>Biox  Train 3 Feed As Grade                                                                                    g/t</t>
  </si>
  <si>
    <t>Biox   Train 3 Product As Grade (TK 36 O/F)                                                      g/t</t>
  </si>
  <si>
    <t>Biox  Train 4 Feed As Grade                                                                                    g/t</t>
  </si>
  <si>
    <t>Biox   Train 4 Product As Grade (TK 146 O/F)                                                   g/t</t>
  </si>
  <si>
    <t>Biox Combined Product (TK 147 O/F) As                                                           g/t</t>
  </si>
  <si>
    <t>CIL Tails Solids As Grade                                                                                         g/t</t>
  </si>
  <si>
    <t>Conc. Thick. Feed As Grade                                                                                   g/t</t>
  </si>
  <si>
    <t>Neutralization Feed As                                                                                            g/t</t>
  </si>
  <si>
    <t>Neutralization Tails (TK 46 Disch) As                                                                  g/t</t>
  </si>
  <si>
    <t>Combine Flotation Concentrate As                                                                     g/t</t>
  </si>
  <si>
    <t>Solid Assay - Carbonate &amp; Total Carbon (%)</t>
  </si>
  <si>
    <t>Conv. Flot. Feed Carbonate                                                                                   %</t>
  </si>
  <si>
    <t>Conv. Flot. Conc. Carbonate                                                                                 %</t>
  </si>
  <si>
    <t>Biox Feed Carbonate                                                                                               %</t>
  </si>
  <si>
    <t>Biox   Product Carbonate Grade                                                                          %</t>
  </si>
  <si>
    <t>Conv. Flot Feed Total Carbon                                                                               %</t>
  </si>
  <si>
    <t>Conv. Flot Conc. Total Carbon                                                                             %</t>
  </si>
  <si>
    <t>Flash Flot Feed Total Carbon                                                                                %</t>
  </si>
  <si>
    <t>Flash Flot Conc. Total Carbon                                                                              %</t>
  </si>
  <si>
    <t>Biox Feed Total Carbon                                                                                          %</t>
  </si>
  <si>
    <t>Biox Final Product (TK 147 O/F) Total Carbon                                                %</t>
  </si>
  <si>
    <t>CHEM ASSAYS - NIGHT SHIFT</t>
  </si>
  <si>
    <t>BCIL Tails Diss. Au (DG)                                                                                          ppm</t>
  </si>
  <si>
    <t>Biox   Tank 131   ST                                                                                                  %</t>
  </si>
  <si>
    <t xml:space="preserve">Solid Assay - Sulphur Pyritic (%) </t>
  </si>
  <si>
    <t>Biox  Tank 10   SPyrt                                                                                                %</t>
  </si>
  <si>
    <t xml:space="preserve">Solid Assay - Arsenic (g/t) </t>
  </si>
  <si>
    <t>Biox  Tank 10   As                                                                                                      g/t</t>
  </si>
  <si>
    <t>Biox Feed  As                                                                                                               g/t</t>
  </si>
  <si>
    <t>REAGENTS</t>
  </si>
  <si>
    <t>BULLION DATA</t>
  </si>
  <si>
    <t>Calcining Date</t>
  </si>
  <si>
    <t>Starting batch number</t>
  </si>
  <si>
    <t>#</t>
  </si>
  <si>
    <t>Ending Batch number</t>
  </si>
  <si>
    <t>Wet Cathode weight</t>
  </si>
  <si>
    <t>kg</t>
  </si>
  <si>
    <t>Dry Calcined Weight</t>
  </si>
  <si>
    <t>Smelt Date</t>
  </si>
  <si>
    <t>Bar ID # 1</t>
  </si>
  <si>
    <t>OB00287</t>
  </si>
  <si>
    <t>OB00289</t>
  </si>
  <si>
    <t>OB00292</t>
  </si>
  <si>
    <t>OB00294</t>
  </si>
  <si>
    <t>OB00298</t>
  </si>
  <si>
    <t>OB00302</t>
  </si>
  <si>
    <t>OB00305</t>
  </si>
  <si>
    <t>OB00306</t>
  </si>
  <si>
    <t>OB00309</t>
  </si>
  <si>
    <t>Bar ID # 2</t>
  </si>
  <si>
    <t>OB00288</t>
  </si>
  <si>
    <t>OB00290</t>
  </si>
  <si>
    <t>0B00293</t>
  </si>
  <si>
    <t>OB00295</t>
  </si>
  <si>
    <t>OB00299</t>
  </si>
  <si>
    <t>OB00303</t>
  </si>
  <si>
    <t>OB00307</t>
  </si>
  <si>
    <t>OB00310</t>
  </si>
  <si>
    <t>Bar ID # 3</t>
  </si>
  <si>
    <t>OB00291</t>
  </si>
  <si>
    <t>OB00296</t>
  </si>
  <si>
    <t>OB00300</t>
  </si>
  <si>
    <t>OB00304</t>
  </si>
  <si>
    <t>OB00308</t>
  </si>
  <si>
    <t>OB00311</t>
  </si>
  <si>
    <t>Bar ID # 4</t>
  </si>
  <si>
    <t>OB00297</t>
  </si>
  <si>
    <t>0B00301</t>
  </si>
  <si>
    <t>OB00312</t>
  </si>
  <si>
    <t>Bar ID # 5</t>
  </si>
  <si>
    <t>Bar ID # 6</t>
  </si>
  <si>
    <t>Bar ID # 7</t>
  </si>
  <si>
    <t>Bar ID # 8</t>
  </si>
  <si>
    <t>Bar ID # 9</t>
  </si>
  <si>
    <t>Bar ID # 10</t>
  </si>
  <si>
    <t>Bar Weight # 1</t>
  </si>
  <si>
    <t>Bar Weight # 2</t>
  </si>
  <si>
    <t>Bar Weight # 3</t>
  </si>
  <si>
    <t>Bar Weight # 4</t>
  </si>
  <si>
    <t>Bar Weight # 5</t>
  </si>
  <si>
    <t>Bar Weight # 6</t>
  </si>
  <si>
    <t>Bar Weight # 7</t>
  </si>
  <si>
    <t>Bar Weight # 8</t>
  </si>
  <si>
    <t>Bar Weight # 9</t>
  </si>
  <si>
    <t>Bar Weight # 10</t>
  </si>
  <si>
    <t>Finess Au # 1</t>
  </si>
  <si>
    <t>%</t>
  </si>
  <si>
    <t>Finess Au # 2</t>
  </si>
  <si>
    <t>Finess Au # 3</t>
  </si>
  <si>
    <t>Finess Au # 4</t>
  </si>
  <si>
    <t>Finess Au # 5</t>
  </si>
  <si>
    <t>Finess Au # 6</t>
  </si>
  <si>
    <t>Finess Au # 7</t>
  </si>
  <si>
    <t>Finess Au # 8</t>
  </si>
  <si>
    <t>Finess Au # 9</t>
  </si>
  <si>
    <t>Finess Au # 10</t>
  </si>
  <si>
    <t>Finess Ag # 1</t>
  </si>
  <si>
    <t>Finess Ag # 2</t>
  </si>
  <si>
    <t>Finess Ag # 3</t>
  </si>
  <si>
    <t>Finess Ag # 4</t>
  </si>
  <si>
    <t>Finess Ag # 5</t>
  </si>
  <si>
    <t>Finess Ag # 6</t>
  </si>
  <si>
    <t>Finess Ag # 7</t>
  </si>
  <si>
    <t>Finess Ag # 8</t>
  </si>
  <si>
    <t>Finess Ag # 9</t>
  </si>
  <si>
    <t>Finess Ag # 10</t>
  </si>
  <si>
    <t>Mine Assay final recived (Y,N)</t>
  </si>
  <si>
    <t>GOLD SHIPMENT</t>
  </si>
  <si>
    <t>Shipment Date</t>
  </si>
  <si>
    <t>Number of Bars</t>
  </si>
  <si>
    <t>Shipment LOT #</t>
  </si>
  <si>
    <t>Starting Bar Number</t>
  </si>
  <si>
    <t>Closing Bar Number</t>
  </si>
  <si>
    <t>RAND REFINERY OUTTURN</t>
  </si>
  <si>
    <t>Refinery Lot Weight # 1</t>
  </si>
  <si>
    <t>Kg</t>
  </si>
  <si>
    <t>Refinery Lot Finess Au # 1</t>
  </si>
  <si>
    <t>Refinery Lot Finess Ag # 1</t>
  </si>
  <si>
    <t>PMMC</t>
  </si>
  <si>
    <t>PMMC Lot Weight # 1</t>
  </si>
  <si>
    <t>PMMC Lot Finess Au # 1</t>
  </si>
  <si>
    <t>PMMC Lot Finess Ag #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</si>
</sst>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-409]dd\-mmm\-yy;@"/>
    <numFmt numFmtId="165" formatCode="[$-409]mmm\-yy;@"/>
    <numFmt numFmtId="166" formatCode="0.0"/>
    <numFmt numFmtId="167" formatCode="[$-409]d\-mmm\-yy;@"/>
    <numFmt numFmtId="168" formatCode="0.00000"/>
    <numFmt numFmtId="169" formatCode="0.000"/>
    <numFmt numFmtId="170" formatCode="ddd"/>
    <numFmt numFmtId="171" formatCode="[$-409]d\-mmm;@"/>
    <numFmt numFmtId="172" formatCode="0.0%"/>
    <numFmt numFmtId="173" formatCode="000"/>
    <numFmt numFmtId="174" formatCode="0000"/>
    <numFmt numFmtId="175" formatCode="#,##0.0"/>
  </numFmts>
  <fonts count="3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5"/>
      <name val="Arial"/>
      <family val="2"/>
    </font>
    <font>
      <b/>
      <sz val="8.5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.5"/>
      <color theme="1"/>
      <name val="Calibri"/>
      <family val="2"/>
      <scheme val="minor"/>
    </font>
    <font>
      <b/>
      <sz val="9.5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.5"/>
      <color rgb="FFFF0000"/>
      <name val="Calibri"/>
      <family val="2"/>
      <scheme val="minor"/>
    </font>
    <font>
      <sz val="9.5"/>
      <name val="Calibri"/>
      <family val="2"/>
      <scheme val="minor"/>
    </font>
    <font>
      <b/>
      <sz val="9.5"/>
      <name val="Calibri"/>
      <family val="2"/>
      <scheme val="minor"/>
    </font>
    <font>
      <b/>
      <sz val="9.5"/>
      <color rgb="FFFF0000"/>
      <name val="Calibri"/>
      <family val="2"/>
      <scheme val="minor"/>
    </font>
    <font>
      <b/>
      <sz val="9.5"/>
      <color indexed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.5"/>
      <color rgb="FF0070C0"/>
      <name val="Calibri"/>
      <family val="2"/>
      <scheme val="minor"/>
    </font>
    <font>
      <vertAlign val="superscript"/>
      <sz val="9.5"/>
      <color theme="1"/>
      <name val="Calibri"/>
      <family val="2"/>
      <scheme val="minor"/>
    </font>
    <font>
      <b/>
      <sz val="8"/>
      <name val="Arial"/>
      <family val="2"/>
    </font>
    <font>
      <b/>
      <sz val="9.5"/>
      <color rgb="FF3366FF"/>
      <name val="Calibri"/>
      <family val="2"/>
      <scheme val="minor"/>
    </font>
    <font>
      <vertAlign val="subscript"/>
      <sz val="9.5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2" tint="-9.8025452436902985E-2"/>
        </stop>
      </gradientFill>
    </fill>
  </fills>
  <borders count="74">
    <border>
      <left/>
      <right/>
      <top/>
      <bottom/>
      <diagonal/>
    </border>
    <border>
      <left style="thin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0">
    <xf numFmtId="164" fontId="0" fillId="0" borderId="0"/>
    <xf numFmtId="9" fontId="9" fillId="0" borderId="0" applyFont="0" applyFill="0" applyBorder="0" applyAlignment="0" applyProtection="0"/>
    <xf numFmtId="0" fontId="9" fillId="0" borderId="0"/>
    <xf numFmtId="0" fontId="4" fillId="0" borderId="0"/>
    <xf numFmtId="0" fontId="3" fillId="0" borderId="0"/>
    <xf numFmtId="164" fontId="8" fillId="0" borderId="0"/>
    <xf numFmtId="9" fontId="3" fillId="0" borderId="0" applyFont="0" applyFill="0" applyBorder="0" applyAlignment="0" applyProtection="0"/>
    <xf numFmtId="0" fontId="2" fillId="0" borderId="0"/>
    <xf numFmtId="0" fontId="1" fillId="0" borderId="0"/>
    <xf numFmtId="9" fontId="8" fillId="0" borderId="0" applyFont="0" applyFill="0" applyBorder="0" applyAlignment="0" applyProtection="0"/>
  </cellStyleXfs>
  <cellXfs count="464">
    <xf numFmtId="164" fontId="0" fillId="0" borderId="0" xfId="0"/>
    <xf numFmtId="164" fontId="5" fillId="0" borderId="0" xfId="0" applyFont="1"/>
    <xf numFmtId="165" fontId="6" fillId="4" borderId="4" xfId="0" applyNumberFormat="1" applyFont="1" applyFill="1" applyBorder="1" applyAlignment="1">
      <alignment horizontal="center"/>
    </xf>
    <xf numFmtId="165" fontId="6" fillId="4" borderId="5" xfId="0" applyNumberFormat="1" applyFont="1" applyFill="1" applyBorder="1" applyAlignment="1">
      <alignment horizontal="center"/>
    </xf>
    <xf numFmtId="165" fontId="6" fillId="4" borderId="6" xfId="0" applyNumberFormat="1" applyFont="1" applyFill="1" applyBorder="1" applyAlignment="1">
      <alignment horizontal="center"/>
    </xf>
    <xf numFmtId="164" fontId="5" fillId="3" borderId="0" xfId="0" applyFont="1" applyFill="1" applyAlignment="1">
      <alignment horizontal="center"/>
    </xf>
    <xf numFmtId="164" fontId="5" fillId="3" borderId="11" xfId="0" applyFont="1" applyFill="1" applyBorder="1" applyAlignment="1">
      <alignment horizontal="center"/>
    </xf>
    <xf numFmtId="1" fontId="6" fillId="3" borderId="5" xfId="0" applyNumberFormat="1" applyFont="1" applyFill="1" applyBorder="1" applyAlignment="1">
      <alignment horizontal="center"/>
    </xf>
    <xf numFmtId="164" fontId="5" fillId="6" borderId="10" xfId="0" applyFont="1" applyFill="1" applyBorder="1" applyAlignment="1">
      <alignment horizontal="center"/>
    </xf>
    <xf numFmtId="164" fontId="5" fillId="6" borderId="0" xfId="0" applyFont="1" applyFill="1" applyAlignment="1">
      <alignment horizontal="center"/>
    </xf>
    <xf numFmtId="164" fontId="5" fillId="6" borderId="11" xfId="0" applyFont="1" applyFill="1" applyBorder="1" applyAlignment="1">
      <alignment horizontal="center"/>
    </xf>
    <xf numFmtId="1" fontId="6" fillId="6" borderId="4" xfId="0" applyNumberFormat="1" applyFont="1" applyFill="1" applyBorder="1" applyAlignment="1">
      <alignment horizontal="center"/>
    </xf>
    <xf numFmtId="1" fontId="6" fillId="6" borderId="5" xfId="0" applyNumberFormat="1" applyFont="1" applyFill="1" applyBorder="1" applyAlignment="1">
      <alignment horizontal="center"/>
    </xf>
    <xf numFmtId="1" fontId="6" fillId="6" borderId="6" xfId="0" applyNumberFormat="1" applyFont="1" applyFill="1" applyBorder="1" applyAlignment="1">
      <alignment horizontal="center"/>
    </xf>
    <xf numFmtId="164" fontId="8" fillId="0" borderId="0" xfId="0" applyFont="1"/>
    <xf numFmtId="164" fontId="5" fillId="0" borderId="28" xfId="0" applyFont="1" applyBorder="1"/>
    <xf numFmtId="2" fontId="5" fillId="4" borderId="15" xfId="0" applyNumberFormat="1" applyFont="1" applyFill="1" applyBorder="1"/>
    <xf numFmtId="0" fontId="10" fillId="0" borderId="0" xfId="4" applyFont="1"/>
    <xf numFmtId="167" fontId="15" fillId="4" borderId="43" xfId="5" applyNumberFormat="1" applyFont="1" applyFill="1" applyBorder="1" applyAlignment="1">
      <alignment horizontal="center"/>
    </xf>
    <xf numFmtId="167" fontId="15" fillId="4" borderId="34" xfId="5" applyNumberFormat="1" applyFont="1" applyFill="1" applyBorder="1" applyAlignment="1">
      <alignment horizontal="center"/>
    </xf>
    <xf numFmtId="167" fontId="15" fillId="4" borderId="15" xfId="5" applyNumberFormat="1" applyFont="1" applyFill="1" applyBorder="1" applyAlignment="1">
      <alignment horizontal="center"/>
    </xf>
    <xf numFmtId="0" fontId="17" fillId="0" borderId="44" xfId="4" applyFont="1" applyBorder="1" applyAlignment="1">
      <alignment horizontal="center"/>
    </xf>
    <xf numFmtId="170" fontId="14" fillId="0" borderId="45" xfId="5" applyNumberFormat="1" applyFont="1" applyBorder="1" applyAlignment="1">
      <alignment horizontal="center"/>
    </xf>
    <xf numFmtId="170" fontId="14" fillId="0" borderId="26" xfId="5" applyNumberFormat="1" applyFont="1" applyBorder="1" applyAlignment="1">
      <alignment horizontal="center"/>
    </xf>
    <xf numFmtId="170" fontId="14" fillId="0" borderId="46" xfId="5" applyNumberFormat="1" applyFont="1" applyBorder="1" applyAlignment="1">
      <alignment horizontal="center"/>
    </xf>
    <xf numFmtId="1" fontId="15" fillId="0" borderId="26" xfId="5" applyNumberFormat="1" applyFont="1" applyBorder="1" applyAlignment="1">
      <alignment horizontal="center"/>
    </xf>
    <xf numFmtId="1" fontId="15" fillId="0" borderId="41" xfId="5" applyNumberFormat="1" applyFont="1" applyBorder="1" applyAlignment="1">
      <alignment horizontal="center"/>
    </xf>
    <xf numFmtId="1" fontId="15" fillId="0" borderId="14" xfId="5" applyNumberFormat="1" applyFont="1" applyBorder="1" applyAlignment="1">
      <alignment horizontal="center"/>
    </xf>
    <xf numFmtId="0" fontId="11" fillId="9" borderId="0" xfId="4" applyFont="1" applyFill="1"/>
    <xf numFmtId="171" fontId="15" fillId="4" borderId="19" xfId="5" applyNumberFormat="1" applyFont="1" applyFill="1" applyBorder="1" applyAlignment="1">
      <alignment horizontal="center"/>
    </xf>
    <xf numFmtId="171" fontId="15" fillId="4" borderId="2" xfId="5" applyNumberFormat="1" applyFont="1" applyFill="1" applyBorder="1" applyAlignment="1">
      <alignment horizontal="center"/>
    </xf>
    <xf numFmtId="171" fontId="15" fillId="4" borderId="0" xfId="5" applyNumberFormat="1" applyFont="1" applyFill="1" applyAlignment="1">
      <alignment horizontal="center"/>
    </xf>
    <xf numFmtId="0" fontId="10" fillId="0" borderId="31" xfId="4" applyFont="1" applyBorder="1"/>
    <xf numFmtId="0" fontId="10" fillId="4" borderId="18" xfId="4" applyFont="1" applyFill="1" applyBorder="1"/>
    <xf numFmtId="0" fontId="10" fillId="4" borderId="19" xfId="4" applyFont="1" applyFill="1" applyBorder="1"/>
    <xf numFmtId="0" fontId="10" fillId="4" borderId="34" xfId="4" applyFont="1" applyFill="1" applyBorder="1"/>
    <xf numFmtId="0" fontId="10" fillId="0" borderId="20" xfId="4" applyFont="1" applyBorder="1"/>
    <xf numFmtId="0" fontId="10" fillId="0" borderId="22" xfId="4" applyFont="1" applyBorder="1"/>
    <xf numFmtId="0" fontId="10" fillId="4" borderId="16" xfId="4" applyFont="1" applyFill="1" applyBorder="1"/>
    <xf numFmtId="0" fontId="10" fillId="4" borderId="2" xfId="4" applyFont="1" applyFill="1" applyBorder="1"/>
    <xf numFmtId="0" fontId="10" fillId="4" borderId="3" xfId="4" applyFont="1" applyFill="1" applyBorder="1"/>
    <xf numFmtId="0" fontId="10" fillId="4" borderId="21" xfId="4" applyFont="1" applyFill="1" applyBorder="1"/>
    <xf numFmtId="0" fontId="10" fillId="0" borderId="47" xfId="4" applyFont="1" applyBorder="1"/>
    <xf numFmtId="0" fontId="10" fillId="4" borderId="48" xfId="4" applyFont="1" applyFill="1" applyBorder="1"/>
    <xf numFmtId="0" fontId="10" fillId="0" borderId="17" xfId="4" applyFont="1" applyBorder="1"/>
    <xf numFmtId="0" fontId="10" fillId="4" borderId="15" xfId="4" applyFont="1" applyFill="1" applyBorder="1"/>
    <xf numFmtId="0" fontId="10" fillId="4" borderId="39" xfId="4" applyFont="1" applyFill="1" applyBorder="1"/>
    <xf numFmtId="0" fontId="11" fillId="9" borderId="5" xfId="4" applyFont="1" applyFill="1" applyBorder="1"/>
    <xf numFmtId="0" fontId="10" fillId="0" borderId="36" xfId="4" applyFont="1" applyBorder="1"/>
    <xf numFmtId="0" fontId="10" fillId="4" borderId="49" xfId="4" applyFont="1" applyFill="1" applyBorder="1"/>
    <xf numFmtId="0" fontId="18" fillId="4" borderId="0" xfId="4" applyFont="1" applyFill="1"/>
    <xf numFmtId="0" fontId="3" fillId="0" borderId="0" xfId="4"/>
    <xf numFmtId="0" fontId="10" fillId="4" borderId="40" xfId="4" applyFont="1" applyFill="1" applyBorder="1"/>
    <xf numFmtId="0" fontId="10" fillId="0" borderId="43" xfId="4" applyFont="1" applyBorder="1" applyAlignment="1">
      <alignment vertical="center" wrapText="1"/>
    </xf>
    <xf numFmtId="0" fontId="10" fillId="0" borderId="31" xfId="4" applyFont="1" applyBorder="1" applyAlignment="1">
      <alignment vertical="center"/>
    </xf>
    <xf numFmtId="0" fontId="10" fillId="0" borderId="16" xfId="4" applyFont="1" applyBorder="1" applyAlignment="1">
      <alignment vertical="center" wrapText="1"/>
    </xf>
    <xf numFmtId="0" fontId="10" fillId="0" borderId="17" xfId="4" applyFont="1" applyBorder="1" applyAlignment="1">
      <alignment vertical="center"/>
    </xf>
    <xf numFmtId="0" fontId="10" fillId="4" borderId="23" xfId="4" applyFont="1" applyFill="1" applyBorder="1"/>
    <xf numFmtId="0" fontId="10" fillId="0" borderId="12" xfId="4" applyFont="1" applyBorder="1" applyAlignment="1">
      <alignment vertical="center" wrapText="1"/>
    </xf>
    <xf numFmtId="0" fontId="10" fillId="0" borderId="51" xfId="4" applyFont="1" applyBorder="1" applyAlignment="1">
      <alignment vertical="center"/>
    </xf>
    <xf numFmtId="0" fontId="10" fillId="4" borderId="52" xfId="4" applyFont="1" applyFill="1" applyBorder="1"/>
    <xf numFmtId="0" fontId="10" fillId="4" borderId="53" xfId="4" applyFont="1" applyFill="1" applyBorder="1"/>
    <xf numFmtId="0" fontId="11" fillId="9" borderId="15" xfId="4" applyFont="1" applyFill="1" applyBorder="1"/>
    <xf numFmtId="0" fontId="10" fillId="0" borderId="15" xfId="4" applyFont="1" applyBorder="1" applyAlignment="1">
      <alignment horizontal="center"/>
    </xf>
    <xf numFmtId="0" fontId="19" fillId="0" borderId="23" xfId="4" applyFont="1" applyBorder="1"/>
    <xf numFmtId="0" fontId="10" fillId="0" borderId="15" xfId="4" applyFont="1" applyBorder="1"/>
    <xf numFmtId="0" fontId="10" fillId="0" borderId="31" xfId="4" applyFont="1" applyBorder="1" applyAlignment="1">
      <alignment horizontal="center"/>
    </xf>
    <xf numFmtId="0" fontId="10" fillId="0" borderId="20" xfId="4" applyFont="1" applyBorder="1" applyAlignment="1">
      <alignment horizontal="center"/>
    </xf>
    <xf numFmtId="0" fontId="10" fillId="0" borderId="22" xfId="4" applyFont="1" applyBorder="1" applyAlignment="1">
      <alignment horizontal="center"/>
    </xf>
    <xf numFmtId="0" fontId="10" fillId="0" borderId="17" xfId="4" applyFont="1" applyBorder="1" applyAlignment="1">
      <alignment horizontal="center"/>
    </xf>
    <xf numFmtId="2" fontId="10" fillId="4" borderId="34" xfId="4" applyNumberFormat="1" applyFont="1" applyFill="1" applyBorder="1"/>
    <xf numFmtId="2" fontId="10" fillId="4" borderId="15" xfId="4" applyNumberFormat="1" applyFont="1" applyFill="1" applyBorder="1"/>
    <xf numFmtId="0" fontId="10" fillId="4" borderId="1" xfId="4" applyFont="1" applyFill="1" applyBorder="1"/>
    <xf numFmtId="0" fontId="10" fillId="0" borderId="54" xfId="4" applyFont="1" applyBorder="1" applyAlignment="1">
      <alignment horizontal="center"/>
    </xf>
    <xf numFmtId="0" fontId="10" fillId="0" borderId="55" xfId="4" applyFont="1" applyBorder="1" applyAlignment="1">
      <alignment horizontal="center"/>
    </xf>
    <xf numFmtId="0" fontId="10" fillId="0" borderId="30" xfId="4" applyFont="1" applyBorder="1" applyAlignment="1">
      <alignment horizontal="left" vertical="center" wrapText="1"/>
    </xf>
    <xf numFmtId="2" fontId="10" fillId="4" borderId="24" xfId="4" applyNumberFormat="1" applyFont="1" applyFill="1" applyBorder="1"/>
    <xf numFmtId="0" fontId="10" fillId="0" borderId="10" xfId="4" applyFont="1" applyBorder="1" applyAlignment="1">
      <alignment horizontal="left" vertical="center" wrapText="1"/>
    </xf>
    <xf numFmtId="2" fontId="10" fillId="4" borderId="23" xfId="4" applyNumberFormat="1" applyFont="1" applyFill="1" applyBorder="1"/>
    <xf numFmtId="0" fontId="10" fillId="0" borderId="4" xfId="4" applyFont="1" applyBorder="1" applyAlignment="1">
      <alignment horizontal="left" vertical="center" wrapText="1"/>
    </xf>
    <xf numFmtId="2" fontId="10" fillId="4" borderId="18" xfId="4" applyNumberFormat="1" applyFont="1" applyFill="1" applyBorder="1"/>
    <xf numFmtId="0" fontId="19" fillId="0" borderId="56" xfId="4" applyFont="1" applyBorder="1"/>
    <xf numFmtId="9" fontId="10" fillId="4" borderId="24" xfId="6" applyFont="1" applyFill="1" applyBorder="1"/>
    <xf numFmtId="0" fontId="10" fillId="0" borderId="3" xfId="4" applyFont="1" applyBorder="1" applyAlignment="1">
      <alignment horizontal="center"/>
    </xf>
    <xf numFmtId="0" fontId="10" fillId="0" borderId="3" xfId="4" applyFont="1" applyBorder="1" applyAlignment="1">
      <alignment vertical="center" wrapText="1"/>
    </xf>
    <xf numFmtId="0" fontId="10" fillId="0" borderId="35" xfId="4" applyFont="1" applyBorder="1" applyAlignment="1">
      <alignment horizontal="center"/>
    </xf>
    <xf numFmtId="0" fontId="10" fillId="0" borderId="45" xfId="4" applyFont="1" applyBorder="1" applyAlignment="1">
      <alignment vertical="center" wrapText="1"/>
    </xf>
    <xf numFmtId="0" fontId="10" fillId="0" borderId="34" xfId="4" applyFont="1" applyBorder="1" applyAlignment="1">
      <alignment horizontal="center"/>
    </xf>
    <xf numFmtId="0" fontId="10" fillId="0" borderId="18" xfId="4" applyFont="1" applyBorder="1" applyAlignment="1">
      <alignment vertical="center" wrapText="1"/>
    </xf>
    <xf numFmtId="0" fontId="10" fillId="0" borderId="2" xfId="4" applyFont="1" applyBorder="1" applyAlignment="1">
      <alignment horizontal="center"/>
    </xf>
    <xf numFmtId="0" fontId="10" fillId="0" borderId="19" xfId="4" applyFont="1" applyBorder="1" applyAlignment="1">
      <alignment horizontal="center"/>
    </xf>
    <xf numFmtId="0" fontId="19" fillId="0" borderId="58" xfId="4" applyFont="1" applyBorder="1"/>
    <xf numFmtId="172" fontId="10" fillId="4" borderId="15" xfId="6" applyNumberFormat="1" applyFont="1" applyFill="1" applyBorder="1"/>
    <xf numFmtId="9" fontId="10" fillId="4" borderId="15" xfId="6" applyFont="1" applyFill="1" applyBorder="1"/>
    <xf numFmtId="9" fontId="10" fillId="4" borderId="3" xfId="6" applyFont="1" applyFill="1" applyBorder="1"/>
    <xf numFmtId="0" fontId="10" fillId="0" borderId="3" xfId="4" applyFont="1" applyBorder="1"/>
    <xf numFmtId="0" fontId="11" fillId="0" borderId="43" xfId="4" applyFont="1" applyBorder="1" applyAlignment="1">
      <alignment horizontal="left" vertical="center" wrapText="1"/>
    </xf>
    <xf numFmtId="0" fontId="14" fillId="0" borderId="48" xfId="4" applyFont="1" applyBorder="1" applyAlignment="1">
      <alignment vertical="center" wrapText="1"/>
    </xf>
    <xf numFmtId="0" fontId="14" fillId="0" borderId="22" xfId="4" applyFont="1" applyBorder="1" applyAlignment="1">
      <alignment horizontal="center"/>
    </xf>
    <xf numFmtId="0" fontId="14" fillId="0" borderId="16" xfId="4" applyFont="1" applyBorder="1" applyAlignment="1">
      <alignment vertical="center" wrapText="1"/>
    </xf>
    <xf numFmtId="0" fontId="14" fillId="0" borderId="17" xfId="4" applyFont="1" applyBorder="1" applyAlignment="1">
      <alignment horizontal="center"/>
    </xf>
    <xf numFmtId="0" fontId="14" fillId="0" borderId="18" xfId="4" applyFont="1" applyBorder="1" applyAlignment="1">
      <alignment vertical="center" wrapText="1"/>
    </xf>
    <xf numFmtId="0" fontId="14" fillId="0" borderId="20" xfId="4" applyFont="1" applyBorder="1" applyAlignment="1">
      <alignment horizontal="center"/>
    </xf>
    <xf numFmtId="0" fontId="14" fillId="0" borderId="21" xfId="4" applyFont="1" applyBorder="1" applyAlignment="1">
      <alignment vertical="center" wrapText="1"/>
    </xf>
    <xf numFmtId="0" fontId="14" fillId="0" borderId="59" xfId="4" applyFont="1" applyBorder="1" applyAlignment="1">
      <alignment vertical="center" wrapText="1"/>
    </xf>
    <xf numFmtId="0" fontId="21" fillId="10" borderId="12" xfId="4" applyFont="1" applyFill="1" applyBorder="1"/>
    <xf numFmtId="0" fontId="10" fillId="10" borderId="34" xfId="4" applyFont="1" applyFill="1" applyBorder="1" applyAlignment="1">
      <alignment horizontal="center"/>
    </xf>
    <xf numFmtId="0" fontId="10" fillId="10" borderId="15" xfId="4" applyFont="1" applyFill="1" applyBorder="1"/>
    <xf numFmtId="0" fontId="11" fillId="11" borderId="23" xfId="4" applyFont="1" applyFill="1" applyBorder="1" applyAlignment="1">
      <alignment vertical="center" wrapText="1"/>
    </xf>
    <xf numFmtId="0" fontId="10" fillId="11" borderId="3" xfId="4" applyFont="1" applyFill="1" applyBorder="1" applyAlignment="1">
      <alignment horizontal="center"/>
    </xf>
    <xf numFmtId="0" fontId="22" fillId="0" borderId="52" xfId="4" applyFont="1" applyBorder="1" applyAlignment="1">
      <alignment vertical="center" wrapText="1"/>
    </xf>
    <xf numFmtId="0" fontId="10" fillId="0" borderId="60" xfId="4" applyFont="1" applyBorder="1" applyAlignment="1">
      <alignment horizontal="center" vertical="center"/>
    </xf>
    <xf numFmtId="0" fontId="10" fillId="4" borderId="7" xfId="4" applyFont="1" applyFill="1" applyBorder="1"/>
    <xf numFmtId="0" fontId="10" fillId="0" borderId="31" xfId="4" applyFont="1" applyBorder="1" applyAlignment="1">
      <alignment horizontal="center" vertical="center"/>
    </xf>
    <xf numFmtId="0" fontId="10" fillId="0" borderId="61" xfId="4" applyFont="1" applyBorder="1" applyAlignment="1">
      <alignment horizontal="center" vertical="center"/>
    </xf>
    <xf numFmtId="0" fontId="10" fillId="4" borderId="45" xfId="4" applyFont="1" applyFill="1" applyBorder="1" applyAlignment="1">
      <alignment vertical="center" wrapText="1"/>
    </xf>
    <xf numFmtId="166" fontId="10" fillId="4" borderId="23" xfId="4" applyNumberFormat="1" applyFont="1" applyFill="1" applyBorder="1"/>
    <xf numFmtId="0" fontId="10" fillId="4" borderId="16" xfId="4" applyFont="1" applyFill="1" applyBorder="1" applyAlignment="1">
      <alignment vertical="center" wrapText="1"/>
    </xf>
    <xf numFmtId="0" fontId="10" fillId="4" borderId="18" xfId="4" applyFont="1" applyFill="1" applyBorder="1" applyAlignment="1">
      <alignment vertical="center" wrapText="1"/>
    </xf>
    <xf numFmtId="0" fontId="10" fillId="0" borderId="9" xfId="4" applyFont="1" applyBorder="1" applyAlignment="1">
      <alignment horizontal="center" vertical="center"/>
    </xf>
    <xf numFmtId="0" fontId="10" fillId="4" borderId="62" xfId="4" applyFont="1" applyFill="1" applyBorder="1" applyAlignment="1">
      <alignment vertical="center" wrapText="1"/>
    </xf>
    <xf numFmtId="0" fontId="10" fillId="0" borderId="63" xfId="4" applyFont="1" applyBorder="1" applyAlignment="1">
      <alignment horizontal="center"/>
    </xf>
    <xf numFmtId="0" fontId="10" fillId="4" borderId="25" xfId="4" applyFont="1" applyFill="1" applyBorder="1" applyAlignment="1">
      <alignment vertical="center" wrapText="1"/>
    </xf>
    <xf numFmtId="0" fontId="10" fillId="0" borderId="25" xfId="4" applyFont="1" applyBorder="1" applyAlignment="1">
      <alignment horizontal="center"/>
    </xf>
    <xf numFmtId="0" fontId="10" fillId="4" borderId="21" xfId="4" applyFont="1" applyFill="1" applyBorder="1" applyAlignment="1">
      <alignment vertical="center" wrapText="1"/>
    </xf>
    <xf numFmtId="0" fontId="10" fillId="0" borderId="1" xfId="4" applyFont="1" applyBorder="1" applyAlignment="1">
      <alignment horizontal="center"/>
    </xf>
    <xf numFmtId="0" fontId="10" fillId="4" borderId="43" xfId="4" applyFont="1" applyFill="1" applyBorder="1" applyAlignment="1">
      <alignment vertical="center" wrapText="1"/>
    </xf>
    <xf numFmtId="0" fontId="10" fillId="0" borderId="17" xfId="4" applyFont="1" applyBorder="1" applyAlignment="1">
      <alignment horizontal="center" vertical="center"/>
    </xf>
    <xf numFmtId="0" fontId="14" fillId="4" borderId="16" xfId="4" applyFont="1" applyFill="1" applyBorder="1" applyAlignment="1">
      <alignment vertical="center" wrapText="1"/>
    </xf>
    <xf numFmtId="0" fontId="10" fillId="0" borderId="20" xfId="4" applyFont="1" applyBorder="1" applyAlignment="1">
      <alignment horizontal="center" vertical="center"/>
    </xf>
    <xf numFmtId="0" fontId="10" fillId="4" borderId="23" xfId="4" applyFont="1" applyFill="1" applyBorder="1" applyAlignment="1">
      <alignment vertical="center" wrapText="1"/>
    </xf>
    <xf numFmtId="0" fontId="10" fillId="0" borderId="23" xfId="4" applyFont="1" applyBorder="1" applyAlignment="1">
      <alignment horizontal="center" vertical="center"/>
    </xf>
    <xf numFmtId="0" fontId="10" fillId="0" borderId="15" xfId="4" applyFont="1" applyBorder="1" applyAlignment="1">
      <alignment horizontal="center" vertical="center"/>
    </xf>
    <xf numFmtId="166" fontId="10" fillId="4" borderId="15" xfId="4" applyNumberFormat="1" applyFont="1" applyFill="1" applyBorder="1"/>
    <xf numFmtId="0" fontId="10" fillId="0" borderId="21" xfId="4" applyFont="1" applyBorder="1" applyAlignment="1">
      <alignment vertical="center" wrapText="1"/>
    </xf>
    <xf numFmtId="0" fontId="14" fillId="4" borderId="15" xfId="4" applyFont="1" applyFill="1" applyBorder="1"/>
    <xf numFmtId="169" fontId="10" fillId="4" borderId="15" xfId="4" applyNumberFormat="1" applyFont="1" applyFill="1" applyBorder="1"/>
    <xf numFmtId="0" fontId="14" fillId="12" borderId="15" xfId="4" applyFont="1" applyFill="1" applyBorder="1" applyAlignment="1">
      <alignment vertical="center" wrapText="1"/>
    </xf>
    <xf numFmtId="2" fontId="10" fillId="4" borderId="3" xfId="4" applyNumberFormat="1" applyFont="1" applyFill="1" applyBorder="1"/>
    <xf numFmtId="0" fontId="14" fillId="4" borderId="15" xfId="4" applyFont="1" applyFill="1" applyBorder="1" applyAlignment="1">
      <alignment vertical="center" wrapText="1"/>
    </xf>
    <xf numFmtId="0" fontId="10" fillId="4" borderId="17" xfId="4" applyFont="1" applyFill="1" applyBorder="1" applyAlignment="1">
      <alignment horizontal="center"/>
    </xf>
    <xf numFmtId="0" fontId="10" fillId="4" borderId="0" xfId="4" applyFont="1" applyFill="1"/>
    <xf numFmtId="0" fontId="14" fillId="4" borderId="19" xfId="4" applyFont="1" applyFill="1" applyBorder="1" applyAlignment="1">
      <alignment vertical="center" wrapText="1"/>
    </xf>
    <xf numFmtId="0" fontId="22" fillId="13" borderId="49" xfId="4" applyFont="1" applyFill="1" applyBorder="1" applyAlignment="1">
      <alignment vertical="center" wrapText="1"/>
    </xf>
    <xf numFmtId="0" fontId="14" fillId="4" borderId="64" xfId="4" applyFont="1" applyFill="1" applyBorder="1"/>
    <xf numFmtId="0" fontId="14" fillId="0" borderId="17" xfId="4" applyFont="1" applyBorder="1" applyAlignment="1">
      <alignment horizontal="center" vertical="center"/>
    </xf>
    <xf numFmtId="0" fontId="14" fillId="4" borderId="21" xfId="4" applyFont="1" applyFill="1" applyBorder="1" applyAlignment="1">
      <alignment vertical="center" wrapText="1"/>
    </xf>
    <xf numFmtId="0" fontId="14" fillId="4" borderId="24" xfId="4" applyFont="1" applyFill="1" applyBorder="1" applyAlignment="1">
      <alignment vertical="center" wrapText="1"/>
    </xf>
    <xf numFmtId="0" fontId="14" fillId="4" borderId="21" xfId="4" applyFont="1" applyFill="1" applyBorder="1" applyAlignment="1">
      <alignment horizontal="left" vertical="center" wrapText="1"/>
    </xf>
    <xf numFmtId="0" fontId="14" fillId="4" borderId="59" xfId="4" applyFont="1" applyFill="1" applyBorder="1" applyAlignment="1">
      <alignment vertical="center" wrapText="1"/>
    </xf>
    <xf numFmtId="0" fontId="14" fillId="4" borderId="59" xfId="4" applyFont="1" applyFill="1" applyBorder="1" applyAlignment="1">
      <alignment horizontal="left" vertical="center" wrapText="1"/>
    </xf>
    <xf numFmtId="0" fontId="14" fillId="4" borderId="23" xfId="4" applyFont="1" applyFill="1" applyBorder="1" applyAlignment="1">
      <alignment vertical="center" wrapText="1"/>
    </xf>
    <xf numFmtId="0" fontId="14" fillId="4" borderId="18" xfId="4" applyFont="1" applyFill="1" applyBorder="1" applyAlignment="1">
      <alignment vertical="center" wrapText="1"/>
    </xf>
    <xf numFmtId="0" fontId="14" fillId="0" borderId="20" xfId="4" applyFont="1" applyBorder="1" applyAlignment="1">
      <alignment horizontal="center" vertical="center"/>
    </xf>
    <xf numFmtId="0" fontId="22" fillId="4" borderId="52" xfId="4" applyFont="1" applyFill="1" applyBorder="1" applyAlignment="1">
      <alignment vertical="center" wrapText="1"/>
    </xf>
    <xf numFmtId="0" fontId="14" fillId="12" borderId="3" xfId="4" applyFont="1" applyFill="1" applyBorder="1"/>
    <xf numFmtId="0" fontId="14" fillId="0" borderId="65" xfId="4" applyFont="1" applyBorder="1" applyAlignment="1">
      <alignment horizontal="center" vertical="center"/>
    </xf>
    <xf numFmtId="0" fontId="14" fillId="0" borderId="15" xfId="4" applyFont="1" applyBorder="1" applyAlignment="1">
      <alignment horizontal="center"/>
    </xf>
    <xf numFmtId="0" fontId="14" fillId="0" borderId="19" xfId="4" applyFont="1" applyBorder="1" applyAlignment="1">
      <alignment horizontal="center" vertical="center"/>
    </xf>
    <xf numFmtId="0" fontId="22" fillId="14" borderId="49" xfId="4" applyFont="1" applyFill="1" applyBorder="1" applyAlignment="1">
      <alignment vertical="center" wrapText="1"/>
    </xf>
    <xf numFmtId="0" fontId="10" fillId="0" borderId="39" xfId="4" applyFont="1" applyBorder="1" applyAlignment="1">
      <alignment horizontal="center" vertical="center"/>
    </xf>
    <xf numFmtId="0" fontId="10" fillId="4" borderId="48" xfId="4" applyFont="1" applyFill="1" applyBorder="1" applyAlignment="1">
      <alignment vertical="center" wrapText="1"/>
    </xf>
    <xf numFmtId="0" fontId="11" fillId="8" borderId="23" xfId="4" applyFont="1" applyFill="1" applyBorder="1" applyAlignment="1">
      <alignment vertical="center" wrapText="1"/>
    </xf>
    <xf numFmtId="0" fontId="13" fillId="0" borderId="65" xfId="4" applyFont="1" applyBorder="1" applyAlignment="1">
      <alignment horizontal="center" vertical="center"/>
    </xf>
    <xf numFmtId="0" fontId="22" fillId="14" borderId="52" xfId="4" applyFont="1" applyFill="1" applyBorder="1" applyAlignment="1">
      <alignment vertical="center" wrapText="1"/>
    </xf>
    <xf numFmtId="166" fontId="10" fillId="4" borderId="1" xfId="4" applyNumberFormat="1" applyFont="1" applyFill="1" applyBorder="1"/>
    <xf numFmtId="0" fontId="10" fillId="0" borderId="66" xfId="4" applyFont="1" applyBorder="1"/>
    <xf numFmtId="0" fontId="10" fillId="0" borderId="22" xfId="4" applyFont="1" applyBorder="1" applyAlignment="1">
      <alignment horizontal="center" vertical="center"/>
    </xf>
    <xf numFmtId="0" fontId="14" fillId="4" borderId="3" xfId="4" applyFont="1" applyFill="1" applyBorder="1"/>
    <xf numFmtId="166" fontId="10" fillId="4" borderId="3" xfId="4" applyNumberFormat="1" applyFont="1" applyFill="1" applyBorder="1"/>
    <xf numFmtId="0" fontId="15" fillId="14" borderId="58" xfId="4" applyFont="1" applyFill="1" applyBorder="1"/>
    <xf numFmtId="0" fontId="10" fillId="0" borderId="23" xfId="4" applyFont="1" applyBorder="1"/>
    <xf numFmtId="0" fontId="16" fillId="14" borderId="0" xfId="4" applyFont="1" applyFill="1" applyAlignment="1">
      <alignment vertical="center"/>
    </xf>
    <xf numFmtId="0" fontId="10" fillId="0" borderId="67" xfId="4" applyFont="1" applyBorder="1"/>
    <xf numFmtId="0" fontId="10" fillId="4" borderId="58" xfId="4" applyFont="1" applyFill="1" applyBorder="1"/>
    <xf numFmtId="0" fontId="10" fillId="12" borderId="0" xfId="4" applyFont="1" applyFill="1"/>
    <xf numFmtId="0" fontId="10" fillId="0" borderId="68" xfId="4" applyFont="1" applyBorder="1"/>
    <xf numFmtId="171" fontId="10" fillId="4" borderId="15" xfId="4" applyNumberFormat="1" applyFont="1" applyFill="1" applyBorder="1"/>
    <xf numFmtId="0" fontId="10" fillId="2" borderId="0" xfId="4" applyFont="1" applyFill="1"/>
    <xf numFmtId="0" fontId="10" fillId="12" borderId="30" xfId="4" applyFont="1" applyFill="1" applyBorder="1"/>
    <xf numFmtId="0" fontId="10" fillId="0" borderId="33" xfId="4" applyFont="1" applyBorder="1"/>
    <xf numFmtId="0" fontId="10" fillId="12" borderId="10" xfId="4" applyFont="1" applyFill="1" applyBorder="1"/>
    <xf numFmtId="0" fontId="10" fillId="0" borderId="32" xfId="4" applyFont="1" applyBorder="1"/>
    <xf numFmtId="0" fontId="10" fillId="0" borderId="10" xfId="4" applyFont="1" applyBorder="1"/>
    <xf numFmtId="0" fontId="10" fillId="0" borderId="4" xfId="4" applyFont="1" applyBorder="1"/>
    <xf numFmtId="0" fontId="10" fillId="0" borderId="12" xfId="4" applyFont="1" applyBorder="1"/>
    <xf numFmtId="0" fontId="10" fillId="0" borderId="51" xfId="4" applyFont="1" applyBorder="1"/>
    <xf numFmtId="0" fontId="16" fillId="0" borderId="30" xfId="4" applyFont="1" applyBorder="1"/>
    <xf numFmtId="0" fontId="11" fillId="12" borderId="10" xfId="4" applyFont="1" applyFill="1" applyBorder="1"/>
    <xf numFmtId="173" fontId="11" fillId="12" borderId="10" xfId="4" applyNumberFormat="1" applyFont="1" applyFill="1" applyBorder="1"/>
    <xf numFmtId="173" fontId="10" fillId="0" borderId="32" xfId="4" applyNumberFormat="1" applyFont="1" applyBorder="1"/>
    <xf numFmtId="173" fontId="10" fillId="4" borderId="23" xfId="4" applyNumberFormat="1" applyFont="1" applyFill="1" applyBorder="1"/>
    <xf numFmtId="173" fontId="10" fillId="4" borderId="15" xfId="4" applyNumberFormat="1" applyFont="1" applyFill="1" applyBorder="1"/>
    <xf numFmtId="173" fontId="10" fillId="4" borderId="15" xfId="4" applyNumberFormat="1" applyFont="1" applyFill="1" applyBorder="1" applyAlignment="1">
      <alignment horizontal="right"/>
    </xf>
    <xf numFmtId="173" fontId="10" fillId="0" borderId="0" xfId="4" applyNumberFormat="1" applyFont="1"/>
    <xf numFmtId="174" fontId="10" fillId="12" borderId="10" xfId="4" applyNumberFormat="1" applyFont="1" applyFill="1" applyBorder="1"/>
    <xf numFmtId="174" fontId="10" fillId="0" borderId="32" xfId="4" applyNumberFormat="1" applyFont="1" applyBorder="1"/>
    <xf numFmtId="174" fontId="10" fillId="4" borderId="23" xfId="4" applyNumberFormat="1" applyFont="1" applyFill="1" applyBorder="1"/>
    <xf numFmtId="174" fontId="10" fillId="4" borderId="15" xfId="4" applyNumberFormat="1" applyFont="1" applyFill="1" applyBorder="1"/>
    <xf numFmtId="174" fontId="10" fillId="0" borderId="0" xfId="4" applyNumberFormat="1" applyFont="1"/>
    <xf numFmtId="0" fontId="16" fillId="0" borderId="10" xfId="4" applyFont="1" applyBorder="1"/>
    <xf numFmtId="0" fontId="10" fillId="0" borderId="2" xfId="4" applyFont="1" applyBorder="1"/>
    <xf numFmtId="167" fontId="6" fillId="5" borderId="5" xfId="0" applyNumberFormat="1" applyFont="1" applyFill="1" applyBorder="1" applyAlignment="1">
      <alignment horizontal="center"/>
    </xf>
    <xf numFmtId="167" fontId="6" fillId="5" borderId="4" xfId="0" applyNumberFormat="1" applyFont="1" applyFill="1" applyBorder="1" applyAlignment="1">
      <alignment horizontal="center"/>
    </xf>
    <xf numFmtId="167" fontId="6" fillId="15" borderId="5" xfId="0" applyNumberFormat="1" applyFont="1" applyFill="1" applyBorder="1" applyAlignment="1">
      <alignment horizontal="center"/>
    </xf>
    <xf numFmtId="164" fontId="5" fillId="15" borderId="0" xfId="0" applyFont="1" applyFill="1"/>
    <xf numFmtId="167" fontId="5" fillId="4" borderId="0" xfId="0" applyNumberFormat="1" applyFont="1" applyFill="1" applyAlignment="1">
      <alignment horizontal="center"/>
    </xf>
    <xf numFmtId="165" fontId="5" fillId="4" borderId="10" xfId="0" applyNumberFormat="1" applyFont="1" applyFill="1" applyBorder="1" applyAlignment="1">
      <alignment horizontal="center"/>
    </xf>
    <xf numFmtId="165" fontId="5" fillId="4" borderId="0" xfId="0" applyNumberFormat="1" applyFont="1" applyFill="1" applyAlignment="1">
      <alignment horizontal="center"/>
    </xf>
    <xf numFmtId="165" fontId="5" fillId="4" borderId="11" xfId="0" applyNumberFormat="1" applyFont="1" applyFill="1" applyBorder="1" applyAlignment="1">
      <alignment horizontal="center"/>
    </xf>
    <xf numFmtId="165" fontId="5" fillId="5" borderId="0" xfId="0" applyNumberFormat="1" applyFont="1" applyFill="1" applyAlignment="1">
      <alignment horizontal="center"/>
    </xf>
    <xf numFmtId="165" fontId="5" fillId="15" borderId="0" xfId="0" applyNumberFormat="1" applyFont="1" applyFill="1" applyAlignment="1">
      <alignment horizontal="center"/>
    </xf>
    <xf numFmtId="1" fontId="5" fillId="3" borderId="0" xfId="0" applyNumberFormat="1" applyFont="1" applyFill="1" applyAlignment="1">
      <alignment horizontal="center"/>
    </xf>
    <xf numFmtId="1" fontId="5" fillId="6" borderId="0" xfId="0" applyNumberFormat="1" applyFont="1" applyFill="1" applyAlignment="1">
      <alignment horizontal="center"/>
    </xf>
    <xf numFmtId="1" fontId="5" fillId="4" borderId="4" xfId="0" applyNumberFormat="1" applyFont="1" applyFill="1" applyBorder="1" applyAlignment="1">
      <alignment horizontal="center"/>
    </xf>
    <xf numFmtId="1" fontId="5" fillId="4" borderId="5" xfId="0" applyNumberFormat="1" applyFont="1" applyFill="1" applyBorder="1" applyAlignment="1">
      <alignment horizontal="center"/>
    </xf>
    <xf numFmtId="1" fontId="5" fillId="4" borderId="6" xfId="0" applyNumberFormat="1" applyFont="1" applyFill="1" applyBorder="1" applyAlignment="1">
      <alignment horizontal="center"/>
    </xf>
    <xf numFmtId="165" fontId="5" fillId="5" borderId="10" xfId="0" applyNumberFormat="1" applyFont="1" applyFill="1" applyBorder="1" applyAlignment="1">
      <alignment horizontal="center"/>
    </xf>
    <xf numFmtId="1" fontId="5" fillId="5" borderId="5" xfId="0" applyNumberFormat="1" applyFont="1" applyFill="1" applyBorder="1" applyAlignment="1">
      <alignment horizontal="center"/>
    </xf>
    <xf numFmtId="167" fontId="6" fillId="15" borderId="6" xfId="0" applyNumberFormat="1" applyFont="1" applyFill="1" applyBorder="1" applyAlignment="1">
      <alignment horizontal="center"/>
    </xf>
    <xf numFmtId="165" fontId="5" fillId="15" borderId="11" xfId="0" applyNumberFormat="1" applyFont="1" applyFill="1" applyBorder="1" applyAlignment="1">
      <alignment horizontal="center"/>
    </xf>
    <xf numFmtId="1" fontId="5" fillId="15" borderId="5" xfId="0" applyNumberFormat="1" applyFont="1" applyFill="1" applyBorder="1" applyAlignment="1">
      <alignment horizontal="center"/>
    </xf>
    <xf numFmtId="1" fontId="7" fillId="5" borderId="8" xfId="0" applyNumberFormat="1" applyFont="1" applyFill="1" applyBorder="1"/>
    <xf numFmtId="1" fontId="7" fillId="5" borderId="9" xfId="0" applyNumberFormat="1" applyFont="1" applyFill="1" applyBorder="1"/>
    <xf numFmtId="164" fontId="7" fillId="15" borderId="0" xfId="0" applyFont="1" applyFill="1"/>
    <xf numFmtId="167" fontId="6" fillId="16" borderId="4" xfId="0" applyNumberFormat="1" applyFont="1" applyFill="1" applyBorder="1" applyAlignment="1">
      <alignment horizontal="center"/>
    </xf>
    <xf numFmtId="167" fontId="6" fillId="16" borderId="5" xfId="0" applyNumberFormat="1" applyFont="1" applyFill="1" applyBorder="1" applyAlignment="1">
      <alignment horizontal="center"/>
    </xf>
    <xf numFmtId="167" fontId="6" fillId="16" borderId="6" xfId="0" applyNumberFormat="1" applyFont="1" applyFill="1" applyBorder="1" applyAlignment="1">
      <alignment horizontal="center"/>
    </xf>
    <xf numFmtId="165" fontId="5" fillId="16" borderId="10" xfId="0" applyNumberFormat="1" applyFont="1" applyFill="1" applyBorder="1" applyAlignment="1">
      <alignment horizontal="center"/>
    </xf>
    <xf numFmtId="165" fontId="5" fillId="16" borderId="0" xfId="0" applyNumberFormat="1" applyFont="1" applyFill="1" applyAlignment="1">
      <alignment horizontal="center"/>
    </xf>
    <xf numFmtId="165" fontId="5" fillId="16" borderId="11" xfId="0" applyNumberFormat="1" applyFont="1" applyFill="1" applyBorder="1" applyAlignment="1">
      <alignment horizontal="center"/>
    </xf>
    <xf numFmtId="1" fontId="5" fillId="16" borderId="4" xfId="0" applyNumberFormat="1" applyFont="1" applyFill="1" applyBorder="1" applyAlignment="1">
      <alignment horizontal="center"/>
    </xf>
    <xf numFmtId="1" fontId="5" fillId="16" borderId="5" xfId="0" applyNumberFormat="1" applyFont="1" applyFill="1" applyBorder="1" applyAlignment="1">
      <alignment horizontal="center"/>
    </xf>
    <xf numFmtId="1" fontId="6" fillId="16" borderId="6" xfId="0" applyNumberFormat="1" applyFont="1" applyFill="1" applyBorder="1" applyAlignment="1">
      <alignment horizontal="center"/>
    </xf>
    <xf numFmtId="167" fontId="6" fillId="7" borderId="5" xfId="0" applyNumberFormat="1" applyFont="1" applyFill="1" applyBorder="1" applyAlignment="1">
      <alignment horizontal="center"/>
    </xf>
    <xf numFmtId="165" fontId="5" fillId="7" borderId="0" xfId="0" applyNumberFormat="1" applyFont="1" applyFill="1" applyAlignment="1">
      <alignment horizontal="center"/>
    </xf>
    <xf numFmtId="1" fontId="5" fillId="7" borderId="5" xfId="0" applyNumberFormat="1" applyFont="1" applyFill="1" applyBorder="1" applyAlignment="1">
      <alignment horizontal="center"/>
    </xf>
    <xf numFmtId="167" fontId="6" fillId="17" borderId="5" xfId="0" applyNumberFormat="1" applyFont="1" applyFill="1" applyBorder="1" applyAlignment="1">
      <alignment horizontal="center"/>
    </xf>
    <xf numFmtId="165" fontId="5" fillId="17" borderId="0" xfId="0" applyNumberFormat="1" applyFont="1" applyFill="1" applyAlignment="1">
      <alignment horizontal="center"/>
    </xf>
    <xf numFmtId="1" fontId="5" fillId="17" borderId="5" xfId="0" applyNumberFormat="1" applyFont="1" applyFill="1" applyBorder="1" applyAlignment="1">
      <alignment horizontal="center"/>
    </xf>
    <xf numFmtId="167" fontId="6" fillId="18" borderId="5" xfId="0" applyNumberFormat="1" applyFont="1" applyFill="1" applyBorder="1" applyAlignment="1">
      <alignment horizontal="center"/>
    </xf>
    <xf numFmtId="165" fontId="5" fillId="18" borderId="0" xfId="0" applyNumberFormat="1" applyFont="1" applyFill="1" applyAlignment="1">
      <alignment horizontal="center"/>
    </xf>
    <xf numFmtId="1" fontId="5" fillId="18" borderId="5" xfId="0" applyNumberFormat="1" applyFont="1" applyFill="1" applyBorder="1" applyAlignment="1">
      <alignment horizontal="center"/>
    </xf>
    <xf numFmtId="167" fontId="6" fillId="15" borderId="4" xfId="0" applyNumberFormat="1" applyFont="1" applyFill="1" applyBorder="1" applyAlignment="1">
      <alignment horizontal="center"/>
    </xf>
    <xf numFmtId="165" fontId="5" fillId="15" borderId="10" xfId="0" applyNumberFormat="1" applyFont="1" applyFill="1" applyBorder="1" applyAlignment="1">
      <alignment horizontal="center"/>
    </xf>
    <xf numFmtId="167" fontId="6" fillId="19" borderId="4" xfId="0" applyNumberFormat="1" applyFont="1" applyFill="1" applyBorder="1" applyAlignment="1">
      <alignment horizontal="center"/>
    </xf>
    <xf numFmtId="167" fontId="6" fillId="19" borderId="5" xfId="0" applyNumberFormat="1" applyFont="1" applyFill="1" applyBorder="1" applyAlignment="1">
      <alignment horizontal="center"/>
    </xf>
    <xf numFmtId="167" fontId="6" fillId="19" borderId="6" xfId="0" applyNumberFormat="1" applyFont="1" applyFill="1" applyBorder="1" applyAlignment="1">
      <alignment horizontal="center"/>
    </xf>
    <xf numFmtId="165" fontId="5" fillId="19" borderId="10" xfId="0" applyNumberFormat="1" applyFont="1" applyFill="1" applyBorder="1" applyAlignment="1">
      <alignment horizontal="center"/>
    </xf>
    <xf numFmtId="165" fontId="5" fillId="19" borderId="0" xfId="0" applyNumberFormat="1" applyFont="1" applyFill="1" applyAlignment="1">
      <alignment horizontal="center"/>
    </xf>
    <xf numFmtId="165" fontId="5" fillId="19" borderId="11" xfId="0" applyNumberFormat="1" applyFont="1" applyFill="1" applyBorder="1" applyAlignment="1">
      <alignment horizontal="center"/>
    </xf>
    <xf numFmtId="1" fontId="5" fillId="19" borderId="5" xfId="0" applyNumberFormat="1" applyFont="1" applyFill="1" applyBorder="1" applyAlignment="1">
      <alignment horizontal="center"/>
    </xf>
    <xf numFmtId="167" fontId="6" fillId="11" borderId="5" xfId="0" applyNumberFormat="1" applyFont="1" applyFill="1" applyBorder="1" applyAlignment="1">
      <alignment horizontal="center"/>
    </xf>
    <xf numFmtId="165" fontId="5" fillId="11" borderId="0" xfId="0" applyNumberFormat="1" applyFont="1" applyFill="1" applyAlignment="1">
      <alignment horizontal="center"/>
    </xf>
    <xf numFmtId="1" fontId="5" fillId="11" borderId="5" xfId="0" applyNumberFormat="1" applyFont="1" applyFill="1" applyBorder="1" applyAlignment="1">
      <alignment horizontal="center"/>
    </xf>
    <xf numFmtId="167" fontId="6" fillId="11" borderId="4" xfId="0" applyNumberFormat="1" applyFont="1" applyFill="1" applyBorder="1" applyAlignment="1">
      <alignment horizontal="center"/>
    </xf>
    <xf numFmtId="167" fontId="6" fillId="11" borderId="6" xfId="0" applyNumberFormat="1" applyFont="1" applyFill="1" applyBorder="1" applyAlignment="1">
      <alignment horizontal="center"/>
    </xf>
    <xf numFmtId="165" fontId="5" fillId="11" borderId="10" xfId="0" applyNumberFormat="1" applyFont="1" applyFill="1" applyBorder="1" applyAlignment="1">
      <alignment horizontal="center"/>
    </xf>
    <xf numFmtId="165" fontId="5" fillId="11" borderId="11" xfId="0" applyNumberFormat="1" applyFont="1" applyFill="1" applyBorder="1" applyAlignment="1">
      <alignment horizontal="center"/>
    </xf>
    <xf numFmtId="164" fontId="7" fillId="15" borderId="69" xfId="0" applyFont="1" applyFill="1" applyBorder="1"/>
    <xf numFmtId="164" fontId="7" fillId="15" borderId="5" xfId="0" applyFont="1" applyFill="1" applyBorder="1"/>
    <xf numFmtId="167" fontId="6" fillId="20" borderId="5" xfId="0" applyNumberFormat="1" applyFont="1" applyFill="1" applyBorder="1" applyAlignment="1">
      <alignment horizontal="center"/>
    </xf>
    <xf numFmtId="165" fontId="5" fillId="20" borderId="0" xfId="0" applyNumberFormat="1" applyFont="1" applyFill="1" applyAlignment="1">
      <alignment horizontal="center"/>
    </xf>
    <xf numFmtId="1" fontId="5" fillId="20" borderId="5" xfId="0" applyNumberFormat="1" applyFont="1" applyFill="1" applyBorder="1" applyAlignment="1">
      <alignment horizontal="center"/>
    </xf>
    <xf numFmtId="164" fontId="5" fillId="6" borderId="24" xfId="0" applyFont="1" applyFill="1" applyBorder="1"/>
    <xf numFmtId="164" fontId="5" fillId="6" borderId="3" xfId="0" applyFont="1" applyFill="1" applyBorder="1"/>
    <xf numFmtId="164" fontId="5" fillId="6" borderId="22" xfId="0" applyFont="1" applyFill="1" applyBorder="1"/>
    <xf numFmtId="164" fontId="5" fillId="6" borderId="21" xfId="0" applyFont="1" applyFill="1" applyBorder="1"/>
    <xf numFmtId="164" fontId="6" fillId="6" borderId="70" xfId="0" applyFont="1" applyFill="1" applyBorder="1"/>
    <xf numFmtId="164" fontId="5" fillId="4" borderId="29" xfId="0" applyFont="1" applyFill="1" applyBorder="1"/>
    <xf numFmtId="164" fontId="6" fillId="6" borderId="29" xfId="0" applyFont="1" applyFill="1" applyBorder="1"/>
    <xf numFmtId="164" fontId="5" fillId="4" borderId="71" xfId="0" applyFont="1" applyFill="1" applyBorder="1"/>
    <xf numFmtId="164" fontId="5" fillId="6" borderId="0" xfId="0" applyFont="1" applyFill="1"/>
    <xf numFmtId="164" fontId="5" fillId="6" borderId="10" xfId="0" applyFont="1" applyFill="1" applyBorder="1"/>
    <xf numFmtId="164" fontId="5" fillId="6" borderId="11" xfId="0" applyFont="1" applyFill="1" applyBorder="1"/>
    <xf numFmtId="164" fontId="5" fillId="0" borderId="29" xfId="0" applyFont="1" applyBorder="1"/>
    <xf numFmtId="9" fontId="5" fillId="0" borderId="29" xfId="1" applyFont="1" applyFill="1" applyBorder="1"/>
    <xf numFmtId="164" fontId="5" fillId="0" borderId="26" xfId="0" applyFont="1" applyBorder="1"/>
    <xf numFmtId="164" fontId="6" fillId="6" borderId="28" xfId="0" applyFont="1" applyFill="1" applyBorder="1"/>
    <xf numFmtId="164" fontId="6" fillId="0" borderId="28" xfId="0" applyFont="1" applyBorder="1"/>
    <xf numFmtId="2" fontId="5" fillId="4" borderId="23" xfId="0" applyNumberFormat="1" applyFont="1" applyFill="1" applyBorder="1"/>
    <xf numFmtId="2" fontId="5" fillId="4" borderId="17" xfId="0" applyNumberFormat="1" applyFont="1" applyFill="1" applyBorder="1"/>
    <xf numFmtId="2" fontId="5" fillId="0" borderId="0" xfId="0" applyNumberFormat="1" applyFont="1"/>
    <xf numFmtId="166" fontId="5" fillId="4" borderId="23" xfId="0" applyNumberFormat="1" applyFont="1" applyFill="1" applyBorder="1"/>
    <xf numFmtId="166" fontId="5" fillId="4" borderId="15" xfId="0" applyNumberFormat="1" applyFont="1" applyFill="1" applyBorder="1"/>
    <xf numFmtId="166" fontId="5" fillId="4" borderId="17" xfId="0" applyNumberFormat="1" applyFont="1" applyFill="1" applyBorder="1"/>
    <xf numFmtId="166" fontId="5" fillId="4" borderId="16" xfId="0" applyNumberFormat="1" applyFont="1" applyFill="1" applyBorder="1"/>
    <xf numFmtId="166" fontId="5" fillId="0" borderId="0" xfId="0" applyNumberFormat="1" applyFont="1"/>
    <xf numFmtId="166" fontId="5" fillId="6" borderId="24" xfId="0" applyNumberFormat="1" applyFont="1" applyFill="1" applyBorder="1"/>
    <xf numFmtId="166" fontId="5" fillId="6" borderId="3" xfId="0" applyNumberFormat="1" applyFont="1" applyFill="1" applyBorder="1"/>
    <xf numFmtId="166" fontId="5" fillId="6" borderId="22" xfId="0" applyNumberFormat="1" applyFont="1" applyFill="1" applyBorder="1"/>
    <xf numFmtId="166" fontId="5" fillId="6" borderId="21" xfId="0" applyNumberFormat="1" applyFont="1" applyFill="1" applyBorder="1"/>
    <xf numFmtId="166" fontId="5" fillId="4" borderId="24" xfId="0" applyNumberFormat="1" applyFont="1" applyFill="1" applyBorder="1"/>
    <xf numFmtId="166" fontId="5" fillId="4" borderId="3" xfId="0" applyNumberFormat="1" applyFont="1" applyFill="1" applyBorder="1"/>
    <xf numFmtId="166" fontId="5" fillId="4" borderId="22" xfId="0" applyNumberFormat="1" applyFont="1" applyFill="1" applyBorder="1"/>
    <xf numFmtId="166" fontId="5" fillId="4" borderId="21" xfId="0" applyNumberFormat="1" applyFont="1" applyFill="1" applyBorder="1"/>
    <xf numFmtId="166" fontId="5" fillId="4" borderId="23" xfId="1" applyNumberFormat="1" applyFont="1" applyFill="1" applyBorder="1"/>
    <xf numFmtId="166" fontId="5" fillId="4" borderId="16" xfId="1" applyNumberFormat="1" applyFont="1" applyFill="1" applyBorder="1"/>
    <xf numFmtId="166" fontId="5" fillId="4" borderId="15" xfId="1" applyNumberFormat="1" applyFont="1" applyFill="1" applyBorder="1"/>
    <xf numFmtId="166" fontId="5" fillId="4" borderId="17" xfId="1" applyNumberFormat="1" applyFont="1" applyFill="1" applyBorder="1"/>
    <xf numFmtId="164" fontId="5" fillId="2" borderId="29" xfId="0" applyFont="1" applyFill="1" applyBorder="1"/>
    <xf numFmtId="166" fontId="5" fillId="4" borderId="24" xfId="1" applyNumberFormat="1" applyFont="1" applyFill="1" applyBorder="1"/>
    <xf numFmtId="166" fontId="5" fillId="4" borderId="21" xfId="1" applyNumberFormat="1" applyFont="1" applyFill="1" applyBorder="1"/>
    <xf numFmtId="166" fontId="5" fillId="4" borderId="3" xfId="1" applyNumberFormat="1" applyFont="1" applyFill="1" applyBorder="1"/>
    <xf numFmtId="166" fontId="5" fillId="4" borderId="22" xfId="1" applyNumberFormat="1" applyFont="1" applyFill="1" applyBorder="1"/>
    <xf numFmtId="0" fontId="12" fillId="0" borderId="0" xfId="4" applyFont="1"/>
    <xf numFmtId="0" fontId="18" fillId="0" borderId="0" xfId="4" applyFont="1"/>
    <xf numFmtId="0" fontId="18" fillId="0" borderId="0" xfId="4" applyFont="1" applyAlignment="1">
      <alignment horizontal="center"/>
    </xf>
    <xf numFmtId="0" fontId="18" fillId="0" borderId="21" xfId="4" applyFont="1" applyBorder="1"/>
    <xf numFmtId="0" fontId="18" fillId="4" borderId="22" xfId="4" applyFont="1" applyFill="1" applyBorder="1" applyAlignment="1">
      <alignment horizontal="center"/>
    </xf>
    <xf numFmtId="0" fontId="18" fillId="4" borderId="41" xfId="4" applyFont="1" applyFill="1" applyBorder="1" applyAlignment="1">
      <alignment horizontal="center"/>
    </xf>
    <xf numFmtId="0" fontId="18" fillId="0" borderId="18" xfId="4" applyFont="1" applyBorder="1"/>
    <xf numFmtId="0" fontId="18" fillId="4" borderId="20" xfId="4" applyFont="1" applyFill="1" applyBorder="1" applyAlignment="1">
      <alignment horizontal="center"/>
    </xf>
    <xf numFmtId="0" fontId="12" fillId="6" borderId="41" xfId="4" applyFont="1" applyFill="1" applyBorder="1"/>
    <xf numFmtId="0" fontId="18" fillId="6" borderId="0" xfId="4" applyFont="1" applyFill="1" applyAlignment="1">
      <alignment horizontal="center"/>
    </xf>
    <xf numFmtId="0" fontId="18" fillId="0" borderId="65" xfId="4" applyFont="1" applyBorder="1" applyAlignment="1">
      <alignment horizontal="left" vertical="center"/>
    </xf>
    <xf numFmtId="165" fontId="12" fillId="0" borderId="15" xfId="4" applyNumberFormat="1" applyFont="1" applyBorder="1" applyAlignment="1">
      <alignment horizontal="center" vertical="center"/>
    </xf>
    <xf numFmtId="0" fontId="18" fillId="6" borderId="0" xfId="4" applyFont="1" applyFill="1" applyAlignment="1">
      <alignment horizontal="center" vertical="center"/>
    </xf>
    <xf numFmtId="0" fontId="18" fillId="0" borderId="15" xfId="4" applyFont="1" applyBorder="1"/>
    <xf numFmtId="167" fontId="26" fillId="0" borderId="15" xfId="4" applyNumberFormat="1" applyFont="1" applyBorder="1" applyAlignment="1">
      <alignment horizontal="center"/>
    </xf>
    <xf numFmtId="0" fontId="18" fillId="6" borderId="0" xfId="4" applyFont="1" applyFill="1"/>
    <xf numFmtId="0" fontId="18" fillId="0" borderId="1" xfId="4" applyFont="1" applyBorder="1"/>
    <xf numFmtId="1" fontId="18" fillId="0" borderId="15" xfId="4" applyNumberFormat="1" applyFont="1" applyBorder="1" applyAlignment="1">
      <alignment horizontal="center"/>
    </xf>
    <xf numFmtId="0" fontId="18" fillId="0" borderId="3" xfId="4" applyFont="1" applyBorder="1"/>
    <xf numFmtId="167" fontId="18" fillId="0" borderId="15" xfId="4" applyNumberFormat="1" applyFont="1" applyBorder="1" applyAlignment="1">
      <alignment horizontal="center"/>
    </xf>
    <xf numFmtId="167" fontId="18" fillId="0" borderId="15" xfId="4" applyNumberFormat="1" applyFont="1" applyBorder="1"/>
    <xf numFmtId="167" fontId="18" fillId="2" borderId="15" xfId="4" applyNumberFormat="1" applyFont="1" applyFill="1" applyBorder="1"/>
    <xf numFmtId="167" fontId="27" fillId="2" borderId="15" xfId="4" applyNumberFormat="1" applyFont="1" applyFill="1" applyBorder="1"/>
    <xf numFmtId="0" fontId="18" fillId="0" borderId="15" xfId="4" applyFont="1" applyBorder="1" applyAlignment="1">
      <alignment horizontal="center" vertical="center"/>
    </xf>
    <xf numFmtId="0" fontId="18" fillId="0" borderId="3" xfId="4" applyFont="1" applyBorder="1" applyAlignment="1">
      <alignment horizontal="left"/>
    </xf>
    <xf numFmtId="170" fontId="18" fillId="0" borderId="15" xfId="4" applyNumberFormat="1" applyFont="1" applyBorder="1" applyAlignment="1">
      <alignment horizontal="center"/>
    </xf>
    <xf numFmtId="0" fontId="18" fillId="0" borderId="0" xfId="4" applyFont="1" applyAlignment="1">
      <alignment vertical="center"/>
    </xf>
    <xf numFmtId="2" fontId="5" fillId="0" borderId="10" xfId="0" applyNumberFormat="1" applyFont="1" applyBorder="1"/>
    <xf numFmtId="166" fontId="5" fillId="0" borderId="10" xfId="0" applyNumberFormat="1" applyFont="1" applyBorder="1"/>
    <xf numFmtId="1" fontId="5" fillId="0" borderId="0" xfId="0" applyNumberFormat="1" applyFont="1"/>
    <xf numFmtId="1" fontId="5" fillId="0" borderId="10" xfId="0" applyNumberFormat="1" applyFont="1" applyBorder="1"/>
    <xf numFmtId="1" fontId="5" fillId="15" borderId="11" xfId="0" applyNumberFormat="1" applyFont="1" applyFill="1" applyBorder="1"/>
    <xf numFmtId="1" fontId="5" fillId="15" borderId="0" xfId="0" applyNumberFormat="1" applyFont="1" applyFill="1"/>
    <xf numFmtId="1" fontId="5" fillId="6" borderId="0" xfId="0" applyNumberFormat="1" applyFont="1" applyFill="1"/>
    <xf numFmtId="1" fontId="5" fillId="6" borderId="10" xfId="0" applyNumberFormat="1" applyFont="1" applyFill="1" applyBorder="1"/>
    <xf numFmtId="1" fontId="5" fillId="6" borderId="11" xfId="0" applyNumberFormat="1" applyFont="1" applyFill="1" applyBorder="1"/>
    <xf numFmtId="164" fontId="5" fillId="6" borderId="30" xfId="0" applyFont="1" applyFill="1" applyBorder="1"/>
    <xf numFmtId="164" fontId="5" fillId="6" borderId="37" xfId="0" applyFont="1" applyFill="1" applyBorder="1"/>
    <xf numFmtId="164" fontId="5" fillId="6" borderId="42" xfId="0" applyFont="1" applyFill="1" applyBorder="1"/>
    <xf numFmtId="1" fontId="5" fillId="0" borderId="11" xfId="0" applyNumberFormat="1" applyFont="1" applyBorder="1"/>
    <xf numFmtId="166" fontId="5" fillId="0" borderId="11" xfId="0" applyNumberFormat="1" applyFont="1" applyBorder="1"/>
    <xf numFmtId="2" fontId="5" fillId="0" borderId="11" xfId="0" applyNumberFormat="1" applyFont="1" applyBorder="1"/>
    <xf numFmtId="3" fontId="5" fillId="0" borderId="10" xfId="0" applyNumberFormat="1" applyFont="1" applyBorder="1"/>
    <xf numFmtId="3" fontId="5" fillId="0" borderId="0" xfId="0" applyNumberFormat="1" applyFont="1"/>
    <xf numFmtId="3" fontId="5" fillId="0" borderId="11" xfId="0" applyNumberFormat="1" applyFont="1" applyBorder="1"/>
    <xf numFmtId="165" fontId="29" fillId="4" borderId="15" xfId="7" applyNumberFormat="1" applyFont="1" applyFill="1" applyBorder="1" applyAlignment="1">
      <alignment horizontal="center" vertical="center"/>
    </xf>
    <xf numFmtId="165" fontId="29" fillId="4" borderId="16" xfId="7" applyNumberFormat="1" applyFont="1" applyFill="1" applyBorder="1" applyAlignment="1">
      <alignment horizontal="center" vertical="center"/>
    </xf>
    <xf numFmtId="165" fontId="29" fillId="4" borderId="17" xfId="7" applyNumberFormat="1" applyFont="1" applyFill="1" applyBorder="1" applyAlignment="1">
      <alignment horizontal="center" vertical="center"/>
    </xf>
    <xf numFmtId="3" fontId="5" fillId="4" borderId="18" xfId="0" applyNumberFormat="1" applyFont="1" applyFill="1" applyBorder="1" applyAlignment="1">
      <alignment horizontal="center"/>
    </xf>
    <xf numFmtId="3" fontId="5" fillId="4" borderId="19" xfId="0" applyNumberFormat="1" applyFont="1" applyFill="1" applyBorder="1" applyAlignment="1">
      <alignment horizontal="center"/>
    </xf>
    <xf numFmtId="3" fontId="5" fillId="4" borderId="20" xfId="0" applyNumberFormat="1" applyFont="1" applyFill="1" applyBorder="1" applyAlignment="1">
      <alignment horizontal="center"/>
    </xf>
    <xf numFmtId="175" fontId="5" fillId="0" borderId="10" xfId="0" applyNumberFormat="1" applyFont="1" applyBorder="1"/>
    <xf numFmtId="2" fontId="5" fillId="4" borderId="24" xfId="0" applyNumberFormat="1" applyFont="1" applyFill="1" applyBorder="1"/>
    <xf numFmtId="175" fontId="5" fillId="0" borderId="0" xfId="0" applyNumberFormat="1" applyFont="1"/>
    <xf numFmtId="175" fontId="5" fillId="0" borderId="11" xfId="0" applyNumberFormat="1" applyFont="1" applyBorder="1"/>
    <xf numFmtId="3" fontId="5" fillId="2" borderId="10" xfId="0" applyNumberFormat="1" applyFont="1" applyFill="1" applyBorder="1"/>
    <xf numFmtId="168" fontId="5" fillId="0" borderId="0" xfId="0" applyNumberFormat="1" applyFont="1"/>
    <xf numFmtId="4" fontId="5" fillId="0" borderId="10" xfId="0" applyNumberFormat="1" applyFont="1" applyBorder="1"/>
    <xf numFmtId="4" fontId="5" fillId="0" borderId="0" xfId="0" applyNumberFormat="1" applyFont="1"/>
    <xf numFmtId="4" fontId="5" fillId="0" borderId="11" xfId="0" applyNumberFormat="1" applyFont="1" applyBorder="1"/>
    <xf numFmtId="164" fontId="6" fillId="0" borderId="0" xfId="0" applyFont="1"/>
    <xf numFmtId="166" fontId="5" fillId="0" borderId="28" xfId="0" applyNumberFormat="1" applyFont="1" applyBorder="1"/>
    <xf numFmtId="164" fontId="5" fillId="2" borderId="0" xfId="0" applyFont="1" applyFill="1"/>
    <xf numFmtId="2" fontId="5" fillId="4" borderId="38" xfId="0" applyNumberFormat="1" applyFont="1" applyFill="1" applyBorder="1"/>
    <xf numFmtId="3" fontId="5" fillId="2" borderId="0" xfId="0" applyNumberFormat="1" applyFont="1" applyFill="1"/>
    <xf numFmtId="3" fontId="5" fillId="0" borderId="4" xfId="0" applyNumberFormat="1" applyFont="1" applyBorder="1"/>
    <xf numFmtId="3" fontId="5" fillId="0" borderId="5" xfId="0" applyNumberFormat="1" applyFont="1" applyBorder="1"/>
    <xf numFmtId="3" fontId="5" fillId="0" borderId="6" xfId="0" applyNumberFormat="1" applyFont="1" applyBorder="1"/>
    <xf numFmtId="1" fontId="5" fillId="0" borderId="4" xfId="0" applyNumberFormat="1" applyFont="1" applyBorder="1"/>
    <xf numFmtId="1" fontId="5" fillId="0" borderId="5" xfId="0" applyNumberFormat="1" applyFont="1" applyBorder="1"/>
    <xf numFmtId="1" fontId="5" fillId="0" borderId="6" xfId="0" applyNumberFormat="1" applyFont="1" applyBorder="1"/>
    <xf numFmtId="164" fontId="5" fillId="0" borderId="73" xfId="0" applyFont="1" applyBorder="1"/>
    <xf numFmtId="1" fontId="7" fillId="18" borderId="8" xfId="0" applyNumberFormat="1" applyFont="1" applyFill="1" applyBorder="1"/>
    <xf numFmtId="1" fontId="7" fillId="4" borderId="0" xfId="0" applyNumberFormat="1" applyFont="1" applyFill="1" applyAlignment="1">
      <alignment horizontal="center"/>
    </xf>
    <xf numFmtId="1" fontId="7" fillId="5" borderId="0" xfId="0" applyNumberFormat="1" applyFont="1" applyFill="1"/>
    <xf numFmtId="1" fontId="5" fillId="5" borderId="0" xfId="0" applyNumberFormat="1" applyFont="1" applyFill="1" applyAlignment="1">
      <alignment horizontal="center"/>
    </xf>
    <xf numFmtId="1" fontId="7" fillId="4" borderId="0" xfId="0" applyNumberFormat="1" applyFont="1" applyFill="1" applyAlignment="1">
      <alignment horizontal="left"/>
    </xf>
    <xf numFmtId="1" fontId="7" fillId="5" borderId="0" xfId="0" applyNumberFormat="1" applyFont="1" applyFill="1" applyAlignment="1">
      <alignment horizontal="center"/>
    </xf>
    <xf numFmtId="0" fontId="12" fillId="6" borderId="44" xfId="4" applyFont="1" applyFill="1" applyBorder="1" applyAlignment="1">
      <alignment horizontal="left"/>
    </xf>
    <xf numFmtId="0" fontId="12" fillId="6" borderId="51" xfId="4" applyFont="1" applyFill="1" applyBorder="1" applyAlignment="1">
      <alignment horizontal="left"/>
    </xf>
    <xf numFmtId="0" fontId="18" fillId="0" borderId="12" xfId="4" applyFont="1" applyBorder="1" applyAlignment="1">
      <alignment horizontal="center"/>
    </xf>
    <xf numFmtId="0" fontId="18" fillId="0" borderId="14" xfId="4" applyFont="1" applyBorder="1" applyAlignment="1">
      <alignment horizontal="center"/>
    </xf>
    <xf numFmtId="1" fontId="5" fillId="0" borderId="10" xfId="0" applyNumberFormat="1" applyFont="1" applyBorder="1" applyAlignment="1">
      <alignment horizontal="center"/>
    </xf>
    <xf numFmtId="1" fontId="5" fillId="0" borderId="0" xfId="0" applyNumberFormat="1" applyFont="1" applyAlignment="1">
      <alignment horizontal="center"/>
    </xf>
    <xf numFmtId="1" fontId="5" fillId="0" borderId="11" xfId="0" applyNumberFormat="1" applyFont="1" applyBorder="1" applyAlignment="1">
      <alignment horizontal="center"/>
    </xf>
    <xf numFmtId="164" fontId="7" fillId="6" borderId="7" xfId="0" applyFont="1" applyFill="1" applyBorder="1" applyAlignment="1">
      <alignment horizontal="center"/>
    </xf>
    <xf numFmtId="164" fontId="7" fillId="6" borderId="8" xfId="0" applyFont="1" applyFill="1" applyBorder="1" applyAlignment="1">
      <alignment horizontal="center"/>
    </xf>
    <xf numFmtId="164" fontId="7" fillId="6" borderId="9" xfId="0" applyFont="1" applyFill="1" applyBorder="1" applyAlignment="1">
      <alignment horizontal="center"/>
    </xf>
    <xf numFmtId="1" fontId="7" fillId="4" borderId="8" xfId="0" applyNumberFormat="1" applyFont="1" applyFill="1" applyBorder="1" applyAlignment="1">
      <alignment horizontal="center"/>
    </xf>
    <xf numFmtId="1" fontId="7" fillId="4" borderId="9" xfId="0" applyNumberFormat="1" applyFont="1" applyFill="1" applyBorder="1" applyAlignment="1">
      <alignment horizontal="center"/>
    </xf>
    <xf numFmtId="165" fontId="6" fillId="16" borderId="30" xfId="0" applyNumberFormat="1" applyFont="1" applyFill="1" applyBorder="1" applyAlignment="1">
      <alignment horizontal="center"/>
    </xf>
    <xf numFmtId="165" fontId="6" fillId="16" borderId="37" xfId="0" applyNumberFormat="1" applyFont="1" applyFill="1" applyBorder="1" applyAlignment="1">
      <alignment horizontal="center"/>
    </xf>
    <xf numFmtId="165" fontId="6" fillId="16" borderId="42" xfId="0" applyNumberFormat="1" applyFont="1" applyFill="1" applyBorder="1" applyAlignment="1">
      <alignment horizontal="center"/>
    </xf>
    <xf numFmtId="1" fontId="7" fillId="20" borderId="7" xfId="0" applyNumberFormat="1" applyFont="1" applyFill="1" applyBorder="1" applyAlignment="1">
      <alignment horizontal="center"/>
    </xf>
    <xf numFmtId="1" fontId="7" fillId="20" borderId="8" xfId="0" applyNumberFormat="1" applyFont="1" applyFill="1" applyBorder="1" applyAlignment="1">
      <alignment horizontal="center"/>
    </xf>
    <xf numFmtId="1" fontId="7" fillId="5" borderId="7" xfId="0" applyNumberFormat="1" applyFont="1" applyFill="1" applyBorder="1" applyAlignment="1">
      <alignment horizontal="center"/>
    </xf>
    <xf numFmtId="1" fontId="7" fillId="5" borderId="8" xfId="0" applyNumberFormat="1" applyFont="1" applyFill="1" applyBorder="1" applyAlignment="1">
      <alignment horizontal="center"/>
    </xf>
    <xf numFmtId="1" fontId="7" fillId="5" borderId="9" xfId="0" applyNumberFormat="1" applyFont="1" applyFill="1" applyBorder="1" applyAlignment="1">
      <alignment horizontal="center"/>
    </xf>
    <xf numFmtId="1" fontId="7" fillId="4" borderId="4" xfId="0" applyNumberFormat="1" applyFont="1" applyFill="1" applyBorder="1" applyAlignment="1">
      <alignment horizontal="center"/>
    </xf>
    <xf numFmtId="1" fontId="7" fillId="4" borderId="5" xfId="0" applyNumberFormat="1" applyFont="1" applyFill="1" applyBorder="1" applyAlignment="1">
      <alignment horizontal="center"/>
    </xf>
    <xf numFmtId="1" fontId="7" fillId="4" borderId="6" xfId="0" applyNumberFormat="1" applyFont="1" applyFill="1" applyBorder="1" applyAlignment="1">
      <alignment horizontal="center"/>
    </xf>
    <xf numFmtId="1" fontId="7" fillId="7" borderId="7" xfId="0" applyNumberFormat="1" applyFont="1" applyFill="1" applyBorder="1" applyAlignment="1">
      <alignment horizontal="center"/>
    </xf>
    <xf numFmtId="1" fontId="7" fillId="7" borderId="8" xfId="0" applyNumberFormat="1" applyFont="1" applyFill="1" applyBorder="1" applyAlignment="1">
      <alignment horizontal="center"/>
    </xf>
    <xf numFmtId="1" fontId="7" fillId="17" borderId="8" xfId="0" applyNumberFormat="1" applyFont="1" applyFill="1" applyBorder="1" applyAlignment="1">
      <alignment horizontal="center"/>
    </xf>
    <xf numFmtId="1" fontId="7" fillId="18" borderId="7" xfId="0" applyNumberFormat="1" applyFont="1" applyFill="1" applyBorder="1" applyAlignment="1">
      <alignment horizontal="center"/>
    </xf>
    <xf numFmtId="1" fontId="7" fillId="18" borderId="8" xfId="0" applyNumberFormat="1" applyFont="1" applyFill="1" applyBorder="1" applyAlignment="1">
      <alignment horizontal="center"/>
    </xf>
    <xf numFmtId="1" fontId="7" fillId="15" borderId="7" xfId="0" applyNumberFormat="1" applyFont="1" applyFill="1" applyBorder="1" applyAlignment="1">
      <alignment horizontal="center"/>
    </xf>
    <xf numFmtId="1" fontId="7" fillId="15" borderId="8" xfId="0" applyNumberFormat="1" applyFont="1" applyFill="1" applyBorder="1" applyAlignment="1">
      <alignment horizontal="center"/>
    </xf>
    <xf numFmtId="1" fontId="7" fillId="15" borderId="9" xfId="0" applyNumberFormat="1" applyFont="1" applyFill="1" applyBorder="1" applyAlignment="1">
      <alignment horizontal="center"/>
    </xf>
    <xf numFmtId="1" fontId="7" fillId="19" borderId="7" xfId="0" applyNumberFormat="1" applyFont="1" applyFill="1" applyBorder="1" applyAlignment="1">
      <alignment horizontal="center"/>
    </xf>
    <xf numFmtId="1" fontId="7" fillId="19" borderId="8" xfId="0" applyNumberFormat="1" applyFont="1" applyFill="1" applyBorder="1" applyAlignment="1">
      <alignment horizontal="center"/>
    </xf>
    <xf numFmtId="1" fontId="7" fillId="19" borderId="9" xfId="0" applyNumberFormat="1" applyFont="1" applyFill="1" applyBorder="1" applyAlignment="1">
      <alignment horizontal="center"/>
    </xf>
    <xf numFmtId="1" fontId="7" fillId="11" borderId="7" xfId="0" applyNumberFormat="1" applyFont="1" applyFill="1" applyBorder="1" applyAlignment="1">
      <alignment horizontal="center"/>
    </xf>
    <xf numFmtId="1" fontId="7" fillId="11" borderId="8" xfId="0" applyNumberFormat="1" applyFont="1" applyFill="1" applyBorder="1" applyAlignment="1">
      <alignment horizontal="center"/>
    </xf>
    <xf numFmtId="1" fontId="7" fillId="11" borderId="9" xfId="0" applyNumberFormat="1" applyFont="1" applyFill="1" applyBorder="1" applyAlignment="1">
      <alignment horizontal="center"/>
    </xf>
    <xf numFmtId="0" fontId="28" fillId="4" borderId="43" xfId="7" applyFont="1" applyFill="1" applyBorder="1" applyAlignment="1">
      <alignment horizontal="center" vertical="center"/>
    </xf>
    <xf numFmtId="0" fontId="28" fillId="4" borderId="34" xfId="7" applyFont="1" applyFill="1" applyBorder="1" applyAlignment="1">
      <alignment horizontal="center" vertical="center"/>
    </xf>
    <xf numFmtId="0" fontId="28" fillId="4" borderId="31" xfId="7" applyFont="1" applyFill="1" applyBorder="1" applyAlignment="1">
      <alignment horizontal="center" vertical="center"/>
    </xf>
    <xf numFmtId="1" fontId="7" fillId="21" borderId="72" xfId="0" applyNumberFormat="1" applyFont="1" applyFill="1" applyBorder="1" applyAlignment="1">
      <alignment horizontal="center" vertical="center"/>
    </xf>
    <xf numFmtId="1" fontId="7" fillId="21" borderId="69" xfId="0" applyNumberFormat="1" applyFont="1" applyFill="1" applyBorder="1" applyAlignment="1">
      <alignment horizontal="center" vertical="center"/>
    </xf>
    <xf numFmtId="164" fontId="7" fillId="3" borderId="7" xfId="0" applyFont="1" applyFill="1" applyBorder="1" applyAlignment="1">
      <alignment horizontal="center"/>
    </xf>
    <xf numFmtId="164" fontId="7" fillId="3" borderId="8" xfId="0" applyFont="1" applyFill="1" applyBorder="1" applyAlignment="1">
      <alignment horizontal="center"/>
    </xf>
    <xf numFmtId="164" fontId="7" fillId="3" borderId="9" xfId="0" applyFont="1" applyFill="1" applyBorder="1" applyAlignment="1">
      <alignment horizontal="center"/>
    </xf>
    <xf numFmtId="1" fontId="7" fillId="4" borderId="7" xfId="0" applyNumberFormat="1" applyFont="1" applyFill="1" applyBorder="1" applyAlignment="1">
      <alignment horizontal="center"/>
    </xf>
    <xf numFmtId="0" fontId="29" fillId="4" borderId="16" xfId="7" applyFont="1" applyFill="1" applyBorder="1" applyAlignment="1">
      <alignment horizontal="center" vertical="center"/>
    </xf>
    <xf numFmtId="0" fontId="29" fillId="4" borderId="15" xfId="7" applyFont="1" applyFill="1" applyBorder="1" applyAlignment="1">
      <alignment horizontal="center" vertical="center"/>
    </xf>
    <xf numFmtId="0" fontId="29" fillId="4" borderId="17" xfId="7" applyFont="1" applyFill="1" applyBorder="1" applyAlignment="1">
      <alignment horizontal="center" vertical="center"/>
    </xf>
    <xf numFmtId="166" fontId="5" fillId="0" borderId="0" xfId="0" applyNumberFormat="1" applyFont="1" applyAlignment="1">
      <alignment horizontal="center"/>
    </xf>
    <xf numFmtId="166" fontId="5" fillId="0" borderId="11" xfId="0" applyNumberFormat="1" applyFont="1" applyBorder="1" applyAlignment="1">
      <alignment horizontal="center"/>
    </xf>
    <xf numFmtId="164" fontId="7" fillId="0" borderId="13" xfId="0" applyFont="1" applyBorder="1" applyAlignment="1">
      <alignment horizontal="center"/>
    </xf>
    <xf numFmtId="164" fontId="7" fillId="0" borderId="14" xfId="0" applyFont="1" applyBorder="1" applyAlignment="1">
      <alignment horizontal="center"/>
    </xf>
    <xf numFmtId="164" fontId="7" fillId="0" borderId="12" xfId="0" applyFont="1" applyBorder="1" applyAlignment="1">
      <alignment horizontal="center"/>
    </xf>
    <xf numFmtId="1" fontId="7" fillId="21" borderId="26" xfId="0" applyNumberFormat="1" applyFont="1" applyFill="1" applyBorder="1" applyAlignment="1">
      <alignment horizontal="center" vertical="center"/>
    </xf>
    <xf numFmtId="1" fontId="7" fillId="21" borderId="27" xfId="0" applyNumberFormat="1" applyFont="1" applyFill="1" applyBorder="1" applyAlignment="1">
      <alignment horizontal="center" vertical="center"/>
    </xf>
    <xf numFmtId="0" fontId="10" fillId="2" borderId="45" xfId="4" applyFont="1" applyFill="1" applyBorder="1" applyAlignment="1">
      <alignment horizontal="left" vertical="center" wrapText="1"/>
    </xf>
    <xf numFmtId="0" fontId="10" fillId="2" borderId="21" xfId="4" applyFont="1" applyFill="1" applyBorder="1" applyAlignment="1">
      <alignment horizontal="left" vertical="center" wrapText="1"/>
    </xf>
    <xf numFmtId="0" fontId="10" fillId="4" borderId="45" xfId="4" applyFont="1" applyFill="1" applyBorder="1" applyAlignment="1">
      <alignment horizontal="left" vertical="center" wrapText="1"/>
    </xf>
    <xf numFmtId="0" fontId="10" fillId="4" borderId="21" xfId="4" applyFont="1" applyFill="1" applyBorder="1" applyAlignment="1">
      <alignment horizontal="left" vertical="center" wrapText="1"/>
    </xf>
    <xf numFmtId="0" fontId="10" fillId="4" borderId="48" xfId="4" applyFont="1" applyFill="1" applyBorder="1" applyAlignment="1">
      <alignment horizontal="left" vertical="center" wrapText="1"/>
    </xf>
    <xf numFmtId="0" fontId="10" fillId="0" borderId="45" xfId="4" applyFont="1" applyBorder="1" applyAlignment="1">
      <alignment horizontal="left" vertical="center" wrapText="1"/>
    </xf>
    <xf numFmtId="0" fontId="10" fillId="0" borderId="50" xfId="4" applyFont="1" applyBorder="1" applyAlignment="1">
      <alignment horizontal="left" vertical="center" wrapText="1"/>
    </xf>
    <xf numFmtId="0" fontId="10" fillId="2" borderId="48" xfId="4" applyFont="1" applyFill="1" applyBorder="1" applyAlignment="1">
      <alignment horizontal="left" vertical="center" wrapText="1"/>
    </xf>
    <xf numFmtId="0" fontId="10" fillId="4" borderId="50" xfId="4" applyFont="1" applyFill="1" applyBorder="1" applyAlignment="1">
      <alignment horizontal="left" vertical="center" wrapText="1"/>
    </xf>
    <xf numFmtId="0" fontId="10" fillId="0" borderId="57" xfId="4" applyFont="1" applyBorder="1" applyAlignment="1">
      <alignment horizontal="left" vertical="center" wrapText="1"/>
    </xf>
    <xf numFmtId="0" fontId="10" fillId="0" borderId="0" xfId="4" applyFont="1" applyAlignment="1">
      <alignment horizontal="left" vertical="center" wrapText="1"/>
    </xf>
    <xf numFmtId="0" fontId="10" fillId="0" borderId="46" xfId="4" applyFont="1" applyBorder="1" applyAlignment="1">
      <alignment horizontal="left" vertical="center" wrapText="1"/>
    </xf>
    <xf numFmtId="0" fontId="10" fillId="0" borderId="49" xfId="4" applyFont="1" applyBorder="1" applyAlignment="1">
      <alignment horizontal="left" vertical="center" wrapText="1"/>
    </xf>
    <xf numFmtId="0" fontId="10" fillId="4" borderId="46" xfId="4" applyFont="1" applyFill="1" applyBorder="1" applyAlignment="1">
      <alignment horizontal="left" vertical="center" wrapText="1"/>
    </xf>
    <xf numFmtId="0" fontId="10" fillId="4" borderId="49" xfId="4" applyFont="1" applyFill="1" applyBorder="1" applyAlignment="1">
      <alignment horizontal="left" vertical="center" wrapText="1"/>
    </xf>
    <xf numFmtId="0" fontId="10" fillId="0" borderId="33" xfId="4" applyFont="1" applyBorder="1" applyAlignment="1">
      <alignment horizontal="center" vertical="center"/>
    </xf>
    <xf numFmtId="0" fontId="10" fillId="0" borderId="32" xfId="4" applyFont="1" applyBorder="1" applyAlignment="1">
      <alignment horizontal="center" vertical="center"/>
    </xf>
    <xf numFmtId="0" fontId="10" fillId="0" borderId="36" xfId="4" applyFont="1" applyBorder="1" applyAlignment="1">
      <alignment horizontal="center" vertical="center"/>
    </xf>
    <xf numFmtId="0" fontId="10" fillId="0" borderId="58" xfId="4" applyFont="1" applyBorder="1" applyAlignment="1">
      <alignment horizontal="left" vertical="center" wrapText="1"/>
    </xf>
    <xf numFmtId="0" fontId="10" fillId="0" borderId="24" xfId="4" applyFont="1" applyBorder="1" applyAlignment="1">
      <alignment horizontal="left" vertical="center" wrapText="1"/>
    </xf>
    <xf numFmtId="0" fontId="10" fillId="4" borderId="58" xfId="4" applyFont="1" applyFill="1" applyBorder="1" applyAlignment="1">
      <alignment horizontal="left" vertical="center" wrapText="1"/>
    </xf>
    <xf numFmtId="0" fontId="10" fillId="4" borderId="24" xfId="4" applyFont="1" applyFill="1" applyBorder="1" applyAlignment="1">
      <alignment horizontal="left" vertical="center" wrapText="1"/>
    </xf>
    <xf numFmtId="0" fontId="10" fillId="0" borderId="48" xfId="4" applyFont="1" applyBorder="1" applyAlignment="1">
      <alignment horizontal="left" vertical="center" wrapText="1"/>
    </xf>
    <xf numFmtId="0" fontId="10" fillId="0" borderId="21" xfId="4" applyFont="1" applyBorder="1" applyAlignment="1">
      <alignment horizontal="left" vertical="center" wrapText="1"/>
    </xf>
    <xf numFmtId="164" fontId="5" fillId="5" borderId="28" xfId="0" applyFont="1" applyFill="1" applyBorder="1"/>
  </cellXfs>
  <cellStyles count="10">
    <cellStyle name="Normal" xfId="0" builtinId="0"/>
    <cellStyle name="Normal 2" xfId="2" xr:uid="{5A658F8C-95D2-49B3-B334-8E74CE182C72}"/>
    <cellStyle name="Normal 2 3" xfId="7" xr:uid="{9DE05F81-2D3C-4A4D-BA57-1CD682733255}"/>
    <cellStyle name="Normal 3" xfId="3" xr:uid="{C439C9D5-1D99-46E8-B2C0-EE5E8220D4D7}"/>
    <cellStyle name="Normal 4" xfId="4" xr:uid="{CE6911C3-ACCD-42B7-BB8B-E89D7585D4EC}"/>
    <cellStyle name="Normal 5" xfId="8" xr:uid="{D47285D2-8CAD-40EA-B7C0-728D5FEB2B3A}"/>
    <cellStyle name="Normal_July 2006 Met Account" xfId="5" xr:uid="{BD85C32E-27BD-4A24-8E09-EE39ADE8A4E1}"/>
    <cellStyle name="Percent" xfId="1" builtinId="5"/>
    <cellStyle name="Percent 2" xfId="6" xr:uid="{C22C47E3-D6FE-424B-B3C4-4C332A1D8F02}"/>
    <cellStyle name="Percent 3" xfId="9" xr:uid="{754D99A5-2E07-49F3-A137-14AE86787B3C}"/>
  </cellStyles>
  <dxfs count="0"/>
  <tableStyles count="0" defaultTableStyle="TableStyleMedium2" defaultPivotStyle="PivotStyleLight16"/>
  <colors>
    <mruColors>
      <color rgb="FFFFFFCC"/>
      <color rgb="FFCCECFF"/>
      <color rgb="FFFFCCFF"/>
      <color rgb="FFCC99FF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3.xml"/><Relationship Id="rId299" Type="http://schemas.openxmlformats.org/officeDocument/2006/relationships/externalLink" Target="externalLinks/externalLink295.xml"/><Relationship Id="rId21" Type="http://schemas.openxmlformats.org/officeDocument/2006/relationships/externalLink" Target="externalLinks/externalLink17.xml"/><Relationship Id="rId63" Type="http://schemas.openxmlformats.org/officeDocument/2006/relationships/externalLink" Target="externalLinks/externalLink59.xml"/><Relationship Id="rId159" Type="http://schemas.openxmlformats.org/officeDocument/2006/relationships/externalLink" Target="externalLinks/externalLink155.xml"/><Relationship Id="rId324" Type="http://schemas.openxmlformats.org/officeDocument/2006/relationships/externalLink" Target="externalLinks/externalLink320.xml"/><Relationship Id="rId170" Type="http://schemas.openxmlformats.org/officeDocument/2006/relationships/externalLink" Target="externalLinks/externalLink166.xml"/><Relationship Id="rId226" Type="http://schemas.openxmlformats.org/officeDocument/2006/relationships/externalLink" Target="externalLinks/externalLink222.xml"/><Relationship Id="rId268" Type="http://schemas.openxmlformats.org/officeDocument/2006/relationships/externalLink" Target="externalLinks/externalLink264.xml"/><Relationship Id="rId32" Type="http://schemas.openxmlformats.org/officeDocument/2006/relationships/externalLink" Target="externalLinks/externalLink28.xml"/><Relationship Id="rId74" Type="http://schemas.openxmlformats.org/officeDocument/2006/relationships/externalLink" Target="externalLinks/externalLink70.xml"/><Relationship Id="rId128" Type="http://schemas.openxmlformats.org/officeDocument/2006/relationships/externalLink" Target="externalLinks/externalLink124.xml"/><Relationship Id="rId335" Type="http://schemas.openxmlformats.org/officeDocument/2006/relationships/externalLink" Target="externalLinks/externalLink331.xml"/><Relationship Id="rId5" Type="http://schemas.openxmlformats.org/officeDocument/2006/relationships/externalLink" Target="externalLinks/externalLink1.xml"/><Relationship Id="rId181" Type="http://schemas.openxmlformats.org/officeDocument/2006/relationships/externalLink" Target="externalLinks/externalLink177.xml"/><Relationship Id="rId237" Type="http://schemas.openxmlformats.org/officeDocument/2006/relationships/externalLink" Target="externalLinks/externalLink233.xml"/><Relationship Id="rId279" Type="http://schemas.openxmlformats.org/officeDocument/2006/relationships/externalLink" Target="externalLinks/externalLink275.xml"/><Relationship Id="rId43" Type="http://schemas.openxmlformats.org/officeDocument/2006/relationships/externalLink" Target="externalLinks/externalLink39.xml"/><Relationship Id="rId139" Type="http://schemas.openxmlformats.org/officeDocument/2006/relationships/externalLink" Target="externalLinks/externalLink135.xml"/><Relationship Id="rId290" Type="http://schemas.openxmlformats.org/officeDocument/2006/relationships/externalLink" Target="externalLinks/externalLink286.xml"/><Relationship Id="rId304" Type="http://schemas.openxmlformats.org/officeDocument/2006/relationships/externalLink" Target="externalLinks/externalLink300.xml"/><Relationship Id="rId346" Type="http://schemas.openxmlformats.org/officeDocument/2006/relationships/externalLink" Target="externalLinks/externalLink342.xml"/><Relationship Id="rId85" Type="http://schemas.openxmlformats.org/officeDocument/2006/relationships/externalLink" Target="externalLinks/externalLink81.xml"/><Relationship Id="rId150" Type="http://schemas.openxmlformats.org/officeDocument/2006/relationships/externalLink" Target="externalLinks/externalLink146.xml"/><Relationship Id="rId192" Type="http://schemas.openxmlformats.org/officeDocument/2006/relationships/externalLink" Target="externalLinks/externalLink188.xml"/><Relationship Id="rId206" Type="http://schemas.openxmlformats.org/officeDocument/2006/relationships/externalLink" Target="externalLinks/externalLink202.xml"/><Relationship Id="rId248" Type="http://schemas.openxmlformats.org/officeDocument/2006/relationships/externalLink" Target="externalLinks/externalLink244.xml"/><Relationship Id="rId12" Type="http://schemas.openxmlformats.org/officeDocument/2006/relationships/externalLink" Target="externalLinks/externalLink8.xml"/><Relationship Id="rId108" Type="http://schemas.openxmlformats.org/officeDocument/2006/relationships/externalLink" Target="externalLinks/externalLink104.xml"/><Relationship Id="rId315" Type="http://schemas.openxmlformats.org/officeDocument/2006/relationships/externalLink" Target="externalLinks/externalLink311.xml"/><Relationship Id="rId357" Type="http://schemas.microsoft.com/office/2017/10/relationships/person" Target="persons/person.xml"/><Relationship Id="rId54" Type="http://schemas.openxmlformats.org/officeDocument/2006/relationships/externalLink" Target="externalLinks/externalLink50.xml"/><Relationship Id="rId96" Type="http://schemas.openxmlformats.org/officeDocument/2006/relationships/externalLink" Target="externalLinks/externalLink92.xml"/><Relationship Id="rId161" Type="http://schemas.openxmlformats.org/officeDocument/2006/relationships/externalLink" Target="externalLinks/externalLink157.xml"/><Relationship Id="rId217" Type="http://schemas.openxmlformats.org/officeDocument/2006/relationships/externalLink" Target="externalLinks/externalLink213.xml"/><Relationship Id="rId259" Type="http://schemas.openxmlformats.org/officeDocument/2006/relationships/externalLink" Target="externalLinks/externalLink255.xml"/><Relationship Id="rId23" Type="http://schemas.openxmlformats.org/officeDocument/2006/relationships/externalLink" Target="externalLinks/externalLink19.xml"/><Relationship Id="rId119" Type="http://schemas.openxmlformats.org/officeDocument/2006/relationships/externalLink" Target="externalLinks/externalLink115.xml"/><Relationship Id="rId270" Type="http://schemas.openxmlformats.org/officeDocument/2006/relationships/externalLink" Target="externalLinks/externalLink266.xml"/><Relationship Id="rId326" Type="http://schemas.openxmlformats.org/officeDocument/2006/relationships/externalLink" Target="externalLinks/externalLink322.xml"/><Relationship Id="rId65" Type="http://schemas.openxmlformats.org/officeDocument/2006/relationships/externalLink" Target="externalLinks/externalLink61.xml"/><Relationship Id="rId130" Type="http://schemas.openxmlformats.org/officeDocument/2006/relationships/externalLink" Target="externalLinks/externalLink126.xml"/><Relationship Id="rId172" Type="http://schemas.openxmlformats.org/officeDocument/2006/relationships/externalLink" Target="externalLinks/externalLink168.xml"/><Relationship Id="rId228" Type="http://schemas.openxmlformats.org/officeDocument/2006/relationships/externalLink" Target="externalLinks/externalLink224.xml"/><Relationship Id="rId281" Type="http://schemas.openxmlformats.org/officeDocument/2006/relationships/externalLink" Target="externalLinks/externalLink277.xml"/><Relationship Id="rId337" Type="http://schemas.openxmlformats.org/officeDocument/2006/relationships/externalLink" Target="externalLinks/externalLink333.xml"/><Relationship Id="rId34" Type="http://schemas.openxmlformats.org/officeDocument/2006/relationships/externalLink" Target="externalLinks/externalLink30.xml"/><Relationship Id="rId76" Type="http://schemas.openxmlformats.org/officeDocument/2006/relationships/externalLink" Target="externalLinks/externalLink72.xml"/><Relationship Id="rId141" Type="http://schemas.openxmlformats.org/officeDocument/2006/relationships/externalLink" Target="externalLinks/externalLink137.xml"/><Relationship Id="rId7" Type="http://schemas.openxmlformats.org/officeDocument/2006/relationships/externalLink" Target="externalLinks/externalLink3.xml"/><Relationship Id="rId183" Type="http://schemas.openxmlformats.org/officeDocument/2006/relationships/externalLink" Target="externalLinks/externalLink179.xml"/><Relationship Id="rId239" Type="http://schemas.openxmlformats.org/officeDocument/2006/relationships/externalLink" Target="externalLinks/externalLink235.xml"/><Relationship Id="rId250" Type="http://schemas.openxmlformats.org/officeDocument/2006/relationships/externalLink" Target="externalLinks/externalLink246.xml"/><Relationship Id="rId292" Type="http://schemas.openxmlformats.org/officeDocument/2006/relationships/externalLink" Target="externalLinks/externalLink288.xml"/><Relationship Id="rId306" Type="http://schemas.openxmlformats.org/officeDocument/2006/relationships/externalLink" Target="externalLinks/externalLink302.xml"/><Relationship Id="rId45" Type="http://schemas.openxmlformats.org/officeDocument/2006/relationships/externalLink" Target="externalLinks/externalLink41.xml"/><Relationship Id="rId87" Type="http://schemas.openxmlformats.org/officeDocument/2006/relationships/externalLink" Target="externalLinks/externalLink83.xml"/><Relationship Id="rId110" Type="http://schemas.openxmlformats.org/officeDocument/2006/relationships/externalLink" Target="externalLinks/externalLink106.xml"/><Relationship Id="rId348" Type="http://schemas.openxmlformats.org/officeDocument/2006/relationships/externalLink" Target="externalLinks/externalLink344.xml"/><Relationship Id="rId152" Type="http://schemas.openxmlformats.org/officeDocument/2006/relationships/externalLink" Target="externalLinks/externalLink148.xml"/><Relationship Id="rId194" Type="http://schemas.openxmlformats.org/officeDocument/2006/relationships/externalLink" Target="externalLinks/externalLink190.xml"/><Relationship Id="rId208" Type="http://schemas.openxmlformats.org/officeDocument/2006/relationships/externalLink" Target="externalLinks/externalLink204.xml"/><Relationship Id="rId261" Type="http://schemas.openxmlformats.org/officeDocument/2006/relationships/externalLink" Target="externalLinks/externalLink257.xml"/><Relationship Id="rId14" Type="http://schemas.openxmlformats.org/officeDocument/2006/relationships/externalLink" Target="externalLinks/externalLink10.xml"/><Relationship Id="rId56" Type="http://schemas.openxmlformats.org/officeDocument/2006/relationships/externalLink" Target="externalLinks/externalLink52.xml"/><Relationship Id="rId317" Type="http://schemas.openxmlformats.org/officeDocument/2006/relationships/externalLink" Target="externalLinks/externalLink313.xml"/><Relationship Id="rId98" Type="http://schemas.openxmlformats.org/officeDocument/2006/relationships/externalLink" Target="externalLinks/externalLink94.xml"/><Relationship Id="rId121" Type="http://schemas.openxmlformats.org/officeDocument/2006/relationships/externalLink" Target="externalLinks/externalLink117.xml"/><Relationship Id="rId163" Type="http://schemas.openxmlformats.org/officeDocument/2006/relationships/externalLink" Target="externalLinks/externalLink159.xml"/><Relationship Id="rId219" Type="http://schemas.openxmlformats.org/officeDocument/2006/relationships/externalLink" Target="externalLinks/externalLink215.xml"/><Relationship Id="rId230" Type="http://schemas.openxmlformats.org/officeDocument/2006/relationships/externalLink" Target="externalLinks/externalLink226.xml"/><Relationship Id="rId25" Type="http://schemas.openxmlformats.org/officeDocument/2006/relationships/externalLink" Target="externalLinks/externalLink21.xml"/><Relationship Id="rId46" Type="http://schemas.openxmlformats.org/officeDocument/2006/relationships/externalLink" Target="externalLinks/externalLink42.xml"/><Relationship Id="rId67" Type="http://schemas.openxmlformats.org/officeDocument/2006/relationships/externalLink" Target="externalLinks/externalLink63.xml"/><Relationship Id="rId272" Type="http://schemas.openxmlformats.org/officeDocument/2006/relationships/externalLink" Target="externalLinks/externalLink268.xml"/><Relationship Id="rId293" Type="http://schemas.openxmlformats.org/officeDocument/2006/relationships/externalLink" Target="externalLinks/externalLink289.xml"/><Relationship Id="rId307" Type="http://schemas.openxmlformats.org/officeDocument/2006/relationships/externalLink" Target="externalLinks/externalLink303.xml"/><Relationship Id="rId328" Type="http://schemas.openxmlformats.org/officeDocument/2006/relationships/externalLink" Target="externalLinks/externalLink324.xml"/><Relationship Id="rId349" Type="http://schemas.openxmlformats.org/officeDocument/2006/relationships/externalLink" Target="externalLinks/externalLink345.xml"/><Relationship Id="rId88" Type="http://schemas.openxmlformats.org/officeDocument/2006/relationships/externalLink" Target="externalLinks/externalLink84.xml"/><Relationship Id="rId111" Type="http://schemas.openxmlformats.org/officeDocument/2006/relationships/externalLink" Target="externalLinks/externalLink107.xml"/><Relationship Id="rId132" Type="http://schemas.openxmlformats.org/officeDocument/2006/relationships/externalLink" Target="externalLinks/externalLink128.xml"/><Relationship Id="rId153" Type="http://schemas.openxmlformats.org/officeDocument/2006/relationships/externalLink" Target="externalLinks/externalLink149.xml"/><Relationship Id="rId174" Type="http://schemas.openxmlformats.org/officeDocument/2006/relationships/externalLink" Target="externalLinks/externalLink170.xml"/><Relationship Id="rId195" Type="http://schemas.openxmlformats.org/officeDocument/2006/relationships/externalLink" Target="externalLinks/externalLink191.xml"/><Relationship Id="rId209" Type="http://schemas.openxmlformats.org/officeDocument/2006/relationships/externalLink" Target="externalLinks/externalLink205.xml"/><Relationship Id="rId220" Type="http://schemas.openxmlformats.org/officeDocument/2006/relationships/externalLink" Target="externalLinks/externalLink216.xml"/><Relationship Id="rId241" Type="http://schemas.openxmlformats.org/officeDocument/2006/relationships/externalLink" Target="externalLinks/externalLink237.xml"/><Relationship Id="rId15" Type="http://schemas.openxmlformats.org/officeDocument/2006/relationships/externalLink" Target="externalLinks/externalLink11.xml"/><Relationship Id="rId36" Type="http://schemas.openxmlformats.org/officeDocument/2006/relationships/externalLink" Target="externalLinks/externalLink32.xml"/><Relationship Id="rId57" Type="http://schemas.openxmlformats.org/officeDocument/2006/relationships/externalLink" Target="externalLinks/externalLink53.xml"/><Relationship Id="rId262" Type="http://schemas.openxmlformats.org/officeDocument/2006/relationships/externalLink" Target="externalLinks/externalLink258.xml"/><Relationship Id="rId283" Type="http://schemas.openxmlformats.org/officeDocument/2006/relationships/externalLink" Target="externalLinks/externalLink279.xml"/><Relationship Id="rId318" Type="http://schemas.openxmlformats.org/officeDocument/2006/relationships/externalLink" Target="externalLinks/externalLink314.xml"/><Relationship Id="rId339" Type="http://schemas.openxmlformats.org/officeDocument/2006/relationships/externalLink" Target="externalLinks/externalLink335.xml"/><Relationship Id="rId78" Type="http://schemas.openxmlformats.org/officeDocument/2006/relationships/externalLink" Target="externalLinks/externalLink74.xml"/><Relationship Id="rId99" Type="http://schemas.openxmlformats.org/officeDocument/2006/relationships/externalLink" Target="externalLinks/externalLink95.xml"/><Relationship Id="rId101" Type="http://schemas.openxmlformats.org/officeDocument/2006/relationships/externalLink" Target="externalLinks/externalLink97.xml"/><Relationship Id="rId122" Type="http://schemas.openxmlformats.org/officeDocument/2006/relationships/externalLink" Target="externalLinks/externalLink118.xml"/><Relationship Id="rId143" Type="http://schemas.openxmlformats.org/officeDocument/2006/relationships/externalLink" Target="externalLinks/externalLink139.xml"/><Relationship Id="rId164" Type="http://schemas.openxmlformats.org/officeDocument/2006/relationships/externalLink" Target="externalLinks/externalLink160.xml"/><Relationship Id="rId185" Type="http://schemas.openxmlformats.org/officeDocument/2006/relationships/externalLink" Target="externalLinks/externalLink181.xml"/><Relationship Id="rId350" Type="http://schemas.openxmlformats.org/officeDocument/2006/relationships/externalLink" Target="externalLinks/externalLink346.xml"/><Relationship Id="rId9" Type="http://schemas.openxmlformats.org/officeDocument/2006/relationships/externalLink" Target="externalLinks/externalLink5.xml"/><Relationship Id="rId210" Type="http://schemas.openxmlformats.org/officeDocument/2006/relationships/externalLink" Target="externalLinks/externalLink206.xml"/><Relationship Id="rId26" Type="http://schemas.openxmlformats.org/officeDocument/2006/relationships/externalLink" Target="externalLinks/externalLink22.xml"/><Relationship Id="rId231" Type="http://schemas.openxmlformats.org/officeDocument/2006/relationships/externalLink" Target="externalLinks/externalLink227.xml"/><Relationship Id="rId252" Type="http://schemas.openxmlformats.org/officeDocument/2006/relationships/externalLink" Target="externalLinks/externalLink248.xml"/><Relationship Id="rId273" Type="http://schemas.openxmlformats.org/officeDocument/2006/relationships/externalLink" Target="externalLinks/externalLink269.xml"/><Relationship Id="rId294" Type="http://schemas.openxmlformats.org/officeDocument/2006/relationships/externalLink" Target="externalLinks/externalLink290.xml"/><Relationship Id="rId308" Type="http://schemas.openxmlformats.org/officeDocument/2006/relationships/externalLink" Target="externalLinks/externalLink304.xml"/><Relationship Id="rId329" Type="http://schemas.openxmlformats.org/officeDocument/2006/relationships/externalLink" Target="externalLinks/externalLink325.xml"/><Relationship Id="rId47" Type="http://schemas.openxmlformats.org/officeDocument/2006/relationships/externalLink" Target="externalLinks/externalLink43.xml"/><Relationship Id="rId68" Type="http://schemas.openxmlformats.org/officeDocument/2006/relationships/externalLink" Target="externalLinks/externalLink64.xml"/><Relationship Id="rId89" Type="http://schemas.openxmlformats.org/officeDocument/2006/relationships/externalLink" Target="externalLinks/externalLink85.xml"/><Relationship Id="rId112" Type="http://schemas.openxmlformats.org/officeDocument/2006/relationships/externalLink" Target="externalLinks/externalLink108.xml"/><Relationship Id="rId133" Type="http://schemas.openxmlformats.org/officeDocument/2006/relationships/externalLink" Target="externalLinks/externalLink129.xml"/><Relationship Id="rId154" Type="http://schemas.openxmlformats.org/officeDocument/2006/relationships/externalLink" Target="externalLinks/externalLink150.xml"/><Relationship Id="rId175" Type="http://schemas.openxmlformats.org/officeDocument/2006/relationships/externalLink" Target="externalLinks/externalLink171.xml"/><Relationship Id="rId340" Type="http://schemas.openxmlformats.org/officeDocument/2006/relationships/externalLink" Target="externalLinks/externalLink336.xml"/><Relationship Id="rId196" Type="http://schemas.openxmlformats.org/officeDocument/2006/relationships/externalLink" Target="externalLinks/externalLink192.xml"/><Relationship Id="rId200" Type="http://schemas.openxmlformats.org/officeDocument/2006/relationships/externalLink" Target="externalLinks/externalLink196.xml"/><Relationship Id="rId16" Type="http://schemas.openxmlformats.org/officeDocument/2006/relationships/externalLink" Target="externalLinks/externalLink12.xml"/><Relationship Id="rId221" Type="http://schemas.openxmlformats.org/officeDocument/2006/relationships/externalLink" Target="externalLinks/externalLink217.xml"/><Relationship Id="rId242" Type="http://schemas.openxmlformats.org/officeDocument/2006/relationships/externalLink" Target="externalLinks/externalLink238.xml"/><Relationship Id="rId263" Type="http://schemas.openxmlformats.org/officeDocument/2006/relationships/externalLink" Target="externalLinks/externalLink259.xml"/><Relationship Id="rId284" Type="http://schemas.openxmlformats.org/officeDocument/2006/relationships/externalLink" Target="externalLinks/externalLink280.xml"/><Relationship Id="rId319" Type="http://schemas.openxmlformats.org/officeDocument/2006/relationships/externalLink" Target="externalLinks/externalLink315.xml"/><Relationship Id="rId37" Type="http://schemas.openxmlformats.org/officeDocument/2006/relationships/externalLink" Target="externalLinks/externalLink33.xml"/><Relationship Id="rId58" Type="http://schemas.openxmlformats.org/officeDocument/2006/relationships/externalLink" Target="externalLinks/externalLink54.xml"/><Relationship Id="rId79" Type="http://schemas.openxmlformats.org/officeDocument/2006/relationships/externalLink" Target="externalLinks/externalLink75.xml"/><Relationship Id="rId102" Type="http://schemas.openxmlformats.org/officeDocument/2006/relationships/externalLink" Target="externalLinks/externalLink98.xml"/><Relationship Id="rId123" Type="http://schemas.openxmlformats.org/officeDocument/2006/relationships/externalLink" Target="externalLinks/externalLink119.xml"/><Relationship Id="rId144" Type="http://schemas.openxmlformats.org/officeDocument/2006/relationships/externalLink" Target="externalLinks/externalLink140.xml"/><Relationship Id="rId330" Type="http://schemas.openxmlformats.org/officeDocument/2006/relationships/externalLink" Target="externalLinks/externalLink326.xml"/><Relationship Id="rId90" Type="http://schemas.openxmlformats.org/officeDocument/2006/relationships/externalLink" Target="externalLinks/externalLink86.xml"/><Relationship Id="rId165" Type="http://schemas.openxmlformats.org/officeDocument/2006/relationships/externalLink" Target="externalLinks/externalLink161.xml"/><Relationship Id="rId186" Type="http://schemas.openxmlformats.org/officeDocument/2006/relationships/externalLink" Target="externalLinks/externalLink182.xml"/><Relationship Id="rId351" Type="http://schemas.openxmlformats.org/officeDocument/2006/relationships/externalLink" Target="externalLinks/externalLink347.xml"/><Relationship Id="rId211" Type="http://schemas.openxmlformats.org/officeDocument/2006/relationships/externalLink" Target="externalLinks/externalLink207.xml"/><Relationship Id="rId232" Type="http://schemas.openxmlformats.org/officeDocument/2006/relationships/externalLink" Target="externalLinks/externalLink228.xml"/><Relationship Id="rId253" Type="http://schemas.openxmlformats.org/officeDocument/2006/relationships/externalLink" Target="externalLinks/externalLink249.xml"/><Relationship Id="rId274" Type="http://schemas.openxmlformats.org/officeDocument/2006/relationships/externalLink" Target="externalLinks/externalLink270.xml"/><Relationship Id="rId295" Type="http://schemas.openxmlformats.org/officeDocument/2006/relationships/externalLink" Target="externalLinks/externalLink291.xml"/><Relationship Id="rId309" Type="http://schemas.openxmlformats.org/officeDocument/2006/relationships/externalLink" Target="externalLinks/externalLink305.xml"/><Relationship Id="rId27" Type="http://schemas.openxmlformats.org/officeDocument/2006/relationships/externalLink" Target="externalLinks/externalLink23.xml"/><Relationship Id="rId48" Type="http://schemas.openxmlformats.org/officeDocument/2006/relationships/externalLink" Target="externalLinks/externalLink44.xml"/><Relationship Id="rId69" Type="http://schemas.openxmlformats.org/officeDocument/2006/relationships/externalLink" Target="externalLinks/externalLink65.xml"/><Relationship Id="rId113" Type="http://schemas.openxmlformats.org/officeDocument/2006/relationships/externalLink" Target="externalLinks/externalLink109.xml"/><Relationship Id="rId134" Type="http://schemas.openxmlformats.org/officeDocument/2006/relationships/externalLink" Target="externalLinks/externalLink130.xml"/><Relationship Id="rId320" Type="http://schemas.openxmlformats.org/officeDocument/2006/relationships/externalLink" Target="externalLinks/externalLink316.xml"/><Relationship Id="rId80" Type="http://schemas.openxmlformats.org/officeDocument/2006/relationships/externalLink" Target="externalLinks/externalLink76.xml"/><Relationship Id="rId155" Type="http://schemas.openxmlformats.org/officeDocument/2006/relationships/externalLink" Target="externalLinks/externalLink151.xml"/><Relationship Id="rId176" Type="http://schemas.openxmlformats.org/officeDocument/2006/relationships/externalLink" Target="externalLinks/externalLink172.xml"/><Relationship Id="rId197" Type="http://schemas.openxmlformats.org/officeDocument/2006/relationships/externalLink" Target="externalLinks/externalLink193.xml"/><Relationship Id="rId341" Type="http://schemas.openxmlformats.org/officeDocument/2006/relationships/externalLink" Target="externalLinks/externalLink337.xml"/><Relationship Id="rId201" Type="http://schemas.openxmlformats.org/officeDocument/2006/relationships/externalLink" Target="externalLinks/externalLink197.xml"/><Relationship Id="rId222" Type="http://schemas.openxmlformats.org/officeDocument/2006/relationships/externalLink" Target="externalLinks/externalLink218.xml"/><Relationship Id="rId243" Type="http://schemas.openxmlformats.org/officeDocument/2006/relationships/externalLink" Target="externalLinks/externalLink239.xml"/><Relationship Id="rId264" Type="http://schemas.openxmlformats.org/officeDocument/2006/relationships/externalLink" Target="externalLinks/externalLink260.xml"/><Relationship Id="rId285" Type="http://schemas.openxmlformats.org/officeDocument/2006/relationships/externalLink" Target="externalLinks/externalLink281.xml"/><Relationship Id="rId17" Type="http://schemas.openxmlformats.org/officeDocument/2006/relationships/externalLink" Target="externalLinks/externalLink13.xml"/><Relationship Id="rId38" Type="http://schemas.openxmlformats.org/officeDocument/2006/relationships/externalLink" Target="externalLinks/externalLink34.xml"/><Relationship Id="rId59" Type="http://schemas.openxmlformats.org/officeDocument/2006/relationships/externalLink" Target="externalLinks/externalLink55.xml"/><Relationship Id="rId103" Type="http://schemas.openxmlformats.org/officeDocument/2006/relationships/externalLink" Target="externalLinks/externalLink99.xml"/><Relationship Id="rId124" Type="http://schemas.openxmlformats.org/officeDocument/2006/relationships/externalLink" Target="externalLinks/externalLink120.xml"/><Relationship Id="rId310" Type="http://schemas.openxmlformats.org/officeDocument/2006/relationships/externalLink" Target="externalLinks/externalLink306.xml"/><Relationship Id="rId70" Type="http://schemas.openxmlformats.org/officeDocument/2006/relationships/externalLink" Target="externalLinks/externalLink66.xml"/><Relationship Id="rId91" Type="http://schemas.openxmlformats.org/officeDocument/2006/relationships/externalLink" Target="externalLinks/externalLink87.xml"/><Relationship Id="rId145" Type="http://schemas.openxmlformats.org/officeDocument/2006/relationships/externalLink" Target="externalLinks/externalLink141.xml"/><Relationship Id="rId166" Type="http://schemas.openxmlformats.org/officeDocument/2006/relationships/externalLink" Target="externalLinks/externalLink162.xml"/><Relationship Id="rId187" Type="http://schemas.openxmlformats.org/officeDocument/2006/relationships/externalLink" Target="externalLinks/externalLink183.xml"/><Relationship Id="rId331" Type="http://schemas.openxmlformats.org/officeDocument/2006/relationships/externalLink" Target="externalLinks/externalLink327.xml"/><Relationship Id="rId352" Type="http://schemas.openxmlformats.org/officeDocument/2006/relationships/externalLink" Target="externalLinks/externalLink348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208.xml"/><Relationship Id="rId233" Type="http://schemas.openxmlformats.org/officeDocument/2006/relationships/externalLink" Target="externalLinks/externalLink229.xml"/><Relationship Id="rId254" Type="http://schemas.openxmlformats.org/officeDocument/2006/relationships/externalLink" Target="externalLinks/externalLink250.xml"/><Relationship Id="rId28" Type="http://schemas.openxmlformats.org/officeDocument/2006/relationships/externalLink" Target="externalLinks/externalLink24.xml"/><Relationship Id="rId49" Type="http://schemas.openxmlformats.org/officeDocument/2006/relationships/externalLink" Target="externalLinks/externalLink45.xml"/><Relationship Id="rId114" Type="http://schemas.openxmlformats.org/officeDocument/2006/relationships/externalLink" Target="externalLinks/externalLink110.xml"/><Relationship Id="rId275" Type="http://schemas.openxmlformats.org/officeDocument/2006/relationships/externalLink" Target="externalLinks/externalLink271.xml"/><Relationship Id="rId296" Type="http://schemas.openxmlformats.org/officeDocument/2006/relationships/externalLink" Target="externalLinks/externalLink292.xml"/><Relationship Id="rId300" Type="http://schemas.openxmlformats.org/officeDocument/2006/relationships/externalLink" Target="externalLinks/externalLink296.xml"/><Relationship Id="rId60" Type="http://schemas.openxmlformats.org/officeDocument/2006/relationships/externalLink" Target="externalLinks/externalLink56.xml"/><Relationship Id="rId81" Type="http://schemas.openxmlformats.org/officeDocument/2006/relationships/externalLink" Target="externalLinks/externalLink77.xml"/><Relationship Id="rId135" Type="http://schemas.openxmlformats.org/officeDocument/2006/relationships/externalLink" Target="externalLinks/externalLink131.xml"/><Relationship Id="rId156" Type="http://schemas.openxmlformats.org/officeDocument/2006/relationships/externalLink" Target="externalLinks/externalLink152.xml"/><Relationship Id="rId177" Type="http://schemas.openxmlformats.org/officeDocument/2006/relationships/externalLink" Target="externalLinks/externalLink173.xml"/><Relationship Id="rId198" Type="http://schemas.openxmlformats.org/officeDocument/2006/relationships/externalLink" Target="externalLinks/externalLink194.xml"/><Relationship Id="rId321" Type="http://schemas.openxmlformats.org/officeDocument/2006/relationships/externalLink" Target="externalLinks/externalLink317.xml"/><Relationship Id="rId342" Type="http://schemas.openxmlformats.org/officeDocument/2006/relationships/externalLink" Target="externalLinks/externalLink338.xml"/><Relationship Id="rId202" Type="http://schemas.openxmlformats.org/officeDocument/2006/relationships/externalLink" Target="externalLinks/externalLink198.xml"/><Relationship Id="rId223" Type="http://schemas.openxmlformats.org/officeDocument/2006/relationships/externalLink" Target="externalLinks/externalLink219.xml"/><Relationship Id="rId244" Type="http://schemas.openxmlformats.org/officeDocument/2006/relationships/externalLink" Target="externalLinks/externalLink240.xml"/><Relationship Id="rId18" Type="http://schemas.openxmlformats.org/officeDocument/2006/relationships/externalLink" Target="externalLinks/externalLink14.xml"/><Relationship Id="rId39" Type="http://schemas.openxmlformats.org/officeDocument/2006/relationships/externalLink" Target="externalLinks/externalLink35.xml"/><Relationship Id="rId265" Type="http://schemas.openxmlformats.org/officeDocument/2006/relationships/externalLink" Target="externalLinks/externalLink261.xml"/><Relationship Id="rId286" Type="http://schemas.openxmlformats.org/officeDocument/2006/relationships/externalLink" Target="externalLinks/externalLink282.xml"/><Relationship Id="rId50" Type="http://schemas.openxmlformats.org/officeDocument/2006/relationships/externalLink" Target="externalLinks/externalLink46.xml"/><Relationship Id="rId104" Type="http://schemas.openxmlformats.org/officeDocument/2006/relationships/externalLink" Target="externalLinks/externalLink100.xml"/><Relationship Id="rId125" Type="http://schemas.openxmlformats.org/officeDocument/2006/relationships/externalLink" Target="externalLinks/externalLink121.xml"/><Relationship Id="rId146" Type="http://schemas.openxmlformats.org/officeDocument/2006/relationships/externalLink" Target="externalLinks/externalLink142.xml"/><Relationship Id="rId167" Type="http://schemas.openxmlformats.org/officeDocument/2006/relationships/externalLink" Target="externalLinks/externalLink163.xml"/><Relationship Id="rId188" Type="http://schemas.openxmlformats.org/officeDocument/2006/relationships/externalLink" Target="externalLinks/externalLink184.xml"/><Relationship Id="rId311" Type="http://schemas.openxmlformats.org/officeDocument/2006/relationships/externalLink" Target="externalLinks/externalLink307.xml"/><Relationship Id="rId332" Type="http://schemas.openxmlformats.org/officeDocument/2006/relationships/externalLink" Target="externalLinks/externalLink328.xml"/><Relationship Id="rId353" Type="http://schemas.openxmlformats.org/officeDocument/2006/relationships/theme" Target="theme/theme1.xml"/><Relationship Id="rId71" Type="http://schemas.openxmlformats.org/officeDocument/2006/relationships/externalLink" Target="externalLinks/externalLink67.xml"/><Relationship Id="rId92" Type="http://schemas.openxmlformats.org/officeDocument/2006/relationships/externalLink" Target="externalLinks/externalLink88.xml"/><Relationship Id="rId213" Type="http://schemas.openxmlformats.org/officeDocument/2006/relationships/externalLink" Target="externalLinks/externalLink209.xml"/><Relationship Id="rId234" Type="http://schemas.openxmlformats.org/officeDocument/2006/relationships/externalLink" Target="externalLinks/externalLink230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5.xml"/><Relationship Id="rId255" Type="http://schemas.openxmlformats.org/officeDocument/2006/relationships/externalLink" Target="externalLinks/externalLink251.xml"/><Relationship Id="rId276" Type="http://schemas.openxmlformats.org/officeDocument/2006/relationships/externalLink" Target="externalLinks/externalLink272.xml"/><Relationship Id="rId297" Type="http://schemas.openxmlformats.org/officeDocument/2006/relationships/externalLink" Target="externalLinks/externalLink293.xml"/><Relationship Id="rId40" Type="http://schemas.openxmlformats.org/officeDocument/2006/relationships/externalLink" Target="externalLinks/externalLink36.xml"/><Relationship Id="rId115" Type="http://schemas.openxmlformats.org/officeDocument/2006/relationships/externalLink" Target="externalLinks/externalLink111.xml"/><Relationship Id="rId136" Type="http://schemas.openxmlformats.org/officeDocument/2006/relationships/externalLink" Target="externalLinks/externalLink132.xml"/><Relationship Id="rId157" Type="http://schemas.openxmlformats.org/officeDocument/2006/relationships/externalLink" Target="externalLinks/externalLink153.xml"/><Relationship Id="rId178" Type="http://schemas.openxmlformats.org/officeDocument/2006/relationships/externalLink" Target="externalLinks/externalLink174.xml"/><Relationship Id="rId301" Type="http://schemas.openxmlformats.org/officeDocument/2006/relationships/externalLink" Target="externalLinks/externalLink297.xml"/><Relationship Id="rId322" Type="http://schemas.openxmlformats.org/officeDocument/2006/relationships/externalLink" Target="externalLinks/externalLink318.xml"/><Relationship Id="rId343" Type="http://schemas.openxmlformats.org/officeDocument/2006/relationships/externalLink" Target="externalLinks/externalLink339.xml"/><Relationship Id="rId61" Type="http://schemas.openxmlformats.org/officeDocument/2006/relationships/externalLink" Target="externalLinks/externalLink57.xml"/><Relationship Id="rId82" Type="http://schemas.openxmlformats.org/officeDocument/2006/relationships/externalLink" Target="externalLinks/externalLink78.xml"/><Relationship Id="rId199" Type="http://schemas.openxmlformats.org/officeDocument/2006/relationships/externalLink" Target="externalLinks/externalLink195.xml"/><Relationship Id="rId203" Type="http://schemas.openxmlformats.org/officeDocument/2006/relationships/externalLink" Target="externalLinks/externalLink199.xml"/><Relationship Id="rId19" Type="http://schemas.openxmlformats.org/officeDocument/2006/relationships/externalLink" Target="externalLinks/externalLink15.xml"/><Relationship Id="rId224" Type="http://schemas.openxmlformats.org/officeDocument/2006/relationships/externalLink" Target="externalLinks/externalLink220.xml"/><Relationship Id="rId245" Type="http://schemas.openxmlformats.org/officeDocument/2006/relationships/externalLink" Target="externalLinks/externalLink241.xml"/><Relationship Id="rId266" Type="http://schemas.openxmlformats.org/officeDocument/2006/relationships/externalLink" Target="externalLinks/externalLink262.xml"/><Relationship Id="rId287" Type="http://schemas.openxmlformats.org/officeDocument/2006/relationships/externalLink" Target="externalLinks/externalLink283.xml"/><Relationship Id="rId30" Type="http://schemas.openxmlformats.org/officeDocument/2006/relationships/externalLink" Target="externalLinks/externalLink26.xml"/><Relationship Id="rId105" Type="http://schemas.openxmlformats.org/officeDocument/2006/relationships/externalLink" Target="externalLinks/externalLink101.xml"/><Relationship Id="rId126" Type="http://schemas.openxmlformats.org/officeDocument/2006/relationships/externalLink" Target="externalLinks/externalLink122.xml"/><Relationship Id="rId147" Type="http://schemas.openxmlformats.org/officeDocument/2006/relationships/externalLink" Target="externalLinks/externalLink143.xml"/><Relationship Id="rId168" Type="http://schemas.openxmlformats.org/officeDocument/2006/relationships/externalLink" Target="externalLinks/externalLink164.xml"/><Relationship Id="rId312" Type="http://schemas.openxmlformats.org/officeDocument/2006/relationships/externalLink" Target="externalLinks/externalLink308.xml"/><Relationship Id="rId333" Type="http://schemas.openxmlformats.org/officeDocument/2006/relationships/externalLink" Target="externalLinks/externalLink329.xml"/><Relationship Id="rId354" Type="http://schemas.openxmlformats.org/officeDocument/2006/relationships/styles" Target="styles.xml"/><Relationship Id="rId51" Type="http://schemas.openxmlformats.org/officeDocument/2006/relationships/externalLink" Target="externalLinks/externalLink47.xml"/><Relationship Id="rId72" Type="http://schemas.openxmlformats.org/officeDocument/2006/relationships/externalLink" Target="externalLinks/externalLink68.xml"/><Relationship Id="rId93" Type="http://schemas.openxmlformats.org/officeDocument/2006/relationships/externalLink" Target="externalLinks/externalLink89.xml"/><Relationship Id="rId189" Type="http://schemas.openxmlformats.org/officeDocument/2006/relationships/externalLink" Target="externalLinks/externalLink185.xml"/><Relationship Id="rId3" Type="http://schemas.openxmlformats.org/officeDocument/2006/relationships/worksheet" Target="worksheets/sheet3.xml"/><Relationship Id="rId214" Type="http://schemas.openxmlformats.org/officeDocument/2006/relationships/externalLink" Target="externalLinks/externalLink210.xml"/><Relationship Id="rId235" Type="http://schemas.openxmlformats.org/officeDocument/2006/relationships/externalLink" Target="externalLinks/externalLink231.xml"/><Relationship Id="rId256" Type="http://schemas.openxmlformats.org/officeDocument/2006/relationships/externalLink" Target="externalLinks/externalLink252.xml"/><Relationship Id="rId277" Type="http://schemas.openxmlformats.org/officeDocument/2006/relationships/externalLink" Target="externalLinks/externalLink273.xml"/><Relationship Id="rId298" Type="http://schemas.openxmlformats.org/officeDocument/2006/relationships/externalLink" Target="externalLinks/externalLink294.xml"/><Relationship Id="rId116" Type="http://schemas.openxmlformats.org/officeDocument/2006/relationships/externalLink" Target="externalLinks/externalLink112.xml"/><Relationship Id="rId137" Type="http://schemas.openxmlformats.org/officeDocument/2006/relationships/externalLink" Target="externalLinks/externalLink133.xml"/><Relationship Id="rId158" Type="http://schemas.openxmlformats.org/officeDocument/2006/relationships/externalLink" Target="externalLinks/externalLink154.xml"/><Relationship Id="rId302" Type="http://schemas.openxmlformats.org/officeDocument/2006/relationships/externalLink" Target="externalLinks/externalLink298.xml"/><Relationship Id="rId323" Type="http://schemas.openxmlformats.org/officeDocument/2006/relationships/externalLink" Target="externalLinks/externalLink319.xml"/><Relationship Id="rId344" Type="http://schemas.openxmlformats.org/officeDocument/2006/relationships/externalLink" Target="externalLinks/externalLink340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Relationship Id="rId62" Type="http://schemas.openxmlformats.org/officeDocument/2006/relationships/externalLink" Target="externalLinks/externalLink58.xml"/><Relationship Id="rId83" Type="http://schemas.openxmlformats.org/officeDocument/2006/relationships/externalLink" Target="externalLinks/externalLink79.xml"/><Relationship Id="rId179" Type="http://schemas.openxmlformats.org/officeDocument/2006/relationships/externalLink" Target="externalLinks/externalLink175.xml"/><Relationship Id="rId190" Type="http://schemas.openxmlformats.org/officeDocument/2006/relationships/externalLink" Target="externalLinks/externalLink186.xml"/><Relationship Id="rId204" Type="http://schemas.openxmlformats.org/officeDocument/2006/relationships/externalLink" Target="externalLinks/externalLink200.xml"/><Relationship Id="rId225" Type="http://schemas.openxmlformats.org/officeDocument/2006/relationships/externalLink" Target="externalLinks/externalLink221.xml"/><Relationship Id="rId246" Type="http://schemas.openxmlformats.org/officeDocument/2006/relationships/externalLink" Target="externalLinks/externalLink242.xml"/><Relationship Id="rId267" Type="http://schemas.openxmlformats.org/officeDocument/2006/relationships/externalLink" Target="externalLinks/externalLink263.xml"/><Relationship Id="rId288" Type="http://schemas.openxmlformats.org/officeDocument/2006/relationships/externalLink" Target="externalLinks/externalLink284.xml"/><Relationship Id="rId106" Type="http://schemas.openxmlformats.org/officeDocument/2006/relationships/externalLink" Target="externalLinks/externalLink102.xml"/><Relationship Id="rId127" Type="http://schemas.openxmlformats.org/officeDocument/2006/relationships/externalLink" Target="externalLinks/externalLink123.xml"/><Relationship Id="rId313" Type="http://schemas.openxmlformats.org/officeDocument/2006/relationships/externalLink" Target="externalLinks/externalLink309.xml"/><Relationship Id="rId10" Type="http://schemas.openxmlformats.org/officeDocument/2006/relationships/externalLink" Target="externalLinks/externalLink6.xml"/><Relationship Id="rId31" Type="http://schemas.openxmlformats.org/officeDocument/2006/relationships/externalLink" Target="externalLinks/externalLink27.xml"/><Relationship Id="rId52" Type="http://schemas.openxmlformats.org/officeDocument/2006/relationships/externalLink" Target="externalLinks/externalLink48.xml"/><Relationship Id="rId73" Type="http://schemas.openxmlformats.org/officeDocument/2006/relationships/externalLink" Target="externalLinks/externalLink69.xml"/><Relationship Id="rId94" Type="http://schemas.openxmlformats.org/officeDocument/2006/relationships/externalLink" Target="externalLinks/externalLink90.xml"/><Relationship Id="rId148" Type="http://schemas.openxmlformats.org/officeDocument/2006/relationships/externalLink" Target="externalLinks/externalLink144.xml"/><Relationship Id="rId169" Type="http://schemas.openxmlformats.org/officeDocument/2006/relationships/externalLink" Target="externalLinks/externalLink165.xml"/><Relationship Id="rId334" Type="http://schemas.openxmlformats.org/officeDocument/2006/relationships/externalLink" Target="externalLinks/externalLink330.xml"/><Relationship Id="rId35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80" Type="http://schemas.openxmlformats.org/officeDocument/2006/relationships/externalLink" Target="externalLinks/externalLink176.xml"/><Relationship Id="rId215" Type="http://schemas.openxmlformats.org/officeDocument/2006/relationships/externalLink" Target="externalLinks/externalLink211.xml"/><Relationship Id="rId236" Type="http://schemas.openxmlformats.org/officeDocument/2006/relationships/externalLink" Target="externalLinks/externalLink232.xml"/><Relationship Id="rId257" Type="http://schemas.openxmlformats.org/officeDocument/2006/relationships/externalLink" Target="externalLinks/externalLink253.xml"/><Relationship Id="rId278" Type="http://schemas.openxmlformats.org/officeDocument/2006/relationships/externalLink" Target="externalLinks/externalLink274.xml"/><Relationship Id="rId303" Type="http://schemas.openxmlformats.org/officeDocument/2006/relationships/externalLink" Target="externalLinks/externalLink299.xml"/><Relationship Id="rId42" Type="http://schemas.openxmlformats.org/officeDocument/2006/relationships/externalLink" Target="externalLinks/externalLink38.xml"/><Relationship Id="rId84" Type="http://schemas.openxmlformats.org/officeDocument/2006/relationships/externalLink" Target="externalLinks/externalLink80.xml"/><Relationship Id="rId138" Type="http://schemas.openxmlformats.org/officeDocument/2006/relationships/externalLink" Target="externalLinks/externalLink134.xml"/><Relationship Id="rId345" Type="http://schemas.openxmlformats.org/officeDocument/2006/relationships/externalLink" Target="externalLinks/externalLink341.xml"/><Relationship Id="rId191" Type="http://schemas.openxmlformats.org/officeDocument/2006/relationships/externalLink" Target="externalLinks/externalLink187.xml"/><Relationship Id="rId205" Type="http://schemas.openxmlformats.org/officeDocument/2006/relationships/externalLink" Target="externalLinks/externalLink201.xml"/><Relationship Id="rId247" Type="http://schemas.openxmlformats.org/officeDocument/2006/relationships/externalLink" Target="externalLinks/externalLink243.xml"/><Relationship Id="rId107" Type="http://schemas.openxmlformats.org/officeDocument/2006/relationships/externalLink" Target="externalLinks/externalLink103.xml"/><Relationship Id="rId289" Type="http://schemas.openxmlformats.org/officeDocument/2006/relationships/externalLink" Target="externalLinks/externalLink285.xml"/><Relationship Id="rId11" Type="http://schemas.openxmlformats.org/officeDocument/2006/relationships/externalLink" Target="externalLinks/externalLink7.xml"/><Relationship Id="rId53" Type="http://schemas.openxmlformats.org/officeDocument/2006/relationships/externalLink" Target="externalLinks/externalLink49.xml"/><Relationship Id="rId149" Type="http://schemas.openxmlformats.org/officeDocument/2006/relationships/externalLink" Target="externalLinks/externalLink145.xml"/><Relationship Id="rId314" Type="http://schemas.openxmlformats.org/officeDocument/2006/relationships/externalLink" Target="externalLinks/externalLink310.xml"/><Relationship Id="rId356" Type="http://schemas.openxmlformats.org/officeDocument/2006/relationships/sheetMetadata" Target="metadata.xml"/><Relationship Id="rId95" Type="http://schemas.openxmlformats.org/officeDocument/2006/relationships/externalLink" Target="externalLinks/externalLink91.xml"/><Relationship Id="rId160" Type="http://schemas.openxmlformats.org/officeDocument/2006/relationships/externalLink" Target="externalLinks/externalLink156.xml"/><Relationship Id="rId216" Type="http://schemas.openxmlformats.org/officeDocument/2006/relationships/externalLink" Target="externalLinks/externalLink212.xml"/><Relationship Id="rId258" Type="http://schemas.openxmlformats.org/officeDocument/2006/relationships/externalLink" Target="externalLinks/externalLink254.xml"/><Relationship Id="rId22" Type="http://schemas.openxmlformats.org/officeDocument/2006/relationships/externalLink" Target="externalLinks/externalLink18.xml"/><Relationship Id="rId64" Type="http://schemas.openxmlformats.org/officeDocument/2006/relationships/externalLink" Target="externalLinks/externalLink60.xml"/><Relationship Id="rId118" Type="http://schemas.openxmlformats.org/officeDocument/2006/relationships/externalLink" Target="externalLinks/externalLink114.xml"/><Relationship Id="rId325" Type="http://schemas.openxmlformats.org/officeDocument/2006/relationships/externalLink" Target="externalLinks/externalLink321.xml"/><Relationship Id="rId171" Type="http://schemas.openxmlformats.org/officeDocument/2006/relationships/externalLink" Target="externalLinks/externalLink167.xml"/><Relationship Id="rId227" Type="http://schemas.openxmlformats.org/officeDocument/2006/relationships/externalLink" Target="externalLinks/externalLink223.xml"/><Relationship Id="rId269" Type="http://schemas.openxmlformats.org/officeDocument/2006/relationships/externalLink" Target="externalLinks/externalLink265.xml"/><Relationship Id="rId33" Type="http://schemas.openxmlformats.org/officeDocument/2006/relationships/externalLink" Target="externalLinks/externalLink29.xml"/><Relationship Id="rId129" Type="http://schemas.openxmlformats.org/officeDocument/2006/relationships/externalLink" Target="externalLinks/externalLink125.xml"/><Relationship Id="rId280" Type="http://schemas.openxmlformats.org/officeDocument/2006/relationships/externalLink" Target="externalLinks/externalLink276.xml"/><Relationship Id="rId336" Type="http://schemas.openxmlformats.org/officeDocument/2006/relationships/externalLink" Target="externalLinks/externalLink332.xml"/><Relationship Id="rId75" Type="http://schemas.openxmlformats.org/officeDocument/2006/relationships/externalLink" Target="externalLinks/externalLink71.xml"/><Relationship Id="rId140" Type="http://schemas.openxmlformats.org/officeDocument/2006/relationships/externalLink" Target="externalLinks/externalLink136.xml"/><Relationship Id="rId182" Type="http://schemas.openxmlformats.org/officeDocument/2006/relationships/externalLink" Target="externalLinks/externalLink178.xml"/><Relationship Id="rId6" Type="http://schemas.openxmlformats.org/officeDocument/2006/relationships/externalLink" Target="externalLinks/externalLink2.xml"/><Relationship Id="rId238" Type="http://schemas.openxmlformats.org/officeDocument/2006/relationships/externalLink" Target="externalLinks/externalLink234.xml"/><Relationship Id="rId291" Type="http://schemas.openxmlformats.org/officeDocument/2006/relationships/externalLink" Target="externalLinks/externalLink287.xml"/><Relationship Id="rId305" Type="http://schemas.openxmlformats.org/officeDocument/2006/relationships/externalLink" Target="externalLinks/externalLink301.xml"/><Relationship Id="rId347" Type="http://schemas.openxmlformats.org/officeDocument/2006/relationships/externalLink" Target="externalLinks/externalLink343.xml"/><Relationship Id="rId44" Type="http://schemas.openxmlformats.org/officeDocument/2006/relationships/externalLink" Target="externalLinks/externalLink40.xml"/><Relationship Id="rId86" Type="http://schemas.openxmlformats.org/officeDocument/2006/relationships/externalLink" Target="externalLinks/externalLink82.xml"/><Relationship Id="rId151" Type="http://schemas.openxmlformats.org/officeDocument/2006/relationships/externalLink" Target="externalLinks/externalLink147.xml"/><Relationship Id="rId193" Type="http://schemas.openxmlformats.org/officeDocument/2006/relationships/externalLink" Target="externalLinks/externalLink189.xml"/><Relationship Id="rId207" Type="http://schemas.openxmlformats.org/officeDocument/2006/relationships/externalLink" Target="externalLinks/externalLink203.xml"/><Relationship Id="rId249" Type="http://schemas.openxmlformats.org/officeDocument/2006/relationships/externalLink" Target="externalLinks/externalLink245.xml"/><Relationship Id="rId13" Type="http://schemas.openxmlformats.org/officeDocument/2006/relationships/externalLink" Target="externalLinks/externalLink9.xml"/><Relationship Id="rId109" Type="http://schemas.openxmlformats.org/officeDocument/2006/relationships/externalLink" Target="externalLinks/externalLink105.xml"/><Relationship Id="rId260" Type="http://schemas.openxmlformats.org/officeDocument/2006/relationships/externalLink" Target="externalLinks/externalLink256.xml"/><Relationship Id="rId316" Type="http://schemas.openxmlformats.org/officeDocument/2006/relationships/externalLink" Target="externalLinks/externalLink312.xml"/><Relationship Id="rId55" Type="http://schemas.openxmlformats.org/officeDocument/2006/relationships/externalLink" Target="externalLinks/externalLink51.xml"/><Relationship Id="rId97" Type="http://schemas.openxmlformats.org/officeDocument/2006/relationships/externalLink" Target="externalLinks/externalLink93.xml"/><Relationship Id="rId120" Type="http://schemas.openxmlformats.org/officeDocument/2006/relationships/externalLink" Target="externalLinks/externalLink116.xml"/><Relationship Id="rId358" Type="http://schemas.openxmlformats.org/officeDocument/2006/relationships/calcChain" Target="calcChain.xml"/><Relationship Id="rId162" Type="http://schemas.openxmlformats.org/officeDocument/2006/relationships/externalLink" Target="externalLinks/externalLink158.xml"/><Relationship Id="rId218" Type="http://schemas.openxmlformats.org/officeDocument/2006/relationships/externalLink" Target="externalLinks/externalLink214.xml"/><Relationship Id="rId271" Type="http://schemas.openxmlformats.org/officeDocument/2006/relationships/externalLink" Target="externalLinks/externalLink267.xml"/><Relationship Id="rId24" Type="http://schemas.openxmlformats.org/officeDocument/2006/relationships/externalLink" Target="externalLinks/externalLink20.xml"/><Relationship Id="rId66" Type="http://schemas.openxmlformats.org/officeDocument/2006/relationships/externalLink" Target="externalLinks/externalLink62.xml"/><Relationship Id="rId131" Type="http://schemas.openxmlformats.org/officeDocument/2006/relationships/externalLink" Target="externalLinks/externalLink127.xml"/><Relationship Id="rId327" Type="http://schemas.openxmlformats.org/officeDocument/2006/relationships/externalLink" Target="externalLinks/externalLink323.xml"/><Relationship Id="rId173" Type="http://schemas.openxmlformats.org/officeDocument/2006/relationships/externalLink" Target="externalLinks/externalLink169.xml"/><Relationship Id="rId229" Type="http://schemas.openxmlformats.org/officeDocument/2006/relationships/externalLink" Target="externalLinks/externalLink225.xml"/><Relationship Id="rId240" Type="http://schemas.openxmlformats.org/officeDocument/2006/relationships/externalLink" Target="externalLinks/externalLink236.xml"/><Relationship Id="rId35" Type="http://schemas.openxmlformats.org/officeDocument/2006/relationships/externalLink" Target="externalLinks/externalLink31.xml"/><Relationship Id="rId77" Type="http://schemas.openxmlformats.org/officeDocument/2006/relationships/externalLink" Target="externalLinks/externalLink73.xml"/><Relationship Id="rId100" Type="http://schemas.openxmlformats.org/officeDocument/2006/relationships/externalLink" Target="externalLinks/externalLink96.xml"/><Relationship Id="rId282" Type="http://schemas.openxmlformats.org/officeDocument/2006/relationships/externalLink" Target="externalLinks/externalLink278.xml"/><Relationship Id="rId338" Type="http://schemas.openxmlformats.org/officeDocument/2006/relationships/externalLink" Target="externalLinks/externalLink334.xml"/><Relationship Id="rId8" Type="http://schemas.openxmlformats.org/officeDocument/2006/relationships/externalLink" Target="externalLinks/externalLink4.xml"/><Relationship Id="rId142" Type="http://schemas.openxmlformats.org/officeDocument/2006/relationships/externalLink" Target="externalLinks/externalLink138.xml"/><Relationship Id="rId184" Type="http://schemas.openxmlformats.org/officeDocument/2006/relationships/externalLink" Target="externalLinks/externalLink180.xml"/><Relationship Id="rId251" Type="http://schemas.openxmlformats.org/officeDocument/2006/relationships/externalLink" Target="externalLinks/externalLink24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hared-f\Clientes\Unimicro\Unimicro\PISA\ITRS%20DE%201997\ITR1T97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ocuments%20and%20Settings\pHardie\Local%20Settings\Temporary%20Internet%20Files\OLK3\Inventaire%20-%20comparatif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gsgoldcs\data\BGL\COMMON\Sulphide%20Project\Ecconomics\Sulphide%20Ecconomic%20Model%20-%20BU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FP01\Users$\DOCUME~1\Barbara\LOCALS~1\Temp\Temporary%20Directory%203%20for%20Western%20Limb%20D0360.zip\Western%20Limb%20D0360\F\Mass%20Balance\Mass%20Balance.Rev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kayeh_anglogoldashanti_com/Documents/Documents/MET/REPORTS/MET%20ACCOUNTING/Usr/CElliott/mining/Open%20Pit/Fairyland/work_march01/Economics/Lev_anl385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s\My%20Documents\email\usd\SSDP12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801\aws\Documents%20and%20Settings\HENDHE1\My%20Documents\My%20Client\Audit%202002\REPORTS\REMEASUREMENT\TS-120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753\aws\Documents%20and%20Settings\indawi\My%20Documents\Hullo%20CLIENTS\INDie%20-%20Tania%20Selatan\2003%20TANIA%20SELATAN\C-V%20Server\K%20-%20Fixed%20Assets\mei%2003\BCP-USD-050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kayeh_anglogoldashanti_com/Documents/Documents/MET/REPORTS/MET%20ACCOUNTING/Acc/2001/2003/bod/bod%20audited%2020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cc\2001\2003\bod\bod%20audited%2020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a-fs1\p00146295\Documents%20and%20Settings\tom.nikiforuk\Local%20Settings\Temporary%20Internet%20Files\OLK4\fourth%20pass%20schedul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a-fs1\p00146295\Documents%20and%20Settings\william.colquhoun\Local%20Settings\Temporary%20Internet%20Files\OLKB\Mining%20Costs%20-%20Nov%2010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LABOR%20LAW%2013-2003\WOOD%20GROUP%20PRESSURE%20CONTROL\ASTRA\Astra%20International\ASTRA%202005\ACC%20GROUP\GAYA%20MOTOR%202005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INDTAX\CERI0001\ATR\ACR02-2\Ceri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.%20Financial&amp;Ops\3.3%20Operating%20Costs\OperatingCosts\WACUpdated_opex_casposo_Jan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m081969\CONFIG~1\Temp\paginas%20detalhadas\PUBLICA\ANEXOS\PAGPRI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081969/CONFIG~1/Temp/paginas%20detalhadas/PUBLICA/ANEXOS/PAGPRI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WINDOWS\TEMP\Common\Finance\Manager\Monthly%20KPI%20Reports\Nov%202003\WINDOWS\TEMP\Monthly%20Report%20December%20200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080%20-%20Engineering\EQUIPMENT%20STATISTICS\2013\01-January\WINDOWS\TEMP\Common\Finance\Manager\Monthly%20KPI%20Reports\Nov%202003\WINDOWS\TEMP\Monthly%20Report%20December%20200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#REF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JUNEBUILD%20UPWK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roject\Project\Daily%20Costing\Daily%20Costing%20New_Nov03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210.11%20TSL%20-%20Par-1158%20Tranche%201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9632;Loan2008\Loan200806\aState\LK200803-31-05updtKursTAdj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9632;Loan2008/Loan200806/aState/LK200803-31-05updtKursTAdj0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kayeh_anglogoldashanti_com/Documents/Documents/MET/REPORTS/MET%20ACCOUNTING/projects/mpc030324/mcost/OT%20mining%20cost%20model%200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mpc030324/mcost/OT%20mining%20cost%20model%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m081969\CONFIG~1\Temp\paginas%20detalhadas\PUBLICA\PAG17_1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081969/CONFIG~1/Temp/paginas%20detalhadas/PUBLICA/PAG17_1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a-fs1\p00146295\Documents%20and%20Settings\tom.nikiforuk\Local%20Settings\Temporary%20Internet%20Files\OLK4\fourth%20pass%20capital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kayeh_anglogoldashanti_com/Documents/Documents/MET/REPORTS/MET%20ACCOUNTING/Documents%20and%20Settings/user/My%20Documents/Red%20Back%20Mining%20NL/Feasibility/Chirano%20LOM%20Model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user/My%20Documents/Red%20Back%20Mining%20NL/Feasibility/Chirano%20LOM%20Model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mbl%2020%20August2004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801\aws\Acc\lampiran\usd%202002%20stl%20adj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PSTAIRS\UPSTAIRSTRAN\REPORTS\9623CometQNI\LabDataPackage\9623MH%20LabLeaching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windows\TEMP\Jundee%20Budget%202000-01%20Draft%20-%20Admin%20physicals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Latihan%20Otomatisasi%20Excel\Program%20A%20Perusahaan%20Jasa%20(kosong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tr-share-01\SiteManagement\METALLURGY\05.%20WETAR%20KPI\04.%20WETAR%20KPI%202017\Sheet%20DB\Wetar%20SheetDB%20V5.2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1600\Data\From%20Site\Budget%202001\BUDGET200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MONTH%20END/07%20July/Users/mdauda/AppData/Local/Microsoft/Windows/Temporary%20Internet%20Files/Content.Outlook/ACWDPQW0/U1600/Data/From%20Site/Budget%202001/BUDGET20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080%20-%20Engineering\110%20-%20BUILD-UP\Build%20Up\2013\10-October\PRJ%20Build%20Up%20October,%202013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ata\Rapa\Lionore\Waterloo\5303%20-%20Waterloo%20Feasability\5303%20-%20Waterloo%20Feasability\Dec%202004%20Inferred%20Review\May%202005%20F&amp;V%20Review\Cashflow%20Ind%20+%20Inf_ACM%202005%20Prices_Batch%20Plant.xls" TargetMode="External"/></Relationships>
</file>

<file path=xl/externalLinks/_rels/externalLink43.xml.rels><?xml version="1.0" encoding="UTF-8" standalone="yes"?>
<Relationships xmlns="http://schemas.openxmlformats.org/package/2006/relationships"><Relationship Id="rId2" Type="http://schemas.microsoft.com/office/2019/04/relationships/externalLinkLongPath" Target="/personal/kayeh_anglogoldashanti_com/Documents/Documents/MET/REPORTS/MET%20ACCOUNTING/Documents%20and%20Settings/gift.walter-agbey/Local%20Settings/Temporary%20Internet%20Files/OLK4/DATA/MONTHLY%20FINANCIAL%20REPORTS%20YAPO/FINANCIAL%20STATEMENTS%20DECEMBER.xls?68DAD43A" TargetMode="External"/><Relationship Id="rId1" Type="http://schemas.openxmlformats.org/officeDocument/2006/relationships/externalLinkPath" Target="file:///\\68DAD43A\FINANCIAL%20STATEMENTS%20DECEMBE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ift.walter-agbey/Local%20Settings/Temporary%20Internet%20Files/OLK4/DATA/MONTHLY%20FINANCIAL%20REPORTS%20YAPO/FINANCIAL%20STATEMENTS%20DECEMBER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OL01\WORKGRP\Commercial\Accounting\EOM\2002\June\The_Book_(AGO)_June'02%20-%20version%203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LABOR%20LAW%2013-2003\WOOD%20GROUP%20PRESSURE%20CONTROL\ASTRA\Astra%20International\ASTRA%202004\Copy%20of%20ASTRA%20OTOPARTS%20GROUP\ASTRA%20OTOPARTS\ASTRA%20OTOPARTS%20TBK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kayeh_anglogoldashanti_com/Documents/Documents/MET/REPORTS/MET%20ACCOUNTING/NDP/NDP/Financial%20Models%20Completed/NDP-Concentrate-Final-20-11-00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NDP/NDP/Financial%20Models%20Completed/NDP-Concentrate-Final-20-11-00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-chiranosvr\user%20folders\Monthly%20Build%20Up\Monthly%20Build%20Up%202005\Build%20Up%20Nov%202004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801\aws\Documents%20and%20Settings\ivaniv\My%20Documents\MY%20CLIENT\HALO%20TANIA\2003\PBC\TS\usd%202002%20stl%20adj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710%20Causas%20Trabalhistas%20e%20Recebiveis%20-%20LP%20Leadsheet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ocuments%20and%20Settings\HPUser\My%20Documents\Tamico\Tamico%20PP&amp;E%20continuity%20schedule%202009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OSSIERS%202007\Immobilisations\Semico%20PP&amp;E%20continuity%20schedule%202007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cg-baeza\baeza\WINNT40\Profiles\Administrador\Pessoal\Pasta%20Mensal%20(JUL%2099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user1\Local%20Settings\Temporary%20Internet%20Files\OLK7D\North\TARKWA-North-OHL$315.xls" TargetMode="External"/></Relationships>
</file>

<file path=xl/externalLinks/_rels/externalLink56.xml.rels><?xml version="1.0" encoding="UTF-8" standalone="yes"?>
<Relationships xmlns="http://schemas.openxmlformats.org/package/2006/relationships"><Relationship Id="rId2" Type="http://schemas.microsoft.com/office/2019/04/relationships/externalLinkLongPath" Target="/MONTH%20END/07%20July/Users/mdauda/AppData/Local/Microsoft/Windows/Temporary%20Internet%20Files/Content.Outlook/ACWDPQW0/Documents%20and%20Settings/user1/Local%20Settings/Temporary%20Internet%20Files/OLK7D/North/TARKWA-North-OHL$315.xls?6D24FBF0" TargetMode="External"/><Relationship Id="rId1" Type="http://schemas.openxmlformats.org/officeDocument/2006/relationships/externalLinkPath" Target="file:///\\6D24FBF0\TARKWA-North-OHL$31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kayeh_anglogoldashanti_com/Documents/Documents/MET/REPORTS/MET%20ACCOUNTING/Acc/2001/2003/bod/bod%2005-03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cc\2001\2003\bod\bod%2005-03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8311%20Despesas%20gerais%20e%20administrativas%20Combined%20Leadsheet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(C)%201613%20Suporte%20Para%20Relat&#243;rio%20-%20Novo%20Junho%20de%202008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1.%20ONES\01.%20Month%20End\2016\01.%20Month%20end%20report\01'16\Working%20Sheet\BKP-BTR%20Sales%202016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01.%20ONES/01.%20Month%20End/2016/01.%20Month%20end%20report/01'16/Working%20Sheet/BKP-BTR%20Sales%202016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Box%20Files\MMJV%20Implementation%20-%20HGM%2006%20ENG\05.%20Site%20and%20Team\02.%20Processing\01.%20Action%20Tracker\MMJV%20Processing%20Action%20Tracker.xlsm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Box%20Files/MMJV%20Implementation%20-%20HGM%2006%20ENG/05.%20Site%20and%20Team/02.%20Processing/01.%20Action%20Tracker/MMJV%20Processing%20Action%20Tracker.xlsm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REPORT\TAX\PPh%2021\2009\HANAFI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REPORT/TAX/PPh%2021/2009/HANAFI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Documents%20and%20Settings\mlucas\Local%20Settings\Temporary%20Internet%20Files\Content.Outlook\EUAFGCW7\R&amp;F.xlsx" TargetMode="External"/></Relationships>
</file>

<file path=xl/externalLinks/_rels/externalLink68.xml.rels><?xml version="1.0" encoding="UTF-8" standalone="yes"?>
<Relationships xmlns="http://schemas.openxmlformats.org/package/2006/relationships"><Relationship Id="rId2" Type="http://schemas.microsoft.com/office/2019/04/relationships/externalLinkLongPath" Target="/personal/kayeh_anglogoldashanti_com/Documents/Documents/MET/REPORTS/MET%20ACCOUNTING/Documents%20and%20Settings/user/My%20Documents/Red%20Back%20Mining%20NL/Feasibility/BFS%20Financial%20Model%20-%20Original%20Update%202%20Accounting%20Model.xls?40A5D9DB" TargetMode="External"/><Relationship Id="rId1" Type="http://schemas.openxmlformats.org/officeDocument/2006/relationships/externalLinkPath" Target="file:///\\40A5D9DB\BFS%20Financial%20Model%20-%20Original%20Update%202%20Accounting%20Model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user/My%20Documents/Red%20Back%20Mining%20NL/Feasibility/BFS%20Financial%20Model%20-%20Original%20Update%202%20Accounting%20Model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memail.deloitte.com/PAULO%20HENRIQUE/6211%20SAL&#193;RIOS%20E%20ENCARGOS%20SOCIAIS%20Combined%20Leadshee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eonghoon.lee\Desktop\HV%20KPI%20Book%20Data%20V5%2020130829.xlsm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onghoon.lee/Desktop/HV%20KPI%20Book%20Data%20V5%2020130829.xlsm" TargetMode="External"/></Relationships>
</file>

<file path=xl/externalLinks/_rels/externalLink73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Documents%20and%20Settings\achmad.romdoni\My%20Documents\'%20My%20Client\'%20Energy%20Equity\'%2031Mar12\PBC\WINDOWS\TEMP\GAMxFiles\hutxnhbnhhufr23phi2mjaqqdevnyfn2didp272ecu667xkdskgc\Jul%2019%2010\fea903ae39234b9f8488e7b150065031\QUARTREP\TAD2&amp;8Q4.XLS?3B082848" TargetMode="External"/><Relationship Id="rId1" Type="http://schemas.openxmlformats.org/officeDocument/2006/relationships/externalLinkPath" Target="file:///\\3B082848\TAD2&amp;8Q4.XLS" TargetMode="External"/></Relationships>
</file>

<file path=xl/externalLinks/_rels/externalLink74.xml.rels><?xml version="1.0" encoding="UTF-8" standalone="yes"?>
<Relationships xmlns="http://schemas.openxmlformats.org/package/2006/relationships"><Relationship Id="rId2" Type="http://schemas.microsoft.com/office/2019/04/relationships/externalLinkLongPath" Target="/Documents%20and%20Settings/achmad.romdoni/My%20Documents/'%20My%20Client/'%20Energy%20Equity/'%2031Mar12/PBC/WINDOWS/TEMP/GAMxFiles/hutxnhbnhhufr23phi2mjaqqdevnyfn2didp272ecu667xkdskgc/Jul%2019%2010/fea903ae39234b9f8488e7b150065031/QUARTREP/TAD2&amp;8Q4.XLS?D6913256" TargetMode="External"/><Relationship Id="rId1" Type="http://schemas.openxmlformats.org/officeDocument/2006/relationships/externalLinkPath" Target="file:///\\D6913256\TAD2&amp;8Q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Users\steele.bromley.PERTH\AppData\Local\Microsoft\Windows\Temporary%20Internet%20Files\Content.Outlook\F386C3F2\Exploration%20Revised_16_10_10-Budget_PJD_Draft_2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teele.bromley.PERTH/AppData/Local/Microsoft/Windows/Temporary%20Internet%20Files/Content.Outlook/F386C3F2/Exploration%20Revised_16_10_10-Budget_PJD_Draft_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hin-7xr3h177tm\ts1\BPA\MSTBPA\MAS1K150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projects\mpc030324\mcost\OT%20mining%20cost%20model%2003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\Usine\Mes%20documents\KAWERI%20COFFEE%201AB.1xls.xls" TargetMode="External"/></Relationships>
</file>

<file path=xl/externalLinks/_rels/externalLink80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WINDOWS\TEMP\GAMxFiles\hutxnhbnhhufr23phi2mjaqqdevnyfn2didp272ecu667xkdskgc\Jul%2019%2010\fea903ae39234b9f8488e7b150065031\Dokumente%20und%20Einstellungen\sw\Desktop\In%20Bearbeitung\TOKIO\2005\BGI\bgi_input_Kennzahlengenerator_5.2_w.xls?D0C2CE71" TargetMode="External"/><Relationship Id="rId1" Type="http://schemas.openxmlformats.org/officeDocument/2006/relationships/externalLinkPath" Target="file:///\\D0C2CE71\bgi_input_Kennzahlengenerator_5.2_w.xls" TargetMode="External"/></Relationships>
</file>

<file path=xl/externalLinks/_rels/externalLink81.xml.rels><?xml version="1.0" encoding="UTF-8" standalone="yes"?>
<Relationships xmlns="http://schemas.openxmlformats.org/package/2006/relationships"><Relationship Id="rId2" Type="http://schemas.microsoft.com/office/2019/04/relationships/externalLinkLongPath" Target="/WINDOWS/TEMP/GAMxFiles/hutxnhbnhhufr23phi2mjaqqdevnyfn2didp272ecu667xkdskgc/Jul%2019%2010/fea903ae39234b9f8488e7b150065031/Dokumente%20und%20Einstellungen/sw/Desktop/In%20Bearbeitung/TOKIO/2005/BGI/bgi_input_Kennzahlengenerator_5.2_w.xls?EE2D220B" TargetMode="External"/><Relationship Id="rId1" Type="http://schemas.openxmlformats.org/officeDocument/2006/relationships/externalLinkPath" Target="file:///\\EE2D220B\bgi_input_Kennzahlengenerator_5.2_w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080%20-%20Engineering\0110%20-%20Central%20Control\L&amp;H%20Shift%20Report\2014\Oct%202014\Flash%20Report_template-2014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080%20-%20Engineering\CONTROL%20FOLDER\CONTROL%20RECORDINGS\MONTHLY%20MAINTENANCE%20SHIFT%20REPORT\2017\05-MAY\Maintenance%20Shift%20Report_MAY%202017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pamponsah\Desktop\Maintenance%20Report\Maintenance%20KPI-Aug%202016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INDTAX\Tetr0001\ATR\2005\FINAL%20TETRA\temp\Documents%20and%20Settings\budiha\Local%20Settings\Temporary%20Internet%20Files\Content.IE5\WJ2FATOD\SAD%2520Template(1)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210.10%20TSL%20-%20KFWF9024-1157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ANTOR%20PUSAT\DARI%20P%20CAHYO\Cahyo\Valas\ADB1982%251170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PUSAT/DARI%20P%20CAHYO/Cahyo/Valas/ADB1982%1170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nurogo\Documents\Deloitte%20Touche%20Tohmatsu\CLIENTS\PLN\PLN%202012\Kartu%20TSL%20Des%202012e\ADB1172-683bni20110930TB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nurogo/Documents/Deloitte%20Touche%20Tohmatsu/CLIENTS/PLN/PLN%202012/Kartu%20TSL%20Des%202012e/ADB1172-683bni20110930TB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INDTAX\SOCG0001\2000SPTamendment\Tax2000l.xls" TargetMode="External"/></Relationships>
</file>

<file path=xl/externalLinks/_rels/externalLink92.xml.rels><?xml version="1.0" encoding="UTF-8" standalone="yes"?>
<Relationships xmlns="http://schemas.openxmlformats.org/package/2006/relationships"><Relationship Id="rId2" Type="http://schemas.microsoft.com/office/2019/04/relationships/externalLinkLongPath" Target="/personal/kayeh_anglogoldashanti_com/Documents/Documents/MET/REPORTS/MET%20ACCOUNTING/MINE%20GEOLOGY/MINING/Daily_Production_Reports/Mine%20Prod%20&amp;%20Stkp%20Bal/2011/12_Dec/MineAddition_Dec2011edit%20factors%20BY.xls?0568885C" TargetMode="External"/><Relationship Id="rId1" Type="http://schemas.openxmlformats.org/officeDocument/2006/relationships/externalLinkPath" Target="file:///\\0568885C\MineAddition_Dec2011edit%20factors%20BY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MINE%20GEOLOGY/MINING/Daily_Production_Reports/Mine%20Prod%20&amp;%20Stkp%20Bal/2011/12_Dec/MineAddition_Dec2011edit%20factors%20BY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tallurgy\Technical%20Files\Met%20Accounting\Met%20Acct%20Excel%20DataBase\2008\01-08\Copy%20of%20JAN%20'08%20METACCT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Metallurgy/Technical%20Files/Met%20Accounting/Met%20Acct%20Excel%20DataBase/2008/01-08/Copy%20of%20JAN%20'08%20METACCT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\Usine\Madhar\MADHARPARTAGE\rapport%20gestion\RAPPORT%20GESTION%20JUIN%202003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1.0%20Management%20Report\2020\Working%20files\Management%20Report\INTEGRATED%20MGT%20RPT%20-%202020%20F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d001\FIN\KSM\M%20A%20T%20A%20H%20A%20R%20I\MATAHARI%203\Costings\Exel-MPP%20BASE%20Cost%20Model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a-fs1\p00146295\Documents%20and%20Settings\william.colquhoun\My%20Documents\Hazen\PhaseD\Reports_Studies\Trade-Off\PhaseD\3.Financial_Ops\3.5%20Toll%20trade%20off\DC%20FinModel_TollStudy_POX@20k_original_Alt5BaseCase.xls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rterly%20review\F2007\F2007Q2\WORKSHEETS\Budget\LOM11.1\Physicals\ComMineMill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Quarterly%20review\F2007\F2007Q2\WORKSHEETS\Budget\LOM11.1\Physicals\ComMineMill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Quarterly%20review/F2007/F2007Q2/WORKSHEETS/Budget/LOM11.1/Physicals/ComMineMill.xls" TargetMode="External"/></Relationships>
</file>

<file path=xl/externalLinks/_rels/externalLink103.xml.rels><?xml version="1.0" encoding="UTF-8" standalone="yes"?>
<Relationships xmlns="http://schemas.openxmlformats.org/package/2006/relationships"><Relationship Id="rId2" Type="http://schemas.microsoft.com/office/2019/04/relationships/externalLinkLongPath" Target="/MONTH%20END/07%20July/Users/mdauda/AppData/Local/Microsoft/Windows/Temporary%20Internet%20Files/Content.Outlook/ACWDPQW0/Quarterly%20review/F2007/F2007Q2/WORKSHEETS/Budget/LOM11.1/Physicals/ComMineMill.xls?3C5EAB0E" TargetMode="External"/><Relationship Id="rId1" Type="http://schemas.openxmlformats.org/officeDocument/2006/relationships/externalLinkPath" Target="file:///\\3C5EAB0E\ComMineMill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onth%20end%202008\fixed%20assets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MONTH%20END/07%20July/Users/mdauda/AppData/Local/Microsoft/Windows/Temporary%20Internet%20Files/Content.Outlook/ACWDPQW0/Month%20end%202008/fixed%20assets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Accounting\Mgtacc2003\Februarymgt03\Estimate\Estimate%20statements%20Yatela%202003%20Rev1%20Mgt%20acc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WORK\3_monthly_plan\13_week_plan\june\RICHARDS%20FILES\RICHARDS\Grange%20Files\11%20-%20Capital%20Management%20Process\Grange%20Approval%20for%20Expenditure%20(AFE)%20Template%202009%20v5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ICHARDS%20FILES\RICHARDS\Grange%20Files\11%20-%20Capital%20Management%20Process\Grange%20Approval%20for%20Expenditure%20(AFE)%20Template%202009%20v5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rterly%20review\F2007\F2007Q2\My%20Documents\forecasts\revised%20oct%20-%20dec%2098%20forecast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ary.Hamann\My%20Documents\Training%20&amp;%20Policies\AF%20Workshop\2010%20LOM%20Capex%20Model_AF%20Workshop_Part%20Two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090%20-%20Metallurgy\Plant%20Operations\Accounting%20Files\Daily%20Stats\2006\Dayfiles\Dayfile%202006%20-%20August%20'06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Documents%20and%20Settings\user\My%20Documents\Red%20Back%20Mining%20NL\Feasibility\Chirano%20LOM%20Model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080%20-%20Engineering\110%20-%20BUILD-UP\Build%20Up\2013\10-October\MISC%20$%20GENERAL\Special\Build%20Up%20June%2012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oan2012\TSL20111231\Cahyo\ADB1982%251170%2020110930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Loan2012/TSL20111231/Cahyo/ADB1982%1170%202011093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a-fs1\p00146295\Documents%20and%20Settings\william.colquhoun\My%20Documents\Math\Charting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ICA%20Cleardown%202005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eo.sukamto\AppData\Local\Temp\GAMxFiles\cj95b7p67zwhndku9cuzthmgs34rszxuw5dhtvsi6jbhauc2mi68\Feb%2029%2016\8b71d60eb870491da0f9d332e205d33c\(C-V)%20L.01%20-%20Mining%20Properties%20BTR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o.sukamto/AppData/Local/Temp/GAMxFiles/cj95b7p67zwhndku9cuzthmgs34rszxuw5dhtvsi6jbhauc2mi68/Feb%2029%2016/8b71d60eb870491da0f9d332e205d33c/(C-V)%20L.01%20-%20Mining%20Properties%20BTR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REPORT\AUDIT%20FINDERS%202007\REPORT\CURRENT\REPORT\Consolidation\REPORT\INVOICES\List%20of%20Invoices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REPORT/AUDIT%20FINDERS%202007/REPORT/CURRENT/REPORT/Consolidation/REPORT/INVOICES/List%20of%20Invoices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REPORT\AUDIT%20FINDERS%202007\REPORT\CURRENT\REPORT\Consolidation\REPORT\Consolidation\Late%20Invoice%20after%203006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REPORT/AUDIT%20FINDERS%202007/REPORT/CURRENT/REPORT/Consolidation/REPORT/Consolidation/Late%20Invoice%20after%2030062007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Finance\Excel%20Docs\10-11\1.%20Budget%202010%20-%202011\CASPOSO%20Budget\Casposo%20Project%20_Budget%20Ruben%2016MAY10.xlsm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jbaiden/Documents/Finance/Excel%20Docs/10-11/1.%20Budget%202010%20-%202011/CASPOSO%20Budget/Casposo%20Project%20_Budget%20Ruben%2016MAY10.xlsm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liver.rooney\Documents\HV%20Mobile\Component%20Forecast\component%20forecasting%207-11-12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er.rooney/Documents/HV%20Mobile/Component%20Forecast/component%20forecasting%207-11-12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drrc516\Administration\Kennzahlengenerator\Kennzahlengenerator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ICA%20Report\DEC\FX_DEC05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ICA%20Report\DEC\ICA%202005%20Cleardown%20MASTER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Finance\Excel%20Docs\10-11\1.%20Budget%202010%20-%202011\Old%20Dec09%20Consolidation\Corporate%20Forecast%202009-10%20Dec09.xlsx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Excel%20Docs/10-11/1.%20Budget%202010%20-%202011/Old%20Dec09%20Consolidation/Corporate%20Forecast%202009-10%20Dec09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udget%202000\Old%20Versions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MONTH%20END/07%20July/Users/mdauda/AppData/Local/Microsoft/Windows/Temporary%20Internet%20Files/Content.Outlook/ACWDPQW0/Budget%202000/Old%20Versions.xls" TargetMode="External"/></Relationships>
</file>

<file path=xl/externalLinks/_rels/externalLink135.xml.rels><?xml version="1.0" encoding="UTF-8" standalone="yes"?>
<Relationships xmlns="http://schemas.openxmlformats.org/package/2006/relationships"><Relationship Id="rId2" Type="http://schemas.microsoft.com/office/2019/04/relationships/externalLinkLongPath" Target="/personal/kayeh_anglogoldashanti_com/Documents/Documents/MET/REPORTS/MET%20ACCOUNTING/MINE%20GEOLOGY/MINING/DAILY%20PRODUCTION%20REPORT/Mine%20Prod%20&amp;%20Stkp%20Bal/2012/10%20Oct/Daily_Prod_Rpt_Oct2012.xlsx?C9BB0A36" TargetMode="External"/><Relationship Id="rId1" Type="http://schemas.openxmlformats.org/officeDocument/2006/relationships/externalLinkPath" Target="file:///\\C9BB0A36\Daily_Prod_Rpt_Oct2012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MINE%20GEOLOGY/MINING/DAILY%20PRODUCTION%20REPORT/Mine%20Prod%20&amp;%20Stkp%20Bal/2012/10%20Oct/Daily_Prod_Rpt_Oct2012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in\Intech%20Current%20Projects\Documents%20and%20Settings\jeff\Desktop\05%20Contracts\02%20Evaluation\Matrix\225ev003%20Matrix%20rev%20d%209-06-02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\TEMP\NDP-LoPox-Final-21-08-00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NDP-LoPox-Final-21-08-00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\NDP\NDP\Financial%20Models%20Completed\NDP-Concentrate-Final-20-11-001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a-fs1\p00146295\bucking\10300-10399\10336-001\S1-30%20min%20per%202kg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Synch\2003-2004%20Forecasts\MM%20Africa-Budget_July%20to%20June%202003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ates" TargetMode="External"/></Relationships>
</file>

<file path=xl/externalLinks/_rels/externalLink144.xml.rels><?xml version="1.0" encoding="UTF-8" standalone="yes"?>
<Relationships xmlns="http://schemas.openxmlformats.org/package/2006/relationships"><Relationship Id="rId2" Type="http://schemas.microsoft.com/office/2019/04/relationships/externalLinkLongPath" Target="/MONTH%20END/07%20July/Users/mdauda/AppData/Local/Microsoft/Windows/Temporary%20Internet%20Files/Content.Outlook/ACWDPQW0/Quarterly%20review/F2007/F2007Q2/My%20Documents/forecasts/revised%20oct%20-%20dec%2098%20forecast.xls?3E3A6699" TargetMode="External"/><Relationship Id="rId1" Type="http://schemas.openxmlformats.org/officeDocument/2006/relationships/externalLinkPath" Target="file:///\\3E3A6699\revised%20oct%20-%20dec%2098%20forecast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rterly%20review\F2007\F2007Q2\ABOSS5\End%20of%20month%20Survey%20volumes%20reports.xls" TargetMode="External"/></Relationships>
</file>

<file path=xl/externalLinks/_rels/externalLink146.xml.rels><?xml version="1.0" encoding="UTF-8" standalone="yes"?>
<Relationships xmlns="http://schemas.openxmlformats.org/package/2006/relationships"><Relationship Id="rId2" Type="http://schemas.microsoft.com/office/2019/04/relationships/externalLinkLongPath" Target="/MONTH%20END/07%20July/Users/mdauda/AppData/Local/Microsoft/Windows/Temporary%20Internet%20Files/Content.Outlook/ACWDPQW0/Quarterly%20review/F2007/F2007Q2/ABOSS5/End%20of%20month%20Survey%20volumes%20reports.xls?6307C08D" TargetMode="External"/><Relationship Id="rId1" Type="http://schemas.openxmlformats.org/officeDocument/2006/relationships/externalLinkPath" Target="file:///\\6307C08D\End%20of%20month%20Survey%20volumes%20reports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Business%20Plan\Checklist\7.0_Financial\7.2_Financial_Projections\7.2.4_Projected_Profit_and_Loss\Reset%20Base%20and%20ROI\Organic%20Growth%20Case\Unit%20Sales\MM%20Unit%20PL_Forecast%202004%2001-04%20Actuals%20Organic%20(Capitalisation)%20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projects\mpc030324\Case%202c3%20reserve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mpc030324/Case%202c3%20reserve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Projects\New%20Project\Management%20Report.xlsx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Operations\Accounts\St%20Ives\Budgets\The%20Book%20SIGM%20-%20BUDGET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(C)%201612%20Revis&#227;o%20Anal&#237;tica%20Final%20-%2031.12.2005%20Combined%20Leadsheet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%20%201611%20Revis&#227;o%20Anal&#237;tica%2031.12.03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Accounting\link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lan_23\Plan%20Summary%20v2.3%20-%20Plan_23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_23/Plan%20Summary%20v2.3%20-%20Plan_23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kayeh_anglogoldashanti_com/Documents/Documents/MET/REPORTS/MET%20ACCOUNTING/PLANTWKL/IMAM/MET-LAB/TESTWORK/ACTIVITY/CIP-DATA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LANTWKL\IMAM\MET-LAB\TESTWORK\ACTIVITY\CIP-DATA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esunu/Documents/kwasi%20weekly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ADAMUS%20-%20PROCESS%20PLANT\METALLURGY\Technical\Met%20Accounting\MET%20Accounting%20reports\Daily%20reports\2020\BCM%20Spreadsheet%202020\April%202020\BCM%20Spreadsheet,%20Apr.%2010.xlsx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TR-PLAN-02\metallurgy\10.%20MILL-a\10.%20Metallurgy%20Data\MET-TEST%20WORK\SOP%20test%20Work\HDV_Metallurgical%20Daily_Flash_Report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rterly%20review\F2007\F2007Q2\Medsdata\LimaNew\LimaBudgetSummary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/MONTH%20END/07%20July/Users/mdauda/AppData/Local/Microsoft/Windows/Temporary%20Internet%20Files/Content.Outlook/ACWDPQW0/Quarterly%20review/F2007/F2007Q2/Medsdata/LimaNew/LimaBudgetSummary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tallurgy\Technical%20Files\Met%20Accounting\JKMetAccount\Reports%20-%20Working\Daily%20Treatment%20Plant%20Summary%20V2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/Metallurgy/Technical%20Files/Met%20Accounting/JKMetAccount/Reports%20-%20Working/Daily%20Treatment%20Plant%20Summary%20V2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irecteur%20Finances\Inventaires\fin-mois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Excel%20Docs/10-11/1.%20Budget%202010%20-%202011/CASPOSO%20Budget/Casposo%20Project%20_Budget%20Ruben%2016MAY10.xlsm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misy1\users$\Finance\Budgets\2002-2003\Mining%20Scheduler%20v1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ROY\NELSON%20CUT%20BACK\Budget-%20cutback\Navigators\PFMA%20v5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udget%20Upload%202011\Copy%20Troy%20Consol%20Budget%202010%20-2012%20Draft%20v%20Final%20Board%20Approved%20Jun10.xlsx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/Budget%20Upload%202011/Copy%20Troy%20Consol%20Budget%202010%20-2012%20Draft%20v%20Final%20Board%20Approved%20Jun10.xlsx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yunfuri%20Tender\13August2010\R&amp;F.xlsx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ning3\minex$\Engineering\EOM\MTD_Jun_08_Cost%20Report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hobsrv01\PROCESSING2\Users\IKusi\Desktop\INTEGRATED%20MGT%20RPT%20-%20OCT%202019%20BL.xlsx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onth%20end%202007\accpac%20reports\CUTBACK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/MONTH%20END/07%20July/Users/mdauda/AppData/Local/Microsoft/Windows/Temporary%20Internet%20Files/Content.Outlook/ACWDPQW0/Month%20end%202007/accpac%20reports/CUTBACK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WORK\3_monthly_plan\13_week_plan\june\Documents%20and%20Settings\user\My%20Documents\Red%20Back%20Mining%20NL\Feasibility\BFS%20Financial%20Model%20-%20Original%20Update%202%20Accounting%20Model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user\My%20Documents\Red%20Back%20Mining%20NL\Feasibility\BFS%20Financial%20Model%20-%20Original%20Update%202%20Accounting%20Model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Business%20Plan\Checklist\7.0_Financial\7.2_Financial_Projections\7.2.4_Projected_Profit_and_Loss\Reset%20Base%20and%20ROI\MM%20Russia-Budget%20Jul%20to%20June%202004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080%20-%20Engineering\CONTROL%20FOLDER\CONTROL%20RECORDINGS\PRODUCTION%20RECORDING\09-SEPTEMBER-2016\27-09-2016_LH_PRODUCTION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jabu.AMS-DAMANG.001\My%20Documents\Contract%20Rate%20Calc%20wassa%20haul%20road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080%20-%20Engineering\PRODUCTION%20REPORT\Production%20Report\11-NOVEMBER\Daily%20Production%20Report_11-NOVEMBER-2012.xlsx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GAMxFiles\hutxnhbnhhufr23phi2mjaqqdevnyfn2didp272ecu667xkdskgc\Jul%2019%2010\fea903ae39234b9f8488e7b150065031\INDTAX\Tetr0001\ATR\2001\ACR-002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GAMxFiles/hutxnhbnhhufr23phi2mjaqqdevnyfn2didp272ecu667xkdskgc/Jul%2019%2010/fea903ae39234b9f8488e7b150065031/INDTAX/Tetr0001/ATR/2001/ACR-002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an\AppData\Local\Microsoft\Windows\Temporary%20Internet%20Files\Content.Outlook\FMO6B4JV\MMJV%20Hidden%20Valey%20Competency%20Matrix%20v3%2020130401%20vid.xlsm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an/AppData/Local/Microsoft/Windows/Temporary%20Internet%20Files/Content.Outlook/FMO6B4JV/MMJV%20Hidden%20Valey%20Competency%20Matrix%20v3%2020130401%20vid.xlsm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2.%20Engineering\2.3%20Electrical_Instr_Ctrls\Electrical\Load_List\150164-E-LL-001_A_20061220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/2.%20Engineering/2.3%20Electrical_Instr_Ctrls/Electrical/Load_List/150164-E-LL-001_A_20061220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us.roux\AppData\Local\Microsoft\Windows\Temporary%20Internet%20Files\Content.Outlook\5PYY0OBY\Damang%20C2011%20Mining%20Opex%20Budget%20MARC%20Rates%20100919.xlsx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OSSIERS%202007\&#201;tats%20Financiers\D&#233;cembre%202007\Fournisseurs%20-%20statut%20des%20commandes%20au%2031%20d&#233;cembre%202007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tallurgy\Technical%20Files\Met%20Accounting\Met%20Acct%20Excel%20DataBase\2008\12-08\DEC%20'08%20MET%20%20ACCT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/Metallurgy/Technical%20Files/Met%20Accounting/Met%20Acct%20Excel%20DataBase/2008/12-08/DEC%20'08%20MET%20%20ACCT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windows\TEMP\WINDOWS\TEMP\Jundee%20Old%20to%20New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yba\c\Glen\Tamer\res750edit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GAMxFiles\hutxnhbnhhufr23phi2mjaqqdevnyfn2didp272ecu667xkdskgc\Jul%2019%2010\fea903ae39234b9f8488e7b150065031\APAC%20Report\Integration%20planning\Employee%20Listing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GAMxFiles/hutxnhbnhhufr23phi2mjaqqdevnyfn2didp272ecu667xkdskgc/Jul%2019%2010/fea903ae39234b9f8488e7b150065031/APAC%20Report/Integration%20planning/Employee%20Listing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Goldfields\Users\kurt.lindoor\Documents\My%20Data\Data\Clients\Current\GoldFields\BI\From%20Kamini\Mapping%20St%20Ives%20Updated%2028%20May%202008%20.xlsx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/Goldfields/Users/kurt.lindoor/Documents/My%20Data/Data/Clients/Current/GoldFields/BI/From%20Kamini/Mapping%20St%20Ives%20Updated%2028%20May%202008%20.xlsx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xel_nt\development\Unilever%20China\Shanghai%20CDC%202000\Carrefour\resource%20&amp;%20costing%20revised%201.9.99%20-%20BBToption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Documents%20and%20Settings\mlucas\Desktop\Chirano\V2Chirano5yrExt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GAMxFiles\hutxnhbnhhufr23phi2mjaqqdevnyfn2didp272ecu667xkdskgc\Jul%2019%2010\fea903ae39234b9f8488e7b150065031\WINDOWS\TEMP\notesE1EF34\PMER\PMER%202004\Cross%20Rates%20for%20May%202004%20Intercompany%20Trading.xls" TargetMode="External"/></Relationships>
</file>

<file path=xl/externalLinks/_rels/externalLink202.xml.rels><?xml version="1.0" encoding="UTF-8" standalone="yes"?>
<Relationships xmlns="http://schemas.openxmlformats.org/package/2006/relationships"><Relationship Id="rId2" Type="http://schemas.microsoft.com/office/2019/04/relationships/externalLinkLongPath" Target="/WINDOWS/TEMP/GAMxFiles/hutxnhbnhhufr23phi2mjaqqdevnyfn2didp272ecu667xkdskgc/Jul%2019%2010/fea903ae39234b9f8488e7b150065031/WINDOWS/TEMP/notesE1EF34/PMER/PMER%202004/Cross%20Rates%20for%20May%202004%20Intercompany%20Trading.xls?0F043B41" TargetMode="External"/><Relationship Id="rId1" Type="http://schemas.openxmlformats.org/officeDocument/2006/relationships/externalLinkPath" Target="file:///\\0F043B41\Cross%20Rates%20for%20May%202004%20Intercompany%20Trading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Work%20Stuff\Geita\Standard%20Metallurgical%20Accounting\Month%20Completed\YEAR%202008\0812\Geita%20GM%20-%20December%202008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tallurgy\Technical%20Files\Reagents%20&amp;%20Lubricants\Lime&amp;CN\LIME&amp;CN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/Metallurgy/Technical%20Files/Reagents%20&amp;%20Lubricants/Lime&amp;CN/LIME&amp;CN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TR-SHARE-01\Mining\2014%20BKP-Finders\01.03%20Mine%20Planning\01.03.00%20Mining%20Schedule\01.03.01%20BKP%20Sched\1752AMD-Sch-LOM-Rev1409-v02.xlsx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PMI\JoeM\Forms%20&amp;%20Templates\Loan%20calculator4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FAS%20133\Hedging\Copper%20Hedging\Retrospective%20Tests\Copper%20Swaps\CU%20Sep%20Swap%20Dedesignation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mchu\Local%20Settings\Temporary%20Internet%20Files\OLKCA\CU%20Crystallized%20OCI%20-%20Oct%2006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engineering\Local%20Settings\Temporary%20Internet%20Files\OLK4\Contract%20Extension%20Rise%20and%20fall%20Jan%202004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\NDP\NDP\Financial%20Models%20Completed\NDP-Concentrate-Final-20-11-001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ANTOR%20PUSAT\TSL\other%20TSL\ADB1983%251171-Rek20110908R.xls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PUSAT/TSL/other%20TSL/ADB1983%1171-Rek20110908R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0801\aws\Documents%20and%20Settings\ivaniv\My%20Documents\MY%20CLIENT\HALO%20TANIA\2003\PBC\TS\p&amp;l%2007-02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jabu.AMS-DAMANG\My%20Documents\Budget%20Template\July05_June06%20Exploration%20Assumptions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kayeh_anglogoldashanti_com/Documents/Documents/MET/REPORTS/MET%20ACCOUNTING/MINE%20GEOLOGY/MINING/Daily_Production_Reports/Daily_Report_Production.xlsx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/MINE%20GEOLOGY/MINING/Daily_Production_Reports/Daily_Report_Production.xlsx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Standard%20Metallurgical%20Accounting\Current%20Month\Geita%20GM%20-%20March%202009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\projects\mpc030324\mcost\OT%20mining%20cost%20model%2003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epartmentShared\Finance\Vision%20Excel%20-%20Analysis\SunSystems%205%20&amp;%206%20Reporting%20and%20Analysis%20Overview%20-%20Copy%20-%20Copy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Users\camille.smithwatkins\AppData\Local\Microsoft\Windows\Temporary%20Internet%20Files\Content.Outlook\2OV58UZ0\AMSM%20Yatela%20Rise%20&amp;%20Fall_Base%20Date%2001%20May%202010_final.xlsx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oneCD\Temporary%20Internet%20Files\OLK50\LOAN%20PAYMENT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/CloneCD/Temporary%20Internet%20Files/OLK50/LOAN%20PAYMENT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tley\mikew$\2001-2002%20Forecasts\Forecasting%20Model_v2.1_With%20Actuals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GAMxFiles\hutxnhbnhhufr23phi2mjaqqdevnyfn2didp272ecu667xkdskgc\Jul%2019%2010\fea903ae39234b9f8488e7b150065031\INDTAX\BANK0001\ATR\ACR97\BPEDEC97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GAMxFiles/hutxnhbnhhufr23phi2mjaqqdevnyfn2didp272ecu667xkdskgc/Jul%2019%2010/fea903ae39234b9f8488e7b150065031/INDTAX/BANK0001/ATR/ACR97/BPEDEC97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CRO1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080%20-%20Engineering\Control%20folder\CCR%20-%20LH%20-%20NZE%202013\04%20-%20APRIL%202013\CCR-LH-NZE%20-04%20APRIL%202013.xlsx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\Mining\05-Technical\03_short_term\03_weekly_plans\Weekly_Reconciliation\Weekly_Recon_Summary_Master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Mining/05-Technical/03_short_term/03_weekly_plans/Weekly_Reconciliation/Weekly_Recon_Summary_Master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080%20-%20Engineering\PRODUCTION%20REPORT\Production%20Report\2013\05-May\Daily%20Production%20Report_19-May-2013.xlsx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marwatanabe\Desktop\SUMITOMO%20-%20SOCIETARIO.xls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watanabe/Desktop/SUMITOMO%20-%20SOCIETARIO.xls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rterly%20review\F2007\F2007Q2\KevinRogan\My%20Documents\1998-99%20schedule\199899Budget.xls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rterly%20review\F2007\F2007Q2\My%20Documents\Justice\Schedules\Dec%201999%20-%20Feb%202000%20schedule\interim%20forecast.xls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hobsrv01\PROCESSING2\Obuasi%20Redevelopment%20Org%20Readiness\Met%20Accounting\Reports\Monthly%20Reports\Monthly%20KPI%20Report%20-%202020.xlsx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Standard%20Metallurgical%20Accounting\Month%20Completed\YEAR%202009\0901\Geita%20GM%20-%20January%202009%20Final.xls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kacnb524\MY%20DOCUMENTS\Documents%20and%20Settings\frank.Anandappa\Local%20Settings\Temporary%20Internet%20Files\OLK7\O'HEADS2002.xls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Documents%20and%20Settings\robertm\Local%20Settings\Temporary%20Internet%20Files\OLK37\Draft%20Yatela%20Progress%20Claims%20No3.xls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yeh\Documents\MET\MET%20ACCOUNTING\METACCTSTP\Met%20Accounting%20-%20May%202020.xlsx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METACCTSTP_NEW.xlsx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GAMxFiles\hutxnhbnhhufr23phi2mjaqqdevnyfn2didp272ecu667xkdskgc\Jul%2019%2010\fea903ae39234b9f8488e7b150065031\INDTAX\Swed0001\Atr\1771\COR98.xls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GAMxFiles/hutxnhbnhhufr23phi2mjaqqdevnyfn2didp272ecu667xkdskgc/Jul%2019%2010/fea903ae39234b9f8488e7b150065031/INDTAX/Swed0001/Atr/1771/COR98.xls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\Documents%20and%20Settings\user\My%20Documents\Red%20Back%20Mining%20NL\Feasibility\Chirano%20LOM%20Model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Budget\Projects\New%20Project\Management%20Report.xlsx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ocuments%20and%20Settings\manonb.TABAKOTO\Local%20Settings\Temporary%20Internet%20Files\OLK56\oldart.xls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user1\Local%20Settings\Temporary%20Internet%20Files\OLK7D\OHL$315\TARKWA-North-OHL$280.xls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Documents%20and%20Settings\honestm\Local%20Settings\Temporary%20Internet%20Files\OLK7D8\Syama%202010%20Budget_Mining_Draft1.xls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Downloads\DATA\Consulting\GDR\Administration\Accounting\Monthly%20Accounts\2008.2009\4.%20October%20Reports\Financials%20October%202008.xls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Accsecure\Month%20end%202010\accpac%20reports\CUTBACK_1.xls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openxmlformats.org/officeDocument/2006/relationships/externalLinkPath" Target="/MONTH%20END/07%20July/Users/mdauda/AppData/Local/Microsoft/Windows/Temporary%20Internet%20Files/Content.Outlook/ACWDPQW0/Accsecure/Month%20end%202010/accpac%20reports/CUTBACK_1.xls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REPORT\AUDIT%20FINDERS%202007\REPORT\CURRENT\REPORT\Consolidation\REPORT\TAX\PPh%2021\Rekap%20PPh%2021%20Bulanan%20-%20BTR.xls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REPORT/AUDIT%20FINDERS%202007/REPORT/CURRENT/REPORT/Consolidation/REPORT/TAX/PPh%2021/Rekap%20PPh%2021%20Bulanan%20-%20BTR.xls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SHARED\TAX\CRIST\B_Soc\1998\CITR98\marshall1.xls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\Usine\Documents%20and%20Settings\ouzine\Local%20Settings\Temporary%20Internet%20Files\OLK8\coges\FORECAST12003\FORECAST1_2003.xls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Users\steele.bromley.PERTH\Desktop\NAVIGATOR\20100504%20WindFarm%20v%201.4.xls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teele.bromley.PERTH/Desktop/NAVIGATOR/20100504%20WindFarm%20v%201.4.xls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nzipped\The%20Book%20AGMC%20-%20January'04%20v10\The%20Book%20AGMC%20-%20January'04%20v10.xls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kmoodley\Local%20Settings\Temp\The%20Book%20SIGM_Mar'08_v5.xls" TargetMode="External"/></Relationships>
</file>

<file path=xl/externalLinks/_rels/externalLink260.xml.rels><?xml version="1.0" encoding="UTF-8" standalone="yes"?>
<Relationships xmlns="http://schemas.openxmlformats.org/package/2006/relationships"><Relationship Id="rId2" Type="http://schemas.microsoft.com/office/2019/04/relationships/externalLinkLongPath" Target="/MONTH%20END/07%20July/Users/mdauda/AppData/Local/Microsoft/Windows/Temporary%20Internet%20Files/Content.Outlook/ACWDPQW0/Documents%20and%20Settings/kmoodley/Local%20Settings/Temp/The%20Book%20SIGM_Mar'08_v5.xls?A0389550" TargetMode="External"/><Relationship Id="rId1" Type="http://schemas.openxmlformats.org/officeDocument/2006/relationships/externalLinkPath" Target="file:///\\A0389550\The%20Book%20SIGM_Mar'08_v5.xls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05.%20WETAR%20KPI\04.%20WETAR%20KPI%202017\Sheet%20DB\Wetar%20SheetDB%20V5.2.xlsm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rterly%20review\F2007\F2007Q2\KevinRogan\My%20Documents\forecasts\revised%20199899%20schedule%20-%20oct%2098.xls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BPIDCOCK/scheds/2005/schedule_may04_v08a_sp4yr_useasneeded.xls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VC%20OPS%20REPORTS\OPERATIONS%20PRE%20START%20TO%20THE%20AUGUST%202010-%20CURRENT1.xlsm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/HVC%20OPS%20REPORTS/OPERATIONS%20PRE%20START%20TO%20THE%20AUGUST%202010-%20CURRENT1.xlsm" TargetMode="External"/></Relationships>
</file>

<file path=xl/externalLinks/_rels/externalLink2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LABOR%20LAW%2013-2003\EXEL%20IND\EXEL%20IND%202006%20NEW%20melanjutkan%20per%20dept.XLS" TargetMode="External"/></Relationships>
</file>

<file path=xl/externalLinks/_rels/externalLink2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Standard%20Metallurgical%20Accounting\Current%20Month\Geita%20GM%20-%20January%202009.xls" TargetMode="External"/></Relationships>
</file>

<file path=xl/externalLinks/_rels/externalLink2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1611%20Revis&#227;o%20Anal&#237;tica%20-%2030.06.2006" TargetMode="External"/></Relationships>
</file>

<file path=xl/externalLinks/_rels/externalLink269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kayeh_anglogoldashanti_com/Documents/Documents/MET/REPORTS/MET%20ACCOUNTING/MINE%20GEOLOGY/MINING/Daily_Report_Production.xlsx" TargetMode="External"/></Relationships>
</file>

<file path=xl/externalLinks/_rels/externalLink270.xml.rels><?xml version="1.0" encoding="UTF-8" standalone="yes"?>
<Relationships xmlns="http://schemas.openxmlformats.org/package/2006/relationships"><Relationship Id="rId1" Type="http://schemas.openxmlformats.org/officeDocument/2006/relationships/externalLinkPath" Target="/MINE%20GEOLOGY/MINING/Daily_Report_Production.xlsx" TargetMode="External"/></Relationships>
</file>

<file path=xl/externalLinks/_rels/externalLink2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nts%20and%20Settings\Windows_XP\My%20Documents\Data%20Jams\Amec%20Berca%20Indonesia\Amec%20Berca%202004%20(Data%202004).XLS" TargetMode="External"/></Relationships>
</file>

<file path=xl/externalLinks/_rels/externalLink2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rterly%20review\F2007\F2007Q2\Medsdata\aboss5\schedulecosts%201st%20october%202000.xls" TargetMode="External"/></Relationships>
</file>

<file path=xl/externalLinks/_rels/externalLink273.xml.rels><?xml version="1.0" encoding="UTF-8" standalone="yes"?>
<Relationships xmlns="http://schemas.openxmlformats.org/package/2006/relationships"><Relationship Id="rId2" Type="http://schemas.microsoft.com/office/2019/04/relationships/externalLinkLongPath" Target="/MONTH%20END/07%20July/Users/mdauda/AppData/Local/Microsoft/Windows/Temporary%20Internet%20Files/Content.Outlook/ACWDPQW0/Quarterly%20review/F2007/F2007Q2/Medsdata/aboss5/schedulecosts%201st%20october%202000.xls?A53A7476" TargetMode="External"/><Relationship Id="rId1" Type="http://schemas.openxmlformats.org/officeDocument/2006/relationships/externalLinkPath" Target="file:///\\A53A7476\schedulecosts%201st%20october%202000.xls" TargetMode="External"/></Relationships>
</file>

<file path=xl/externalLinks/_rels/externalLink2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TEMP\hardware100445_B.xls" TargetMode="External"/></Relationships>
</file>

<file path=xl/externalLinks/_rels/externalLink2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antwi\Local%20Settings\Temporary%20Internet%20Files\Content.IE5\QN032FQL\Documents%20and%20Settings\kwasi.ayeh\Local%20Settings\Temporary%20Internet%20Files\Content.IE5\OPE3SHUJ\AUG'05(ACCT).xls" TargetMode="External"/></Relationships>
</file>

<file path=xl/externalLinks/_rels/externalLink276.xml.rels><?xml version="1.0" encoding="UTF-8" standalone="yes"?>
<Relationships xmlns="http://schemas.openxmlformats.org/package/2006/relationships"><Relationship Id="rId2" Type="http://schemas.microsoft.com/office/2019/04/relationships/externalLinkLongPath" Target="/Documents%20and%20Settings/tantwi/Local%20Settings/Temporary%20Internet%20Files/Content.IE5/QN032FQL/Documents%20and%20Settings/kwasi.ayeh/Local%20Settings/Temporary%20Internet%20Files/Content.IE5/OPE3SHUJ/AUG'05(ACCT).xls?8D779F54" TargetMode="External"/><Relationship Id="rId1" Type="http://schemas.openxmlformats.org/officeDocument/2006/relationships/externalLinkPath" Target="file:///\\8D779F54\AUG'05(ACCT).xls" TargetMode="External"/></Relationships>
</file>

<file path=xl/externalLinks/_rels/externalLink2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eivy.wiyani\AppData\Local\Temp\GAMxFiles\ReadOnly\c2f25144369148f798c0c3f83fc71db1\(A)%20A3%20-%20EEES%20June%202014.xlsx" TargetMode="External"/></Relationships>
</file>

<file path=xl/externalLinks/_rels/externalLink2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ivy.wiyani/AppData/Local/Temp/GAMxFiles/ReadOnly/c2f25144369148f798c0c3f83fc71db1/(A)%20A3%20-%20EEES%20June%202014.xlsx" TargetMode="External"/></Relationships>
</file>

<file path=xl/externalLinks/_rels/externalLink2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OL01\WORKGRP\TEMP\Commercial\Accounting\EOM\2002\April\TB_Pivot_Master_AGO%20_Mar_XP_Ver.xls" TargetMode="External"/></Relationships>
</file>

<file path=xl/externalLinks/_rels/externalLink2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Box%20Files\Wafi%20%20Hidden%20Valley%20AYP%20scratch\VDT\Mining%20VDT%20annualized%20v12%2020130410%20ayp%20su.xlsm" TargetMode="External"/></Relationships>
</file>

<file path=xl/externalLinks/_rels/externalLink28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Box%20Files/Wafi%20%20Hidden%20Valley%20AYP%20scratch/VDT/Mining%20VDT%20annualized%20v12%2020130410%20ayp%20su.xlsm" TargetMode="External"/></Relationships>
</file>

<file path=xl/externalLinks/_rels/externalLink2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rterly%20review\F2007\F2007Q2\WORKSHEETS\Budget\Lom10.1\FY2004%203.%20Strat%20plan%20Sep03\Div3.xls" TargetMode="External"/></Relationships>
</file>

<file path=xl/externalLinks/_rels/externalLink283.xml.rels><?xml version="1.0" encoding="UTF-8" standalone="yes"?>
<Relationships xmlns="http://schemas.openxmlformats.org/package/2006/relationships"><Relationship Id="rId2" Type="http://schemas.microsoft.com/office/2019/04/relationships/externalLinkLongPath" Target="/MONTH%20END/07%20July/Users/mdauda/AppData/Local/Microsoft/Windows/Temporary%20Internet%20Files/Content.Outlook/ACWDPQW0/Quarterly%20review/F2007/F2007Q2/WORKSHEETS/Budget/Lom10.1/FY2004%203.%20Strat%20plan%20Sep03/Div3.xls?D3C4711E" TargetMode="External"/><Relationship Id="rId1" Type="http://schemas.openxmlformats.org/officeDocument/2006/relationships/externalLinkPath" Target="file:///\\D3C4711E\Div3.xls" TargetMode="External"/></Relationships>
</file>

<file path=xl/externalLinks/_rels/externalLink2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rterly%20review\F2007\F2007Q2\My%20Documents\Optimisation2002March\ComMineMill.xls" TargetMode="External"/></Relationships>
</file>

<file path=xl/externalLinks/_rels/externalLink285.xml.rels><?xml version="1.0" encoding="UTF-8" standalone="yes"?>
<Relationships xmlns="http://schemas.openxmlformats.org/package/2006/relationships"><Relationship Id="rId2" Type="http://schemas.microsoft.com/office/2019/04/relationships/externalLinkLongPath" Target="/MONTH%20END/07%20July/Users/mdauda/AppData/Local/Microsoft/Windows/Temporary%20Internet%20Files/Content.Outlook/ACWDPQW0/Quarterly%20review/F2007/F2007Q2/My%20Documents/Optimisation2002March/ComMineMill.xls?3A6B2E33" TargetMode="External"/><Relationship Id="rId1" Type="http://schemas.openxmlformats.org/officeDocument/2006/relationships/externalLinkPath" Target="file:///\\3A6B2E33\ComMineMill.xls" TargetMode="External"/></Relationships>
</file>

<file path=xl/externalLinks/_rels/externalLink2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misy1\users$\Operations%20Reports\Budget%202005\Submissions\Summary%20-%20Budget%20FYr2005%20Draft2.xls" TargetMode="External"/></Relationships>
</file>

<file path=xl/externalLinks/_rels/externalLink2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Accounts\Monthly%20Cost%20Reports\2004%20Cost%20Report\0405%20Thunderbox%20Cost%20Report.xls" TargetMode="External"/></Relationships>
</file>

<file path=xl/externalLinks/_rels/externalLink2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jbaiden/Documents/Finance/Excel%20Docs/10-11/1.%20Budget%202010%20-%202011/Old%20Dec09%20Consolidation/Corporate%20Forecast%202009-10%20Dec09.xlsx" TargetMode="External"/></Relationships>
</file>

<file path=xl/externalLinks/_rels/externalLink2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LOM\Dmb9.2\Div2.xls" TargetMode="External"/></Relationships>
</file>

<file path=xl/externalLinks/_rels/externalLink2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INDTAX\Tetr0001\ATR\2005\FINAL%20TETRA\temp\INDTAX\CERI0001\ATR\ACR04\CIT%20-client.xls" TargetMode="External"/></Relationships>
</file>

<file path=xl/externalLinks/_rels/externalLink2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Accounting\Mgtacc2003\Februarymgt03\Profit%20statement%20January%202003.xls" TargetMode="External"/></Relationships>
</file>

<file path=xl/externalLinks/_rels/externalLink2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MCampbell\2%20Budgets\Forecast%202009_10%205%20years\Forecast%202009_10%205%20years\New%20Exploration%20Budget($R)-Brazil_09_10_jm_cut_FINAL.xlsx" TargetMode="External"/></Relationships>
</file>

<file path=xl/externalLinks/_rels/externalLink293.xml.rels><?xml version="1.0" encoding="UTF-8" standalone="yes"?>
<Relationships xmlns="http://schemas.openxmlformats.org/package/2006/relationships"><Relationship Id="rId1" Type="http://schemas.openxmlformats.org/officeDocument/2006/relationships/externalLinkPath" Target="/MCampbell/2%20Budgets/Forecast%202009_10%205%20years/Forecast%202009_10%205%20years/New%20Exploration%20Budget($R)-Brazil_09_10_jm_cut_FINAL.xlsx" TargetMode="External"/></Relationships>
</file>

<file path=xl/externalLinks/_rels/externalLink2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GAMxFiles\hutxnhbnhhufr23phi2mjaqqdevnyfn2didp272ecu667xkdskgc\Jul%2019%2010\fea903ae39234b9f8488e7b150065031\INDTAX\WARB0001\Atr03\Client%20Data\A3-Dec_2003.xls" TargetMode="External"/></Relationships>
</file>

<file path=xl/externalLinks/_rels/externalLink295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GAMxFiles/hutxnhbnhhufr23phi2mjaqqdevnyfn2didp272ecu667xkdskgc/Jul%2019%2010/fea903ae39234b9f8488e7b150065031/INDTAX/WARB0001/Atr03/Client%20Data/A3-Dec_2003.xls" TargetMode="External"/></Relationships>
</file>

<file path=xl/externalLinks/_rels/externalLink2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\projects\mpc030324\case%202c%20schedule%20r3" TargetMode="External"/></Relationships>
</file>

<file path=xl/externalLinks/_rels/externalLink297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mpc030324/case%202c%20schedule%20r3.xls" TargetMode="External"/></Relationships>
</file>

<file path=xl/externalLinks/_rels/externalLink2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projects\mpc030324\case%202c%20schedule%20r3" TargetMode="External"/></Relationships>
</file>

<file path=xl/externalLinks/_rels/externalLink2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6111%20Fornecedores%20Nacionais%20Combined%20Leadsheet" TargetMode="External"/></Relationships>
</file>

<file path=xl/externalLinks/_rels/externalLink3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GAMxFiles\hutxnhbnhhufr23phi2mjaqqdevnyfn2didp272ecu667xkdskgc\Jul%2019%2010\fea903ae39234b9f8488e7b150065031\WINDOWS\TEMP\notesE1EF34\0611%20VAT%20Recon%202006.xls" TargetMode="External"/></Relationships>
</file>

<file path=xl/externalLinks/_rels/externalLink30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GAMxFiles/hutxnhbnhhufr23phi2mjaqqdevnyfn2didp272ecu667xkdskgc/Jul%2019%2010/fea903ae39234b9f8488e7b150065031/WINDOWS/TEMP/notesE1EF34/0611%20VAT%20Recon%202006.xls" TargetMode="External"/></Relationships>
</file>

<file path=xl/externalLinks/_rels/externalLink3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snze-svr-01\Data\090%20-%20Engineering\Other\Weekly%20Production%20Review-Nov12.xlsx" TargetMode="External"/></Relationships>
</file>

<file path=xl/externalLinks/_rels/externalLink3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GAMxFiles\hutxnhbnhhufr23phi2mjaqqdevnyfn2didp272ecu667xkdskgc\Jul%2019%2010\fea903ae39234b9f8488e7b150065031\USR\ACCT\JACKIE\BP\TADIA09.XLS" TargetMode="External"/></Relationships>
</file>

<file path=xl/externalLinks/_rels/externalLink3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GAMxFiles/hutxnhbnhhufr23phi2mjaqqdevnyfn2didp272ecu667xkdskgc/Jul%2019%2010/fea903ae39234b9f8488e7b150065031/USR/ACCT/JACKIE/BP/TADIA09.XLS" TargetMode="External"/></Relationships>
</file>

<file path=xl/externalLinks/_rels/externalLink3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9632;Loan2008\Loan200803\Valas\ADB1982%251170.xls" TargetMode="External"/></Relationships>
</file>

<file path=xl/externalLinks/_rels/externalLink306.xml.rels><?xml version="1.0" encoding="UTF-8" standalone="yes"?>
<Relationships xmlns="http://schemas.openxmlformats.org/package/2006/relationships"><Relationship Id="rId1" Type="http://schemas.openxmlformats.org/officeDocument/2006/relationships/externalLinkPath" Target="/&#9632;Loan2008/Loan200803/Valas/ADB1982%1170.xls" TargetMode="External"/></Relationships>
</file>

<file path=xl/externalLinks/_rels/externalLink307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kayeh_anglogoldashanti_com/Documents/Documents/MET/REPORTS/MET%20ACCOUNTING/projects/mpc030324/case%202c%20schedule%20r3.xls" TargetMode="External"/></Relationships>
</file>

<file path=xl/externalLinks/_rels/externalLink3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ORK\lom_13\lom_finance\lom_finace\Adamus%20Resources\207%20-%20Budgets\Nzema%20Project%20Financials\2010-11%20Operating%20Budget\Operating%20Budget%20Final%20101103.xlsx" TargetMode="External"/></Relationships>
</file>

<file path=xl/externalLinks/_rels/externalLink3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damus%20Resources\207%20-%20Budgets\Nzema%20Project%20Financials\24.June%202012\Nzema%20Capital%20Report%20June%2011%20110805.xlsx" TargetMode="External"/></Relationships>
</file>

<file path=xl/externalLinks/_rels/externalLink3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Jan.Cilliers\Local%20Settings\Temporary%20Internet%20Files\Content.Outlook\V0EKCH0M\1009_CAPEX_Register_Damang.xls" TargetMode="External"/></Relationships>
</file>

<file path=xl/externalLinks/_rels/externalLink311.xml.rels><?xml version="1.0" encoding="UTF-8" standalone="yes"?>
<Relationships xmlns="http://schemas.openxmlformats.org/package/2006/relationships"><Relationship Id="rId1" Type="http://schemas.openxmlformats.org/officeDocument/2006/relationships/externalLinkPath" Target="/MONTH%20END/07%20July/Documents%20and%20Settings/Jan.Cilliers/Local%20Settings/Temporary%20Internet%20Files/Content.Outlook/V0EKCH0M/1009_CAPEX_Register_Damang.xls" TargetMode="External"/></Relationships>
</file>

<file path=xl/externalLinks/_rels/externalLink3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rawdown\Th2011\loancard%202010-4%20Rev%2001%20Zoe.xls" TargetMode="External"/></Relationships>
</file>

<file path=xl/externalLinks/_rels/externalLink313.xml.rels><?xml version="1.0" encoding="UTF-8" standalone="yes"?>
<Relationships xmlns="http://schemas.openxmlformats.org/package/2006/relationships"><Relationship Id="rId1" Type="http://schemas.openxmlformats.org/officeDocument/2006/relationships/externalLinkPath" Target="/Drawdown/Th2011/loancard%202010-4%20Rev%2001%20Zoe.xls" TargetMode="External"/></Relationships>
</file>

<file path=xl/externalLinks/_rels/externalLink3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ADMIN\ACCOUNTG\Gore%20B\CompanyModelAFNBestCase.xls" TargetMode="External"/></Relationships>
</file>

<file path=xl/externalLinks/_rels/externalLink3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dauda/Documents/Jnl%20format.xlsx" TargetMode="External"/></Relationships>
</file>

<file path=xl/externalLinks/_rels/externalLink3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MONTH%20END\07%20July\Users\sjbaiden\AppData\Local\Microsoft\Windows\Temporary%20Internet%20Files\Content.Outlook\MIXM2ONM\Jnl%20format.xlsx" TargetMode="External"/></Relationships>
</file>

<file path=xl/externalLinks/_rels/externalLink3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per001\groups\My%20Documents\Workfiles\Work%20Files\NHG\Advanced%20Development.xls" TargetMode="External"/></Relationships>
</file>

<file path=xl/externalLinks/_rels/externalLink3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hared-f\Clientes\Unimicro\Unimicro\PISA\WP&#180;S%2031.12.97\Flo1297.xls" TargetMode="External"/></Relationships>
</file>

<file path=xl/externalLinks/_rels/externalLink3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aniel.hastings\AppData\Local\Microsoft\Windows\Temporary%20Internet%20Files\Content.Outlook\7KSYX971\Weekly%20Report%20-%2032%20(04%20to%2010%20August%202010).xlsx" TargetMode="External"/></Relationships>
</file>

<file path=xl/externalLinks/_rels/externalLink3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.hastings/AppData/Local/Microsoft/Windows/Temporary%20Internet%20Files/Content.Outlook/7KSYX971/Weekly%20Report%20-%2032%20(04%20to%2010%20August%202010).xlsx" TargetMode="External"/></Relationships>
</file>

<file path=xl/externalLinks/_rels/externalLink3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C\ADAMUS%20-%20PROCESS%20PLANT\METALLURGY\Technical\Met%20Accounting\MET%20%20Accounting\MET%20Accounting%20-%20July%20%2011" TargetMode="External"/></Relationships>
</file>

<file path=xl/externalLinks/_rels/externalLink3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son\Desktop\Wetar\reporting\Supply%20Chain%20Management%20RAR%2020161205.xlsx" TargetMode="External"/></Relationships>
</file>

<file path=xl/externalLinks/_rels/externalLink3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on/Desktop/Wetar/reporting/Supply%20Chain%20Management%20RAR%2020161205.xlsx" TargetMode="External"/></Relationships>
</file>

<file path=xl/externalLinks/_rels/externalLink3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usdrill%20Ltd\My%20Documents\Rise%20and%20Fall\Damang%20RF%20sent%20by%20Engineer.xls" TargetMode="External"/></Relationships>
</file>

<file path=xl/externalLinks/_rels/externalLink3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ata\Clientes\Unipar\2002\Imobilizado%20DQ.xls" TargetMode="External"/></Relationships>
</file>

<file path=xl/externalLinks/_rels/externalLink32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Clientes/Unipar/2002/Imobilizado%20DQ.xls" TargetMode="External"/></Relationships>
</file>

<file path=xl/externalLinks/_rels/externalLink3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6116%20Fornecedores%20Final" TargetMode="External"/></Relationships>
</file>

<file path=xl/externalLinks/_rels/externalLink3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8310%20DESPESAS%20DE%20VENDAS%20E%20ADMINISTRATIVAS%20Combined%20Leadsheet" TargetMode="External"/></Relationships>
</file>

<file path=xl/externalLinks/_rels/externalLink3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1611%20Procedimentos%20Anal&#237;ticos%20Preliminares" TargetMode="External"/></Relationships>
</file>

<file path=xl/externalLinks/_rels/externalLink3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ata\Clientes\Biosint&#233;tica\31.12.03\Administra&#231;&#227;o%20do%20JOB\Comparativo%20dez02%20x%20dez03.xls" TargetMode="External"/></Relationships>
</file>

<file path=xl/externalLinks/_rels/externalLink33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Clientes/Biosint&#233;tica/31.12.03/Administra&#231;&#227;o%20do%20JOB/Comparativo%20dez02%20x%20dez03.xls" TargetMode="External"/></Relationships>
</file>

<file path=xl/externalLinks/_rels/externalLink3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XXXX%20Modelo%20Sal&#225;rios" TargetMode="External"/></Relationships>
</file>

<file path=xl/externalLinks/_rels/externalLink3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%20Despesas%20de%20Vendas%20e%20Administrativas" TargetMode="External"/></Relationships>
</file>

<file path=xl/externalLinks/_rels/externalLink3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ARQUIVOS\CLIENTES\MAQUET\Outros\6211%20Obriga&#231;&#245;es%20Trabalhistas%20Combined%20Leadsheet.xls" TargetMode="External"/></Relationships>
</file>

<file path=xl/externalLinks/_rels/externalLink335.xml.rels><?xml version="1.0" encoding="UTF-8" standalone="yes"?>
<Relationships xmlns="http://schemas.openxmlformats.org/package/2006/relationships"><Relationship Id="rId1" Type="http://schemas.openxmlformats.org/officeDocument/2006/relationships/externalLinkPath" Target="/ARQUIVOS/CLIENTES/MAQUET/Outros/6211%20Obriga&#231;&#245;es%20Trabalhistas%20Combined%20Leadsheet.xls" TargetMode="External"/></Relationships>
</file>

<file path=xl/externalLinks/_rels/externalLink3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6210%20OBRIGA&#199;&#213;ES%20TRIBUT&#193;RIAS%20E%20SOCIAIS%20Combined%20Leadsheet" TargetMode="External"/></Relationships>
</file>

<file path=xl/externalLinks/_rels/externalLink3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8410%20FOLHA%20DE%20PAGAMENTO%20Combined%20Leadsheet" TargetMode="External"/></Relationships>
</file>

<file path=xl/externalLinks/_rels/externalLink3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1611-10%20Custos%20e%20Despesas" TargetMode="External"/></Relationships>
</file>

<file path=xl/externalLinks/_rels/externalLink3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8411%20DESPESAS%20COM%20PESSOAL" TargetMode="External"/></Relationships>
</file>

<file path=xl/externalLinks/_rels/externalLink3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8310%20DESPESAS%20OPERACIONAIS%20Combined%20Leadsheet" TargetMode="External"/></Relationships>
</file>

<file path=xl/externalLinks/_rels/externalLink3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(C)%206310%20Financiamentos%20-%20CP%20-%20UT%20Leadsheet" TargetMode="External"/></Relationships>
</file>

<file path=xl/externalLinks/_rels/externalLink3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610%20IMOBILIZADO%20Combined%20Leadsheet" TargetMode="External"/></Relationships>
</file>

<file path=xl/externalLinks/_rels/externalLink3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313%20Clientes%203o.%20ITR%20e%20Interim" TargetMode="External"/></Relationships>
</file>

<file path=xl/externalLinks/_rels/externalLink3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n\FINREPORT\DATA\MONTHLY%20FINANCIAL%20REPORTS%20YAPO\FINANCIAL%20STATEMENTS%20DECEMBER.xls" TargetMode="External"/></Relationships>
</file>

<file path=xl/externalLinks/_rels/externalLink345.xml.rels><?xml version="1.0" encoding="UTF-8" standalone="yes"?>
<Relationships xmlns="http://schemas.openxmlformats.org/package/2006/relationships"><Relationship Id="rId2" Type="http://schemas.microsoft.com/office/2019/04/relationships/externalLinkLongPath" Target="/personal/kayeh_anglogoldashanti_com/Documents/Documents/MET/REPORTS/MET%20ACCOUNTING/Nzema%20Operations/Finance/Mgmt%20Reports/2015/04%20April/Reports/Nzema%20Monthly%20Report-%20April%202015%20Final.xlsx?3C6CE8D9" TargetMode="External"/><Relationship Id="rId1" Type="http://schemas.openxmlformats.org/officeDocument/2006/relationships/externalLinkPath" Target="file:///\\3C6CE8D9\Nzema%20Monthly%20Report-%20April%202015%20Final.xlsx" TargetMode="External"/></Relationships>
</file>

<file path=xl/externalLinks/_rels/externalLink3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orecast%202008-09-10\NPV_CPR%20F2007%20final.xls" TargetMode="External"/></Relationships>
</file>

<file path=xl/externalLinks/_rels/externalLink347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kayeh_anglogoldashanti_com/Documents/Documents/MET/REPORTS/MET%20ACCOUNTING/files%20for%20dustin/160582_3.XLS" TargetMode="External"/></Relationships>
</file>

<file path=xl/externalLinks/_rels/externalLink348.xml.rels><?xml version="1.0" encoding="UTF-8" standalone="yes"?>
<Relationships xmlns="http://schemas.openxmlformats.org/package/2006/relationships"><Relationship Id="rId1" Type="http://schemas.openxmlformats.org/officeDocument/2006/relationships/externalLinkPath" Target="METACCTST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tivo"/>
      <sheetName val="Casposo Cash Flow 100% Equity"/>
    </sheet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ide27"/>
      <sheetName val="Faux 27 déc"/>
      <sheetName val="ArticlesBis"/>
      <sheetName val="STOCK-comparatif"/>
      <sheetName val="20 déc (2)"/>
      <sheetName val="21 déc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Labratory"/>
      <sheetName val="Mining"/>
      <sheetName val="Met Relationships"/>
      <sheetName val="Plant Inventory"/>
      <sheetName val="Power Consumption"/>
      <sheetName val="Manning"/>
      <sheetName val="Salaries"/>
      <sheetName val="Manning Summary"/>
      <sheetName val="Mined"/>
      <sheetName val="Stockpiles"/>
      <sheetName val="Schedule"/>
      <sheetName val="Processing"/>
      <sheetName val="Operating Costs"/>
      <sheetName val="Opex Summary"/>
      <sheetName val="Rehab"/>
      <sheetName val="Mining Capex"/>
      <sheetName val="Capital &amp; Tax"/>
      <sheetName val="Economic Model"/>
      <sheetName val="Forecast"/>
      <sheetName val="Summary"/>
      <sheetName val="Dayworks Rates"/>
      <sheetName val="Data"/>
      <sheetName val="Budget"/>
      <sheetName val="Opex"/>
      <sheetName val="Actual Service"/>
      <sheetName val="SETUP"/>
      <sheetName val="Actual with BSEP"/>
      <sheetName val="Sulphide Ecconomic Model - BU"/>
      <sheetName val="Daily Report North"/>
      <sheetName val="Parts Issue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esign crit"/>
      <sheetName val="MassBal-Phase I"/>
      <sheetName val="MassBal-Phase II"/>
      <sheetName val="design crit 540"/>
      <sheetName val="design crit540"/>
      <sheetName val="Engineering C&amp;M Budget"/>
      <sheetName val="OpsR Pivot"/>
      <sheetName val="Waterfall Graph"/>
      <sheetName val="KEY"/>
      <sheetName val="Data C&amp;M"/>
      <sheetName val="C&amp;M Pivot"/>
      <sheetName val="Total_Eng_Ops"/>
      <sheetName val="Total Engineering "/>
      <sheetName val="Mining_Eng_Ops"/>
      <sheetName val="Total C&amp;M Budget"/>
      <sheetName val="Proc_Eng_Ops"/>
      <sheetName val="Surf_Eng_Ops"/>
      <sheetName val="Total_Eng_OpsR"/>
      <sheetName val="Surf_Eng_OpsR"/>
      <sheetName val="Min_Eng_OpsR"/>
      <sheetName val="Proc_Eng_OpsR "/>
      <sheetName val="Data OpsR"/>
      <sheetName val="Total_Min_ Engi"/>
      <sheetName val="Total_Prc_ Eng"/>
      <sheetName val="Total_Surf_ Eng "/>
      <sheetName val="Reliability"/>
      <sheetName val="Planning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Filters"/>
      <sheetName val="Calc"/>
      <sheetName val="Input_Data"/>
      <sheetName val="Grade_Tonnes"/>
      <sheetName val="Graphs"/>
      <sheetName val="Module1"/>
      <sheetName val="Module2"/>
      <sheetName val="POO"/>
      <sheetName val="Cash Costs Waterfall - Fct"/>
      <sheetName val="V_Sensitivity"/>
      <sheetName val="Assumptions"/>
      <sheetName val="SpendProfile"/>
      <sheetName val="DCF Model"/>
      <sheetName val="Internal Competitivity"/>
      <sheetName val="Cash_Costs_Waterfall_-_Fct"/>
      <sheetName val="POL_-_98"/>
      <sheetName val="310"/>
      <sheetName val="311"/>
      <sheetName val="315"/>
      <sheetName val="316"/>
      <sheetName val="317"/>
      <sheetName val="318"/>
      <sheetName val="325"/>
      <sheetName val="326"/>
      <sheetName val="327"/>
      <sheetName val="328"/>
      <sheetName val="329"/>
      <sheetName val="330"/>
      <sheetName val="331"/>
      <sheetName val="332"/>
      <sheetName val="333"/>
      <sheetName val="334"/>
      <sheetName val="340"/>
      <sheetName val="341"/>
      <sheetName val="345"/>
      <sheetName val="346"/>
      <sheetName val="347"/>
      <sheetName val="348"/>
      <sheetName val="349"/>
      <sheetName val="350"/>
      <sheetName val="351"/>
      <sheetName val="352"/>
      <sheetName val="353"/>
      <sheetName val="360"/>
      <sheetName val="361"/>
      <sheetName val="362"/>
      <sheetName val="363"/>
      <sheetName val="364"/>
      <sheetName val="365"/>
      <sheetName val="366"/>
      <sheetName val="367"/>
      <sheetName val="368"/>
      <sheetName val="375"/>
      <sheetName val="376"/>
      <sheetName val="377"/>
      <sheetName val="378"/>
      <sheetName val="379"/>
      <sheetName val="390"/>
      <sheetName val="391"/>
      <sheetName val="392"/>
      <sheetName val="393"/>
      <sheetName val="394"/>
      <sheetName val="395"/>
      <sheetName val="396"/>
      <sheetName val="397"/>
      <sheetName val="Set_up"/>
      <sheetName val="Control_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DR"/>
      <sheetName val="BS_USD"/>
      <sheetName val="PLBLN_IDR"/>
      <sheetName val="PLBLN_USD"/>
      <sheetName val="DETAIL EXP"/>
      <sheetName val="Def.Tax"/>
      <sheetName val="DIFF IN CONV"/>
      <sheetName val="INTEREST"/>
      <sheetName val="CAPITAL"/>
      <sheetName val="DEF.CHARGES"/>
      <sheetName val="INVENTORY"/>
      <sheetName val="COGS"/>
      <sheetName val="CIP"/>
      <sheetName val="Detail CIP"/>
      <sheetName val="INTERCO"/>
      <sheetName val="Ex_Rate"/>
      <sheetName val="asse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Ex-Rate"/>
      <sheetName val="fm13(Giro)"/>
      <sheetName val="L2"/>
      <sheetName val="GeneralInfo"/>
      <sheetName val="S~Tahu"/>
      <sheetName val="SKP~NHPPN"/>
      <sheetName val="A"/>
      <sheetName val="G110"/>
      <sheetName val="G120"/>
      <sheetName val="Detail-PARENT"/>
      <sheetName val="Permanent info"/>
      <sheetName val="Tank Repartition"/>
      <sheetName val="Data"/>
      <sheetName val="Original"/>
      <sheetName val="MATERIALFINAL"/>
      <sheetName val="MALE"/>
      <sheetName val="SING"/>
      <sheetName val="SRI L"/>
      <sheetName val="VIET"/>
      <sheetName val="Tran0104"/>
      <sheetName val="WBS2"/>
      <sheetName val="Sst02BBng&lt;95 (Dep123)"/>
      <sheetName val="Sst02&gt;=95 (Dep123)"/>
      <sheetName val="EXC-R"/>
      <sheetName val="Module2"/>
      <sheetName val="BSHO Report"/>
      <sheetName val="Check Sheet"/>
      <sheetName val="PLHO Report"/>
      <sheetName val="PLHOENG"/>
      <sheetName val="Lead"/>
      <sheetName val="Links"/>
      <sheetName val="98-1-OVT"/>
      <sheetName val="INV"/>
      <sheetName val="EX RATE"/>
      <sheetName val="DETAIL_EXP"/>
      <sheetName val="Def_Tax"/>
      <sheetName val="DIFF_IN_CONV"/>
      <sheetName val="DEF_CHARGES"/>
      <sheetName val="Detail_CIP"/>
      <sheetName val="d-1004"/>
      <sheetName val="Rate"/>
      <sheetName val="Exc. Rate"/>
      <sheetName val="TX_HIGH POWER"/>
      <sheetName val="2-asi-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-Rate"/>
      <sheetName val="BS-Rupiah"/>
      <sheetName val="BS-USD"/>
      <sheetName val="PL-IDR"/>
      <sheetName val="PL-USD"/>
      <sheetName val="Cash &amp; cash equivalent"/>
      <sheetName val="Trade Receivable"/>
      <sheetName val="Other Receivable"/>
      <sheetName val="Inventories"/>
      <sheetName val="Tax Recoverable"/>
      <sheetName val="Deffered Expenditure"/>
      <sheetName val="Plasma Investment"/>
      <sheetName val="koreksi plasma"/>
      <sheetName val="Developmen Cost of Plt."/>
      <sheetName val="Fixed Asset"/>
      <sheetName val="Construction In Progress"/>
      <sheetName val="Creditors"/>
      <sheetName val="Acrual "/>
      <sheetName val="Advances from customers"/>
      <sheetName val="Borrowing"/>
      <sheetName val="Tax Payable"/>
      <sheetName val="Bank Loan &amp; Other Loan"/>
      <sheetName val="Capital"/>
      <sheetName val="Forex"/>
      <sheetName val="Other Forex"/>
      <sheetName val="Interest"/>
      <sheetName val="Finance exp."/>
      <sheetName val="loan wilmar 1"/>
      <sheetName val="loan wilmar 2"/>
      <sheetName val="loan u sap 1"/>
      <sheetName val="loan u sap 2"/>
      <sheetName val="loan wilmar"/>
      <sheetName val="loan u sap"/>
      <sheetName val="Tes Bs"/>
      <sheetName val="Tes Pl"/>
      <sheetName val="Idr This Month"/>
      <sheetName val="Idr Todate"/>
      <sheetName val="Usd This Month"/>
      <sheetName val="Usd Todate"/>
      <sheetName val="Forex 1"/>
      <sheetName val="ITEM-BALANCE"/>
      <sheetName val="NMI-Tax Recoverable &amp; Payable"/>
      <sheetName val="NMI-Acrual"/>
      <sheetName val="Ex_Rate"/>
      <sheetName val="Credit-22"/>
      <sheetName val="Revenue calculation"/>
      <sheetName val="Module2"/>
      <sheetName val="Table Array"/>
      <sheetName val="Account"/>
      <sheetName val="Center"/>
      <sheetName val="Company"/>
      <sheetName val="7600Exp"/>
      <sheetName val="Marshal"/>
      <sheetName val="Permanent info"/>
      <sheetName val="I.4.1 (2)"/>
      <sheetName val="KMK RATE"/>
      <sheetName val="Calc"/>
      <sheetName val="T_PV"/>
      <sheetName val="Val_nra1"/>
      <sheetName val="Val_nra2"/>
      <sheetName val="#REF"/>
      <sheetName val="OLDMAP"/>
      <sheetName val="Statistics"/>
      <sheetName val="ROCE95"/>
      <sheetName val="PLBR1295"/>
      <sheetName val="NETDE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"/>
      <sheetName val="PL"/>
      <sheetName val="Stock"/>
      <sheetName val="Deffered Exp"/>
      <sheetName val="Revise Development cost"/>
      <sheetName val="Related Parties"/>
      <sheetName val="CIP"/>
      <sheetName val="CIP-Revise"/>
      <sheetName val="Analysis PL Jan"/>
      <sheetName val="Analysis PL Feb"/>
      <sheetName val="Analysis PL Mar"/>
      <sheetName val="Analysis PL Apr"/>
      <sheetName val="Analysis pl mei"/>
      <sheetName val="Todate Analysis-Feb"/>
      <sheetName val="Todate Analysis-Mar"/>
      <sheetName val="Todate Analysis-Apr"/>
      <sheetName val="todate analysis-mei"/>
      <sheetName val="Ex-Rate"/>
      <sheetName val="Ex_Rate"/>
      <sheetName val="Analysis pl _x0004_ei"/>
      <sheetName val="To_x0002_ate Analysis-Feb"/>
      <sheetName val="OFF"/>
      <sheetName val="FX Table"/>
      <sheetName val="I.4.1 (2)"/>
      <sheetName val="assets"/>
      <sheetName val="CIP_USD"/>
      <sheetName val="SUMMFA-USD"/>
      <sheetName val="Investment"/>
      <sheetName val="A3_USD_PL02"/>
      <sheetName val="ShareCapital"/>
      <sheetName val="Inventories"/>
      <sheetName val="AVE"/>
      <sheetName val="97"/>
      <sheetName val="MODAL &amp; CF"/>
      <sheetName val="TB-WP"/>
      <sheetName val="RetPlan"/>
      <sheetName val="Office_Rent"/>
      <sheetName val="SALARY"/>
      <sheetName val="FX Rates"/>
      <sheetName val="差額調査用"/>
      <sheetName val="org"/>
      <sheetName val="EXC-R"/>
      <sheetName val="RATE-NEW"/>
      <sheetName val="RATE"/>
      <sheetName val="CRA-Detail"/>
      <sheetName val="Marshal"/>
      <sheetName val="Permanent info"/>
      <sheetName val="Calculation"/>
      <sheetName val="EmpData"/>
      <sheetName val="Deffered_Exp"/>
      <sheetName val="Revise_Development_cost"/>
      <sheetName val="Related_Parties"/>
      <sheetName val="Analysis_PL_Jan"/>
      <sheetName val="Analysis_PL_Feb"/>
      <sheetName val="Analysis_PL_Mar"/>
      <sheetName val="Analysis_PL_Apr"/>
      <sheetName val="Analysis_pl_mei"/>
      <sheetName val="Todate_Analysis-Feb"/>
      <sheetName val="Todate_Analysis-Mar"/>
      <sheetName val="Todate_Analysis-Apr"/>
      <sheetName val="todate_analysis-mei"/>
      <sheetName val="Analysis_pl_ei"/>
      <sheetName val="Toate_Analysis-Feb"/>
      <sheetName val="FX_Table"/>
      <sheetName val="I_4_1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-Rupiah"/>
      <sheetName val="BS-USD"/>
      <sheetName val="PL-IDR"/>
      <sheetName val="PL-USD"/>
      <sheetName val="Ex-Rate"/>
      <sheetName val="Cash &amp; cash equivalent"/>
      <sheetName val="Trade Receivable"/>
      <sheetName val="Other Receivable non related"/>
      <sheetName val="Other Receivable"/>
      <sheetName val="Inventories"/>
      <sheetName val="Inventories1"/>
      <sheetName val="Tax Recoverable"/>
      <sheetName val="Deffered Expenditure"/>
      <sheetName val="Plasma Investment"/>
      <sheetName val="Developmen Cost of Plt."/>
      <sheetName val="Fixed Asset"/>
      <sheetName val="add fa"/>
      <sheetName val="Construction in Progress"/>
      <sheetName val="Creditors"/>
      <sheetName val="Acrual "/>
      <sheetName val="Advances from customers"/>
      <sheetName val="Borrowing"/>
      <sheetName val="Tax Payable"/>
      <sheetName val="Bank Loan &amp; Other Loan"/>
      <sheetName val="Capital"/>
      <sheetName val="Forex"/>
      <sheetName val="Other Forex"/>
      <sheetName val="Forex 1"/>
      <sheetName val="Interest"/>
      <sheetName val="Finance exp."/>
      <sheetName val="Interest yg akan dikoreksi"/>
      <sheetName val="loan wilmar 1"/>
      <sheetName val="loan wilmar 2"/>
      <sheetName val="loan wilmar 3"/>
      <sheetName val="loan u sap 1"/>
      <sheetName val="loan u sap 2"/>
      <sheetName val="loan sap 3"/>
      <sheetName val="loan wilmar"/>
      <sheetName val="loan u sap"/>
      <sheetName val="loan sap 4"/>
      <sheetName val="loan BPK"/>
      <sheetName val="loan JJP"/>
      <sheetName val="loan PMJ"/>
      <sheetName val="Idr Todate"/>
      <sheetName val="Idr This Month"/>
      <sheetName val="ITEM-BALANCE"/>
      <sheetName val="NMI-Tax Recoverable &amp; Payable"/>
      <sheetName val="NMI-Acrual"/>
      <sheetName val="Ex_Rate"/>
      <sheetName val="Sheet2"/>
      <sheetName val="R-1 (86%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-Rupiah"/>
      <sheetName val="BS-USD"/>
      <sheetName val="PL-IDR"/>
      <sheetName val="PL-USD"/>
      <sheetName val="Ex-Rate"/>
      <sheetName val="Cash &amp; cash equivalent"/>
      <sheetName val="Trade Receivable"/>
      <sheetName val="Other Receivable non related"/>
      <sheetName val="Other Receivable"/>
      <sheetName val="Inventories"/>
      <sheetName val="Inventories1"/>
      <sheetName val="Tax Recoverable"/>
      <sheetName val="Deffered Expenditure"/>
      <sheetName val="Plasma Investment"/>
      <sheetName val="Developmen Cost of Plt."/>
      <sheetName val="Fixed Asset"/>
      <sheetName val="add fa"/>
      <sheetName val="Construction in Progress"/>
      <sheetName val="Creditors"/>
      <sheetName val="Acrual "/>
      <sheetName val="Advances from customers"/>
      <sheetName val="Borrowing"/>
      <sheetName val="Tax Payable"/>
      <sheetName val="Bank Loan &amp; Other Loan"/>
      <sheetName val="Capital"/>
      <sheetName val="Forex"/>
      <sheetName val="Other Forex"/>
      <sheetName val="Forex 1"/>
      <sheetName val="Interest"/>
      <sheetName val="Finance exp."/>
      <sheetName val="Interest yg akan dikoreksi"/>
      <sheetName val="loan wilmar 1"/>
      <sheetName val="loan wilmar 2"/>
      <sheetName val="loan wilmar 3"/>
      <sheetName val="loan u sap 1"/>
      <sheetName val="loan u sap 2"/>
      <sheetName val="loan sap 3"/>
      <sheetName val="loan wilmar"/>
      <sheetName val="loan u sap"/>
      <sheetName val="loan sap 4"/>
      <sheetName val="loan BPK"/>
      <sheetName val="loan JJP"/>
      <sheetName val="loan PMJ"/>
      <sheetName val="Idr Todate"/>
      <sheetName val="Idr This Month"/>
      <sheetName val="ITEM-BALANCE"/>
      <sheetName val="NMI-Tax Recoverable &amp; Payable"/>
      <sheetName val="NMI-Acrual"/>
      <sheetName val="Ex_Rate"/>
      <sheetName val="Sheet2"/>
      <sheetName val="R-1 (86%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t data input"/>
      <sheetName val="Mirador"/>
      <sheetName val="NA"/>
      <sheetName val="MIRADOR haulage input"/>
      <sheetName val="NA Haulage input"/>
      <sheetName val="d&amp;b perim input"/>
      <sheetName val="Availability Inputs"/>
      <sheetName val="General Input"/>
      <sheetName val="Staffing Input"/>
      <sheetName val="equip calcs"/>
      <sheetName val="Equipment Inputs"/>
      <sheetName val="Equipment Cost"/>
      <sheetName val="Machine Hours"/>
      <sheetName val="Project Staff"/>
      <sheetName val="Hourly Manpower"/>
      <sheetName val="Engineer"/>
      <sheetName val="Capital Mine"/>
      <sheetName val="Staff Salaries"/>
      <sheetName val="Labour Wages"/>
      <sheetName val="d&amp;b"/>
      <sheetName val="d&amp;b2"/>
      <sheetName val="d&amp;b3"/>
      <sheetName val="d&amp;b4"/>
      <sheetName val="Load 1"/>
      <sheetName val="Load 2"/>
      <sheetName val="Haulage"/>
      <sheetName val="Notes"/>
      <sheetName val="Sched Detail"/>
      <sheetName val="dewatering"/>
      <sheetName val="Summary"/>
      <sheetName val="Mine Opcost"/>
      <sheetName val="Material Forecast"/>
      <sheetName val="Casposo Cash Flow 100% Equit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 Input"/>
      <sheetName val="Staffing Input"/>
      <sheetName val="Mine Opcost"/>
      <sheetName val="Capital Mine"/>
      <sheetName val="Hourly Manpower"/>
      <sheetName val="Project Staff"/>
      <sheetName val="pit data input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"/>
      <sheetName val="Data"/>
      <sheetName val="Calc"/>
      <sheetName val="AFTER 55"/>
      <sheetName val="DBvsLL(T)"/>
      <sheetName val="DBvsLL(T) (2)"/>
      <sheetName val="T Mortalita"/>
      <sheetName val="Recap55"/>
      <sheetName val="List_DPvsLL"/>
      <sheetName val="ProjBen"/>
      <sheetName val="T1_ValPF"/>
      <sheetName val="T_Pelu"/>
      <sheetName val="Tab_k150"/>
      <sheetName val="Tab DPA"/>
      <sheetName val="T1_Val150"/>
      <sheetName val="T2_Val150"/>
      <sheetName val="Tab_Ann"/>
      <sheetName val="T2_ValPF"/>
      <sheetName val="SummRecX55"/>
      <sheetName val="SummRec55"/>
      <sheetName val="Tab_Iuran"/>
      <sheetName val="T_PV"/>
      <sheetName val="Val_nra1"/>
      <sheetName val="Val_nra2"/>
      <sheetName val="Operasional Accrual"/>
      <sheetName val="TB 01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1"/>
      <sheetName val="Interdata"/>
      <sheetName val="Ex-Rate"/>
      <sheetName val="table"/>
      <sheetName val="EXCH RATE"/>
      <sheetName val="FKT_PJK"/>
      <sheetName val="C Section"/>
      <sheetName val="TANAH &amp; GEDUNG PERM"/>
      <sheetName val="AGING"/>
      <sheetName val="A4 BS"/>
      <sheetName val="Premi Iuran"/>
      <sheetName val="detail (permanent)"/>
      <sheetName val="Note"/>
      <sheetName val="Ref"/>
      <sheetName val="GeneralInfo"/>
      <sheetName val="MASTER98"/>
      <sheetName val="A u g"/>
      <sheetName val="Marshal"/>
      <sheetName val="Q-PC1"/>
      <sheetName val="Q-PC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Summary"/>
      <sheetName val="Annual Summary"/>
      <sheetName val="Area Summary"/>
      <sheetName val="ProductionSchedule"/>
      <sheetName val="Milling Schedule"/>
      <sheetName val="Mining Area Summary"/>
      <sheetName val="Underground Contract"/>
      <sheetName val="Open Pit Contract"/>
      <sheetName val="Sustaining capital"/>
      <sheetName val="Mine Section Expense"/>
      <sheetName val="Labor Cost Basis Calculation"/>
      <sheetName val="Labour Rates Input"/>
      <sheetName val="Mine Manpower"/>
      <sheetName val="G&amp;A Manpower"/>
      <sheetName val="Process Manpower"/>
      <sheetName val="G&amp;AIndirects"/>
      <sheetName val="Process AreaCosts"/>
      <sheetName val="Process Supplies"/>
      <sheetName val="Process Reagents"/>
      <sheetName val="Process Wear_Consumables"/>
      <sheetName val="Power Summary"/>
      <sheetName val="Load Summary"/>
      <sheetName val="FuelCost"/>
      <sheetName val="Power Unit Cost Input"/>
      <sheetName val="Casposo Cash Flow 100% Equity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"/>
    </sheetNames>
    <sheetDataSet>
      <sheetData sheetId="0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"/>
    </sheetNames>
    <sheetDataSet>
      <sheetData sheetId="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e Financial Report"/>
      <sheetName val="COST"/>
      <sheetName val="SITE COST ANALYZE"/>
      <sheetName val="MONTHLY REPORT"/>
      <sheetName val="AV-UT TOT"/>
      <sheetName val="DOWNTI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e Financial Report"/>
      <sheetName val="COST"/>
      <sheetName val="SITE COST ANALYZE"/>
      <sheetName val="MONTHLY REPORT"/>
      <sheetName val="AV-UT TO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Form 2-FRG"/>
      <sheetName val="A.4.2"/>
      <sheetName val="A.4.3"/>
      <sheetName val="Ex-Rate"/>
      <sheetName val="laporan"/>
      <sheetName val="1999US$"/>
      <sheetName val="Ex_Rate"/>
      <sheetName val="WBS1"/>
      <sheetName val="assets"/>
      <sheetName val="C13"/>
      <sheetName val="ACRCONT"/>
      <sheetName val="POTO MAC"/>
      <sheetName val="tb1"/>
      <sheetName val="OHS"/>
      <sheetName val="Identitas"/>
      <sheetName val="1195 B1"/>
      <sheetName val="Input"/>
      <sheetName val="Trading Statement"/>
      <sheetName val="Forecast 1+11"/>
      <sheetName val="P&amp;LPURI"/>
      <sheetName val="Module2"/>
      <sheetName val="B25-95"/>
      <sheetName val="FKT_PJK"/>
      <sheetName val="alamat"/>
      <sheetName val="status"/>
      <sheetName val="_REF"/>
      <sheetName val="Premi Iuran"/>
      <sheetName val="note"/>
      <sheetName val="2006"/>
      <sheetName val="2005"/>
      <sheetName val="PMM PL "/>
      <sheetName val="Sheet2"/>
      <sheetName val="GRAPH PLANTING PROGRAMME"/>
      <sheetName val="E-1-1"/>
      <sheetName val="Summary Balance Sheet"/>
      <sheetName val="ﾌｫﾛｰ96上"/>
      <sheetName val="Summary"/>
      <sheetName val="１"/>
      <sheetName val="MAIN"/>
      <sheetName val="SOKATSU"/>
      <sheetName val="table"/>
      <sheetName val="BO"/>
      <sheetName val="TANAH &amp; GEDUNG PERM"/>
      <sheetName val="INACTIVE"/>
      <sheetName val="A"/>
      <sheetName val="GeneralInfo"/>
      <sheetName val="BUD_var"/>
      <sheetName val="1993"/>
      <sheetName val="Detail_Depts with alloc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yworks "/>
      <sheetName val="D&amp;B Details "/>
      <sheetName val="Toploading"/>
      <sheetName val="Dayworks_"/>
      <sheetName val="Actual Service"/>
      <sheetName val="Lists"/>
      <sheetName val="LIST"/>
      <sheetName val="Cost Code Table"/>
      <sheetName val="Inpt 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ily Costing New_Nov03"/>
      <sheetName val="Daily Costing New_Aug 05"/>
      <sheetName val="#REF"/>
      <sheetName val="NewRate"/>
      <sheetName val="26"/>
      <sheetName val="27"/>
      <sheetName val="Rates"/>
      <sheetName val="Base"/>
      <sheetName val="DOWNTIME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V"/>
      <sheetName val="DF 31 Dec 2012"/>
      <sheetName val="Spread"/>
      <sheetName val="EIR Simple"/>
      <sheetName val="Drawdown"/>
      <sheetName val="TR10"/>
      <sheetName val="RT10"/>
      <sheetName val="TR1"/>
      <sheetName val="RT1"/>
      <sheetName val="TR2"/>
      <sheetName val="RT2"/>
      <sheetName val="TR3"/>
      <sheetName val="RT3"/>
      <sheetName val="TR4"/>
      <sheetName val="RT4"/>
      <sheetName val="TR5"/>
      <sheetName val="RT5"/>
      <sheetName val="TR6"/>
      <sheetName val="RT6"/>
      <sheetName val="TR7"/>
      <sheetName val="RT7"/>
      <sheetName val="TR8"/>
      <sheetName val="RT8"/>
      <sheetName val="TR9"/>
      <sheetName val="RT9"/>
      <sheetName val="TR11"/>
      <sheetName val="RT11"/>
      <sheetName val="TR12"/>
      <sheetName val="RT12"/>
      <sheetName val="TR13"/>
      <sheetName val="RT13"/>
      <sheetName val="TR14"/>
      <sheetName val="RT14"/>
      <sheetName val="Tr15"/>
      <sheetName val="Rt15"/>
      <sheetName val="Charge"/>
      <sheetName val="Over"/>
      <sheetName val="MV"/>
      <sheetName val="TR4a"/>
      <sheetName val="Rtr4a"/>
      <sheetName val="TR4b"/>
      <sheetName val="Rtr4b"/>
      <sheetName val="Loan"/>
      <sheetName val="Checklist revie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"/>
      <sheetName val="PkJt"/>
      <sheetName val="By"/>
      <sheetName val="WSBy"/>
      <sheetName val="ByDkp"/>
      <sheetName val="ByDkpJt"/>
      <sheetName val="PkV"/>
      <sheetName val="PkJTV"/>
      <sheetName val="ByV"/>
      <sheetName val="ByDkpV"/>
      <sheetName val="ByDkpJtV"/>
      <sheetName val="Kurs"/>
      <sheetName val="Bub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"/>
      <sheetName val="PkJt"/>
      <sheetName val="By"/>
      <sheetName val="WSBy"/>
      <sheetName val="ByDkp"/>
      <sheetName val="ByDkpJt"/>
      <sheetName val="PkV"/>
      <sheetName val="PkJTV"/>
      <sheetName val="ByV"/>
      <sheetName val="ByDkpV"/>
      <sheetName val="ByDkpJtV"/>
      <sheetName val="Kurs"/>
      <sheetName val="Bub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harts"/>
      <sheetName val="Comparison"/>
      <sheetName val="PH4100 Ore"/>
      <sheetName val="PH4100 Waste"/>
      <sheetName val="RH200 Ore"/>
      <sheetName val="RH200 Waste"/>
      <sheetName val="Shifts &amp; Constants"/>
      <sheetName val="Shovel"/>
      <sheetName val="C994c Temp"/>
      <sheetName val="RH200"/>
      <sheetName val="Trucks"/>
      <sheetName val="L&amp;H_RH200"/>
      <sheetName val="L&amp;H_PH4100"/>
      <sheetName val="Blast"/>
      <sheetName val="Drill"/>
      <sheetName val="Grade Control "/>
      <sheetName val="Servicefleet"/>
      <sheetName val="Cost Summary"/>
      <sheetName val="Schedule"/>
      <sheetName val="Header"/>
      <sheetName val="Road Map"/>
      <sheetName val="ORECRSH"/>
      <sheetName val="OREROM"/>
      <sheetName val="LCHCAP"/>
      <sheetName val="FRSHWST"/>
      <sheetName val="INCORE"/>
      <sheetName val="Cost_HP Summary"/>
      <sheetName val="Summary Design 1a"/>
      <sheetName val="Summary Design 2a"/>
      <sheetName val="Summary Design 3a"/>
      <sheetName val="Summary Design 4a"/>
      <sheetName val="Summary Design 5a"/>
      <sheetName val="Summary Design 6a"/>
      <sheetName val="L&amp;H_Pit 1a4100"/>
      <sheetName val="L&amp;H_Pit 2a4100"/>
      <sheetName val="L&amp;H_Pit 3a4100"/>
      <sheetName val="L&amp;H_Pit 4a4100"/>
      <sheetName val="L&amp;H_Pit 5a4100"/>
      <sheetName val="L&amp;H_Pit 6a4100"/>
      <sheetName val="L&amp;H_Pit 1a994"/>
      <sheetName val="L&amp;H_Pit 2a994"/>
      <sheetName val="L&amp;H_Pit 3a994"/>
      <sheetName val="L&amp;H_Pit 4a994"/>
      <sheetName val="L&amp;H_Pit 5a994"/>
      <sheetName val="L&amp;H_Pit 6a994"/>
      <sheetName val="L&amp;H_Pit 2aRH200"/>
      <sheetName val="L&amp;H_Pit 3aRH200"/>
      <sheetName val="L&amp;H_Pit 4aRH200"/>
      <sheetName val="L&amp;H_Pit 5aRH200"/>
      <sheetName val="L&amp;H_Pit 6aRH200"/>
      <sheetName val="220 t Cycle Times"/>
      <sheetName val="HaulProfileCheck"/>
      <sheetName val="Vehsim 150t"/>
      <sheetName val="4100xpb7000US$"/>
      <sheetName val="4100xpb7000Aus$"/>
      <sheetName val="FuelCon"/>
      <sheetName val="Service_Eq."/>
      <sheetName val="Dewater"/>
      <sheetName val="NewTable1513"/>
      <sheetName val="Equipment Schedule Original"/>
      <sheetName val="Equipment Schedule New"/>
      <sheetName val="Table1516"/>
      <sheetName val="Equipfreight"/>
      <sheetName val="KomCat maint"/>
      <sheetName val="OldLabourCost"/>
      <sheetName val="Labour"/>
      <sheetName val="LabourTables"/>
      <sheetName val="Equipment Schedule"/>
      <sheetName val="Costsummary SRD"/>
      <sheetName val="Loadingfleet"/>
      <sheetName val="MCOG"/>
      <sheetName val="Newtable1520"/>
      <sheetName val="sectc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 refreshError="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/>
      <sheetData sheetId="65"/>
      <sheetData sheetId="66" refreshError="1"/>
      <sheetData sheetId="67" refreshError="1"/>
      <sheetData sheetId="68" refreshError="1"/>
      <sheetData sheetId="69"/>
      <sheetData sheetId="70" refreshError="1"/>
      <sheetData sheetId="71"/>
      <sheetData sheetId="72" refreshError="1"/>
      <sheetData sheetId="7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harts"/>
      <sheetName val="Comparison"/>
      <sheetName val="PH4100 Ore"/>
      <sheetName val="PH4100 Waste"/>
      <sheetName val="RH200 Ore"/>
      <sheetName val="RH200 Waste"/>
      <sheetName val="Shifts &amp; Constants"/>
      <sheetName val="Shovel"/>
      <sheetName val="C994c Temp"/>
      <sheetName val="RH200"/>
      <sheetName val="Trucks"/>
      <sheetName val="L&amp;H_RH200"/>
      <sheetName val="L&amp;H_PH4100"/>
      <sheetName val="Blast"/>
      <sheetName val="Drill"/>
      <sheetName val="Grade Control "/>
      <sheetName val="Servicefleet"/>
      <sheetName val="Cost Summary"/>
      <sheetName val="Schedule"/>
      <sheetName val="Header"/>
      <sheetName val="Road Map"/>
      <sheetName val="ORECRSH"/>
      <sheetName val="OREROM"/>
      <sheetName val="LCHCAP"/>
      <sheetName val="FRSHWST"/>
      <sheetName val="INCORE"/>
      <sheetName val="Cost_HP Summary"/>
      <sheetName val="Summary Design 1a"/>
      <sheetName val="Summary Design 2a"/>
      <sheetName val="Summary Design 3a"/>
      <sheetName val="Summary Design 4a"/>
      <sheetName val="Summary Design 5a"/>
      <sheetName val="Summary Design 6a"/>
      <sheetName val="L&amp;H_Pit 1a4100"/>
      <sheetName val="L&amp;H_Pit 2a4100"/>
      <sheetName val="L&amp;H_Pit 3a4100"/>
      <sheetName val="L&amp;H_Pit 4a4100"/>
      <sheetName val="L&amp;H_Pit 5a4100"/>
      <sheetName val="L&amp;H_Pit 6a4100"/>
      <sheetName val="L&amp;H_Pit 1a994"/>
      <sheetName val="L&amp;H_Pit 2a994"/>
      <sheetName val="L&amp;H_Pit 3a994"/>
      <sheetName val="L&amp;H_Pit 4a994"/>
      <sheetName val="L&amp;H_Pit 5a994"/>
      <sheetName val="L&amp;H_Pit 6a994"/>
      <sheetName val="L&amp;H_Pit 2aRH200"/>
      <sheetName val="L&amp;H_Pit 3aRH200"/>
      <sheetName val="L&amp;H_Pit 4aRH200"/>
      <sheetName val="L&amp;H_Pit 5aRH200"/>
      <sheetName val="L&amp;H_Pit 6aRH200"/>
      <sheetName val="220 t Cycle Times"/>
      <sheetName val="HaulProfileCheck"/>
      <sheetName val="Vehsim 150t"/>
      <sheetName val="4100xpb7000US$"/>
      <sheetName val="4100xpb7000Aus$"/>
      <sheetName val="FuelCon"/>
      <sheetName val="Service_Eq."/>
      <sheetName val="Dewater"/>
      <sheetName val="NewTable1513"/>
      <sheetName val="Equipment Schedule Original"/>
      <sheetName val="Equipment Schedule New"/>
      <sheetName val="Table1516"/>
      <sheetName val="Equipfreight"/>
      <sheetName val="KomCat maint"/>
      <sheetName val="OldLabourCost"/>
      <sheetName val="Labour"/>
      <sheetName val="LabourTables"/>
      <sheetName val="Equipment Schedule"/>
      <sheetName val="Costsummary SRD"/>
      <sheetName val="Loadingfleet"/>
      <sheetName val="MCOG"/>
      <sheetName val="Newtable1520"/>
      <sheetName val="sectc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 refreshError="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/>
      <sheetData sheetId="65"/>
      <sheetData sheetId="66" refreshError="1"/>
      <sheetData sheetId="67" refreshError="1"/>
      <sheetData sheetId="68" refreshError="1"/>
      <sheetData sheetId="69"/>
      <sheetData sheetId="70" refreshError="1"/>
      <sheetData sheetId="71"/>
      <sheetData sheetId="72" refreshError="1"/>
      <sheetData sheetId="7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96 (2)"/>
      <sheetName val="1996"/>
      <sheetName val="RESUMO"/>
      <sheetName val="Detal - Res.63"/>
      <sheetName val="Detal - Res.638"/>
      <sheetName val="Detal - Diversos"/>
      <sheetName val="Detal - C.papers"/>
      <sheetName val="DEB2-1aS"/>
      <sheetName val="DEBETES"/>
      <sheetName val="CESP"/>
      <sheetName val="6ª emisão"/>
      <sheetName val="FINANJUR"/>
      <sheetName val="CONSU"/>
      <sheetName val="FNDE"/>
      <sheetName val="INSS1"/>
      <sheetName val="INSS2"/>
      <sheetName val="INSS3"/>
      <sheetName val="INSS4"/>
      <sheetName val="INSS5"/>
      <sheetName val="unibanco"/>
      <sheetName val="tabela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96 (2)"/>
      <sheetName val="1996"/>
      <sheetName val="RESUMO"/>
      <sheetName val="Detal - Res.63"/>
      <sheetName val="Detal - Res.638"/>
      <sheetName val="Detal - Diversos"/>
      <sheetName val="Detal - C.papers"/>
      <sheetName val="DEB2-1aS"/>
      <sheetName val="DEBETES"/>
      <sheetName val="CESP"/>
      <sheetName val="6ª emisão"/>
      <sheetName val="FINANJUR"/>
      <sheetName val="CONSU"/>
      <sheetName val="FNDE"/>
      <sheetName val="INSS1"/>
      <sheetName val="INSS2"/>
      <sheetName val="INSS3"/>
      <sheetName val="INSS4"/>
      <sheetName val="INSS5"/>
      <sheetName val="unibanco"/>
      <sheetName val="tabela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ading equipment"/>
      <sheetName val="hauling equipment"/>
      <sheetName val="drilling equipment"/>
      <sheetName val="other major mine equipment"/>
    </sheetNames>
    <sheetDataSet>
      <sheetData sheetId="0" refreshError="1"/>
      <sheetData sheetId="1"/>
      <sheetData sheetId="2"/>
      <sheetData sheetId="3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 13.1"/>
      <sheetName val="Table 10.1"/>
      <sheetName val="Assumptions"/>
      <sheetName val="Summary and Financials"/>
      <sheetName val="Ore Mining and Stacking Schedul"/>
      <sheetName val="Physical Graphs"/>
      <sheetName val="Financial Graphs"/>
      <sheetName val="Sensitivities"/>
      <sheetName val="Operating Budget"/>
      <sheetName val="Inventory"/>
      <sheetName val="Capital Budget"/>
      <sheetName val="Table 11.1"/>
      <sheetName val="Mining Movements and Costs"/>
      <sheetName val="Table 5.2"/>
      <sheetName val="Cost Classif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 13.1"/>
      <sheetName val="Table 10.1"/>
      <sheetName val="Assumptions"/>
      <sheetName val="Summary and Financials"/>
      <sheetName val="Ore Mining and Stacking Schedul"/>
      <sheetName val="Physical Graphs"/>
      <sheetName val="Financial Graphs"/>
      <sheetName val="Sensitivities"/>
      <sheetName val="Operating Budget"/>
      <sheetName val="Inventory"/>
      <sheetName val="Capital Budget"/>
      <sheetName val="Table 11.1"/>
      <sheetName val="Mining Movements and Costs"/>
      <sheetName val="Table 5.2"/>
      <sheetName val="Cost Classif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0000"/>
      <sheetName val="Metbal"/>
      <sheetName val="scat_grav_spent"/>
      <sheetName val="reagents"/>
      <sheetName val="run hours"/>
      <sheetName val="gold room"/>
      <sheetName val="metsvsmine"/>
      <sheetName val="Gold Balan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-Rate"/>
      <sheetName val="Fixed Asset"/>
      <sheetName val="BS-Rupiah"/>
      <sheetName val="BS-USD"/>
      <sheetName val="PL-IDR"/>
      <sheetName val="PL-USD"/>
      <sheetName val="Cash &amp; cash equivalent"/>
      <sheetName val="Trade Receivable"/>
      <sheetName val="Other Receivable"/>
      <sheetName val="Inventories"/>
      <sheetName val="Tax Recoverable"/>
      <sheetName val="Other Asset"/>
      <sheetName val="Deffered Expenditure"/>
      <sheetName val="Plasma Investment"/>
      <sheetName val="koreksi plasma"/>
      <sheetName val="Developmen Cost of Plt."/>
      <sheetName val="Construction In Progress"/>
      <sheetName val="Creditors"/>
      <sheetName val="Acrual "/>
      <sheetName val="Advances from customers"/>
      <sheetName val="Borrowing"/>
      <sheetName val="Tax Payable"/>
      <sheetName val="Bank Loan &amp; Other Loan"/>
      <sheetName val="Capital"/>
      <sheetName val="Forex"/>
      <sheetName val="Other Forex"/>
      <sheetName val="Interest"/>
      <sheetName val="Finance exp."/>
      <sheetName val="Forex 1"/>
      <sheetName val="loan wilmar 1"/>
      <sheetName val="loan wilmar 2"/>
      <sheetName val="loan u sap 1"/>
      <sheetName val="loan u sap 2"/>
      <sheetName val="loan wilmar"/>
      <sheetName val="loan u sap"/>
      <sheetName val="Tes Bs"/>
      <sheetName val="Tes Pl"/>
      <sheetName val="Idr This Month"/>
      <sheetName val="Idr Todate"/>
      <sheetName val="Usd This Month"/>
      <sheetName val="Usd Todate"/>
      <sheetName val="ITEM-BALANCE"/>
      <sheetName val="NMI-Tax Recoverable &amp; Payable"/>
      <sheetName val="NMI-Acrual"/>
      <sheetName val="Stock Movement"/>
      <sheetName val="NMI-Tax Recoverable&amp;Payable"/>
      <sheetName val="NMI-Acrual "/>
      <sheetName val="NMI-Developmen Cost of Plt."/>
      <sheetName val="NMI-Plasma Investment"/>
      <sheetName val="NMI-Def exp, Bank&amp;Other Loan"/>
      <sheetName val="Monetery Item- Related"/>
      <sheetName val="Monetery Item-Non Related"/>
      <sheetName val="Monetery Item"/>
      <sheetName val="MASTER FILE"/>
      <sheetName val="1"/>
      <sheetName val="2"/>
      <sheetName val="3"/>
      <sheetName val="4"/>
      <sheetName val="Ex_Rate"/>
      <sheetName val="POTO MAC"/>
      <sheetName val="General Info"/>
      <sheetName val="WBS2(01)"/>
      <sheetName val="WPL(01)"/>
      <sheetName val="K.6DEPOSIT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tom-Wts-All"/>
      <sheetName val="PL and FL Makeup"/>
      <sheetName val="Time test template"/>
      <sheetName val="Time 0 d"/>
      <sheetName val="Time 0 d extended"/>
      <sheetName val="Time 2 d"/>
      <sheetName val="Time 4 d"/>
      <sheetName val="Aging Graph"/>
      <sheetName val="Time 6 d"/>
      <sheetName val="PP T-1 2stage"/>
      <sheetName val="PP T-2 1stage"/>
      <sheetName val="PP T-3 1stage"/>
      <sheetName val="PP T-4 2stage"/>
      <sheetName val="PP T-5 1stage"/>
      <sheetName val="PP Extended Leach"/>
      <sheetName val="PP Extended Leach 2"/>
      <sheetName val="Extended graphs"/>
      <sheetName val="CC Leach Sim T-1"/>
      <sheetName val="CC Leach Sim T-2"/>
      <sheetName val="Pilot Plant AmCO3"/>
      <sheetName val="PP T-4 2stage (2)"/>
      <sheetName val="2 stg graphs"/>
      <sheetName val="PP Drying T-1"/>
      <sheetName val="PP Drying T-2"/>
      <sheetName val="PP Drying T-3"/>
      <sheetName val="PP Drying T-4"/>
      <sheetName val="PP Drying T-5"/>
      <sheetName val="PP Drying T-6"/>
      <sheetName val="Drying Sum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nning Schedule Summary"/>
      <sheetName val="GCM Manpower"/>
      <sheetName val="Contractors"/>
      <sheetName val="Accom&amp; Messing"/>
      <sheetName val="Accom Recoveries"/>
      <sheetName val="Admin-Flights"/>
      <sheetName val="Flight Recoveri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"/>
      <sheetName val="Ex-Rate"/>
    </sheetNames>
    <sheetDataSet>
      <sheetData sheetId="0" refreshError="1"/>
      <sheetData sheetId="1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Shift_DE"/>
      <sheetName val="Daily_DE"/>
      <sheetName val="Inv_Rpt"/>
      <sheetName val="ShiftChange_DE"/>
      <sheetName val="Daily_Txt"/>
      <sheetName val="Inventory_DE"/>
      <sheetName val="Monthly_DE"/>
      <sheetName val="DowntimeLists"/>
      <sheetName val="DowntimeEvents"/>
      <sheetName val="DowntimeRpt"/>
      <sheetName val="lup"/>
      <sheetName val="ShiftChange_Rpt"/>
      <sheetName val="Dashboard_Rpt"/>
      <sheetName val="Proc_Rpt"/>
      <sheetName val="Crush_Rpt"/>
      <sheetName val="Leach_Rpt"/>
      <sheetName val="Neut_Rpt"/>
      <sheetName val="SX-EW_Rpt"/>
      <sheetName val="WkKPI_Rpt"/>
      <sheetName val="Cost_Rpt"/>
      <sheetName val="Month_Rpt"/>
      <sheetName val="MthCrush_Rpt"/>
      <sheetName val="30days"/>
      <sheetName val="Data"/>
      <sheetName val="CalcDlyKPI"/>
      <sheetName val="OCT"/>
      <sheetName val="EditBrowse"/>
      <sheetName val="lupHelp"/>
      <sheetName val="CalcRec"/>
      <sheetName val="RecoveryCurve"/>
      <sheetName val="Leach_Rpt_Internal"/>
      <sheetName val="Wetar SheetDB V5.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c Rates"/>
      <sheetName val="Forecast00"/>
      <sheetName val="Import Macro"/>
      <sheetName val="Unescalated Budget "/>
      <sheetName val="Act Elem vs 2000 Budget"/>
      <sheetName val="Sheet1"/>
      <sheetName val="Escalated Budget"/>
      <sheetName val="besc"/>
      <sheetName val="FORECAST BUDGET"/>
      <sheetName val="Forecast Activity"/>
      <sheetName val="BUDG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c Rates"/>
      <sheetName val="Forecast00"/>
      <sheetName val="Import Macro"/>
      <sheetName val="Unescalated Budget "/>
      <sheetName val="Act Elem vs 2000 Budget"/>
      <sheetName val="Sheet1"/>
      <sheetName val="Escalated Budget"/>
      <sheetName val="besc"/>
      <sheetName val="FORECAST BUDGET"/>
      <sheetName val="Forecast Activity"/>
      <sheetName val="BUDG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OM REV FORECAST-ORIGINAL"/>
      <sheetName val="Revenue Forecast week 4"/>
      <sheetName val="End of Month Revenue Forecast"/>
      <sheetName val="Actual End of Month Revenue"/>
      <sheetName val="MTD Revenue Estimate "/>
      <sheetName val="Explosives &amp; Fuel"/>
      <sheetName val="Misc R&amp;F Apply"/>
      <sheetName val="Misc No R&amp;F"/>
      <sheetName val="Prorata NEW"/>
      <sheetName val="Pit by Pit Performance"/>
      <sheetName val="Pit by Pit Load Count"/>
      <sheetName val="Monthly Truck Count Recon"/>
      <sheetName val="L&amp;H Schedule"/>
      <sheetName val="Daily Pdn "/>
      <sheetName val="Adamus Starter Pit"/>
      <sheetName val="Nfutu Pit"/>
      <sheetName val="Nugget Hill 2"/>
      <sheetName val="Salman Old Village"/>
      <sheetName val="Adamus Starter 1051-1048"/>
      <sheetName val="Salman south 02 1039-1036"/>
      <sheetName val="Adamus Starter 1054-1051"/>
      <sheetName val="Adamus Starter 1048-1045"/>
      <sheetName val="Salman South 02 1036-1033"/>
      <sheetName val="Salman South 02 1033-1030"/>
      <sheetName val="Salman South 02 1030-1027"/>
      <sheetName val="Salman South 02 1027-1024"/>
      <sheetName val="Adamus Starter 1036-1033"/>
      <sheetName val="Adamus Starter 1033-1030"/>
      <sheetName val="Adamus Starter 1030-1027"/>
      <sheetName val="Adamus Final 1036-1033"/>
      <sheetName val="Salman south 1AB 1030-1027 "/>
      <sheetName val="Adamus Final 1045-1042"/>
      <sheetName val="Adamus Final 1048-1045"/>
      <sheetName val="Adamus Final 1033-1030"/>
      <sheetName val="Adamus Final  1030-1027"/>
      <sheetName val="Sheet3"/>
      <sheetName val="Sheet2"/>
      <sheetName val="Salman north 1A 1009-1006"/>
      <sheetName val="AKANGO"/>
      <sheetName val="Adamus Final 1027-1024"/>
      <sheetName val="salman south 1C 1021-1018"/>
      <sheetName val="salman south 1C 1048-1045 "/>
      <sheetName val="salman central  1030-1027 "/>
      <sheetName val="CRUSHER"/>
      <sheetName val="salman south1A CB 1060-1057"/>
      <sheetName val="salman south1A CB 1066-1063"/>
      <sheetName val="salman south1A CB 1069-1066"/>
      <sheetName val="Salman south 1C 1033-1030"/>
      <sheetName val="Salman south 1C 1030-1027"/>
      <sheetName val="Salman South1B CB 1024-1021"/>
      <sheetName val="Salman South1B CB 1021-1018"/>
      <sheetName val="Salman South1B CB 1030-1027"/>
      <sheetName val="Salman South1B CB 1042-1039"/>
      <sheetName val="Salman South1B CB 1039-1036"/>
      <sheetName val="Salman South1B CB 1024-102"/>
      <sheetName val="Salman South1B CB 1027-1024"/>
      <sheetName val="Salman North XXXX"/>
      <sheetName val="Teberu XXXX"/>
      <sheetName val="Digger Pdty"/>
      <sheetName val="Crusher Feed "/>
      <sheetName val="Month-To-Date Actuals"/>
      <sheetName val="EOM Revenue Forecast"/>
      <sheetName val="EOM Revenue Forecast-Original"/>
      <sheetName val="Tomento East Pit 999-1011"/>
      <sheetName val="Tomento P4 948-960"/>
      <sheetName val="EOM Revenue Forecast-Extra (2)"/>
      <sheetName val="Borrow Pit"/>
      <sheetName val="J3SE 972-984_MWD-ORE"/>
      <sheetName val="Re-Handle "/>
      <sheetName val="D&amp;B Details Satellite Pits"/>
      <sheetName val="Grade Control"/>
      <sheetName val="Borrow Pit Material"/>
      <sheetName val="ETSF Construction"/>
      <sheetName val="Pump Maintenance"/>
      <sheetName val="Fuel "/>
      <sheetName val="Pebble Scats"/>
      <sheetName val="Satellite Pits Toploading"/>
      <sheetName val="Damang Toploading"/>
      <sheetName val="Top Loading Rates"/>
      <sheetName val="BSD Oxide-Handle"/>
      <sheetName val="Dewatering"/>
      <sheetName val="Sheeting jobs"/>
      <sheetName val="Tailings Dam Overhaul"/>
      <sheetName val="Drill &amp; Blast_Old"/>
      <sheetName val="Drill &amp; Blast  "/>
      <sheetName val="Salman north 04 1027-1024"/>
      <sheetName val="Dayworks"/>
      <sheetName val="Drill &amp; Blast Revenue"/>
      <sheetName val="Drill &amp; Blast Details"/>
      <sheetName val="Clear,Grub and Topsoil"/>
      <sheetName val="Other Jobs"/>
      <sheetName val="D &amp; B Schedule"/>
      <sheetName val="Dayworks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Centre Summary"/>
      <sheetName val="Cost Model"/>
      <sheetName val="P+L"/>
      <sheetName val="LIM Planning Assumptions"/>
      <sheetName val="Price Scenarios"/>
      <sheetName val="By-Product Credits"/>
      <sheetName val="PGE Est"/>
      <sheetName val="Reserve Table"/>
      <sheetName val="Detailed Infrastructure"/>
      <sheetName val="Jumbo TKM"/>
      <sheetName val="Jumbo Development"/>
      <sheetName val="Vertical Development"/>
      <sheetName val="Diamond Drilling"/>
      <sheetName val="Support Standards"/>
      <sheetName val="Longhole Stoping"/>
      <sheetName val="Room and Pillar"/>
      <sheetName val="Airleg Slot"/>
      <sheetName val="Jumbo Cut and Fill"/>
      <sheetName val="Airleg Cut and Fill"/>
      <sheetName val="Longhole Backfill"/>
      <sheetName val="Ramp Stripping"/>
      <sheetName val="Ramp Fill"/>
      <sheetName val="Mobilisation Schedule "/>
      <sheetName val="Equipment Schedule"/>
      <sheetName val="Manpower schedule"/>
      <sheetName val="Tendered SOR"/>
      <sheetName val="Tendered F &amp; 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98 FINSUMMARY "/>
      <sheetName val="AGBL STATS"/>
      <sheetName val="FINSUMMARY"/>
      <sheetName val="OPERCOST(D)"/>
      <sheetName val="P&amp;L (D)"/>
      <sheetName val="B-SHEET (D)"/>
      <sheetName val="CASHFLOW (D)"/>
      <sheetName val="GOLD IN PROCESS"/>
      <sheetName val="STRIPPING RATIO"/>
      <sheetName val="ORE STOCKPILE"/>
      <sheetName val="ORE VAL TREND"/>
      <sheetName val="ORE STATS"/>
      <sheetName val="HISTORICAL TREND"/>
      <sheetName val="OPERCOST"/>
      <sheetName val="P&amp;L"/>
      <sheetName val="B-SHEET"/>
      <sheetName val="CASHFLOW"/>
      <sheetName val="ADJUSTMENTS"/>
      <sheetName val="YABAS"/>
      <sheetName val="YAP&amp;L"/>
      <sheetName val="YAMCR"/>
      <sheetName val="ore unit cost"/>
      <sheetName val=" COST TREND "/>
      <sheetName val="NOTES CONSO"/>
      <sheetName val="consoCF"/>
      <sheetName val="consoBS"/>
      <sheetName val="NOTES MONTH"/>
      <sheetName val="YABAD"/>
      <sheetName val="FASS"/>
      <sheetName val="YAPO"/>
      <sheetName val="1999 OP BUD"/>
      <sheetName val="PRODUCTION TREND"/>
      <sheetName val="GRAPH DATA BANK"/>
      <sheetName val="YAMCR 2nd qtr 1998"/>
      <sheetName val="YAMCR 1st hlf yr 1998"/>
      <sheetName val="YABAS 2nd qtr 1998"/>
      <sheetName val="YABAS 1st hlf year 1998 "/>
      <sheetName val="P&amp;L 2nd qtr 1998"/>
      <sheetName val="P&amp;L 1st hlf yr 1998 "/>
      <sheetName val="B-SHEET 2nd qtr 1998"/>
      <sheetName val="B-SHEET 1st hlf yr 1998 "/>
      <sheetName val="CASHFLOW 2nd qtr 1998"/>
      <sheetName val="CASHFLOW 1st hlf yr 1998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98 FINSUMMARY "/>
      <sheetName val="AGBL STATS"/>
      <sheetName val="FINSUMMARY"/>
      <sheetName val="OPERCOST(D)"/>
      <sheetName val="P&amp;L (D)"/>
      <sheetName val="B-SHEET (D)"/>
      <sheetName val="CASHFLOW (D)"/>
      <sheetName val="GOLD IN PROCESS"/>
      <sheetName val="STRIPPING RATIO"/>
      <sheetName val="ORE STOCKPILE"/>
      <sheetName val="ORE VAL TREND"/>
      <sheetName val="ORE STATS"/>
      <sheetName val="HISTORICAL TREND"/>
      <sheetName val="OPERCOST"/>
      <sheetName val="P&amp;L"/>
      <sheetName val="B-SHEET"/>
      <sheetName val="CASHFLOW"/>
      <sheetName val="ADJUSTMENTS"/>
      <sheetName val="YABAS"/>
      <sheetName val="YAP&amp;L"/>
      <sheetName val="YAMCR"/>
      <sheetName val="ore unit cost"/>
      <sheetName val=" COST TREND "/>
      <sheetName val="NOTES CONSO"/>
      <sheetName val="consoCF"/>
      <sheetName val="consoBS"/>
      <sheetName val="NOTES MONTH"/>
      <sheetName val="YABAD"/>
      <sheetName val="FASS"/>
      <sheetName val="YAPO"/>
      <sheetName val="1999 OP BUD"/>
      <sheetName val="PRODUCTION TREND"/>
      <sheetName val="GRAPH DATA BANK"/>
      <sheetName val="YAMCR 2nd qtr 1998"/>
      <sheetName val="YAMCR 1st hlf yr 1998"/>
      <sheetName val="YABAS 2nd qtr 1998"/>
      <sheetName val="YABAS 1st hlf year 1998 "/>
      <sheetName val="P&amp;L 2nd qtr 1998"/>
      <sheetName val="P&amp;L 1st hlf yr 1998 "/>
      <sheetName val="B-SHEET 2nd qtr 1998"/>
      <sheetName val="B-SHEET 1st hlf yr 1998 "/>
      <sheetName val="CASHFLOW 2nd qtr 1998"/>
      <sheetName val="CASHFLOW 1st hlf yr 1998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lashReport"/>
      <sheetName val="COVER"/>
      <sheetName val="Error_check"/>
      <sheetName val="Setup"/>
      <sheetName val="View or Print"/>
      <sheetName val="LNK_HIS"/>
      <sheetName val="LNK_ACT"/>
      <sheetName val="LNK_FCT"/>
      <sheetName val="LNK_BUD"/>
      <sheetName val="Commentary"/>
      <sheetName val="KPI Summary"/>
      <sheetName val="KPI Detail"/>
      <sheetName val="Physicals"/>
      <sheetName val="Operating Costs"/>
      <sheetName val="Sum Inc Stmt"/>
      <sheetName val="Balance sheet"/>
      <sheetName val="Ratio Analysis"/>
      <sheetName val="Tax Schedule"/>
      <sheetName val="Safety Charts"/>
      <sheetName val="Production Charts (a)"/>
      <sheetName val="Production Charts (b)"/>
      <sheetName val="Financial Charts (a)"/>
      <sheetName val="Financial Charts (b)"/>
      <sheetName val="Variance Charts (a)"/>
      <sheetName val="Variance Charts (b)"/>
      <sheetName val="Comparative (a)"/>
      <sheetName val="Comparative (b)"/>
      <sheetName val="Comparative (c)"/>
      <sheetName val="Cost_Calcs"/>
      <sheetName val="Acquisition Costs"/>
      <sheetName val="Budget Balance sheet"/>
      <sheetName val="Budget Sum Inc Stmt"/>
      <sheetName val="Budget Operating Costs"/>
      <sheetName val="Sheet1"/>
      <sheetName val="R09_03B06"/>
      <sheetName val="besc"/>
      <sheetName val="Esc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"/>
      <sheetName val="Data"/>
      <sheetName val="Calc"/>
      <sheetName val="Calc (Awal)"/>
      <sheetName val="AFTER 55"/>
      <sheetName val="VESTED"/>
      <sheetName val="TRANS"/>
      <sheetName val="DBvsLL(V)"/>
      <sheetName val="C-trans"/>
      <sheetName val="DBvsLL(T)"/>
      <sheetName val="DCvsLL(V)"/>
      <sheetName val="DCvsLL(T)"/>
      <sheetName val="DBvsLL(T) (2)"/>
      <sheetName val="List_DPvsLL (2)"/>
      <sheetName val="T Mortalita"/>
      <sheetName val="Fyos&lt;1"/>
      <sheetName val="Recap55"/>
      <sheetName val="List_13"/>
      <sheetName val="T LL"/>
      <sheetName val="List_DPvsLL"/>
      <sheetName val="List_indDP"/>
      <sheetName val="ProjBen"/>
      <sheetName val="T1_ValPF"/>
      <sheetName val="T_Pelu"/>
      <sheetName val="Tab_k150"/>
      <sheetName val="Tab DPA"/>
      <sheetName val="C-vested"/>
      <sheetName val="T1_Val150"/>
      <sheetName val="T2_Val150"/>
      <sheetName val="Tab_Ann"/>
      <sheetName val="T2_ValPF"/>
      <sheetName val="SummRecX55"/>
      <sheetName val="SummRec55"/>
      <sheetName val="Tab_Iuran"/>
      <sheetName val="HopCon"/>
      <sheetName val="MND"/>
      <sheetName val="OLD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Prod'n Summary and Financials"/>
      <sheetName val="Sensitivities"/>
      <sheetName val="Table 13.1"/>
      <sheetName val="Table 10.1"/>
      <sheetName val="Physical Graphs"/>
      <sheetName val="Financial Graphs"/>
      <sheetName val="Capital Budget"/>
      <sheetName val="Inventory"/>
      <sheetName val="Mining Movements and Costs"/>
      <sheetName val="Physicals and Operating Costs"/>
      <sheetName val="Table 11.1"/>
      <sheetName val="Table 5.2"/>
      <sheetName val="Hardrock $"/>
      <sheetName val="NDP-Concentrate-Final-20-11-001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Prod'n Summary and Financials"/>
      <sheetName val="Sensitivities"/>
      <sheetName val="Table 13.1"/>
      <sheetName val="Table 10.1"/>
      <sheetName val="Physical Graphs"/>
      <sheetName val="Financial Graphs"/>
      <sheetName val="Capital Budget"/>
      <sheetName val="Inventory"/>
      <sheetName val="Mining Movements and Costs"/>
      <sheetName val="Physicals and Operating Costs"/>
      <sheetName val="Table 11.1"/>
      <sheetName val="Table 5.2"/>
      <sheetName val="Hardrock $"/>
      <sheetName val="NDP-Concentrate-Final-20-11-001"/>
    </sheetNames>
    <sheetDataSet>
      <sheetData sheetId="0" refreshError="1">
        <row r="12">
          <cell r="D12">
            <v>0.08</v>
          </cell>
        </row>
        <row r="14">
          <cell r="D14">
            <v>0.7</v>
          </cell>
        </row>
        <row r="15">
          <cell r="D15">
            <v>0.15</v>
          </cell>
        </row>
        <row r="22">
          <cell r="C22">
            <v>0.3</v>
          </cell>
        </row>
        <row r="24">
          <cell r="C24">
            <v>0.92</v>
          </cell>
        </row>
        <row r="25">
          <cell r="C25">
            <v>0</v>
          </cell>
        </row>
        <row r="26">
          <cell r="C26">
            <v>0</v>
          </cell>
        </row>
        <row r="32">
          <cell r="D32">
            <v>1.0999999999999999E-2</v>
          </cell>
        </row>
        <row r="33">
          <cell r="D33">
            <v>1</v>
          </cell>
        </row>
        <row r="34">
          <cell r="D34">
            <v>1</v>
          </cell>
        </row>
        <row r="37">
          <cell r="D37">
            <v>0.96499999999999997</v>
          </cell>
        </row>
        <row r="38">
          <cell r="D38">
            <v>0.9</v>
          </cell>
        </row>
        <row r="39">
          <cell r="D39">
            <v>0.95</v>
          </cell>
        </row>
        <row r="42">
          <cell r="D42">
            <v>80</v>
          </cell>
        </row>
        <row r="44">
          <cell r="D44">
            <v>0.08</v>
          </cell>
        </row>
        <row r="45">
          <cell r="D45">
            <v>0.4</v>
          </cell>
        </row>
        <row r="46">
          <cell r="D46">
            <v>5</v>
          </cell>
        </row>
        <row r="52">
          <cell r="D52">
            <v>31.103477000000002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IM LINK"/>
      <sheetName val="Month-To-Date Actuals"/>
      <sheetName val="Actual End of Month Revenue"/>
      <sheetName val="End of Month Revenue Forecast"/>
      <sheetName val="Revenue Estimate"/>
      <sheetName val="Explosives &amp; Fuel"/>
      <sheetName val="Sheeting"/>
      <sheetName val="Damang LOAD &amp; HAUL"/>
      <sheetName val="LIMA&amp;K LOAD &amp; HAUL"/>
      <sheetName val="D'ly Pdn"/>
      <sheetName val="Juno 1 780-801"/>
      <sheetName val="Juno 1 801-819"/>
      <sheetName val="RCB 738-759"/>
      <sheetName val="RCB 759-780"/>
      <sheetName val="RCB 780-801"/>
      <sheetName val="RCB 801-819"/>
      <sheetName val="Huni 3-4 900-921"/>
      <sheetName val="Huni 3-4 921-939"/>
      <sheetName val="J2SE 861-879"/>
      <sheetName val="J2SE 879-900"/>
      <sheetName val="J2SE 900-921"/>
      <sheetName val="J2SE 921-939"/>
      <sheetName val="J2SE 960-981"/>
      <sheetName val="J3SE 960-981"/>
      <sheetName val="J3SE 981-999"/>
      <sheetName val="Lima North 960-981"/>
      <sheetName val="Lima Central 939-960"/>
      <sheetName val="Lima North 981-999"/>
      <sheetName val="Lima Central 960-981"/>
      <sheetName val="Lima Central 981-999"/>
      <sheetName val="Lima Central 999-1020"/>
      <sheetName val="Lima South 960-981"/>
      <sheetName val="Lima South 981-999"/>
      <sheetName val="Kwesie 939-960"/>
      <sheetName val="Kwesie 960-981"/>
      <sheetName val="Kwesie 981-999"/>
      <sheetName val="Kwesie 999-1020"/>
      <sheetName val="Topsoil"/>
      <sheetName val="Dayworks "/>
      <sheetName val="D&amp;B Details "/>
      <sheetName val="D&amp;B Details Lima"/>
      <sheetName val="Grade Control"/>
      <sheetName val="Crusher Feed"/>
      <sheetName val="Pit1 Toploading"/>
      <sheetName val="Pit2 Toploading"/>
      <sheetName val="Tailings Dam Overhaul"/>
      <sheetName val="Fuel"/>
      <sheetName val="Dayworks Rates"/>
      <sheetName val="Top Loading 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-Rate"/>
      <sheetName val="BS-Rupiah"/>
      <sheetName val="BS-USD"/>
      <sheetName val="PL-IDR"/>
      <sheetName val="PL-USD"/>
      <sheetName val="Cash &amp; cash equivalent"/>
      <sheetName val="Trade Receivable"/>
      <sheetName val="Other Receivable"/>
      <sheetName val="Inventories"/>
      <sheetName val="Tax Recoverable"/>
      <sheetName val="Deffered Expenditure"/>
      <sheetName val="Plasma Investment"/>
      <sheetName val="koreksi plasma"/>
      <sheetName val="Developmen Cost of Plt."/>
      <sheetName val="Fixed Asset"/>
      <sheetName val="Construction In Progress"/>
      <sheetName val="Creditors"/>
      <sheetName val="Acrual "/>
      <sheetName val="Advances from customers"/>
      <sheetName val="Borrowing"/>
      <sheetName val="Tax Payable"/>
      <sheetName val="Bank Loan &amp; Other Loan"/>
      <sheetName val="Capital"/>
      <sheetName val="Forex"/>
      <sheetName val="Other Forex"/>
      <sheetName val="Interest"/>
      <sheetName val="Finance exp."/>
      <sheetName val="loan wilmar 1"/>
      <sheetName val="loan wilmar 2"/>
      <sheetName val="loan u sap 1"/>
      <sheetName val="loan u sap 2"/>
      <sheetName val="loan wilmar"/>
      <sheetName val="loan u sap"/>
      <sheetName val="Tes Bs"/>
      <sheetName val="Tes Pl"/>
      <sheetName val="Idr This Month"/>
      <sheetName val="Idr Todate"/>
      <sheetName val="Usd This Month"/>
      <sheetName val="Usd Todate"/>
      <sheetName val="Forex 1"/>
      <sheetName val="ITEM-BALANCE"/>
      <sheetName val="NMI-Tax Recoverable &amp; Payable"/>
      <sheetName val="NMI-Acrual"/>
      <sheetName val="Ex_Rate"/>
      <sheetName val="AFE all"/>
      <sheetName val="AFE TSA IMPAIR tpl"/>
      <sheetName val="trend 3 column exposure"/>
      <sheetName val="TSA all"/>
      <sheetName val="Actuals &amp; Prior Yr. Figures"/>
      <sheetName val="Annual Budget Figures"/>
      <sheetName val="MainMenu"/>
      <sheetName val="Financial Reports"/>
      <sheetName val="INVOICES"/>
      <sheetName val="Ref"/>
      <sheetName val="Assumptions"/>
      <sheetName val="PREV"/>
      <sheetName val="Calculation"/>
      <sheetName val="EmpData"/>
      <sheetName val="ALVXXL01"/>
      <sheetName val="EXC-R"/>
      <sheetName val="Tab DPA"/>
      <sheetName val="Other Asset"/>
      <sheetName val="Stock Movement"/>
      <sheetName val="NMI-Tax Recoverable&amp;Payable"/>
      <sheetName val="NMI-Acrual "/>
      <sheetName val="NMI-Developmen Cost of Plt."/>
      <sheetName val="NMI-Plasma Investment"/>
      <sheetName val="NMI-Def exp, Bank&amp;Other Loan"/>
      <sheetName val="Monetery Item- Related"/>
      <sheetName val="Monetery Item-Non Related"/>
      <sheetName val="Monetery Item"/>
      <sheetName val="MASTER FILE"/>
      <sheetName val="1"/>
      <sheetName val="2"/>
      <sheetName val="3"/>
      <sheetName val="4"/>
      <sheetName val="C1 NOV"/>
      <sheetName val="Marshal"/>
      <sheetName val="FA1999"/>
      <sheetName val="Interbank detail"/>
      <sheetName val="note"/>
      <sheetName val="DES 02"/>
      <sheetName val="Permanent info"/>
      <sheetName val="C13"/>
      <sheetName val="CDYW"/>
      <sheetName val="9"/>
      <sheetName val="I.4.1 (2)"/>
      <sheetName val="Fixed_Asset"/>
      <sheetName val="Cash_&amp;_cash_equivalent"/>
      <sheetName val="Trade_Receivable"/>
      <sheetName val="Other_Receivable"/>
      <sheetName val="Tax_Recoverable"/>
      <sheetName val="Other_Asset"/>
      <sheetName val="Deffered_Expenditure"/>
      <sheetName val="Plasma_Investment"/>
      <sheetName val="koreksi_plasma"/>
      <sheetName val="Developmen_Cost_of_Plt_"/>
      <sheetName val="Construction_In_Progress"/>
      <sheetName val="Acrual_"/>
      <sheetName val="Advances_from_customers"/>
      <sheetName val="Tax_Payable"/>
      <sheetName val="Bank_Loan_&amp;_Other_Loan"/>
      <sheetName val="Other_Forex"/>
      <sheetName val="Finance_exp_"/>
      <sheetName val="Forex_1"/>
      <sheetName val="loan_wilmar_1"/>
      <sheetName val="loan_wilmar_2"/>
      <sheetName val="loan_u_sap_1"/>
      <sheetName val="loan_u_sap_2"/>
      <sheetName val="loan_wilmar"/>
      <sheetName val="loan_u_sap"/>
      <sheetName val="Tes_Bs"/>
      <sheetName val="Tes_Pl"/>
      <sheetName val="Idr_This_Month"/>
      <sheetName val="Idr_Todate"/>
      <sheetName val="Usd_This_Month"/>
      <sheetName val="Usd_Todate"/>
      <sheetName val="NMI-Tax_Recoverable_&amp;_Payable"/>
      <sheetName val="Stock_Movement"/>
      <sheetName val="NMI-Tax_Recoverable&amp;Payable"/>
      <sheetName val="NMI-Acrual_"/>
      <sheetName val="NMI-Developmen_Cost_of_Plt_"/>
      <sheetName val="NMI-Plasma_Investment"/>
      <sheetName val="NMI-Def_exp,_Bank&amp;Other_Loan"/>
      <sheetName val="Monetery_Item-_Related"/>
      <sheetName val="Monetery_Item-Non_Related"/>
      <sheetName val="Monetery_Item"/>
      <sheetName val="MASTER_FILE"/>
      <sheetName val="Interbank_detail"/>
      <sheetName val="C1_NOV"/>
      <sheetName val="DES_02"/>
      <sheetName val="Permanent_info"/>
      <sheetName val="I_4_1_(2)"/>
      <sheetName val="DATA21"/>
      <sheetName val="CRA-Detail"/>
      <sheetName val="BUT-1"/>
      <sheetName val="HEX-A"/>
      <sheetName val="HEX-E"/>
      <sheetName val="I-BUT"/>
      <sheetName val="RD I-BUT"/>
      <sheetName val="EX RATE"/>
      <sheetName val="ShareCapital "/>
      <sheetName val="GeneralInfo"/>
      <sheetName val="CIP_USD"/>
      <sheetName val="SUMMFA-USD"/>
      <sheetName val="Investment"/>
      <sheetName val="A3_USD_PL02"/>
      <sheetName val="RATE"/>
      <sheetName val="ShareCapital"/>
      <sheetName val="BS-RTI"/>
      <sheetName val="Links"/>
      <sheetName val="SAD"/>
      <sheetName val="Account Coding - Revise"/>
      <sheetName val="status"/>
      <sheetName val="SE-C"/>
      <sheetName val="PARAMETER"/>
      <sheetName val="Cash-0204"/>
      <sheetName val="FR02-tokai"/>
      <sheetName val="BEP"/>
      <sheetName val="Trial"/>
      <sheetName val="list of ac"/>
      <sheetName val="Tran0104"/>
      <sheetName val="Check Sheet"/>
      <sheetName val="FRN"/>
      <sheetName val="WBS1"/>
      <sheetName val="A"/>
      <sheetName val="Structr 2103adjus"/>
      <sheetName val="412src2"/>
      <sheetName val="412"/>
      <sheetName val="SELISIHKURSSOURCE"/>
      <sheetName val="SE"/>
      <sheetName val="POTO MAC"/>
      <sheetName val="Identitas"/>
      <sheetName val="Trial Balance"/>
      <sheetName val="worksheet"/>
      <sheetName val="Inputs"/>
      <sheetName val="DATABASE"/>
      <sheetName val="EXC-R2005"/>
      <sheetName val="Neraca detail per book"/>
      <sheetName val="LVMAY"/>
      <sheetName val="VALIDASI"/>
      <sheetName val="#REF"/>
      <sheetName val="Account"/>
      <sheetName val="Fixset"/>
      <sheetName val="2003 ACT CFlow"/>
      <sheetName val="2003 BGT C Flow"/>
      <sheetName val="HO Use"/>
      <sheetName val="CAJE-CRJE"/>
      <sheetName val="Profile"/>
      <sheetName val="JE JUNE 97 "/>
      <sheetName val="Deferred Rev"/>
      <sheetName val="客戶清單customer list"/>
      <sheetName val="PRE"/>
      <sheetName val="B.1"/>
      <sheetName val="F1771-II"/>
      <sheetName val="F1771-III"/>
      <sheetName val="Irregular Income"/>
      <sheetName val="FE-1770.P1"/>
      <sheetName val="Sheet2"/>
      <sheetName val="P&amp;L98"/>
      <sheetName val="WPL(01)"/>
      <sheetName val="9K (3.1)"/>
      <sheetName val="Penyusutan Inventaris"/>
      <sheetName val="Penyusutan Kendaraan"/>
      <sheetName val="FKT_PJK"/>
      <sheetName val="catatan"/>
      <sheetName val="bre"/>
      <sheetName val="Sheet1"/>
      <sheetName val="WBS2(01)"/>
      <sheetName val="Fixed_Asset1"/>
      <sheetName val="Cash_&amp;_cash_equivalent1"/>
      <sheetName val="Trade_Receivable1"/>
      <sheetName val="Other_Receivable1"/>
      <sheetName val="Tax_Recoverable1"/>
      <sheetName val="Other_Asset1"/>
      <sheetName val="Deffered_Expenditure1"/>
      <sheetName val="Plasma_Investment1"/>
      <sheetName val="koreksi_plasma1"/>
      <sheetName val="Developmen_Cost_of_Plt_1"/>
      <sheetName val="Construction_In_Progress1"/>
      <sheetName val="Acrual_1"/>
      <sheetName val="Advances_from_customers1"/>
      <sheetName val="Tax_Payable1"/>
      <sheetName val="Bank_Loan_&amp;_Other_Loan1"/>
      <sheetName val="Other_Forex1"/>
      <sheetName val="Finance_exp_1"/>
      <sheetName val="Forex_11"/>
      <sheetName val="loan_wilmar_11"/>
      <sheetName val="loan_wilmar_21"/>
      <sheetName val="loan_u_sap_11"/>
      <sheetName val="loan_u_sap_21"/>
      <sheetName val="loan_wilmar1"/>
      <sheetName val="loan_u_sap1"/>
      <sheetName val="Tes_Bs1"/>
      <sheetName val="Tes_Pl1"/>
      <sheetName val="Idr_This_Month1"/>
      <sheetName val="Idr_Todate1"/>
      <sheetName val="Usd_This_Month1"/>
      <sheetName val="Usd_Todate1"/>
      <sheetName val="NMI-Tax_Recoverable_&amp;_Payable1"/>
      <sheetName val="Stock_Movement1"/>
      <sheetName val="NMI-Tax_Recoverable&amp;Payable1"/>
      <sheetName val="NMI-Acrual_1"/>
      <sheetName val="NMI-Developmen_Cost_of_Plt_1"/>
      <sheetName val="NMI-Plasma_Investment1"/>
      <sheetName val="NMI-Def_exp,_Bank&amp;Other_Loan1"/>
      <sheetName val="Monetery_Item-_Related1"/>
      <sheetName val="Monetery_Item-Non_Related1"/>
      <sheetName val="Monetery_Item1"/>
      <sheetName val="MASTER_FILE1"/>
      <sheetName val="Interbank_detail1"/>
      <sheetName val="C1_NOV1"/>
      <sheetName val="DES_021"/>
      <sheetName val="Permanent_info1"/>
      <sheetName val="Check_Sheet"/>
      <sheetName val="ShareCapital_"/>
      <sheetName val="I_4_1_(2)1"/>
      <sheetName val="RD_I-BUT"/>
      <sheetName val="Structr_2103adjus"/>
      <sheetName val="Module2"/>
      <sheetName val="A.4.2"/>
      <sheetName val="A.4.3"/>
      <sheetName val="HIGHLIGHT"/>
      <sheetName val="Contents"/>
      <sheetName val="WBS2"/>
      <sheetName val="U3"/>
      <sheetName val="Noodles (assumptions)"/>
      <sheetName val="Total OP"/>
      <sheetName val="Order_Nov_w45"/>
      <sheetName val="WBS 1"/>
      <sheetName val="usd 2002 stl adj"/>
      <sheetName val="L2"/>
      <sheetName val="N100"/>
      <sheetName val="RugiLaba"/>
      <sheetName val="TAX LIST"/>
      <sheetName val="Trading Statement"/>
      <sheetName val="1515"/>
      <sheetName val="Stewardship"/>
      <sheetName val="BARS"/>
      <sheetName val="VOLUME ADJUSTED"/>
      <sheetName val="HypUpload"/>
      <sheetName val="ROCE"/>
      <sheetName val="GS_STD"/>
      <sheetName val="OP_STD"/>
      <sheetName val="A&amp;P95.XLS"/>
      <sheetName val="PROFIT &amp; LOSS STATEMENT-1995 BP"/>
      <sheetName val="SUMMARY"/>
      <sheetName val="12-06-ins"/>
      <sheetName val="STKBB"/>
      <sheetName val="MasterInfo"/>
      <sheetName val="SPM-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Tributário"/>
      <sheetName val="Trabalhista"/>
      <sheetName val="Links"/>
      <sheetName val="Tickmark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2009 $USD"/>
      <sheetName val="Sommaire 2009"/>
      <sheetName val="ODI Amort"/>
      <sheetName val="Dec"/>
      <sheetName val="Nov"/>
      <sheetName val="Oct"/>
      <sheetName val="Sept"/>
      <sheetName val="August"/>
      <sheetName val="July"/>
      <sheetName val="June"/>
      <sheetName val="May"/>
      <sheetName val="April"/>
      <sheetName val="March"/>
      <sheetName val="Feb"/>
      <sheetName val="Jan 09"/>
      <sheetName val="Dec 08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2007 $USD"/>
      <sheetName val="Sommaire 2007"/>
      <sheetName val="ODI 2007"/>
      <sheetName val="Dec"/>
      <sheetName val="Nov"/>
      <sheetName val="Oct"/>
      <sheetName val="Sept"/>
      <sheetName val="August"/>
      <sheetName val="July"/>
      <sheetName val="June"/>
      <sheetName val="May"/>
      <sheetName val="April"/>
      <sheetName val="March"/>
      <sheetName val="Feb"/>
      <sheetName val="Jan"/>
      <sheetName val="ODI 2006"/>
      <sheetName val="Dec 06"/>
      <sheetName val="Amort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Exig."/>
      <sheetName val="Plan1"/>
      <sheetName val="Plan7"/>
      <sheetName val="Exigível"/>
      <sheetName val="Dívida"/>
      <sheetName val="Custo"/>
      <sheetName val="SaldoMes"/>
      <sheetName val="Fluxo 99"/>
      <sheetName val=" AnexoOpDiv99"/>
      <sheetName val="Fluxo 99 Dolar"/>
      <sheetName val=" AnexoOpDiv 99 Dolar"/>
      <sheetName val="DívLiq "/>
      <sheetName val="Pressões "/>
      <sheetName val="Ativo"/>
      <sheetName val="Passivo"/>
      <sheetName val="Resultado"/>
      <sheetName val="ServDiv"/>
      <sheetName val="Gráfico"/>
      <sheetName val="Grafbal"/>
      <sheetName val="Grafexi"/>
      <sheetName val="GrafdivA"/>
      <sheetName val="GrafdivB"/>
      <sheetName val="Grafflux"/>
      <sheetName val="GrafdivM"/>
      <sheetName val="Grafservdiv"/>
      <sheetName val="GrafservdivA"/>
      <sheetName val="GrafservdivB"/>
      <sheetName val="Grafresult"/>
      <sheetName val="ServDiv 99 P"/>
      <sheetName val="ServDiv 99 E"/>
      <sheetName val="ServDiv 99 P+E"/>
      <sheetName val="ServDiv 2000 P"/>
      <sheetName val="ServDiv 2000 E"/>
      <sheetName val="ServDiv 2000 P+E"/>
      <sheetName val="ServDiv Anual P"/>
      <sheetName val="ServDiv Anual E"/>
      <sheetName val="ServDiv Anual P+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Recovery"/>
      <sheetName val="Mining"/>
      <sheetName val="StackSched1"/>
      <sheetName val="GoldSched1"/>
      <sheetName val="LeachSched1"/>
      <sheetName val="Graphs&amp;TABLES"/>
      <sheetName val="Other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Recovery"/>
      <sheetName val="Mining"/>
      <sheetName val="StackSched1"/>
      <sheetName val="GoldSched1"/>
      <sheetName val="LeachSched1"/>
      <sheetName val="Graphs&amp;TABLES"/>
      <sheetName val="Other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-Rupiah"/>
      <sheetName val="BS-USD"/>
      <sheetName val="PL-IDR"/>
      <sheetName val="Ex-Rate"/>
      <sheetName val="PL-USD"/>
      <sheetName val="Cash &amp; cash equivalent"/>
      <sheetName val="Trade Receivable"/>
      <sheetName val="Other Receivable non related"/>
      <sheetName val="Other Receivable"/>
      <sheetName val="Inventories"/>
      <sheetName val="Inventories (2)"/>
      <sheetName val="Tax Recoverable"/>
      <sheetName val="Deffered Expenditure"/>
      <sheetName val="Plasma Investment"/>
      <sheetName val="Developmen Cost of Plt."/>
      <sheetName val="Fixed Asset"/>
      <sheetName val="add fa"/>
      <sheetName val="Construction In Progress"/>
      <sheetName val="Creditors"/>
      <sheetName val="Acrual "/>
      <sheetName val="Advances from customers"/>
      <sheetName val="Borrowing"/>
      <sheetName val="Tax Payable"/>
      <sheetName val="Bank Loan &amp; Other Loan"/>
      <sheetName val="Capital"/>
      <sheetName val="Forex"/>
      <sheetName val="Other Forex"/>
      <sheetName val="Forex 1"/>
      <sheetName val="Interest"/>
      <sheetName val="Finance exp."/>
      <sheetName val="Interest yg akan dikoreksi"/>
      <sheetName val="loan wilmar 1"/>
      <sheetName val="loan wilmar 2"/>
      <sheetName val="loan wilmar 3"/>
      <sheetName val="loan u sap 1"/>
      <sheetName val="loan u sap 2"/>
      <sheetName val="loan sap 3"/>
      <sheetName val="loan wilmar"/>
      <sheetName val="loan u sap"/>
      <sheetName val="loan sap 4"/>
      <sheetName val="loan BPK"/>
      <sheetName val="loan JJP"/>
      <sheetName val="loan PMJ"/>
      <sheetName val="Idr Todate"/>
      <sheetName val="Idr This Month"/>
      <sheetName val="ITEM-BALANCE"/>
      <sheetName val="NMI-Tax Recoverable &amp; Payable"/>
      <sheetName val="NMI-Acrual"/>
      <sheetName val="Ex_Rate"/>
      <sheetName val="Database"/>
      <sheetName val="Criterias"/>
      <sheetName val="AFE all"/>
      <sheetName val="AFE TSA IMPAIR tpl"/>
      <sheetName val="trend 3 column exposure"/>
      <sheetName val="TSA all"/>
      <sheetName val="SE-C"/>
      <sheetName val="DATA"/>
      <sheetName val="BB"/>
      <sheetName val="STKBB"/>
      <sheetName val="Sch 1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-Rupiah"/>
      <sheetName val="BS-USD"/>
      <sheetName val="PL-IDR"/>
      <sheetName val="Ex-Rate"/>
      <sheetName val="PL-USD"/>
      <sheetName val="Cash &amp; cash equivalent"/>
      <sheetName val="Trade Receivable"/>
      <sheetName val="Other Receivable non related"/>
      <sheetName val="Other Receivable"/>
      <sheetName val="Inventories"/>
      <sheetName val="Inventories (2)"/>
      <sheetName val="Tax Recoverable"/>
      <sheetName val="Deffered Expenditure"/>
      <sheetName val="Plasma Investment"/>
      <sheetName val="Developmen Cost of Plt."/>
      <sheetName val="Fixed Asset"/>
      <sheetName val="add fa"/>
      <sheetName val="Construction In Progress"/>
      <sheetName val="Creditors"/>
      <sheetName val="Acrual "/>
      <sheetName val="Advances from customers"/>
      <sheetName val="Borrowing"/>
      <sheetName val="Tax Payable"/>
      <sheetName val="Bank Loan &amp; Other Loan"/>
      <sheetName val="Capital"/>
      <sheetName val="Forex"/>
      <sheetName val="Other Forex"/>
      <sheetName val="Forex 1"/>
      <sheetName val="Interest"/>
      <sheetName val="Finance exp."/>
      <sheetName val="Interest yg akan dikoreksi"/>
      <sheetName val="loan wilmar 1"/>
      <sheetName val="loan wilmar 2"/>
      <sheetName val="loan wilmar 3"/>
      <sheetName val="loan u sap 1"/>
      <sheetName val="loan u sap 2"/>
      <sheetName val="loan sap 3"/>
      <sheetName val="loan wilmar"/>
      <sheetName val="loan u sap"/>
      <sheetName val="loan sap 4"/>
      <sheetName val="loan BPK"/>
      <sheetName val="loan JJP"/>
      <sheetName val="loan PMJ"/>
      <sheetName val="Idr Todate"/>
      <sheetName val="Idr This Month"/>
      <sheetName val="ITEM-BALANCE"/>
      <sheetName val="NMI-Tax Recoverable &amp; Payable"/>
      <sheetName val="NMI-Acrual"/>
      <sheetName val="Ex_Rate"/>
      <sheetName val="Database"/>
      <sheetName val="Criterias"/>
      <sheetName val="AFE all"/>
      <sheetName val="AFE TSA IMPAIR tpl"/>
      <sheetName val="trend 3 column exposure"/>
      <sheetName val="TSA all"/>
      <sheetName val="SE-C"/>
      <sheetName val="DATA"/>
      <sheetName val="BB"/>
      <sheetName val="STKBB"/>
      <sheetName val="Sch 1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Resumo Desp com Advogados 31.12"/>
      <sheetName val="Teste desp. Advogados 31.12"/>
      <sheetName val="Resumo das despesas 30.09"/>
      <sheetName val="Teste Despesas 30.09"/>
      <sheetName val="XREF"/>
      <sheetName val="Tickmarks"/>
      <sheetName val="PAS DESP. PESSOAL"/>
      <sheetName val="Razão das Despesas Operacionais"/>
      <sheetName val="Teste detalhes"/>
      <sheetName val="LOG ACL TESTE DES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nks"/>
      <sheetName val="Lead"/>
      <sheetName val="Balanço"/>
      <sheetName val="Resultado"/>
      <sheetName val="Tickmarks"/>
      <sheetName val="B&amp;S RML Jun2008"/>
      <sheetName val="#200 RML Dez07"/>
      <sheetName val="TARGETS"/>
      <sheetName val="Mar a Jun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e Sales"/>
      <sheetName val="May15"/>
      <sheetName val="Jun15"/>
      <sheetName val="Jul15"/>
      <sheetName val="Royalty"/>
      <sheetName val="Aug15"/>
      <sheetName val="Sep15"/>
      <sheetName val="Dec15"/>
      <sheetName val="LME Jan"/>
      <sheetName val="Copper Dec"/>
      <sheetName val="Copper"/>
      <sheetName val="Jun14"/>
      <sheetName val="May14"/>
      <sheetName val="Price May14"/>
      <sheetName val="Apr14"/>
      <sheetName val="Mar14"/>
      <sheetName val="Sheet2"/>
      <sheetName val="ArE"/>
      <sheetName val="ArE (2)"/>
      <sheetName val="ArE (3)"/>
      <sheetName val="ArE (4)"/>
      <sheetName val="ArE (5)"/>
      <sheetName val="Sheet3"/>
      <sheetName val="TEMPL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e Sales"/>
      <sheetName val="May15"/>
      <sheetName val="Jun15"/>
      <sheetName val="Jul15"/>
      <sheetName val="Royalty"/>
      <sheetName val="Aug15"/>
      <sheetName val="Sep15"/>
      <sheetName val="Dec15"/>
      <sheetName val="LME Jan"/>
      <sheetName val="Copper Dec"/>
      <sheetName val="Copper"/>
      <sheetName val="Jun14"/>
      <sheetName val="May14"/>
      <sheetName val="Price May14"/>
      <sheetName val="Apr14"/>
      <sheetName val="Mar14"/>
      <sheetName val="Sheet2"/>
      <sheetName val="ArE"/>
      <sheetName val="ArE (2)"/>
      <sheetName val="ArE (3)"/>
      <sheetName val="ArE (4)"/>
      <sheetName val="ArE (5)"/>
      <sheetName val="Sheet3"/>
      <sheetName val="TEMPL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cumentation"/>
      <sheetName val="Lookup Tables"/>
      <sheetName val="Ideas Pipeline"/>
      <sheetName val="Target Setting"/>
      <sheetName val="Target Summaries"/>
      <sheetName val="Pipeline Health"/>
      <sheetName val="Bottleneck Chart"/>
      <sheetName val="Output Target Summary"/>
      <sheetName val="Cost Target Summary"/>
      <sheetName val="Other Target Summary"/>
      <sheetName val="Exception Report"/>
      <sheetName val="Pipeline History "/>
      <sheetName val="Variance Analysis"/>
      <sheetName val="Summaries of flagged"/>
      <sheetName val="Chart Data"/>
      <sheetName val="MMJV Processing Action Track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cumentation"/>
      <sheetName val="Lookup Tables"/>
      <sheetName val="Ideas Pipeline"/>
      <sheetName val="Target Setting"/>
      <sheetName val="Target Summaries"/>
      <sheetName val="Pipeline Health"/>
      <sheetName val="Bottleneck Chart"/>
      <sheetName val="Output Target Summary"/>
      <sheetName val="Cost Target Summary"/>
      <sheetName val="Other Target Summary"/>
      <sheetName val="Exception Report"/>
      <sheetName val="Pipeline History "/>
      <sheetName val="Variance Analysis"/>
      <sheetName val="Summaries of flagged"/>
      <sheetName val="Chart Data"/>
      <sheetName val="MMJV Processing Action Track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I"/>
      <sheetName val="ArE"/>
      <sheetName val="Sheet1"/>
    </sheetNames>
    <sheetDataSet>
      <sheetData sheetId="0"/>
      <sheetData sheetId="1" refreshError="1"/>
      <sheetData sheetId="2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I"/>
      <sheetName val="ArE"/>
      <sheetName val="Sheet1"/>
    </sheetNames>
    <sheetDataSet>
      <sheetData sheetId="0"/>
      <sheetData sheetId="1" refreshError="1"/>
      <sheetData sheetId="2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hed B - R&amp;F"/>
      <sheetName val="Lb"/>
      <sheetName val="Li"/>
      <sheetName val="Eb"/>
      <sheetName val="Ei"/>
      <sheetName val="Parts Index"/>
      <sheetName val="Caterpillar"/>
      <sheetName val="Liebherr"/>
      <sheetName val="Tamrock"/>
      <sheetName val="Sheet3"/>
      <sheetName val="Sheet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Summary Financials"/>
      <sheetName val="Revenue &amp; Cash Flows"/>
      <sheetName val="Project Capital"/>
      <sheetName val="Project Capital - Summary"/>
      <sheetName val="Project Capital - Detail"/>
      <sheetName val="Owners Costs - Capital"/>
      <sheetName val="Sensitivity Analysis"/>
      <sheetName val="Operating Costs"/>
      <sheetName val="Prod'n, Mining &amp; Milling"/>
      <sheetName val="Process Summary"/>
      <sheetName val="Process Summary 1"/>
      <sheetName val="Power Calc"/>
      <sheetName val="Reagent Quotes"/>
      <sheetName val="Consumables"/>
      <sheetName val="Laboratory"/>
      <sheetName val="Maintenance"/>
      <sheetName val="Diesel Equipment"/>
      <sheetName val="Vendor Rep. General"/>
      <sheetName val="First Fill"/>
      <sheetName val="Training Costs"/>
      <sheetName val="Administration Costs"/>
      <sheetName val="Labour Headcount"/>
      <sheetName val="Labour Costs"/>
      <sheetName val="Printing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Summary Financials"/>
      <sheetName val="Revenue &amp; Cash Flows"/>
      <sheetName val="Project Capital"/>
      <sheetName val="Project Capital - Summary"/>
      <sheetName val="Project Capital - Detail"/>
      <sheetName val="Owners Costs - Capital"/>
      <sheetName val="Sensitivity Analysis"/>
      <sheetName val="Operating Costs"/>
      <sheetName val="Prod'n, Mining &amp; Milling"/>
      <sheetName val="Process Summary"/>
      <sheetName val="Process Summary 1"/>
      <sheetName val="Power Calc"/>
      <sheetName val="Reagent Quotes"/>
      <sheetName val="Consumables"/>
      <sheetName val="Laboratory"/>
      <sheetName val="Maintenance"/>
      <sheetName val="Diesel Equipment"/>
      <sheetName val="Vendor Rep. General"/>
      <sheetName val="First Fill"/>
      <sheetName val="Training Costs"/>
      <sheetName val="Administration Costs"/>
      <sheetName val="Labour Headcount"/>
      <sheetName val="Labour Costs"/>
      <sheetName val="Printing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PAS - Encargos e FOPAG"/>
      <sheetName val="Mov. Funcionários"/>
      <sheetName val="PAS-Férias"/>
      <sheetName val="PAS-13 Salário"/>
      <sheetName val="PAS - PPR"/>
      <sheetName val="XREF"/>
      <sheetName val="Tickmarks"/>
      <sheetName val=""/>
      <sheetName val="6211 SALÁRIOS E ENCARGOS SOCI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00. Control"/>
      <sheetName val="00. Lookups"/>
      <sheetName val="01. Data Dump"/>
      <sheetName val="02. Mincom"/>
      <sheetName val="KPI Summary "/>
      <sheetName val="02. Reconciled Data"/>
      <sheetName val="03. SQL Table data"/>
      <sheetName val="Forecast FY14"/>
      <sheetName val="Budget FY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00. Control"/>
      <sheetName val="00. Lookups"/>
      <sheetName val="01. Data Dump"/>
      <sheetName val="02. Mincom"/>
      <sheetName val="KPI Summary "/>
      <sheetName val="02. Reconciled Data"/>
      <sheetName val="03. SQL Table data"/>
      <sheetName val="Forecast FY14"/>
      <sheetName val="Budget FY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FF"/>
    </sheetNames>
    <sheetDataSet>
      <sheetData sheetId="0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FF"/>
    </sheetNames>
    <sheetDataSet>
      <sheetData sheetId="0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Global"/>
      <sheetName val="Australia Summary"/>
      <sheetName val="Australia Fixed"/>
      <sheetName val="Australia Variable"/>
      <sheetName val="Argentina Summary"/>
      <sheetName val="Argentina Fixed"/>
      <sheetName val="Argentina Variable"/>
      <sheetName val="Brazil Summary"/>
      <sheetName val="Brazil Fixed"/>
      <sheetName val="Brazil Variable"/>
      <sheetName val="Sheet1"/>
    </sheetNames>
    <sheetDataSet>
      <sheetData sheetId="0" refreshError="1"/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Global"/>
      <sheetName val="Australia Summary"/>
      <sheetName val="Australia Fixed"/>
      <sheetName val="Australia Variable"/>
      <sheetName val="Argentina Summary"/>
      <sheetName val="Argentina Fixed"/>
      <sheetName val="Argentina Variable"/>
      <sheetName val="Brazil Summary"/>
      <sheetName val="Brazil Fixed"/>
      <sheetName val="Brazil Variable"/>
      <sheetName val="Sheet1"/>
    </sheetNames>
    <sheetDataSet>
      <sheetData sheetId="0" refreshError="1"/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"/>
      <sheetName val="Data"/>
      <sheetName val="SummK150"/>
      <sheetName val="Summ"/>
      <sheetName val="Recap_all"/>
      <sheetName val="Calc"/>
      <sheetName val="Sum_Rep"/>
      <sheetName val="Pro_BP"/>
      <sheetName val="Rec_YoS"/>
      <sheetName val="List_Part"/>
      <sheetName val="Val_nra1"/>
      <sheetName val="Val_nra2"/>
      <sheetName val="T_An"/>
      <sheetName val="T_PV"/>
      <sheetName val="AFTER 55"/>
      <sheetName val="A"/>
      <sheetName val="AU_P&amp;L"/>
      <sheetName val="BR_P&amp;L"/>
      <sheetName val="HK_BS"/>
      <sheetName val="IN_BS"/>
      <sheetName val="KR_BS"/>
      <sheetName val="MY_BS"/>
      <sheetName val="NZ_BS"/>
      <sheetName val="SG_BS"/>
      <sheetName val="TW_BS"/>
      <sheetName val="NZ_P&amp;L"/>
      <sheetName val="TW_P&amp;L"/>
      <sheetName val="AU_SG&amp;A"/>
      <sheetName val="HK_P&amp;L"/>
      <sheetName val="HK_SG&amp;A"/>
      <sheetName val="BR_SG&amp;A"/>
      <sheetName val="BR_BS"/>
      <sheetName val="NZ_SG&amp;A"/>
      <sheetName val="TW_SG&amp;A"/>
      <sheetName val="IN_P&amp;L"/>
      <sheetName val="KR_P&amp;L"/>
      <sheetName val="MY_P&amp;L"/>
      <sheetName val="SG_P&amp;L"/>
      <sheetName val="TEMP"/>
      <sheetName val="Ex_Rate"/>
      <sheetName val="Thai"/>
      <sheetName val="IND"/>
      <sheetName val="CBD"/>
      <sheetName val="MALE"/>
      <sheetName val="BPW-Europe"/>
      <sheetName val="PNG"/>
      <sheetName val="VIET"/>
      <sheetName val="OFF"/>
      <sheetName val="FADRVR32"/>
      <sheetName val="1771"/>
      <sheetName val="1771.2"/>
      <sheetName val="Tab DPA"/>
      <sheetName val="P&amp;LActual"/>
      <sheetName val="Reports"/>
      <sheetName val="Tab_k150"/>
      <sheetName val="COGS"/>
      <sheetName val="Tran0104"/>
      <sheetName val="TOTALP&amp;L"/>
      <sheetName val="AR-TRADE_NONTRADE"/>
      <sheetName val="data neraca lainnya"/>
      <sheetName val="INVENTORY"/>
      <sheetName val="Cash"/>
      <sheetName val="Prepaid tax"/>
      <sheetName val="SDE"/>
      <sheetName val="3000"/>
      <sheetName val="GL"/>
      <sheetName val="EXC-R"/>
      <sheetName val="CRITERIA1"/>
      <sheetName val="Ex-Rate"/>
      <sheetName val=" Synthesis"/>
      <sheetName val="ATMR (2)"/>
      <sheetName val="CIPA"/>
      <sheetName val="CASHFLOW"/>
      <sheetName val="Global"/>
      <sheetName val="details"/>
      <sheetName val="ATS"/>
      <sheetName val="DRN"/>
      <sheetName val="KWK"/>
      <sheetName val="TTB"/>
      <sheetName val="ANALISIS"/>
      <sheetName val="1771_2"/>
      <sheetName val="Tab_DPA"/>
      <sheetName val="AFTER_55"/>
      <sheetName val="data_neraca_lainnya"/>
      <sheetName val="Prepaid_tax"/>
      <sheetName val="1771_21"/>
      <sheetName val="Tab_DPA1"/>
      <sheetName val="AFTER_551"/>
      <sheetName val="data_neraca_lainnya1"/>
      <sheetName val="Prepaid_tax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harts"/>
      <sheetName val="Comparison"/>
      <sheetName val="PH4100 Ore"/>
      <sheetName val="PH4100 Waste"/>
      <sheetName val="RH200 Ore"/>
      <sheetName val="RH200 Waste"/>
      <sheetName val="Shifts &amp; Constants"/>
      <sheetName val="Shovel"/>
      <sheetName val="C994c Temp"/>
      <sheetName val="RH200"/>
      <sheetName val="Trucks"/>
      <sheetName val="L&amp;H_RH200"/>
      <sheetName val="L&amp;H_PH4100"/>
      <sheetName val="Blast"/>
      <sheetName val="Drill"/>
      <sheetName val="Grade Control "/>
      <sheetName val="Servicefleet"/>
      <sheetName val="Cost Summary"/>
      <sheetName val="Schedule"/>
      <sheetName val="Header"/>
      <sheetName val="Road Map"/>
      <sheetName val="ORECRSH"/>
      <sheetName val="OREROM"/>
      <sheetName val="LCHCAP"/>
      <sheetName val="FRSHWST"/>
      <sheetName val="INCORE"/>
      <sheetName val="Cost_HP Summary"/>
      <sheetName val="Summary Design 1a"/>
      <sheetName val="Summary Design 2a"/>
      <sheetName val="Summary Design 3a"/>
      <sheetName val="Summary Design 4a"/>
      <sheetName val="Summary Design 5a"/>
      <sheetName val="Summary Design 6a"/>
      <sheetName val="L&amp;H_Pit 1a4100"/>
      <sheetName val="L&amp;H_Pit 2a4100"/>
      <sheetName val="L&amp;H_Pit 3a4100"/>
      <sheetName val="L&amp;H_Pit 4a4100"/>
      <sheetName val="L&amp;H_Pit 5a4100"/>
      <sheetName val="L&amp;H_Pit 6a4100"/>
      <sheetName val="L&amp;H_Pit 1a994"/>
      <sheetName val="L&amp;H_Pit 2a994"/>
      <sheetName val="L&amp;H_Pit 3a994"/>
      <sheetName val="L&amp;H_Pit 4a994"/>
      <sheetName val="L&amp;H_Pit 5a994"/>
      <sheetName val="L&amp;H_Pit 6a994"/>
      <sheetName val="L&amp;H_Pit 2aRH200"/>
      <sheetName val="L&amp;H_Pit 3aRH200"/>
      <sheetName val="L&amp;H_Pit 4aRH200"/>
      <sheetName val="L&amp;H_Pit 5aRH200"/>
      <sheetName val="L&amp;H_Pit 6aRH200"/>
      <sheetName val="220 t Cycle Times"/>
      <sheetName val="HaulProfileCheck"/>
      <sheetName val="Vehsim 150t"/>
      <sheetName val="4100xpb7000US$"/>
      <sheetName val="4100xpb7000Aus$"/>
      <sheetName val="FuelCon"/>
      <sheetName val="Service_Eq."/>
      <sheetName val="Dewater"/>
      <sheetName val="NewTable1513"/>
      <sheetName val="Equipment Schedule Original"/>
      <sheetName val="Equipment Schedule New"/>
      <sheetName val="Table1516"/>
      <sheetName val="Equipfreight"/>
      <sheetName val="KomCat maint"/>
      <sheetName val="OldLabourCost"/>
      <sheetName val="Labour"/>
      <sheetName val="LabourTables"/>
      <sheetName val="Equipment Schedule"/>
      <sheetName val="Costsummary SRD"/>
      <sheetName val="Loadingfleet"/>
      <sheetName val="MCOG"/>
      <sheetName val="Newtable1520"/>
      <sheetName val="sectc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 refreshError="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/>
      <sheetData sheetId="65"/>
      <sheetData sheetId="66" refreshError="1"/>
      <sheetData sheetId="67" refreshError="1"/>
      <sheetData sheetId="68" refreshError="1"/>
      <sheetData sheetId="69"/>
      <sheetData sheetId="70" refreshError="1"/>
      <sheetData sheetId="71"/>
      <sheetData sheetId="72" refreshError="1"/>
      <sheetData sheetId="7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"/>
      <sheetName val="Assmptn"/>
      <sheetName val="Cap-Fncg"/>
      <sheetName val="Loans"/>
      <sheetName val="Deprec"/>
      <sheetName val="Projections"/>
      <sheetName val="Sumry"/>
      <sheetName val="Senstvty"/>
      <sheetName val="Valuation"/>
      <sheetName val="Suprvsn"/>
      <sheetName val="ERR"/>
      <sheetName val="FX"/>
      <sheetName val="Snst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lash Report 2 "/>
      <sheetName val="Flash Report (2)"/>
      <sheetName val="Production Stats"/>
      <sheetName val="Daily Production Updates"/>
      <sheetName val="GC Drilling"/>
      <sheetName val="Crusher Feed Hours"/>
      <sheetName val="Weather Delays"/>
      <sheetName val="Rainfall Figures"/>
      <sheetName val="DAY SHIFT"/>
      <sheetName val="NIGHT SHIFT"/>
      <sheetName val="DRILL &amp; BLAST"/>
      <sheetName val="Daily Report"/>
      <sheetName val="Rigs Statistics"/>
      <sheetName val="Flash Report 2"/>
      <sheetName val="BH EQUIP STATS"/>
      <sheetName val="Rig Flash Report"/>
      <sheetName val="Flash Report"/>
      <sheetName val="Daily Equip't Stats"/>
      <sheetName val="Pit Dewatering Pumps"/>
      <sheetName val="LTI &amp; MTI DAYS(Previous day)"/>
      <sheetName val="Data"/>
      <sheetName val="Char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wntime Records"/>
      <sheetName val="Equipment List"/>
    </sheetNames>
    <sheetDataSet>
      <sheetData sheetId="0" refreshError="1"/>
      <sheetData sheetId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able"/>
      <sheetName val="AUG  2016  "/>
      <sheetName val="KPI"/>
      <sheetName val="Time Model"/>
    </sheetNames>
    <sheetDataSet>
      <sheetData sheetId="0"/>
      <sheetData sheetId="1"/>
      <sheetData sheetId="2"/>
      <sheetData sheetId="3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D"/>
    </sheetNames>
    <sheetDataSet>
      <sheetData sheetId="0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V"/>
      <sheetName val="DF 31 Dec 2012"/>
      <sheetName val="Spread"/>
      <sheetName val="EIR Simple"/>
      <sheetName val="Sheet5"/>
      <sheetName val="trBfx"/>
      <sheetName val="RtrBfx"/>
      <sheetName val="trA"/>
      <sheetName val="RtrA"/>
      <sheetName val="trBfl"/>
      <sheetName val="RtrBfl"/>
      <sheetName val="ccA"/>
      <sheetName val="ccB"/>
      <sheetName val="Loan"/>
      <sheetName val="Checklist re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"/>
      <sheetName val="Data"/>
      <sheetName val="Charge"/>
      <sheetName val="Angs"/>
      <sheetName val="Rekap"/>
      <sheetName val="Bubes"/>
      <sheetName val="Denda"/>
      <sheetName val="Alokasi"/>
      <sheetName val="DrDown"/>
      <sheetName val="Web"/>
      <sheetName val="Lo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"/>
      <sheetName val="Data"/>
      <sheetName val="Charge"/>
      <sheetName val="Angs"/>
      <sheetName val="Rekap"/>
      <sheetName val="Bubes"/>
      <sheetName val="Denda"/>
      <sheetName val="Alokasi"/>
      <sheetName val="DrDown"/>
      <sheetName val="Web"/>
      <sheetName val="Lo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"/>
      <sheetName val="Bunga"/>
      <sheetName val="Angs"/>
      <sheetName val="Bubes"/>
      <sheetName val="DENDA"/>
    </sheetNames>
    <sheetDataSet>
      <sheetData sheetId="0"/>
      <sheetData sheetId="1"/>
      <sheetData sheetId="2" refreshError="1"/>
      <sheetData sheetId="3"/>
      <sheetData sheetId="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"/>
      <sheetName val="Bunga"/>
      <sheetName val="Angs"/>
      <sheetName val="Bubes"/>
      <sheetName val="DENDA"/>
    </sheetNames>
    <sheetDataSet>
      <sheetData sheetId="0"/>
      <sheetData sheetId="1"/>
      <sheetData sheetId="2" refreshError="1"/>
      <sheetData sheetId="3"/>
      <sheetData sheetId="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rshal"/>
      <sheetName val="Provision(E)"/>
      <sheetName val="fiscal depreciation (E)"/>
      <sheetName val="Attachment"/>
      <sheetName val="SAD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1"/>
      <sheetName val="raw_data"/>
      <sheetName val="Mining Additions"/>
      <sheetName val="eom"/>
      <sheetName val="notes"/>
      <sheetName val="factors"/>
    </sheetNames>
    <sheetDataSet>
      <sheetData sheetId="0" refreshError="1"/>
      <sheetData sheetId="1"/>
      <sheetData sheetId="2"/>
      <sheetData sheetId="3"/>
      <sheetData sheetId="4"/>
      <sheetData sheetId="5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1"/>
      <sheetName val="raw_data"/>
      <sheetName val="Mining Additions"/>
      <sheetName val="eom"/>
      <sheetName val="notes"/>
      <sheetName val="factors"/>
    </sheetNames>
    <sheetDataSet>
      <sheetData sheetId="0" refreshError="1"/>
      <sheetData sheetId="1"/>
      <sheetData sheetId="2"/>
      <sheetData sheetId="3"/>
      <sheetData sheetId="4"/>
      <sheetData sheetId="5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ENTRY"/>
      <sheetName val="ORE SOURCE _PIT_"/>
      <sheetName val="Steel Balls Addition"/>
      <sheetName val="CALC"/>
      <sheetName val="Last 7 Days"/>
      <sheetName val="Willstan Report"/>
      <sheetName val="Banlaw Report"/>
      <sheetName val="Ext Leach"/>
      <sheetName val="Resident Time"/>
      <sheetName val="PC PERFORMANCE"/>
      <sheetName val="Weekly Report 1"/>
      <sheetName val="Weekly Report 2"/>
      <sheetName val="Weekly Report 3"/>
      <sheetName val="Weekly Report 4"/>
      <sheetName val="GIC DATA ENTRY"/>
      <sheetName val="Weekly Report 5"/>
      <sheetName val="GIC WK1 "/>
      <sheetName val="GIC WK2"/>
      <sheetName val="GIC WK3"/>
      <sheetName val="GIC WK4"/>
      <sheetName val="GIC WK5"/>
      <sheetName val="GIC WK6"/>
      <sheetName val="Weekly Report 6"/>
      <sheetName val="GIC EOM"/>
      <sheetName val="Daily Report "/>
      <sheetName val="EOM"/>
      <sheetName val="Water Balance"/>
      <sheetName val="PRODUCTION STATS"/>
      <sheetName val="WILLSTAN DOWNTIME SUMMARY"/>
      <sheetName val="BANLAW DOWNTIME SUMMARY "/>
      <sheetName val="DAILY KPI DATA"/>
      <sheetName val="KPI TRENDS"/>
      <sheetName val="COMMENTS"/>
      <sheetName val="SAG  Mill Run Hours "/>
      <sheetName val="_Ball Mill Run Hours 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ENTRY"/>
      <sheetName val="ORE SOURCE _PIT_"/>
      <sheetName val="Steel Balls Addition"/>
      <sheetName val="CALC"/>
      <sheetName val="Last 7 Days"/>
      <sheetName val="Willstan Report"/>
      <sheetName val="Banlaw Report"/>
      <sheetName val="Ext Leach"/>
      <sheetName val="Resident Time"/>
      <sheetName val="PC PERFORMANCE"/>
      <sheetName val="Weekly Report 1"/>
      <sheetName val="Weekly Report 2"/>
      <sheetName val="Weekly Report 3"/>
      <sheetName val="Weekly Report 4"/>
      <sheetName val="GIC DATA ENTRY"/>
      <sheetName val="Weekly Report 5"/>
      <sheetName val="GIC WK1 "/>
      <sheetName val="GIC WK2"/>
      <sheetName val="GIC WK3"/>
      <sheetName val="GIC WK4"/>
      <sheetName val="GIC WK5"/>
      <sheetName val="GIC WK6"/>
      <sheetName val="Weekly Report 6"/>
      <sheetName val="GIC EOM"/>
      <sheetName val="Daily Report "/>
      <sheetName val="EOM"/>
      <sheetName val="Water Balance"/>
      <sheetName val="PRODUCTION STATS"/>
      <sheetName val="WILLSTAN DOWNTIME SUMMARY"/>
      <sheetName val="BANLAW DOWNTIME SUMMARY "/>
      <sheetName val="DAILY KPI DATA"/>
      <sheetName val="KPI TRENDS"/>
      <sheetName val="COMMENTS"/>
      <sheetName val="SAG  Mill Run Hours "/>
      <sheetName val="_Ball Mill Run Hours 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2"/>
      <sheetName val="Page Garde"/>
      <sheetName val="Activité Miniére"/>
      <sheetName val="CA "/>
      <sheetName val="PR traitee"/>
      <sheetName val="PRExploitation"/>
      <sheetName val="Structure kONAKRY"/>
      <sheetName val="Structure exploit."/>
      <sheetName val="Frais communs"/>
      <sheetName val="Commercialisation"/>
      <sheetName val="CPC1"/>
      <sheetName val="DEA1"/>
      <sheetName val="ESG1"/>
      <sheetName val="Bilan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PIs"/>
      <sheetName val="COMMENTS-Total_Cost "/>
      <sheetName val="Exec Summary"/>
      <sheetName val="Exec Summary Pjct"/>
      <sheetName val="Exec Summary Pjct -CFO"/>
      <sheetName val="Mgt Summary"/>
      <sheetName val="HFM @ CM"/>
      <sheetName val="Cost _ Dept_CM"/>
      <sheetName val="Cost Per Activity"/>
      <sheetName val="Cost _ Dept_OpsR"/>
      <sheetName val="Waterfall Graph (C&amp;M)"/>
      <sheetName val="Waterfall Graph (OpsR)"/>
      <sheetName val="Waterfall Graph (Combine)"/>
      <sheetName val="Input Sheet"/>
      <sheetName val="(Opex) Details Depts)&gt;&gt;"/>
      <sheetName val="BRINE STUDY"/>
      <sheetName val="MINING"/>
      <sheetName val="MTS"/>
      <sheetName val="GEOLOGY"/>
      <sheetName val="SURFACE WORKS"/>
      <sheetName val="ENGINEERING_MINING"/>
      <sheetName val="PROCESSING_ENGINEERING"/>
      <sheetName val="PROCESSING_METALLURGY"/>
      <sheetName val="Detals (G&amp;A)&gt;&gt;"/>
      <sheetName val="ENV"/>
      <sheetName val="GOLD HOUSE"/>
      <sheetName val="SAFETY"/>
      <sheetName val="MANAGEMENT"/>
      <sheetName val="SECURITY"/>
      <sheetName val="SUSTAINABILITY"/>
      <sheetName val="HR"/>
      <sheetName val="PSBI"/>
      <sheetName val="ENGINEERING _SMI"/>
      <sheetName val="FINANCE"/>
      <sheetName val="IT"/>
      <sheetName val="SUPPLY CHAIN"/>
      <sheetName val="Analysis &gt;&gt;"/>
      <sheetName val="SOR"/>
      <sheetName val="Opex"/>
      <sheetName val="Report"/>
      <sheetName val="Fuel forecast"/>
      <sheetName val="Power Analysis"/>
      <sheetName val="Power Consumption"/>
      <sheetName val="Other Inputs&gt;&gt;"/>
      <sheetName val="SAP RAWDATA"/>
      <sheetName val="Bud Rawdata"/>
      <sheetName val="capex"/>
      <sheetName val="Cash Flow Statement HFM"/>
      <sheetName val="2020 Capital Outlook "/>
      <sheetName val="Jan-Mar Pre-prodn"/>
      <sheetName val="2020 Capital Budget"/>
      <sheetName val="Project Capex-TEM"/>
      <sheetName val="Ops Readiness"/>
      <sheetName val="CFW July18-john"/>
      <sheetName val="SAP CODE Mapping"/>
      <sheetName val="App 1"/>
      <sheetName val="App 1.2"/>
      <sheetName val="App2.1"/>
      <sheetName val="Ops_Readiness"/>
      <sheetName val="App 2"/>
      <sheetName val="Checklist"/>
      <sheetName val="Summary Operating Costs"/>
      <sheetName val="UMA_5yr_Contract_Co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sting PERMANENT Headcount"/>
      <sheetName val="Existing CONTRACT Headcount"/>
      <sheetName val="OPEX Act 2003 DC"/>
      <sheetName val="OPEX 2003 - DC TRP"/>
      <sheetName val="OPEX Act 2003 DC PR"/>
      <sheetName val="Volume Characteristics"/>
      <sheetName val="Volume Characteristics (DS 8%)"/>
      <sheetName val="Resource03"/>
      <sheetName val="Resource04"/>
      <sheetName val="Resource05"/>
      <sheetName val="Resource05 (70%)"/>
      <sheetName val="Resource04 (DS 8%)"/>
      <sheetName val="Resource05 (DS 8%)"/>
      <sheetName val="Resource09"/>
      <sheetName val="Resources - Summary"/>
      <sheetName val="Resources - Summary (DS 8%)"/>
      <sheetName val="Base Data"/>
      <sheetName val="Labour"/>
      <sheetName val="Subcont"/>
      <sheetName val="CapEx &amp; Opr-Cost"/>
      <sheetName val="IT CapEx and Opr-Cost"/>
      <sheetName val="IT Budget ver.0"/>
      <sheetName val="Properties"/>
      <sheetName val="Consumables"/>
      <sheetName val="SD &amp; Impl"/>
      <sheetName val="HR"/>
      <sheetName val="Module1"/>
      <sheetName val="Macros"/>
      <sheetName val="Macros2"/>
      <sheetName val="Resource06"/>
      <sheetName val="Resource07"/>
      <sheetName val="Resource08"/>
      <sheetName val="BUT-1"/>
      <sheetName val="HEX-A"/>
      <sheetName val="HEX-E"/>
      <sheetName val="I-BUT"/>
      <sheetName val="RD I-BUT"/>
      <sheetName val="Exel-MPP BASE Cost Model"/>
      <sheetName val="Calculation"/>
      <sheetName val="EmpData"/>
      <sheetName val="FEB"/>
      <sheetName val="PL01"/>
      <sheetName val="Journal Template"/>
      <sheetName val="Volume Graph (May-ytd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ject Parameters"/>
      <sheetName val="Cash Flow"/>
      <sheetName val="MineInput"/>
      <sheetName val="ProcessPlant"/>
      <sheetName val="OpCostInput"/>
      <sheetName val="CapexInput"/>
      <sheetName val="CapexSched"/>
      <sheetName val="Working Capital"/>
      <sheetName val="US Federal Tax"/>
      <sheetName val="Alaska State Tax"/>
      <sheetName val="Depreciation"/>
      <sheetName val="Sensitivity Analysis"/>
      <sheetName val="NPV"/>
      <sheetName val="I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MineDamang"/>
      <sheetName val="MineLima"/>
      <sheetName val="StockpileReserve"/>
      <sheetName val="MillSheduling"/>
      <sheetName val="Mill"/>
      <sheetName val="SUM"/>
      <sheetName val="Schedule"/>
      <sheetName val="JournalData"/>
      <sheetName val="MaintRecha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MineDamang"/>
      <sheetName val="MineLima"/>
      <sheetName val="StockpileReserve"/>
      <sheetName val="MillSheduling"/>
      <sheetName val="Mill"/>
      <sheetName val="SU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MineDamang"/>
      <sheetName val="MineLima"/>
      <sheetName val="StockpileReserve"/>
      <sheetName val="MillSheduling"/>
      <sheetName val="Mill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MineDamang"/>
      <sheetName val="MineLima"/>
      <sheetName val="StockpileReserve"/>
      <sheetName val="MillSheduling"/>
      <sheetName val="Mill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xed assets 01-07-07"/>
      <sheetName val="Fixed assets register"/>
      <sheetName val="Capital in Process"/>
      <sheetName val="Depreciation calcs"/>
      <sheetName val="Asset disposal"/>
      <sheetName val="Fixed assets register summary"/>
      <sheetName val="Depr summary per category"/>
      <sheetName val="Class of Assets"/>
      <sheetName val="Journal"/>
      <sheetName val="recon"/>
      <sheetName val="Fixed assets register- g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xed assets 01-07-07"/>
      <sheetName val="Fixed assets register"/>
      <sheetName val="Capital in Process"/>
      <sheetName val="Depreciation calcs"/>
      <sheetName val="Asset disposal"/>
      <sheetName val="Fixed assets register summary"/>
      <sheetName val="Depr summary per category"/>
      <sheetName val="Class of Assets"/>
      <sheetName val="Journal"/>
      <sheetName val="recon"/>
      <sheetName val="Fixed assets register- g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data2003 - 2006"/>
      <sheetName val="NEW2003 - 2006"/>
      <sheetName val="Capital cashflow"/>
      <sheetName val="TCE TCA"/>
    </sheetNames>
    <sheetDataSet>
      <sheetData sheetId="0" refreshError="1"/>
      <sheetData sheetId="1"/>
      <sheetData sheetId="2"/>
      <sheetData sheetId="3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ject Details"/>
      <sheetName val="Drop-down Lists"/>
      <sheetName val="Additional Final Approval Info"/>
      <sheetName val="Exec Approvals"/>
      <sheetName val="Incremental NPV Template"/>
      <sheetName val="Risk Assessment --&gt;"/>
      <sheetName val="Notes"/>
      <sheetName val="Worksheet"/>
      <sheetName val="Consequence"/>
      <sheetName val="Likelihood"/>
      <sheetName val="Risk Matri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ject Details"/>
      <sheetName val="Drop-down Lists"/>
      <sheetName val="Additional Final Approval Info"/>
      <sheetName val="Exec Approvals"/>
      <sheetName val="Incremental NPV Template"/>
      <sheetName val="Risk Assessment --&gt;"/>
      <sheetName val="Notes"/>
      <sheetName val="Worksheet"/>
      <sheetName val="Consequence"/>
      <sheetName val="Likelihood"/>
      <sheetName val="Risk Matri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s_table"/>
      <sheetName val="newres_data"/>
      <sheetName val="l &amp; h_cost"/>
      <sheetName val="mp_data"/>
      <sheetName val="forecast"/>
      <sheetName val="gc_blast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 Instr"/>
      <sheetName val="HPB1"/>
      <sheetName val="HPBother"/>
      <sheetName val="HPBsmartlists"/>
      <sheetName val="HPB2"/>
      <sheetName val="Currency"/>
      <sheetName val="LOM"/>
      <sheetName val="LOM OP"/>
      <sheetName val="LOM UG"/>
      <sheetName val="LOM PR"/>
      <sheetName val="LOM GA"/>
      <sheetName val="USD Summary"/>
      <sheetName val="USD Project List"/>
      <sheetName val="Summary"/>
      <sheetName val="Project List"/>
      <sheetName val="CEx Instr"/>
      <sheetName val="Project 1"/>
      <sheetName val="Project 2"/>
      <sheetName val="Project 3"/>
      <sheetName val="Project 4"/>
      <sheetName val="Project 5"/>
      <sheetName val="Project 6"/>
      <sheetName val="Project 7"/>
      <sheetName val="Project 8"/>
      <sheetName val="Project 9"/>
      <sheetName val="Project 10"/>
      <sheetName val="Project 11"/>
      <sheetName val="Project 12"/>
      <sheetName val="Project 13"/>
      <sheetName val="Project 14"/>
      <sheetName val="Project 15"/>
      <sheetName val="Project 16"/>
      <sheetName val="Project 17"/>
      <sheetName val="Project 18"/>
      <sheetName val="Project 19"/>
      <sheetName val="Project 20"/>
      <sheetName val="Project 21"/>
      <sheetName val="Project 22"/>
      <sheetName val="Project 23"/>
      <sheetName val="Project 24"/>
      <sheetName val="Project 25"/>
      <sheetName val="Project 26"/>
      <sheetName val="Project 27"/>
      <sheetName val="Project 28"/>
      <sheetName val="Project 29"/>
      <sheetName val="Project 30"/>
      <sheetName val="Project 31"/>
      <sheetName val="Project 32"/>
      <sheetName val="Project 33"/>
      <sheetName val="Project 34"/>
      <sheetName val="Project 35"/>
      <sheetName val="Project 36"/>
      <sheetName val="Project 37"/>
      <sheetName val="Project 38"/>
      <sheetName val="Project 39"/>
      <sheetName val="Project 40"/>
      <sheetName val="Project 41"/>
      <sheetName val="Project 42"/>
      <sheetName val="Project 43"/>
      <sheetName val="Project 44"/>
      <sheetName val="Project 45"/>
      <sheetName val="Project 46"/>
      <sheetName val="Project 47"/>
      <sheetName val="Project 48"/>
      <sheetName val="Project 49"/>
      <sheetName val="Project 50"/>
      <sheetName val="Project 51"/>
      <sheetName val="Project 52"/>
      <sheetName val="Project 53"/>
      <sheetName val="Project 54"/>
      <sheetName val="Project 55"/>
      <sheetName val="Project 56"/>
      <sheetName val="Project 57"/>
      <sheetName val="Project 58"/>
      <sheetName val="Project 59"/>
      <sheetName val="Project 60"/>
      <sheetName val="Project 61"/>
      <sheetName val="Project 62"/>
      <sheetName val="Project 63"/>
      <sheetName val="Project 64"/>
      <sheetName val="Project 65"/>
      <sheetName val="Project 66"/>
      <sheetName val="Project 67"/>
      <sheetName val="Project 68"/>
      <sheetName val="Project 69"/>
      <sheetName val="Project 70"/>
      <sheetName val="Project 71"/>
      <sheetName val="Project 72"/>
      <sheetName val="Project 73"/>
      <sheetName val="Project 74"/>
      <sheetName val="Project 7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ldStacked"/>
      <sheetName val="Cement"/>
      <sheetName val="Solutions Gold Bal"/>
      <sheetName val="Pond Inventory"/>
      <sheetName val="Cell Solutions Vol"/>
      <sheetName val="Total cell flows"/>
      <sheetName val="Cell Solutions Gold"/>
      <sheetName val="Cell Solutions CN and pH"/>
      <sheetName val="CIS Solution"/>
      <sheetName val="CIS Carbon"/>
      <sheetName val="Carbon Model"/>
      <sheetName val="Sadiola CIS"/>
      <sheetName val="Regeneration"/>
      <sheetName val="Sadiola Gold"/>
      <sheetName val="Gold Balance"/>
      <sheetName val="Downtime"/>
      <sheetName val="Budget'06"/>
      <sheetName val="Outlook'06"/>
      <sheetName val="Forecast"/>
      <sheetName val="Prod-Week"/>
      <sheetName val="Progressive-tonnes"/>
      <sheetName val="ProductionSum "/>
      <sheetName val="Graph Tons and Gold"/>
      <sheetName val="AndreReport"/>
      <sheetName val="HQ Daily Re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 13.1"/>
      <sheetName val="Table 10.1"/>
      <sheetName val="Assumptions"/>
      <sheetName val="Summary and Financials"/>
      <sheetName val="Ore Mining and Stacking Schedul"/>
      <sheetName val="Physical Graphs"/>
      <sheetName val="Financial Graphs"/>
      <sheetName val="Sensitivities"/>
      <sheetName val="Operating Budget"/>
      <sheetName val="Inventory"/>
      <sheetName val="Capital Budget"/>
      <sheetName val="Table 11.1"/>
      <sheetName val="Mining Movements and Costs"/>
      <sheetName val="Table 5.2"/>
      <sheetName val="Cost Classif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AIM LINK"/>
      <sheetName val="Month-To-Date Actuals"/>
      <sheetName val=""/>
      <sheetName val="Actual End of Month Revenue"/>
      <sheetName val="MTD Revenue Estimate"/>
      <sheetName val="Explosives &amp; Fuel"/>
      <sheetName val="D'ly Pdn"/>
      <sheetName val="Schedule"/>
      <sheetName val="Obra Final"/>
      <sheetName val="Akoti South"/>
      <sheetName val="Paboase South"/>
      <sheetName val="Tano Final"/>
      <sheetName val="Obra Stage 2 East"/>
      <sheetName val="Mamnao South"/>
      <sheetName val="Top loading"/>
      <sheetName val="Suraw"/>
      <sheetName val="Drill &amp; Blast Details"/>
      <sheetName val="Dayworks"/>
      <sheetName val="Overhaul Calculator"/>
      <sheetName val="Crusher Feed"/>
      <sheetName val="Grade Control"/>
      <sheetName val="Topsoil"/>
      <sheetName val="Fuel"/>
      <sheetName val="Road Construction"/>
      <sheetName val="Dayworks Rates"/>
      <sheetName val="Top Loading Rates"/>
      <sheetName val="Sheeting"/>
      <sheetName val="EOM TF"/>
      <sheetName val="Exc. Relocation"/>
      <sheetName val="End of Month Revenue Foreca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"/>
      <sheetName val="Data"/>
      <sheetName val="Charge"/>
      <sheetName val="Angs"/>
      <sheetName val="Rekap"/>
      <sheetName val="Bubes"/>
      <sheetName val="Denda"/>
      <sheetName val="Alokasi"/>
      <sheetName val="Reiew"/>
      <sheetName val="Share"/>
      <sheetName val="DrDown"/>
      <sheetName val="Web"/>
      <sheetName val="Web2"/>
      <sheetName val="Lo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"/>
      <sheetName val="Data"/>
      <sheetName val="Charge"/>
      <sheetName val="Angs"/>
      <sheetName val="Rekap"/>
      <sheetName val="Bubes"/>
      <sheetName val="Denda"/>
      <sheetName val="Alokasi"/>
      <sheetName val="Reiew"/>
      <sheetName val="Share"/>
      <sheetName val="DrDown"/>
      <sheetName val="Web"/>
      <sheetName val="Web2"/>
      <sheetName val="Lo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Plot"/>
      <sheetName val="CCD1"/>
      <sheetName val="Sheet3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 Journal"/>
      <sheetName val="2005 cleardown"/>
      <sheetName val="CTA - Vision "/>
    </sheetNames>
    <sheetDataSet>
      <sheetData sheetId="0" refreshError="1"/>
      <sheetData sheetId="1"/>
      <sheetData sheetId="2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nner"/>
      <sheetName val="K01-Reconcile with GL Example"/>
      <sheetName val="K02-additions &amp; dispos. Example"/>
      <sheetName val="K03 - Not Used"/>
      <sheetName val="K04-Depreciation Example"/>
      <sheetName val="K05-Impairment Example"/>
      <sheetName val="Sheet1"/>
      <sheetName val="PSP"/>
      <sheetName val="Lead"/>
      <sheetName val="Sheet3"/>
      <sheetName val="L.1"/>
      <sheetName val="L.2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nner"/>
      <sheetName val="K01-Reconcile with GL Example"/>
      <sheetName val="K02-additions &amp; dispos. Example"/>
      <sheetName val="K03 - Not Used"/>
      <sheetName val="K04-Depreciation Example"/>
      <sheetName val="K05-Impairment Example"/>
      <sheetName val="Sheet1"/>
      <sheetName val="PSP"/>
      <sheetName val="Lead"/>
      <sheetName val="Sheet3"/>
      <sheetName val="L.1"/>
      <sheetName val="L.2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oice"/>
      <sheetName val="Sheet2"/>
      <sheetName val="Sheet3"/>
      <sheetName val="COA BTR"/>
      <sheetName val="COA BLE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oice"/>
      <sheetName val="Sheet2"/>
      <sheetName val="Sheet3"/>
      <sheetName val="COA BTR"/>
      <sheetName val="COA BLE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TR"/>
      <sheetName val="BLE"/>
      <sheetName val="Sheet3"/>
      <sheetName val="COA BTR"/>
      <sheetName val="COA BLE"/>
    </sheetNames>
    <sheetDataSet>
      <sheetData sheetId="0" refreshError="1"/>
      <sheetData sheetId="1" refreshError="1"/>
      <sheetData sheetId="2" refreshError="1"/>
      <sheetData sheetId="3"/>
      <sheetData sheetId="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TR"/>
      <sheetName val="BLE"/>
      <sheetName val="Sheet3"/>
      <sheetName val="COA BTR"/>
      <sheetName val="COA BLE"/>
    </sheetNames>
    <sheetDataSet>
      <sheetData sheetId="0" refreshError="1"/>
      <sheetData sheetId="1" refreshError="1"/>
      <sheetData sheetId="2" refreshError="1"/>
      <sheetData sheetId="3"/>
      <sheetData sheetId="4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"/>
      <sheetName val="  "/>
      <sheetName val="Log"/>
      <sheetName val="Issues"/>
      <sheetName val="Summary (USD)"/>
      <sheetName val="Presentation Graphs"/>
      <sheetName val="AFS"/>
      <sheetName val="IFS"/>
      <sheetName val="Summary (AUD)"/>
      <sheetName val="AFS (AUD)"/>
      <sheetName val="IFS (AUD)"/>
      <sheetName val="Inputs"/>
      <sheetName val="Schedule"/>
      <sheetName val="Capex"/>
      <sheetName val="Scenarios"/>
      <sheetName val="Input_Contract mining UG cost"/>
      <sheetName val="Volumes"/>
      <sheetName val="Cons"/>
      <sheetName val="Rev"/>
      <sheetName val="Costs"/>
      <sheetName val="Debt"/>
      <sheetName val="D+T"/>
      <sheetName val="Equity"/>
      <sheetName val="Tim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"/>
      <sheetName val="  "/>
      <sheetName val="Log"/>
      <sheetName val="Issues"/>
      <sheetName val="Summary (USD)"/>
      <sheetName val="Presentation Graphs"/>
      <sheetName val="AFS"/>
      <sheetName val="IFS"/>
      <sheetName val="Summary (AUD)"/>
      <sheetName val="AFS (AUD)"/>
      <sheetName val="IFS (AUD)"/>
      <sheetName val="Inputs"/>
      <sheetName val="Schedule"/>
      <sheetName val="Capex"/>
      <sheetName val="Scenarios"/>
      <sheetName val="Input_Contract mining UG cost"/>
      <sheetName val="Volumes"/>
      <sheetName val="Cons"/>
      <sheetName val="Rev"/>
      <sheetName val="Costs"/>
      <sheetName val="Debt"/>
      <sheetName val="D+T"/>
      <sheetName val="Equity"/>
      <sheetName val="Tim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onent Pivot"/>
      <sheetName val="COMPONENT Templates"/>
      <sheetName val="Pivot report"/>
      <sheetName val="COMPONENT DATA"/>
      <sheetName val="Forecast Pivot"/>
      <sheetName val="PM tasks Pronto"/>
      <sheetName val="PM Task Hrs"/>
      <sheetName val="Group Codes"/>
      <sheetName val="Code List"/>
      <sheetName val="Modifier List"/>
      <sheetName val="Keyid"/>
      <sheetName val="Archive machines"/>
      <sheetName val="SMR Input July 2012"/>
      <sheetName val="SMR Input"/>
      <sheetName val="Group seq"/>
      <sheetName val="Komatsu component grps"/>
      <sheetName val="parts price"/>
      <sheetName val="Group list"/>
      <sheetName val="Component mapping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/>
      <sheetData sheetId="17" refreshError="1"/>
      <sheetData sheetId="18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onent Pivot"/>
      <sheetName val="COMPONENT Templates"/>
      <sheetName val="Pivot report"/>
      <sheetName val="COMPONENT DATA"/>
      <sheetName val="Forecast Pivot"/>
      <sheetName val="PM tasks Pronto"/>
      <sheetName val="PM Task Hrs"/>
      <sheetName val="Group Codes"/>
      <sheetName val="Code List"/>
      <sheetName val="Modifier List"/>
      <sheetName val="Keyid"/>
      <sheetName val="Archive machines"/>
      <sheetName val="SMR Input July 2012"/>
      <sheetName val="SMR Input"/>
      <sheetName val="Group seq"/>
      <sheetName val="Komatsu component grps"/>
      <sheetName val="parts price"/>
      <sheetName val="Group list"/>
      <sheetName val="Component mapping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  <sheetName val="Config"/>
      <sheetName val="Template MDM"/>
      <sheetName val="Template MDM LOG"/>
    </sheetNames>
    <sheetDataSet>
      <sheetData sheetId="0"/>
      <sheetData sheetId="1"/>
      <sheetData sheetId="2"/>
      <sheetData sheetId="3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asury Summary"/>
      <sheetName val="EXP YTD"/>
      <sheetName val="USD &amp; EUR CTA Bank"/>
      <sheetName val="EXP PMTH"/>
      <sheetName val="FX DEALS"/>
      <sheetName val="EXCHSUM"/>
      <sheetName val="ICA hedging adj"/>
      <sheetName val="ICA Confirm"/>
      <sheetName val="VLOOKUP Journal"/>
      <sheetName val="2005 cleardown"/>
      <sheetName val="CTA - Vision "/>
      <sheetName val="SUMMARY (2)"/>
      <sheetName val="SUMMARY"/>
      <sheetName val="YTD"/>
      <sheetName val="YTD2"/>
      <sheetName val="PMYTD"/>
      <sheetName val="PMYTD2"/>
      <sheetName val="MOVEMT"/>
      <sheetName val="MOVEMT2"/>
      <sheetName val="ANALYSIS"/>
      <sheetName val="ANALYSIS2"/>
      <sheetName val="DA"/>
      <sheetName val="DA by Reg"/>
      <sheetName val="Confirm"/>
      <sheetName val="Fxrates"/>
      <sheetName val="Fxrates (2)"/>
      <sheetName val="FS (2)"/>
      <sheetName val="G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 Journal"/>
      <sheetName val="Total Summary"/>
      <sheetName val="Vision"/>
      <sheetName val="ICA Confirm file"/>
      <sheetName val="GRS CODES"/>
      <sheetName val="CTA Balances"/>
      <sheetName val="FxRates"/>
      <sheetName val="GRS vs SRS"/>
      <sheetName val="Exel plc Journals"/>
      <sheetName val="ICA Confirm"/>
      <sheetName val="Fxrates (2)"/>
      <sheetName val="YT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Staff Summary"/>
      <sheetName val="Corp Admin Yearly Comparison"/>
      <sheetName val="Corp Admin SUM $A000"/>
      <sheetName val="Corp Admin Forecast Dec09"/>
      <sheetName val="Corp Admin"/>
      <sheetName val="Corp Manning Cost"/>
      <sheetName val="Annual Sal 2009-10"/>
      <sheetName val="Staff"/>
      <sheetName val="Hedge Options"/>
      <sheetName val="LY CORP"/>
      <sheetName val="Calendar"/>
      <sheetName val="Variance Explanation"/>
      <sheetName val="07-08"/>
      <sheetName val="Sheet1"/>
      <sheetName val="CORP BUD0809"/>
      <sheetName val="corp 07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Staff Summary"/>
      <sheetName val="Corp Admin Yearly Comparison"/>
      <sheetName val="Corp Admin SUM $A000"/>
      <sheetName val="Corp Admin Forecast Dec09"/>
      <sheetName val="Corp Admin"/>
      <sheetName val="Corp Manning Cost"/>
      <sheetName val="Annual Sal 2009-10"/>
      <sheetName val="Staff"/>
      <sheetName val="Hedge Options"/>
      <sheetName val="LY CORP"/>
      <sheetName val="Calendar"/>
      <sheetName val="Variance Explanation"/>
      <sheetName val="07-08"/>
      <sheetName val="Sheet1"/>
      <sheetName val="CORP BUD0809"/>
      <sheetName val="corp 07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calated Budget"/>
      <sheetName val="Links to Word"/>
    </sheetNames>
    <sheetDataSet>
      <sheetData sheetId="0" refreshError="1"/>
      <sheetData sheetId="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calated Budget"/>
      <sheetName val="Links to Word"/>
    </sheetNames>
    <sheetDataSet>
      <sheetData sheetId="0" refreshError="1"/>
      <sheetData sheetId="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ank"/>
      <sheetName val="Assay"/>
      <sheetName val="ass.wkly"/>
      <sheetName val="ass.mtd"/>
      <sheetName val="GC"/>
      <sheetName val="GCwkly"/>
      <sheetName val="GCmtd"/>
      <sheetName val="NH_Benches"/>
      <sheetName val="TB_Benches"/>
      <sheetName val="Mine"/>
      <sheetName val="Eval"/>
      <sheetName val="Met."/>
      <sheetName val="grade-mtd"/>
      <sheetName val="grade-wk"/>
      <sheetName val="Daily.prd"/>
      <sheetName val="Perth"/>
      <sheetName val="mine.daily.wk.sh"/>
      <sheetName val="mine.mtd.wk.sh"/>
      <sheetName val="mine.wkly"/>
      <sheetName val="YTD"/>
      <sheetName val="Dly-sum"/>
      <sheetName val="Pit.ben"/>
      <sheetName val="YTDPit"/>
      <sheetName val="EOM.ben"/>
      <sheetName val="YTD-MM"/>
      <sheetName val="Var_BCM"/>
      <sheetName val="Q'tlyRpt."/>
      <sheetName val="GCTable"/>
      <sheetName val="Tables"/>
      <sheetName val="AssTable"/>
      <sheetName val="Exta-ore"/>
      <sheetName val="Rehandling"/>
      <sheetName val="Sheet2"/>
      <sheetName val="Sheet3"/>
      <sheetName val="Sheet4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ank"/>
      <sheetName val="Assay"/>
      <sheetName val="ass.wkly"/>
      <sheetName val="ass.mtd"/>
      <sheetName val="GC"/>
      <sheetName val="GCwkly"/>
      <sheetName val="GCmtd"/>
      <sheetName val="NH_Benches"/>
      <sheetName val="TB_Benches"/>
      <sheetName val="Mine"/>
      <sheetName val="Eval"/>
      <sheetName val="Met."/>
      <sheetName val="grade-mtd"/>
      <sheetName val="grade-wk"/>
      <sheetName val="Daily.prd"/>
      <sheetName val="Perth"/>
      <sheetName val="mine.daily.wk.sh"/>
      <sheetName val="mine.mtd.wk.sh"/>
      <sheetName val="mine.wkly"/>
      <sheetName val="YTD"/>
      <sheetName val="Dly-sum"/>
      <sheetName val="Pit.ben"/>
      <sheetName val="YTDPit"/>
      <sheetName val="EOM.ben"/>
      <sheetName val="YTD-MM"/>
      <sheetName val="Var_BCM"/>
      <sheetName val="Q'tlyRpt."/>
      <sheetName val="GCTable"/>
      <sheetName val="Tables"/>
      <sheetName val="AssTable"/>
      <sheetName val="Exta-ore"/>
      <sheetName val="Rehandling"/>
      <sheetName val="Sheet2"/>
      <sheetName val="Sheet3"/>
      <sheetName val="Sheet4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ummary"/>
      <sheetName val="Plant"/>
      <sheetName val="Personnel"/>
      <sheetName val="Technical"/>
      <sheetName val="Corporate"/>
      <sheetName val="Price"/>
      <sheetName val="Home"/>
      <sheetName val="Variables"/>
      <sheetName val="Module1"/>
      <sheetName val="Modu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and Cash Flow"/>
      <sheetName val="Table 13.1"/>
      <sheetName val="Table 10.1"/>
      <sheetName val="Sensitivities"/>
      <sheetName val="Financial Graphs"/>
      <sheetName val="Physical Graphs"/>
      <sheetName val="Capital Budget"/>
      <sheetName val="Comments - Assumptions"/>
      <sheetName val="Mining Movements and Costs"/>
      <sheetName val="Physicals and Operating Costs"/>
      <sheetName val="Table 11.1"/>
      <sheetName val="Table 5.2"/>
      <sheetName val="Hardrock $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and Cash Flow"/>
      <sheetName val="Table 13.1"/>
      <sheetName val="Table 10.1"/>
      <sheetName val="Sensitivities"/>
      <sheetName val="Financial Graphs"/>
      <sheetName val="Physical Graphs"/>
      <sheetName val="Capital Budget"/>
      <sheetName val="Comments - Assumptions"/>
      <sheetName val="Mining Movements and Costs"/>
      <sheetName val="Physicals and Operating Costs"/>
      <sheetName val="Table 11.1"/>
      <sheetName val="Table 5.2"/>
      <sheetName val="Hardrock $"/>
    </sheetNames>
    <sheetDataSet>
      <sheetData sheetId="0">
        <row r="52">
          <cell r="C52">
            <v>0.94799999999999995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Prod'n Summary and Financials"/>
      <sheetName val="Sensitivities"/>
      <sheetName val="Table 13.1"/>
      <sheetName val="Table 10.1"/>
      <sheetName val="Physical Graphs"/>
      <sheetName val="Financial Graphs"/>
      <sheetName val="Capital Budget"/>
      <sheetName val="Inventory"/>
      <sheetName val="Mining Movements and Costs"/>
      <sheetName val="Physicals and Operating Costs"/>
      <sheetName val="Table 11.1"/>
      <sheetName val="Table 5.2"/>
      <sheetName val="Hardrock $"/>
      <sheetName val="NDP-Concentrate-Final-20-11-001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65X400"/>
    </sheetNames>
    <sheetDataSet>
      <sheetData sheetId="0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ales Assum - Software"/>
      <sheetName val="Sales Assum - Maintenance"/>
      <sheetName val="Sales Assum -Consulting"/>
      <sheetName val="Expense Assum"/>
      <sheetName val="FCast P&amp;L"/>
      <sheetName val="BSheet &amp; Other Assum"/>
      <sheetName val="Payro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tes"/>
    </sheetNames>
    <sheetDataSet>
      <sheetData sheetId="0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s_table"/>
      <sheetName val="newres_data"/>
      <sheetName val="l &amp; h_cost"/>
      <sheetName val="mp_data"/>
      <sheetName val="forecast"/>
      <sheetName val="gc_blast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jan_mp"/>
      <sheetName val="Sheet2"/>
      <sheetName val="jan99"/>
      <sheetName val="febdata"/>
      <sheetName val="feb_mp"/>
      <sheetName val="mar_mp"/>
      <sheetName val="mar_data"/>
      <sheetName val="apr_mp"/>
      <sheetName val="apr_data"/>
      <sheetName val="may_mp"/>
      <sheetName val="may_data"/>
      <sheetName val="jun99_mp"/>
      <sheetName val="jun99_data"/>
      <sheetName val="oct98_mp"/>
      <sheetName val="nov_mp"/>
      <sheetName val="nov1"/>
      <sheetName val="nov_mp (2)"/>
      <sheetName val="dec_mp"/>
      <sheetName val="dec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jan_mp"/>
      <sheetName val="Sheet2"/>
      <sheetName val="jan99"/>
      <sheetName val="febdata"/>
      <sheetName val="feb_mp"/>
      <sheetName val="mar_mp"/>
      <sheetName val="mar_data"/>
      <sheetName val="apr_mp"/>
      <sheetName val="apr_data"/>
      <sheetName val="may_mp"/>
      <sheetName val="may_data"/>
      <sheetName val="jun99_mp"/>
      <sheetName val="jun99_data"/>
      <sheetName val="oct98_mp"/>
      <sheetName val="nov_mp"/>
      <sheetName val="nov1"/>
      <sheetName val="nov_mp (2)"/>
      <sheetName val="dec_mp"/>
      <sheetName val="dec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tatistics"/>
      <sheetName val="FCast P&amp;L (Act to Jan-04)"/>
      <sheetName val="Jul-03 to Jun-04 (incl F-C)Sum"/>
      <sheetName val="Sales-IntSales Units"/>
      <sheetName val="Sales-IntSales"/>
      <sheetName val="Sales Assum - AusSales Units"/>
      <sheetName val="Sales Assum - AusSales"/>
      <sheetName val="Profit &amp; Loss Assum"/>
      <sheetName val="Exp Assum (Russia)"/>
      <sheetName val="BSheet &amp; Other Assum"/>
      <sheetName val="Salaries"/>
      <sheetName val="Sale Act Jul - Oct-03"/>
      <sheetName val="Budget P&amp;L"/>
      <sheetName val="Licencing PR Base Int"/>
      <sheetName val="Licencing PR Base Australia"/>
      <sheetName val="KPI'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16Mtpa"/>
      <sheetName val="c01"/>
      <sheetName val="c02"/>
      <sheetName val="s01"/>
      <sheetName val="s02"/>
      <sheetName val="s03"/>
      <sheetName val="Plots"/>
      <sheetName val="s03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16Mtpa"/>
      <sheetName val="c01"/>
      <sheetName val="c02"/>
      <sheetName val="s01"/>
      <sheetName val="s02"/>
      <sheetName val="s03"/>
      <sheetName val="Plots"/>
      <sheetName val="s03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_Det"/>
      <sheetName val="Admin"/>
      <sheetName val="Cover"/>
      <sheetName val="Executive Summary"/>
      <sheetName val="Index"/>
      <sheetName val="Salient 1A"/>
      <sheetName val="Income 2A &amp; Cashflow 2B"/>
      <sheetName val="Balance Sheet 3A"/>
      <sheetName val="Unit Costs 4A"/>
      <sheetName val="Activity 5A"/>
      <sheetName val="Element 6A"/>
      <sheetName val="Unit Costs 4Q"/>
      <sheetName val="Activity 5Q"/>
      <sheetName val="Element 6Q"/>
      <sheetName val="Metrics 7A"/>
      <sheetName val="Metrics 7Q"/>
      <sheetName val="Metrics 7P"/>
      <sheetName val="Unit Costs 4P"/>
      <sheetName val="Activity 5P"/>
      <sheetName val="Element 6P"/>
      <sheetName val="Valuation 9A"/>
      <sheetName val="Capex 8A"/>
      <sheetName val="Capex 8B"/>
      <sheetName val="Valuation 9B"/>
      <sheetName val="Management Report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_BOOK"/>
      <sheetName val="INDEX_BOOK"/>
      <sheetName val="View or Print"/>
      <sheetName val="Errors"/>
      <sheetName val="Setup"/>
      <sheetName val="LINK_ACT"/>
      <sheetName val="LINK_FCT"/>
      <sheetName val="LINK_BUD"/>
      <sheetName val="LINK_OUT"/>
      <sheetName val="LINK_HIS"/>
      <sheetName val="LINK_OPS_PLAN"/>
      <sheetName val="FDC Feeder"/>
      <sheetName val="Key Performance Indicators (A1)"/>
      <sheetName val="Executive Summary (A2)"/>
      <sheetName val="KPI Summary"/>
      <sheetName val="Commentary (A3)"/>
      <sheetName val="Safety Graphs (B1)"/>
      <sheetName val="KPI Detail (C1)"/>
      <sheetName val="Physicals (C2)"/>
      <sheetName val="Production Graphs I (C3a)"/>
      <sheetName val="Production Graphs II (C3b)"/>
      <sheetName val="Op. Costs Graphs (C4)"/>
      <sheetName val="Net Earnings Graphs (D1a)"/>
      <sheetName val="Earnings Variance Graphs (D1b)"/>
      <sheetName val="Cash Flow Variance Graphs (D1c)"/>
      <sheetName val="Sum Inc Stmt (D2)"/>
      <sheetName val="Operating Costs (D3)"/>
      <sheetName val="Comparative (D4a)"/>
      <sheetName val="Comparative (D4b)"/>
      <sheetName val="Capital Expenditure (D5a)"/>
      <sheetName val="Capital Expenditure (D5b)"/>
      <sheetName val="Balance sheet (D6)"/>
      <sheetName val="Tax Calc (D7)"/>
      <sheetName val="Mine_Contrib (E1a)"/>
      <sheetName val="Mine_Contrib (E1b)"/>
      <sheetName val="Cover_MMR"/>
      <sheetName val="MMR_Admin"/>
      <sheetName val="MMR_Process"/>
      <sheetName val="MMR_Mill"/>
      <sheetName val="MMR_Heap"/>
      <sheetName val="MMR_Toll"/>
      <sheetName val="MMR_TOTAL"/>
      <sheetName val="MMR_UG"/>
      <sheetName val="MMR_UG1"/>
      <sheetName val="MMR_UG2"/>
      <sheetName val="MMR_UG3"/>
      <sheetName val="MMR_UG4"/>
      <sheetName val="MMR_UG5"/>
      <sheetName val="MMR_UG6"/>
      <sheetName val="MMR_UG7"/>
      <sheetName val="MMR_UG8"/>
      <sheetName val="MMR_UG9"/>
      <sheetName val="MMR_UG10"/>
      <sheetName val="MMR_OP"/>
      <sheetName val="MMR_OP1"/>
      <sheetName val="MMR_OP2"/>
      <sheetName val="MMR_OP3"/>
      <sheetName val="MMR_OP4"/>
      <sheetName val="MMR_OP5"/>
      <sheetName val="MMR_OP6"/>
      <sheetName val="MMR_OP7"/>
      <sheetName val="MMR_OP8"/>
      <sheetName val="MMR_OP9"/>
      <sheetName val="MMR_OP10"/>
      <sheetName val="MMR_OP11"/>
      <sheetName val="MMR_OP12"/>
      <sheetName val="MMR_OP13"/>
      <sheetName val="MMR_OP14"/>
      <sheetName val="MMR_OP15"/>
      <sheetName val="MMR_OP16"/>
      <sheetName val="MMR_OP17"/>
      <sheetName val="MMR_OP18"/>
      <sheetName val="MMR_OP19"/>
      <sheetName val="MMR_OP20"/>
      <sheetName val="MMR_OP21"/>
      <sheetName val="MMR_OP22"/>
      <sheetName val="MMR_OP23"/>
      <sheetName val="MMR_OP24"/>
      <sheetName val="MMR_OP25"/>
      <sheetName val="MMR_OP26"/>
      <sheetName val="MMR_OP27"/>
      <sheetName val="MMR_OP28"/>
      <sheetName val="MMR Recon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nks"/>
      <sheetName val="Balanço"/>
      <sheetName val="Explicação - Balanço"/>
      <sheetName val="DRE"/>
      <sheetName val="Para referência"/>
      <sheetName val="P$L_R$"/>
      <sheetName val="P&amp;L_USD"/>
      <sheetName val="Trial Balance"/>
      <sheetName val="Fluxo de Caixa"/>
      <sheetName val="XREF"/>
      <sheetName val="Tickmarks"/>
      <sheetName val="Ativo"/>
      <sheetName val="Passivo"/>
      <sheetName val="Resultado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/>
      <sheetData sheetId="10" refreshError="1"/>
      <sheetData sheetId="11"/>
      <sheetData sheetId="12" refreshError="1"/>
      <sheetData sheetId="13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ções"/>
      <sheetName val="Balanço"/>
      <sheetName val="Resultado"/>
      <sheetName val="ajuste de estoque"/>
      <sheetName val="Tickmarks"/>
    </sheetNames>
    <sheetDataSet>
      <sheetData sheetId="0"/>
      <sheetData sheetId="1"/>
      <sheetData sheetId="2" refreshError="1"/>
      <sheetData sheetId="3"/>
      <sheetData sheetId="4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link"/>
      <sheetName val="BUDGET"/>
      <sheetName val="besc"/>
      <sheetName val="gold price"/>
      <sheetName val="Esc Rate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 Base Assumptions"/>
      <sheetName val="2. Base Assumptions UAE"/>
      <sheetName val="3. Machine Productivity"/>
      <sheetName val="4. Physical Summary"/>
      <sheetName val="5. Ore Supply"/>
      <sheetName val="6. Cutback Sequence"/>
      <sheetName val="7. Targets"/>
      <sheetName val="8. Power"/>
      <sheetName val="ASSUMPTIONS"/>
      <sheetName val="Haulage Hours"/>
      <sheetName val="Equipment (BCM)"/>
      <sheetName val="Detailed (period)"/>
      <sheetName val="Pit (period)"/>
      <sheetName val="Pit Pivot (years)"/>
      <sheetName val="Miner (years)"/>
      <sheetName val="Miner (periods)"/>
      <sheetName val="Cutback Sequence (material)"/>
      <sheetName val="Sheet3"/>
      <sheetName val="reportflat"/>
      <sheetName val="lookups"/>
      <sheetName val="cyc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 Base Assumptions"/>
      <sheetName val="2. Base Assumptions UAE"/>
      <sheetName val="3. Machine Productivity"/>
      <sheetName val="4. Physical Summary"/>
      <sheetName val="5. Ore Supply"/>
      <sheetName val="6. Cutback Sequence"/>
      <sheetName val="7. Targets"/>
      <sheetName val="8. Power"/>
      <sheetName val="ASSUMPTIONS"/>
      <sheetName val="Haulage Hours"/>
      <sheetName val="Equipment (BCM)"/>
      <sheetName val="Detailed (period)"/>
      <sheetName val="Pit (period)"/>
      <sheetName val="Pit Pivot (years)"/>
      <sheetName val="Miner (years)"/>
      <sheetName val="Miner (periods)"/>
      <sheetName val="Cutback Sequence (material)"/>
      <sheetName val="Sheet3"/>
      <sheetName val="reportflat"/>
      <sheetName val="lookups"/>
      <sheetName val="cyc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0201"/>
      <sheetName val="Prof2606"/>
      <sheetName val="CarbonActivity"/>
      <sheetName val="ActivityCalcs"/>
      <sheetName val="DO_Profiles"/>
      <sheetName val="CIP_ExtLch"/>
      <sheetName val="SolutionSumm"/>
      <sheetName val="Prof1001"/>
      <sheetName val="Prof2401"/>
      <sheetName val="Prof3101"/>
      <sheetName val="Prof0702"/>
      <sheetName val="Prof1402"/>
      <sheetName val="Prof2202"/>
      <sheetName val="Prof2902"/>
      <sheetName val="Prof0503"/>
      <sheetName val="Prof1203"/>
      <sheetName val="Prof2103"/>
      <sheetName val="Prof2703"/>
      <sheetName val="Prof3103"/>
      <sheetName val="Prof0304"/>
      <sheetName val="Prof1004"/>
      <sheetName val="Prof1704"/>
      <sheetName val="Prof3004"/>
      <sheetName val="Prof0805"/>
      <sheetName val="Prof1505"/>
      <sheetName val="Prof2205"/>
      <sheetName val="Prof2905"/>
      <sheetName val="Prof1106"/>
      <sheetName val="Prof1906"/>
      <sheetName val="Prof2306"/>
      <sheetName val="RATE"/>
      <sheetName val="Ex_Rate"/>
      <sheetName val="BS_Recon"/>
      <sheetName val="Chart Data &amp;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0201"/>
      <sheetName val="Prof2606"/>
      <sheetName val="CarbonActivity"/>
      <sheetName val="ActivityCalcs"/>
      <sheetName val="DO_Profiles"/>
      <sheetName val="CIP_ExtLch"/>
      <sheetName val="SolutionSumm"/>
      <sheetName val="Prof1001"/>
      <sheetName val="Prof2401"/>
      <sheetName val="Prof3101"/>
      <sheetName val="Prof0702"/>
      <sheetName val="Prof1402"/>
      <sheetName val="Prof2202"/>
      <sheetName val="Prof2902"/>
      <sheetName val="Prof0503"/>
      <sheetName val="Prof1203"/>
      <sheetName val="Prof2103"/>
      <sheetName val="Prof2703"/>
      <sheetName val="Prof3103"/>
      <sheetName val="Prof0304"/>
      <sheetName val="Prof1004"/>
      <sheetName val="Prof1704"/>
      <sheetName val="Prof3004"/>
      <sheetName val="Prof0805"/>
      <sheetName val="Prof1505"/>
      <sheetName val="Prof2205"/>
      <sheetName val="Prof2905"/>
      <sheetName val="Prof1106"/>
      <sheetName val="Prof1906"/>
      <sheetName val="Prof2306"/>
      <sheetName val="RATE"/>
      <sheetName val="Ex_Rate"/>
      <sheetName val="BS_Recon"/>
      <sheetName val="Chart Data &amp;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kwasi weekly"/>
    </sheetNames>
    <definedNames>
      <definedName name="Data.Top.Left"/>
    </definedNames>
    <sheetDataSet>
      <sheetData sheetId="0" refreshError="1"/>
      <sheetData sheetId="1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 Input "/>
      <sheetName val="BCM Spreadsheet, Apr. 10"/>
    </sheetNames>
    <definedNames>
      <definedName name="Data.Top.Left"/>
      <definedName name="Header_Row" refersTo="#REF!"/>
      <definedName name="Number_of_Payments" refersTo="#REF!"/>
      <definedName name="Payment_Number" refersTo="#REF!"/>
    </definedNames>
    <sheetDataSet>
      <sheetData sheetId="0" refreshError="1"/>
      <sheetData sheetId="1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port"/>
      <sheetName val="Daily KPI"/>
      <sheetName val="Charts"/>
      <sheetName val="Table &amp; Charts"/>
    </sheetNames>
    <sheetDataSet>
      <sheetData sheetId="0"/>
      <sheetData sheetId="1"/>
      <sheetData sheetId="2"/>
      <sheetData sheetId="3" refreshError="1"/>
      <sheetData sheetId="4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info"/>
      <sheetName val="Scheduledata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info"/>
      <sheetName val="Scheduledata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ily Report"/>
      <sheetName val="Supporting Calculations"/>
      <sheetName val="Budget"/>
      <sheetName val="DownTime Summary"/>
      <sheetName val="Availability"/>
      <sheetName val="Events"/>
      <sheetName val="Dly Rpt Mining"/>
      <sheetName val="Daily Report (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ily Report"/>
      <sheetName val="Supporting Calculations"/>
      <sheetName val="Budget"/>
      <sheetName val="DownTime Summary"/>
      <sheetName val="Availability"/>
      <sheetName val="Events"/>
      <sheetName val="Dly Rpt Mining"/>
      <sheetName val="Daily Report (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ametres"/>
      <sheetName val="Feuil1"/>
      <sheetName val="RAPPORT"/>
      <sheetName val="STOCK"/>
      <sheetName val="mv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"/>
      <sheetName val="  "/>
      <sheetName val="Log"/>
      <sheetName val="Issues"/>
      <sheetName val="Summary (USD)"/>
      <sheetName val="Presentation Graphs"/>
      <sheetName val="AFS"/>
      <sheetName val="IFS"/>
      <sheetName val="Summary (AUD)"/>
      <sheetName val="AFS (AUD)"/>
      <sheetName val="IFS (AUD)"/>
      <sheetName val="Inputs"/>
      <sheetName val="Schedule"/>
      <sheetName val="Capex"/>
      <sheetName val="Scenarios"/>
      <sheetName val="Input_Contract mining UG cost"/>
      <sheetName val="Volumes"/>
      <sheetName val="Cons"/>
      <sheetName val="Rev"/>
      <sheetName val="Costs"/>
      <sheetName val="Debt"/>
      <sheetName val="D+T"/>
      <sheetName val="Equity"/>
      <sheetName val="Tim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erves &amp; Schedule"/>
      <sheetName val="BCM,Tonnes &amp;grade"/>
      <sheetName val="Flitch&amp;region"/>
      <sheetName val="Bench vs period"/>
      <sheetName val="Fact Sheet"/>
      <sheetName val="Look up Lists"/>
      <sheetName val="Paste to Scheduler Summary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 "/>
      <sheetName val="Cashflow"/>
      <sheetName val="SCENARIOS"/>
      <sheetName val="Inputs"/>
      <sheetName val="Cons"/>
      <sheetName val="Ops"/>
      <sheetName val="Chart1"/>
      <sheetName val="Chart2"/>
      <sheetName val="Debt"/>
      <sheetName val="Timing"/>
      <sheetName val="L"/>
      <sheetName val="N"/>
      <sheetName val="PFMA v5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Group P&amp;L 10-11"/>
      <sheetName val="GROUP Cashflow 10-11"/>
      <sheetName val="Group P&amp;L 11-12"/>
      <sheetName val="GROUP Cashflow 11-12"/>
      <sheetName val="Troy LOM P&amp;L$A"/>
      <sheetName val="Troy LOM CF"/>
      <sheetName val="Troy LOM Divisional P&amp;L -detail"/>
      <sheetName val="Troy LOM Divisional DCF"/>
      <sheetName val="Production Sum"/>
      <sheetName val="Troy LOM Div Yearly unit costs"/>
      <sheetName val="Chart1"/>
      <sheetName val="Chart2"/>
      <sheetName val="Chart3"/>
      <sheetName val="Chart4"/>
      <sheetName val="Summary (USD)"/>
      <sheetName val="RML Budget FY 2011 Y10-11"/>
      <sheetName val="RML LOM FY2012 Y11-12 (2)"/>
      <sheetName val="RML LOM FY2013 Y12-13 (2)"/>
      <sheetName val="RML INV ADJ 2010-2013"/>
      <sheetName val="RML Tenement Ammort"/>
      <sheetName val="CASPSO IFS Budget"/>
      <sheetName val="CASPOSO Dep &amp; Ammort"/>
      <sheetName val="Sandstone Budget 1011"/>
      <sheetName val="Corp Admin Budget by Mth 1011"/>
      <sheetName val="Corp Admin Budget by Mth 1112"/>
      <sheetName val="Corp Admin Budget by Yr 10-13"/>
      <sheetName val="Brazil Exp Summary"/>
      <sheetName val="Argentina Exp Summary"/>
      <sheetName val="Australia Exp Summary"/>
      <sheetName val="Calendar"/>
      <sheetName val="AUD &amp; BRL vs USD"/>
      <sheetName val="Bud Compare"/>
      <sheetName val="CASPOSO LOM NPV $AUD OLD"/>
      <sheetName val="Troy LOM Divisional Old"/>
      <sheetName val="Casposo $USD-Exploration Sum"/>
      <sheetName val="2009 P&amp;L Old "/>
      <sheetName val="2009 Profit &amp; Loss YTD"/>
      <sheetName val="Cash Flow"/>
      <sheetName val="Troy LOM Divisional CF"/>
      <sheetName val="Valuation"/>
      <sheetName val="RML GOLD Cash Cost"/>
      <sheetName val="RMLGOLD_P&amp;L R$ A$0809"/>
      <sheetName val="RML Iron Ore 0809"/>
      <sheetName val="Iron Ore - 5 Yr"/>
      <sheetName val="SANDSTONE_FC0809"/>
      <sheetName val="Sandstone Cashflow_Cutback"/>
      <sheetName val="RML(KEN)_FC0809 R$"/>
      <sheetName val="Andorinhas Cash Flow"/>
      <sheetName val="RML GOLD LOM"/>
      <sheetName val="RML(KEN) LOM R$"/>
      <sheetName val="Iron Ore 5 Yr"/>
      <sheetName val="Corp Admin"/>
      <sheetName val="TRBL"/>
      <sheetName val="SML"/>
      <sheetName val="Exploration"/>
      <sheetName val="Gold Sales"/>
      <sheetName val="Sandstone"/>
      <sheetName val="Amort Calc"/>
      <sheetName val="Deferred Waste - Nelson"/>
      <sheetName val="Deferred Waste - Henry"/>
      <sheetName val="Stockpiles Ozs "/>
      <sheetName val="Capital Summary"/>
      <sheetName val="Sandstone Capital"/>
      <sheetName val="Admin Capital"/>
      <sheetName val="Tax"/>
      <sheetName val="Cumulative 2009 Profit &amp; Lo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Group P&amp;L 10-11"/>
      <sheetName val="GROUP Cashflow 10-11"/>
      <sheetName val="Group P&amp;L 11-12"/>
      <sheetName val="GROUP Cashflow 11-12"/>
      <sheetName val="Troy LOM P&amp;L$A"/>
      <sheetName val="Troy LOM CF"/>
      <sheetName val="Troy LOM Divisional P&amp;L -detail"/>
      <sheetName val="Troy LOM Divisional DCF"/>
      <sheetName val="Production Sum"/>
      <sheetName val="Troy LOM Div Yearly unit costs"/>
      <sheetName val="Chart1"/>
      <sheetName val="Chart2"/>
      <sheetName val="Chart3"/>
      <sheetName val="Chart4"/>
      <sheetName val="Summary (USD)"/>
      <sheetName val="RML Budget FY 2011 Y10-11"/>
      <sheetName val="RML LOM FY2012 Y11-12 (2)"/>
      <sheetName val="RML LOM FY2013 Y12-13 (2)"/>
      <sheetName val="RML INV ADJ 2010-2013"/>
      <sheetName val="RML Tenement Ammort"/>
      <sheetName val="CASPSO IFS Budget"/>
      <sheetName val="CASPOSO Dep &amp; Ammort"/>
      <sheetName val="Sandstone Budget 1011"/>
      <sheetName val="Corp Admin Budget by Mth 1011"/>
      <sheetName val="Corp Admin Budget by Mth 1112"/>
      <sheetName val="Corp Admin Budget by Yr 10-13"/>
      <sheetName val="Brazil Exp Summary"/>
      <sheetName val="Argentina Exp Summary"/>
      <sheetName val="Australia Exp Summary"/>
      <sheetName val="Calendar"/>
      <sheetName val="AUD &amp; BRL vs USD"/>
      <sheetName val="Bud Compare"/>
      <sheetName val="CASPOSO LOM NPV $AUD OLD"/>
      <sheetName val="Troy LOM Divisional Old"/>
      <sheetName val="Casposo $USD-Exploration Sum"/>
      <sheetName val="2009 P&amp;L Old "/>
      <sheetName val="2009 Profit &amp; Loss YTD"/>
      <sheetName val="Cash Flow"/>
      <sheetName val="Troy LOM Divisional CF"/>
      <sheetName val="Valuation"/>
      <sheetName val="RML GOLD Cash Cost"/>
      <sheetName val="RMLGOLD_P&amp;L R$ A$0809"/>
      <sheetName val="RML Iron Ore 0809"/>
      <sheetName val="Iron Ore - 5 Yr"/>
      <sheetName val="SANDSTONE_FC0809"/>
      <sheetName val="Sandstone Cashflow_Cutback"/>
      <sheetName val="RML(KEN)_FC0809 R$"/>
      <sheetName val="Andorinhas Cash Flow"/>
      <sheetName val="RML GOLD LOM"/>
      <sheetName val="RML(KEN) LOM R$"/>
      <sheetName val="Iron Ore 5 Yr"/>
      <sheetName val="Corp Admin"/>
      <sheetName val="TRBL"/>
      <sheetName val="SML"/>
      <sheetName val="Exploration"/>
      <sheetName val="Gold Sales"/>
      <sheetName val="Sandstone"/>
      <sheetName val="Amort Calc"/>
      <sheetName val="Deferred Waste - Nelson"/>
      <sheetName val="Deferred Waste - Henry"/>
      <sheetName val="Stockpiles Ozs "/>
      <sheetName val="Capital Summary"/>
      <sheetName val="Sandstone Capital"/>
      <sheetName val="Admin Capital"/>
      <sheetName val="Tax"/>
      <sheetName val="Cumulative 2009 Profit &amp; Lo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hed B - R&amp;F"/>
      <sheetName val="Lb"/>
      <sheetName val="Li"/>
      <sheetName val="Eb"/>
      <sheetName val="Ei"/>
      <sheetName val="Parts Index"/>
      <sheetName val="Caterpillar"/>
      <sheetName val="Liebherr"/>
      <sheetName val="Tamrock"/>
      <sheetName val="Sheet3"/>
      <sheetName val="Sheet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Timetable"/>
      <sheetName val="truck counts Obra"/>
      <sheetName val="Obra Sch"/>
      <sheetName val="truck counts Tano Stg 1"/>
      <sheetName val="Tano Stg 1 Sch"/>
      <sheetName val="truck counts Tano Stg 2"/>
      <sheetName val="Tano Stg 2 Sch"/>
      <sheetName val="truck counts Akoti"/>
      <sheetName val="Akoti Sch"/>
      <sheetName val="truck counts Akoti Stg 2"/>
      <sheetName val="Akoti Stg 2 Sch "/>
      <sheetName val="truck counts PSouth"/>
      <sheetName val="Paboase South Sch"/>
      <sheetName val="truck counts Akoti South"/>
      <sheetName val="Akoti South Sch "/>
      <sheetName val="truck counts Akwaaba"/>
      <sheetName val="Akwaaba Sch "/>
      <sheetName val="truck counts Suraw"/>
      <sheetName val="Suraw Sch  "/>
      <sheetName val="GC"/>
      <sheetName val="Fuel"/>
      <sheetName val="Dayworks"/>
      <sheetName val="DB"/>
      <sheetName val="Explosives"/>
      <sheetName val="Obra Ore Mined"/>
      <sheetName val="Tano Ore Mined"/>
      <sheetName val="Akoti Ore Mined"/>
      <sheetName val="Pab. South Ore Mined"/>
      <sheetName val="Akoti South Ore Mined "/>
      <sheetName val="Akwaaba Ore Mined"/>
      <sheetName val="Suraw Ore Mined"/>
      <sheetName val="Ore Mined"/>
      <sheetName val="MTD Cost &amp; Prod"/>
      <sheetName val="MTD SUMMARY1"/>
      <sheetName val="EOM AMS CLAIM-ACC"/>
      <sheetName val="Fuel EOM-ACC"/>
      <sheetName val="Crusher_Feed"/>
      <sheetName val="EOM Blast Vol AMS"/>
      <sheetName val="Batter Holes"/>
      <sheetName val="Explosive Bcharge Invoice -ACC"/>
      <sheetName val="EOM Sur Vol "/>
      <sheetName val="Vol Comparison"/>
      <sheetName val="EOM Truck Factor"/>
      <sheetName val="Accruals- ACC"/>
      <sheetName val="Overhaul"/>
      <sheetName val="Haul Dist"/>
      <sheetName val="Split"/>
      <sheetName val="Capital Cost 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PIs"/>
      <sheetName val="COMMENTS-Total_Cost "/>
      <sheetName val="Exec Summary"/>
      <sheetName val="Exec Summary Pjct"/>
      <sheetName val="Exec Summary Pjct -CFO"/>
      <sheetName val="Mgt Summary"/>
      <sheetName val="HFM @ CM"/>
      <sheetName val="Cost _ Dept_CM"/>
      <sheetName val="Cost Per Activity"/>
      <sheetName val="Cost _ Dept_OpsR"/>
      <sheetName val="Waterfall Graph (C&amp;M)"/>
      <sheetName val="Waterfall Graph (OpsR)"/>
      <sheetName val="Waterfall Graph (Combine)"/>
      <sheetName val="Input Sheet"/>
      <sheetName val="(C&amp;M) Details Depts)&gt;&gt;"/>
      <sheetName val="BRINE STUDY"/>
      <sheetName val="MINING"/>
      <sheetName val="MTS"/>
      <sheetName val="GEOLOGY"/>
      <sheetName val="SURFACE WORKS"/>
      <sheetName val="ENGINEERING"/>
      <sheetName val="WTP_TSF MTCE"/>
      <sheetName val="WTP_TSF OPERATIONS"/>
      <sheetName val="Detals (G&amp;A)&gt;&gt;"/>
      <sheetName val="ENV"/>
      <sheetName val="GOLD HOUSE"/>
      <sheetName val="SAFETY"/>
      <sheetName val="MANAGEMENT"/>
      <sheetName val="SECURITY"/>
      <sheetName val="COMMUNITY"/>
      <sheetName val="HR"/>
      <sheetName val="ESTATE"/>
      <sheetName val="HOUSING MAINTENANCE"/>
      <sheetName val="FINANCE"/>
      <sheetName val="IT"/>
      <sheetName val="SUPPLY CHAIN"/>
      <sheetName val="Analysis &gt;&gt;"/>
      <sheetName val="SOR - C&amp;M "/>
      <sheetName val="C&amp;M"/>
      <sheetName val="Report"/>
      <sheetName val="Fuel forecast"/>
      <sheetName val="Power Analysis"/>
      <sheetName val="Power Consumption"/>
      <sheetName val="Other Inputs&gt;&gt;"/>
      <sheetName val="SAP RAWDATA"/>
      <sheetName val="Bud Rawdata"/>
      <sheetName val="capex"/>
      <sheetName val="Cash Flow Statement HFM"/>
      <sheetName val="2019 Capital Outlook "/>
      <sheetName val="2019 Capital Budget Rev"/>
      <sheetName val="Project Capex-TEM"/>
      <sheetName val="Ops Readiness"/>
      <sheetName val="CFW July18-john"/>
      <sheetName val="SAP CODE Mapping"/>
      <sheetName val="App 1"/>
      <sheetName val="App 1.2"/>
      <sheetName val="App2.1"/>
      <sheetName val="Ops_Readiness"/>
      <sheetName val="App 2"/>
      <sheetName val="App C&amp;M"/>
      <sheetName val="Checklist"/>
      <sheetName val="Summary Operating Costs"/>
      <sheetName val="UMA_5yr_Contract_Co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"/>
      <sheetName val="Budget"/>
      <sheetName val="DPCB Mth act"/>
      <sheetName val="DPCB Mth bud"/>
      <sheetName val="JournalData"/>
      <sheetName val="Jour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"/>
      <sheetName val="Budget"/>
      <sheetName val="DPCB Mth act"/>
      <sheetName val="DPCB Mth bud"/>
      <sheetName val="JournalData"/>
      <sheetName val="Jour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Summary Financials"/>
      <sheetName val="Revenue &amp; Cash Flows"/>
      <sheetName val="Project Capital"/>
      <sheetName val="Project Capital - Summary"/>
      <sheetName val="Project Capital - Detail"/>
      <sheetName val="Owners Costs - Capital"/>
      <sheetName val="Sensitivity Analysis"/>
      <sheetName val="Operating Costs"/>
      <sheetName val="Prod'n, Mining &amp; Milling"/>
      <sheetName val="Process Summary"/>
      <sheetName val="Process Summary 1"/>
      <sheetName val="Power Calc"/>
      <sheetName val="Reagent Quotes"/>
      <sheetName val="Consumables"/>
      <sheetName val="Laboratory"/>
      <sheetName val="Maintenance"/>
      <sheetName val="Diesel Equipment"/>
      <sheetName val="Vendor Rep. General"/>
      <sheetName val="First Fill"/>
      <sheetName val="Training Costs"/>
      <sheetName val="Administration Costs"/>
      <sheetName val="Labour Headcount"/>
      <sheetName val="Labour Costs"/>
      <sheetName val="Printing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Summary Financials"/>
      <sheetName val="Revenue &amp; Cash Flows"/>
      <sheetName val="Project Capital"/>
      <sheetName val="Project Capital - Summary"/>
      <sheetName val="Project Capital - Detail"/>
      <sheetName val="Owners Costs - Capital"/>
      <sheetName val="Sensitivity Analysis"/>
      <sheetName val="Operating Costs"/>
      <sheetName val="Prod'n, Mining &amp; Milling"/>
      <sheetName val="Process Summary"/>
      <sheetName val="Process Summary 1"/>
      <sheetName val="Power Calc"/>
      <sheetName val="Reagent Quotes"/>
      <sheetName val="Consumables"/>
      <sheetName val="Laboratory"/>
      <sheetName val="Maintenance"/>
      <sheetName val="Diesel Equipment"/>
      <sheetName val="Vendor Rep. General"/>
      <sheetName val="First Fill"/>
      <sheetName val="Training Costs"/>
      <sheetName val="Administration Costs"/>
      <sheetName val="Labour Headcount"/>
      <sheetName val="Labour Costs"/>
      <sheetName val="Printing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ales Assum - Software"/>
      <sheetName val="Sales Assum - Consulting"/>
      <sheetName val="Standard Expense Assum"/>
      <sheetName val="Payroll"/>
      <sheetName val="Assum &amp; CAPEX"/>
      <sheetName val="FCast P&amp;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S-EQUIP'T SETUP"/>
      <sheetName val="DS-EXC OPS"/>
      <sheetName val="DS-LOADS ENTRY"/>
      <sheetName val="DS-PDN STATS"/>
      <sheetName val="DS-RIGS ENTRY"/>
      <sheetName val="DS-Hrly Report"/>
      <sheetName val="SET UP"/>
      <sheetName val="NS-Hrly Report"/>
      <sheetName val="NS-EQUIP'T SETUP"/>
      <sheetName val="NS-EXC OPS"/>
      <sheetName val="Sheet1"/>
      <sheetName val="NS-LOADS ENTRY"/>
      <sheetName val="NS-RIGS ENTRY"/>
      <sheetName val="NS-PDN STATS"/>
      <sheetName val="Exc Hrs Summary"/>
      <sheetName val="Daily Exc. Delay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bour hrs"/>
      <sheetName val="Est Fuel Required"/>
      <sheetName val="Machine List"/>
      <sheetName val="Preliminary &amp; General Earthwork"/>
      <sheetName val="Preliminary &amp; General liner"/>
      <sheetName val="Savings Summary"/>
      <sheetName val="Assumptions"/>
      <sheetName val="Project Overheads"/>
      <sheetName val="Summary Cost&amp;Cashflow Est"/>
      <sheetName val="Organo"/>
      <sheetName val="Rates"/>
      <sheetName val="BlueRidge Bill No.1"/>
      <sheetName val="BlueRidge Bill No.2"/>
      <sheetName val="BlueRidge Bill No.5"/>
      <sheetName val="BlueRidge Bill No.6"/>
      <sheetName val="BlueRidge Bill No. 7"/>
      <sheetName val="BOQ"/>
      <sheetName val="Overhaul"/>
      <sheetName val="Rate Only Calculations"/>
      <sheetName val="BlueRidge Bill No.3"/>
      <sheetName val="Charts"/>
      <sheetName val="BlueRidge Bill No.4"/>
      <sheetName val="NonConform-BlueRidge Bill No.5"/>
      <sheetName val="NonConform-BlueRidge Bill No.6"/>
      <sheetName val="BlueRidge Bill No. 8"/>
      <sheetName val="D&amp;B rate"/>
      <sheetName val="BlueRidge Bill No.1-Rates"/>
      <sheetName val="BlueRidge Bill No.2-Rates"/>
      <sheetName val="BlueRidge Bill No.3-Rates"/>
      <sheetName val="BlueRidge Bill No.3(b)-Rates"/>
      <sheetName val="BlueRidge Bill No.4-Rates"/>
      <sheetName val="BlueRidge Bill No.5-Rates"/>
      <sheetName val="BlueRidge Bill No.5 (b)-Rates"/>
      <sheetName val="BlueRidge Bill No.6-Rates"/>
      <sheetName val="BlueRidge Bill No. 7-Rates"/>
      <sheetName val="BlueRidge Bill No. 8-Rates"/>
      <sheetName val="NonConformBRdge Bill No.5-Rates"/>
      <sheetName val="NonConform Bill No.5 (b)-Rates"/>
      <sheetName val="NonConformBRdge Bill No.6-Rates"/>
      <sheetName val="Equipment"/>
      <sheetName val="Labour"/>
      <sheetName val="MK201703F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lash Report  "/>
      <sheetName val="Flash Report 2 "/>
      <sheetName val="Production"/>
      <sheetName val="Daily  Production"/>
      <sheetName val="GC Drilling"/>
      <sheetName val="CRUSHER FEED HOURS"/>
      <sheetName val="Rainfall Figures"/>
      <sheetName val="DAY SHIFT"/>
      <sheetName val="NIGHT SHIFT"/>
      <sheetName val="Daily Report"/>
      <sheetName val="Rigs Statistics"/>
      <sheetName val="Flash Report 2"/>
      <sheetName val="BH EQUIP STATS"/>
      <sheetName val="Rig Flash Report"/>
      <sheetName val="BH Drilling"/>
      <sheetName val="LTI &amp; MTI DAYS(Previous day)"/>
      <sheetName val="#REF"/>
    </sheetNames>
    <sheetDataSet>
      <sheetData sheetId="0"/>
      <sheetData sheetId="1" refreshError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raca"/>
      <sheetName val="P-L"/>
    </sheetNames>
    <sheetDataSet>
      <sheetData sheetId="0"/>
      <sheetData sheetId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raca"/>
      <sheetName val="P-L"/>
    </sheetNames>
    <sheetDataSet>
      <sheetData sheetId="0"/>
      <sheetData sheetId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 Instructions"/>
      <sheetName val="2. Skill Tests"/>
      <sheetName val="3a. Gap Analysis (Short Term)"/>
      <sheetName val="3b. Gap Analysis (Long Term)"/>
      <sheetName val="4. Module Outline - Line Roles"/>
      <sheetName val="5. Module Outline - BI Roles"/>
      <sheetName val="6. Simplified index"/>
      <sheetName val="Nam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 Instructions"/>
      <sheetName val="2. Skill Tests"/>
      <sheetName val="3a. Gap Analysis (Short Term)"/>
      <sheetName val="3b. Gap Analysis (Long Term)"/>
      <sheetName val="4. Module Outline - Line Roles"/>
      <sheetName val="5. Module Outline - BI Roles"/>
      <sheetName val="6. Simplified index"/>
      <sheetName val="Nam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Load_Summary_B"/>
      <sheetName val="Load Summary"/>
      <sheetName val="Plant &amp; Services"/>
      <sheetName val="Mining"/>
      <sheetName val="Tables"/>
      <sheetName val="CABLE TRAY"/>
      <sheetName val="150164-E-LL-001_A_2006122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Load_Summary_B"/>
      <sheetName val="Load Summary"/>
      <sheetName val="Plant &amp; Services"/>
      <sheetName val="Mining"/>
      <sheetName val="Tables"/>
      <sheetName val="CABLE TRAY"/>
      <sheetName val="150164-E-LL-001_A_2006122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To Do"/>
      <sheetName val="Inputs"/>
      <sheetName val="C2011 Budget"/>
      <sheetName val="Pivot Table"/>
      <sheetName val="Cost Summary"/>
      <sheetName val="Mine Schedule"/>
      <sheetName val="Mine Schedule Detail"/>
      <sheetName val="Equipment Schedule"/>
      <sheetName val="Blasting History"/>
      <sheetName val="AEL Explosives"/>
      <sheetName val="AMS Budget"/>
      <sheetName val="Dewatering"/>
      <sheetName val="Inputs - M Roux"/>
      <sheetName val="Op Hrs"/>
      <sheetName val="Grade Control Rates"/>
      <sheetName val="OTR Tyre Prices"/>
      <sheetName val="OTR Tyre Input"/>
      <sheetName val="GET"/>
      <sheetName val="Lube&amp;Coolant"/>
      <sheetName val="Sandvik MARC Rates - Damang"/>
      <sheetName val="Sandvik MMF - Damang"/>
      <sheetName val="Sandvik MARC Rates - Tarkwa"/>
      <sheetName val="Mantrac MARC Rates"/>
      <sheetName val="GC Drilling"/>
      <sheetName val="777F"/>
      <sheetName val="RH90"/>
      <sheetName val="RH90 EX44"/>
      <sheetName val="RH120 EX42"/>
      <sheetName val="R984"/>
      <sheetName val="D9R TD21"/>
      <sheetName val="D9R TD22"/>
      <sheetName val="D10R TD05"/>
      <sheetName val="D9T"/>
      <sheetName val="992K"/>
      <sheetName val="992G"/>
      <sheetName val="844H"/>
      <sheetName val="16M"/>
      <sheetName val="773B WT05"/>
      <sheetName val="773F WTR"/>
      <sheetName val="R944 Rbreaker"/>
      <sheetName val="Service Truck"/>
      <sheetName val="Fuel Truck"/>
      <sheetName val="Lighting Plants"/>
      <sheetName val="Light Vehicles"/>
      <sheetName val="Lowbed"/>
      <sheetName val="Crane"/>
      <sheetName val="Hiab Truck"/>
      <sheetName val="Telehandler"/>
      <sheetName val="Sleipner"/>
      <sheetName val="Forklift"/>
      <sheetName val="Workshop"/>
      <sheetName val="Sheet17"/>
      <sheetName val="Inputs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DSA"/>
      <sheetName val="Paiements Supply"/>
      <sheetName val="Facture Supply"/>
      <sheetName val="GL SUPDS"/>
      <sheetName val="Supply Direct"/>
      <sheetName val="Supply Direct - vérificateurs"/>
      <sheetName val="Argo"/>
      <sheetName val="Metso"/>
      <sheetName val="Yellow Parts"/>
      <sheetName val="Feuil2"/>
      <sheetName val="Feuil3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ENTRY"/>
      <sheetName val="ORE BLEND"/>
      <sheetName val="Daily Report "/>
      <sheetName val="Last 7 Days"/>
      <sheetName val="CALC"/>
      <sheetName val="Willstan Report"/>
      <sheetName val="WILLSTAN DT"/>
      <sheetName val="Banlaw Report "/>
      <sheetName val="BANLAW DT"/>
      <sheetName val="Desimone Report "/>
      <sheetName val="Desimone DT "/>
      <sheetName val="LPH Report "/>
      <sheetName val="LPH DT"/>
      <sheetName val="PREVIOUS MONTH YTD"/>
      <sheetName val="Weekly Report 1"/>
      <sheetName val="Weekly Report 2"/>
      <sheetName val="Weekly Report 3"/>
      <sheetName val="Weekly Report 4"/>
      <sheetName val="Weekly Report 5"/>
      <sheetName val="GIC DATA ENTRY"/>
      <sheetName val="GIC WK1 "/>
      <sheetName val="GIC WK2"/>
      <sheetName val="GIC WK3"/>
      <sheetName val="GIC WK4"/>
      <sheetName val="GIC WK5"/>
      <sheetName val="GIC WK6"/>
      <sheetName val="GIC EOM"/>
      <sheetName val="Weekly Report 6"/>
      <sheetName val="EOM"/>
      <sheetName val="REAGENTS"/>
      <sheetName val="PRODUCTION STATS"/>
      <sheetName val="Water Balance"/>
      <sheetName val="HSE FIGU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ENTRY"/>
      <sheetName val="ORE BLEND"/>
      <sheetName val="Daily Report "/>
      <sheetName val="Last 7 Days"/>
      <sheetName val="CALC"/>
      <sheetName val="Willstan Report"/>
      <sheetName val="WILLSTAN DT"/>
      <sheetName val="Banlaw Report "/>
      <sheetName val="BANLAW DT"/>
      <sheetName val="Desimone Report "/>
      <sheetName val="Desimone DT "/>
      <sheetName val="LPH Report "/>
      <sheetName val="LPH DT"/>
      <sheetName val="PREVIOUS MONTH YTD"/>
      <sheetName val="Weekly Report 1"/>
      <sheetName val="Weekly Report 2"/>
      <sheetName val="Weekly Report 3"/>
      <sheetName val="Weekly Report 4"/>
      <sheetName val="Weekly Report 5"/>
      <sheetName val="GIC DATA ENTRY"/>
      <sheetName val="GIC WK1 "/>
      <sheetName val="GIC WK2"/>
      <sheetName val="GIC WK3"/>
      <sheetName val="GIC WK4"/>
      <sheetName val="GIC WK5"/>
      <sheetName val="GIC WK6"/>
      <sheetName val="GIC EOM"/>
      <sheetName val="Weekly Report 6"/>
      <sheetName val="EOM"/>
      <sheetName val="REAGENTS"/>
      <sheetName val="PRODUCTION STATS"/>
      <sheetName val="Water Balance"/>
      <sheetName val="HSE FIGU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ndee"/>
      <sheetName val="Cost Elements"/>
    </sheetNames>
    <sheetDataSet>
      <sheetData sheetId="0" refreshError="1"/>
      <sheetData sheetId="1" refreshError="1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750edit"/>
      <sheetName val="ASSUMPTIONS"/>
      <sheetName val="PROJECT CAPITAL"/>
      <sheetName val="BULLION PRODUCTION"/>
      <sheetName val="Plant Areas"/>
      <sheetName val="Avail_hours"/>
      <sheetName val="Inputs"/>
      <sheetName val="Exchange r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mployee List"/>
      <sheetName val="Job Families"/>
      <sheetName val="Sheet3"/>
    </sheetNames>
    <sheetDataSet>
      <sheetData sheetId="0" refreshError="1"/>
      <sheetData sheetId="1"/>
      <sheetData sheetId="2" refreshError="1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mployee List"/>
      <sheetName val="Job Families"/>
      <sheetName val="Sheet3"/>
    </sheetNames>
    <sheetDataSet>
      <sheetData sheetId="0" refreshError="1"/>
      <sheetData sheetId="1"/>
      <sheetData sheetId="2" refreshError="1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apping(Physicals)"/>
      <sheetName val="New Mapping (TB)"/>
      <sheetName val="4) Mapping SIG"/>
      <sheetName val="5) A1_Function_Method"/>
      <sheetName val="locations"/>
      <sheetName val="Groups COA"/>
      <sheetName val="Master Data"/>
      <sheetName val="MD Check"/>
      <sheetName val="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apping(Physicals)"/>
      <sheetName val="New Mapping (TB)"/>
      <sheetName val="4) Mapping SIG"/>
      <sheetName val="5) A1_Function_Method"/>
      <sheetName val="locations"/>
      <sheetName val="Groups COA"/>
      <sheetName val="Master Data"/>
      <sheetName val="MD Check"/>
      <sheetName val="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source 2000"/>
      <sheetName val="resource 2001"/>
      <sheetName val="resource 2002"/>
      <sheetName val="storage"/>
      <sheetName val="transport"/>
      <sheetName val="price_table wh 00"/>
      <sheetName val="price_table wh 01"/>
      <sheetName val="price_table wh 02"/>
      <sheetName val="Appendix-costing"/>
      <sheetName val="price_table trans"/>
      <sheetName val="Neraca"/>
      <sheetName val="GeneralInfo"/>
      <sheetName val="Job Families"/>
      <sheetName val="Marshal"/>
      <sheetName val="317901OCT99"/>
      <sheetName val="317901DEC99"/>
      <sheetName val="317901NOV99"/>
      <sheetName val="2-asi-00"/>
      <sheetName val="CapEx &amp; Opr-Cost"/>
      <sheetName val="Consumables"/>
      <sheetName val="Properties"/>
      <sheetName val="SD &amp; Impl"/>
      <sheetName val="7600Exp"/>
      <sheetName val="Summary"/>
      <sheetName val="mgt exp by A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Instructions"/>
      <sheetName val="KPIs"/>
      <sheetName val="Equipment"/>
      <sheetName val="Ancillary"/>
      <sheetName val="A"/>
      <sheetName val="B"/>
      <sheetName val="C"/>
      <sheetName val="D"/>
      <sheetName val="E"/>
      <sheetName val="F"/>
      <sheetName val="G"/>
      <sheetName val="H"/>
      <sheetName val="I"/>
      <sheetName val="J"/>
      <sheetName val="K"/>
      <sheetName val="L"/>
      <sheetName val="M"/>
      <sheetName val="Production Chart"/>
      <sheetName val="N"/>
      <sheetName val="O"/>
      <sheetName val="P"/>
      <sheetName val="Q"/>
      <sheetName val="R"/>
      <sheetName val="Z"/>
      <sheetName val="S"/>
      <sheetName val="V"/>
      <sheetName val="W"/>
      <sheetName val="X"/>
      <sheetName val="Y"/>
      <sheetName val="AA"/>
      <sheetName val="AB"/>
      <sheetName val="AC"/>
      <sheetName val="Ter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X Rates"/>
      <sheetName val="FX Table"/>
    </sheetNames>
    <sheetDataSet>
      <sheetData sheetId="0"/>
      <sheetData sheetId="1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X Rates"/>
      <sheetName val="FX Table"/>
    </sheetNames>
    <sheetDataSet>
      <sheetData sheetId="0"/>
      <sheetData sheetId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File Properties"/>
      <sheetName val="Flow Sheet"/>
      <sheetName val="Parameters"/>
      <sheetName val="Targets"/>
      <sheetName val="Inventory"/>
      <sheetName val="Equipment"/>
      <sheetName val="Streams"/>
      <sheetName val="Inputs"/>
      <sheetName val="Input Validation"/>
      <sheetName val="CIL Model Parameters"/>
      <sheetName val="CIL Tonnes Model"/>
      <sheetName val="CIL Solids Au Model"/>
      <sheetName val="CIL Solution Au Model"/>
      <sheetName val="CIL Carbon Au Model"/>
      <sheetName val="Calcs(1)"/>
      <sheetName val="Calcs(2)"/>
      <sheetName val="Met Reg"/>
      <sheetName val="Au Balance"/>
      <sheetName val="Au Allocation"/>
      <sheetName val="Carbon Balance"/>
      <sheetName val="Balance Nodes(Daily)"/>
      <sheetName val="Balance Nodes(Monthly)"/>
      <sheetName val="Daily Output(kg)"/>
      <sheetName val="Daily Output(Oz)"/>
      <sheetName val="Variance Analysis"/>
      <sheetName val="MEnd Final Recon(kg)"/>
      <sheetName val="MEnd Final Recon(Oz)"/>
      <sheetName val="Links"/>
      <sheetName val="Security"/>
      <sheetName val="TonnesRecon(1)"/>
      <sheetName val="TonnesRecon(2)"/>
      <sheetName val="TonnesRecon(3)"/>
      <sheetName val="TonnesRecon(4)"/>
      <sheetName val="TonnesRecon(5)"/>
      <sheetName val="TonnesRecon(6)"/>
      <sheetName val="AuRecon(1)"/>
      <sheetName val="AuRecon(2)"/>
      <sheetName val="AuRecon(3)"/>
      <sheetName val="AuRecon(4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'05Lime&amp;CN"/>
      <sheetName val="JAN'06Lime&amp;CN "/>
      <sheetName val=" FEB.06Lime&amp;CN "/>
      <sheetName val="MAR.06Lime&amp;CN"/>
      <sheetName val="APR.06Lime&amp;CN "/>
      <sheetName val="MAY.06Lime&amp;CN"/>
      <sheetName val="June.06Lime&amp;CN"/>
      <sheetName val="July.06Lime&amp;CN "/>
      <sheetName val="August.06Lime&amp;CN  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'05Lime&amp;CN"/>
      <sheetName val="JAN'06Lime&amp;CN "/>
      <sheetName val=" FEB.06Lime&amp;CN "/>
      <sheetName val="MAR.06Lime&amp;CN"/>
      <sheetName val="APR.06Lime&amp;CN "/>
      <sheetName val="MAY.06Lime&amp;CN"/>
      <sheetName val="June.06Lime&amp;CN"/>
      <sheetName val="July.06Lime&amp;CN "/>
      <sheetName val="August.06Lime&amp;CN  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Summary"/>
      <sheetName val="Sum_Min"/>
      <sheetName val="Annual"/>
      <sheetName val="Monthly"/>
      <sheetName val="Res"/>
      <sheetName val="Allocations"/>
      <sheetName val="Target"/>
      <sheetName val="Haul"/>
      <sheetName val="Indices"/>
      <sheetName val="Check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 refreshError="1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an Calculator (2)"/>
      <sheetName val="Loan Calculator"/>
      <sheetName val="Lead"/>
      <sheetName val="Loan calculator4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C switches"/>
      <sheetName val="Inputs"/>
      <sheetName val="Test"/>
      <sheetName val="Sep 11 06 Dedes"/>
      <sheetName val="Forwards - Actual"/>
      <sheetName val="Portfolio Sheet"/>
      <sheetName val="VB Code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C switches"/>
      <sheetName val="Crystallized OCI"/>
      <sheetName val="Dedes - Jul 6 06"/>
      <sheetName val="Sep 11 06 Dedes"/>
      <sheetName val="Sept"/>
      <sheetName val="Test"/>
      <sheetName val="Inputs"/>
      <sheetName val="Forwards - Actual"/>
      <sheetName val="Portfolio Sheet"/>
      <sheetName val="VB Code"/>
    </sheetNames>
    <sheetDataSet>
      <sheetData sheetId="0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&amp;F adjustments"/>
      <sheetName val="Job Index"/>
      <sheetName val="Expat Labour index"/>
      <sheetName val="Local Labour Index"/>
      <sheetName val="Tyre Index"/>
      <sheetName val="Spares Index"/>
      <sheetName val="Fuel Index"/>
      <sheetName val="Explosives Index"/>
      <sheetName val="Notional Gang"/>
      <sheetName val="CediUS$"/>
      <sheetName val="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Prod'n Summary and Financials"/>
      <sheetName val="Sensitivities"/>
      <sheetName val="Table 13.1"/>
      <sheetName val="Table 10.1"/>
      <sheetName val="Physical Graphs"/>
      <sheetName val="Financial Graphs"/>
      <sheetName val="Capital Budget"/>
      <sheetName val="Inventory"/>
      <sheetName val="Mining Movements and Costs"/>
      <sheetName val="Physicals and Operating Costs"/>
      <sheetName val="Table 11.1"/>
      <sheetName val="Table 5.2"/>
      <sheetName val="Hardrock $"/>
      <sheetName val="NDP-Concentrate-Final-20-11-001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"/>
      <sheetName val="Data"/>
      <sheetName val="Charge"/>
      <sheetName val="Rekap"/>
      <sheetName val="Angs"/>
      <sheetName val="Bubes"/>
      <sheetName val="Wep"/>
      <sheetName val="Reviews"/>
      <sheetName val="Share"/>
      <sheetName val="Denda"/>
      <sheetName val="DrDown"/>
      <sheetName val="Lo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"/>
      <sheetName val="Data"/>
      <sheetName val="Charge"/>
      <sheetName val="Rekap"/>
      <sheetName val="Angs"/>
      <sheetName val="Bubes"/>
      <sheetName val="Wep"/>
      <sheetName val="Reviews"/>
      <sheetName val="Share"/>
      <sheetName val="Denda"/>
      <sheetName val="DrDown"/>
      <sheetName val="Lo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-Rate"/>
      <sheetName val="BS-Rupiah"/>
      <sheetName val="BS-USD"/>
      <sheetName val="PL-IDR"/>
      <sheetName val="PL-USD"/>
      <sheetName val="Stock Movement"/>
      <sheetName val="Fixed Asset"/>
      <sheetName val="NMI-Tax Recoverable&amp;Payable"/>
      <sheetName val="NMI-Acrual "/>
      <sheetName val="NMI-Developmen Cost of Plt."/>
      <sheetName val="NMI-Plasma Investment"/>
      <sheetName val="NMI-Def exp, Bank&amp;Other Loan"/>
      <sheetName val="Monetery Item- Related"/>
      <sheetName val="Monetery Item-Non Related"/>
      <sheetName val="Construction In Progress"/>
      <sheetName val="Monetery Item"/>
      <sheetName val="Forex"/>
      <sheetName val="Other Forex"/>
      <sheetName val="Interest"/>
      <sheetName val="Finance exp."/>
      <sheetName val="loan wilmar"/>
      <sheetName val="loan u sap"/>
      <sheetName val="Tes Bs"/>
      <sheetName val="Tes Pl"/>
      <sheetName val="Idr This Month"/>
      <sheetName val="Idr Todate"/>
      <sheetName val="Usd This Month"/>
      <sheetName val="Usd Todate"/>
      <sheetName val="ITEM-BALANCE"/>
      <sheetName val="NMI-Tax Recoverable &amp; Payable"/>
      <sheetName val="NMI-Acrual"/>
      <sheetName val="GeneralInfo"/>
      <sheetName val="Ex_Rate"/>
      <sheetName val="Detail"/>
      <sheetName val="INV MENU"/>
      <sheetName val="Assumptions"/>
      <sheetName val="DME"/>
      <sheetName val="RATE"/>
      <sheetName val="DLFOH"/>
      <sheetName val="status"/>
      <sheetName val="CPC"/>
      <sheetName val="A.4.3"/>
      <sheetName val="A.4.2"/>
      <sheetName val="SCORE_RC_Code"/>
      <sheetName val="sapactivexlhiddensheet"/>
      <sheetName val="NZ_BS"/>
      <sheetName val="TW_BS"/>
      <sheetName val="Journal Template"/>
      <sheetName val="CFWork"/>
      <sheetName val="Jan_08"/>
      <sheetName val="Rev Adjust"/>
      <sheetName val="Sheet1"/>
      <sheetName val="K2-FA"/>
      <sheetName val="ProfitLoss"/>
      <sheetName val="Pdg"/>
      <sheetName val="Settings"/>
      <sheetName val="K 2.1"/>
      <sheetName val="Parameters"/>
      <sheetName val="Tables"/>
      <sheetName val="Values"/>
      <sheetName val="Exc. Rate"/>
      <sheetName val="7132-1 Options"/>
      <sheetName val="Sheet2"/>
      <sheetName val="SALES "/>
      <sheetName val="Scenario&amp;Sensitivity"/>
      <sheetName val="Mine Assumptions"/>
      <sheetName val="DATA"/>
      <sheetName val="nonfi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5.B.2 Exp Assumptions"/>
      <sheetName val="5.C Vol Rev Summaries"/>
      <sheetName val="Dep &amp; Ins"/>
      <sheetName val="5.D Fuel Usage"/>
      <sheetName val="Material Schedule"/>
      <sheetName val="Machine Hours"/>
      <sheetName val="Schramm 660"/>
      <sheetName val="UDR 650"/>
      <sheetName val="KL900"/>
      <sheetName val="RAB"/>
      <sheetName val="MK201703F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Assay_Dbase"/>
      <sheetName val="Assay_W'kly Rpt"/>
      <sheetName val="Assay_Daily&amp;MTD"/>
      <sheetName val="GC_Dbase"/>
      <sheetName val="GC_W'kly"/>
      <sheetName val="GC_Daily&amp;M'tly"/>
      <sheetName val="Perth Daily Rpt"/>
      <sheetName val="Met.Rpt"/>
      <sheetName val="Mine_DBase"/>
      <sheetName val="Eval_Rpt"/>
      <sheetName val="Exta-ore"/>
      <sheetName val="Tonnes"/>
      <sheetName val="Daily&amp;MTD Rpt."/>
      <sheetName val="Daily Prod"/>
      <sheetName val="MTD Prod"/>
      <sheetName val="W'kly Rpt."/>
      <sheetName val="NH_Benches"/>
      <sheetName val="TB_Benches"/>
      <sheetName val="Q'tly Rpt."/>
      <sheetName val="PTD by Pit"/>
      <sheetName val="Pit Bench Sum."/>
      <sheetName val="PTD by Bench&amp;oretype"/>
      <sheetName val="Blk Rpt"/>
      <sheetName val="Gen.Rpts_diff.Blks,Benches,Pit"/>
      <sheetName val="Daily_Stats"/>
      <sheetName val="W'kly&amp;M'thly_Stats."/>
      <sheetName val="Tables"/>
      <sheetName val="GCTable"/>
      <sheetName val="AssTable"/>
      <sheetName val="Rehandling"/>
      <sheetName val="Sheet2"/>
      <sheetName val="Sheet3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Assay_Dbase"/>
      <sheetName val="Assay_W'kly Rpt"/>
      <sheetName val="Assay_Daily&amp;MTD"/>
      <sheetName val="GC_Dbase"/>
      <sheetName val="GC_W'kly"/>
      <sheetName val="GC_Daily&amp;M'tly"/>
      <sheetName val="Perth Daily Rpt"/>
      <sheetName val="Met.Rpt"/>
      <sheetName val="Mine_DBase"/>
      <sheetName val="Eval_Rpt"/>
      <sheetName val="Exta-ore"/>
      <sheetName val="Tonnes"/>
      <sheetName val="Daily&amp;MTD Rpt."/>
      <sheetName val="Daily Prod"/>
      <sheetName val="MTD Prod"/>
      <sheetName val="W'kly Rpt."/>
      <sheetName val="NH_Benches"/>
      <sheetName val="TB_Benches"/>
      <sheetName val="Q'tly Rpt."/>
      <sheetName val="PTD by Pit"/>
      <sheetName val="Pit Bench Sum."/>
      <sheetName val="PTD by Bench&amp;oretype"/>
      <sheetName val="Blk Rpt"/>
      <sheetName val="Gen.Rpts_diff.Blks,Benches,Pit"/>
      <sheetName val="Daily_Stats"/>
      <sheetName val="W'kly&amp;M'thly_Stats."/>
      <sheetName val="Tables"/>
      <sheetName val="GCTable"/>
      <sheetName val="AssTable"/>
      <sheetName val="Rehandling"/>
      <sheetName val="Sheet2"/>
      <sheetName val="Sheet3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File Properties"/>
      <sheetName val="Flow Sheet"/>
      <sheetName val="Targets"/>
      <sheetName val="Parameters"/>
      <sheetName val="Inventory"/>
      <sheetName val="Equipment"/>
      <sheetName val="Streams"/>
      <sheetName val="Inputs"/>
      <sheetName val="MEnd Final Recon(Oz)"/>
      <sheetName val="Daily Output(kg)"/>
      <sheetName val="Daily Output(Oz)"/>
      <sheetName val="Au Balance"/>
      <sheetName val="Met Reg"/>
      <sheetName val="Carbon Balance"/>
      <sheetName val="Calcs(1)"/>
      <sheetName val="Calcs(2)"/>
      <sheetName val="MEnd Final Recon(kg)"/>
      <sheetName val="Balance Nodes(Daily)"/>
      <sheetName val="Input Validation"/>
      <sheetName val="CIL Model Parameters"/>
      <sheetName val="CIL Tonnes Model"/>
      <sheetName val="CIL Solids Au Model"/>
      <sheetName val="CIL Solution Au Model"/>
      <sheetName val="CIL Carbon Au Model"/>
      <sheetName val="Au Allocation"/>
      <sheetName val="Balance Nodes(Monthly)"/>
      <sheetName val="Variance Analysis"/>
      <sheetName val="Links"/>
      <sheetName val="Security"/>
      <sheetName val="TonnesRecon(1)"/>
      <sheetName val="TonnesRecon(2)"/>
      <sheetName val="TonnesRecon(3)"/>
      <sheetName val="TonnesRecon(4)"/>
      <sheetName val="TonnesRecon(5)"/>
      <sheetName val="TonnesRecon(6)"/>
      <sheetName val="AuRecon(1)"/>
      <sheetName val="AuRecon(2)"/>
      <sheetName val="AuRecon(3)"/>
      <sheetName val="AuRecon(4)"/>
      <sheetName val="Leach Pro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harts"/>
      <sheetName val="Comparison"/>
      <sheetName val="PH4100 Ore"/>
      <sheetName val="PH4100 Waste"/>
      <sheetName val="RH200 Ore"/>
      <sheetName val="RH200 Waste"/>
      <sheetName val="Shifts &amp; Constants"/>
      <sheetName val="Shovel"/>
      <sheetName val="C994c Temp"/>
      <sheetName val="RH200"/>
      <sheetName val="Trucks"/>
      <sheetName val="L&amp;H_RH200"/>
      <sheetName val="L&amp;H_PH4100"/>
      <sheetName val="Blast"/>
      <sheetName val="Drill"/>
      <sheetName val="Grade Control "/>
      <sheetName val="Servicefleet"/>
      <sheetName val="Cost Summary"/>
      <sheetName val="Schedule"/>
      <sheetName val="Header"/>
      <sheetName val="Road Map"/>
      <sheetName val="ORECRSH"/>
      <sheetName val="OREROM"/>
      <sheetName val="LCHCAP"/>
      <sheetName val="FRSHWST"/>
      <sheetName val="INCORE"/>
      <sheetName val="Cost_HP Summary"/>
      <sheetName val="Summary Design 1a"/>
      <sheetName val="Summary Design 2a"/>
      <sheetName val="Summary Design 3a"/>
      <sheetName val="Summary Design 4a"/>
      <sheetName val="Summary Design 5a"/>
      <sheetName val="Summary Design 6a"/>
      <sheetName val="L&amp;H_Pit 1a4100"/>
      <sheetName val="L&amp;H_Pit 2a4100"/>
      <sheetName val="L&amp;H_Pit 3a4100"/>
      <sheetName val="L&amp;H_Pit 4a4100"/>
      <sheetName val="L&amp;H_Pit 5a4100"/>
      <sheetName val="L&amp;H_Pit 6a4100"/>
      <sheetName val="L&amp;H_Pit 1a994"/>
      <sheetName val="L&amp;H_Pit 2a994"/>
      <sheetName val="L&amp;H_Pit 3a994"/>
      <sheetName val="L&amp;H_Pit 4a994"/>
      <sheetName val="L&amp;H_Pit 5a994"/>
      <sheetName val="L&amp;H_Pit 6a994"/>
      <sheetName val="L&amp;H_Pit 2aRH200"/>
      <sheetName val="L&amp;H_Pit 3aRH200"/>
      <sheetName val="L&amp;H_Pit 4aRH200"/>
      <sheetName val="L&amp;H_Pit 5aRH200"/>
      <sheetName val="L&amp;H_Pit 6aRH200"/>
      <sheetName val="220 t Cycle Times"/>
      <sheetName val="HaulProfileCheck"/>
      <sheetName val="Vehsim 150t"/>
      <sheetName val="4100xpb7000US$"/>
      <sheetName val="4100xpb7000Aus$"/>
      <sheetName val="FuelCon"/>
      <sheetName val="Service_Eq."/>
      <sheetName val="Dewater"/>
      <sheetName val="NewTable1513"/>
      <sheetName val="Equipment Schedule Original"/>
      <sheetName val="Equipment Schedule New"/>
      <sheetName val="Table1516"/>
      <sheetName val="Equipfreight"/>
      <sheetName val="KomCat maint"/>
      <sheetName val="OldLabourCost"/>
      <sheetName val="Labour"/>
      <sheetName val="LabourTables"/>
      <sheetName val="Equipment Schedule"/>
      <sheetName val="Costsummary SRD"/>
      <sheetName val="Loadingfleet"/>
      <sheetName val="MCOG"/>
      <sheetName val="Newtable1520"/>
      <sheetName val="sectc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 refreshError="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/>
      <sheetData sheetId="65"/>
      <sheetData sheetId="66" refreshError="1"/>
      <sheetData sheetId="67" refreshError="1"/>
      <sheetData sheetId="68" refreshError="1"/>
      <sheetData sheetId="69"/>
      <sheetData sheetId="70" refreshError="1"/>
      <sheetData sheetId="71"/>
      <sheetData sheetId="72" refreshError="1"/>
      <sheetData sheetId="73" refreshError="1"/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Ls_XLB_WorkbookFile"/>
      <sheetName val="Ls_AgXLB_WorkbookFile"/>
      <sheetName val="Ls_XlbFormatTables"/>
      <sheetName val="Info"/>
      <sheetName val="tmpscrapsheet"/>
      <sheetName val="Chart of Accounts"/>
      <sheetName val="Account Balances"/>
      <sheetName val="Balance Sheet"/>
      <sheetName val="Profit and Loss"/>
      <sheetName val="P&amp;L Consolidated"/>
      <sheetName val="Debtors Inquiry"/>
      <sheetName val="Chart1"/>
      <sheetName val="Ledger Listing"/>
      <sheetName val="P&amp;L Forecast"/>
      <sheetName val="Trial Balance"/>
      <sheetName val="Assets Register"/>
      <sheetName val="Aged Creditors"/>
      <sheetName val="Ledger Listing (2)"/>
      <sheetName val="Ledger Listing (3)"/>
      <sheetName val="Quarterly P&amp;L"/>
      <sheetName val="SunSystems 5 &amp; 6 Reporting and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se &amp; Fall"/>
      <sheetName val="Job Index"/>
      <sheetName val="Labour Index"/>
      <sheetName val="Basket of Parts Index"/>
      <sheetName val="Tyre Index"/>
      <sheetName val="Notional Gang"/>
      <sheetName val="Caterpillar"/>
      <sheetName val="Liebherr"/>
      <sheetName val="Sandvik"/>
      <sheetName val="Oils &amp; Lubes"/>
      <sheetName val="Grade Control Part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ALISASI"/>
      <sheetName val="Loan"/>
      <sheetName val="data"/>
      <sheetName val="data2"/>
      <sheetName val="Sheet3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ALISASI"/>
      <sheetName val="Loan"/>
      <sheetName val="data"/>
      <sheetName val="data2"/>
      <sheetName val="Sheet3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Assum -AUD"/>
      <sheetName val="Sales Assum - USD"/>
      <sheetName val="Expense Assum"/>
      <sheetName val="Payroll"/>
      <sheetName val="Lease Agreements"/>
      <sheetName val="BSheet &amp; Other Assum"/>
      <sheetName val="OreTracker"/>
      <sheetName val="FCast P&amp;L"/>
      <sheetName val="FCast BSheet"/>
      <sheetName val="FCast CFlow"/>
      <sheetName val="Loan Calculator"/>
      <sheetName val="Forecasting Model_v2"/>
      <sheetName val="N"/>
    </sheetNames>
    <sheetDataSet>
      <sheetData sheetId="0"/>
      <sheetData sheetId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 Array"/>
      <sheetName val="new-bpe"/>
      <sheetName val="BPE Report"/>
      <sheetName val="ccv=0"/>
      <sheetName val="Sheet1"/>
      <sheetName val="Ex-Rate"/>
      <sheetName val="SCORE_RC_Code"/>
      <sheetName val="TBM"/>
      <sheetName val="2703.1"/>
      <sheetName val="KAS $"/>
      <sheetName val="UnitCost"/>
      <sheetName val="P&amp;L"/>
      <sheetName val="Crew"/>
      <sheetName val="KKP-II.2.2.1.2"/>
      <sheetName val="LLL10"/>
      <sheetName val="FKT_PJK"/>
      <sheetName val="ASSUMPTIONS"/>
      <sheetName val="Account"/>
      <sheetName val="Center"/>
      <sheetName val="Company"/>
      <sheetName val="SumIQA"/>
      <sheetName val="SE-C"/>
      <sheetName val="MB51"/>
      <sheetName val="TBM-"/>
      <sheetName val="EX RATE"/>
      <sheetName val="CRA-Detail"/>
      <sheetName val="JAN 2001"/>
      <sheetName val="TB"/>
      <sheetName val="Attachement"/>
      <sheetName val="status"/>
      <sheetName val="Source"/>
      <sheetName val="Ex_Rate"/>
      <sheetName val="n01"/>
      <sheetName val="pl01"/>
      <sheetName val="WBS2"/>
      <sheetName val="Amt.rvd.HITACHI"/>
      <sheetName val="Desc "/>
      <sheetName val="Other charges (income)"/>
      <sheetName val="Lead"/>
      <sheetName val="Menu"/>
      <sheetName val="GeneralInfo"/>
      <sheetName val="Permanent info"/>
      <sheetName val="Links"/>
      <sheetName val="Neraca"/>
      <sheetName val="MATT"/>
      <sheetName val="FA_TP99"/>
      <sheetName val="Exch.rate"/>
      <sheetName val="Database"/>
      <sheetName val="Detail"/>
      <sheetName val="Interdata"/>
      <sheetName val="load"/>
      <sheetName val="Marshal"/>
      <sheetName val="F1771-IV"/>
      <sheetName val="F1771-V"/>
      <sheetName val="Tables"/>
      <sheetName val="A4 BS"/>
      <sheetName val="Graphs"/>
      <sheetName val="EB NetIncomeMthlyTrendAnalysis"/>
      <sheetName val="EB PDT"/>
      <sheetName val="Summary"/>
      <sheetName val="SFKLN"/>
      <sheetName val="GLdownload"/>
      <sheetName val="Pvt1"/>
      <sheetName val="Local"/>
      <sheetName val="Rates"/>
      <sheetName val="PREMIUM"/>
      <sheetName val="INDEX"/>
      <sheetName val="LabData203_204"/>
      <sheetName val="ctrl"/>
      <sheetName val="PER-HP"/>
      <sheetName val="rab_50"/>
      <sheetName val="412src2"/>
      <sheetName val="worksheet"/>
      <sheetName val="Company Info"/>
      <sheetName val="INVMOVEM.XLS"/>
      <sheetName val="CRITERIA1"/>
      <sheetName val="TLKM-J"/>
      <sheetName val="N-TLKM"/>
      <sheetName val="BB_TB1"/>
      <sheetName val="A-GL-SUMMARY"/>
      <sheetName val="Irregular Income"/>
      <sheetName val="FE-1770.P1"/>
      <sheetName val="Table_Array"/>
      <sheetName val="BPE_Report"/>
      <sheetName val="ACRCONT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 Array"/>
      <sheetName val="new-bpe"/>
      <sheetName val="BPE Report"/>
      <sheetName val="ccv=0"/>
      <sheetName val="Sheet1"/>
      <sheetName val="Ex-Rate"/>
      <sheetName val="SCORE_RC_Code"/>
      <sheetName val="TBM"/>
      <sheetName val="2703.1"/>
      <sheetName val="KAS $"/>
      <sheetName val="UnitCost"/>
      <sheetName val="P&amp;L"/>
      <sheetName val="Crew"/>
      <sheetName val="KKP-II.2.2.1.2"/>
      <sheetName val="LLL10"/>
      <sheetName val="FKT_PJK"/>
      <sheetName val="ASSUMPTIONS"/>
      <sheetName val="Account"/>
      <sheetName val="Center"/>
      <sheetName val="Company"/>
      <sheetName val="SumIQA"/>
      <sheetName val="SE-C"/>
      <sheetName val="MB51"/>
      <sheetName val="TBM-"/>
      <sheetName val="EX RATE"/>
      <sheetName val="CRA-Detail"/>
      <sheetName val="JAN 2001"/>
      <sheetName val="TB"/>
      <sheetName val="Attachement"/>
      <sheetName val="status"/>
      <sheetName val="Source"/>
      <sheetName val="Ex_Rate"/>
      <sheetName val="n01"/>
      <sheetName val="pl01"/>
      <sheetName val="WBS2"/>
      <sheetName val="Amt.rvd.HITACHI"/>
      <sheetName val="Desc "/>
      <sheetName val="Other charges (income)"/>
      <sheetName val="Lead"/>
      <sheetName val="Menu"/>
      <sheetName val="GeneralInfo"/>
      <sheetName val="Permanent info"/>
      <sheetName val="Links"/>
      <sheetName val="Neraca"/>
      <sheetName val="MATT"/>
      <sheetName val="FA_TP99"/>
      <sheetName val="Exch.rate"/>
      <sheetName val="Database"/>
      <sheetName val="Detail"/>
      <sheetName val="Interdata"/>
      <sheetName val="load"/>
      <sheetName val="Marshal"/>
      <sheetName val="F1771-IV"/>
      <sheetName val="F1771-V"/>
      <sheetName val="Tables"/>
      <sheetName val="A4 BS"/>
      <sheetName val="Graphs"/>
      <sheetName val="EB NetIncomeMthlyTrendAnalysis"/>
      <sheetName val="EB PDT"/>
      <sheetName val="Summary"/>
      <sheetName val="SFKLN"/>
      <sheetName val="GLdownload"/>
      <sheetName val="Pvt1"/>
      <sheetName val="Local"/>
      <sheetName val="Rates"/>
      <sheetName val="PREMIUM"/>
      <sheetName val="INDEX"/>
      <sheetName val="LabData203_204"/>
      <sheetName val="ctrl"/>
      <sheetName val="PER-HP"/>
      <sheetName val="rab_50"/>
      <sheetName val="412src2"/>
      <sheetName val="worksheet"/>
      <sheetName val="Company Info"/>
      <sheetName val="INVMOVEM.XLS"/>
      <sheetName val="CRITERIA1"/>
      <sheetName val="TLKM-J"/>
      <sheetName val="N-TLKM"/>
      <sheetName val="BB_TB1"/>
      <sheetName val="A-GL-SUMMARY"/>
      <sheetName val="Irregular Income"/>
      <sheetName val="FE-1770.P1"/>
      <sheetName val="Table_Array"/>
      <sheetName val="BPE_Report"/>
      <sheetName val="ACRCONT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o de Contas"/>
      <sheetName val="MACRO1"/>
      <sheetName val="BSheet &amp; Other Assum"/>
    </sheetNames>
    <sheetDataSet>
      <sheetData sheetId="0"/>
      <sheetData sheetId="1" refreshError="1"/>
      <sheetData sheetId="2" refreshError="1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6-07"/>
      <sheetName val="07-08"/>
      <sheetName val="08-09"/>
      <sheetName val="09-10"/>
      <sheetName val="10-11"/>
      <sheetName val="Chart3"/>
      <sheetName val="11-12"/>
      <sheetName val="12-01"/>
      <sheetName val="01-02"/>
      <sheetName val="02-03"/>
      <sheetName val="03-04"/>
      <sheetName val="04-05"/>
      <sheetName val="05-06"/>
      <sheetName val="DAILY PROD."/>
      <sheetName val="Chart2"/>
      <sheetName val="DAILY REPORT"/>
      <sheetName val="EQUIP'T STATS"/>
      <sheetName val="EQUIP'T FUEL "/>
      <sheetName val="CCR-DIGGER-OUTPUT"/>
      <sheetName val="BCM-L-PDT-HR"/>
      <sheetName val="Defects "/>
      <sheetName val="other figures"/>
      <sheetName val="hrs-summary"/>
      <sheetName val="April Fuel"/>
      <sheetName val="Fuel Summary"/>
      <sheetName val="Water Trips &amp; Loader Count"/>
      <sheetName val="Chart1"/>
      <sheetName val="Data Entry"/>
      <sheetName val="Graph"/>
      <sheetName val="Water Volumes Pumped"/>
      <sheetName val="Sheet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/>
      <sheetData sheetId="28"/>
      <sheetData sheetId="29"/>
      <sheetData sheetId="30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eps"/>
      <sheetName val="Plan_Summary"/>
      <sheetName val="Ore_Feed_Summary"/>
      <sheetName val="Mill_Feed_Summary"/>
      <sheetName val="Recon_Summary"/>
      <sheetName val="Plan_Comparisons"/>
      <sheetName val="Shovel_Productivity"/>
      <sheetName val="Spatial_Compliance"/>
      <sheetName val="Detailed_Dig_Plan"/>
      <sheetName val="EX-PIT_Tonnes_WF"/>
      <sheetName val="Cu_Metal_WF"/>
      <sheetName val="U_Metal_WF (2)"/>
      <sheetName val="MetCalcs"/>
      <sheetName val="Mill_Daily_Data"/>
      <sheetName val="MaterialMovement"/>
      <sheetName val="ROM_Movement"/>
      <sheetName val="Waterfall Data"/>
      <sheetName val="Plan35_RawData"/>
      <sheetName val="Plan35_Pivot"/>
      <sheetName val="Look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eps"/>
      <sheetName val="Plan_Summary"/>
      <sheetName val="Ore_Feed_Summary"/>
      <sheetName val="Mill_Feed_Summary"/>
      <sheetName val="Recon_Summary"/>
      <sheetName val="Plan_Comparisons"/>
      <sheetName val="Shovel_Productivity"/>
      <sheetName val="Spatial_Compliance"/>
      <sheetName val="Detailed_Dig_Plan"/>
      <sheetName val="EX-PIT_Tonnes_WF"/>
      <sheetName val="Cu_Metal_WF"/>
      <sheetName val="U_Metal_WF (2)"/>
      <sheetName val="MetCalcs"/>
      <sheetName val="Mill_Daily_Data"/>
      <sheetName val="MaterialMovement"/>
      <sheetName val="ROM_Movement"/>
      <sheetName val="Waterfall Data"/>
      <sheetName val="Plan35_RawData"/>
      <sheetName val="Plan35_Pivot"/>
      <sheetName val="Look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lash Report  "/>
      <sheetName val="Flash Report 2 "/>
      <sheetName val="Production"/>
      <sheetName val="Production Stats"/>
      <sheetName val="GC Drilling"/>
      <sheetName val="Crusher Feed Hours"/>
      <sheetName val="Weather Delays"/>
      <sheetName val="Rainfall Figures"/>
      <sheetName val="DAY SHIFT"/>
      <sheetName val="NIGHT SHIFT"/>
      <sheetName val="Daily Report"/>
      <sheetName val="Rigs Statistics"/>
      <sheetName val="Flash Report 2"/>
      <sheetName val="BH EQUIP STATS"/>
      <sheetName val="Rig Flash Report"/>
      <sheetName val="BH Drilling"/>
      <sheetName val="Report Chart"/>
      <sheetName val="LTI &amp; MTI DAYS(Previous day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BS"/>
      <sheetName val="PATRIMONIO"/>
      <sheetName val="PL"/>
      <sheetName val="DOAR"/>
      <sheetName val="CF"/>
      <sheetName val="ATIVO"/>
      <sheetName val="PASSIVO"/>
      <sheetName val="BSR$"/>
      <sheetName val="PLR$"/>
      <sheetName val="DOARR$"/>
      <sheetName val="CFR$"/>
      <sheetName val="TR$"/>
      <sheetName val="Cost"/>
      <sheetName val="Check"/>
      <sheetName val="Parâmetros"/>
      <sheetName val="Config"/>
      <sheetName val="Imp1"/>
      <sheetName val="Imp1a"/>
      <sheetName val="Imp2"/>
      <sheetName val="Imp3"/>
      <sheetName val="Imp3a"/>
      <sheetName val="Imp4"/>
      <sheetName val="Imp4a"/>
      <sheetName val="Imp5"/>
      <sheetName val="Imp6"/>
      <sheetName val="Imp6a"/>
      <sheetName val="Plano de Cont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BS"/>
      <sheetName val="PATRIMONIO"/>
      <sheetName val="PL"/>
      <sheetName val="DOAR"/>
      <sheetName val="CF"/>
      <sheetName val="ATIVO"/>
      <sheetName val="PASSIVO"/>
      <sheetName val="BSR$"/>
      <sheetName val="PLR$"/>
      <sheetName val="DOARR$"/>
      <sheetName val="CFR$"/>
      <sheetName val="TR$"/>
      <sheetName val="Cost"/>
      <sheetName val="Check"/>
      <sheetName val="Parâmetros"/>
      <sheetName val="Config"/>
      <sheetName val="Imp1"/>
      <sheetName val="Imp1a"/>
      <sheetName val="Imp2"/>
      <sheetName val="Imp3"/>
      <sheetName val="Imp3a"/>
      <sheetName val="Imp4"/>
      <sheetName val="Imp4a"/>
      <sheetName val="Imp5"/>
      <sheetName val="Imp6"/>
      <sheetName val="Imp6a"/>
      <sheetName val="Plano de Cont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ockpiles and tonnages mined"/>
      <sheetName val="rehandle cost"/>
      <sheetName val="load and haul cost "/>
      <sheetName val="drill and blast cost"/>
      <sheetName val="grade control cost"/>
      <sheetName val="presplit cost"/>
      <sheetName val="dayworks costs"/>
      <sheetName val="TransferToBudget"/>
      <sheetName val="dolerite vols"/>
      <sheetName val="data sheets follow"/>
      <sheetName val="ore tonnages pvs"/>
      <sheetName val="+1.6factored"/>
      <sheetName val="+1.6 ore"/>
      <sheetName val="+1.4 ore"/>
      <sheetName val="+1.2 ore"/>
      <sheetName val="1.0 ore"/>
      <sheetName val="+0.9 ore"/>
      <sheetName val="+0.8 ore"/>
      <sheetName val="+0.7 ore"/>
      <sheetName val="0.6 ore"/>
      <sheetName val="total material"/>
      <sheetName val="gc data"/>
      <sheetName val="blasting"/>
      <sheetName val="rates"/>
      <sheetName val="presplit data"/>
      <sheetName val="power"/>
      <sheetName val="nothing"/>
      <sheetName val="grade to mill"/>
      <sheetName val="oz to mill"/>
      <sheetName val="strip ratio"/>
      <sheetName val="ore feed tonnes"/>
      <sheetName val="graph data"/>
      <sheetName val="MANU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ate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ift Input"/>
      <sheetName val="DowntimeDat"/>
      <sheetName val="TotalizerDat"/>
      <sheetName val="GrindDensity"/>
      <sheetName val="CIL_GIPDat"/>
      <sheetName val="ElutionBullion"/>
      <sheetName val="AssayData"/>
      <sheetName val="MinersRep"/>
      <sheetName val="DailyRep"/>
      <sheetName val="Mgt Daily"/>
      <sheetName val="WeeklyRep"/>
      <sheetName val="Mgt Weekly"/>
      <sheetName val="Balancing Input"/>
      <sheetName val="MonthlyKPI"/>
      <sheetName val="DECLARATION"/>
      <sheetName val="BIData"/>
      <sheetName val="Budget"/>
      <sheetName val="Settings"/>
      <sheetName val="Rep_Det"/>
      <sheetName val="Cover"/>
      <sheetName val="Index"/>
      <sheetName val="Executive Summary"/>
      <sheetName val="KPIs"/>
      <sheetName val="ORE"/>
      <sheetName val="Devt"/>
      <sheetName val="Processing"/>
      <sheetName val="Geo"/>
      <sheetName val="Sheet7"/>
      <sheetName val="Eng"/>
      <sheetName val="Salient 1A"/>
      <sheetName val="Report"/>
      <sheetName val="Performance Highlights"/>
      <sheetName val="Safety"/>
      <sheetName val="Mining"/>
      <sheetName val="Project &amp; Construction Update"/>
      <sheetName val="MTS"/>
      <sheetName val="Geology"/>
      <sheetName val="Processing "/>
      <sheetName val="Processing  (2)"/>
      <sheetName val="Engineering"/>
      <sheetName val="PSBI"/>
      <sheetName val="Environmental"/>
      <sheetName val="Sustainability "/>
      <sheetName val="Security"/>
      <sheetName val="Management"/>
      <sheetName val="Finance"/>
      <sheetName val="Commercial"/>
      <sheetName val="IT"/>
      <sheetName val="Human Resource"/>
      <sheetName val="Gold Hou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File Properties"/>
      <sheetName val="Flow Sheet"/>
      <sheetName val="Targets"/>
      <sheetName val="Parameters"/>
      <sheetName val="Inventory"/>
      <sheetName val="Equipment"/>
      <sheetName val="Streams"/>
      <sheetName val="Inputs"/>
      <sheetName val="Daily Output(kg)"/>
      <sheetName val="Au Balance"/>
      <sheetName val="Met Reg"/>
      <sheetName val="Carbon Balance"/>
      <sheetName val="Calcs(1)"/>
      <sheetName val="Calcs(2)"/>
      <sheetName val="MEnd Final Recon(kg)"/>
      <sheetName val="Balance Nodes(Daily)"/>
      <sheetName val="Input Validation"/>
      <sheetName val="CIL Model Parameters"/>
      <sheetName val="CIL Tonnes Model"/>
      <sheetName val="CIL Solids Au Model"/>
      <sheetName val="CIL Solution Au Model"/>
      <sheetName val="CIL Carbon Au Model"/>
      <sheetName val="Au Allocation"/>
      <sheetName val="Balance Nodes(Monthly)"/>
      <sheetName val="Daily Output(Oz)"/>
      <sheetName val="MEnd Final Recon(Oz)"/>
      <sheetName val="Variance Analysis"/>
      <sheetName val="Links"/>
      <sheetName val="Security"/>
      <sheetName val="TonnesRecon(1)"/>
      <sheetName val="TonnesRecon(2)"/>
      <sheetName val="TonnesRecon(3)"/>
      <sheetName val="TonnesRecon(4)"/>
      <sheetName val="TonnesRecon(5)"/>
      <sheetName val="TonnesRecon(6)"/>
      <sheetName val="AuRecon(1)"/>
      <sheetName val="AuRecon(2)"/>
      <sheetName val="AuRecon(3)"/>
      <sheetName val="AuRecon(4)"/>
      <sheetName val="Leach Pro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orporate B2_2"/>
      <sheetName val="Operational B2_2"/>
      <sheetName val="Schedule B4_5"/>
      <sheetName val="Schedule 4_4"/>
      <sheetName val="Schedule B3_2"/>
      <sheetName val="ScheduleB1_4"/>
      <sheetName val="ScheduleB1_3"/>
      <sheetName val="Macro1"/>
      <sheetName val="Macro2"/>
      <sheetName val="Module1"/>
      <sheetName val="Module2"/>
      <sheetName val="Ex-R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AGA Accrual Data"/>
      <sheetName val="Cover Sheet"/>
      <sheetName val="Schedule of Rates"/>
      <sheetName val="Rise &amp; Fall"/>
      <sheetName val="Tyre Summary"/>
      <sheetName val="Tyre Detail"/>
      <sheetName val="Ore Loss"/>
      <sheetName val="Dayworks"/>
      <sheetName val="Blasting"/>
      <sheetName val="BSummary"/>
      <sheetName val="Drilling"/>
      <sheetName val="DSummary"/>
      <sheetName val="Haulage"/>
      <sheetName val="H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th Daily Summary"/>
      <sheetName val="DATA ENTRY"/>
      <sheetName val="CALC "/>
      <sheetName val="Last 7 days new"/>
      <sheetName val="MTD new"/>
      <sheetName val="Daily summary new"/>
      <sheetName val="Daily summary- variance new"/>
      <sheetName val="9.0 PROCESSING "/>
      <sheetName val="DAILY KPI DATA-GM"/>
      <sheetName val="GIC DATA ENTRY"/>
      <sheetName val="GIC EOM"/>
      <sheetName val="GIC EOM - (ARL&amp;NTL)"/>
      <sheetName val="GIC MTD"/>
      <sheetName val="SCATS"/>
      <sheetName val="Detox Plant"/>
      <sheetName val="Daily Report new"/>
      <sheetName val="Actual Input"/>
      <sheetName val="EOM"/>
      <sheetName val="Gold Call"/>
      <sheetName val="DOWNTIME REASONS "/>
      <sheetName val="OVER ALL GRADE SUMMARY "/>
      <sheetName val="TOLL SUMMARY new"/>
      <sheetName val="WET MATERIAL FED "/>
      <sheetName val="Daily Report- PM"/>
      <sheetName val="ARL ONLY GRADE SUMMARY "/>
      <sheetName val="Grade &amp; Recovery Accounting "/>
      <sheetName val="JAS"/>
      <sheetName val="DVL"/>
      <sheetName val="TMP"/>
      <sheetName val="ACL"/>
      <sheetName val="PMC"/>
      <sheetName val="BHT"/>
      <sheetName val="SOM"/>
      <sheetName val="EDL"/>
      <sheetName val="YFM"/>
      <sheetName val="NTL"/>
      <sheetName val="MGL"/>
      <sheetName val="BCL"/>
      <sheetName val="OGE"/>
      <sheetName val="FSS"/>
      <sheetName val="SCL"/>
      <sheetName val="RVL"/>
      <sheetName val="Wet tons sheet"/>
      <sheetName val="Prod. Stats "/>
      <sheetName val="Weekly report Data"/>
      <sheetName val="NEW WEEKLY REPORT"/>
      <sheetName val="LOADED CARB SUMMARY  - WEEKLY"/>
      <sheetName val="LOADED CARBON SUMMARY"/>
      <sheetName val="Gold Call Full Month"/>
      <sheetName val="Resident Time"/>
      <sheetName val="budget input"/>
      <sheetName val="Daily Gold Balance"/>
      <sheetName val="DAILY KPI DATA-PM"/>
      <sheetName val="KPI DATA"/>
      <sheetName val="KPI GRAPHS"/>
      <sheetName val="GRAPH CREATOR"/>
      <sheetName val="Crushed scats"/>
      <sheetName val="Perth Weekly report"/>
      <sheetName val="Daily"/>
      <sheetName val="Weekly"/>
      <sheetName val="YTD"/>
      <sheetName val="TRENDS"/>
      <sheetName val="IT PROD STATS"/>
      <sheetName val="SAG MILL CHARGE"/>
      <sheetName val="SAG MILL CHARGE- new"/>
      <sheetName val="Pulp Call"/>
      <sheetName val="DAILY KPI DATA"/>
      <sheetName val="KPI TRENDS"/>
      <sheetName val="KPI TRENDS LINE"/>
      <sheetName val="Water Balance"/>
      <sheetName val="Steel Balls Addition"/>
      <sheetName val="Weekly Report "/>
      <sheetName val="WEEKLY STATS 2- WALTER"/>
      <sheetName val="NEW WEEKLY STATS"/>
      <sheetName val="GIC WK1 "/>
      <sheetName val="GIC WK2"/>
      <sheetName val="GIC WK3"/>
      <sheetName val="GIC WK4"/>
      <sheetName val="GIC WK5"/>
      <sheetName val="GIC WK6"/>
      <sheetName val="MILL DT COMMENTS"/>
      <sheetName val="Sheet1"/>
      <sheetName val="GRINDING DOWNTIME SUMMARY"/>
      <sheetName val="Daily summary"/>
      <sheetName val="Daily summary- variance"/>
      <sheetName val="Last 7 days"/>
      <sheetName val="MTD"/>
      <sheetName val="Daily Report "/>
      <sheetName val="TOLL SUMMARY "/>
      <sheetName val="MET SUMMARY"/>
      <sheetName val="Sheet3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th Daily Summary"/>
      <sheetName val="WEEKLY-MONTHLY BUDGET"/>
      <sheetName val="BUDGET CALC"/>
      <sheetName val="BUDGETDATABASE SML"/>
      <sheetName val="CALC (2)"/>
      <sheetName val="DATA ENTRY"/>
      <sheetName val="CALC "/>
      <sheetName val="DAILY REPORT"/>
      <sheetName val="9.0 PROCESSING "/>
      <sheetName val="KPI DATA"/>
      <sheetName val="PERFORMANCE GRAPH CREATOR"/>
      <sheetName val="KPI GRAPHS"/>
      <sheetName val=" MILL DOWNTIME DETAILS"/>
      <sheetName val="CRUSHER DOWNTIME DETAILS "/>
      <sheetName val="DOWNTIME CHARTS"/>
      <sheetName val="WEEKLY PERFORMANCE REPORT"/>
      <sheetName val="Weekly Performance Graph"/>
      <sheetName val="MTD SUMMARY (DAY-BY-DAY)"/>
      <sheetName val="GIC DATA ENTRY"/>
      <sheetName val="GIC WK1 "/>
      <sheetName val="GIC WK2"/>
      <sheetName val="GIC WK3"/>
      <sheetName val="GIC WK4"/>
      <sheetName val="GIC WK5"/>
      <sheetName val="SCL"/>
      <sheetName val="RVL"/>
      <sheetName val="GIC EOM"/>
      <sheetName val="Perth Weekly report"/>
      <sheetName val="Daily"/>
      <sheetName val="Weekly"/>
      <sheetName val="YTD"/>
      <sheetName val="PROD. STATS"/>
      <sheetName val="Steel Balls Addition"/>
      <sheetName val="GIC WK6"/>
      <sheetName val="MILL DT COMMENT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1771-I"/>
      <sheetName val="1771-II"/>
    </sheetNames>
    <sheetDataSet>
      <sheetData sheetId="0"/>
      <sheetData sheetId="1"/>
      <sheetData sheetId="2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anent info"/>
      <sheetName val="1771-I"/>
      <sheetName val="1771-II"/>
    </sheetNames>
    <sheetDataSet>
      <sheetData sheetId="0"/>
      <sheetData sheetId="1"/>
      <sheetData sheetId="2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 13.1"/>
      <sheetName val="Table 10.1"/>
      <sheetName val="Assumptions"/>
      <sheetName val="Summary and Financials"/>
      <sheetName val="Ore Mining and Stacking Schedul"/>
      <sheetName val="Physical Graphs"/>
      <sheetName val="Financial Graphs"/>
      <sheetName val="Sensitivities"/>
      <sheetName val="Operating Budget"/>
      <sheetName val="Inventory"/>
      <sheetName val="Capital Budget"/>
      <sheetName val="Table 11.1"/>
      <sheetName val="Mining Movements and Costs"/>
      <sheetName val="Table 5.2"/>
      <sheetName val="Cost Classif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_Det"/>
      <sheetName val="Admin"/>
      <sheetName val="Cover"/>
      <sheetName val="Executive Summary"/>
      <sheetName val="Index"/>
      <sheetName val="Salient 1A"/>
      <sheetName val="Income 2A &amp; Cashflow 2B"/>
      <sheetName val="Balance Sheet 3A"/>
      <sheetName val="Unit Costs 4A"/>
      <sheetName val="Activity 5A"/>
      <sheetName val="Element 6A"/>
      <sheetName val="Unit Costs 4Q"/>
      <sheetName val="Activity 5Q"/>
      <sheetName val="Element 6Q"/>
      <sheetName val="Metrics 7A"/>
      <sheetName val="Metrics 7Q"/>
      <sheetName val="Metrics 7P"/>
      <sheetName val="Unit Costs 4P"/>
      <sheetName val="Activity 5P"/>
      <sheetName val="Element 6P"/>
      <sheetName val="Valuation 9A"/>
      <sheetName val="Capex 8A"/>
      <sheetName val="Capex 8B"/>
      <sheetName val="Valuation 9B"/>
      <sheetName val="SOR - Total Cost"/>
      <sheetName val="Mining_Geology &amp; Goldhouse"/>
      <sheetName val="MIN"/>
      <sheetName val="MTS"/>
      <sheetName val="Surface Works"/>
      <sheetName val="Ug ENG"/>
      <sheetName val="GEO"/>
      <sheetName val="S_WORKS"/>
      <sheetName val="P ENG"/>
      <sheetName val="PRC"/>
      <sheetName val="ENV"/>
      <sheetName val="G_HSE"/>
      <sheetName val="SAF"/>
      <sheetName val="MGT"/>
      <sheetName val="SEC"/>
      <sheetName val="HR"/>
      <sheetName val="PSBI"/>
      <sheetName val="COMM"/>
      <sheetName val="Sur_ENG (SMI)"/>
      <sheetName val="FIN"/>
      <sheetName val="IT"/>
      <sheetName val="S_ CHAIN"/>
      <sheetName val="input"/>
      <sheetName val="Unwinding"/>
      <sheetName val="Opex Add back"/>
      <sheetName val="GOLD ON HAND VALUE &amp; ROYAL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oldart"/>
    </sheetNames>
    <sheetDataSet>
      <sheetData sheetId="0"/>
      <sheetData sheetId="1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Recovery"/>
      <sheetName val="Mining"/>
      <sheetName val="StackSched1"/>
      <sheetName val="GoldSched1"/>
      <sheetName val="LeachSched1"/>
      <sheetName val="GRAPHS_TABLES"/>
      <sheetName val="Convers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Physical Statistics"/>
      <sheetName val="Cost Statistics"/>
      <sheetName val="Summary"/>
      <sheetName val="Operating Costs"/>
      <sheetName val="Unit Fixed Cost Tables"/>
      <sheetName val="Unit Costs Dry Ore Tonne Milled"/>
      <sheetName val="Mill Blend Table"/>
      <sheetName val="Unit Costs per Total BCM"/>
      <sheetName val="Unit Costs per Ore BCM mined"/>
      <sheetName val="Unit Costs per Ounce Recovered"/>
      <sheetName val="Capital"/>
      <sheetName val="Schedule input"/>
      <sheetName val="Mill Parameters"/>
      <sheetName val="Mining Costs"/>
      <sheetName val="Mining Schedule"/>
      <sheetName val="Manning"/>
      <sheetName val="Salary SCales"/>
      <sheetName val="Reallocations"/>
      <sheetName val="Financial Escalations"/>
      <sheetName val="Other Input"/>
      <sheetName val="Ore Stockpile valuations"/>
      <sheetName val="Waste Deferral Sche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P&amp;L Summary"/>
      <sheetName val="P&amp;L Detail"/>
      <sheetName val="P&amp;L Summary Comparative"/>
      <sheetName val="P&amp;L Detail Comparative"/>
      <sheetName val="Balance Sheet Management"/>
      <sheetName val="Consolidation"/>
      <sheetName val="Balance Sheet 30.06.08"/>
      <sheetName val="Rawson Operations"/>
      <sheetName val="Admin2007Bud"/>
      <sheetName val="Pronto Data"/>
      <sheetName val="Pronto GDR (WA)"/>
      <sheetName val="Pronto Data Job Cost"/>
      <sheetName val="Data"/>
      <sheetName val="Cost Cats"/>
      <sheetName val="MYOB Job Trf 30.11.07"/>
      <sheetName val="Pronto MYOB Acc Map"/>
      <sheetName val="Summary2"/>
      <sheetName val="VAdmin"/>
      <sheetName val="VTCain"/>
      <sheetName val="Regional  Feasibility Study"/>
      <sheetName val="VRegional "/>
      <sheetName val="VEureka(prefeas)"/>
      <sheetName val="Pre-feasibility"/>
      <sheetName val="Eureka Feasibility"/>
      <sheetName val="VWPty"/>
      <sheetName val="P &amp; E Worksheet"/>
      <sheetName val="Config"/>
      <sheetName val="Financials October 2008"/>
      <sheetName val="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"/>
      <sheetName val="Budget"/>
      <sheetName val="DPCB Mth act"/>
      <sheetName val="DPCB Mth w normalisation"/>
      <sheetName val="DPCB Mth bud"/>
      <sheetName val="JournalData"/>
      <sheetName val="Journal"/>
      <sheetName val="DPCB Mth w normalisation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"/>
      <sheetName val="Budget"/>
      <sheetName val="DPCB Mth act"/>
      <sheetName val="DPCB Mth w normalisation"/>
      <sheetName val="DPCB Mth bud"/>
      <sheetName val="JournalData"/>
      <sheetName val="Journal"/>
      <sheetName val="DPCB Mth w normalisation (2)"/>
      <sheetName val="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JGN DIHAPUS"/>
      <sheetName val="APR"/>
      <sheetName val="MAY"/>
      <sheetName val="JUN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JGN DIHAPUS"/>
      <sheetName val="APR"/>
      <sheetName val="MAY"/>
      <sheetName val="JUN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1771-V"/>
      <sheetName val="Permanent info"/>
      <sheetName val="Daftar lampiran"/>
      <sheetName val="Marshal"/>
      <sheetName val="F1771"/>
      <sheetName val="F1771-I"/>
      <sheetName val="F1771-II"/>
      <sheetName val="F1771-III"/>
      <sheetName val="F1771-IV"/>
      <sheetName val="F1771-VI"/>
      <sheetName val="Depreciation  schedule"/>
      <sheetName val="Penyusutan  (E)"/>
      <sheetName val="Penyusutan "/>
      <sheetName val="Attachement"/>
      <sheetName val="Lampiran"/>
      <sheetName val="Korfis (E)"/>
      <sheetName val="Korfis (I)"/>
      <sheetName val="Provision (E)"/>
      <sheetName val="Provision (I)"/>
      <sheetName val="reconc"/>
      <sheetName val="NAP"/>
      <sheetName val="PROLOSS"/>
      <sheetName val="TBM"/>
      <sheetName val="Oct 03"/>
      <sheetName val="DATA"/>
      <sheetName val="SFKLN"/>
      <sheetName val="K2-FA"/>
      <sheetName val="F1771_V"/>
      <sheetName val="DataSalesPlan08"/>
      <sheetName val="F1771-2"/>
      <sheetName val="WPL"/>
      <sheetName val="PO Database"/>
      <sheetName val="B1"/>
      <sheetName val="WTB"/>
      <sheetName val="PopCache_Sheet1"/>
      <sheetName val="F1771_II"/>
      <sheetName val="GeneralInfo"/>
      <sheetName val="d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ypothese"/>
      <sheetName val="element_N-1"/>
      <sheetName val="Provision"/>
      <sheetName val="Emprunt"/>
      <sheetName val="IMMOS_anterieur"/>
      <sheetName val="SAISIE_IMMOS"/>
      <sheetName val="Recap_IMMOS"/>
      <sheetName val="Cession"/>
      <sheetName val="VENTES"/>
      <sheetName val="PrixRevient"/>
      <sheetName val="CPC"/>
      <sheetName val="CA"/>
      <sheetName val="TRESO2002"/>
      <sheetName val="TRESO2003"/>
      <sheetName val="BILAN"/>
      <sheetName val="Feuil9"/>
      <sheetName val="Avril 03"/>
      <sheetName val="Cash summary  2002-2010 "/>
      <sheetName val="Revenue"/>
      <sheetName val="Semafo Guinée"/>
      <sheetName val="Rec_CA"/>
      <sheetName val="Fonction"/>
      <sheetName val="FILTRE"/>
      <sheetName val="AUTO"/>
      <sheetName val="INT_IMMO"/>
      <sheetName val="INT_CPCBILAN"/>
      <sheetName val="INIT_N1"/>
      <sheetName val="Module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  "/>
      <sheetName val="Qtr Sum"/>
      <sheetName val="Assumption"/>
      <sheetName val="Scenarios"/>
      <sheetName val="Timing"/>
      <sheetName val="Construction"/>
      <sheetName val="Operations"/>
      <sheetName val="Debt"/>
      <sheetName val="Equity"/>
      <sheetName val="Copy"/>
      <sheetName val="L"/>
      <sheetName val="N"/>
      <sheetName val="Data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  "/>
      <sheetName val="Qtr Sum"/>
      <sheetName val="Assumption"/>
      <sheetName val="Scenarios"/>
      <sheetName val="Timing"/>
      <sheetName val="Construction"/>
      <sheetName val="Operations"/>
      <sheetName val="Debt"/>
      <sheetName val="Equity"/>
      <sheetName val="Copy"/>
      <sheetName val="L"/>
      <sheetName val="N"/>
      <sheetName val="Data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_BOOK"/>
      <sheetName val="INDEX_BOOK"/>
      <sheetName val="Setup"/>
      <sheetName val="Errors"/>
      <sheetName val="LINK_ACT"/>
      <sheetName val="LINK_FCT"/>
      <sheetName val="LINK_BUD"/>
      <sheetName val="LINK_OUT"/>
      <sheetName val="LINK_HIS"/>
      <sheetName val="LINK_TPG"/>
      <sheetName val="FDC Feeder"/>
      <sheetName val="Key Performance Indicators (A1)"/>
      <sheetName val="Executive Summary (A2)"/>
      <sheetName val="Commentary (A3)"/>
      <sheetName val="Safety Graphs (B1)"/>
      <sheetName val="KPI Detail (C1)"/>
      <sheetName val="Physicals (C2)"/>
      <sheetName val="Production Graphs I (C3a)"/>
      <sheetName val="Production Graphs II (C3b)"/>
      <sheetName val="Op. Costs Graphs (C4)"/>
      <sheetName val="Net Earnings Graphs (D1a)"/>
      <sheetName val="Earnings Variance Graphs (D1b)"/>
      <sheetName val="Cash Flow Variance Graphs (D1c)"/>
      <sheetName val="Sum Inc Stmt (D2)"/>
      <sheetName val="Operating Costs (D3)"/>
      <sheetName val="Comparative (D4a)"/>
      <sheetName val="Comparative (D4b)"/>
      <sheetName val="Capital Expenditure (D5a)"/>
      <sheetName val="Capital Expenditure (D5b)"/>
      <sheetName val="Balance sheet (D6)"/>
      <sheetName val="Tax Calc (D7)"/>
      <sheetName val="Tax Calc (D7a)"/>
      <sheetName val="Mine_Operating_Statement"/>
      <sheetName val="Performance_Analysis"/>
      <sheetName val="Profit_Loss"/>
      <sheetName val="Cash_Flow"/>
      <sheetName val="Balance_Sheet"/>
      <sheetName val="Mine_Contrib (E1a)"/>
      <sheetName val="Mine_Contrib (E1b)"/>
      <sheetName val="Cover_MMR"/>
      <sheetName val="MMR_Admin"/>
      <sheetName val="MMR_Process"/>
      <sheetName val="MMR_Mill"/>
      <sheetName val="MMR_Heap"/>
      <sheetName val="MMR_Toll"/>
      <sheetName val="MMR_TOTAL"/>
      <sheetName val="MMR_UG"/>
      <sheetName val="MMR_UG1"/>
      <sheetName val="MMR_UG2"/>
      <sheetName val="MMR_UG3"/>
      <sheetName val="MMR_UG4"/>
      <sheetName val="MMR_UG5"/>
      <sheetName val="MMR_UG6"/>
      <sheetName val="MMR_UG7"/>
      <sheetName val="MMR_UG8"/>
      <sheetName val="MMR_UG9"/>
      <sheetName val="MMR_UG10"/>
      <sheetName val="MMR_OP"/>
      <sheetName val="MMR_OP1"/>
      <sheetName val="MMR_OP2"/>
      <sheetName val="MMR_OP3"/>
      <sheetName val="MMR_OP4"/>
      <sheetName val="MMR_OP5"/>
      <sheetName val="MMR_OP6"/>
      <sheetName val="MMR_OP7"/>
      <sheetName val="MMR_OP8"/>
      <sheetName val="MMR_OP9"/>
      <sheetName val="MMR_OP10"/>
      <sheetName val="MMR_OP11"/>
      <sheetName val="MMR_OP12"/>
      <sheetName val="MMR_OP13"/>
      <sheetName val="MMR_OP14"/>
      <sheetName val="MMR_OP15"/>
      <sheetName val="MMR_OP16"/>
      <sheetName val="MMR_OP17"/>
      <sheetName val="MMR_OP18"/>
      <sheetName val="MMR_OP19"/>
      <sheetName val="MMR_OP20"/>
      <sheetName val="MMR_OP21"/>
      <sheetName val="MMR_OP22"/>
      <sheetName val="MMR_OP23"/>
      <sheetName val="MMR_OP24"/>
      <sheetName val="MMR_OP25"/>
      <sheetName val="MMR_OP26"/>
      <sheetName val="MMR_OP27"/>
      <sheetName val="MMR_OP28"/>
      <sheetName val="Total_Mining_Graphs"/>
      <sheetName val="War_Pit_Graphs"/>
      <sheetName val="Kim_UG_Graphs"/>
      <sheetName val="Main_UG_Graphs"/>
      <sheetName val="Cru_Del_UG_Graphs"/>
      <sheetName val="Admin_Graphs"/>
      <sheetName val="Geology_Graphs"/>
      <sheetName val="Ratio_Analysis"/>
      <sheetName val="Budget_Sum_Inc_Stmt"/>
      <sheetName val="Budget_Balance_Sheet"/>
      <sheetName val="MMR_Recon"/>
      <sheetName val="End_of_Ye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_BOOK"/>
      <sheetName val="Errors"/>
      <sheetName val="INDEX_BOOK"/>
      <sheetName val="VersionControl"/>
      <sheetName val="Setup"/>
      <sheetName val="LINK_ACT"/>
      <sheetName val="LINK_FCT"/>
      <sheetName val="LINK_BUD"/>
      <sheetName val="LINK_OUT"/>
      <sheetName val="LINK_HIS"/>
      <sheetName val="LINK_TPG"/>
      <sheetName val="Consolidation"/>
      <sheetName val="QTR Cash_Costs"/>
      <sheetName val="FDC Feeder"/>
      <sheetName val="Key Performance Indicators (A1)"/>
      <sheetName val="Executive Summary (A2)"/>
      <sheetName val="Mine_Operating_Statement (A3)"/>
      <sheetName val="Performance_Analysis(A4)"/>
      <sheetName val="Profit_Loss(A5)"/>
      <sheetName val="Cash_Flow(A6)"/>
      <sheetName val="Balance_Sheet(A7)"/>
      <sheetName val="Safety Graphs (B1)"/>
      <sheetName val="Safety Summary (B2)"/>
      <sheetName val="KPI Detail (C1)"/>
      <sheetName val="Physicals (C2)"/>
      <sheetName val="Production Graphs I (C3a)"/>
      <sheetName val="Production Graphs II (C3b)"/>
      <sheetName val="Op. Costs Graphs (C4)"/>
      <sheetName val="Net Earnings Graphs (D1a)"/>
      <sheetName val="Earnings Variance Graphs (D1b)"/>
      <sheetName val="Cash Flow Variance Graphs (D1c)"/>
      <sheetName val="Sum Inc Stmt (D2)"/>
      <sheetName val="Operating Costs (D3)"/>
      <sheetName val="Comparative (D4)"/>
      <sheetName val="Capital Expenditure (D5a)"/>
      <sheetName val="Capital Expenditure (D5b)"/>
      <sheetName val="Capital Expenditure (D5c)"/>
      <sheetName val="Capital Commentary(D5e)"/>
      <sheetName val="Balance sheet (D6)"/>
      <sheetName val="Mine_Contrib (E1a)"/>
      <sheetName val="Mine_Contrib (E1b)"/>
      <sheetName val="Cashflow_By_Mine (E2)"/>
      <sheetName val="Activity_Cost_UG (E3a)"/>
      <sheetName val="Activity_Cost_OP (E3b)"/>
      <sheetName val="Cover_MMR"/>
      <sheetName val="MMR_Admin"/>
      <sheetName val="MMR_Process"/>
      <sheetName val="MMR_Mill"/>
      <sheetName val="MMR_Heap"/>
      <sheetName val="MMR_Lefroy"/>
      <sheetName val="MMR_TOTAL"/>
      <sheetName val="MMR_UG"/>
      <sheetName val="MMR_UG1"/>
      <sheetName val="MMR_UG2"/>
      <sheetName val="MMR_UG3"/>
      <sheetName val="MMR_UG4"/>
      <sheetName val="MMR_UG5"/>
      <sheetName val="MMR_UG6"/>
      <sheetName val="MMR_UG7"/>
      <sheetName val="MMR_UG8"/>
      <sheetName val="MMR_UG9"/>
      <sheetName val="MMR_UG10"/>
      <sheetName val="MMR_OP"/>
      <sheetName val="MMR_OP1"/>
      <sheetName val="MMR_OP2"/>
      <sheetName val="MMR_OP3"/>
      <sheetName val="MMR_OP4"/>
      <sheetName val="MMR_OP5"/>
      <sheetName val="MMR_OP6"/>
      <sheetName val="MMR_OP7"/>
      <sheetName val="MMR_OP8"/>
      <sheetName val="MMR_OP9"/>
      <sheetName val="MMR_OP10"/>
      <sheetName val="MMR_OP11"/>
      <sheetName val="MMR_OP12"/>
      <sheetName val="MMR_OP13"/>
      <sheetName val="MMR_OP14"/>
      <sheetName val="MMR_OP15"/>
      <sheetName val="MMR_OP16"/>
      <sheetName val="MMR_OP17"/>
      <sheetName val="MMR_OP18"/>
      <sheetName val="MMR_OP19"/>
      <sheetName val="MMR_OP20"/>
      <sheetName val="MMR_OP21"/>
      <sheetName val="MMR_OP22"/>
      <sheetName val="MMR_OP23"/>
      <sheetName val="MMR_OP24"/>
      <sheetName val="MMR_OP25"/>
      <sheetName val="MMR_OP26"/>
      <sheetName val="MMR_OP27"/>
      <sheetName val="MMR_OP28"/>
      <sheetName val="MMR_OP29"/>
      <sheetName val="MMR_LeviathanSummary"/>
      <sheetName val="MMR Recon"/>
      <sheetName val="ET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_BOOK"/>
      <sheetName val="Errors"/>
      <sheetName val="INDEX_BOOK"/>
      <sheetName val="VersionControl"/>
      <sheetName val="Setup"/>
      <sheetName val="LINK_ACT"/>
      <sheetName val="LINK_FCT"/>
      <sheetName val="LINK_BUD"/>
      <sheetName val="LINK_OUT"/>
      <sheetName val="LINK_HIS"/>
      <sheetName val="LINK_TPG"/>
      <sheetName val="Consolidation"/>
      <sheetName val="QTR Cash_Costs"/>
      <sheetName val="FDC Feeder"/>
      <sheetName val="Key Performance Indicators (A1)"/>
      <sheetName val="Executive Summary (A2)"/>
      <sheetName val="Mine_Operating_Statement (A3)"/>
      <sheetName val="Performance_Analysis(A4)"/>
      <sheetName val="Profit_Loss(A5)"/>
      <sheetName val="Cash_Flow(A6)"/>
      <sheetName val="Balance_Sheet(A7)"/>
      <sheetName val="Safety Graphs (B1)"/>
      <sheetName val="Safety Summary (B2)"/>
      <sheetName val="KPI Detail (C1)"/>
      <sheetName val="Physicals (C2)"/>
      <sheetName val="Production Graphs I (C3a)"/>
      <sheetName val="Production Graphs II (C3b)"/>
      <sheetName val="Op. Costs Graphs (C4)"/>
      <sheetName val="Net Earnings Graphs (D1a)"/>
      <sheetName val="Earnings Variance Graphs (D1b)"/>
      <sheetName val="Cash Flow Variance Graphs (D1c)"/>
      <sheetName val="Sum Inc Stmt (D2)"/>
      <sheetName val="Operating Costs (D3)"/>
      <sheetName val="Comparative (D4)"/>
      <sheetName val="Capital Expenditure (D5a)"/>
      <sheetName val="Capital Expenditure (D5b)"/>
      <sheetName val="Capital Expenditure (D5c)"/>
      <sheetName val="Capital Commentary(D5e)"/>
      <sheetName val="Balance sheet (D6)"/>
      <sheetName val="Mine_Contrib (E1a)"/>
      <sheetName val="Mine_Contrib (E1b)"/>
      <sheetName val="Cashflow_By_Mine (E2)"/>
      <sheetName val="Activity_Cost_UG (E3a)"/>
      <sheetName val="Activity_Cost_OP (E3b)"/>
      <sheetName val="Cover_MMR"/>
      <sheetName val="MMR_Admin"/>
      <sheetName val="MMR_Process"/>
      <sheetName val="MMR_Mill"/>
      <sheetName val="MMR_Heap"/>
      <sheetName val="MMR_Lefroy"/>
      <sheetName val="MMR_TOTAL"/>
      <sheetName val="MMR_UG"/>
      <sheetName val="MMR_UG1"/>
      <sheetName val="MMR_UG2"/>
      <sheetName val="MMR_UG3"/>
      <sheetName val="MMR_UG4"/>
      <sheetName val="MMR_UG5"/>
      <sheetName val="MMR_UG6"/>
      <sheetName val="MMR_UG7"/>
      <sheetName val="MMR_UG8"/>
      <sheetName val="MMR_UG9"/>
      <sheetName val="MMR_UG10"/>
      <sheetName val="MMR_OP"/>
      <sheetName val="MMR_OP1"/>
      <sheetName val="MMR_OP2"/>
      <sheetName val="MMR_OP3"/>
      <sheetName val="MMR_OP4"/>
      <sheetName val="MMR_OP5"/>
      <sheetName val="MMR_OP6"/>
      <sheetName val="MMR_OP7"/>
      <sheetName val="MMR_OP8"/>
      <sheetName val="MMR_OP9"/>
      <sheetName val="MMR_OP10"/>
      <sheetName val="MMR_OP11"/>
      <sheetName val="MMR_OP12"/>
      <sheetName val="MMR_OP13"/>
      <sheetName val="MMR_OP14"/>
      <sheetName val="MMR_OP15"/>
      <sheetName val="MMR_OP16"/>
      <sheetName val="MMR_OP17"/>
      <sheetName val="MMR_OP18"/>
      <sheetName val="MMR_OP19"/>
      <sheetName val="MMR_OP20"/>
      <sheetName val="MMR_OP21"/>
      <sheetName val="MMR_OP22"/>
      <sheetName val="MMR_OP23"/>
      <sheetName val="MMR_OP24"/>
      <sheetName val="MMR_OP25"/>
      <sheetName val="MMR_OP26"/>
      <sheetName val="MMR_OP27"/>
      <sheetName val="MMR_OP28"/>
      <sheetName val="MMR_OP29"/>
      <sheetName val="MMR_LeviathanSummary"/>
      <sheetName val="MMR Recon"/>
      <sheetName val="ET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Shift_DE"/>
      <sheetName val="Daily_DE"/>
      <sheetName val="Inv_Rpt"/>
      <sheetName val="ShiftChange_DE"/>
      <sheetName val="Daily_Txt"/>
      <sheetName val="Inventory_DE"/>
      <sheetName val="Monthly_DE"/>
      <sheetName val="DowntimeLists"/>
      <sheetName val="DowntimeEvents"/>
      <sheetName val="DowntimeRpt"/>
      <sheetName val="lup"/>
      <sheetName val="ShiftChange_Rpt"/>
      <sheetName val="Dashboard_Rpt"/>
      <sheetName val="Proc_Rpt"/>
      <sheetName val="Crush_Rpt"/>
      <sheetName val="Size_Rpt"/>
      <sheetName val="Leach_Rpt"/>
      <sheetName val="Neut_Rpt"/>
      <sheetName val="SX-EW_Rpt"/>
      <sheetName val="Cost_Rpt"/>
      <sheetName val="WkKPI_Rpt"/>
      <sheetName val="Month_Rpt"/>
      <sheetName val="30days"/>
      <sheetName val="MthCrush_Rpt"/>
      <sheetName val="Leach_Rpt_Internal"/>
      <sheetName val="Data"/>
      <sheetName val="CalcDlyKPI"/>
      <sheetName val="OCT"/>
      <sheetName val="EditBrowse"/>
      <sheetName val="lupHelp"/>
      <sheetName val="CalcRec"/>
      <sheetName val="RecoveryCurve"/>
      <sheetName val="Error and Change  log"/>
      <sheetName val="Wetar SheetDB V5.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ockpiles and tonnages mined"/>
      <sheetName val="TransferTo Budget"/>
      <sheetName val="load &amp; haul cost"/>
      <sheetName val="d &amp; b cost"/>
      <sheetName val="daywks cost"/>
      <sheetName val="gc cost"/>
      <sheetName val="ore tonages"/>
      <sheetName val="sheet1"/>
      <sheetName val="tables"/>
      <sheetName val="newres_data"/>
      <sheetName val="Sheet2"/>
      <sheetName val="mp_data"/>
      <sheetName val="Keying 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dback_format"/>
      <sheetName val="Exc Prod"/>
      <sheetName val="summary"/>
      <sheetName val="detail"/>
      <sheetName val="schedule"/>
      <sheetName val="data_summary"/>
      <sheetName val="p1g"/>
      <sheetName val="p2d"/>
      <sheetName val="p3e"/>
      <sheetName val="p310d9"/>
      <sheetName val="p420d1"/>
      <sheetName val="p5pna"/>
      <sheetName val="p510d2"/>
      <sheetName val="p610d9"/>
      <sheetName val="p610d1"/>
      <sheetName val="p7hst"/>
      <sheetName val="p7f"/>
      <sheetName val="p81b"/>
      <sheetName val="data13"/>
      <sheetName val="data14"/>
      <sheetName val="data15"/>
      <sheetName val="data16"/>
      <sheetName val="data 17"/>
      <sheetName val="data 18"/>
      <sheetName val="data 19"/>
      <sheetName val="data 2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08.10 "/>
      <sheetName val="2.08.10 "/>
      <sheetName val="03.08.10"/>
      <sheetName val="04.08.10 "/>
      <sheetName val="05.08.10 "/>
      <sheetName val="06.08.10"/>
      <sheetName val="07.08.10"/>
      <sheetName val="Purchase Orders (3)"/>
      <sheetName val="Purchase Orders (2)"/>
      <sheetName val="Purchase Orders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08.10 "/>
      <sheetName val="2.08.10 "/>
      <sheetName val="03.08.10"/>
      <sheetName val="04.08.10 "/>
      <sheetName val="05.08.10 "/>
      <sheetName val="06.08.10"/>
      <sheetName val="07.08.10"/>
      <sheetName val="Purchase Orders (3)"/>
      <sheetName val="Purchase Orders (2)"/>
      <sheetName val="Purchase Orders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"/>
      <sheetName val="Data"/>
      <sheetName val="Calc"/>
      <sheetName val="T_BenL"/>
      <sheetName val="Tab_Law"/>
      <sheetName val="Sum_Cal"/>
      <sheetName val="SUMM-2005"/>
      <sheetName val="SUMM-2006"/>
      <sheetName val="Work Sheet"/>
      <sheetName val="per Dept"/>
      <sheetName val="Summary1"/>
      <sheetName val="C-trans"/>
      <sheetName val="Tab_Pen"/>
      <sheetName val="Tab_Ann"/>
      <sheetName val="Tabel"/>
      <sheetName val="Tab_Con"/>
      <sheetName val="T_BenP"/>
      <sheetName val="Sum BP"/>
      <sheetName val="Tab_LLeave"/>
      <sheetName val="Recap"/>
      <sheetName val="Sample 172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2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File Properties"/>
      <sheetName val="Flow Sheet"/>
      <sheetName val="Targets"/>
      <sheetName val="Parameters"/>
      <sheetName val="Inventory"/>
      <sheetName val="Equipment"/>
      <sheetName val="Streams"/>
      <sheetName val="Inputs"/>
      <sheetName val="Daily Output(kg)"/>
      <sheetName val="Au Balance"/>
      <sheetName val="Met Reg"/>
      <sheetName val="Carbon Balance"/>
      <sheetName val="Calcs(1)"/>
      <sheetName val="Calcs(2)"/>
      <sheetName val="MEnd Final Recon(kg)"/>
      <sheetName val="Balance Nodes(Daily)"/>
      <sheetName val="Input Validation"/>
      <sheetName val="CIL Model Parameters"/>
      <sheetName val="CIL Tonnes Model"/>
      <sheetName val="CIL Solids Au Model"/>
      <sheetName val="CIL Solution Au Model"/>
      <sheetName val="CIL Carbon Au Model"/>
      <sheetName val="Au Allocation"/>
      <sheetName val="Balance Nodes(Monthly)"/>
      <sheetName val="Daily Output(Oz)"/>
      <sheetName val="MEnd Final Recon(Oz)"/>
      <sheetName val="Variance Analysis"/>
      <sheetName val="Links"/>
      <sheetName val="Security"/>
      <sheetName val="TonnesRecon(1)"/>
      <sheetName val="TonnesRecon(2)"/>
      <sheetName val="TonnesRecon(3)"/>
      <sheetName val="TonnesRecon(4)"/>
      <sheetName val="TonnesRecon(5)"/>
      <sheetName val="TonnesRecon(6)"/>
      <sheetName val="AuRecon(1)"/>
      <sheetName val="AuRecon(2)"/>
      <sheetName val="AuRecon(3)"/>
      <sheetName val="AuRecon(4)"/>
      <sheetName val="Leach Profi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pl"/>
      <sheetName val="resultado"/>
      <sheetName val="Gold Sales"/>
      <sheetName val="Variação receita"/>
      <sheetName val="dmpl"/>
      <sheetName val="doar"/>
      <sheetName val="Tickmarks"/>
      <sheetName val="Assumption"/>
      <sheetName val="Corp Admin Forecast Dec09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</sheetDataSet>
  </externalBook>
</externalLink>
</file>

<file path=xl/externalLinks/externalLink2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ay_Dbase"/>
      <sheetName val="Assay_W'kly Rpt"/>
      <sheetName val="Assay_Daily&amp;MTD"/>
      <sheetName val="GC_Dbase"/>
      <sheetName val="GC_W'kly"/>
      <sheetName val="GC_Daily&amp;M'tly"/>
      <sheetName val="Perth Daily Rpt"/>
      <sheetName val="Mine_DBase"/>
      <sheetName val="Eval_Report"/>
      <sheetName val="Exta-ore"/>
      <sheetName val="Tonnes"/>
      <sheetName val="Daily&amp;MTD Rpt."/>
      <sheetName val="Daily Prod"/>
      <sheetName val="MTD Prod"/>
      <sheetName val="W'kly Rpt."/>
      <sheetName val="NH_Benches"/>
      <sheetName val="TB_Benches"/>
      <sheetName val="Q'tly Rpt."/>
      <sheetName val="B'ch Sum."/>
      <sheetName val="B'ch by oretype"/>
      <sheetName val="PTD by Pit"/>
      <sheetName val="PTD by oretype"/>
      <sheetName val="Pit Sum by oretype"/>
      <sheetName val="Blk Rpt"/>
      <sheetName val="Gen.Rpts_diff.Blks,Benches,Pit"/>
      <sheetName val="Daily_Stats"/>
      <sheetName val="W'kly&amp;M'thly_Stats."/>
      <sheetName val="Tables"/>
      <sheetName val="GCTable"/>
      <sheetName val="AsTable"/>
      <sheetName val="Rehandling"/>
      <sheetName val="Daily Prd Recon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ay_Dbase"/>
      <sheetName val="Assay_W'kly Rpt"/>
      <sheetName val="Assay_Daily&amp;MTD"/>
      <sheetName val="GC_Dbase"/>
      <sheetName val="GC_W'kly"/>
      <sheetName val="GC_Daily&amp;M'tly"/>
      <sheetName val="Perth Daily Rpt"/>
      <sheetName val="Mine_DBase"/>
      <sheetName val="Eval_Report"/>
      <sheetName val="Exta-ore"/>
      <sheetName val="Tonnes"/>
      <sheetName val="Daily&amp;MTD Rpt."/>
      <sheetName val="Daily Prod"/>
      <sheetName val="MTD Prod"/>
      <sheetName val="W'kly Rpt."/>
      <sheetName val="NH_Benches"/>
      <sheetName val="TB_Benches"/>
      <sheetName val="Q'tly Rpt."/>
      <sheetName val="B'ch Sum."/>
      <sheetName val="B'ch by oretype"/>
      <sheetName val="PTD by Pit"/>
      <sheetName val="PTD by oretype"/>
      <sheetName val="Pit Sum by oretype"/>
      <sheetName val="Blk Rpt"/>
      <sheetName val="Gen.Rpts_diff.Blks,Benches,Pit"/>
      <sheetName val="Daily_Stats"/>
      <sheetName val="W'kly&amp;M'thly_Stats."/>
      <sheetName val="Tables"/>
      <sheetName val="GCTable"/>
      <sheetName val="AsTable"/>
      <sheetName val="Rehandling"/>
      <sheetName val="Daily Prd Recon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"/>
      <sheetName val="Data"/>
      <sheetName val="Calc"/>
      <sheetName val="Calc (Awal)"/>
      <sheetName val="AFTER 55"/>
      <sheetName val="VESTED"/>
      <sheetName val="TRANS"/>
      <sheetName val="DBvsLL(V)"/>
      <sheetName val="DBvsLL(T)"/>
      <sheetName val="DCvsLL(V)"/>
      <sheetName val="DCvsLL(T)"/>
      <sheetName val="Tab_k150"/>
      <sheetName val="T Mortalita"/>
      <sheetName val="DBvsLL(T) (2)"/>
      <sheetName val="Fyos&lt;1"/>
      <sheetName val="Recap55"/>
      <sheetName val="List_13"/>
      <sheetName val="T LL"/>
      <sheetName val="List_DPvsLL"/>
      <sheetName val="List_indDP"/>
      <sheetName val="ProjBen"/>
      <sheetName val="T1_ValPF"/>
      <sheetName val="T_Pelu"/>
      <sheetName val="Tab DPA"/>
      <sheetName val="C-vested"/>
      <sheetName val="C-trans"/>
      <sheetName val="T1_Val150"/>
      <sheetName val="T2_Val150"/>
      <sheetName val="Tab_Ann"/>
      <sheetName val="T2_ValPF"/>
      <sheetName val="SummRecX55"/>
      <sheetName val="SummRec55"/>
      <sheetName val="Tab_Iuran"/>
      <sheetName val="number conver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mp"/>
      <sheetName val="Sheet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mp"/>
      <sheetName val="Sheet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ORE_RC_Code"/>
      <sheetName val="Sheet1"/>
      <sheetName val="Computer hardware ( 10.0445 )"/>
      <sheetName val="TOTAL Rakor"/>
      <sheetName val="HEADER"/>
      <sheetName val="RumusTB 1 bln"/>
      <sheetName val="EXP0905"/>
      <sheetName val="Rates"/>
      <sheetName val="F1771-2"/>
      <sheetName val="F1771-3"/>
      <sheetName val="neraca okt"/>
      <sheetName val="AFTER 55"/>
      <sheetName val="F1771-III"/>
      <sheetName val="Trial"/>
      <sheetName val="Proj Summ"/>
      <sheetName val="A"/>
      <sheetName val="Rpt13.Oth"/>
      <sheetName val="ptk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GENTS"/>
    </sheetNames>
    <sheetDataSet>
      <sheetData sheetId="0" refreshError="1"/>
    </sheetDataSet>
  </externalBook>
</externalLink>
</file>

<file path=xl/externalLinks/externalLink2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GENTS"/>
    </sheetNames>
    <sheetDataSet>
      <sheetData sheetId="0" refreshError="1"/>
    </sheetDataSet>
  </externalBook>
</externalLink>
</file>

<file path=xl/externalLinks/externalLink2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M"/>
      <sheetName val="PBC-Corp May 14"/>
      <sheetName val="PBC-Cost May 14"/>
      <sheetName val="PBC-PSC May 14"/>
      <sheetName val="PBC-Corp Jun 14"/>
      <sheetName val="PBC-Cost Jun14"/>
      <sheetName val="PBC-PSC Jun 14"/>
      <sheetName val="A3 SRM Consol"/>
      <sheetName val="SRM BS"/>
      <sheetName val="SRM IS"/>
      <sheetName val="A5 CAJE"/>
      <sheetName val="ASM BS"/>
      <sheetName val="ASM IS"/>
      <sheetName val="SAD"/>
      <sheetName val="CF"/>
      <sheetName val="SAI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2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M"/>
      <sheetName val="PBC-Corp May 14"/>
      <sheetName val="PBC-Cost May 14"/>
      <sheetName val="PBC-PSC May 14"/>
      <sheetName val="PBC-Corp Jun 14"/>
      <sheetName val="PBC-Cost Jun14"/>
      <sheetName val="PBC-PSC Jun 14"/>
      <sheetName val="A3 SRM Consol"/>
      <sheetName val="SRM BS"/>
      <sheetName val="SRM IS"/>
      <sheetName val="A5 CAJE"/>
      <sheetName val="ASM BS"/>
      <sheetName val="ASM IS"/>
      <sheetName val="SAD"/>
      <sheetName val="CF"/>
      <sheetName val="SAI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2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Data"/>
      <sheetName val="Working"/>
      <sheetName val="Setup"/>
      <sheetName val="GenericChart"/>
      <sheetName val="Data_Extract"/>
      <sheetName val="Sheet1"/>
      <sheetName val="Graph Data"/>
      <sheetName val="Production summary C2011"/>
      <sheetName val="Graph Data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tants and target calcs"/>
      <sheetName val="Control_Data"/>
      <sheetName val="Waterfall by idea"/>
      <sheetName val="Target and baseline sheet"/>
      <sheetName val="IADRI Analysis"/>
      <sheetName val="Source_Data_1"/>
      <sheetName val="Ideas Pipeline"/>
      <sheetName val="Drills pareto"/>
      <sheetName val="Trucks Pareto"/>
      <sheetName val="Source_Data_2"/>
      <sheetName val="Source_Data_3"/>
      <sheetName val="Source_Data_4"/>
      <sheetName val="Source_Data_5"/>
      <sheetName val="Source_Data_6"/>
      <sheetName val="Driver_Tree"/>
      <sheetName val="Variance Reporting"/>
      <sheetName val="Sources of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tants and target calcs"/>
      <sheetName val="Control_Data"/>
      <sheetName val="Waterfall by idea"/>
      <sheetName val="Target and baseline sheet"/>
      <sheetName val="IADRI Analysis"/>
      <sheetName val="Source_Data_1"/>
      <sheetName val="Ideas Pipeline"/>
      <sheetName val="Drills pareto"/>
      <sheetName val="Trucks Pareto"/>
      <sheetName val="Source_Data_2"/>
      <sheetName val="Source_Data_3"/>
      <sheetName val="Source_Data_4"/>
      <sheetName val="Source_Data_5"/>
      <sheetName val="Source_Data_6"/>
      <sheetName val="Driver_Tree"/>
      <sheetName val="Variance Reporting"/>
      <sheetName val="Sources of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Input"/>
      <sheetName val="RawMatUsage"/>
      <sheetName val="RawMatCost"/>
      <sheetName val="MaintRecharge"/>
      <sheetName val="HardSoftAnalysis"/>
      <sheetName val="Lookup T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Input"/>
      <sheetName val="RawMatUsage"/>
      <sheetName val="RawMatCost"/>
      <sheetName val="MaintRecharge"/>
      <sheetName val="HardSoftAnalysis"/>
      <sheetName val="Lookup T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MineDamang"/>
      <sheetName val="MineLima"/>
      <sheetName val="Schedule"/>
      <sheetName val="Mi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MineDamang"/>
      <sheetName val="MineLima"/>
      <sheetName val="Schedule"/>
      <sheetName val="Mi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Mill Blend Table"/>
      <sheetName val="Operating Costs"/>
      <sheetName val="Unit Costs per Total BCM"/>
      <sheetName val="Unit Costs per Ore BCM mined"/>
      <sheetName val="Unit Costs Dry Ore Tonne Milled"/>
      <sheetName val="Unit Costs per Ounce Recovered"/>
      <sheetName val="Unit Fixed Cost Tables"/>
      <sheetName val="Capital"/>
      <sheetName val="Schedule input"/>
      <sheetName val="Other Input"/>
      <sheetName val="Mill Parameters"/>
      <sheetName val="Manning"/>
      <sheetName val="Financial Escalations"/>
      <sheetName val="Reallocations"/>
      <sheetName val="Ore Stockpile valuations"/>
      <sheetName val="Waste Deferral Schedule"/>
      <sheetName val="Tz-Manning (Abs)"/>
      <sheetName val="Old Unit fixed co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ec. Summ"/>
      <sheetName val="Prod Summ"/>
      <sheetName val="Op Statmnt"/>
      <sheetName val="Op State - do not use"/>
      <sheetName val="Qtr Op"/>
      <sheetName val="Qtr Prod"/>
      <sheetName val="Inventory"/>
      <sheetName val="DefWaste"/>
      <sheetName val="Capex Report"/>
      <sheetName val="Waterloo"/>
      <sheetName val="Graphs"/>
      <sheetName val="Actual Data"/>
      <sheetName val="Budget Data"/>
      <sheetName val="Graph Data"/>
      <sheetName val="Costs from Sun"/>
      <sheetName val="Waterloo Budg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Staff Summary"/>
      <sheetName val="Corp Admin Yearly Comparison"/>
      <sheetName val="Corp Admin SUM $A000"/>
      <sheetName val="Corp Admin Forecast Dec09"/>
      <sheetName val="Corp Admin"/>
      <sheetName val="Corp Manning Cost"/>
      <sheetName val="Annual Sal 2009-10"/>
      <sheetName val="Staff"/>
      <sheetName val="Hedge Options"/>
      <sheetName val="LY CORP"/>
      <sheetName val="Calendar"/>
      <sheetName val="Variance Explanation"/>
      <sheetName val="07-08"/>
      <sheetName val="Sheet1"/>
      <sheetName val="CORP BUD0809"/>
      <sheetName val="corp 0708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2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Input"/>
      <sheetName val="FixedFactors"/>
      <sheetName val="LH"/>
      <sheetName val="GC"/>
      <sheetName val="DB"/>
      <sheetName val="LimaGrams"/>
      <sheetName val="LimaTonne"/>
      <sheetName val="LimaBcm"/>
      <sheetName val="LimaL&amp;HRates"/>
      <sheetName val="LimaL&amp;HCost"/>
      <sheetName val="LimaScheduler"/>
      <sheetName val="DamangL&amp;HRates"/>
      <sheetName val="DamangGrams"/>
      <sheetName val="DamangTonne"/>
      <sheetName val="DamangBcm"/>
      <sheetName val="LimaMineSum"/>
      <sheetName val="DamangMineSum"/>
      <sheetName val="DamangL&amp;HCost"/>
      <sheetName val="KwesiNReserve"/>
      <sheetName val="KwesiSReserve"/>
      <sheetName val="LimaNReserve"/>
      <sheetName val="LimaSReserve"/>
      <sheetName val="Scheduledata"/>
      <sheetName val="lima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BS"/>
      <sheetName val="P&amp;L"/>
      <sheetName val="Correction"/>
      <sheetName val="PPh-29e"/>
      <sheetName val="PPh 25-e"/>
      <sheetName val="PPh 23"/>
      <sheetName val="PPh25"/>
      <sheetName val="Fiskal"/>
      <sheetName val="Recon21"/>
      <sheetName val="Provision"/>
      <sheetName val="PPh 23 object"/>
      <sheetName val="VAT-recon"/>
      <sheetName val="SCORE_RC_Code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ld price"/>
      <sheetName val="Operating Profit Statement"/>
      <sheetName val="Profit Statement"/>
      <sheetName val="Financial Summary"/>
      <sheetName val="Budget 2003"/>
      <sheetName val="Budget 2001"/>
      <sheetName val="TCE TCA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$AUD-Exploration Sum-Brazil"/>
      <sheetName val="$R-Exploration Summary"/>
      <sheetName val="$R-Operation-Non-discretionary"/>
      <sheetName val="$R-Evaluations"/>
      <sheetName val="$R-AFE-Discretional Spend_SUM"/>
      <sheetName val="$R-AFE-Discretional Spend AND"/>
      <sheetName val="$R-AFE-Discretional Spend HOR"/>
      <sheetName val="$R-AFE-Discretional Spend TAL"/>
      <sheetName val="$R-AFE-Discretional Spend SAP"/>
      <sheetName val="Evaluations"/>
      <sheetName val="AFE Discretional Spend "/>
      <sheetName val="Sheet1"/>
      <sheetName val="Link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2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$AUD-Exploration Sum-Brazil"/>
      <sheetName val="$R-Exploration Summary"/>
      <sheetName val="$R-Operation-Non-discretionary"/>
      <sheetName val="$R-Evaluations"/>
      <sheetName val="$R-AFE-Discretional Spend_SUM"/>
      <sheetName val="$R-AFE-Discretional Spend AND"/>
      <sheetName val="$R-AFE-Discretional Spend HOR"/>
      <sheetName val="$R-AFE-Discretional Spend TAL"/>
      <sheetName val="$R-AFE-Discretional Spend SAP"/>
      <sheetName val="Evaluations"/>
      <sheetName val="AFE Discretional Spend "/>
      <sheetName val="Sheet1"/>
      <sheetName val="Link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2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erdata"/>
      <sheetName val="WTB"/>
      <sheetName val="AJE"/>
      <sheetName val="Cash flow"/>
    </sheetNames>
    <sheetDataSet>
      <sheetData sheetId="0"/>
      <sheetData sheetId="1"/>
      <sheetData sheetId="2"/>
      <sheetData sheetId="3"/>
    </sheetDataSet>
  </externalBook>
</externalLink>
</file>

<file path=xl/externalLinks/externalLink2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erdata"/>
      <sheetName val="WTB"/>
      <sheetName val="AJE"/>
      <sheetName val="Cash flow"/>
    </sheetNames>
    <sheetDataSet>
      <sheetData sheetId="0"/>
      <sheetData sheetId="1"/>
      <sheetData sheetId="2"/>
      <sheetData sheetId="3"/>
    </sheetDataSet>
  </externalBook>
</externalLink>
</file>

<file path=xl/externalLinks/externalLink2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s"/>
      <sheetName val="Summary"/>
      <sheetName val="Schedule"/>
      <sheetName val="Parameters"/>
      <sheetName val="SCHEDULER"/>
      <sheetName val="RESERVES"/>
      <sheetName val="SETUP"/>
      <sheetName val="Shovel"/>
      <sheetName val="Trucks"/>
      <sheetName val="Blast"/>
      <sheetName val="Drill"/>
      <sheetName val="Mongolian Labour Rates"/>
      <sheetName val="Grade Control "/>
      <sheetName val="Service_Eq."/>
      <sheetName val="Labou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s"/>
      <sheetName val="Summary"/>
      <sheetName val="Schedule"/>
      <sheetName val="Parameters"/>
      <sheetName val="SCHEDULER"/>
      <sheetName val="RESERVES"/>
      <sheetName val="SETUP"/>
      <sheetName val="Shovel"/>
      <sheetName val="Trucks"/>
      <sheetName val="Blast"/>
      <sheetName val="Drill"/>
      <sheetName val="Mongolian Labour Rates"/>
      <sheetName val="Grade Control "/>
      <sheetName val="Service_Eq."/>
      <sheetName val="Labou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s"/>
      <sheetName val="Summary"/>
      <sheetName val="Schedule"/>
      <sheetName val="Parameters"/>
      <sheetName val="SCHEDULER"/>
      <sheetName val="RESERVES"/>
      <sheetName val="SETUP"/>
      <sheetName val="Shovel"/>
      <sheetName val="Trucks"/>
      <sheetName val="Blast"/>
      <sheetName val="Drill"/>
      <sheetName val="Mongolian Labour Rates"/>
      <sheetName val="Grade Control "/>
      <sheetName val="Service_Eq."/>
      <sheetName val="Labou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Circularização"/>
      <sheetName val="Partes Relacionadas"/>
      <sheetName val="PAS - Fornec."/>
      <sheetName val="Juros Vendor"/>
      <sheetName val="Juros Compror e AutoLiq"/>
      <sheetName val="INSS Saldo REFIS 06.03"/>
      <sheetName val="INSS"/>
      <sheetName val="Devoluções"/>
      <sheetName val="Provisão Revisões"/>
      <sheetName val="Adto Clientes"/>
      <sheetName val="XREF"/>
      <sheetName val="Tickmarks"/>
      <sheetName val="Comp. Fornec"/>
      <sheetName val="Bonus TetraPak"/>
      <sheetName val="Mov. Tetra Pak"/>
      <sheetName val="Saldo Spa"/>
      <sheetName val="Saldo Spa Set"/>
      <sheetName val="Var. cambial"/>
      <sheetName val="DEV. CLIENTES"/>
      <sheetName val="BATÁVIA"/>
      <sheetName val="CIRCUL."/>
      <sheetName val="$R-Exploration Summary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3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ciliation"/>
      <sheetName val="SPT Out"/>
      <sheetName val="GL Out"/>
      <sheetName val="SPT In"/>
      <sheetName val="GL In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3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ciliation"/>
      <sheetName val="SPT Out"/>
      <sheetName val="GL Out"/>
      <sheetName val="SPT In"/>
      <sheetName val="GL In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3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K1"/>
      <sheetName val="WK2"/>
      <sheetName val="WK3"/>
      <sheetName val="WK4"/>
      <sheetName val="WK5"/>
      <sheetName val="WK6"/>
      <sheetName val="Fuel-777"/>
      <sheetName val="DATA"/>
      <sheetName val="KPI's1"/>
      <sheetName val="KPI's2"/>
      <sheetName val="KPI's3"/>
      <sheetName val="KPI's4"/>
      <sheetName val="KPI's5"/>
      <sheetName val="KPI's6 "/>
      <sheetName val="5.A L&amp;H Assumptions"/>
      <sheetName val="5.B.1 D&amp;B Assumptions"/>
      <sheetName val="5.B.2 GC &amp; Explor Assumptions"/>
      <sheetName val="Compatibility Re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 to BS"/>
    </sheetNames>
    <sheetDataSet>
      <sheetData sheetId="0" refreshError="1"/>
    </sheetDataSet>
  </externalBook>
</externalLink>
</file>

<file path=xl/externalLinks/externalLink3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 to BS"/>
    </sheetNames>
    <sheetDataSet>
      <sheetData sheetId="0" refreshError="1"/>
    </sheetDataSet>
  </externalBook>
</externalLink>
</file>

<file path=xl/externalLinks/externalLink3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harge"/>
      <sheetName val="Angs"/>
      <sheetName val="Rekap"/>
      <sheetName val="Bubes"/>
      <sheetName val="Denda"/>
      <sheetName val="Alokasi"/>
      <sheetName val="DrDown"/>
      <sheetName val="Lo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harge"/>
      <sheetName val="Angs"/>
      <sheetName val="Rekap"/>
      <sheetName val="Bubes"/>
      <sheetName val="Denda"/>
      <sheetName val="Alokasi"/>
      <sheetName val="DrDown"/>
      <sheetName val="Lo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s"/>
      <sheetName val="Summary"/>
      <sheetName val="Schedule"/>
      <sheetName val="Parameters"/>
      <sheetName val="SCHEDULER"/>
      <sheetName val="RESERVES"/>
      <sheetName val="SETUP"/>
      <sheetName val="Shovel"/>
      <sheetName val="Trucks"/>
      <sheetName val="Blast"/>
      <sheetName val="Drill"/>
      <sheetName val="Mongolian Labour Rates"/>
      <sheetName val="Grade Control "/>
      <sheetName val="Service_Eq."/>
      <sheetName val="Labou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ine Summary"/>
      <sheetName val="Slides for presentation"/>
      <sheetName val="Comparison to Mac Model"/>
      <sheetName val="Bench mark"/>
      <sheetName val="FTE's"/>
      <sheetName val="Physicals from LOM"/>
      <sheetName val="Stock model"/>
      <sheetName val="Summary"/>
      <sheetName val="Site Management"/>
      <sheetName val="Admin"/>
      <sheetName val="Finance"/>
      <sheetName val="Supply"/>
      <sheetName val="IT"/>
      <sheetName val="HR"/>
      <sheetName val="Security"/>
      <sheetName val="B&amp;Q"/>
      <sheetName val="Other Accom"/>
      <sheetName val="OHS"/>
      <sheetName val="Accra Office"/>
      <sheetName val="Govt Relations"/>
      <sheetName val="Environment"/>
      <sheetName val="Community"/>
      <sheetName val="Mtce Buildings"/>
      <sheetName val="Mtce LV"/>
      <sheetName val="All Labour"/>
      <sheetName val="Process"/>
      <sheetName val="Mtce"/>
      <sheetName val="Mining"/>
      <sheetName val="Cost Centre List"/>
      <sheetName val="Cost Element List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nal Slide for 2011"/>
      <sheetName val="ODBC Ghana (2)"/>
      <sheetName val="ODBC Ghana"/>
      <sheetName val="ODBC Trans"/>
      <sheetName val="Pronto Codes"/>
      <sheetName val="Pronto Code Structure"/>
      <sheetName val="to delete"/>
      <sheetName val="Capital Slide"/>
      <sheetName val="old"/>
      <sheetName val="Mine Summary"/>
      <sheetName val="Old Slides for presentation"/>
      <sheetName val="Physicals from LOM"/>
      <sheetName val="Stock model"/>
      <sheetName val="Summary"/>
      <sheetName val="Site Management"/>
      <sheetName val="Admin"/>
      <sheetName val="Finance"/>
      <sheetName val="Supply"/>
      <sheetName val="IT"/>
      <sheetName val="HR"/>
      <sheetName val="Security"/>
      <sheetName val="B&amp;Q"/>
      <sheetName val="Other Accom"/>
      <sheetName val="OHS"/>
      <sheetName val="Accra Office"/>
      <sheetName val="Govt Relations"/>
      <sheetName val="Environment"/>
      <sheetName val="Community"/>
      <sheetName val="Mtce Buildings"/>
      <sheetName val="Mtce LV"/>
      <sheetName val="All Labour"/>
      <sheetName val="Process"/>
      <sheetName val="Mtce"/>
      <sheetName val="Mining"/>
      <sheetName val="Cost Centre List"/>
      <sheetName val="Cost Element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3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Qtr Chart"/>
      <sheetName val="Mnth Chart"/>
      <sheetName val="Pie Charts"/>
      <sheetName val="Summaries"/>
      <sheetName val="AFE Rpt"/>
      <sheetName val="Register"/>
      <sheetName val="Master Data"/>
      <sheetName val="Types"/>
      <sheetName val="Months"/>
      <sheetName val="Method"/>
      <sheetName val="Function"/>
      <sheetName val="Location"/>
      <sheetName val="Approval Ran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Qtr Chart"/>
      <sheetName val="Mnth Chart"/>
      <sheetName val="Pie Charts"/>
      <sheetName val="Summaries"/>
      <sheetName val="AFE Rpt"/>
      <sheetName val="Register"/>
      <sheetName val="Master Data"/>
      <sheetName val="Types"/>
      <sheetName val="Months"/>
      <sheetName val="Method"/>
      <sheetName val="Function"/>
      <sheetName val="Location"/>
      <sheetName val="Approval Ran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rtukontrak"/>
      <sheetName val="LAMPMV"/>
      <sheetName val="KONTRAK"/>
      <sheetName val="MAINSHEET"/>
      <sheetName val="PROG"/>
      <sheetName val="PPUNIT"/>
      <sheetName val="KURS"/>
      <sheetName val="LOAN"/>
      <sheetName val="CATATAN"/>
      <sheetName val="Kategori"/>
      <sheetName val="nod"/>
      <sheetName val="aplikasi"/>
      <sheetName val="CAP Oc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rtukontrak"/>
      <sheetName val="LAMPMV"/>
      <sheetName val="KONTRAK"/>
      <sheetName val="MAINSHEET"/>
      <sheetName val="PROG"/>
      <sheetName val="PPUNIT"/>
      <sheetName val="KURS"/>
      <sheetName val="LOAN"/>
      <sheetName val="CATATAN"/>
      <sheetName val="Kategori"/>
      <sheetName val="nod"/>
      <sheetName val="aplikasi"/>
      <sheetName val="CAP Oc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"/>
      <sheetName val="Summary"/>
      <sheetName val="Forecast"/>
      <sheetName val="Sensitivity"/>
      <sheetName val="Indicies"/>
      <sheetName val="Bar Graph"/>
      <sheetName val="Tax Schedule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NL"/>
      <sheetName val="Jnl format"/>
    </sheetNames>
    <definedNames>
      <definedName name="Interest_Rate"/>
      <definedName name="Loan_Amount"/>
      <definedName name="Loan_Start"/>
      <definedName name="Loan_Years"/>
    </definedNames>
    <sheetDataSet>
      <sheetData sheetId="0" refreshError="1"/>
      <sheetData sheetId="1" refreshError="1"/>
    </sheetDataSet>
  </externalBook>
</externalLink>
</file>

<file path=xl/externalLinks/externalLink3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NL"/>
      <sheetName val="Jnl format"/>
    </sheetNames>
    <definedNames>
      <definedName name="Interest_Rate"/>
      <definedName name="Loan_Amount"/>
      <definedName name="Loan_Start"/>
      <definedName name="Loan_Years"/>
    </definedNames>
    <sheetDataSet>
      <sheetData sheetId="0" refreshError="1"/>
      <sheetData sheetId="1" refreshError="1"/>
    </sheetDataSet>
  </externalBook>
</externalLink>
</file>

<file path=xl/externalLinks/externalLink3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vanced Development"/>
      <sheetName val="#REF"/>
    </sheetNames>
    <sheetDataSet>
      <sheetData sheetId="0" refreshError="1"/>
      <sheetData sheetId="1" refreshError="1"/>
    </sheetDataSet>
  </externalBook>
</externalLink>
</file>

<file path=xl/externalLinks/externalLink3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provisão de férias"/>
      <sheetName val="prov. 13. salário"/>
      <sheetName val="Cost Centre List"/>
      <sheetName val="Cost Element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Pilot"/>
      <sheetName val="Daily"/>
      <sheetName val="Weekly"/>
      <sheetName val="Monthly"/>
      <sheetName val="Quarterly"/>
      <sheetName val="Daily Bud"/>
      <sheetName val="Weekly Bud"/>
      <sheetName val="Monthly Bud"/>
      <sheetName val="Quarterly Bud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Pilot"/>
      <sheetName val="Daily"/>
      <sheetName val="Weekly"/>
      <sheetName val="Monthly"/>
      <sheetName val="Quarterly"/>
      <sheetName val="Daily Bud"/>
      <sheetName val="Weekly Bud"/>
      <sheetName val="Monthly Bud"/>
      <sheetName val="Quarterly Bu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ld Call (2)"/>
      <sheetName val="PROCESSING Perth"/>
      <sheetName val="Perth Daily Summary"/>
      <sheetName val="Gold Call"/>
      <sheetName val="DATA ENTRY"/>
      <sheetName val="CALC "/>
      <sheetName val="Chart3"/>
      <sheetName val="Daily Report "/>
      <sheetName val="MTD"/>
      <sheetName val="Perth Weekly report"/>
      <sheetName val="Daily"/>
      <sheetName val="Weekly"/>
      <sheetName val="YTD"/>
      <sheetName val="Last 7 days"/>
      <sheetName val="DAILY KPI DATA"/>
      <sheetName val="Prod. Stats"/>
      <sheetName val="KPI TRENDS"/>
      <sheetName val="Water Balance"/>
      <sheetName val="Steel Balls Addition"/>
      <sheetName val="Resident Time"/>
      <sheetName val="Weekly Report "/>
      <sheetName val="GIC EOM"/>
      <sheetName val="EOM"/>
      <sheetName val="GIC DATA ENTRY"/>
      <sheetName val="GIC WK1 "/>
      <sheetName val="GIC WK2"/>
      <sheetName val="GIC WK3"/>
      <sheetName val="GIC WK4"/>
      <sheetName val="GIC WK5"/>
      <sheetName val="GIC WK6"/>
      <sheetName val="MILL DT COMMENTS"/>
      <sheetName val="Sheet1"/>
      <sheetName val="SAG MILL CHARGE"/>
      <sheetName val="Sheet2"/>
      <sheetName val="Wet tons sheet"/>
      <sheetName val="DLY CRUSHED AND MILLED TRENDS"/>
      <sheetName val="DOWNTIME REASONS"/>
      <sheetName val="GRINDING DOWNTIME SUMMARY"/>
      <sheetName val="CRUSHING DOWNTIME SUMMARY"/>
      <sheetName val="CRUSHER AVAIL AND UTILIS DATA"/>
      <sheetName val="GRINDING AVAIL &amp; UTILIS DATA"/>
      <sheetName val="COMBINED DOWNTIME ANALYSIS"/>
      <sheetName val="Sheet4"/>
      <sheetName val="Chart1"/>
      <sheetName val="Chart2"/>
      <sheetName val="Sheet3"/>
      <sheetName val="Chart5"/>
      <sheetName val="Chart4"/>
      <sheetName val="Chart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3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ApplicationData"/>
      <sheetName val="Mining Manning List for Heads"/>
      <sheetName val="Cover"/>
      <sheetName val="Engagement Pre-Start"/>
      <sheetName val="Engagement Milestones"/>
      <sheetName val="Engagement Charter"/>
      <sheetName val="Team Barometer"/>
      <sheetName val="Idea Pipeline"/>
      <sheetName val="Idea Target Setting"/>
      <sheetName val="HELP"/>
      <sheetName val="WPlan-Last Week"/>
      <sheetName val="WPlan-Next Week"/>
      <sheetName val="CI training line"/>
      <sheetName val="CI training BI"/>
      <sheetName val="a. Plan waterfall charts"/>
      <sheetName val="e. Planners trained in Xact"/>
      <sheetName val="g. Tyre cost"/>
      <sheetName val="1. 1019 labour valuation"/>
      <sheetName val="i. Time Model"/>
      <sheetName val="Accident damage"/>
      <sheetName val="Roster"/>
      <sheetName val="RAR Schedule"/>
      <sheetName val="RAR Scorecard"/>
      <sheetName val="RAR KPI Tracker"/>
      <sheetName val="KPI Summary "/>
      <sheetName val="Au Recovery"/>
      <sheetName val="SAG Mill Feed Rate"/>
      <sheetName val="Oz "/>
      <sheetName val="Tailings Grade"/>
      <sheetName val="Resources"/>
      <sheetName val="Strategic Plan (need 2017)"/>
      <sheetName val="draft WPan - 201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ApplicationData"/>
      <sheetName val="Mining Manning List for Heads"/>
      <sheetName val="Cover"/>
      <sheetName val="Engagement Pre-Start"/>
      <sheetName val="Engagement Milestones"/>
      <sheetName val="Engagement Charter"/>
      <sheetName val="Team Barometer"/>
      <sheetName val="Idea Pipeline"/>
      <sheetName val="Idea Target Setting"/>
      <sheetName val="HELP"/>
      <sheetName val="WPlan-Last Week"/>
      <sheetName val="WPlan-Next Week"/>
      <sheetName val="CI training line"/>
      <sheetName val="CI training BI"/>
      <sheetName val="a. Plan waterfall charts"/>
      <sheetName val="e. Planners trained in Xact"/>
      <sheetName val="g. Tyre cost"/>
      <sheetName val="1. 1019 labour valuation"/>
      <sheetName val="i. Time Model"/>
      <sheetName val="Accident damage"/>
      <sheetName val="Roster"/>
      <sheetName val="RAR Schedule"/>
      <sheetName val="RAR Scorecard"/>
      <sheetName val="RAR KPI Tracker"/>
      <sheetName val="KPI Summary "/>
      <sheetName val="Au Recovery"/>
      <sheetName val="SAG Mill Feed Rate"/>
      <sheetName val="Oz "/>
      <sheetName val="Tailings Grade"/>
      <sheetName val="Resources"/>
      <sheetName val="Strategic Plan (need 2017)"/>
      <sheetName val="draft WPan - 201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&amp;F adjustments"/>
      <sheetName val="Job Index"/>
      <sheetName val="Expat Labour index"/>
      <sheetName val="Local Labour Index"/>
      <sheetName val="Tyre Index"/>
      <sheetName val="Spares Index"/>
      <sheetName val="Fuel Index"/>
      <sheetName val="Explosives Index"/>
      <sheetName val="Notional Gang"/>
      <sheetName val="CediUS$"/>
      <sheetName val="Components"/>
      <sheetName val="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a movimentação jan-dez-02"/>
      <sheetName val="Mapa Movimentação out-dez-02"/>
      <sheetName val="Global Depreciação"/>
      <sheetName val="Parâmetro"/>
      <sheetName val="Obras em Andamento"/>
      <sheetName val="Obras em andamento (2)"/>
      <sheetName val="teste de adição"/>
      <sheetName val="Teste Baixas"/>
      <sheetName val="XREF"/>
      <sheetName val="Tickmarks 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3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a movimentação jan-dez-02"/>
      <sheetName val="Mapa Movimentação out-dez-02"/>
      <sheetName val="Global Depreciação"/>
      <sheetName val="Parâmetro"/>
      <sheetName val="Obras em Andamento"/>
      <sheetName val="Obras em andamento (2)"/>
      <sheetName val="teste de adição"/>
      <sheetName val="Teste Baixas"/>
      <sheetName val="XREF"/>
      <sheetName val="Tickmarks 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3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arativo. Forn. 12_02"/>
      <sheetName val="Projeção Forn. 12_02"/>
      <sheetName val="Atrasados Tetrapak"/>
      <sheetName val="Projeção Leite 1202"/>
      <sheetName val="Dev. Clientes"/>
      <sheetName val="Dev. Subs de Clientes"/>
      <sheetName val="Bônus Tetrapak"/>
      <sheetName val="XREF"/>
      <sheetName val="Tickmarks"/>
      <sheetName val="Tickmarks "/>
      <sheetName val="provisão de férias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3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População"/>
      <sheetName val="Cálculo Desp. Comissões"/>
      <sheetName val="Teste de Despesas"/>
      <sheetName val="Teste Analítico"/>
      <sheetName val="XREF"/>
      <sheetName val="Tickmarks"/>
      <sheetName val="Dev. Clientes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 refreshError="1"/>
    </sheetDataSet>
  </externalBook>
</externalLink>
</file>

<file path=xl/externalLinks/externalLink3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o"/>
      <sheetName val="Índices"/>
      <sheetName val="Tickmarks"/>
      <sheetName val="Dez-03"/>
      <sheetName val="Set e Dez-04"/>
      <sheetName val="Set-05"/>
      <sheetName val="Despesas"/>
      <sheetName val="BALDEZ03"/>
      <sheetName val="bal01"/>
      <sheetName val="bal02"/>
      <sheetName val="bal03"/>
      <sheetName val="bal04"/>
      <sheetName val="bal05"/>
      <sheetName val="bal06"/>
      <sheetName val="bal07"/>
      <sheetName val="bal08"/>
      <sheetName val="bal09 a 12"/>
      <sheetName val="XREF"/>
      <sheetName val="Cálculo Desp. Comissõ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/>
      <sheetData sheetId="18" refreshError="1"/>
    </sheetDataSet>
  </externalBook>
</externalLink>
</file>

<file path=xl/externalLinks/externalLink3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TIVO"/>
      <sheetName val="PASSIVO"/>
      <sheetName val="RESULTADO"/>
      <sheetName val="Resumo"/>
      <sheetName val="MUT"/>
      <sheetName val="DOAR"/>
      <sheetName val="Mapa Imobilizado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TIVO"/>
      <sheetName val="PASSIVO"/>
      <sheetName val="RESULTADO"/>
      <sheetName val="Resumo"/>
      <sheetName val="MUT"/>
      <sheetName val="DOAR"/>
      <sheetName val="Mapa Imobilizado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Teste de Guias"/>
      <sheetName val="Provisões Folha Pagto. Set."/>
      <sheetName val="Provisões Folha Pagto.Dez."/>
      <sheetName val="INSS - FGTS a Pagar Set."/>
      <sheetName val="INSS - FGTS a Pagar Dez."/>
      <sheetName val="Teste Provisão de Férias Set."/>
      <sheetName val="Teste Provisão 13o. Sal. Set"/>
      <sheetName val="Prov.PLR Set."/>
      <sheetName val="Prov.PLR Jan. a Dez."/>
      <sheetName val="Tickmarks"/>
      <sheetName val="Resumo"/>
      <sheetName val="Mapa Imobiliz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pulação"/>
      <sheetName val="Cálculo Desp. Comissões"/>
      <sheetName val="Teste de Despesas"/>
      <sheetName val="Teste Analítico"/>
      <sheetName val="Tickmarks"/>
      <sheetName val="Lead"/>
    </sheetNames>
    <sheetDataSet>
      <sheetData sheetId="0"/>
      <sheetData sheetId="1"/>
      <sheetData sheetId="2"/>
      <sheetData sheetId="3" refreshError="1"/>
      <sheetData sheetId="4"/>
      <sheetData sheetId="5" refreshError="1"/>
    </sheetDataSet>
  </externalBook>
</externalLink>
</file>

<file path=xl/externalLinks/externalLink3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Provisão de Férias"/>
      <sheetName val="Mov.Funcionários"/>
      <sheetName val="Isonomia Dez.03 "/>
      <sheetName val="COFINS saldo Refis 06.03"/>
      <sheetName val="COFINS PAES"/>
      <sheetName val="XREF"/>
      <sheetName val="Tickmarks"/>
      <sheetName val="Populaçã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Provisão de Férias"/>
      <sheetName val="Mov.Funcionários"/>
      <sheetName val="Isonomia Dez.03 "/>
      <sheetName val="COFINS saldo Refis 06.03"/>
      <sheetName val="COFINS PAES"/>
      <sheetName val="XREF"/>
      <sheetName val="Tickmarks"/>
      <sheetName val="Populaçã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prov. 13. salário"/>
      <sheetName val="provisão de férias"/>
      <sheetName val="XREF"/>
      <sheetName val="Tickmark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Global folha"/>
      <sheetName val="Links"/>
      <sheetName val="XREF"/>
      <sheetName val="Tickmarks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externalLinks/externalLink3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osição"/>
      <sheetName val="teste de despesa"/>
      <sheetName val="teste de custo"/>
      <sheetName val="Global folha"/>
      <sheetName val="Log"/>
      <sheetName val="XREF"/>
      <sheetName val="Tickmarks"/>
      <sheetName val="Lead"/>
    </sheetNames>
    <sheetDataSet>
      <sheetData sheetId="0"/>
      <sheetData sheetId="1"/>
      <sheetData sheetId="2"/>
      <sheetData sheetId="3" refreshError="1"/>
      <sheetData sheetId="4" refreshError="1"/>
      <sheetData sheetId="5"/>
      <sheetData sheetId="6"/>
      <sheetData sheetId="7" refreshError="1"/>
    </sheetDataSet>
  </externalBook>
</externalLink>
</file>

<file path=xl/externalLinks/externalLink3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Global folha"/>
      <sheetName val="Conciliação FP"/>
      <sheetName val="XREF"/>
      <sheetName val="Tickmarks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</sheetDataSet>
  </externalBook>
</externalLink>
</file>

<file path=xl/externalLinks/externalLink3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Referência 08.01"/>
      <sheetName val="Referência 12.01"/>
      <sheetName val="Movimentação"/>
      <sheetName val="Teste de Despesas"/>
      <sheetName val="XREF"/>
      <sheetName val="Tickmarks"/>
      <sheetName val="Projeção 31.12.2004"/>
      <sheetName val="População para teste"/>
      <sheetName val="teste de despesa"/>
      <sheetName val="LOG"/>
      <sheetName val="Impostos Outros - Aços out04"/>
      <sheetName val="Teste Fopag ARMCO"/>
      <sheetName val="Teste Fopag Aços"/>
      <sheetName val="PAS FOPAG"/>
      <sheetName val="Segregação PAS X Detalhes"/>
      <sheetName val="Teste Detalhes"/>
      <sheetName val="Teste de Projeçã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</sheetDataSet>
  </externalBook>
</externalLink>
</file>

<file path=xl/externalLinks/externalLink3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Mapa de Movimentação"/>
      <sheetName val="ABN"/>
      <sheetName val="Itau"/>
      <sheetName val="Bradesco 1"/>
      <sheetName val="Bradesco 2"/>
      <sheetName val="Bradesco 3"/>
      <sheetName val="Brasil 1"/>
      <sheetName val="Brasil 2"/>
      <sheetName val="Safra Parc.URTJLP"/>
      <sheetName val="Safra Parc. UMBND"/>
      <sheetName val="XREF"/>
      <sheetName val="Tickmarks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3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Mapa de mov e PAs dep"/>
      <sheetName val="Teste de adição"/>
      <sheetName val="Teste saldo inicial"/>
      <sheetName val="LOG saldo inicial"/>
      <sheetName val="Parâmetro"/>
      <sheetName val="Imob. em andamento"/>
      <sheetName val="Depreciação"/>
      <sheetName val="Total Deprec."/>
      <sheetName val="Log"/>
      <sheetName val="Capitalização de Juros"/>
      <sheetName val="XREF"/>
      <sheetName val="Tickmarks"/>
      <sheetName val="At. Permanente - Dez - 03"/>
      <sheetName val="Mapa Movimentação"/>
      <sheetName val="Cálculo Depreciação"/>
      <sheetName val="Composição (PPC)"/>
      <sheetName val="Teste Adições"/>
      <sheetName val="Teste Baixas"/>
      <sheetName val="Leasing"/>
      <sheetName val="Mapa de Movimentação"/>
      <sheetName val="Comp. Imob. 09-01"/>
      <sheetName val="Comp. Imóveis"/>
      <sheetName val="Baixas"/>
      <sheetName val="Cálculo de Depreciação"/>
      <sheetName val="Teste Saldo Incial"/>
      <sheetName val="Report"/>
      <sheetName val="Det.dos Parâmetros"/>
      <sheetName val="#REF"/>
      <sheetName val="Log SI"/>
      <sheetName val="mapa de imobilizado (DEZ)"/>
      <sheetName val="global de depreciação (DEZ)"/>
      <sheetName val="Mapa Mov Imob (OUT)"/>
      <sheetName val="Teste Depreciação (OUT)"/>
      <sheetName val="Linhas Telefônicas (OUT)"/>
      <sheetName val="Mapa Imobilizado"/>
      <sheetName val="Movimentação"/>
      <sheetName val="Adições"/>
      <sheetName val="Saldo inicial"/>
      <sheetName val="Mapa de Movimentação 31.08.03"/>
      <sheetName val="Teste de Adições "/>
      <sheetName val="Teste de Depreciação"/>
      <sheetName val="PAS Deprec. SET-07"/>
      <sheetName val="Mapa Movimentação 30.09.06"/>
      <sheetName val="PAS Depreciação 30.09.06"/>
      <sheetName val="Mapa Movimentação 31.12.2006"/>
      <sheetName val="PAS Depreciação 31.12.06"/>
      <sheetName val="Teste de Adições"/>
      <sheetName val="Saldo  Inicial - Baixas"/>
      <sheetName val="Teste Depreciação"/>
      <sheetName val="Nota 2006"/>
      <sheetName val="PALIO (ZE MARIA)"/>
      <sheetName val="FIESTA (STEFANO)"/>
      <sheetName val="ZAFIRA (ESTELA)"/>
      <sheetName val="Quadro de Movimentação"/>
      <sheetName val="PAS Depreciação"/>
      <sheetName val="Imobilizado {PPC}"/>
      <sheetName val="PAS Depreciação 31.10.03"/>
      <sheetName val="Teste de adições 31.10.03"/>
      <sheetName val="Despesa com manutenção 31.10.03"/>
      <sheetName val="Análise de Variação"/>
      <sheetName val="Teste Adição"/>
      <sheetName val="Teste Baix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3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S Setembro"/>
      <sheetName val="Pend. Grandes Clientes 09.03"/>
      <sheetName val="EXTERIOR"/>
      <sheetName val="VAR. CAMBIAL"/>
      <sheetName val="CIRCULARIZAÇÃO"/>
      <sheetName val="XREF"/>
      <sheetName val="Tickmarks"/>
      <sheetName val="Lead"/>
    </sheetNames>
    <sheetDataSet>
      <sheetData sheetId="0"/>
      <sheetData sheetId="1"/>
      <sheetData sheetId="2" refreshError="1"/>
      <sheetData sheetId="3"/>
      <sheetData sheetId="4" refreshError="1"/>
      <sheetData sheetId="5"/>
      <sheetData sheetId="6"/>
      <sheetData sheetId="7" refreshError="1"/>
    </sheetDataSet>
  </externalBook>
</externalLink>
</file>

<file path=xl/externalLinks/externalLink3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98 FINSUMMARY "/>
      <sheetName val="AGBL STATS"/>
      <sheetName val="FINSUMMARY"/>
      <sheetName val="OPERCOST(D)"/>
      <sheetName val="P&amp;L (D)"/>
      <sheetName val="B-SHEET (D)"/>
      <sheetName val="CASHFLOW (D)"/>
      <sheetName val="GOLD IN PROCESS"/>
      <sheetName val="STRIPPING RATIO"/>
      <sheetName val="ORE STOCKPILE"/>
      <sheetName val="ORE VAL TREND"/>
      <sheetName val="ORE STATS"/>
      <sheetName val="HISTORICAL TREND"/>
      <sheetName val="OPERCOST"/>
      <sheetName val="P&amp;L"/>
      <sheetName val="B-SHEET"/>
      <sheetName val="CASHFLOW"/>
      <sheetName val="ADJUSTMENTS"/>
      <sheetName val="YABAS"/>
      <sheetName val="YAP&amp;L"/>
      <sheetName val="YAMCR"/>
      <sheetName val="ore unit cost"/>
      <sheetName val=" COST TREND "/>
      <sheetName val="NOTES CONSO"/>
      <sheetName val="consoCF"/>
      <sheetName val="consoBS"/>
      <sheetName val="NOTES MONTH"/>
      <sheetName val="YABAD"/>
      <sheetName val="FASS"/>
      <sheetName val="YAPO"/>
      <sheetName val="1999 OP BUD"/>
      <sheetName val="PRODUCTION TREND"/>
      <sheetName val="GRAPH DATA BANK"/>
      <sheetName val="YAMCR 2nd qtr 1998"/>
      <sheetName val="YAMCR 1st hlf yr 1998"/>
      <sheetName val="YABAS 2nd qtr 1998"/>
      <sheetName val="YABAS 1st hlf year 1998 "/>
      <sheetName val="P&amp;L 2nd qtr 1998"/>
      <sheetName val="P&amp;L 1st hlf yr 1998 "/>
      <sheetName val="B-SHEET 2nd qtr 1998"/>
      <sheetName val="B-SHEET 1st hlf yr 1998 "/>
      <sheetName val="CASHFLOW 2nd qtr 1998"/>
      <sheetName val="CASHFLOW 1st hlf yr 1998 "/>
      <sheetName val="CC_LEV_1"/>
      <sheetName val="GM'S SUMMARY &amp; G"/>
      <sheetName val="Configuration"/>
      <sheetName val="FINANCIAL STATEMENTS DECEMBER"/>
      <sheetName val="MthlyREPORT"/>
      <sheetName val="1998_FINSUMMARY_"/>
      <sheetName val="AGBL_STATS"/>
      <sheetName val="P&amp;L_(D)"/>
      <sheetName val="B-SHEET_(D)"/>
      <sheetName val="CASHFLOW_(D)"/>
      <sheetName val="GOLD_IN_PROCESS"/>
      <sheetName val="STRIPPING_RATIO"/>
      <sheetName val="ORE_STOCKPILE"/>
      <sheetName val="ORE_VAL_TREND"/>
      <sheetName val="ORE_STATS"/>
      <sheetName val="HISTORICAL_TREND"/>
      <sheetName val="ore_unit_cost"/>
      <sheetName val="_COST_TREND_"/>
      <sheetName val="NOTES_CONSO"/>
      <sheetName val="NOTES_MONTH"/>
      <sheetName val="1999_OP_BUD"/>
      <sheetName val="PRODUCTION_TREND"/>
      <sheetName val="GRAPH_DATA_BANK"/>
      <sheetName val="YAMCR_2nd_qtr_1998"/>
      <sheetName val="YAMCR_1st_hlf_yr_1998"/>
      <sheetName val="YABAS_2nd_qtr_1998"/>
      <sheetName val="YABAS_1st_hlf_year_1998_"/>
      <sheetName val="P&amp;L_2nd_qtr_1998"/>
      <sheetName val="P&amp;L_1st_hlf_yr_1998_"/>
      <sheetName val="B-SHEET_2nd_qtr_1998"/>
      <sheetName val="B-SHEET_1st_hlf_yr_1998_"/>
      <sheetName val="CASHFLOW_2nd_qtr_1998"/>
      <sheetName val="CASHFLOW_1st_hlf_yr_1998_"/>
      <sheetName val="GM'S_SUMMARY_&amp;_G"/>
      <sheetName val="FINANCIAL_STATEMENTS_DECEMBER"/>
      <sheetName val="1998_FINSUMMARY_1"/>
      <sheetName val="AGBL_STATS1"/>
      <sheetName val="P&amp;L_(D)1"/>
      <sheetName val="B-SHEET_(D)1"/>
      <sheetName val="CASHFLOW_(D)1"/>
      <sheetName val="GOLD_IN_PROCESS1"/>
      <sheetName val="STRIPPING_RATIO1"/>
      <sheetName val="ORE_STOCKPILE1"/>
      <sheetName val="ORE_VAL_TREND1"/>
      <sheetName val="ORE_STATS1"/>
      <sheetName val="HISTORICAL_TREND1"/>
      <sheetName val="ore_unit_cost1"/>
      <sheetName val="_COST_TREND_1"/>
      <sheetName val="NOTES_CONSO1"/>
      <sheetName val="NOTES_MONTH1"/>
      <sheetName val="1999_OP_BUD1"/>
      <sheetName val="PRODUCTION_TREND1"/>
      <sheetName val="GRAPH_DATA_BANK1"/>
      <sheetName val="YAMCR_2nd_qtr_19981"/>
      <sheetName val="YAMCR_1st_hlf_yr_19981"/>
      <sheetName val="YABAS_2nd_qtr_19981"/>
      <sheetName val="YABAS_1st_hlf_year_1998_1"/>
      <sheetName val="P&amp;L_2nd_qtr_19981"/>
      <sheetName val="P&amp;L_1st_hlf_yr_1998_1"/>
      <sheetName val="B-SHEET_2nd_qtr_19981"/>
      <sheetName val="B-SHEET_1st_hlf_yr_1998_1"/>
      <sheetName val="CASHFLOW_2nd_qtr_19981"/>
      <sheetName val="CASHFLOW_1st_hlf_yr_1998_1"/>
      <sheetName val="GM'S_SUMMARY_&amp;_G1"/>
      <sheetName val="FINANCIAL_STATEMENTS_DECEMBER1"/>
      <sheetName val="1998_FINSUMMARY_2"/>
      <sheetName val="AGBL_STATS2"/>
      <sheetName val="P&amp;L_(D)2"/>
      <sheetName val="B-SHEET_(D)2"/>
      <sheetName val="CASHFLOW_(D)2"/>
      <sheetName val="GOLD_IN_PROCESS2"/>
      <sheetName val="STRIPPING_RATIO2"/>
      <sheetName val="ORE_STOCKPILE2"/>
      <sheetName val="ORE_VAL_TREND2"/>
      <sheetName val="ORE_STATS2"/>
      <sheetName val="HISTORICAL_TREND2"/>
      <sheetName val="ore_unit_cost2"/>
      <sheetName val="_COST_TREND_2"/>
      <sheetName val="NOTES_CONSO2"/>
      <sheetName val="NOTES_MONTH2"/>
      <sheetName val="1999_OP_BUD2"/>
      <sheetName val="PRODUCTION_TREND2"/>
      <sheetName val="GRAPH_DATA_BANK2"/>
      <sheetName val="YAMCR_2nd_qtr_19982"/>
      <sheetName val="YAMCR_1st_hlf_yr_19982"/>
      <sheetName val="YABAS_2nd_qtr_19982"/>
      <sheetName val="YABAS_1st_hlf_year_1998_2"/>
      <sheetName val="P&amp;L_2nd_qtr_19982"/>
      <sheetName val="P&amp;L_1st_hlf_yr_1998_2"/>
      <sheetName val="B-SHEET_2nd_qtr_19982"/>
      <sheetName val="B-SHEET_1st_hlf_yr_1998_2"/>
      <sheetName val="CASHFLOW_2nd_qtr_19982"/>
      <sheetName val="CASHFLOW_1st_hlf_yr_1998_2"/>
      <sheetName val="GM'S_SUMMARY_&amp;_G2"/>
      <sheetName val="FINANCIAL_STATEMENTS_DECEMBER2"/>
      <sheetName val="1998_FINSUMMARY_3"/>
      <sheetName val="AGBL_STATS3"/>
      <sheetName val="P&amp;L_(D)3"/>
      <sheetName val="B-SHEET_(D)3"/>
      <sheetName val="CASHFLOW_(D)3"/>
      <sheetName val="GOLD_IN_PROCESS3"/>
      <sheetName val="STRIPPING_RATIO3"/>
      <sheetName val="ORE_STOCKPILE3"/>
      <sheetName val="ORE_VAL_TREND3"/>
      <sheetName val="ORE_STATS3"/>
      <sheetName val="HISTORICAL_TREND3"/>
      <sheetName val="ore_unit_cost3"/>
      <sheetName val="_COST_TREND_3"/>
      <sheetName val="NOTES_CONSO3"/>
      <sheetName val="NOTES_MONTH3"/>
      <sheetName val="1999_OP_BUD3"/>
      <sheetName val="PRODUCTION_TREND3"/>
      <sheetName val="GRAPH_DATA_BANK3"/>
      <sheetName val="YAMCR_2nd_qtr_19983"/>
      <sheetName val="YAMCR_1st_hlf_yr_19983"/>
      <sheetName val="YABAS_2nd_qtr_19983"/>
      <sheetName val="YABAS_1st_hlf_year_1998_3"/>
      <sheetName val="P&amp;L_2nd_qtr_19983"/>
      <sheetName val="P&amp;L_1st_hlf_yr_1998_3"/>
      <sheetName val="B-SHEET_2nd_qtr_19983"/>
      <sheetName val="B-SHEET_1st_hlf_yr_1998_3"/>
      <sheetName val="CASHFLOW_2nd_qtr_19983"/>
      <sheetName val="CASHFLOW_1st_hlf_yr_1998_3"/>
      <sheetName val="GM'S_SUMMARY_&amp;_G3"/>
      <sheetName val="FINANCIAL_STATEMENTS_DECEMBER3"/>
      <sheetName val="1998_FINSUMMARY_4"/>
      <sheetName val="AGBL_STATS4"/>
      <sheetName val="P&amp;L_(D)4"/>
      <sheetName val="B-SHEET_(D)4"/>
      <sheetName val="CASHFLOW_(D)4"/>
      <sheetName val="GOLD_IN_PROCESS4"/>
      <sheetName val="STRIPPING_RATIO4"/>
      <sheetName val="ORE_STOCKPILE4"/>
      <sheetName val="ORE_VAL_TREND4"/>
      <sheetName val="ORE_STATS4"/>
      <sheetName val="HISTORICAL_TREND4"/>
      <sheetName val="ore_unit_cost4"/>
      <sheetName val="_COST_TREND_4"/>
      <sheetName val="NOTES_CONSO4"/>
      <sheetName val="NOTES_MONTH4"/>
      <sheetName val="1999_OP_BUD4"/>
      <sheetName val="PRODUCTION_TREND4"/>
      <sheetName val="GRAPH_DATA_BANK4"/>
      <sheetName val="YAMCR_2nd_qtr_19984"/>
      <sheetName val="YAMCR_1st_hlf_yr_19984"/>
      <sheetName val="YABAS_2nd_qtr_19984"/>
      <sheetName val="YABAS_1st_hlf_year_1998_4"/>
      <sheetName val="P&amp;L_2nd_qtr_19984"/>
      <sheetName val="P&amp;L_1st_hlf_yr_1998_4"/>
      <sheetName val="B-SHEET_2nd_qtr_19984"/>
      <sheetName val="B-SHEET_1st_hlf_yr_1998_4"/>
      <sheetName val="CASHFLOW_2nd_qtr_19984"/>
      <sheetName val="CASHFLOW_1st_hlf_yr_1998_4"/>
      <sheetName val="GM'S_SUMMARY_&amp;_G4"/>
      <sheetName val="FINANCIAL_STATEMENTS_DECEMBER4"/>
      <sheetName val="1998_FINSUMMARY_5"/>
      <sheetName val="AGBL_STATS5"/>
      <sheetName val="P&amp;L_(D)5"/>
      <sheetName val="B-SHEET_(D)5"/>
      <sheetName val="CASHFLOW_(D)5"/>
      <sheetName val="GOLD_IN_PROCESS5"/>
      <sheetName val="STRIPPING_RATIO5"/>
      <sheetName val="ORE_STOCKPILE5"/>
      <sheetName val="ORE_VAL_TREND5"/>
      <sheetName val="ORE_STATS5"/>
      <sheetName val="HISTORICAL_TREND5"/>
      <sheetName val="ore_unit_cost5"/>
      <sheetName val="_COST_TREND_5"/>
      <sheetName val="NOTES_CONSO5"/>
      <sheetName val="NOTES_MONTH5"/>
      <sheetName val="1999_OP_BUD5"/>
      <sheetName val="PRODUCTION_TREND5"/>
      <sheetName val="GRAPH_DATA_BANK5"/>
      <sheetName val="YAMCR_2nd_qtr_19985"/>
      <sheetName val="YAMCR_1st_hlf_yr_19985"/>
      <sheetName val="YABAS_2nd_qtr_19985"/>
      <sheetName val="YABAS_1st_hlf_year_1998_5"/>
      <sheetName val="P&amp;L_2nd_qtr_19985"/>
      <sheetName val="P&amp;L_1st_hlf_yr_1998_5"/>
      <sheetName val="B-SHEET_2nd_qtr_19985"/>
      <sheetName val="B-SHEET_1st_hlf_yr_1998_5"/>
      <sheetName val="CASHFLOW_2nd_qtr_19985"/>
      <sheetName val="CASHFLOW_1st_hlf_yr_1998_5"/>
      <sheetName val="GM'S_SUMMARY_&amp;_G5"/>
      <sheetName val="FINANCIAL_STATEMENTS_DECEMBER5"/>
      <sheetName val="1998_FINSUMMARY_6"/>
      <sheetName val="AGBL_STATS6"/>
      <sheetName val="P&amp;L_(D)6"/>
      <sheetName val="B-SHEET_(D)6"/>
      <sheetName val="CASHFLOW_(D)6"/>
      <sheetName val="GOLD_IN_PROCESS6"/>
      <sheetName val="STRIPPING_RATIO6"/>
      <sheetName val="ORE_STOCKPILE6"/>
      <sheetName val="ORE_VAL_TREND6"/>
      <sheetName val="ORE_STATS6"/>
      <sheetName val="HISTORICAL_TREND6"/>
      <sheetName val="ore_unit_cost6"/>
      <sheetName val="_COST_TREND_6"/>
      <sheetName val="NOTES_CONSO6"/>
      <sheetName val="NOTES_MONTH6"/>
      <sheetName val="1999_OP_BUD6"/>
      <sheetName val="PRODUCTION_TREND6"/>
      <sheetName val="GRAPH_DATA_BANK6"/>
      <sheetName val="YAMCR_2nd_qtr_19986"/>
      <sheetName val="YAMCR_1st_hlf_yr_19986"/>
      <sheetName val="YABAS_2nd_qtr_19986"/>
      <sheetName val="YABAS_1st_hlf_year_1998_6"/>
      <sheetName val="P&amp;L_2nd_qtr_19986"/>
      <sheetName val="P&amp;L_1st_hlf_yr_1998_6"/>
      <sheetName val="B-SHEET_2nd_qtr_19986"/>
      <sheetName val="B-SHEET_1st_hlf_yr_1998_6"/>
      <sheetName val="CASHFLOW_2nd_qtr_19986"/>
      <sheetName val="CASHFLOW_1st_hlf_yr_1998_6"/>
      <sheetName val="GM'S_SUMMARY_&amp;_G6"/>
      <sheetName val="FINANCIAL_STATEMENTS_DECEMBER6"/>
      <sheetName val="1998_FINSUMMARY_7"/>
      <sheetName val="AGBL_STATS7"/>
      <sheetName val="P&amp;L_(D)7"/>
      <sheetName val="B-SHEET_(D)7"/>
      <sheetName val="CASHFLOW_(D)7"/>
      <sheetName val="GOLD_IN_PROCESS7"/>
      <sheetName val="STRIPPING_RATIO7"/>
      <sheetName val="ORE_STOCKPILE7"/>
      <sheetName val="ORE_VAL_TREND7"/>
      <sheetName val="ORE_STATS7"/>
      <sheetName val="HISTORICAL_TREND7"/>
      <sheetName val="ore_unit_cost7"/>
      <sheetName val="_COST_TREND_7"/>
      <sheetName val="NOTES_CONSO7"/>
      <sheetName val="NOTES_MONTH7"/>
      <sheetName val="1999_OP_BUD7"/>
      <sheetName val="PRODUCTION_TREND7"/>
      <sheetName val="GRAPH_DATA_BANK7"/>
      <sheetName val="YAMCR_2nd_qtr_19987"/>
      <sheetName val="YAMCR_1st_hlf_yr_19987"/>
      <sheetName val="YABAS_2nd_qtr_19987"/>
      <sheetName val="YABAS_1st_hlf_year_1998_7"/>
      <sheetName val="P&amp;L_2nd_qtr_19987"/>
      <sheetName val="P&amp;L_1st_hlf_yr_1998_7"/>
      <sheetName val="B-SHEET_2nd_qtr_19987"/>
      <sheetName val="B-SHEET_1st_hlf_yr_1998_7"/>
      <sheetName val="CASHFLOW_2nd_qtr_19987"/>
      <sheetName val="CASHFLOW_1st_hlf_yr_1998_7"/>
      <sheetName val="GM'S_SUMMARY_&amp;_G7"/>
      <sheetName val="FINANCIAL_STATEMENTS_DECEMBER7"/>
      <sheetName val="1998_FINSUMMARY_8"/>
      <sheetName val="AGBL_STATS8"/>
      <sheetName val="P&amp;L_(D)8"/>
      <sheetName val="B-SHEET_(D)8"/>
      <sheetName val="CASHFLOW_(D)8"/>
      <sheetName val="GOLD_IN_PROCESS8"/>
      <sheetName val="STRIPPING_RATIO8"/>
      <sheetName val="ORE_STOCKPILE8"/>
      <sheetName val="ORE_VAL_TREND8"/>
      <sheetName val="ORE_STATS8"/>
      <sheetName val="HISTORICAL_TREND8"/>
      <sheetName val="ore_unit_cost8"/>
      <sheetName val="_COST_TREND_8"/>
      <sheetName val="NOTES_CONSO8"/>
      <sheetName val="NOTES_MONTH8"/>
      <sheetName val="1999_OP_BUD8"/>
      <sheetName val="PRODUCTION_TREND8"/>
      <sheetName val="GRAPH_DATA_BANK8"/>
      <sheetName val="YAMCR_2nd_qtr_19988"/>
      <sheetName val="YAMCR_1st_hlf_yr_19988"/>
      <sheetName val="YABAS_2nd_qtr_19988"/>
      <sheetName val="YABAS_1st_hlf_year_1998_8"/>
      <sheetName val="P&amp;L_2nd_qtr_19988"/>
      <sheetName val="P&amp;L_1st_hlf_yr_1998_8"/>
      <sheetName val="B-SHEET_2nd_qtr_19988"/>
      <sheetName val="B-SHEET_1st_hlf_yr_1998_8"/>
      <sheetName val="CASHFLOW_2nd_qtr_19988"/>
      <sheetName val="CASHFLOW_1st_hlf_yr_1998_8"/>
      <sheetName val="GM'S_SUMMARY_&amp;_G8"/>
      <sheetName val="FINANCIAL_STATEMENTS_DECEMBER8"/>
      <sheetName val="1998_FINSUMMARY_11"/>
      <sheetName val="AGBL_STATS11"/>
      <sheetName val="P&amp;L_(D)11"/>
      <sheetName val="B-SHEET_(D)11"/>
      <sheetName val="CASHFLOW_(D)11"/>
      <sheetName val="GOLD_IN_PROCESS11"/>
      <sheetName val="STRIPPING_RATIO11"/>
      <sheetName val="ORE_STOCKPILE11"/>
      <sheetName val="ORE_VAL_TREND11"/>
      <sheetName val="ORE_STATS11"/>
      <sheetName val="HISTORICAL_TREND11"/>
      <sheetName val="ore_unit_cost11"/>
      <sheetName val="_COST_TREND_11"/>
      <sheetName val="NOTES_CONSO11"/>
      <sheetName val="NOTES_MONTH11"/>
      <sheetName val="1999_OP_BUD11"/>
      <sheetName val="PRODUCTION_TREND11"/>
      <sheetName val="GRAPH_DATA_BANK11"/>
      <sheetName val="YAMCR_2nd_qtr_199811"/>
      <sheetName val="YAMCR_1st_hlf_yr_199811"/>
      <sheetName val="YABAS_2nd_qtr_199811"/>
      <sheetName val="YABAS_1st_hlf_year_1998_11"/>
      <sheetName val="P&amp;L_2nd_qtr_199811"/>
      <sheetName val="P&amp;L_1st_hlf_yr_1998_11"/>
      <sheetName val="B-SHEET_2nd_qtr_199811"/>
      <sheetName val="B-SHEET_1st_hlf_yr_1998_11"/>
      <sheetName val="CASHFLOW_2nd_qtr_199811"/>
      <sheetName val="CASHFLOW_1st_hlf_yr_1998_11"/>
      <sheetName val="GM'S_SUMMARY_&amp;_G11"/>
      <sheetName val="FINANCIAL_STATEMENTS_DECEMBER11"/>
      <sheetName val="1998_FINSUMMARY_9"/>
      <sheetName val="AGBL_STATS9"/>
      <sheetName val="P&amp;L_(D)9"/>
      <sheetName val="B-SHEET_(D)9"/>
      <sheetName val="CASHFLOW_(D)9"/>
      <sheetName val="GOLD_IN_PROCESS9"/>
      <sheetName val="STRIPPING_RATIO9"/>
      <sheetName val="ORE_STOCKPILE9"/>
      <sheetName val="ORE_VAL_TREND9"/>
      <sheetName val="ORE_STATS9"/>
      <sheetName val="HISTORICAL_TREND9"/>
      <sheetName val="ore_unit_cost9"/>
      <sheetName val="_COST_TREND_9"/>
      <sheetName val="NOTES_CONSO9"/>
      <sheetName val="NOTES_MONTH9"/>
      <sheetName val="1999_OP_BUD9"/>
      <sheetName val="PRODUCTION_TREND9"/>
      <sheetName val="GRAPH_DATA_BANK9"/>
      <sheetName val="YAMCR_2nd_qtr_19989"/>
      <sheetName val="YAMCR_1st_hlf_yr_19989"/>
      <sheetName val="YABAS_2nd_qtr_19989"/>
      <sheetName val="YABAS_1st_hlf_year_1998_9"/>
      <sheetName val="P&amp;L_2nd_qtr_19989"/>
      <sheetName val="P&amp;L_1st_hlf_yr_1998_9"/>
      <sheetName val="B-SHEET_2nd_qtr_19989"/>
      <sheetName val="B-SHEET_1st_hlf_yr_1998_9"/>
      <sheetName val="CASHFLOW_2nd_qtr_19989"/>
      <sheetName val="CASHFLOW_1st_hlf_yr_1998_9"/>
      <sheetName val="GM'S_SUMMARY_&amp;_G9"/>
      <sheetName val="FINANCIAL_STATEMENTS_DECEMBER9"/>
      <sheetName val="1998_FINSUMMARY_10"/>
      <sheetName val="AGBL_STATS10"/>
      <sheetName val="P&amp;L_(D)10"/>
      <sheetName val="B-SHEET_(D)10"/>
      <sheetName val="CASHFLOW_(D)10"/>
      <sheetName val="GOLD_IN_PROCESS10"/>
      <sheetName val="STRIPPING_RATIO10"/>
      <sheetName val="ORE_STOCKPILE10"/>
      <sheetName val="ORE_VAL_TREND10"/>
      <sheetName val="ORE_STATS10"/>
      <sheetName val="HISTORICAL_TREND10"/>
      <sheetName val="ore_unit_cost10"/>
      <sheetName val="_COST_TREND_10"/>
      <sheetName val="NOTES_CONSO10"/>
      <sheetName val="NOTES_MONTH10"/>
      <sheetName val="1999_OP_BUD10"/>
      <sheetName val="PRODUCTION_TREND10"/>
      <sheetName val="GRAPH_DATA_BANK10"/>
      <sheetName val="YAMCR_2nd_qtr_199810"/>
      <sheetName val="YAMCR_1st_hlf_yr_199810"/>
      <sheetName val="YABAS_2nd_qtr_199810"/>
      <sheetName val="YABAS_1st_hlf_year_1998_10"/>
      <sheetName val="P&amp;L_2nd_qtr_199810"/>
      <sheetName val="P&amp;L_1st_hlf_yr_1998_10"/>
      <sheetName val="B-SHEET_2nd_qtr_199810"/>
      <sheetName val="B-SHEET_1st_hlf_yr_1998_10"/>
      <sheetName val="CASHFLOW_2nd_qtr_199810"/>
      <sheetName val="CASHFLOW_1st_hlf_yr_1998_10"/>
      <sheetName val="GM'S_SUMMARY_&amp;_G10"/>
      <sheetName val="FINANCIAL_STATEMENTS_DECEMBER10"/>
      <sheetName val="1998_FINSUMMARY_12"/>
      <sheetName val="AGBL_STATS12"/>
      <sheetName val="P&amp;L_(D)12"/>
      <sheetName val="B-SHEET_(D)12"/>
      <sheetName val="CASHFLOW_(D)12"/>
      <sheetName val="GOLD_IN_PROCESS12"/>
      <sheetName val="STRIPPING_RATIO12"/>
      <sheetName val="ORE_STOCKPILE12"/>
      <sheetName val="ORE_VAL_TREND12"/>
      <sheetName val="ORE_STATS12"/>
      <sheetName val="HISTORICAL_TREND12"/>
      <sheetName val="ore_unit_cost12"/>
      <sheetName val="_COST_TREND_12"/>
      <sheetName val="NOTES_CONSO12"/>
      <sheetName val="NOTES_MONTH12"/>
      <sheetName val="1999_OP_BUD12"/>
      <sheetName val="PRODUCTION_TREND12"/>
      <sheetName val="GRAPH_DATA_BANK12"/>
      <sheetName val="YAMCR_2nd_qtr_199812"/>
      <sheetName val="YAMCR_1st_hlf_yr_199812"/>
      <sheetName val="YABAS_2nd_qtr_199812"/>
      <sheetName val="YABAS_1st_hlf_year_1998_12"/>
      <sheetName val="P&amp;L_2nd_qtr_199812"/>
      <sheetName val="P&amp;L_1st_hlf_yr_1998_12"/>
      <sheetName val="B-SHEET_2nd_qtr_199812"/>
      <sheetName val="B-SHEET_1st_hlf_yr_1998_12"/>
      <sheetName val="CASHFLOW_2nd_qtr_199812"/>
      <sheetName val="CASHFLOW_1st_hlf_yr_1998_12"/>
      <sheetName val="GM'S_SUMMARY_&amp;_G12"/>
      <sheetName val="FINANCIAL_STATEMENTS_DECEMBER12"/>
      <sheetName val="1998_FINSUMMARY_13"/>
      <sheetName val="AGBL_STATS13"/>
      <sheetName val="P&amp;L_(D)13"/>
      <sheetName val="B-SHEET_(D)13"/>
      <sheetName val="CASHFLOW_(D)13"/>
      <sheetName val="GOLD_IN_PROCESS13"/>
      <sheetName val="STRIPPING_RATIO13"/>
      <sheetName val="ORE_STOCKPILE13"/>
      <sheetName val="ORE_VAL_TREND13"/>
      <sheetName val="ORE_STATS13"/>
      <sheetName val="HISTORICAL_TREND13"/>
      <sheetName val="ore_unit_cost13"/>
      <sheetName val="_COST_TREND_13"/>
      <sheetName val="NOTES_CONSO13"/>
      <sheetName val="NOTES_MONTH13"/>
      <sheetName val="1999_OP_BUD13"/>
      <sheetName val="PRODUCTION_TREND13"/>
      <sheetName val="GRAPH_DATA_BANK13"/>
      <sheetName val="YAMCR_2nd_qtr_199813"/>
      <sheetName val="YAMCR_1st_hlf_yr_199813"/>
      <sheetName val="YABAS_2nd_qtr_199813"/>
      <sheetName val="YABAS_1st_hlf_year_1998_13"/>
      <sheetName val="P&amp;L_2nd_qtr_199813"/>
      <sheetName val="P&amp;L_1st_hlf_yr_1998_13"/>
      <sheetName val="B-SHEET_2nd_qtr_199813"/>
      <sheetName val="B-SHEET_1st_hlf_yr_1998_13"/>
      <sheetName val="CASHFLOW_2nd_qtr_199813"/>
      <sheetName val="CASHFLOW_1st_hlf_yr_1998_13"/>
      <sheetName val="GM'S_SUMMARY_&amp;_G13"/>
      <sheetName val="FINANCIAL_STATEMENTS_DECEMBER13"/>
      <sheetName val="DistribucionTRU"/>
      <sheetName val="1998_FINSUMMARY_16"/>
      <sheetName val="AGBL_STATS16"/>
      <sheetName val="P&amp;L_(D)16"/>
      <sheetName val="B-SHEET_(D)16"/>
      <sheetName val="CASHFLOW_(D)16"/>
      <sheetName val="GOLD_IN_PROCESS16"/>
      <sheetName val="STRIPPING_RATIO16"/>
      <sheetName val="ORE_STOCKPILE16"/>
      <sheetName val="ORE_VAL_TREND16"/>
      <sheetName val="ORE_STATS16"/>
      <sheetName val="HISTORICAL_TREND16"/>
      <sheetName val="ore_unit_cost16"/>
      <sheetName val="_COST_TREND_16"/>
      <sheetName val="NOTES_CONSO16"/>
      <sheetName val="NOTES_MONTH16"/>
      <sheetName val="1999_OP_BUD16"/>
      <sheetName val="PRODUCTION_TREND16"/>
      <sheetName val="GRAPH_DATA_BANK16"/>
      <sheetName val="YAMCR_2nd_qtr_199816"/>
      <sheetName val="YAMCR_1st_hlf_yr_199816"/>
      <sheetName val="YABAS_2nd_qtr_199816"/>
      <sheetName val="YABAS_1st_hlf_year_1998_16"/>
      <sheetName val="P&amp;L_2nd_qtr_199816"/>
      <sheetName val="P&amp;L_1st_hlf_yr_1998_16"/>
      <sheetName val="B-SHEET_2nd_qtr_199816"/>
      <sheetName val="B-SHEET_1st_hlf_yr_1998_16"/>
      <sheetName val="CASHFLOW_2nd_qtr_199816"/>
      <sheetName val="CASHFLOW_1st_hlf_yr_1998_16"/>
      <sheetName val="GM'S_SUMMARY_&amp;_G16"/>
      <sheetName val="FINANCIAL_STATEMENTS_DECEMBER16"/>
      <sheetName val="1998_FINSUMMARY_14"/>
      <sheetName val="AGBL_STATS14"/>
      <sheetName val="P&amp;L_(D)14"/>
      <sheetName val="B-SHEET_(D)14"/>
      <sheetName val="CASHFLOW_(D)14"/>
      <sheetName val="GOLD_IN_PROCESS14"/>
      <sheetName val="STRIPPING_RATIO14"/>
      <sheetName val="ORE_STOCKPILE14"/>
      <sheetName val="ORE_VAL_TREND14"/>
      <sheetName val="ORE_STATS14"/>
      <sheetName val="HISTORICAL_TREND14"/>
      <sheetName val="ore_unit_cost14"/>
      <sheetName val="_COST_TREND_14"/>
      <sheetName val="NOTES_CONSO14"/>
      <sheetName val="NOTES_MONTH14"/>
      <sheetName val="1999_OP_BUD14"/>
      <sheetName val="PRODUCTION_TREND14"/>
      <sheetName val="GRAPH_DATA_BANK14"/>
      <sheetName val="YAMCR_2nd_qtr_199814"/>
      <sheetName val="YAMCR_1st_hlf_yr_199814"/>
      <sheetName val="YABAS_2nd_qtr_199814"/>
      <sheetName val="YABAS_1st_hlf_year_1998_14"/>
      <sheetName val="P&amp;L_2nd_qtr_199814"/>
      <sheetName val="P&amp;L_1st_hlf_yr_1998_14"/>
      <sheetName val="B-SHEET_2nd_qtr_199814"/>
      <sheetName val="B-SHEET_1st_hlf_yr_1998_14"/>
      <sheetName val="CASHFLOW_2nd_qtr_199814"/>
      <sheetName val="CASHFLOW_1st_hlf_yr_1998_14"/>
      <sheetName val="GM'S_SUMMARY_&amp;_G14"/>
      <sheetName val="FINANCIAL_STATEMENTS_DECEMBER14"/>
      <sheetName val="1998_FINSUMMARY_15"/>
      <sheetName val="AGBL_STATS15"/>
      <sheetName val="P&amp;L_(D)15"/>
      <sheetName val="B-SHEET_(D)15"/>
      <sheetName val="CASHFLOW_(D)15"/>
      <sheetName val="GOLD_IN_PROCESS15"/>
      <sheetName val="STRIPPING_RATIO15"/>
      <sheetName val="ORE_STOCKPILE15"/>
      <sheetName val="ORE_VAL_TREND15"/>
      <sheetName val="ORE_STATS15"/>
      <sheetName val="HISTORICAL_TREND15"/>
      <sheetName val="ore_unit_cost15"/>
      <sheetName val="_COST_TREND_15"/>
      <sheetName val="NOTES_CONSO15"/>
      <sheetName val="NOTES_MONTH15"/>
      <sheetName val="1999_OP_BUD15"/>
      <sheetName val="PRODUCTION_TREND15"/>
      <sheetName val="GRAPH_DATA_BANK15"/>
      <sheetName val="YAMCR_2nd_qtr_199815"/>
      <sheetName val="YAMCR_1st_hlf_yr_199815"/>
      <sheetName val="YABAS_2nd_qtr_199815"/>
      <sheetName val="YABAS_1st_hlf_year_1998_15"/>
      <sheetName val="P&amp;L_2nd_qtr_199815"/>
      <sheetName val="P&amp;L_1st_hlf_yr_1998_15"/>
      <sheetName val="B-SHEET_2nd_qtr_199815"/>
      <sheetName val="B-SHEET_1st_hlf_yr_1998_15"/>
      <sheetName val="CASHFLOW_2nd_qtr_199815"/>
      <sheetName val="CASHFLOW_1st_hlf_yr_1998_15"/>
      <sheetName val="GM'S_SUMMARY_&amp;_G15"/>
      <sheetName val="FINANCIAL_STATEMENTS_DECEMBER15"/>
      <sheetName val="1998_FINSUMMARY_17"/>
      <sheetName val="AGBL_STATS17"/>
      <sheetName val="P&amp;L_(D)17"/>
      <sheetName val="B-SHEET_(D)17"/>
      <sheetName val="CASHFLOW_(D)17"/>
      <sheetName val="GOLD_IN_PROCESS17"/>
      <sheetName val="STRIPPING_RATIO17"/>
      <sheetName val="ORE_STOCKPILE17"/>
      <sheetName val="ORE_VAL_TREND17"/>
      <sheetName val="ORE_STATS17"/>
      <sheetName val="HISTORICAL_TREND17"/>
      <sheetName val="ore_unit_cost17"/>
      <sheetName val="_COST_TREND_17"/>
      <sheetName val="NOTES_CONSO17"/>
      <sheetName val="NOTES_MONTH17"/>
      <sheetName val="1999_OP_BUD17"/>
      <sheetName val="PRODUCTION_TREND17"/>
      <sheetName val="GRAPH_DATA_BANK17"/>
      <sheetName val="YAMCR_2nd_qtr_199817"/>
      <sheetName val="YAMCR_1st_hlf_yr_199817"/>
      <sheetName val="YABAS_2nd_qtr_199817"/>
      <sheetName val="YABAS_1st_hlf_year_1998_17"/>
      <sheetName val="P&amp;L_2nd_qtr_199817"/>
      <sheetName val="P&amp;L_1st_hlf_yr_1998_17"/>
      <sheetName val="B-SHEET_2nd_qtr_199817"/>
      <sheetName val="B-SHEET_1st_hlf_yr_1998_17"/>
      <sheetName val="CASHFLOW_2nd_qtr_199817"/>
      <sheetName val="CASHFLOW_1st_hlf_yr_1998_17"/>
      <sheetName val="GM'S_SUMMARY_&amp;_G17"/>
      <sheetName val="FINANCIAL_STATEMENTS_DECEMBER17"/>
      <sheetName val="1998_FINSUMMARY_18"/>
      <sheetName val="AGBL_STATS18"/>
      <sheetName val="P&amp;L_(D)18"/>
      <sheetName val="B-SHEET_(D)18"/>
      <sheetName val="CASHFLOW_(D)18"/>
      <sheetName val="GOLD_IN_PROCESS18"/>
      <sheetName val="STRIPPING_RATIO18"/>
      <sheetName val="ORE_STOCKPILE18"/>
      <sheetName val="ORE_VAL_TREND18"/>
      <sheetName val="ORE_STATS18"/>
      <sheetName val="HISTORICAL_TREND18"/>
      <sheetName val="ore_unit_cost18"/>
      <sheetName val="_COST_TREND_18"/>
      <sheetName val="NOTES_CONSO18"/>
      <sheetName val="NOTES_MONTH18"/>
      <sheetName val="1999_OP_BUD18"/>
      <sheetName val="PRODUCTION_TREND18"/>
      <sheetName val="GRAPH_DATA_BANK18"/>
      <sheetName val="YAMCR_2nd_qtr_199818"/>
      <sheetName val="YAMCR_1st_hlf_yr_199818"/>
      <sheetName val="YABAS_2nd_qtr_199818"/>
      <sheetName val="YABAS_1st_hlf_year_1998_18"/>
      <sheetName val="P&amp;L_2nd_qtr_199818"/>
      <sheetName val="P&amp;L_1st_hlf_yr_1998_18"/>
      <sheetName val="B-SHEET_2nd_qtr_199818"/>
      <sheetName val="B-SHEET_1st_hlf_yr_1998_18"/>
      <sheetName val="CASHFLOW_2nd_qtr_199818"/>
      <sheetName val="CASHFLOW_1st_hlf_yr_1998_18"/>
      <sheetName val="GM'S_SUMMARY_&amp;_G18"/>
      <sheetName val="FINANCIAL_STATEMENTS_DECEMBER18"/>
      <sheetName val="1998_FINSUMMARY_19"/>
      <sheetName val="AGBL_STATS19"/>
      <sheetName val="P&amp;L_(D)19"/>
      <sheetName val="B-SHEET_(D)19"/>
      <sheetName val="CASHFLOW_(D)19"/>
      <sheetName val="GOLD_IN_PROCESS19"/>
      <sheetName val="STRIPPING_RATIO19"/>
      <sheetName val="ORE_STOCKPILE19"/>
      <sheetName val="ORE_VAL_TREND19"/>
      <sheetName val="ORE_STATS19"/>
      <sheetName val="HISTORICAL_TREND19"/>
      <sheetName val="ore_unit_cost19"/>
      <sheetName val="_COST_TREND_19"/>
      <sheetName val="NOTES_CONSO19"/>
      <sheetName val="NOTES_MONTH19"/>
      <sheetName val="1999_OP_BUD19"/>
      <sheetName val="PRODUCTION_TREND19"/>
      <sheetName val="GRAPH_DATA_BANK19"/>
      <sheetName val="YAMCR_2nd_qtr_199819"/>
      <sheetName val="YAMCR_1st_hlf_yr_199819"/>
      <sheetName val="YABAS_2nd_qtr_199819"/>
      <sheetName val="YABAS_1st_hlf_year_1998_19"/>
      <sheetName val="P&amp;L_2nd_qtr_199819"/>
      <sheetName val="P&amp;L_1st_hlf_yr_1998_19"/>
      <sheetName val="B-SHEET_2nd_qtr_199819"/>
      <sheetName val="B-SHEET_1st_hlf_yr_1998_19"/>
      <sheetName val="CASHFLOW_2nd_qtr_199819"/>
      <sheetName val="CASHFLOW_1st_hlf_yr_1998_19"/>
      <sheetName val="GM'S_SUMMARY_&amp;_G19"/>
      <sheetName val="FINANCIAL_STATEMENTS_DECEMBER1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 refreshError="1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</sheetDataSet>
  </externalBook>
</externalLink>
</file>

<file path=xl/externalLinks/externalLink3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Tables"/>
      <sheetName val="Executive Summary"/>
      <sheetName val="Cash Flow"/>
      <sheetName val="Costs"/>
      <sheetName val="Contribution"/>
      <sheetName val="Mining physicals"/>
      <sheetName val="Processing physicals"/>
      <sheetName val="Unit Costs"/>
      <sheetName val="Capex"/>
      <sheetName val="Working Capital"/>
      <sheetName val="Balance sheet"/>
      <sheetName val="P&amp;L"/>
      <sheetName val="Ls_XLB_WorkbookFile"/>
      <sheetName val="&lt;Day 5"/>
      <sheetName val="OHS Statistics"/>
      <sheetName val="Environment Statistics"/>
      <sheetName val="Mining Summary"/>
      <sheetName val="Processing Summary"/>
      <sheetName val="tmpscrapsheet"/>
      <sheetName val="Cost Analysis"/>
      <sheetName val="Cash Flow Summary"/>
      <sheetName val="AFE Register1"/>
      <sheetName val="AFE Register"/>
      <sheetName val="Inventory &amp; procurement"/>
      <sheetName val="Employees"/>
      <sheetName val="KPI Charts"/>
      <sheetName val="Exploration &amp; Geology"/>
      <sheetName val="Mine to Mill Reconcilliation"/>
      <sheetName val="Resettlement"/>
      <sheetName val="HR"/>
      <sheetName val="Social responsibility"/>
      <sheetName val="Security"/>
      <sheetName val="AP1 12M Mining Physicals"/>
      <sheetName val="AP2 12M Processing Physicals"/>
      <sheetName val="AP3 - 12M Unit Costs"/>
      <sheetName val="AP4 - 12M Cash Flow"/>
      <sheetName val="AP5 - OP Mining"/>
      <sheetName val="Ls_AgXLB_WorkbookFile"/>
      <sheetName val="AP6 - UG Mining"/>
      <sheetName val="AP7 - Processing"/>
      <sheetName val="AP8 - G&amp;A"/>
      <sheetName val="AP9 - 12M Capex"/>
      <sheetName val="AP5 - OP Mining1"/>
      <sheetName val="AP7 - Processing2"/>
      <sheetName val="AP8 - G&amp;A3"/>
      <sheetName val="Reporting--&gt;"/>
      <sheetName val="Budget"/>
      <sheetName val="Coporate recharg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3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NPV &amp; SENSITIVITY"/>
      <sheetName val="Assumptions and valuation"/>
      <sheetName val="Summary sheet"/>
      <sheetName val="Summary comparison"/>
      <sheetName val="Summary comparison "/>
      <sheetName val="CPR_ 2006"/>
      <sheetName val="CPR_F2007"/>
      <sheetName val="LINK_CPR  2006"/>
      <sheetName val="LINK_CPR F2007"/>
      <sheetName val="Graph data"/>
      <sheetName val="Graph control"/>
      <sheetName val="LoM DPCB Cap. WAste(10.2)"/>
      <sheetName val="LoM OP dev(10.3)"/>
      <sheetName val="LoM Strip Ratio(10.4)"/>
      <sheetName val="LoM Tonnes Process(10.5)"/>
      <sheetName val="LoM Tonnes by source(10.6)"/>
      <sheetName val="LoM Yields(10.7)"/>
      <sheetName val="LoM Head Grade by source(10.8)"/>
      <sheetName val="LoM Oz sold(10.9)"/>
      <sheetName val="LoM Oz by source(10.10)"/>
      <sheetName val="LoM GIP(10.11)"/>
      <sheetName val="LoM U$ per t(11.2)"/>
      <sheetName val="LoM U$ per oz(11.3)"/>
      <sheetName val="LoM US$ per oz(11.4)"/>
      <sheetName val="LoM Capital(12.2)"/>
      <sheetName val="NPV Graph (14.1)"/>
      <sheetName val="NPV Graph (14.2)"/>
      <sheetName val="LoM Operating Margin(14.4)"/>
      <sheetName val="LoM Net Margin(14.5)"/>
      <sheetName val="CPR_F2007 (3)"/>
      <sheetName val="CPR_F2007 (2)"/>
      <sheetName val="Physicals"/>
      <sheetName val="Summary comparison  (2)"/>
      <sheetName val="Mont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Input"/>
    </sheetNames>
    <sheetDataSet>
      <sheetData sheetId="0" refreshError="1"/>
    </sheetDataSet>
  </externalBook>
</externalLink>
</file>

<file path=xl/externalLinks/externalLink3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ENTRY"/>
      <sheetName val="DATE SETUP"/>
      <sheetName val="BUD.FCAST DATA ENTRY "/>
      <sheetName val="FLASH VTM CYC Mass Pull"/>
      <sheetName val="FLASH 1% Mass Pull 33% CUFF"/>
      <sheetName val="CYCLONE MASS BAL."/>
      <sheetName val="TRENDS"/>
      <sheetName val="CALC"/>
      <sheetName val=" MILL DOWNTIME DETAILS"/>
      <sheetName val="DOWNTIME DATA"/>
    </sheetNames>
    <sheetDataSet>
      <sheetData sheetId="0"/>
      <sheetData sheetId="1">
        <row r="7">
          <cell r="B7">
            <v>44434</v>
          </cell>
        </row>
        <row r="8">
          <cell r="B8">
            <v>44464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henkorah, Lois Asieduwaa" id="{44F313A3-7DAF-42F8-B632-C01CEF88C0B7}" userId="Ahenkorah, Lois Asieduwaa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3" dT="2021-07-20T10:29:00.69" personId="{44F313A3-7DAF-42F8-B632-C01CEF88C0B7}" id="{AEF728EF-6480-4185-A254-92E0F7F4979A}">
    <text>dry tons CONV.</text>
  </threadedComment>
  <threadedComment ref="A21" dT="2021-07-20T11:01:29.50" personId="{44F313A3-7DAF-42F8-B632-C01CEF88C0B7}" id="{9C04E197-252D-4B3E-A927-EAC7BB45453D}">
    <text>PP 26&amp;27 combined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377D5-8B31-4073-801B-F2A511577FF5}">
  <sheetPr>
    <tabColor rgb="FF92D050"/>
  </sheetPr>
  <dimension ref="A1:NC2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13" sqref="E13"/>
    </sheetView>
  </sheetViews>
  <sheetFormatPr defaultColWidth="8.6640625" defaultRowHeight="12" x14ac:dyDescent="0.25"/>
  <cols>
    <col min="1" max="1" width="24.88671875" style="306" customWidth="1"/>
    <col min="2" max="2" width="10.5546875" style="306" customWidth="1"/>
    <col min="3" max="3" width="10.33203125" style="306" customWidth="1"/>
    <col min="4" max="5" width="10.5546875" style="331" customWidth="1"/>
    <col min="6" max="14" width="10.5546875" style="306" customWidth="1"/>
    <col min="15" max="16384" width="8.6640625" style="306"/>
  </cols>
  <sheetData>
    <row r="1" spans="1:367" s="307" customFormat="1" ht="15.9" customHeight="1" thickBot="1" x14ac:dyDescent="0.3">
      <c r="A1" s="383" t="s">
        <v>0</v>
      </c>
      <c r="B1" s="384"/>
      <c r="C1" s="305"/>
      <c r="D1" s="383" t="s">
        <v>1</v>
      </c>
      <c r="E1" s="384"/>
      <c r="F1" s="306"/>
      <c r="G1" s="305" t="s">
        <v>2</v>
      </c>
      <c r="H1" s="306"/>
      <c r="I1" s="306"/>
      <c r="J1" s="306"/>
      <c r="K1" s="306"/>
      <c r="L1" s="306"/>
      <c r="M1" s="306"/>
    </row>
    <row r="2" spans="1:367" ht="12.6" thickBot="1" x14ac:dyDescent="0.3">
      <c r="A2" s="308" t="s">
        <v>3</v>
      </c>
      <c r="B2" s="309">
        <v>2023</v>
      </c>
      <c r="D2" s="308" t="s">
        <v>4</v>
      </c>
      <c r="E2" s="309" t="s">
        <v>5</v>
      </c>
      <c r="G2" s="310"/>
      <c r="H2" s="385" t="s">
        <v>6</v>
      </c>
      <c r="I2" s="386"/>
    </row>
    <row r="3" spans="1:367" ht="12.6" thickBot="1" x14ac:dyDescent="0.3">
      <c r="A3" s="311" t="s">
        <v>7</v>
      </c>
      <c r="B3" s="312">
        <v>26</v>
      </c>
      <c r="D3" s="311" t="s">
        <v>8</v>
      </c>
      <c r="E3" s="312" t="s">
        <v>9</v>
      </c>
    </row>
    <row r="4" spans="1:367" s="307" customFormat="1" ht="12.6" thickBot="1" x14ac:dyDescent="0.3">
      <c r="A4" s="313" t="s">
        <v>10</v>
      </c>
      <c r="B4" s="314"/>
      <c r="C4" s="314"/>
      <c r="D4" s="314"/>
      <c r="E4" s="314"/>
      <c r="F4" s="314"/>
      <c r="G4" s="314"/>
      <c r="H4" s="314"/>
      <c r="I4" s="314"/>
      <c r="J4" s="314"/>
      <c r="K4" s="314"/>
      <c r="L4" s="314"/>
      <c r="M4" s="314"/>
      <c r="N4" s="314"/>
    </row>
    <row r="5" spans="1:367" s="307" customFormat="1" x14ac:dyDescent="0.25">
      <c r="A5" s="315" t="s">
        <v>11</v>
      </c>
      <c r="B5" s="316">
        <f>+B7</f>
        <v>44951</v>
      </c>
      <c r="C5" s="316">
        <f>+DATE($B$2,COUNT($B$5:B5)+1,1)</f>
        <v>44958</v>
      </c>
      <c r="D5" s="316">
        <f>+DATE($B$2,COUNT($B$5:C5)+1,1)</f>
        <v>44986</v>
      </c>
      <c r="E5" s="316">
        <f>+DATE($B$2,COUNT($B$5:D5)+1,1)</f>
        <v>45017</v>
      </c>
      <c r="F5" s="316">
        <f>+DATE($B$2,COUNT($B$5:E5)+1,1)</f>
        <v>45047</v>
      </c>
      <c r="G5" s="316">
        <f>+DATE($B$2,COUNT($B$5:F5)+1,1)</f>
        <v>45078</v>
      </c>
      <c r="H5" s="316">
        <f>+DATE($B$2,COUNT($B$5:G5)+1,1)</f>
        <v>45108</v>
      </c>
      <c r="I5" s="316">
        <f>+DATE($B$2,COUNT($B$5:H5)+1,1)</f>
        <v>45139</v>
      </c>
      <c r="J5" s="316">
        <f>+DATE($B$2,COUNT($B$5:I5)+1,1)</f>
        <v>45170</v>
      </c>
      <c r="K5" s="316">
        <f>+DATE($B$2,COUNT($B$5:J5)+1,1)</f>
        <v>45200</v>
      </c>
      <c r="L5" s="316">
        <f>+DATE($B$2,COUNT($B$5:K5)+1,1)</f>
        <v>45231</v>
      </c>
      <c r="M5" s="316">
        <f>+DATE($B$2,COUNT($B$5:L5)+1,1)</f>
        <v>45261</v>
      </c>
      <c r="N5" s="317"/>
    </row>
    <row r="6" spans="1:367" x14ac:dyDescent="0.25">
      <c r="A6" s="318" t="s">
        <v>12</v>
      </c>
      <c r="B6" s="319">
        <f>+DATE(B2,1,1)</f>
        <v>44927</v>
      </c>
      <c r="C6" s="319">
        <f>+IF(COUNT($B$5:C5)=1,DATE($B$2,COUNT($B$5:C5),1),DATE($B$2,COUNT($B$5:C5)-1,$B$3))</f>
        <v>44952</v>
      </c>
      <c r="D6" s="319">
        <f>+IF(COUNT($B$5:D5)=1,DATE($B$2,COUNT($B$5:D5),1),DATE($B$2,COUNT($B$5:D5)-1,$B$3))</f>
        <v>44983</v>
      </c>
      <c r="E6" s="319">
        <f>+IF(COUNT($B$5:E5)=1,DATE($B$2,COUNT($B$5:E5),1),DATE($B$2,COUNT($B$5:E5)-1,$B$3))</f>
        <v>45011</v>
      </c>
      <c r="F6" s="319">
        <f>+IF(COUNT($B$5:F5)=1,DATE($B$2,COUNT($B$5:F5),1),DATE($B$2,COUNT($B$5:F5)-1,$B$3))</f>
        <v>45042</v>
      </c>
      <c r="G6" s="319">
        <f>+IF(COUNT($B$5:G5)=1,DATE($B$2,COUNT($B$5:G5),1),DATE($B$2,COUNT($B$5:G5)-1,$B$3))</f>
        <v>45072</v>
      </c>
      <c r="H6" s="319">
        <f>+IF(COUNT($B$5:H5)=1,DATE($B$2,COUNT($B$5:H5),1),DATE($B$2,COUNT($B$5:H5)-1,$B$3))</f>
        <v>45103</v>
      </c>
      <c r="I6" s="319">
        <f>+IF(COUNT($B$5:I5)=1,DATE($B$2,COUNT($B$5:I5),1),DATE($B$2,COUNT($B$5:I5)-1,$B$3))</f>
        <v>45133</v>
      </c>
      <c r="J6" s="319">
        <f>+IF(COUNT($B$5:J5)=1,DATE($B$2,COUNT($B$5:J5),1),DATE($B$2,COUNT($B$5:J5)-1,$B$3))</f>
        <v>45164</v>
      </c>
      <c r="K6" s="319">
        <f>+IF(COUNT($B$5:K5)=1,DATE($B$2,COUNT($B$5:K5),1),DATE($B$2,COUNT($B$5:K5)-1,$B$3))</f>
        <v>45195</v>
      </c>
      <c r="L6" s="319">
        <f>+IF(COUNT($B$5:L5)=1,DATE($B$2,COUNT($B$5:L5),1),DATE($B$2,COUNT($B$5:L5)-1,$B$3))</f>
        <v>45225</v>
      </c>
      <c r="M6" s="319">
        <f>+IF(COUNT($B$5:M5)=1,DATE($B$2,COUNT($B$5:M5),1),DATE($B$2,COUNT($B$5:M5)-1,$B$3))</f>
        <v>45256</v>
      </c>
      <c r="N6" s="320"/>
    </row>
    <row r="7" spans="1:367" x14ac:dyDescent="0.25">
      <c r="A7" s="318" t="s">
        <v>13</v>
      </c>
      <c r="B7" s="319">
        <f>+B6-1+25</f>
        <v>44951</v>
      </c>
      <c r="C7" s="319">
        <f>+IF(COUNT($B$5:C5)=12,DATE($B$2,COUNT($B$5:C5),31),DATE($B$2,COUNT($B$5:C5),$B$3-1))</f>
        <v>44982</v>
      </c>
      <c r="D7" s="319">
        <f>+IF(COUNT($B$5:D5)=12,DATE($B$2,COUNT($B$5:D5),31),DATE($B$2,COUNT($B$5:D5),$B$3-1))</f>
        <v>45010</v>
      </c>
      <c r="E7" s="319">
        <f>+IF(COUNT($B$5:E5)=12,DATE($B$2,COUNT($B$5:E5),31),DATE($B$2,COUNT($B$5:E5),$B$3-1))</f>
        <v>45041</v>
      </c>
      <c r="F7" s="319">
        <f>+IF(COUNT($B$5:F5)=12,DATE($B$2,COUNT($B$5:F5),31),DATE($B$2,COUNT($B$5:F5),$B$3-1))</f>
        <v>45071</v>
      </c>
      <c r="G7" s="319">
        <f>+IF(COUNT($B$5:G5)=12,DATE($B$2,COUNT($B$5:G5),31),DATE($B$2,COUNT($B$5:G5),$B$3-1))</f>
        <v>45102</v>
      </c>
      <c r="H7" s="319">
        <f>+IF(COUNT($B$5:H5)=12,DATE($B$2,COUNT($B$5:H5),31),DATE($B$2,COUNT($B$5:H5),$B$3-1))</f>
        <v>45132</v>
      </c>
      <c r="I7" s="319">
        <f>+IF(COUNT($B$5:I5)=12,DATE($B$2,COUNT($B$5:I5),31),DATE($B$2,COUNT($B$5:I5),$B$3-1))</f>
        <v>45163</v>
      </c>
      <c r="J7" s="319">
        <f>+IF(COUNT($B$5:J5)=12,DATE($B$2,COUNT($B$5:J5),31),DATE($B$2,COUNT($B$5:J5),$B$3-1))</f>
        <v>45194</v>
      </c>
      <c r="K7" s="319">
        <f>+IF(COUNT($B$5:K5)=12,DATE($B$2,COUNT($B$5:K5),31),DATE($B$2,COUNT($B$5:K5),$B$3-1))</f>
        <v>45224</v>
      </c>
      <c r="L7" s="319">
        <f>+IF(COUNT($B$5:L5)=12,DATE($B$2,COUNT($B$5:L5),31),DATE($B$2,COUNT($B$5:L5),$B$3-1))</f>
        <v>45255</v>
      </c>
      <c r="M7" s="319">
        <f>+IF(COUNT($B$5:M5)=12,DATE($B$2,COUNT($B$5:M5),31),DATE($B$2,COUNT($B$5:M5),$B$3-1))</f>
        <v>45291</v>
      </c>
      <c r="N7" s="320"/>
    </row>
    <row r="8" spans="1:367" ht="12.6" thickBot="1" x14ac:dyDescent="0.3">
      <c r="A8" s="321" t="s">
        <v>14</v>
      </c>
      <c r="B8" s="322">
        <f>+B7-B6+1</f>
        <v>25</v>
      </c>
      <c r="C8" s="322">
        <f>+C7-C6+1</f>
        <v>31</v>
      </c>
      <c r="D8" s="322">
        <f t="shared" ref="D8:M8" si="0">+D7-D6+1</f>
        <v>28</v>
      </c>
      <c r="E8" s="322">
        <f t="shared" si="0"/>
        <v>31</v>
      </c>
      <c r="F8" s="322">
        <f t="shared" si="0"/>
        <v>30</v>
      </c>
      <c r="G8" s="322">
        <f t="shared" si="0"/>
        <v>31</v>
      </c>
      <c r="H8" s="322">
        <f t="shared" si="0"/>
        <v>30</v>
      </c>
      <c r="I8" s="322">
        <f t="shared" si="0"/>
        <v>31</v>
      </c>
      <c r="J8" s="322">
        <f t="shared" si="0"/>
        <v>31</v>
      </c>
      <c r="K8" s="322">
        <f t="shared" si="0"/>
        <v>30</v>
      </c>
      <c r="L8" s="322">
        <f t="shared" si="0"/>
        <v>31</v>
      </c>
      <c r="M8" s="322">
        <f t="shared" si="0"/>
        <v>36</v>
      </c>
      <c r="N8" s="320"/>
    </row>
    <row r="9" spans="1:367" ht="12.6" thickBot="1" x14ac:dyDescent="0.3">
      <c r="A9" s="313" t="s">
        <v>1</v>
      </c>
      <c r="B9" s="320"/>
      <c r="C9" s="320"/>
      <c r="D9" s="317"/>
      <c r="E9" s="317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  <c r="Q9" s="320"/>
      <c r="R9" s="320"/>
      <c r="S9" s="320"/>
      <c r="T9" s="320"/>
      <c r="U9" s="320"/>
      <c r="V9" s="320"/>
      <c r="W9" s="320"/>
      <c r="X9" s="320"/>
      <c r="Y9" s="320"/>
      <c r="Z9" s="320"/>
      <c r="AA9" s="320"/>
      <c r="AB9" s="320"/>
      <c r="AC9" s="320"/>
      <c r="AD9" s="320"/>
      <c r="AE9" s="320"/>
      <c r="AF9" s="320"/>
      <c r="AG9" s="320"/>
      <c r="AH9" s="320"/>
      <c r="AI9" s="320"/>
      <c r="AJ9" s="320"/>
      <c r="AK9" s="320"/>
      <c r="AL9" s="320"/>
      <c r="AM9" s="320"/>
      <c r="AN9" s="320"/>
      <c r="AO9" s="320"/>
      <c r="AP9" s="320"/>
      <c r="AQ9" s="320"/>
      <c r="AR9" s="320"/>
      <c r="AS9" s="320"/>
      <c r="AT9" s="320"/>
      <c r="AU9" s="320"/>
      <c r="AV9" s="320"/>
      <c r="AW9" s="320"/>
      <c r="AX9" s="320"/>
      <c r="AY9" s="320"/>
      <c r="AZ9" s="320"/>
      <c r="BA9" s="320"/>
      <c r="BB9" s="320"/>
      <c r="BC9" s="320"/>
    </row>
    <row r="10" spans="1:367" x14ac:dyDescent="0.25">
      <c r="A10" s="323" t="s">
        <v>12</v>
      </c>
      <c r="B10" s="324">
        <f>+B6</f>
        <v>44927</v>
      </c>
      <c r="C10" s="325">
        <f>+B11+1</f>
        <v>44929</v>
      </c>
      <c r="D10" s="325">
        <f>+C11+1</f>
        <v>44936</v>
      </c>
      <c r="E10" s="325">
        <f t="shared" ref="E10:I10" si="1">+D11+1</f>
        <v>44943</v>
      </c>
      <c r="F10" s="325">
        <f t="shared" si="1"/>
        <v>44950</v>
      </c>
      <c r="G10" s="325">
        <f t="shared" si="1"/>
        <v>44957</v>
      </c>
      <c r="H10" s="325">
        <f t="shared" si="1"/>
        <v>44964</v>
      </c>
      <c r="I10" s="325">
        <f t="shared" si="1"/>
        <v>44971</v>
      </c>
      <c r="J10" s="325">
        <f>+I11+1</f>
        <v>44978</v>
      </c>
      <c r="K10" s="325">
        <f>+J11+1</f>
        <v>44985</v>
      </c>
      <c r="L10" s="325">
        <f t="shared" ref="L10:AD10" si="2">+K11+1</f>
        <v>44992</v>
      </c>
      <c r="M10" s="325">
        <f t="shared" si="2"/>
        <v>44999</v>
      </c>
      <c r="N10" s="325">
        <f t="shared" si="2"/>
        <v>45006</v>
      </c>
      <c r="O10" s="325">
        <f t="shared" si="2"/>
        <v>45013</v>
      </c>
      <c r="P10" s="325">
        <f t="shared" si="2"/>
        <v>45020</v>
      </c>
      <c r="Q10" s="325">
        <f t="shared" si="2"/>
        <v>45027</v>
      </c>
      <c r="R10" s="325">
        <f t="shared" si="2"/>
        <v>45034</v>
      </c>
      <c r="S10" s="325">
        <f t="shared" si="2"/>
        <v>45041</v>
      </c>
      <c r="T10" s="325">
        <f t="shared" si="2"/>
        <v>45048</v>
      </c>
      <c r="U10" s="325">
        <f t="shared" si="2"/>
        <v>45055</v>
      </c>
      <c r="V10" s="325">
        <f t="shared" si="2"/>
        <v>45062</v>
      </c>
      <c r="W10" s="325">
        <f t="shared" si="2"/>
        <v>45069</v>
      </c>
      <c r="X10" s="325">
        <f t="shared" si="2"/>
        <v>45076</v>
      </c>
      <c r="Y10" s="325">
        <f t="shared" si="2"/>
        <v>45083</v>
      </c>
      <c r="Z10" s="325">
        <f t="shared" si="2"/>
        <v>45090</v>
      </c>
      <c r="AA10" s="325">
        <f t="shared" si="2"/>
        <v>45097</v>
      </c>
      <c r="AB10" s="325">
        <f t="shared" si="2"/>
        <v>45104</v>
      </c>
      <c r="AC10" s="325">
        <f t="shared" si="2"/>
        <v>45111</v>
      </c>
      <c r="AD10" s="325">
        <f t="shared" si="2"/>
        <v>45118</v>
      </c>
      <c r="AE10" s="325">
        <f>+AD11+1</f>
        <v>45125</v>
      </c>
      <c r="AF10" s="325">
        <f>+AE11+1</f>
        <v>45132</v>
      </c>
      <c r="AG10" s="325">
        <f t="shared" ref="AG10:AK10" si="3">+AF11+1</f>
        <v>45139</v>
      </c>
      <c r="AH10" s="325">
        <f t="shared" si="3"/>
        <v>45146</v>
      </c>
      <c r="AI10" s="325">
        <f t="shared" si="3"/>
        <v>45153</v>
      </c>
      <c r="AJ10" s="325">
        <f t="shared" si="3"/>
        <v>45160</v>
      </c>
      <c r="AK10" s="325">
        <f t="shared" si="3"/>
        <v>45167</v>
      </c>
      <c r="AL10" s="325">
        <f>+AK11+1</f>
        <v>45174</v>
      </c>
      <c r="AM10" s="325">
        <f>+AL11+1</f>
        <v>45181</v>
      </c>
      <c r="AN10" s="325">
        <f t="shared" ref="AN10:AU10" si="4">+AM11+1</f>
        <v>45188</v>
      </c>
      <c r="AO10" s="325">
        <f t="shared" si="4"/>
        <v>45195</v>
      </c>
      <c r="AP10" s="325">
        <f t="shared" si="4"/>
        <v>45202</v>
      </c>
      <c r="AQ10" s="325">
        <f t="shared" si="4"/>
        <v>45209</v>
      </c>
      <c r="AR10" s="325">
        <f t="shared" si="4"/>
        <v>45216</v>
      </c>
      <c r="AS10" s="325">
        <f t="shared" si="4"/>
        <v>45223</v>
      </c>
      <c r="AT10" s="325">
        <f t="shared" si="4"/>
        <v>45230</v>
      </c>
      <c r="AU10" s="325">
        <f t="shared" si="4"/>
        <v>45237</v>
      </c>
      <c r="AV10" s="325">
        <f>+AU11+1</f>
        <v>45244</v>
      </c>
      <c r="AW10" s="325">
        <f>+AV11+1</f>
        <v>45251</v>
      </c>
      <c r="AX10" s="325">
        <f t="shared" ref="AX10:BA10" si="5">+AW11+1</f>
        <v>45258</v>
      </c>
      <c r="AY10" s="325">
        <f t="shared" si="5"/>
        <v>45265</v>
      </c>
      <c r="AZ10" s="325">
        <f t="shared" si="5"/>
        <v>45272</v>
      </c>
      <c r="BA10" s="325">
        <f t="shared" si="5"/>
        <v>45279</v>
      </c>
      <c r="BB10" s="326">
        <f>+BA11+1</f>
        <v>45286</v>
      </c>
      <c r="BC10" s="320"/>
    </row>
    <row r="11" spans="1:367" x14ac:dyDescent="0.25">
      <c r="A11" s="318" t="s">
        <v>13</v>
      </c>
      <c r="B11" s="324">
        <f>+B10+1</f>
        <v>44928</v>
      </c>
      <c r="C11" s="325">
        <f>+(C10+7)-1</f>
        <v>44935</v>
      </c>
      <c r="D11" s="325">
        <f>+(D10+7)-1</f>
        <v>44942</v>
      </c>
      <c r="E11" s="325">
        <f t="shared" ref="E11:I11" si="6">+(E10+7)-1</f>
        <v>44949</v>
      </c>
      <c r="F11" s="325">
        <f t="shared" si="6"/>
        <v>44956</v>
      </c>
      <c r="G11" s="325">
        <f t="shared" si="6"/>
        <v>44963</v>
      </c>
      <c r="H11" s="325">
        <f t="shared" si="6"/>
        <v>44970</v>
      </c>
      <c r="I11" s="325">
        <f t="shared" si="6"/>
        <v>44977</v>
      </c>
      <c r="J11" s="325">
        <f>+(J10+7)-1</f>
        <v>44984</v>
      </c>
      <c r="K11" s="325">
        <f>+(K10+7)-1</f>
        <v>44991</v>
      </c>
      <c r="L11" s="325">
        <f t="shared" ref="L11" si="7">+(L10+7)-1</f>
        <v>44998</v>
      </c>
      <c r="M11" s="325">
        <f t="shared" ref="M11:O11" si="8">+(M10+7)-1</f>
        <v>45005</v>
      </c>
      <c r="N11" s="325">
        <f t="shared" si="8"/>
        <v>45012</v>
      </c>
      <c r="O11" s="325">
        <f t="shared" si="8"/>
        <v>45019</v>
      </c>
      <c r="P11" s="325">
        <f t="shared" ref="P11" si="9">+(P10+7)-1</f>
        <v>45026</v>
      </c>
      <c r="Q11" s="325">
        <f t="shared" ref="Q11" si="10">+(Q10+7)-1</f>
        <v>45033</v>
      </c>
      <c r="R11" s="325">
        <f t="shared" ref="R11" si="11">+(R10+7)-1</f>
        <v>45040</v>
      </c>
      <c r="S11" s="325">
        <f t="shared" ref="S11" si="12">+(S10+7)-1</f>
        <v>45047</v>
      </c>
      <c r="T11" s="325">
        <f t="shared" ref="T11:V11" si="13">+(T10+7)-1</f>
        <v>45054</v>
      </c>
      <c r="U11" s="325">
        <f t="shared" si="13"/>
        <v>45061</v>
      </c>
      <c r="V11" s="325">
        <f t="shared" si="13"/>
        <v>45068</v>
      </c>
      <c r="W11" s="325">
        <f t="shared" ref="W11" si="14">+(W10+7)-1</f>
        <v>45075</v>
      </c>
      <c r="X11" s="325">
        <f t="shared" ref="X11:Z11" si="15">+(X10+7)-1</f>
        <v>45082</v>
      </c>
      <c r="Y11" s="325">
        <f t="shared" si="15"/>
        <v>45089</v>
      </c>
      <c r="Z11" s="325">
        <f t="shared" si="15"/>
        <v>45096</v>
      </c>
      <c r="AA11" s="325">
        <f t="shared" ref="AA11" si="16">+(AA10+7)-1</f>
        <v>45103</v>
      </c>
      <c r="AB11" s="325">
        <f t="shared" ref="AB11" si="17">+(AB10+7)-1</f>
        <v>45110</v>
      </c>
      <c r="AC11" s="325">
        <f t="shared" ref="AC11" si="18">+(AC10+7)-1</f>
        <v>45117</v>
      </c>
      <c r="AD11" s="325">
        <f t="shared" ref="AD11" si="19">+(AD10+7)-1</f>
        <v>45124</v>
      </c>
      <c r="AE11" s="325">
        <f>+(AE10+7)-1</f>
        <v>45131</v>
      </c>
      <c r="AF11" s="325">
        <f>+(AF10+7)-1</f>
        <v>45138</v>
      </c>
      <c r="AG11" s="325">
        <f t="shared" ref="AG11" si="20">+(AG10+7)-1</f>
        <v>45145</v>
      </c>
      <c r="AH11" s="325">
        <f t="shared" ref="AH11" si="21">+(AH10+7)-1</f>
        <v>45152</v>
      </c>
      <c r="AI11" s="325">
        <f t="shared" ref="AI11" si="22">+(AI10+7)-1</f>
        <v>45159</v>
      </c>
      <c r="AJ11" s="325">
        <f t="shared" ref="AJ11" si="23">+(AJ10+7)-1</f>
        <v>45166</v>
      </c>
      <c r="AK11" s="325">
        <f t="shared" ref="AK11" si="24">+(AK10+7)-1</f>
        <v>45173</v>
      </c>
      <c r="AL11" s="325">
        <f>+(AL10+7)-1</f>
        <v>45180</v>
      </c>
      <c r="AM11" s="325">
        <f>+(AM10+7)-1</f>
        <v>45187</v>
      </c>
      <c r="AN11" s="325">
        <f t="shared" ref="AN11" si="25">+(AN10+7)-1</f>
        <v>45194</v>
      </c>
      <c r="AO11" s="325">
        <f t="shared" ref="AO11" si="26">+(AO10+7)-1</f>
        <v>45201</v>
      </c>
      <c r="AP11" s="325">
        <f t="shared" ref="AP11" si="27">+(AP10+7)-1</f>
        <v>45208</v>
      </c>
      <c r="AQ11" s="325">
        <f t="shared" ref="AQ11" si="28">+(AQ10+7)-1</f>
        <v>45215</v>
      </c>
      <c r="AR11" s="325">
        <f t="shared" ref="AR11" si="29">+(AR10+7)-1</f>
        <v>45222</v>
      </c>
      <c r="AS11" s="325">
        <f t="shared" ref="AS11" si="30">+(AS10+7)-1</f>
        <v>45229</v>
      </c>
      <c r="AT11" s="325">
        <f t="shared" ref="AT11" si="31">+(AT10+7)-1</f>
        <v>45236</v>
      </c>
      <c r="AU11" s="325">
        <f t="shared" ref="AU11" si="32">+(AU10+7)-1</f>
        <v>45243</v>
      </c>
      <c r="AV11" s="325">
        <f>+(AV10+7)-1</f>
        <v>45250</v>
      </c>
      <c r="AW11" s="325">
        <f>+(AW10+7)-1</f>
        <v>45257</v>
      </c>
      <c r="AX11" s="325">
        <f t="shared" ref="AX11" si="33">+(AX10+7)-1</f>
        <v>45264</v>
      </c>
      <c r="AY11" s="325">
        <f t="shared" ref="AY11" si="34">+(AY10+7)-1</f>
        <v>45271</v>
      </c>
      <c r="AZ11" s="325">
        <f t="shared" ref="AZ11" si="35">+(AZ10+7)-1</f>
        <v>45278</v>
      </c>
      <c r="BA11" s="327">
        <f>+IF((BA10+7)-1&gt;$M$7,$M$7,(BA10+7)-1)</f>
        <v>45285</v>
      </c>
      <c r="BB11" s="327">
        <f>+IF(BB10&gt;$M$7,"",$M$7)</f>
        <v>45291</v>
      </c>
      <c r="BC11" s="320"/>
    </row>
    <row r="12" spans="1:367" x14ac:dyDescent="0.25">
      <c r="A12" s="318" t="s">
        <v>15</v>
      </c>
      <c r="B12" s="322">
        <f>+B11-B10+1</f>
        <v>2</v>
      </c>
      <c r="C12" s="322">
        <f t="shared" ref="C12:E12" si="36">+C11-C10+1</f>
        <v>7</v>
      </c>
      <c r="D12" s="322">
        <f t="shared" si="36"/>
        <v>7</v>
      </c>
      <c r="E12" s="322">
        <f t="shared" si="36"/>
        <v>7</v>
      </c>
      <c r="F12" s="322">
        <f t="shared" ref="F12" si="37">+F11-F10+1</f>
        <v>7</v>
      </c>
      <c r="G12" s="322">
        <f t="shared" ref="G12:H12" si="38">+G11-G10+1</f>
        <v>7</v>
      </c>
      <c r="H12" s="322">
        <f t="shared" si="38"/>
        <v>7</v>
      </c>
      <c r="I12" s="322">
        <f t="shared" ref="I12" si="39">+I11-I10+1</f>
        <v>7</v>
      </c>
      <c r="J12" s="322">
        <f t="shared" ref="J12:K12" si="40">+J11-J10+1</f>
        <v>7</v>
      </c>
      <c r="K12" s="322">
        <f t="shared" si="40"/>
        <v>7</v>
      </c>
      <c r="L12" s="322">
        <f t="shared" ref="L12" si="41">+L11-L10+1</f>
        <v>7</v>
      </c>
      <c r="M12" s="322">
        <f t="shared" ref="M12:O12" si="42">+M11-M10+1</f>
        <v>7</v>
      </c>
      <c r="N12" s="322">
        <f t="shared" si="42"/>
        <v>7</v>
      </c>
      <c r="O12" s="322">
        <f t="shared" si="42"/>
        <v>7</v>
      </c>
      <c r="P12" s="322">
        <f t="shared" ref="P12" si="43">+P11-P10+1</f>
        <v>7</v>
      </c>
      <c r="Q12" s="322">
        <f t="shared" ref="Q12" si="44">+Q11-Q10+1</f>
        <v>7</v>
      </c>
      <c r="R12" s="322">
        <f t="shared" ref="R12" si="45">+R11-R10+1</f>
        <v>7</v>
      </c>
      <c r="S12" s="322">
        <f t="shared" ref="S12" si="46">+S11-S10+1</f>
        <v>7</v>
      </c>
      <c r="T12" s="322">
        <f t="shared" ref="T12" si="47">+T11-T10+1</f>
        <v>7</v>
      </c>
      <c r="U12" s="322">
        <f t="shared" ref="U12" si="48">+U11-U10+1</f>
        <v>7</v>
      </c>
      <c r="V12" s="322">
        <f t="shared" ref="V12" si="49">+V11-V10+1</f>
        <v>7</v>
      </c>
      <c r="W12" s="322">
        <f t="shared" ref="W12" si="50">+W11-W10+1</f>
        <v>7</v>
      </c>
      <c r="X12" s="322">
        <f t="shared" ref="X12" si="51">+X11-X10+1</f>
        <v>7</v>
      </c>
      <c r="Y12" s="322">
        <f t="shared" ref="Y12" si="52">+Y11-Y10+1</f>
        <v>7</v>
      </c>
      <c r="Z12" s="322">
        <f t="shared" ref="Z12" si="53">+Z11-Z10+1</f>
        <v>7</v>
      </c>
      <c r="AA12" s="322">
        <f t="shared" ref="AA12:AB12" si="54">+AA11-AA10+1</f>
        <v>7</v>
      </c>
      <c r="AB12" s="322">
        <f t="shared" si="54"/>
        <v>7</v>
      </c>
      <c r="AC12" s="322">
        <f t="shared" ref="AC12" si="55">+AC11-AC10+1</f>
        <v>7</v>
      </c>
      <c r="AD12" s="322">
        <f t="shared" ref="AD12" si="56">+AD11-AD10+1</f>
        <v>7</v>
      </c>
      <c r="AE12" s="322">
        <f t="shared" ref="AE12" si="57">+AE11-AE10+1</f>
        <v>7</v>
      </c>
      <c r="AF12" s="322">
        <f t="shared" ref="AF12" si="58">+AF11-AF10+1</f>
        <v>7</v>
      </c>
      <c r="AG12" s="322">
        <f t="shared" ref="AG12" si="59">+AG11-AG10+1</f>
        <v>7</v>
      </c>
      <c r="AH12" s="322">
        <f t="shared" ref="AH12" si="60">+AH11-AH10+1</f>
        <v>7</v>
      </c>
      <c r="AI12" s="322">
        <f t="shared" ref="AI12" si="61">+AI11-AI10+1</f>
        <v>7</v>
      </c>
      <c r="AJ12" s="322">
        <f t="shared" ref="AJ12" si="62">+AJ11-AJ10+1</f>
        <v>7</v>
      </c>
      <c r="AK12" s="322">
        <f t="shared" ref="AK12" si="63">+AK11-AK10+1</f>
        <v>7</v>
      </c>
      <c r="AL12" s="322">
        <f t="shared" ref="AL12" si="64">+AL11-AL10+1</f>
        <v>7</v>
      </c>
      <c r="AM12" s="322">
        <f t="shared" ref="AM12" si="65">+AM11-AM10+1</f>
        <v>7</v>
      </c>
      <c r="AN12" s="322">
        <f t="shared" ref="AN12:AO12" si="66">+AN11-AN10+1</f>
        <v>7</v>
      </c>
      <c r="AO12" s="322">
        <f t="shared" si="66"/>
        <v>7</v>
      </c>
      <c r="AP12" s="322">
        <f t="shared" ref="AP12" si="67">+AP11-AP10+1</f>
        <v>7</v>
      </c>
      <c r="AQ12" s="322">
        <f t="shared" ref="AQ12" si="68">+AQ11-AQ10+1</f>
        <v>7</v>
      </c>
      <c r="AR12" s="322">
        <f t="shared" ref="AR12" si="69">+AR11-AR10+1</f>
        <v>7</v>
      </c>
      <c r="AS12" s="322">
        <f t="shared" ref="AS12" si="70">+AS11-AS10+1</f>
        <v>7</v>
      </c>
      <c r="AT12" s="322">
        <f t="shared" ref="AT12" si="71">+AT11-AT10+1</f>
        <v>7</v>
      </c>
      <c r="AU12" s="322">
        <f t="shared" ref="AU12" si="72">+AU11-AU10+1</f>
        <v>7</v>
      </c>
      <c r="AV12" s="322">
        <f t="shared" ref="AV12" si="73">+AV11-AV10+1</f>
        <v>7</v>
      </c>
      <c r="AW12" s="322">
        <f t="shared" ref="AW12" si="74">+AW11-AW10+1</f>
        <v>7</v>
      </c>
      <c r="AX12" s="322">
        <f t="shared" ref="AX12" si="75">+AX11-AX10+1</f>
        <v>7</v>
      </c>
      <c r="AY12" s="322">
        <f t="shared" ref="AY12" si="76">+AY11-AY10+1</f>
        <v>7</v>
      </c>
      <c r="AZ12" s="322">
        <f t="shared" ref="AZ12" si="77">+AZ11-AZ10+1</f>
        <v>7</v>
      </c>
      <c r="BA12" s="322">
        <f t="shared" ref="BA12:BB12" si="78">+BA11-BA10+1</f>
        <v>7</v>
      </c>
      <c r="BB12" s="322">
        <f t="shared" si="78"/>
        <v>6</v>
      </c>
      <c r="BC12" s="320"/>
    </row>
    <row r="13" spans="1:367" ht="12.6" thickBot="1" x14ac:dyDescent="0.3">
      <c r="A13" s="321" t="s">
        <v>16</v>
      </c>
      <c r="B13" s="328">
        <f>+WEEKNUM(B10,12)</f>
        <v>1</v>
      </c>
      <c r="C13" s="328">
        <f>+WEEKNUM(C10,12)</f>
        <v>2</v>
      </c>
      <c r="D13" s="328">
        <f>+WEEKNUM(D10,12)</f>
        <v>3</v>
      </c>
      <c r="E13" s="328">
        <f t="shared" ref="E13:I13" si="79">+WEEKNUM(E10,12)</f>
        <v>4</v>
      </c>
      <c r="F13" s="328">
        <f t="shared" si="79"/>
        <v>5</v>
      </c>
      <c r="G13" s="328">
        <f t="shared" si="79"/>
        <v>6</v>
      </c>
      <c r="H13" s="328">
        <f t="shared" si="79"/>
        <v>7</v>
      </c>
      <c r="I13" s="328">
        <f t="shared" si="79"/>
        <v>8</v>
      </c>
      <c r="J13" s="328">
        <f>+WEEKNUM(J10,12)</f>
        <v>9</v>
      </c>
      <c r="K13" s="328">
        <f>+WEEKNUM(K10,12)</f>
        <v>10</v>
      </c>
      <c r="L13" s="328">
        <f t="shared" ref="L13:V13" si="80">+WEEKNUM(L10,12)</f>
        <v>11</v>
      </c>
      <c r="M13" s="328">
        <f t="shared" si="80"/>
        <v>12</v>
      </c>
      <c r="N13" s="328">
        <f t="shared" si="80"/>
        <v>13</v>
      </c>
      <c r="O13" s="328">
        <f t="shared" si="80"/>
        <v>14</v>
      </c>
      <c r="P13" s="328">
        <f t="shared" si="80"/>
        <v>15</v>
      </c>
      <c r="Q13" s="328">
        <f t="shared" si="80"/>
        <v>16</v>
      </c>
      <c r="R13" s="328">
        <f t="shared" si="80"/>
        <v>17</v>
      </c>
      <c r="S13" s="328">
        <f t="shared" si="80"/>
        <v>18</v>
      </c>
      <c r="T13" s="328">
        <f t="shared" si="80"/>
        <v>19</v>
      </c>
      <c r="U13" s="328">
        <f t="shared" si="80"/>
        <v>20</v>
      </c>
      <c r="V13" s="328">
        <f t="shared" si="80"/>
        <v>21</v>
      </c>
      <c r="W13" s="328">
        <f t="shared" ref="W13:AD13" si="81">+WEEKNUM(W10,12)</f>
        <v>22</v>
      </c>
      <c r="X13" s="328">
        <f t="shared" si="81"/>
        <v>23</v>
      </c>
      <c r="Y13" s="328">
        <f t="shared" si="81"/>
        <v>24</v>
      </c>
      <c r="Z13" s="328">
        <f t="shared" si="81"/>
        <v>25</v>
      </c>
      <c r="AA13" s="328">
        <f t="shared" si="81"/>
        <v>26</v>
      </c>
      <c r="AB13" s="328">
        <f t="shared" si="81"/>
        <v>27</v>
      </c>
      <c r="AC13" s="328">
        <f t="shared" si="81"/>
        <v>28</v>
      </c>
      <c r="AD13" s="328">
        <f t="shared" si="81"/>
        <v>29</v>
      </c>
      <c r="AE13" s="328">
        <f>+WEEKNUM(AE10,12)</f>
        <v>30</v>
      </c>
      <c r="AF13" s="328">
        <f>+WEEKNUM(AF10,12)</f>
        <v>31</v>
      </c>
      <c r="AG13" s="328">
        <f t="shared" ref="AG13:AK13" si="82">+WEEKNUM(AG10,12)</f>
        <v>32</v>
      </c>
      <c r="AH13" s="328">
        <f t="shared" si="82"/>
        <v>33</v>
      </c>
      <c r="AI13" s="328">
        <f t="shared" si="82"/>
        <v>34</v>
      </c>
      <c r="AJ13" s="328">
        <f t="shared" si="82"/>
        <v>35</v>
      </c>
      <c r="AK13" s="328">
        <f t="shared" si="82"/>
        <v>36</v>
      </c>
      <c r="AL13" s="328">
        <f>+WEEKNUM(AL10,12)</f>
        <v>37</v>
      </c>
      <c r="AM13" s="328">
        <f>+WEEKNUM(AM10,12)</f>
        <v>38</v>
      </c>
      <c r="AN13" s="328">
        <f t="shared" ref="AN13:AU13" si="83">+WEEKNUM(AN10,12)</f>
        <v>39</v>
      </c>
      <c r="AO13" s="328">
        <f t="shared" si="83"/>
        <v>40</v>
      </c>
      <c r="AP13" s="328">
        <f t="shared" si="83"/>
        <v>41</v>
      </c>
      <c r="AQ13" s="328">
        <f t="shared" si="83"/>
        <v>42</v>
      </c>
      <c r="AR13" s="328">
        <f t="shared" si="83"/>
        <v>43</v>
      </c>
      <c r="AS13" s="328">
        <f t="shared" si="83"/>
        <v>44</v>
      </c>
      <c r="AT13" s="328">
        <f t="shared" si="83"/>
        <v>45</v>
      </c>
      <c r="AU13" s="328">
        <f t="shared" si="83"/>
        <v>46</v>
      </c>
      <c r="AV13" s="328">
        <f>+WEEKNUM(AV10,12)</f>
        <v>47</v>
      </c>
      <c r="AW13" s="328">
        <f>+WEEKNUM(AW10,12)</f>
        <v>48</v>
      </c>
      <c r="AX13" s="328">
        <f t="shared" ref="AX13:BA13" si="84">+WEEKNUM(AX10,12)</f>
        <v>49</v>
      </c>
      <c r="AY13" s="328">
        <f t="shared" si="84"/>
        <v>50</v>
      </c>
      <c r="AZ13" s="328">
        <f t="shared" si="84"/>
        <v>51</v>
      </c>
      <c r="BA13" s="328">
        <f t="shared" si="84"/>
        <v>52</v>
      </c>
      <c r="BB13" s="328">
        <f>+WEEKNUM(BB10,12)</f>
        <v>53</v>
      </c>
      <c r="BC13" s="320"/>
    </row>
    <row r="14" spans="1:367" ht="12.6" thickBot="1" x14ac:dyDescent="0.3">
      <c r="A14" s="313" t="s">
        <v>17</v>
      </c>
      <c r="B14" s="320"/>
      <c r="C14" s="320"/>
      <c r="D14" s="320"/>
      <c r="E14" s="320"/>
      <c r="F14" s="320"/>
      <c r="G14" s="320"/>
      <c r="H14" s="320"/>
      <c r="I14" s="320"/>
      <c r="J14" s="320"/>
      <c r="K14" s="320"/>
      <c r="L14" s="320"/>
      <c r="M14" s="320"/>
      <c r="N14" s="320"/>
      <c r="O14" s="320"/>
      <c r="P14" s="320"/>
      <c r="Q14" s="320"/>
      <c r="R14" s="320"/>
      <c r="S14" s="320"/>
      <c r="T14" s="320"/>
      <c r="U14" s="320"/>
      <c r="V14" s="320"/>
      <c r="W14" s="320"/>
      <c r="X14" s="320"/>
      <c r="Y14" s="320"/>
      <c r="Z14" s="320"/>
      <c r="AA14" s="320"/>
      <c r="AB14" s="320"/>
      <c r="AC14" s="320"/>
      <c r="AD14" s="320"/>
      <c r="AE14" s="320"/>
      <c r="AF14" s="320"/>
      <c r="AG14" s="320"/>
      <c r="AH14" s="320"/>
      <c r="AI14" s="320"/>
      <c r="AJ14" s="320"/>
      <c r="AK14" s="320"/>
      <c r="AL14" s="320"/>
      <c r="AM14" s="320"/>
      <c r="AN14" s="320"/>
      <c r="AO14" s="320"/>
      <c r="AP14" s="320"/>
      <c r="AQ14" s="320"/>
      <c r="AR14" s="320"/>
      <c r="AS14" s="320"/>
      <c r="AT14" s="320"/>
      <c r="AU14" s="320"/>
      <c r="AV14" s="320"/>
      <c r="AW14" s="320"/>
      <c r="AX14" s="320"/>
      <c r="AY14" s="320"/>
      <c r="AZ14" s="320"/>
      <c r="BA14" s="320"/>
      <c r="BB14" s="320"/>
      <c r="BC14" s="320"/>
      <c r="BD14" s="320"/>
      <c r="BE14" s="320"/>
      <c r="BF14" s="320"/>
      <c r="BG14" s="320"/>
      <c r="BH14" s="320"/>
      <c r="BI14" s="320"/>
      <c r="BJ14" s="320"/>
      <c r="BK14" s="320"/>
      <c r="BL14" s="320"/>
      <c r="BM14" s="320"/>
      <c r="BN14" s="320"/>
      <c r="BO14" s="320"/>
      <c r="BP14" s="320"/>
      <c r="BQ14" s="320"/>
      <c r="BR14" s="320"/>
      <c r="BS14" s="320"/>
      <c r="BT14" s="320"/>
      <c r="BU14" s="320"/>
      <c r="BV14" s="320"/>
      <c r="BW14" s="320"/>
      <c r="BX14" s="320"/>
      <c r="BY14" s="320"/>
      <c r="BZ14" s="320"/>
      <c r="CA14" s="320"/>
      <c r="CB14" s="320"/>
      <c r="CC14" s="320"/>
      <c r="CD14" s="320"/>
      <c r="CE14" s="320"/>
      <c r="CF14" s="320"/>
      <c r="CG14" s="320"/>
      <c r="CH14" s="320"/>
      <c r="CI14" s="320"/>
      <c r="CJ14" s="320"/>
      <c r="CK14" s="320"/>
      <c r="CL14" s="320"/>
      <c r="CM14" s="320"/>
      <c r="CN14" s="320"/>
      <c r="CO14" s="320"/>
      <c r="CP14" s="320"/>
      <c r="CQ14" s="320"/>
      <c r="CR14" s="320"/>
      <c r="CS14" s="320"/>
      <c r="CT14" s="320"/>
      <c r="CU14" s="320"/>
      <c r="CV14" s="320"/>
      <c r="CW14" s="320"/>
      <c r="CX14" s="320"/>
      <c r="CY14" s="320"/>
      <c r="CZ14" s="320"/>
      <c r="DA14" s="320"/>
      <c r="DB14" s="320"/>
      <c r="DC14" s="320"/>
      <c r="DD14" s="320"/>
      <c r="DE14" s="320"/>
      <c r="DF14" s="320"/>
      <c r="DG14" s="320"/>
      <c r="DH14" s="320"/>
      <c r="DI14" s="320"/>
      <c r="DJ14" s="320"/>
      <c r="DK14" s="320"/>
      <c r="DL14" s="320"/>
      <c r="DM14" s="320"/>
      <c r="DN14" s="320"/>
      <c r="DO14" s="320"/>
      <c r="DP14" s="320"/>
      <c r="DQ14" s="320"/>
      <c r="DR14" s="320"/>
      <c r="DS14" s="320"/>
      <c r="DT14" s="320"/>
      <c r="DU14" s="320"/>
      <c r="DV14" s="320"/>
      <c r="DW14" s="320"/>
      <c r="DX14" s="320"/>
      <c r="DY14" s="320"/>
      <c r="DZ14" s="320"/>
      <c r="EA14" s="320"/>
      <c r="EB14" s="320"/>
      <c r="EC14" s="320"/>
      <c r="ED14" s="320"/>
      <c r="EE14" s="320"/>
      <c r="EF14" s="320"/>
      <c r="EG14" s="320"/>
      <c r="EH14" s="320"/>
      <c r="EI14" s="320"/>
      <c r="EJ14" s="320"/>
      <c r="EK14" s="320"/>
      <c r="EL14" s="320"/>
      <c r="EM14" s="320"/>
      <c r="EN14" s="320"/>
      <c r="EO14" s="320"/>
      <c r="EP14" s="320"/>
      <c r="EQ14" s="320"/>
      <c r="ER14" s="320"/>
      <c r="ES14" s="320"/>
      <c r="ET14" s="320"/>
      <c r="EU14" s="320"/>
      <c r="EV14" s="320"/>
      <c r="EW14" s="320"/>
      <c r="EX14" s="320"/>
      <c r="EY14" s="320"/>
      <c r="EZ14" s="320"/>
      <c r="FA14" s="320"/>
      <c r="FB14" s="320"/>
      <c r="FC14" s="320"/>
      <c r="FD14" s="320"/>
      <c r="FE14" s="320"/>
      <c r="FF14" s="320"/>
      <c r="FG14" s="320"/>
      <c r="FH14" s="320"/>
      <c r="FI14" s="320"/>
      <c r="FJ14" s="320"/>
      <c r="FK14" s="320"/>
      <c r="FL14" s="320"/>
      <c r="FM14" s="320"/>
      <c r="FN14" s="320"/>
      <c r="FO14" s="320"/>
      <c r="FP14" s="320"/>
      <c r="FQ14" s="320"/>
      <c r="FR14" s="320"/>
      <c r="FS14" s="320"/>
      <c r="FT14" s="320"/>
      <c r="FU14" s="320"/>
      <c r="FV14" s="320"/>
      <c r="FW14" s="320"/>
      <c r="FX14" s="320"/>
      <c r="FY14" s="320"/>
      <c r="FZ14" s="320"/>
      <c r="GA14" s="320"/>
      <c r="GB14" s="320"/>
      <c r="GC14" s="320"/>
      <c r="GD14" s="320"/>
      <c r="GE14" s="320"/>
      <c r="GF14" s="320"/>
      <c r="GG14" s="320"/>
      <c r="GH14" s="320"/>
      <c r="GI14" s="320"/>
      <c r="GJ14" s="320"/>
      <c r="GK14" s="320"/>
      <c r="GL14" s="320"/>
      <c r="GM14" s="320"/>
      <c r="GN14" s="320"/>
      <c r="GO14" s="320"/>
      <c r="GP14" s="320"/>
      <c r="GQ14" s="320"/>
      <c r="GR14" s="320"/>
      <c r="GS14" s="320"/>
      <c r="GT14" s="320"/>
      <c r="GU14" s="320"/>
      <c r="GV14" s="320"/>
      <c r="GW14" s="320"/>
      <c r="GX14" s="320"/>
      <c r="GY14" s="320"/>
      <c r="GZ14" s="320"/>
      <c r="HA14" s="320"/>
      <c r="HB14" s="320"/>
      <c r="HC14" s="320"/>
      <c r="HD14" s="320"/>
      <c r="HE14" s="320"/>
      <c r="HF14" s="320"/>
      <c r="HG14" s="320"/>
      <c r="HH14" s="320"/>
      <c r="HI14" s="320"/>
      <c r="HJ14" s="320"/>
      <c r="HK14" s="320"/>
      <c r="HL14" s="320"/>
      <c r="HM14" s="320"/>
      <c r="HN14" s="320"/>
      <c r="HO14" s="320"/>
      <c r="HP14" s="320"/>
      <c r="HQ14" s="320"/>
      <c r="HR14" s="320"/>
      <c r="HS14" s="320"/>
      <c r="HT14" s="320"/>
      <c r="HU14" s="320"/>
      <c r="HV14" s="320"/>
      <c r="HW14" s="320"/>
      <c r="HX14" s="320"/>
      <c r="HY14" s="320"/>
      <c r="HZ14" s="320"/>
      <c r="IA14" s="320"/>
      <c r="IB14" s="320"/>
      <c r="IC14" s="320"/>
      <c r="ID14" s="320"/>
      <c r="IE14" s="320"/>
      <c r="IF14" s="320"/>
      <c r="IG14" s="320"/>
      <c r="IH14" s="320"/>
      <c r="II14" s="320"/>
      <c r="IJ14" s="320"/>
      <c r="IK14" s="320"/>
      <c r="IL14" s="320"/>
      <c r="IM14" s="320"/>
      <c r="IN14" s="320"/>
      <c r="IO14" s="320"/>
      <c r="IP14" s="320"/>
      <c r="IQ14" s="320"/>
      <c r="IR14" s="320"/>
      <c r="IS14" s="320"/>
      <c r="IT14" s="320"/>
      <c r="IU14" s="320"/>
      <c r="IV14" s="320"/>
      <c r="IW14" s="320"/>
      <c r="IX14" s="320"/>
      <c r="IY14" s="320"/>
      <c r="IZ14" s="320"/>
      <c r="JA14" s="320"/>
      <c r="JB14" s="320"/>
      <c r="JC14" s="320"/>
      <c r="JD14" s="320"/>
      <c r="JE14" s="320"/>
      <c r="JF14" s="320"/>
      <c r="JG14" s="320"/>
      <c r="JH14" s="320"/>
      <c r="JI14" s="320"/>
      <c r="JJ14" s="320"/>
      <c r="JK14" s="320"/>
      <c r="JL14" s="320"/>
      <c r="JM14" s="320"/>
      <c r="JN14" s="320"/>
      <c r="JO14" s="320"/>
      <c r="JP14" s="320"/>
      <c r="JQ14" s="320"/>
      <c r="JR14" s="320"/>
      <c r="JS14" s="320"/>
      <c r="JT14" s="320"/>
      <c r="JU14" s="320"/>
      <c r="JV14" s="320"/>
      <c r="JW14" s="320"/>
      <c r="JX14" s="320"/>
      <c r="JY14" s="320"/>
      <c r="JZ14" s="320"/>
      <c r="KA14" s="320"/>
      <c r="KB14" s="320"/>
      <c r="KC14" s="320"/>
      <c r="KD14" s="320"/>
      <c r="KE14" s="320"/>
      <c r="KF14" s="320"/>
      <c r="KG14" s="320"/>
      <c r="KH14" s="320"/>
      <c r="KI14" s="320"/>
      <c r="KJ14" s="320"/>
      <c r="KK14" s="320"/>
      <c r="KL14" s="320"/>
      <c r="KM14" s="320"/>
      <c r="KN14" s="320"/>
      <c r="KO14" s="320"/>
      <c r="KP14" s="320"/>
      <c r="KQ14" s="320"/>
      <c r="KR14" s="320"/>
      <c r="KS14" s="320"/>
      <c r="KT14" s="320"/>
      <c r="KU14" s="320"/>
      <c r="KV14" s="320"/>
      <c r="KW14" s="320"/>
      <c r="KX14" s="320"/>
      <c r="KY14" s="320"/>
      <c r="KZ14" s="320"/>
      <c r="LA14" s="320"/>
      <c r="LB14" s="320"/>
      <c r="LC14" s="320"/>
      <c r="LD14" s="320"/>
      <c r="LE14" s="320"/>
      <c r="LF14" s="320"/>
      <c r="LG14" s="320"/>
      <c r="LH14" s="320"/>
      <c r="LI14" s="320"/>
      <c r="LJ14" s="320"/>
      <c r="LK14" s="320"/>
      <c r="LL14" s="320"/>
      <c r="LM14" s="320"/>
      <c r="LN14" s="320"/>
      <c r="LO14" s="320"/>
      <c r="LP14" s="320"/>
      <c r="LQ14" s="320"/>
      <c r="LR14" s="320"/>
      <c r="LS14" s="320"/>
      <c r="LT14" s="320"/>
      <c r="LU14" s="320"/>
      <c r="LV14" s="320"/>
      <c r="LW14" s="320"/>
      <c r="LX14" s="320"/>
      <c r="LY14" s="320"/>
      <c r="LZ14" s="320"/>
      <c r="MA14" s="320"/>
      <c r="MB14" s="320"/>
      <c r="MC14" s="320"/>
      <c r="MD14" s="320"/>
      <c r="ME14" s="320"/>
      <c r="MF14" s="320"/>
      <c r="MG14" s="320"/>
      <c r="MH14" s="320"/>
      <c r="MI14" s="320"/>
      <c r="MJ14" s="320"/>
      <c r="MK14" s="320"/>
      <c r="ML14" s="320"/>
      <c r="MM14" s="320"/>
      <c r="MN14" s="320"/>
      <c r="MO14" s="320"/>
      <c r="MP14" s="320"/>
      <c r="MQ14" s="320"/>
      <c r="MR14" s="320"/>
      <c r="MS14" s="320"/>
      <c r="MT14" s="320"/>
      <c r="MU14" s="320"/>
      <c r="MV14" s="320"/>
      <c r="MW14" s="320"/>
      <c r="MX14" s="320"/>
      <c r="MY14" s="320"/>
      <c r="MZ14" s="320"/>
      <c r="NA14" s="320"/>
      <c r="NB14" s="320"/>
      <c r="NC14" s="320"/>
    </row>
    <row r="15" spans="1:367" s="307" customFormat="1" x14ac:dyDescent="0.25">
      <c r="A15" s="329" t="s">
        <v>18</v>
      </c>
      <c r="B15" s="324">
        <f>+B6</f>
        <v>44927</v>
      </c>
      <c r="C15" s="324">
        <f>+B15+1</f>
        <v>44928</v>
      </c>
      <c r="D15" s="324">
        <f t="shared" ref="D15:BO15" si="85">+C15+1</f>
        <v>44929</v>
      </c>
      <c r="E15" s="324">
        <f t="shared" si="85"/>
        <v>44930</v>
      </c>
      <c r="F15" s="324">
        <f t="shared" si="85"/>
        <v>44931</v>
      </c>
      <c r="G15" s="324">
        <f t="shared" si="85"/>
        <v>44932</v>
      </c>
      <c r="H15" s="324">
        <f t="shared" si="85"/>
        <v>44933</v>
      </c>
      <c r="I15" s="324">
        <f t="shared" si="85"/>
        <v>44934</v>
      </c>
      <c r="J15" s="324">
        <f t="shared" si="85"/>
        <v>44935</v>
      </c>
      <c r="K15" s="324">
        <f t="shared" si="85"/>
        <v>44936</v>
      </c>
      <c r="L15" s="324">
        <f t="shared" si="85"/>
        <v>44937</v>
      </c>
      <c r="M15" s="324">
        <f t="shared" si="85"/>
        <v>44938</v>
      </c>
      <c r="N15" s="324">
        <f t="shared" si="85"/>
        <v>44939</v>
      </c>
      <c r="O15" s="324">
        <f t="shared" si="85"/>
        <v>44940</v>
      </c>
      <c r="P15" s="324">
        <f t="shared" si="85"/>
        <v>44941</v>
      </c>
      <c r="Q15" s="324">
        <f t="shared" si="85"/>
        <v>44942</v>
      </c>
      <c r="R15" s="324">
        <f t="shared" si="85"/>
        <v>44943</v>
      </c>
      <c r="S15" s="324">
        <f t="shared" si="85"/>
        <v>44944</v>
      </c>
      <c r="T15" s="324">
        <f t="shared" si="85"/>
        <v>44945</v>
      </c>
      <c r="U15" s="324">
        <f t="shared" si="85"/>
        <v>44946</v>
      </c>
      <c r="V15" s="324">
        <f t="shared" si="85"/>
        <v>44947</v>
      </c>
      <c r="W15" s="324">
        <f t="shared" si="85"/>
        <v>44948</v>
      </c>
      <c r="X15" s="324">
        <f t="shared" si="85"/>
        <v>44949</v>
      </c>
      <c r="Y15" s="324">
        <f t="shared" si="85"/>
        <v>44950</v>
      </c>
      <c r="Z15" s="324">
        <f t="shared" si="85"/>
        <v>44951</v>
      </c>
      <c r="AA15" s="324">
        <f t="shared" si="85"/>
        <v>44952</v>
      </c>
      <c r="AB15" s="324">
        <f t="shared" si="85"/>
        <v>44953</v>
      </c>
      <c r="AC15" s="324">
        <f t="shared" si="85"/>
        <v>44954</v>
      </c>
      <c r="AD15" s="324">
        <f t="shared" si="85"/>
        <v>44955</v>
      </c>
      <c r="AE15" s="324">
        <f t="shared" si="85"/>
        <v>44956</v>
      </c>
      <c r="AF15" s="324">
        <f t="shared" si="85"/>
        <v>44957</v>
      </c>
      <c r="AG15" s="324">
        <f t="shared" si="85"/>
        <v>44958</v>
      </c>
      <c r="AH15" s="324">
        <f t="shared" si="85"/>
        <v>44959</v>
      </c>
      <c r="AI15" s="324">
        <f t="shared" si="85"/>
        <v>44960</v>
      </c>
      <c r="AJ15" s="324">
        <f t="shared" si="85"/>
        <v>44961</v>
      </c>
      <c r="AK15" s="324">
        <f t="shared" si="85"/>
        <v>44962</v>
      </c>
      <c r="AL15" s="324">
        <f t="shared" si="85"/>
        <v>44963</v>
      </c>
      <c r="AM15" s="324">
        <f t="shared" si="85"/>
        <v>44964</v>
      </c>
      <c r="AN15" s="324">
        <f t="shared" si="85"/>
        <v>44965</v>
      </c>
      <c r="AO15" s="324">
        <f t="shared" si="85"/>
        <v>44966</v>
      </c>
      <c r="AP15" s="324">
        <f t="shared" si="85"/>
        <v>44967</v>
      </c>
      <c r="AQ15" s="324">
        <f t="shared" si="85"/>
        <v>44968</v>
      </c>
      <c r="AR15" s="324">
        <f t="shared" si="85"/>
        <v>44969</v>
      </c>
      <c r="AS15" s="324">
        <f t="shared" si="85"/>
        <v>44970</v>
      </c>
      <c r="AT15" s="324">
        <f t="shared" si="85"/>
        <v>44971</v>
      </c>
      <c r="AU15" s="324">
        <f t="shared" si="85"/>
        <v>44972</v>
      </c>
      <c r="AV15" s="324">
        <f t="shared" si="85"/>
        <v>44973</v>
      </c>
      <c r="AW15" s="324">
        <f t="shared" si="85"/>
        <v>44974</v>
      </c>
      <c r="AX15" s="324">
        <f t="shared" si="85"/>
        <v>44975</v>
      </c>
      <c r="AY15" s="324">
        <f t="shared" si="85"/>
        <v>44976</v>
      </c>
      <c r="AZ15" s="324">
        <f t="shared" si="85"/>
        <v>44977</v>
      </c>
      <c r="BA15" s="324">
        <f t="shared" si="85"/>
        <v>44978</v>
      </c>
      <c r="BB15" s="324">
        <f t="shared" si="85"/>
        <v>44979</v>
      </c>
      <c r="BC15" s="324">
        <f t="shared" si="85"/>
        <v>44980</v>
      </c>
      <c r="BD15" s="324">
        <f t="shared" si="85"/>
        <v>44981</v>
      </c>
      <c r="BE15" s="324">
        <f t="shared" si="85"/>
        <v>44982</v>
      </c>
      <c r="BF15" s="324">
        <f t="shared" si="85"/>
        <v>44983</v>
      </c>
      <c r="BG15" s="324">
        <f t="shared" si="85"/>
        <v>44984</v>
      </c>
      <c r="BH15" s="324">
        <f t="shared" si="85"/>
        <v>44985</v>
      </c>
      <c r="BI15" s="324">
        <f t="shared" si="85"/>
        <v>44986</v>
      </c>
      <c r="BJ15" s="324">
        <f t="shared" si="85"/>
        <v>44987</v>
      </c>
      <c r="BK15" s="324">
        <f t="shared" si="85"/>
        <v>44988</v>
      </c>
      <c r="BL15" s="324">
        <f t="shared" si="85"/>
        <v>44989</v>
      </c>
      <c r="BM15" s="324">
        <f t="shared" si="85"/>
        <v>44990</v>
      </c>
      <c r="BN15" s="324">
        <f t="shared" si="85"/>
        <v>44991</v>
      </c>
      <c r="BO15" s="324">
        <f t="shared" si="85"/>
        <v>44992</v>
      </c>
      <c r="BP15" s="324">
        <f t="shared" ref="BP15:BZ15" si="86">+BO15+1</f>
        <v>44993</v>
      </c>
      <c r="BQ15" s="324">
        <f t="shared" si="86"/>
        <v>44994</v>
      </c>
      <c r="BR15" s="324">
        <f t="shared" si="86"/>
        <v>44995</v>
      </c>
      <c r="BS15" s="324">
        <f t="shared" si="86"/>
        <v>44996</v>
      </c>
      <c r="BT15" s="324">
        <f t="shared" si="86"/>
        <v>44997</v>
      </c>
      <c r="BU15" s="324">
        <f t="shared" si="86"/>
        <v>44998</v>
      </c>
      <c r="BV15" s="324">
        <f t="shared" si="86"/>
        <v>44999</v>
      </c>
      <c r="BW15" s="324">
        <f t="shared" si="86"/>
        <v>45000</v>
      </c>
      <c r="BX15" s="324">
        <f t="shared" si="86"/>
        <v>45001</v>
      </c>
      <c r="BY15" s="324">
        <f t="shared" si="86"/>
        <v>45002</v>
      </c>
      <c r="BZ15" s="324">
        <f t="shared" si="86"/>
        <v>45003</v>
      </c>
      <c r="CA15" s="324">
        <f>+BZ15+1</f>
        <v>45004</v>
      </c>
      <c r="CB15" s="324">
        <f t="shared" ref="CB15:CI15" si="87">+CA15+1</f>
        <v>45005</v>
      </c>
      <c r="CC15" s="324">
        <f t="shared" si="87"/>
        <v>45006</v>
      </c>
      <c r="CD15" s="324">
        <f t="shared" si="87"/>
        <v>45007</v>
      </c>
      <c r="CE15" s="324">
        <f t="shared" si="87"/>
        <v>45008</v>
      </c>
      <c r="CF15" s="324">
        <f t="shared" si="87"/>
        <v>45009</v>
      </c>
      <c r="CG15" s="324">
        <f t="shared" si="87"/>
        <v>45010</v>
      </c>
      <c r="CH15" s="324">
        <f t="shared" si="87"/>
        <v>45011</v>
      </c>
      <c r="CI15" s="324">
        <f t="shared" si="87"/>
        <v>45012</v>
      </c>
      <c r="CJ15" s="324">
        <f>+CI15+1</f>
        <v>45013</v>
      </c>
      <c r="CK15" s="324">
        <f t="shared" ref="CK15:EL15" si="88">+CJ15+1</f>
        <v>45014</v>
      </c>
      <c r="CL15" s="324">
        <f t="shared" si="88"/>
        <v>45015</v>
      </c>
      <c r="CM15" s="324">
        <f t="shared" si="88"/>
        <v>45016</v>
      </c>
      <c r="CN15" s="324">
        <f t="shared" si="88"/>
        <v>45017</v>
      </c>
      <c r="CO15" s="324">
        <f t="shared" si="88"/>
        <v>45018</v>
      </c>
      <c r="CP15" s="324">
        <f t="shared" si="88"/>
        <v>45019</v>
      </c>
      <c r="CQ15" s="324">
        <f t="shared" si="88"/>
        <v>45020</v>
      </c>
      <c r="CR15" s="324">
        <f t="shared" si="88"/>
        <v>45021</v>
      </c>
      <c r="CS15" s="324">
        <f t="shared" si="88"/>
        <v>45022</v>
      </c>
      <c r="CT15" s="324">
        <f t="shared" si="88"/>
        <v>45023</v>
      </c>
      <c r="CU15" s="324">
        <f t="shared" si="88"/>
        <v>45024</v>
      </c>
      <c r="CV15" s="324">
        <f t="shared" si="88"/>
        <v>45025</v>
      </c>
      <c r="CW15" s="324">
        <f t="shared" si="88"/>
        <v>45026</v>
      </c>
      <c r="CX15" s="324">
        <f t="shared" si="88"/>
        <v>45027</v>
      </c>
      <c r="CY15" s="324">
        <f t="shared" si="88"/>
        <v>45028</v>
      </c>
      <c r="CZ15" s="324">
        <f t="shared" si="88"/>
        <v>45029</v>
      </c>
      <c r="DA15" s="324">
        <f t="shared" si="88"/>
        <v>45030</v>
      </c>
      <c r="DB15" s="324">
        <f t="shared" si="88"/>
        <v>45031</v>
      </c>
      <c r="DC15" s="324">
        <f t="shared" si="88"/>
        <v>45032</v>
      </c>
      <c r="DD15" s="324">
        <f t="shared" si="88"/>
        <v>45033</v>
      </c>
      <c r="DE15" s="324">
        <f t="shared" si="88"/>
        <v>45034</v>
      </c>
      <c r="DF15" s="324">
        <f t="shared" si="88"/>
        <v>45035</v>
      </c>
      <c r="DG15" s="324">
        <f t="shared" si="88"/>
        <v>45036</v>
      </c>
      <c r="DH15" s="324">
        <f t="shared" si="88"/>
        <v>45037</v>
      </c>
      <c r="DI15" s="324">
        <f t="shared" si="88"/>
        <v>45038</v>
      </c>
      <c r="DJ15" s="324">
        <f t="shared" si="88"/>
        <v>45039</v>
      </c>
      <c r="DK15" s="324">
        <f t="shared" si="88"/>
        <v>45040</v>
      </c>
      <c r="DL15" s="324">
        <f t="shared" si="88"/>
        <v>45041</v>
      </c>
      <c r="DM15" s="324">
        <f t="shared" si="88"/>
        <v>45042</v>
      </c>
      <c r="DN15" s="324">
        <f t="shared" si="88"/>
        <v>45043</v>
      </c>
      <c r="DO15" s="324">
        <f t="shared" si="88"/>
        <v>45044</v>
      </c>
      <c r="DP15" s="324">
        <f t="shared" si="88"/>
        <v>45045</v>
      </c>
      <c r="DQ15" s="324">
        <f t="shared" si="88"/>
        <v>45046</v>
      </c>
      <c r="DR15" s="324">
        <f t="shared" si="88"/>
        <v>45047</v>
      </c>
      <c r="DS15" s="324">
        <f t="shared" si="88"/>
        <v>45048</v>
      </c>
      <c r="DT15" s="324">
        <f t="shared" si="88"/>
        <v>45049</v>
      </c>
      <c r="DU15" s="324">
        <f t="shared" si="88"/>
        <v>45050</v>
      </c>
      <c r="DV15" s="324">
        <f t="shared" si="88"/>
        <v>45051</v>
      </c>
      <c r="DW15" s="324">
        <f t="shared" si="88"/>
        <v>45052</v>
      </c>
      <c r="DX15" s="324">
        <f t="shared" si="88"/>
        <v>45053</v>
      </c>
      <c r="DY15" s="324">
        <f t="shared" si="88"/>
        <v>45054</v>
      </c>
      <c r="DZ15" s="324">
        <f t="shared" si="88"/>
        <v>45055</v>
      </c>
      <c r="EA15" s="324">
        <f t="shared" si="88"/>
        <v>45056</v>
      </c>
      <c r="EB15" s="324">
        <f t="shared" si="88"/>
        <v>45057</v>
      </c>
      <c r="EC15" s="324">
        <f t="shared" si="88"/>
        <v>45058</v>
      </c>
      <c r="ED15" s="324">
        <f t="shared" si="88"/>
        <v>45059</v>
      </c>
      <c r="EE15" s="324">
        <f t="shared" si="88"/>
        <v>45060</v>
      </c>
      <c r="EF15" s="324">
        <f t="shared" si="88"/>
        <v>45061</v>
      </c>
      <c r="EG15" s="324">
        <f t="shared" si="88"/>
        <v>45062</v>
      </c>
      <c r="EH15" s="324">
        <f t="shared" si="88"/>
        <v>45063</v>
      </c>
      <c r="EI15" s="324">
        <f t="shared" si="88"/>
        <v>45064</v>
      </c>
      <c r="EJ15" s="324">
        <f t="shared" si="88"/>
        <v>45065</v>
      </c>
      <c r="EK15" s="324">
        <f t="shared" si="88"/>
        <v>45066</v>
      </c>
      <c r="EL15" s="324">
        <f t="shared" si="88"/>
        <v>45067</v>
      </c>
      <c r="EM15" s="324">
        <f>+EL15+1</f>
        <v>45068</v>
      </c>
      <c r="EN15" s="324">
        <f t="shared" ref="EN15:GY15" si="89">+EM15+1</f>
        <v>45069</v>
      </c>
      <c r="EO15" s="324">
        <f t="shared" si="89"/>
        <v>45070</v>
      </c>
      <c r="EP15" s="324">
        <f t="shared" si="89"/>
        <v>45071</v>
      </c>
      <c r="EQ15" s="324">
        <f t="shared" si="89"/>
        <v>45072</v>
      </c>
      <c r="ER15" s="324">
        <f t="shared" si="89"/>
        <v>45073</v>
      </c>
      <c r="ES15" s="324">
        <f t="shared" si="89"/>
        <v>45074</v>
      </c>
      <c r="ET15" s="324">
        <f t="shared" si="89"/>
        <v>45075</v>
      </c>
      <c r="EU15" s="324">
        <f t="shared" si="89"/>
        <v>45076</v>
      </c>
      <c r="EV15" s="324">
        <f t="shared" si="89"/>
        <v>45077</v>
      </c>
      <c r="EW15" s="324">
        <f t="shared" si="89"/>
        <v>45078</v>
      </c>
      <c r="EX15" s="324">
        <f t="shared" si="89"/>
        <v>45079</v>
      </c>
      <c r="EY15" s="324">
        <f t="shared" si="89"/>
        <v>45080</v>
      </c>
      <c r="EZ15" s="324">
        <f t="shared" si="89"/>
        <v>45081</v>
      </c>
      <c r="FA15" s="324">
        <f t="shared" si="89"/>
        <v>45082</v>
      </c>
      <c r="FB15" s="324">
        <f t="shared" si="89"/>
        <v>45083</v>
      </c>
      <c r="FC15" s="324">
        <f t="shared" si="89"/>
        <v>45084</v>
      </c>
      <c r="FD15" s="324">
        <f t="shared" si="89"/>
        <v>45085</v>
      </c>
      <c r="FE15" s="324">
        <f t="shared" si="89"/>
        <v>45086</v>
      </c>
      <c r="FF15" s="324">
        <f t="shared" si="89"/>
        <v>45087</v>
      </c>
      <c r="FG15" s="324">
        <f t="shared" si="89"/>
        <v>45088</v>
      </c>
      <c r="FH15" s="324">
        <f t="shared" si="89"/>
        <v>45089</v>
      </c>
      <c r="FI15" s="324">
        <f t="shared" si="89"/>
        <v>45090</v>
      </c>
      <c r="FJ15" s="324">
        <f t="shared" si="89"/>
        <v>45091</v>
      </c>
      <c r="FK15" s="324">
        <f t="shared" si="89"/>
        <v>45092</v>
      </c>
      <c r="FL15" s="324">
        <f t="shared" si="89"/>
        <v>45093</v>
      </c>
      <c r="FM15" s="324">
        <f t="shared" si="89"/>
        <v>45094</v>
      </c>
      <c r="FN15" s="324">
        <f t="shared" si="89"/>
        <v>45095</v>
      </c>
      <c r="FO15" s="324">
        <f t="shared" si="89"/>
        <v>45096</v>
      </c>
      <c r="FP15" s="324">
        <f t="shared" si="89"/>
        <v>45097</v>
      </c>
      <c r="FQ15" s="324">
        <f t="shared" si="89"/>
        <v>45098</v>
      </c>
      <c r="FR15" s="324">
        <f t="shared" si="89"/>
        <v>45099</v>
      </c>
      <c r="FS15" s="324">
        <f t="shared" si="89"/>
        <v>45100</v>
      </c>
      <c r="FT15" s="324">
        <f t="shared" si="89"/>
        <v>45101</v>
      </c>
      <c r="FU15" s="324">
        <f t="shared" si="89"/>
        <v>45102</v>
      </c>
      <c r="FV15" s="324">
        <f t="shared" si="89"/>
        <v>45103</v>
      </c>
      <c r="FW15" s="324">
        <f t="shared" si="89"/>
        <v>45104</v>
      </c>
      <c r="FX15" s="324">
        <f t="shared" si="89"/>
        <v>45105</v>
      </c>
      <c r="FY15" s="324">
        <f t="shared" si="89"/>
        <v>45106</v>
      </c>
      <c r="FZ15" s="324">
        <f t="shared" si="89"/>
        <v>45107</v>
      </c>
      <c r="GA15" s="324">
        <f t="shared" si="89"/>
        <v>45108</v>
      </c>
      <c r="GB15" s="324">
        <f t="shared" si="89"/>
        <v>45109</v>
      </c>
      <c r="GC15" s="324">
        <f t="shared" si="89"/>
        <v>45110</v>
      </c>
      <c r="GD15" s="324">
        <f t="shared" si="89"/>
        <v>45111</v>
      </c>
      <c r="GE15" s="324">
        <f t="shared" si="89"/>
        <v>45112</v>
      </c>
      <c r="GF15" s="324">
        <f t="shared" si="89"/>
        <v>45113</v>
      </c>
      <c r="GG15" s="324">
        <f t="shared" si="89"/>
        <v>45114</v>
      </c>
      <c r="GH15" s="324">
        <f t="shared" si="89"/>
        <v>45115</v>
      </c>
      <c r="GI15" s="324">
        <f t="shared" si="89"/>
        <v>45116</v>
      </c>
      <c r="GJ15" s="324">
        <f t="shared" si="89"/>
        <v>45117</v>
      </c>
      <c r="GK15" s="324">
        <f t="shared" si="89"/>
        <v>45118</v>
      </c>
      <c r="GL15" s="324">
        <f t="shared" si="89"/>
        <v>45119</v>
      </c>
      <c r="GM15" s="324">
        <f t="shared" si="89"/>
        <v>45120</v>
      </c>
      <c r="GN15" s="324">
        <f t="shared" si="89"/>
        <v>45121</v>
      </c>
      <c r="GO15" s="324">
        <f t="shared" si="89"/>
        <v>45122</v>
      </c>
      <c r="GP15" s="324">
        <f t="shared" si="89"/>
        <v>45123</v>
      </c>
      <c r="GQ15" s="324">
        <f t="shared" si="89"/>
        <v>45124</v>
      </c>
      <c r="GR15" s="324">
        <f t="shared" si="89"/>
        <v>45125</v>
      </c>
      <c r="GS15" s="324">
        <f t="shared" si="89"/>
        <v>45126</v>
      </c>
      <c r="GT15" s="324">
        <f t="shared" si="89"/>
        <v>45127</v>
      </c>
      <c r="GU15" s="324">
        <f t="shared" si="89"/>
        <v>45128</v>
      </c>
      <c r="GV15" s="324">
        <f t="shared" si="89"/>
        <v>45129</v>
      </c>
      <c r="GW15" s="324">
        <f t="shared" si="89"/>
        <v>45130</v>
      </c>
      <c r="GX15" s="324">
        <f t="shared" si="89"/>
        <v>45131</v>
      </c>
      <c r="GY15" s="324">
        <f t="shared" si="89"/>
        <v>45132</v>
      </c>
      <c r="GZ15" s="324">
        <f t="shared" ref="GZ15:HA15" si="90">+GY15+1</f>
        <v>45133</v>
      </c>
      <c r="HA15" s="324">
        <f t="shared" si="90"/>
        <v>45134</v>
      </c>
      <c r="HB15" s="324">
        <f>+HA15+1</f>
        <v>45135</v>
      </c>
      <c r="HC15" s="324">
        <f t="shared" ref="HC15:JN15" si="91">+HB15+1</f>
        <v>45136</v>
      </c>
      <c r="HD15" s="324">
        <f t="shared" si="91"/>
        <v>45137</v>
      </c>
      <c r="HE15" s="324">
        <f t="shared" si="91"/>
        <v>45138</v>
      </c>
      <c r="HF15" s="324">
        <f t="shared" si="91"/>
        <v>45139</v>
      </c>
      <c r="HG15" s="324">
        <f t="shared" si="91"/>
        <v>45140</v>
      </c>
      <c r="HH15" s="324">
        <f t="shared" si="91"/>
        <v>45141</v>
      </c>
      <c r="HI15" s="324">
        <f t="shared" si="91"/>
        <v>45142</v>
      </c>
      <c r="HJ15" s="324">
        <f t="shared" si="91"/>
        <v>45143</v>
      </c>
      <c r="HK15" s="324">
        <f t="shared" si="91"/>
        <v>45144</v>
      </c>
      <c r="HL15" s="324">
        <f t="shared" si="91"/>
        <v>45145</v>
      </c>
      <c r="HM15" s="324">
        <f t="shared" si="91"/>
        <v>45146</v>
      </c>
      <c r="HN15" s="324">
        <f t="shared" si="91"/>
        <v>45147</v>
      </c>
      <c r="HO15" s="324">
        <f t="shared" si="91"/>
        <v>45148</v>
      </c>
      <c r="HP15" s="324">
        <f t="shared" si="91"/>
        <v>45149</v>
      </c>
      <c r="HQ15" s="324">
        <f t="shared" si="91"/>
        <v>45150</v>
      </c>
      <c r="HR15" s="324">
        <f t="shared" si="91"/>
        <v>45151</v>
      </c>
      <c r="HS15" s="324">
        <f t="shared" si="91"/>
        <v>45152</v>
      </c>
      <c r="HT15" s="324">
        <f t="shared" si="91"/>
        <v>45153</v>
      </c>
      <c r="HU15" s="324">
        <f t="shared" si="91"/>
        <v>45154</v>
      </c>
      <c r="HV15" s="324">
        <f t="shared" si="91"/>
        <v>45155</v>
      </c>
      <c r="HW15" s="324">
        <f t="shared" si="91"/>
        <v>45156</v>
      </c>
      <c r="HX15" s="324">
        <f t="shared" si="91"/>
        <v>45157</v>
      </c>
      <c r="HY15" s="324">
        <f t="shared" si="91"/>
        <v>45158</v>
      </c>
      <c r="HZ15" s="324">
        <f t="shared" si="91"/>
        <v>45159</v>
      </c>
      <c r="IA15" s="324">
        <f t="shared" si="91"/>
        <v>45160</v>
      </c>
      <c r="IB15" s="324">
        <f t="shared" si="91"/>
        <v>45161</v>
      </c>
      <c r="IC15" s="324">
        <f t="shared" si="91"/>
        <v>45162</v>
      </c>
      <c r="ID15" s="324">
        <f t="shared" si="91"/>
        <v>45163</v>
      </c>
      <c r="IE15" s="324">
        <f t="shared" si="91"/>
        <v>45164</v>
      </c>
      <c r="IF15" s="324">
        <f t="shared" si="91"/>
        <v>45165</v>
      </c>
      <c r="IG15" s="324">
        <f t="shared" si="91"/>
        <v>45166</v>
      </c>
      <c r="IH15" s="324">
        <f t="shared" si="91"/>
        <v>45167</v>
      </c>
      <c r="II15" s="324">
        <f t="shared" si="91"/>
        <v>45168</v>
      </c>
      <c r="IJ15" s="324">
        <f t="shared" si="91"/>
        <v>45169</v>
      </c>
      <c r="IK15" s="324">
        <f t="shared" si="91"/>
        <v>45170</v>
      </c>
      <c r="IL15" s="324">
        <f t="shared" si="91"/>
        <v>45171</v>
      </c>
      <c r="IM15" s="324">
        <f t="shared" si="91"/>
        <v>45172</v>
      </c>
      <c r="IN15" s="324">
        <f t="shared" si="91"/>
        <v>45173</v>
      </c>
      <c r="IO15" s="324">
        <f t="shared" si="91"/>
        <v>45174</v>
      </c>
      <c r="IP15" s="324">
        <f t="shared" si="91"/>
        <v>45175</v>
      </c>
      <c r="IQ15" s="324">
        <f t="shared" si="91"/>
        <v>45176</v>
      </c>
      <c r="IR15" s="324">
        <f t="shared" si="91"/>
        <v>45177</v>
      </c>
      <c r="IS15" s="324">
        <f t="shared" si="91"/>
        <v>45178</v>
      </c>
      <c r="IT15" s="324">
        <f t="shared" si="91"/>
        <v>45179</v>
      </c>
      <c r="IU15" s="324">
        <f t="shared" si="91"/>
        <v>45180</v>
      </c>
      <c r="IV15" s="324">
        <f t="shared" si="91"/>
        <v>45181</v>
      </c>
      <c r="IW15" s="324">
        <f t="shared" si="91"/>
        <v>45182</v>
      </c>
      <c r="IX15" s="324">
        <f t="shared" si="91"/>
        <v>45183</v>
      </c>
      <c r="IY15" s="324">
        <f t="shared" si="91"/>
        <v>45184</v>
      </c>
      <c r="IZ15" s="324">
        <f t="shared" si="91"/>
        <v>45185</v>
      </c>
      <c r="JA15" s="324">
        <f t="shared" si="91"/>
        <v>45186</v>
      </c>
      <c r="JB15" s="324">
        <f t="shared" si="91"/>
        <v>45187</v>
      </c>
      <c r="JC15" s="324">
        <f t="shared" si="91"/>
        <v>45188</v>
      </c>
      <c r="JD15" s="324">
        <f t="shared" si="91"/>
        <v>45189</v>
      </c>
      <c r="JE15" s="324">
        <f t="shared" si="91"/>
        <v>45190</v>
      </c>
      <c r="JF15" s="324">
        <f t="shared" si="91"/>
        <v>45191</v>
      </c>
      <c r="JG15" s="324">
        <f t="shared" si="91"/>
        <v>45192</v>
      </c>
      <c r="JH15" s="324">
        <f t="shared" si="91"/>
        <v>45193</v>
      </c>
      <c r="JI15" s="324">
        <f t="shared" si="91"/>
        <v>45194</v>
      </c>
      <c r="JJ15" s="324">
        <f t="shared" si="91"/>
        <v>45195</v>
      </c>
      <c r="JK15" s="324">
        <f t="shared" si="91"/>
        <v>45196</v>
      </c>
      <c r="JL15" s="324">
        <f t="shared" si="91"/>
        <v>45197</v>
      </c>
      <c r="JM15" s="324">
        <f t="shared" si="91"/>
        <v>45198</v>
      </c>
      <c r="JN15" s="324">
        <f t="shared" si="91"/>
        <v>45199</v>
      </c>
      <c r="JO15" s="324">
        <f t="shared" ref="JO15:JU15" si="92">+JN15+1</f>
        <v>45200</v>
      </c>
      <c r="JP15" s="324">
        <f t="shared" si="92"/>
        <v>45201</v>
      </c>
      <c r="JQ15" s="324">
        <f t="shared" si="92"/>
        <v>45202</v>
      </c>
      <c r="JR15" s="324">
        <f t="shared" si="92"/>
        <v>45203</v>
      </c>
      <c r="JS15" s="324">
        <f t="shared" si="92"/>
        <v>45204</v>
      </c>
      <c r="JT15" s="324">
        <f t="shared" si="92"/>
        <v>45205</v>
      </c>
      <c r="JU15" s="324">
        <f t="shared" si="92"/>
        <v>45206</v>
      </c>
      <c r="JV15" s="324">
        <f>+JU15+1</f>
        <v>45207</v>
      </c>
      <c r="JW15" s="324">
        <f t="shared" ref="JW15:KX15" si="93">+JV15+1</f>
        <v>45208</v>
      </c>
      <c r="JX15" s="324">
        <f t="shared" si="93"/>
        <v>45209</v>
      </c>
      <c r="JY15" s="324">
        <f t="shared" si="93"/>
        <v>45210</v>
      </c>
      <c r="JZ15" s="324">
        <f t="shared" si="93"/>
        <v>45211</v>
      </c>
      <c r="KA15" s="324">
        <f t="shared" si="93"/>
        <v>45212</v>
      </c>
      <c r="KB15" s="324">
        <f t="shared" si="93"/>
        <v>45213</v>
      </c>
      <c r="KC15" s="324">
        <f t="shared" si="93"/>
        <v>45214</v>
      </c>
      <c r="KD15" s="324">
        <f t="shared" si="93"/>
        <v>45215</v>
      </c>
      <c r="KE15" s="324">
        <f t="shared" si="93"/>
        <v>45216</v>
      </c>
      <c r="KF15" s="324">
        <f t="shared" si="93"/>
        <v>45217</v>
      </c>
      <c r="KG15" s="324">
        <f t="shared" si="93"/>
        <v>45218</v>
      </c>
      <c r="KH15" s="324">
        <f t="shared" si="93"/>
        <v>45219</v>
      </c>
      <c r="KI15" s="324">
        <f t="shared" si="93"/>
        <v>45220</v>
      </c>
      <c r="KJ15" s="324">
        <f t="shared" si="93"/>
        <v>45221</v>
      </c>
      <c r="KK15" s="324">
        <f t="shared" si="93"/>
        <v>45222</v>
      </c>
      <c r="KL15" s="324">
        <f t="shared" si="93"/>
        <v>45223</v>
      </c>
      <c r="KM15" s="324">
        <f t="shared" si="93"/>
        <v>45224</v>
      </c>
      <c r="KN15" s="324">
        <f t="shared" si="93"/>
        <v>45225</v>
      </c>
      <c r="KO15" s="324">
        <f t="shared" si="93"/>
        <v>45226</v>
      </c>
      <c r="KP15" s="324">
        <f t="shared" si="93"/>
        <v>45227</v>
      </c>
      <c r="KQ15" s="324">
        <f t="shared" si="93"/>
        <v>45228</v>
      </c>
      <c r="KR15" s="324">
        <f t="shared" si="93"/>
        <v>45229</v>
      </c>
      <c r="KS15" s="324">
        <f t="shared" si="93"/>
        <v>45230</v>
      </c>
      <c r="KT15" s="324">
        <f t="shared" si="93"/>
        <v>45231</v>
      </c>
      <c r="KU15" s="324">
        <f t="shared" si="93"/>
        <v>45232</v>
      </c>
      <c r="KV15" s="324">
        <f t="shared" si="93"/>
        <v>45233</v>
      </c>
      <c r="KW15" s="324">
        <f t="shared" si="93"/>
        <v>45234</v>
      </c>
      <c r="KX15" s="324">
        <f t="shared" si="93"/>
        <v>45235</v>
      </c>
      <c r="KY15" s="324">
        <f>+KX15+1</f>
        <v>45236</v>
      </c>
      <c r="KZ15" s="324">
        <f t="shared" ref="KZ15:LL15" si="94">+KY15+1</f>
        <v>45237</v>
      </c>
      <c r="LA15" s="324">
        <f t="shared" si="94"/>
        <v>45238</v>
      </c>
      <c r="LB15" s="324">
        <f t="shared" si="94"/>
        <v>45239</v>
      </c>
      <c r="LC15" s="324">
        <f t="shared" si="94"/>
        <v>45240</v>
      </c>
      <c r="LD15" s="324">
        <f t="shared" si="94"/>
        <v>45241</v>
      </c>
      <c r="LE15" s="324">
        <f t="shared" si="94"/>
        <v>45242</v>
      </c>
      <c r="LF15" s="324">
        <f t="shared" si="94"/>
        <v>45243</v>
      </c>
      <c r="LG15" s="324">
        <f t="shared" si="94"/>
        <v>45244</v>
      </c>
      <c r="LH15" s="324">
        <f t="shared" si="94"/>
        <v>45245</v>
      </c>
      <c r="LI15" s="324">
        <f t="shared" si="94"/>
        <v>45246</v>
      </c>
      <c r="LJ15" s="324">
        <f t="shared" si="94"/>
        <v>45247</v>
      </c>
      <c r="LK15" s="324">
        <f t="shared" si="94"/>
        <v>45248</v>
      </c>
      <c r="LL15" s="324">
        <f t="shared" si="94"/>
        <v>45249</v>
      </c>
      <c r="LM15" s="324">
        <f>+LL15+1</f>
        <v>45250</v>
      </c>
      <c r="LN15" s="324">
        <f t="shared" ref="LN15:ME15" si="95">+LM15+1</f>
        <v>45251</v>
      </c>
      <c r="LO15" s="324">
        <f t="shared" si="95"/>
        <v>45252</v>
      </c>
      <c r="LP15" s="324">
        <f t="shared" si="95"/>
        <v>45253</v>
      </c>
      <c r="LQ15" s="324">
        <f t="shared" si="95"/>
        <v>45254</v>
      </c>
      <c r="LR15" s="324">
        <f t="shared" si="95"/>
        <v>45255</v>
      </c>
      <c r="LS15" s="324">
        <f t="shared" si="95"/>
        <v>45256</v>
      </c>
      <c r="LT15" s="324">
        <f t="shared" si="95"/>
        <v>45257</v>
      </c>
      <c r="LU15" s="324">
        <f t="shared" si="95"/>
        <v>45258</v>
      </c>
      <c r="LV15" s="324">
        <f t="shared" si="95"/>
        <v>45259</v>
      </c>
      <c r="LW15" s="324">
        <f t="shared" si="95"/>
        <v>45260</v>
      </c>
      <c r="LX15" s="324">
        <f t="shared" si="95"/>
        <v>45261</v>
      </c>
      <c r="LY15" s="324">
        <f t="shared" si="95"/>
        <v>45262</v>
      </c>
      <c r="LZ15" s="324">
        <f t="shared" si="95"/>
        <v>45263</v>
      </c>
      <c r="MA15" s="324">
        <f t="shared" si="95"/>
        <v>45264</v>
      </c>
      <c r="MB15" s="324">
        <f t="shared" si="95"/>
        <v>45265</v>
      </c>
      <c r="MC15" s="324">
        <f t="shared" si="95"/>
        <v>45266</v>
      </c>
      <c r="MD15" s="324">
        <f t="shared" si="95"/>
        <v>45267</v>
      </c>
      <c r="ME15" s="324">
        <f t="shared" si="95"/>
        <v>45268</v>
      </c>
      <c r="MF15" s="324">
        <f>+ME15+1</f>
        <v>45269</v>
      </c>
      <c r="MG15" s="324">
        <f t="shared" ref="MG15:MW15" si="96">+MF15+1</f>
        <v>45270</v>
      </c>
      <c r="MH15" s="324">
        <f t="shared" si="96"/>
        <v>45271</v>
      </c>
      <c r="MI15" s="324">
        <f t="shared" si="96"/>
        <v>45272</v>
      </c>
      <c r="MJ15" s="324">
        <f t="shared" si="96"/>
        <v>45273</v>
      </c>
      <c r="MK15" s="324">
        <f t="shared" si="96"/>
        <v>45274</v>
      </c>
      <c r="ML15" s="324">
        <f t="shared" si="96"/>
        <v>45275</v>
      </c>
      <c r="MM15" s="324">
        <f t="shared" si="96"/>
        <v>45276</v>
      </c>
      <c r="MN15" s="324">
        <f t="shared" si="96"/>
        <v>45277</v>
      </c>
      <c r="MO15" s="324">
        <f t="shared" si="96"/>
        <v>45278</v>
      </c>
      <c r="MP15" s="324">
        <f t="shared" si="96"/>
        <v>45279</v>
      </c>
      <c r="MQ15" s="324">
        <f t="shared" si="96"/>
        <v>45280</v>
      </c>
      <c r="MR15" s="324">
        <f t="shared" si="96"/>
        <v>45281</v>
      </c>
      <c r="MS15" s="324">
        <f t="shared" si="96"/>
        <v>45282</v>
      </c>
      <c r="MT15" s="324">
        <f t="shared" si="96"/>
        <v>45283</v>
      </c>
      <c r="MU15" s="324">
        <f t="shared" si="96"/>
        <v>45284</v>
      </c>
      <c r="MV15" s="324">
        <f t="shared" si="96"/>
        <v>45285</v>
      </c>
      <c r="MW15" s="324">
        <f t="shared" si="96"/>
        <v>45286</v>
      </c>
      <c r="MX15" s="324">
        <f>+MW15+1</f>
        <v>45287</v>
      </c>
      <c r="MY15" s="324">
        <f t="shared" ref="MY15:NA15" si="97">+MX15+1</f>
        <v>45288</v>
      </c>
      <c r="MZ15" s="324">
        <f t="shared" si="97"/>
        <v>45289</v>
      </c>
      <c r="NA15" s="324">
        <f t="shared" si="97"/>
        <v>45290</v>
      </c>
      <c r="NB15" s="324">
        <f>+NA15+1</f>
        <v>45291</v>
      </c>
      <c r="NC15" s="314"/>
    </row>
    <row r="16" spans="1:367" x14ac:dyDescent="0.25">
      <c r="A16" s="318" t="s">
        <v>19</v>
      </c>
      <c r="B16" s="330">
        <f>+B15</f>
        <v>44927</v>
      </c>
      <c r="C16" s="330">
        <f>+C15</f>
        <v>44928</v>
      </c>
      <c r="D16" s="330">
        <f t="shared" ref="D16:BO16" si="98">+D15</f>
        <v>44929</v>
      </c>
      <c r="E16" s="330">
        <f t="shared" si="98"/>
        <v>44930</v>
      </c>
      <c r="F16" s="330">
        <f t="shared" si="98"/>
        <v>44931</v>
      </c>
      <c r="G16" s="330">
        <f t="shared" si="98"/>
        <v>44932</v>
      </c>
      <c r="H16" s="330">
        <f t="shared" si="98"/>
        <v>44933</v>
      </c>
      <c r="I16" s="330">
        <f t="shared" si="98"/>
        <v>44934</v>
      </c>
      <c r="J16" s="330">
        <f t="shared" si="98"/>
        <v>44935</v>
      </c>
      <c r="K16" s="330">
        <f t="shared" si="98"/>
        <v>44936</v>
      </c>
      <c r="L16" s="330">
        <f t="shared" si="98"/>
        <v>44937</v>
      </c>
      <c r="M16" s="330">
        <f t="shared" si="98"/>
        <v>44938</v>
      </c>
      <c r="N16" s="330">
        <f t="shared" si="98"/>
        <v>44939</v>
      </c>
      <c r="O16" s="330">
        <f t="shared" si="98"/>
        <v>44940</v>
      </c>
      <c r="P16" s="330">
        <f t="shared" si="98"/>
        <v>44941</v>
      </c>
      <c r="Q16" s="330">
        <f t="shared" si="98"/>
        <v>44942</v>
      </c>
      <c r="R16" s="330">
        <f t="shared" si="98"/>
        <v>44943</v>
      </c>
      <c r="S16" s="330">
        <f t="shared" si="98"/>
        <v>44944</v>
      </c>
      <c r="T16" s="330">
        <f t="shared" si="98"/>
        <v>44945</v>
      </c>
      <c r="U16" s="330">
        <f t="shared" si="98"/>
        <v>44946</v>
      </c>
      <c r="V16" s="330">
        <f t="shared" si="98"/>
        <v>44947</v>
      </c>
      <c r="W16" s="330">
        <f t="shared" si="98"/>
        <v>44948</v>
      </c>
      <c r="X16" s="330">
        <f t="shared" si="98"/>
        <v>44949</v>
      </c>
      <c r="Y16" s="330">
        <f t="shared" si="98"/>
        <v>44950</v>
      </c>
      <c r="Z16" s="330">
        <f t="shared" si="98"/>
        <v>44951</v>
      </c>
      <c r="AA16" s="330">
        <f t="shared" si="98"/>
        <v>44952</v>
      </c>
      <c r="AB16" s="330">
        <f t="shared" si="98"/>
        <v>44953</v>
      </c>
      <c r="AC16" s="330">
        <f t="shared" si="98"/>
        <v>44954</v>
      </c>
      <c r="AD16" s="330">
        <f t="shared" si="98"/>
        <v>44955</v>
      </c>
      <c r="AE16" s="330">
        <f t="shared" si="98"/>
        <v>44956</v>
      </c>
      <c r="AF16" s="330">
        <f t="shared" si="98"/>
        <v>44957</v>
      </c>
      <c r="AG16" s="330">
        <f t="shared" si="98"/>
        <v>44958</v>
      </c>
      <c r="AH16" s="330">
        <f t="shared" si="98"/>
        <v>44959</v>
      </c>
      <c r="AI16" s="330">
        <f t="shared" si="98"/>
        <v>44960</v>
      </c>
      <c r="AJ16" s="330">
        <f t="shared" si="98"/>
        <v>44961</v>
      </c>
      <c r="AK16" s="330">
        <f t="shared" si="98"/>
        <v>44962</v>
      </c>
      <c r="AL16" s="330">
        <f t="shared" si="98"/>
        <v>44963</v>
      </c>
      <c r="AM16" s="330">
        <f t="shared" si="98"/>
        <v>44964</v>
      </c>
      <c r="AN16" s="330">
        <f t="shared" si="98"/>
        <v>44965</v>
      </c>
      <c r="AO16" s="330">
        <f t="shared" si="98"/>
        <v>44966</v>
      </c>
      <c r="AP16" s="330">
        <f t="shared" si="98"/>
        <v>44967</v>
      </c>
      <c r="AQ16" s="330">
        <f t="shared" si="98"/>
        <v>44968</v>
      </c>
      <c r="AR16" s="330">
        <f t="shared" si="98"/>
        <v>44969</v>
      </c>
      <c r="AS16" s="330">
        <f t="shared" si="98"/>
        <v>44970</v>
      </c>
      <c r="AT16" s="330">
        <f t="shared" si="98"/>
        <v>44971</v>
      </c>
      <c r="AU16" s="330">
        <f t="shared" si="98"/>
        <v>44972</v>
      </c>
      <c r="AV16" s="330">
        <f t="shared" si="98"/>
        <v>44973</v>
      </c>
      <c r="AW16" s="330">
        <f t="shared" si="98"/>
        <v>44974</v>
      </c>
      <c r="AX16" s="330">
        <f t="shared" si="98"/>
        <v>44975</v>
      </c>
      <c r="AY16" s="330">
        <f t="shared" si="98"/>
        <v>44976</v>
      </c>
      <c r="AZ16" s="330">
        <f t="shared" si="98"/>
        <v>44977</v>
      </c>
      <c r="BA16" s="330">
        <f t="shared" si="98"/>
        <v>44978</v>
      </c>
      <c r="BB16" s="330">
        <f t="shared" si="98"/>
        <v>44979</v>
      </c>
      <c r="BC16" s="330">
        <f t="shared" si="98"/>
        <v>44980</v>
      </c>
      <c r="BD16" s="330">
        <f t="shared" si="98"/>
        <v>44981</v>
      </c>
      <c r="BE16" s="330">
        <f t="shared" si="98"/>
        <v>44982</v>
      </c>
      <c r="BF16" s="330">
        <f t="shared" si="98"/>
        <v>44983</v>
      </c>
      <c r="BG16" s="330">
        <f t="shared" si="98"/>
        <v>44984</v>
      </c>
      <c r="BH16" s="330">
        <f t="shared" si="98"/>
        <v>44985</v>
      </c>
      <c r="BI16" s="330">
        <f t="shared" si="98"/>
        <v>44986</v>
      </c>
      <c r="BJ16" s="330">
        <f t="shared" si="98"/>
        <v>44987</v>
      </c>
      <c r="BK16" s="330">
        <f t="shared" si="98"/>
        <v>44988</v>
      </c>
      <c r="BL16" s="330">
        <f t="shared" si="98"/>
        <v>44989</v>
      </c>
      <c r="BM16" s="330">
        <f t="shared" si="98"/>
        <v>44990</v>
      </c>
      <c r="BN16" s="330">
        <f t="shared" si="98"/>
        <v>44991</v>
      </c>
      <c r="BO16" s="330">
        <f t="shared" si="98"/>
        <v>44992</v>
      </c>
      <c r="BP16" s="330">
        <f t="shared" ref="BP16:EA16" si="99">+BP15</f>
        <v>44993</v>
      </c>
      <c r="BQ16" s="330">
        <f t="shared" si="99"/>
        <v>44994</v>
      </c>
      <c r="BR16" s="330">
        <f t="shared" si="99"/>
        <v>44995</v>
      </c>
      <c r="BS16" s="330">
        <f t="shared" si="99"/>
        <v>44996</v>
      </c>
      <c r="BT16" s="330">
        <f t="shared" si="99"/>
        <v>44997</v>
      </c>
      <c r="BU16" s="330">
        <f t="shared" si="99"/>
        <v>44998</v>
      </c>
      <c r="BV16" s="330">
        <f t="shared" si="99"/>
        <v>44999</v>
      </c>
      <c r="BW16" s="330">
        <f t="shared" si="99"/>
        <v>45000</v>
      </c>
      <c r="BX16" s="330">
        <f t="shared" si="99"/>
        <v>45001</v>
      </c>
      <c r="BY16" s="330">
        <f t="shared" si="99"/>
        <v>45002</v>
      </c>
      <c r="BZ16" s="330">
        <f t="shared" si="99"/>
        <v>45003</v>
      </c>
      <c r="CA16" s="330">
        <f t="shared" si="99"/>
        <v>45004</v>
      </c>
      <c r="CB16" s="330">
        <f t="shared" si="99"/>
        <v>45005</v>
      </c>
      <c r="CC16" s="330">
        <f t="shared" si="99"/>
        <v>45006</v>
      </c>
      <c r="CD16" s="330">
        <f t="shared" si="99"/>
        <v>45007</v>
      </c>
      <c r="CE16" s="330">
        <f t="shared" si="99"/>
        <v>45008</v>
      </c>
      <c r="CF16" s="330">
        <f t="shared" si="99"/>
        <v>45009</v>
      </c>
      <c r="CG16" s="330">
        <f t="shared" si="99"/>
        <v>45010</v>
      </c>
      <c r="CH16" s="330">
        <f t="shared" si="99"/>
        <v>45011</v>
      </c>
      <c r="CI16" s="330">
        <f t="shared" si="99"/>
        <v>45012</v>
      </c>
      <c r="CJ16" s="330">
        <f t="shared" si="99"/>
        <v>45013</v>
      </c>
      <c r="CK16" s="330">
        <f t="shared" si="99"/>
        <v>45014</v>
      </c>
      <c r="CL16" s="330">
        <f t="shared" si="99"/>
        <v>45015</v>
      </c>
      <c r="CM16" s="330">
        <f t="shared" si="99"/>
        <v>45016</v>
      </c>
      <c r="CN16" s="330">
        <f t="shared" si="99"/>
        <v>45017</v>
      </c>
      <c r="CO16" s="330">
        <f t="shared" si="99"/>
        <v>45018</v>
      </c>
      <c r="CP16" s="330">
        <f t="shared" si="99"/>
        <v>45019</v>
      </c>
      <c r="CQ16" s="330">
        <f t="shared" si="99"/>
        <v>45020</v>
      </c>
      <c r="CR16" s="330">
        <f t="shared" si="99"/>
        <v>45021</v>
      </c>
      <c r="CS16" s="330">
        <f t="shared" si="99"/>
        <v>45022</v>
      </c>
      <c r="CT16" s="330">
        <f t="shared" si="99"/>
        <v>45023</v>
      </c>
      <c r="CU16" s="330">
        <f t="shared" si="99"/>
        <v>45024</v>
      </c>
      <c r="CV16" s="330">
        <f t="shared" si="99"/>
        <v>45025</v>
      </c>
      <c r="CW16" s="330">
        <f t="shared" si="99"/>
        <v>45026</v>
      </c>
      <c r="CX16" s="330">
        <f t="shared" si="99"/>
        <v>45027</v>
      </c>
      <c r="CY16" s="330">
        <f t="shared" si="99"/>
        <v>45028</v>
      </c>
      <c r="CZ16" s="330">
        <f t="shared" si="99"/>
        <v>45029</v>
      </c>
      <c r="DA16" s="330">
        <f t="shared" si="99"/>
        <v>45030</v>
      </c>
      <c r="DB16" s="330">
        <f t="shared" si="99"/>
        <v>45031</v>
      </c>
      <c r="DC16" s="330">
        <f t="shared" si="99"/>
        <v>45032</v>
      </c>
      <c r="DD16" s="330">
        <f t="shared" si="99"/>
        <v>45033</v>
      </c>
      <c r="DE16" s="330">
        <f t="shared" si="99"/>
        <v>45034</v>
      </c>
      <c r="DF16" s="330">
        <f t="shared" si="99"/>
        <v>45035</v>
      </c>
      <c r="DG16" s="330">
        <f t="shared" si="99"/>
        <v>45036</v>
      </c>
      <c r="DH16" s="330">
        <f t="shared" si="99"/>
        <v>45037</v>
      </c>
      <c r="DI16" s="330">
        <f t="shared" si="99"/>
        <v>45038</v>
      </c>
      <c r="DJ16" s="330">
        <f t="shared" si="99"/>
        <v>45039</v>
      </c>
      <c r="DK16" s="330">
        <f t="shared" si="99"/>
        <v>45040</v>
      </c>
      <c r="DL16" s="330">
        <f t="shared" si="99"/>
        <v>45041</v>
      </c>
      <c r="DM16" s="330">
        <f t="shared" si="99"/>
        <v>45042</v>
      </c>
      <c r="DN16" s="330">
        <f t="shared" si="99"/>
        <v>45043</v>
      </c>
      <c r="DO16" s="330">
        <f t="shared" si="99"/>
        <v>45044</v>
      </c>
      <c r="DP16" s="330">
        <f t="shared" si="99"/>
        <v>45045</v>
      </c>
      <c r="DQ16" s="330">
        <f t="shared" si="99"/>
        <v>45046</v>
      </c>
      <c r="DR16" s="330">
        <f t="shared" si="99"/>
        <v>45047</v>
      </c>
      <c r="DS16" s="330">
        <f t="shared" si="99"/>
        <v>45048</v>
      </c>
      <c r="DT16" s="330">
        <f t="shared" si="99"/>
        <v>45049</v>
      </c>
      <c r="DU16" s="330">
        <f t="shared" si="99"/>
        <v>45050</v>
      </c>
      <c r="DV16" s="330">
        <f t="shared" si="99"/>
        <v>45051</v>
      </c>
      <c r="DW16" s="330">
        <f t="shared" si="99"/>
        <v>45052</v>
      </c>
      <c r="DX16" s="330">
        <f t="shared" si="99"/>
        <v>45053</v>
      </c>
      <c r="DY16" s="330">
        <f t="shared" si="99"/>
        <v>45054</v>
      </c>
      <c r="DZ16" s="330">
        <f t="shared" si="99"/>
        <v>45055</v>
      </c>
      <c r="EA16" s="330">
        <f t="shared" si="99"/>
        <v>45056</v>
      </c>
      <c r="EB16" s="330">
        <f t="shared" ref="EB16:GM16" si="100">+EB15</f>
        <v>45057</v>
      </c>
      <c r="EC16" s="330">
        <f t="shared" si="100"/>
        <v>45058</v>
      </c>
      <c r="ED16" s="330">
        <f t="shared" si="100"/>
        <v>45059</v>
      </c>
      <c r="EE16" s="330">
        <f t="shared" si="100"/>
        <v>45060</v>
      </c>
      <c r="EF16" s="330">
        <f t="shared" si="100"/>
        <v>45061</v>
      </c>
      <c r="EG16" s="330">
        <f t="shared" si="100"/>
        <v>45062</v>
      </c>
      <c r="EH16" s="330">
        <f t="shared" si="100"/>
        <v>45063</v>
      </c>
      <c r="EI16" s="330">
        <f t="shared" si="100"/>
        <v>45064</v>
      </c>
      <c r="EJ16" s="330">
        <f t="shared" si="100"/>
        <v>45065</v>
      </c>
      <c r="EK16" s="330">
        <f t="shared" si="100"/>
        <v>45066</v>
      </c>
      <c r="EL16" s="330">
        <f t="shared" si="100"/>
        <v>45067</v>
      </c>
      <c r="EM16" s="330">
        <f t="shared" si="100"/>
        <v>45068</v>
      </c>
      <c r="EN16" s="330">
        <f t="shared" si="100"/>
        <v>45069</v>
      </c>
      <c r="EO16" s="330">
        <f t="shared" si="100"/>
        <v>45070</v>
      </c>
      <c r="EP16" s="330">
        <f t="shared" si="100"/>
        <v>45071</v>
      </c>
      <c r="EQ16" s="330">
        <f t="shared" si="100"/>
        <v>45072</v>
      </c>
      <c r="ER16" s="330">
        <f t="shared" si="100"/>
        <v>45073</v>
      </c>
      <c r="ES16" s="330">
        <f t="shared" si="100"/>
        <v>45074</v>
      </c>
      <c r="ET16" s="330">
        <f t="shared" si="100"/>
        <v>45075</v>
      </c>
      <c r="EU16" s="330">
        <f t="shared" si="100"/>
        <v>45076</v>
      </c>
      <c r="EV16" s="330">
        <f t="shared" si="100"/>
        <v>45077</v>
      </c>
      <c r="EW16" s="330">
        <f t="shared" si="100"/>
        <v>45078</v>
      </c>
      <c r="EX16" s="330">
        <f t="shared" si="100"/>
        <v>45079</v>
      </c>
      <c r="EY16" s="330">
        <f t="shared" si="100"/>
        <v>45080</v>
      </c>
      <c r="EZ16" s="330">
        <f t="shared" si="100"/>
        <v>45081</v>
      </c>
      <c r="FA16" s="330">
        <f t="shared" si="100"/>
        <v>45082</v>
      </c>
      <c r="FB16" s="330">
        <f t="shared" si="100"/>
        <v>45083</v>
      </c>
      <c r="FC16" s="330">
        <f t="shared" si="100"/>
        <v>45084</v>
      </c>
      <c r="FD16" s="330">
        <f t="shared" si="100"/>
        <v>45085</v>
      </c>
      <c r="FE16" s="330">
        <f t="shared" si="100"/>
        <v>45086</v>
      </c>
      <c r="FF16" s="330">
        <f t="shared" si="100"/>
        <v>45087</v>
      </c>
      <c r="FG16" s="330">
        <f t="shared" si="100"/>
        <v>45088</v>
      </c>
      <c r="FH16" s="330">
        <f t="shared" si="100"/>
        <v>45089</v>
      </c>
      <c r="FI16" s="330">
        <f t="shared" si="100"/>
        <v>45090</v>
      </c>
      <c r="FJ16" s="330">
        <f t="shared" si="100"/>
        <v>45091</v>
      </c>
      <c r="FK16" s="330">
        <f t="shared" si="100"/>
        <v>45092</v>
      </c>
      <c r="FL16" s="330">
        <f t="shared" si="100"/>
        <v>45093</v>
      </c>
      <c r="FM16" s="330">
        <f t="shared" si="100"/>
        <v>45094</v>
      </c>
      <c r="FN16" s="330">
        <f t="shared" si="100"/>
        <v>45095</v>
      </c>
      <c r="FO16" s="330">
        <f t="shared" si="100"/>
        <v>45096</v>
      </c>
      <c r="FP16" s="330">
        <f t="shared" si="100"/>
        <v>45097</v>
      </c>
      <c r="FQ16" s="330">
        <f t="shared" si="100"/>
        <v>45098</v>
      </c>
      <c r="FR16" s="330">
        <f t="shared" si="100"/>
        <v>45099</v>
      </c>
      <c r="FS16" s="330">
        <f t="shared" si="100"/>
        <v>45100</v>
      </c>
      <c r="FT16" s="330">
        <f t="shared" si="100"/>
        <v>45101</v>
      </c>
      <c r="FU16" s="330">
        <f t="shared" si="100"/>
        <v>45102</v>
      </c>
      <c r="FV16" s="330">
        <f t="shared" si="100"/>
        <v>45103</v>
      </c>
      <c r="FW16" s="330">
        <f t="shared" si="100"/>
        <v>45104</v>
      </c>
      <c r="FX16" s="330">
        <f t="shared" si="100"/>
        <v>45105</v>
      </c>
      <c r="FY16" s="330">
        <f t="shared" si="100"/>
        <v>45106</v>
      </c>
      <c r="FZ16" s="330">
        <f t="shared" si="100"/>
        <v>45107</v>
      </c>
      <c r="GA16" s="330">
        <f t="shared" si="100"/>
        <v>45108</v>
      </c>
      <c r="GB16" s="330">
        <f t="shared" si="100"/>
        <v>45109</v>
      </c>
      <c r="GC16" s="330">
        <f t="shared" si="100"/>
        <v>45110</v>
      </c>
      <c r="GD16" s="330">
        <f t="shared" si="100"/>
        <v>45111</v>
      </c>
      <c r="GE16" s="330">
        <f t="shared" si="100"/>
        <v>45112</v>
      </c>
      <c r="GF16" s="330">
        <f t="shared" si="100"/>
        <v>45113</v>
      </c>
      <c r="GG16" s="330">
        <f t="shared" si="100"/>
        <v>45114</v>
      </c>
      <c r="GH16" s="330">
        <f t="shared" si="100"/>
        <v>45115</v>
      </c>
      <c r="GI16" s="330">
        <f t="shared" si="100"/>
        <v>45116</v>
      </c>
      <c r="GJ16" s="330">
        <f t="shared" si="100"/>
        <v>45117</v>
      </c>
      <c r="GK16" s="330">
        <f t="shared" si="100"/>
        <v>45118</v>
      </c>
      <c r="GL16" s="330">
        <f t="shared" si="100"/>
        <v>45119</v>
      </c>
      <c r="GM16" s="330">
        <f t="shared" si="100"/>
        <v>45120</v>
      </c>
      <c r="GN16" s="330">
        <f t="shared" ref="GN16:IY16" si="101">+GN15</f>
        <v>45121</v>
      </c>
      <c r="GO16" s="330">
        <f t="shared" si="101"/>
        <v>45122</v>
      </c>
      <c r="GP16" s="330">
        <f t="shared" si="101"/>
        <v>45123</v>
      </c>
      <c r="GQ16" s="330">
        <f t="shared" si="101"/>
        <v>45124</v>
      </c>
      <c r="GR16" s="330">
        <f t="shared" si="101"/>
        <v>45125</v>
      </c>
      <c r="GS16" s="330">
        <f t="shared" si="101"/>
        <v>45126</v>
      </c>
      <c r="GT16" s="330">
        <f t="shared" si="101"/>
        <v>45127</v>
      </c>
      <c r="GU16" s="330">
        <f t="shared" si="101"/>
        <v>45128</v>
      </c>
      <c r="GV16" s="330">
        <f t="shared" si="101"/>
        <v>45129</v>
      </c>
      <c r="GW16" s="330">
        <f t="shared" si="101"/>
        <v>45130</v>
      </c>
      <c r="GX16" s="330">
        <f t="shared" si="101"/>
        <v>45131</v>
      </c>
      <c r="GY16" s="330">
        <f t="shared" si="101"/>
        <v>45132</v>
      </c>
      <c r="GZ16" s="330">
        <f t="shared" si="101"/>
        <v>45133</v>
      </c>
      <c r="HA16" s="330">
        <f t="shared" si="101"/>
        <v>45134</v>
      </c>
      <c r="HB16" s="330">
        <f t="shared" si="101"/>
        <v>45135</v>
      </c>
      <c r="HC16" s="330">
        <f t="shared" si="101"/>
        <v>45136</v>
      </c>
      <c r="HD16" s="330">
        <f t="shared" si="101"/>
        <v>45137</v>
      </c>
      <c r="HE16" s="330">
        <f t="shared" si="101"/>
        <v>45138</v>
      </c>
      <c r="HF16" s="330">
        <f t="shared" si="101"/>
        <v>45139</v>
      </c>
      <c r="HG16" s="330">
        <f t="shared" si="101"/>
        <v>45140</v>
      </c>
      <c r="HH16" s="330">
        <f t="shared" si="101"/>
        <v>45141</v>
      </c>
      <c r="HI16" s="330">
        <f t="shared" si="101"/>
        <v>45142</v>
      </c>
      <c r="HJ16" s="330">
        <f t="shared" si="101"/>
        <v>45143</v>
      </c>
      <c r="HK16" s="330">
        <f t="shared" si="101"/>
        <v>45144</v>
      </c>
      <c r="HL16" s="330">
        <f t="shared" si="101"/>
        <v>45145</v>
      </c>
      <c r="HM16" s="330">
        <f t="shared" si="101"/>
        <v>45146</v>
      </c>
      <c r="HN16" s="330">
        <f t="shared" si="101"/>
        <v>45147</v>
      </c>
      <c r="HO16" s="330">
        <f t="shared" si="101"/>
        <v>45148</v>
      </c>
      <c r="HP16" s="330">
        <f t="shared" si="101"/>
        <v>45149</v>
      </c>
      <c r="HQ16" s="330">
        <f t="shared" si="101"/>
        <v>45150</v>
      </c>
      <c r="HR16" s="330">
        <f t="shared" si="101"/>
        <v>45151</v>
      </c>
      <c r="HS16" s="330">
        <f t="shared" si="101"/>
        <v>45152</v>
      </c>
      <c r="HT16" s="330">
        <f t="shared" si="101"/>
        <v>45153</v>
      </c>
      <c r="HU16" s="330">
        <f t="shared" si="101"/>
        <v>45154</v>
      </c>
      <c r="HV16" s="330">
        <f t="shared" si="101"/>
        <v>45155</v>
      </c>
      <c r="HW16" s="330">
        <f t="shared" si="101"/>
        <v>45156</v>
      </c>
      <c r="HX16" s="330">
        <f t="shared" si="101"/>
        <v>45157</v>
      </c>
      <c r="HY16" s="330">
        <f t="shared" si="101"/>
        <v>45158</v>
      </c>
      <c r="HZ16" s="330">
        <f t="shared" si="101"/>
        <v>45159</v>
      </c>
      <c r="IA16" s="330">
        <f t="shared" si="101"/>
        <v>45160</v>
      </c>
      <c r="IB16" s="330">
        <f t="shared" si="101"/>
        <v>45161</v>
      </c>
      <c r="IC16" s="330">
        <f t="shared" si="101"/>
        <v>45162</v>
      </c>
      <c r="ID16" s="330">
        <f t="shared" si="101"/>
        <v>45163</v>
      </c>
      <c r="IE16" s="330">
        <f t="shared" si="101"/>
        <v>45164</v>
      </c>
      <c r="IF16" s="330">
        <f t="shared" si="101"/>
        <v>45165</v>
      </c>
      <c r="IG16" s="330">
        <f t="shared" si="101"/>
        <v>45166</v>
      </c>
      <c r="IH16" s="330">
        <f t="shared" si="101"/>
        <v>45167</v>
      </c>
      <c r="II16" s="330">
        <f t="shared" si="101"/>
        <v>45168</v>
      </c>
      <c r="IJ16" s="330">
        <f t="shared" si="101"/>
        <v>45169</v>
      </c>
      <c r="IK16" s="330">
        <f t="shared" si="101"/>
        <v>45170</v>
      </c>
      <c r="IL16" s="330">
        <f t="shared" si="101"/>
        <v>45171</v>
      </c>
      <c r="IM16" s="330">
        <f t="shared" si="101"/>
        <v>45172</v>
      </c>
      <c r="IN16" s="330">
        <f t="shared" si="101"/>
        <v>45173</v>
      </c>
      <c r="IO16" s="330">
        <f t="shared" si="101"/>
        <v>45174</v>
      </c>
      <c r="IP16" s="330">
        <f t="shared" si="101"/>
        <v>45175</v>
      </c>
      <c r="IQ16" s="330">
        <f t="shared" si="101"/>
        <v>45176</v>
      </c>
      <c r="IR16" s="330">
        <f t="shared" si="101"/>
        <v>45177</v>
      </c>
      <c r="IS16" s="330">
        <f t="shared" si="101"/>
        <v>45178</v>
      </c>
      <c r="IT16" s="330">
        <f t="shared" si="101"/>
        <v>45179</v>
      </c>
      <c r="IU16" s="330">
        <f t="shared" si="101"/>
        <v>45180</v>
      </c>
      <c r="IV16" s="330">
        <f t="shared" si="101"/>
        <v>45181</v>
      </c>
      <c r="IW16" s="330">
        <f t="shared" si="101"/>
        <v>45182</v>
      </c>
      <c r="IX16" s="330">
        <f t="shared" si="101"/>
        <v>45183</v>
      </c>
      <c r="IY16" s="330">
        <f t="shared" si="101"/>
        <v>45184</v>
      </c>
      <c r="IZ16" s="330">
        <f t="shared" ref="IZ16:LK16" si="102">+IZ15</f>
        <v>45185</v>
      </c>
      <c r="JA16" s="330">
        <f t="shared" si="102"/>
        <v>45186</v>
      </c>
      <c r="JB16" s="330">
        <f t="shared" si="102"/>
        <v>45187</v>
      </c>
      <c r="JC16" s="330">
        <f t="shared" si="102"/>
        <v>45188</v>
      </c>
      <c r="JD16" s="330">
        <f t="shared" si="102"/>
        <v>45189</v>
      </c>
      <c r="JE16" s="330">
        <f t="shared" si="102"/>
        <v>45190</v>
      </c>
      <c r="JF16" s="330">
        <f t="shared" si="102"/>
        <v>45191</v>
      </c>
      <c r="JG16" s="330">
        <f t="shared" si="102"/>
        <v>45192</v>
      </c>
      <c r="JH16" s="330">
        <f t="shared" si="102"/>
        <v>45193</v>
      </c>
      <c r="JI16" s="330">
        <f t="shared" si="102"/>
        <v>45194</v>
      </c>
      <c r="JJ16" s="330">
        <f t="shared" si="102"/>
        <v>45195</v>
      </c>
      <c r="JK16" s="330">
        <f t="shared" si="102"/>
        <v>45196</v>
      </c>
      <c r="JL16" s="330">
        <f t="shared" si="102"/>
        <v>45197</v>
      </c>
      <c r="JM16" s="330">
        <f t="shared" si="102"/>
        <v>45198</v>
      </c>
      <c r="JN16" s="330">
        <f t="shared" si="102"/>
        <v>45199</v>
      </c>
      <c r="JO16" s="330">
        <f t="shared" si="102"/>
        <v>45200</v>
      </c>
      <c r="JP16" s="330">
        <f t="shared" si="102"/>
        <v>45201</v>
      </c>
      <c r="JQ16" s="330">
        <f t="shared" si="102"/>
        <v>45202</v>
      </c>
      <c r="JR16" s="330">
        <f t="shared" si="102"/>
        <v>45203</v>
      </c>
      <c r="JS16" s="330">
        <f t="shared" si="102"/>
        <v>45204</v>
      </c>
      <c r="JT16" s="330">
        <f t="shared" si="102"/>
        <v>45205</v>
      </c>
      <c r="JU16" s="330">
        <f t="shared" si="102"/>
        <v>45206</v>
      </c>
      <c r="JV16" s="330">
        <f t="shared" si="102"/>
        <v>45207</v>
      </c>
      <c r="JW16" s="330">
        <f t="shared" si="102"/>
        <v>45208</v>
      </c>
      <c r="JX16" s="330">
        <f t="shared" si="102"/>
        <v>45209</v>
      </c>
      <c r="JY16" s="330">
        <f t="shared" si="102"/>
        <v>45210</v>
      </c>
      <c r="JZ16" s="330">
        <f t="shared" si="102"/>
        <v>45211</v>
      </c>
      <c r="KA16" s="330">
        <f t="shared" si="102"/>
        <v>45212</v>
      </c>
      <c r="KB16" s="330">
        <f t="shared" si="102"/>
        <v>45213</v>
      </c>
      <c r="KC16" s="330">
        <f t="shared" si="102"/>
        <v>45214</v>
      </c>
      <c r="KD16" s="330">
        <f t="shared" si="102"/>
        <v>45215</v>
      </c>
      <c r="KE16" s="330">
        <f t="shared" si="102"/>
        <v>45216</v>
      </c>
      <c r="KF16" s="330">
        <f t="shared" si="102"/>
        <v>45217</v>
      </c>
      <c r="KG16" s="330">
        <f t="shared" si="102"/>
        <v>45218</v>
      </c>
      <c r="KH16" s="330">
        <f t="shared" si="102"/>
        <v>45219</v>
      </c>
      <c r="KI16" s="330">
        <f t="shared" si="102"/>
        <v>45220</v>
      </c>
      <c r="KJ16" s="330">
        <f t="shared" si="102"/>
        <v>45221</v>
      </c>
      <c r="KK16" s="330">
        <f t="shared" si="102"/>
        <v>45222</v>
      </c>
      <c r="KL16" s="330">
        <f t="shared" si="102"/>
        <v>45223</v>
      </c>
      <c r="KM16" s="330">
        <f t="shared" si="102"/>
        <v>45224</v>
      </c>
      <c r="KN16" s="330">
        <f t="shared" si="102"/>
        <v>45225</v>
      </c>
      <c r="KO16" s="330">
        <f t="shared" si="102"/>
        <v>45226</v>
      </c>
      <c r="KP16" s="330">
        <f t="shared" si="102"/>
        <v>45227</v>
      </c>
      <c r="KQ16" s="330">
        <f t="shared" si="102"/>
        <v>45228</v>
      </c>
      <c r="KR16" s="330">
        <f t="shared" si="102"/>
        <v>45229</v>
      </c>
      <c r="KS16" s="330">
        <f t="shared" si="102"/>
        <v>45230</v>
      </c>
      <c r="KT16" s="330">
        <f t="shared" si="102"/>
        <v>45231</v>
      </c>
      <c r="KU16" s="330">
        <f t="shared" si="102"/>
        <v>45232</v>
      </c>
      <c r="KV16" s="330">
        <f t="shared" si="102"/>
        <v>45233</v>
      </c>
      <c r="KW16" s="330">
        <f t="shared" si="102"/>
        <v>45234</v>
      </c>
      <c r="KX16" s="330">
        <f t="shared" si="102"/>
        <v>45235</v>
      </c>
      <c r="KY16" s="330">
        <f t="shared" si="102"/>
        <v>45236</v>
      </c>
      <c r="KZ16" s="330">
        <f t="shared" si="102"/>
        <v>45237</v>
      </c>
      <c r="LA16" s="330">
        <f t="shared" si="102"/>
        <v>45238</v>
      </c>
      <c r="LB16" s="330">
        <f t="shared" si="102"/>
        <v>45239</v>
      </c>
      <c r="LC16" s="330">
        <f t="shared" si="102"/>
        <v>45240</v>
      </c>
      <c r="LD16" s="330">
        <f t="shared" si="102"/>
        <v>45241</v>
      </c>
      <c r="LE16" s="330">
        <f t="shared" si="102"/>
        <v>45242</v>
      </c>
      <c r="LF16" s="330">
        <f t="shared" si="102"/>
        <v>45243</v>
      </c>
      <c r="LG16" s="330">
        <f t="shared" si="102"/>
        <v>45244</v>
      </c>
      <c r="LH16" s="330">
        <f t="shared" si="102"/>
        <v>45245</v>
      </c>
      <c r="LI16" s="330">
        <f t="shared" si="102"/>
        <v>45246</v>
      </c>
      <c r="LJ16" s="330">
        <f t="shared" si="102"/>
        <v>45247</v>
      </c>
      <c r="LK16" s="330">
        <f t="shared" si="102"/>
        <v>45248</v>
      </c>
      <c r="LL16" s="330">
        <f t="shared" ref="LL16:NB16" si="103">+LL15</f>
        <v>45249</v>
      </c>
      <c r="LM16" s="330">
        <f t="shared" si="103"/>
        <v>45250</v>
      </c>
      <c r="LN16" s="330">
        <f t="shared" si="103"/>
        <v>45251</v>
      </c>
      <c r="LO16" s="330">
        <f t="shared" si="103"/>
        <v>45252</v>
      </c>
      <c r="LP16" s="330">
        <f t="shared" si="103"/>
        <v>45253</v>
      </c>
      <c r="LQ16" s="330">
        <f t="shared" si="103"/>
        <v>45254</v>
      </c>
      <c r="LR16" s="330">
        <f t="shared" si="103"/>
        <v>45255</v>
      </c>
      <c r="LS16" s="330">
        <f t="shared" si="103"/>
        <v>45256</v>
      </c>
      <c r="LT16" s="330">
        <f t="shared" si="103"/>
        <v>45257</v>
      </c>
      <c r="LU16" s="330">
        <f t="shared" si="103"/>
        <v>45258</v>
      </c>
      <c r="LV16" s="330">
        <f t="shared" si="103"/>
        <v>45259</v>
      </c>
      <c r="LW16" s="330">
        <f t="shared" si="103"/>
        <v>45260</v>
      </c>
      <c r="LX16" s="330">
        <f t="shared" si="103"/>
        <v>45261</v>
      </c>
      <c r="LY16" s="330">
        <f t="shared" si="103"/>
        <v>45262</v>
      </c>
      <c r="LZ16" s="330">
        <f t="shared" si="103"/>
        <v>45263</v>
      </c>
      <c r="MA16" s="330">
        <f t="shared" si="103"/>
        <v>45264</v>
      </c>
      <c r="MB16" s="330">
        <f t="shared" si="103"/>
        <v>45265</v>
      </c>
      <c r="MC16" s="330">
        <f t="shared" si="103"/>
        <v>45266</v>
      </c>
      <c r="MD16" s="330">
        <f t="shared" si="103"/>
        <v>45267</v>
      </c>
      <c r="ME16" s="330">
        <f t="shared" si="103"/>
        <v>45268</v>
      </c>
      <c r="MF16" s="330">
        <f t="shared" si="103"/>
        <v>45269</v>
      </c>
      <c r="MG16" s="330">
        <f t="shared" si="103"/>
        <v>45270</v>
      </c>
      <c r="MH16" s="330">
        <f t="shared" si="103"/>
        <v>45271</v>
      </c>
      <c r="MI16" s="330">
        <f t="shared" si="103"/>
        <v>45272</v>
      </c>
      <c r="MJ16" s="330">
        <f t="shared" si="103"/>
        <v>45273</v>
      </c>
      <c r="MK16" s="330">
        <f t="shared" si="103"/>
        <v>45274</v>
      </c>
      <c r="ML16" s="330">
        <f t="shared" si="103"/>
        <v>45275</v>
      </c>
      <c r="MM16" s="330">
        <f t="shared" si="103"/>
        <v>45276</v>
      </c>
      <c r="MN16" s="330">
        <f t="shared" si="103"/>
        <v>45277</v>
      </c>
      <c r="MO16" s="330">
        <f t="shared" si="103"/>
        <v>45278</v>
      </c>
      <c r="MP16" s="330">
        <f t="shared" si="103"/>
        <v>45279</v>
      </c>
      <c r="MQ16" s="330">
        <f t="shared" si="103"/>
        <v>45280</v>
      </c>
      <c r="MR16" s="330">
        <f t="shared" si="103"/>
        <v>45281</v>
      </c>
      <c r="MS16" s="330">
        <f t="shared" si="103"/>
        <v>45282</v>
      </c>
      <c r="MT16" s="330">
        <f t="shared" si="103"/>
        <v>45283</v>
      </c>
      <c r="MU16" s="330">
        <f t="shared" si="103"/>
        <v>45284</v>
      </c>
      <c r="MV16" s="330">
        <f t="shared" si="103"/>
        <v>45285</v>
      </c>
      <c r="MW16" s="330">
        <f t="shared" si="103"/>
        <v>45286</v>
      </c>
      <c r="MX16" s="330">
        <f t="shared" si="103"/>
        <v>45287</v>
      </c>
      <c r="MY16" s="330">
        <f t="shared" si="103"/>
        <v>45288</v>
      </c>
      <c r="MZ16" s="330">
        <f t="shared" si="103"/>
        <v>45289</v>
      </c>
      <c r="NA16" s="330">
        <f t="shared" si="103"/>
        <v>45290</v>
      </c>
      <c r="NB16" s="330">
        <f t="shared" si="103"/>
        <v>45291</v>
      </c>
      <c r="NC16" s="320"/>
    </row>
    <row r="17" spans="1:367" x14ac:dyDescent="0.25">
      <c r="A17" s="320"/>
      <c r="B17" s="320"/>
      <c r="C17" s="320"/>
      <c r="D17" s="320"/>
      <c r="E17" s="320"/>
      <c r="F17" s="320"/>
      <c r="G17" s="320"/>
      <c r="H17" s="320"/>
      <c r="I17" s="320"/>
      <c r="J17" s="320"/>
      <c r="K17" s="320"/>
      <c r="L17" s="320"/>
      <c r="M17" s="320"/>
      <c r="N17" s="320"/>
      <c r="O17" s="320"/>
      <c r="P17" s="320"/>
      <c r="Q17" s="320"/>
      <c r="R17" s="320"/>
      <c r="S17" s="320"/>
      <c r="T17" s="320"/>
      <c r="U17" s="320"/>
      <c r="V17" s="320"/>
      <c r="W17" s="320"/>
      <c r="X17" s="320"/>
      <c r="Y17" s="320"/>
      <c r="Z17" s="320"/>
      <c r="AA17" s="320"/>
      <c r="AB17" s="320"/>
      <c r="AC17" s="320"/>
      <c r="AD17" s="320"/>
      <c r="AE17" s="320"/>
      <c r="AF17" s="320"/>
      <c r="AG17" s="320"/>
      <c r="AH17" s="320"/>
      <c r="AI17" s="320"/>
      <c r="AJ17" s="320"/>
      <c r="AK17" s="320"/>
      <c r="AL17" s="320"/>
      <c r="AM17" s="320"/>
      <c r="AN17" s="320"/>
      <c r="AO17" s="320"/>
      <c r="AP17" s="320"/>
      <c r="AQ17" s="320"/>
      <c r="AR17" s="320"/>
      <c r="AS17" s="320"/>
      <c r="AT17" s="320"/>
      <c r="AU17" s="320"/>
      <c r="AV17" s="320"/>
      <c r="AW17" s="320"/>
      <c r="AX17" s="320"/>
      <c r="AY17" s="320"/>
      <c r="AZ17" s="320"/>
      <c r="BA17" s="320"/>
      <c r="BB17" s="320"/>
      <c r="BC17" s="320"/>
      <c r="BD17" s="320"/>
      <c r="BE17" s="320"/>
      <c r="BF17" s="320"/>
      <c r="BG17" s="320"/>
      <c r="BH17" s="320"/>
      <c r="BI17" s="320"/>
      <c r="BJ17" s="320"/>
      <c r="BK17" s="320"/>
      <c r="BL17" s="320"/>
      <c r="BM17" s="320"/>
      <c r="BN17" s="320"/>
      <c r="BO17" s="320"/>
      <c r="BP17" s="320"/>
      <c r="BQ17" s="320"/>
      <c r="BR17" s="320"/>
      <c r="BS17" s="320"/>
      <c r="BT17" s="320"/>
      <c r="BU17" s="320"/>
      <c r="BV17" s="320"/>
      <c r="BW17" s="320"/>
      <c r="BX17" s="320"/>
      <c r="BY17" s="320"/>
      <c r="BZ17" s="320"/>
      <c r="CA17" s="320"/>
      <c r="CB17" s="320"/>
      <c r="CC17" s="320"/>
      <c r="CD17" s="320"/>
      <c r="CE17" s="320"/>
      <c r="CF17" s="320"/>
      <c r="CG17" s="320"/>
      <c r="CH17" s="320"/>
      <c r="CI17" s="320"/>
      <c r="CJ17" s="320"/>
      <c r="CK17" s="320"/>
      <c r="CL17" s="320"/>
      <c r="CM17" s="320"/>
      <c r="CN17" s="320"/>
      <c r="CO17" s="320"/>
      <c r="CP17" s="320"/>
      <c r="CQ17" s="320"/>
      <c r="CR17" s="320"/>
      <c r="CS17" s="320"/>
      <c r="CT17" s="320"/>
      <c r="CU17" s="320"/>
      <c r="CV17" s="320"/>
      <c r="CW17" s="320"/>
      <c r="CX17" s="320"/>
      <c r="CY17" s="320"/>
      <c r="CZ17" s="320"/>
      <c r="DA17" s="320"/>
      <c r="DB17" s="320"/>
      <c r="DC17" s="320"/>
      <c r="DD17" s="320"/>
      <c r="DE17" s="320"/>
      <c r="DF17" s="320"/>
      <c r="DG17" s="320"/>
      <c r="DH17" s="320"/>
      <c r="DI17" s="320"/>
      <c r="DJ17" s="320"/>
      <c r="DK17" s="320"/>
      <c r="DL17" s="320"/>
      <c r="DM17" s="320"/>
      <c r="DN17" s="320"/>
      <c r="DO17" s="320"/>
      <c r="DP17" s="320"/>
      <c r="DQ17" s="320"/>
      <c r="DR17" s="320"/>
      <c r="DS17" s="320"/>
      <c r="DT17" s="320"/>
      <c r="DU17" s="320"/>
      <c r="DV17" s="320"/>
      <c r="DW17" s="320"/>
      <c r="DX17" s="320"/>
      <c r="DY17" s="320"/>
      <c r="DZ17" s="320"/>
      <c r="EA17" s="320"/>
      <c r="EB17" s="320"/>
      <c r="EC17" s="320"/>
      <c r="ED17" s="320"/>
      <c r="EE17" s="320"/>
      <c r="EF17" s="320"/>
      <c r="EG17" s="320"/>
      <c r="EH17" s="320"/>
      <c r="EI17" s="320"/>
      <c r="EJ17" s="320"/>
      <c r="EK17" s="320"/>
      <c r="EL17" s="320"/>
      <c r="EM17" s="320"/>
      <c r="EN17" s="320"/>
      <c r="EO17" s="320"/>
      <c r="EP17" s="320"/>
      <c r="EQ17" s="320"/>
      <c r="ER17" s="320"/>
      <c r="ES17" s="320"/>
      <c r="ET17" s="320"/>
      <c r="EU17" s="320"/>
      <c r="EV17" s="320"/>
      <c r="EW17" s="320"/>
      <c r="EX17" s="320"/>
      <c r="EY17" s="320"/>
      <c r="EZ17" s="320"/>
      <c r="FA17" s="320"/>
      <c r="FB17" s="320"/>
      <c r="FC17" s="320"/>
      <c r="FD17" s="320"/>
      <c r="FE17" s="320"/>
      <c r="FF17" s="320"/>
      <c r="FG17" s="320"/>
      <c r="FH17" s="320"/>
      <c r="FI17" s="320"/>
      <c r="FJ17" s="320"/>
      <c r="FK17" s="320"/>
      <c r="FL17" s="320"/>
      <c r="FM17" s="320"/>
      <c r="FN17" s="320"/>
      <c r="FO17" s="320"/>
      <c r="FP17" s="320"/>
      <c r="FQ17" s="320"/>
      <c r="FR17" s="320"/>
      <c r="FS17" s="320"/>
      <c r="FT17" s="320"/>
      <c r="FU17" s="320"/>
      <c r="FV17" s="320"/>
      <c r="FW17" s="320"/>
      <c r="FX17" s="320"/>
      <c r="FY17" s="320"/>
      <c r="FZ17" s="320"/>
      <c r="GA17" s="320"/>
      <c r="GB17" s="320"/>
      <c r="GC17" s="320"/>
      <c r="GD17" s="320"/>
      <c r="GE17" s="320"/>
      <c r="GF17" s="320"/>
      <c r="GG17" s="320"/>
      <c r="GH17" s="320"/>
      <c r="GI17" s="320"/>
      <c r="GJ17" s="320"/>
      <c r="GK17" s="320"/>
      <c r="GL17" s="320"/>
      <c r="GM17" s="320"/>
      <c r="GN17" s="320"/>
      <c r="GO17" s="320"/>
      <c r="GP17" s="320"/>
      <c r="GQ17" s="320"/>
      <c r="GR17" s="320"/>
      <c r="GS17" s="320"/>
      <c r="GT17" s="320"/>
      <c r="GU17" s="320"/>
      <c r="GV17" s="320"/>
      <c r="GW17" s="320"/>
      <c r="GX17" s="320"/>
      <c r="GY17" s="320"/>
      <c r="GZ17" s="320"/>
      <c r="HA17" s="320"/>
      <c r="HB17" s="320"/>
      <c r="HC17" s="320"/>
      <c r="HD17" s="320"/>
      <c r="HE17" s="320"/>
      <c r="HF17" s="320"/>
      <c r="HG17" s="320"/>
      <c r="HH17" s="320"/>
      <c r="HI17" s="320"/>
      <c r="HJ17" s="320"/>
      <c r="HK17" s="320"/>
      <c r="HL17" s="320"/>
      <c r="HM17" s="320"/>
      <c r="HN17" s="320"/>
      <c r="HO17" s="320"/>
      <c r="HP17" s="320"/>
      <c r="HQ17" s="320"/>
      <c r="HR17" s="320"/>
      <c r="HS17" s="320"/>
      <c r="HT17" s="320"/>
      <c r="HU17" s="320"/>
      <c r="HV17" s="320"/>
      <c r="HW17" s="320"/>
      <c r="HX17" s="320"/>
      <c r="HY17" s="320"/>
      <c r="HZ17" s="320"/>
      <c r="IA17" s="320"/>
      <c r="IB17" s="320"/>
      <c r="IC17" s="320"/>
      <c r="ID17" s="320"/>
      <c r="IE17" s="320"/>
      <c r="IF17" s="320"/>
      <c r="IG17" s="320"/>
      <c r="IH17" s="320"/>
      <c r="II17" s="320"/>
      <c r="IJ17" s="320"/>
      <c r="IK17" s="320"/>
      <c r="IL17" s="320"/>
      <c r="IM17" s="320"/>
      <c r="IN17" s="320"/>
      <c r="IO17" s="320"/>
      <c r="IP17" s="320"/>
      <c r="IQ17" s="320"/>
      <c r="IR17" s="320"/>
      <c r="IS17" s="320"/>
      <c r="IT17" s="320"/>
      <c r="IU17" s="320"/>
      <c r="IV17" s="320"/>
      <c r="IW17" s="320"/>
      <c r="IX17" s="320"/>
      <c r="IY17" s="320"/>
      <c r="IZ17" s="320"/>
      <c r="JA17" s="320"/>
      <c r="JB17" s="320"/>
      <c r="JC17" s="320"/>
      <c r="JD17" s="320"/>
      <c r="JE17" s="320"/>
      <c r="JF17" s="320"/>
      <c r="JG17" s="320"/>
      <c r="JH17" s="320"/>
      <c r="JI17" s="320"/>
      <c r="JJ17" s="320"/>
      <c r="JK17" s="320"/>
      <c r="JL17" s="320"/>
      <c r="JM17" s="320"/>
      <c r="JN17" s="320"/>
      <c r="JO17" s="320"/>
      <c r="JP17" s="320"/>
      <c r="JQ17" s="320"/>
      <c r="JR17" s="320"/>
      <c r="JS17" s="320"/>
      <c r="JT17" s="320"/>
      <c r="JU17" s="320"/>
      <c r="JV17" s="320"/>
      <c r="JW17" s="320"/>
      <c r="JX17" s="320"/>
      <c r="JY17" s="320"/>
      <c r="JZ17" s="320"/>
      <c r="KA17" s="320"/>
      <c r="KB17" s="320"/>
      <c r="KC17" s="320"/>
      <c r="KD17" s="320"/>
      <c r="KE17" s="320"/>
      <c r="KF17" s="320"/>
      <c r="KG17" s="320"/>
      <c r="KH17" s="320"/>
      <c r="KI17" s="320"/>
      <c r="KJ17" s="320"/>
      <c r="KK17" s="320"/>
      <c r="KL17" s="320"/>
      <c r="KM17" s="320"/>
      <c r="KN17" s="320"/>
      <c r="KO17" s="320"/>
      <c r="KP17" s="320"/>
      <c r="KQ17" s="320"/>
      <c r="KR17" s="320"/>
      <c r="KS17" s="320"/>
      <c r="KT17" s="320"/>
      <c r="KU17" s="320"/>
      <c r="KV17" s="320"/>
      <c r="KW17" s="320"/>
      <c r="KX17" s="320"/>
      <c r="KY17" s="320"/>
      <c r="KZ17" s="320"/>
      <c r="LA17" s="320"/>
      <c r="LB17" s="320"/>
      <c r="LC17" s="320"/>
      <c r="LD17" s="320"/>
      <c r="LE17" s="320"/>
      <c r="LF17" s="320"/>
      <c r="LG17" s="320"/>
      <c r="LH17" s="320"/>
      <c r="LI17" s="320"/>
      <c r="LJ17" s="320"/>
      <c r="LK17" s="320"/>
      <c r="LL17" s="320"/>
      <c r="LM17" s="320"/>
      <c r="LN17" s="320"/>
      <c r="LO17" s="320"/>
      <c r="LP17" s="320"/>
      <c r="LQ17" s="320"/>
      <c r="LR17" s="320"/>
      <c r="LS17" s="320"/>
      <c r="LT17" s="320"/>
      <c r="LU17" s="320"/>
      <c r="LV17" s="320"/>
      <c r="LW17" s="320"/>
      <c r="LX17" s="320"/>
      <c r="LY17" s="320"/>
      <c r="LZ17" s="320"/>
      <c r="MA17" s="320"/>
      <c r="MB17" s="320"/>
      <c r="MC17" s="320"/>
      <c r="MD17" s="320"/>
      <c r="ME17" s="320"/>
      <c r="MF17" s="320"/>
      <c r="MG17" s="320"/>
      <c r="MH17" s="320"/>
      <c r="MI17" s="320"/>
      <c r="MJ17" s="320"/>
      <c r="MK17" s="320"/>
      <c r="ML17" s="320"/>
      <c r="MM17" s="320"/>
      <c r="MN17" s="320"/>
      <c r="MO17" s="320"/>
      <c r="MP17" s="320"/>
      <c r="MQ17" s="320"/>
      <c r="MR17" s="320"/>
      <c r="MS17" s="320"/>
      <c r="MT17" s="320"/>
      <c r="MU17" s="320"/>
      <c r="MV17" s="320"/>
      <c r="MW17" s="320"/>
      <c r="MX17" s="320"/>
      <c r="MY17" s="320"/>
      <c r="MZ17" s="320"/>
      <c r="NA17" s="320"/>
      <c r="NB17" s="320"/>
      <c r="NC17" s="320"/>
    </row>
    <row r="18" spans="1:367" x14ac:dyDescent="0.25">
      <c r="D18" s="306"/>
      <c r="E18" s="306"/>
    </row>
    <row r="19" spans="1:367" x14ac:dyDescent="0.25">
      <c r="D19" s="306"/>
      <c r="E19" s="306"/>
    </row>
    <row r="20" spans="1:367" x14ac:dyDescent="0.25">
      <c r="D20" s="306"/>
      <c r="E20" s="306"/>
    </row>
  </sheetData>
  <mergeCells count="3">
    <mergeCell ref="D1:E1"/>
    <mergeCell ref="A1:B1"/>
    <mergeCell ref="H2:I2"/>
  </mergeCells>
  <dataValidations count="2">
    <dataValidation type="whole" errorStyle="warning" operator="equal" allowBlank="1" showInputMessage="1" showErrorMessage="1" errorTitle="ERROR" error="VALID FOR ONLY 2023_x000a_" promptTitle="YEAR" prompt="ENTER VALID YEAR" sqref="B2" xr:uid="{1A06D99B-3CEC-4AC9-A07C-1EAB932A9AF0}">
      <formula1>2023</formula1>
    </dataValidation>
    <dataValidation type="whole" operator="equal" allowBlank="1" showInputMessage="1" showErrorMessage="1" sqref="B3" xr:uid="{E09B5B9A-C7B4-4301-BAF6-98334BD7D97F}">
      <formula1>26</formula1>
    </dataValidation>
  </dataValidation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0A503-957B-44D2-8090-44EE97C43C0C}">
  <sheetPr>
    <tabColor rgb="FF3333FF"/>
  </sheetPr>
  <dimension ref="A1:AGS402"/>
  <sheetViews>
    <sheetView tabSelected="1" zoomScale="106" zoomScaleNormal="106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62" sqref="A62"/>
    </sheetView>
  </sheetViews>
  <sheetFormatPr defaultColWidth="8.6640625" defaultRowHeight="10.8" x14ac:dyDescent="0.2"/>
  <cols>
    <col min="1" max="1" width="33.5546875" style="1" customWidth="1"/>
    <col min="2" max="2" width="9.109375" style="1" bestFit="1" customWidth="1"/>
    <col min="3" max="16384" width="8.6640625" style="1"/>
  </cols>
  <sheetData>
    <row r="1" spans="1:877" s="14" customFormat="1" ht="16.5" customHeight="1" thickTop="1" thickBot="1" x14ac:dyDescent="0.3">
      <c r="A1" s="423"/>
      <c r="B1" s="259" t="s">
        <v>20</v>
      </c>
      <c r="C1" s="260"/>
      <c r="D1" s="260"/>
      <c r="E1" s="260"/>
      <c r="F1" s="260"/>
      <c r="G1" s="260"/>
      <c r="H1" s="260"/>
      <c r="I1" s="260"/>
      <c r="J1" s="260"/>
      <c r="K1" s="260"/>
      <c r="L1" s="260"/>
      <c r="M1" s="260"/>
      <c r="N1" s="224"/>
      <c r="O1" s="224"/>
      <c r="P1" s="224"/>
      <c r="Q1" s="224"/>
      <c r="R1" s="224"/>
      <c r="S1" s="224"/>
      <c r="T1" s="224"/>
      <c r="U1" s="224"/>
      <c r="V1" s="224"/>
      <c r="W1" s="224"/>
      <c r="X1" s="224"/>
      <c r="Y1" s="224"/>
      <c r="Z1" s="224"/>
      <c r="AA1" s="224"/>
      <c r="AB1" s="224"/>
      <c r="AC1" s="224"/>
      <c r="AD1" s="224"/>
      <c r="AE1" s="224"/>
      <c r="AF1" s="224"/>
      <c r="AG1" s="224"/>
      <c r="AH1" s="224"/>
      <c r="AI1" s="224"/>
      <c r="AJ1" s="224"/>
      <c r="AK1" s="224"/>
      <c r="AL1" s="224"/>
      <c r="AM1" s="224"/>
      <c r="AN1" s="224"/>
      <c r="AO1" s="224"/>
      <c r="AP1" s="403" t="s">
        <v>21</v>
      </c>
      <c r="AQ1" s="404"/>
      <c r="AR1" s="404"/>
      <c r="AS1" s="404"/>
      <c r="AT1" s="404"/>
      <c r="AU1" s="404"/>
      <c r="AV1" s="404"/>
      <c r="AW1" s="404"/>
      <c r="AX1" s="404"/>
      <c r="AY1" s="404"/>
      <c r="AZ1" s="404"/>
      <c r="BA1" s="404"/>
      <c r="BB1" s="404"/>
      <c r="BC1" s="404"/>
      <c r="BD1" s="404"/>
      <c r="BE1" s="404"/>
      <c r="BF1" s="404"/>
      <c r="BG1" s="404"/>
      <c r="BH1" s="404"/>
      <c r="BI1" s="404"/>
      <c r="BJ1" s="404"/>
      <c r="BK1" s="404"/>
      <c r="BL1" s="404"/>
      <c r="BM1" s="404"/>
      <c r="BN1" s="404"/>
      <c r="BO1" s="404"/>
      <c r="BP1" s="404"/>
      <c r="BQ1" s="404"/>
      <c r="BR1" s="404"/>
      <c r="BS1" s="404"/>
      <c r="BT1" s="404"/>
      <c r="BU1" s="404"/>
      <c r="BV1" s="404"/>
      <c r="BW1" s="404"/>
      <c r="BX1" s="404"/>
      <c r="BY1" s="404"/>
      <c r="BZ1" s="404"/>
      <c r="CA1" s="404"/>
      <c r="CB1" s="404"/>
      <c r="CC1" s="404"/>
      <c r="CD1" s="404"/>
      <c r="CE1" s="404"/>
      <c r="CF1" s="404"/>
      <c r="CG1" s="404"/>
      <c r="CH1" s="404"/>
      <c r="CI1" s="404"/>
      <c r="CJ1" s="404"/>
      <c r="CK1" s="404"/>
      <c r="CL1" s="404"/>
      <c r="CM1" s="404"/>
      <c r="CN1" s="404"/>
      <c r="CO1" s="404"/>
      <c r="CP1" s="404"/>
      <c r="CQ1" s="404"/>
      <c r="CR1" s="404"/>
      <c r="CS1" s="404"/>
      <c r="CT1" s="404"/>
      <c r="CU1" s="404"/>
      <c r="CV1" s="404"/>
      <c r="CW1" s="404"/>
      <c r="CX1" s="404"/>
      <c r="CY1" s="404"/>
      <c r="CZ1" s="404"/>
      <c r="DA1" s="404"/>
      <c r="DB1" s="404"/>
      <c r="DC1" s="404"/>
      <c r="DD1" s="404"/>
      <c r="DE1" s="404"/>
      <c r="DF1" s="404"/>
      <c r="DG1" s="404"/>
      <c r="DH1" s="404"/>
      <c r="DI1" s="404"/>
      <c r="DJ1" s="404"/>
      <c r="DK1" s="404"/>
      <c r="DL1" s="404"/>
      <c r="DM1" s="404"/>
      <c r="DN1" s="404"/>
      <c r="DO1" s="404"/>
      <c r="DP1" s="404"/>
      <c r="DQ1" s="404"/>
      <c r="DR1" s="404"/>
      <c r="DS1" s="404"/>
      <c r="DT1" s="404"/>
      <c r="DU1" s="404"/>
      <c r="DV1" s="404"/>
      <c r="DW1" s="404"/>
      <c r="DX1" s="404"/>
      <c r="DY1" s="404"/>
      <c r="DZ1" s="404"/>
      <c r="EA1" s="404"/>
      <c r="EB1" s="404"/>
      <c r="EC1" s="404"/>
      <c r="ED1" s="404"/>
      <c r="EE1" s="404"/>
      <c r="EF1" s="404"/>
      <c r="EG1" s="404"/>
      <c r="EH1" s="404"/>
      <c r="EI1" s="404"/>
      <c r="EJ1" s="404"/>
      <c r="EK1" s="404"/>
      <c r="EL1" s="404"/>
      <c r="EM1" s="404"/>
      <c r="EN1" s="404"/>
      <c r="EO1" s="404"/>
      <c r="EP1" s="404"/>
      <c r="EQ1" s="404"/>
      <c r="ER1" s="404"/>
      <c r="ES1" s="404"/>
      <c r="ET1" s="404"/>
      <c r="EU1" s="404"/>
      <c r="EV1" s="404"/>
      <c r="EW1" s="404"/>
      <c r="EX1" s="404"/>
      <c r="EY1" s="404"/>
      <c r="EZ1" s="404"/>
      <c r="FA1" s="404"/>
      <c r="FB1" s="404"/>
      <c r="FC1" s="404"/>
      <c r="FD1" s="404"/>
      <c r="FE1" s="404"/>
      <c r="FF1" s="404"/>
      <c r="FG1" s="404"/>
      <c r="FH1" s="404"/>
      <c r="FI1" s="404"/>
      <c r="FJ1" s="404"/>
      <c r="FK1" s="404"/>
      <c r="FL1" s="404"/>
      <c r="FM1" s="404"/>
      <c r="FN1" s="404"/>
      <c r="FO1" s="404"/>
      <c r="FP1" s="404"/>
      <c r="FQ1" s="404"/>
      <c r="FR1" s="404"/>
      <c r="FS1" s="404"/>
      <c r="FT1" s="404"/>
      <c r="FU1" s="404"/>
      <c r="FV1" s="404"/>
      <c r="FW1" s="404"/>
      <c r="FX1" s="404"/>
      <c r="FY1" s="404"/>
      <c r="FZ1" s="404"/>
      <c r="GA1" s="404"/>
      <c r="GB1" s="404"/>
      <c r="GC1" s="404"/>
      <c r="GD1" s="404"/>
      <c r="GE1" s="404"/>
      <c r="GF1" s="404"/>
      <c r="GG1" s="404"/>
      <c r="GH1" s="404"/>
      <c r="GI1" s="404"/>
      <c r="GJ1" s="404"/>
      <c r="GK1" s="404"/>
      <c r="GL1" s="404"/>
      <c r="GM1" s="404"/>
      <c r="GN1" s="404"/>
      <c r="GO1" s="404"/>
      <c r="GP1" s="404"/>
      <c r="GQ1" s="404"/>
      <c r="GR1" s="404"/>
      <c r="GS1" s="404"/>
      <c r="GT1" s="404"/>
      <c r="GU1" s="404"/>
      <c r="GV1" s="404"/>
      <c r="GW1" s="404"/>
      <c r="GX1" s="404"/>
      <c r="GY1" s="404"/>
      <c r="GZ1" s="404"/>
      <c r="HA1" s="404"/>
      <c r="HB1" s="404"/>
      <c r="HC1" s="404"/>
      <c r="HD1" s="404"/>
      <c r="HE1" s="404"/>
      <c r="HF1" s="404"/>
      <c r="HG1" s="404"/>
      <c r="HH1" s="404"/>
      <c r="HI1" s="404"/>
      <c r="HJ1" s="404"/>
      <c r="HK1" s="404"/>
      <c r="HL1" s="404"/>
      <c r="HM1" s="404"/>
      <c r="HN1" s="404"/>
      <c r="HO1" s="404"/>
      <c r="HP1" s="404"/>
      <c r="HQ1" s="404"/>
      <c r="HR1" s="404"/>
      <c r="HS1" s="404"/>
      <c r="HT1" s="404"/>
      <c r="HU1" s="404"/>
      <c r="HV1" s="404"/>
      <c r="HW1" s="404"/>
      <c r="HX1" s="404"/>
      <c r="HY1" s="404"/>
      <c r="HZ1" s="404"/>
      <c r="IA1" s="404"/>
      <c r="IB1" s="404"/>
      <c r="IC1" s="404"/>
      <c r="ID1" s="404"/>
      <c r="IE1" s="404"/>
      <c r="IF1" s="404"/>
      <c r="IG1" s="404"/>
      <c r="IH1" s="404"/>
      <c r="II1" s="404"/>
      <c r="IJ1" s="404"/>
      <c r="IK1" s="404"/>
      <c r="IL1" s="404"/>
      <c r="IM1" s="404"/>
      <c r="IN1" s="404"/>
      <c r="IO1" s="404"/>
      <c r="IP1" s="404"/>
      <c r="IQ1" s="404"/>
      <c r="IR1" s="404"/>
      <c r="IS1" s="404"/>
      <c r="IT1" s="404"/>
      <c r="IU1" s="404"/>
      <c r="IV1" s="404"/>
      <c r="IW1" s="404"/>
      <c r="IX1" s="404"/>
      <c r="IY1" s="404"/>
      <c r="IZ1" s="404"/>
      <c r="JA1" s="404"/>
      <c r="JB1" s="404"/>
      <c r="JC1" s="404"/>
      <c r="JD1" s="404"/>
      <c r="JE1" s="404"/>
      <c r="JF1" s="404"/>
      <c r="JG1" s="404"/>
      <c r="JH1" s="404"/>
      <c r="JI1" s="404"/>
      <c r="JJ1" s="404"/>
      <c r="JK1" s="404"/>
      <c r="JL1" s="404"/>
      <c r="JM1" s="404"/>
      <c r="JN1" s="404"/>
      <c r="JO1" s="404"/>
      <c r="JP1" s="404"/>
      <c r="JQ1" s="404"/>
      <c r="JR1" s="404"/>
      <c r="JS1" s="404"/>
      <c r="JT1" s="404"/>
      <c r="JU1" s="404"/>
      <c r="JV1" s="404"/>
      <c r="JW1" s="404"/>
      <c r="JX1" s="404"/>
      <c r="JY1" s="404"/>
      <c r="JZ1" s="404"/>
      <c r="KA1" s="404"/>
      <c r="KB1" s="404"/>
      <c r="KC1" s="404"/>
      <c r="KD1" s="404"/>
      <c r="KE1" s="404"/>
      <c r="KF1" s="404"/>
      <c r="KG1" s="404"/>
      <c r="KH1" s="404"/>
      <c r="KI1" s="404"/>
      <c r="KJ1" s="404"/>
      <c r="KK1" s="404"/>
      <c r="KL1" s="404"/>
      <c r="KM1" s="404"/>
      <c r="KN1" s="404"/>
      <c r="KO1" s="404"/>
      <c r="KP1" s="404"/>
      <c r="KQ1" s="404"/>
      <c r="KR1" s="404"/>
      <c r="KS1" s="404"/>
      <c r="KT1" s="404"/>
      <c r="KU1" s="404"/>
      <c r="KV1" s="404"/>
      <c r="KW1" s="404"/>
      <c r="KX1" s="404"/>
      <c r="KY1" s="404"/>
      <c r="KZ1" s="404"/>
      <c r="LA1" s="404"/>
      <c r="LB1" s="404"/>
      <c r="LC1" s="404"/>
      <c r="LD1" s="404"/>
      <c r="LE1" s="404"/>
      <c r="LF1" s="404"/>
      <c r="LG1" s="404"/>
      <c r="LH1" s="404"/>
      <c r="LI1" s="404"/>
      <c r="LJ1" s="404"/>
      <c r="LK1" s="404"/>
      <c r="LL1" s="404"/>
      <c r="LM1" s="404"/>
      <c r="LN1" s="404"/>
      <c r="LO1" s="404"/>
      <c r="LP1" s="404"/>
      <c r="LQ1" s="404"/>
      <c r="LR1" s="404"/>
      <c r="LS1" s="404"/>
      <c r="LT1" s="404"/>
      <c r="LU1" s="404"/>
      <c r="LV1" s="404"/>
      <c r="LW1" s="404"/>
      <c r="LX1" s="404"/>
      <c r="LY1" s="404"/>
      <c r="LZ1" s="404"/>
      <c r="MA1" s="404"/>
      <c r="MB1" s="404"/>
      <c r="MC1" s="404"/>
      <c r="MD1" s="404"/>
      <c r="ME1" s="404"/>
      <c r="MF1" s="404"/>
      <c r="MG1" s="404"/>
      <c r="MH1" s="404"/>
      <c r="MI1" s="404"/>
      <c r="MJ1" s="404"/>
      <c r="MK1" s="404"/>
      <c r="ML1" s="404"/>
      <c r="MM1" s="404"/>
      <c r="MN1" s="404"/>
      <c r="MO1" s="404"/>
      <c r="MP1" s="404"/>
      <c r="MQ1" s="404"/>
      <c r="MR1" s="404"/>
      <c r="MS1" s="404"/>
      <c r="MT1" s="404"/>
      <c r="MU1" s="404"/>
      <c r="MV1" s="404"/>
      <c r="MW1" s="404"/>
      <c r="MX1" s="404"/>
      <c r="MY1" s="404"/>
      <c r="MZ1" s="404"/>
      <c r="NA1" s="404"/>
      <c r="NB1" s="404"/>
      <c r="NC1" s="404"/>
      <c r="ND1" s="404"/>
      <c r="NE1" s="404"/>
      <c r="NF1" s="404"/>
      <c r="NG1" s="404"/>
      <c r="NH1" s="404"/>
      <c r="NI1" s="404"/>
      <c r="NJ1" s="404"/>
      <c r="NK1" s="404"/>
      <c r="NL1" s="404"/>
      <c r="NM1" s="404"/>
      <c r="NN1" s="404"/>
      <c r="NO1" s="404"/>
      <c r="NP1" s="404"/>
      <c r="NQ1" s="404"/>
      <c r="NR1" s="404"/>
      <c r="NS1" s="404"/>
      <c r="NT1" s="404"/>
      <c r="NU1" s="404"/>
      <c r="NV1" s="404"/>
      <c r="NW1" s="404"/>
      <c r="NX1" s="404"/>
      <c r="NY1" s="404"/>
      <c r="NZ1" s="404"/>
      <c r="OA1" s="404"/>
      <c r="OB1" s="404"/>
      <c r="OC1" s="404"/>
      <c r="OD1" s="404"/>
      <c r="OE1" s="404"/>
      <c r="OF1" s="404"/>
      <c r="OG1" s="404"/>
      <c r="OH1" s="404"/>
      <c r="OI1" s="404"/>
      <c r="OJ1" s="404"/>
      <c r="OK1" s="404"/>
      <c r="OL1" s="404"/>
      <c r="OM1" s="404"/>
      <c r="ON1" s="404"/>
      <c r="OO1" s="404"/>
      <c r="OP1" s="405"/>
      <c r="OQ1" s="381" t="s">
        <v>22</v>
      </c>
      <c r="OR1" s="378"/>
      <c r="OS1" s="378"/>
      <c r="OT1" s="378"/>
      <c r="OU1" s="378"/>
      <c r="OV1" s="378"/>
      <c r="OW1" s="378"/>
      <c r="OX1" s="378"/>
      <c r="OY1" s="378"/>
      <c r="OZ1" s="378"/>
      <c r="PA1" s="378"/>
      <c r="PB1" s="378"/>
      <c r="PC1" s="378"/>
      <c r="PD1" s="378"/>
      <c r="PE1" s="378"/>
      <c r="PF1" s="378"/>
      <c r="PG1" s="378"/>
      <c r="PH1" s="378"/>
      <c r="PI1" s="378"/>
      <c r="PJ1" s="378"/>
      <c r="PK1" s="378"/>
      <c r="PL1" s="378"/>
      <c r="PM1" s="378"/>
      <c r="PN1" s="378"/>
      <c r="PO1" s="378"/>
      <c r="PP1" s="378"/>
      <c r="PQ1" s="378"/>
      <c r="PR1" s="378"/>
      <c r="PS1" s="378"/>
      <c r="PT1" s="378"/>
      <c r="PU1" s="378"/>
      <c r="PV1" s="378"/>
      <c r="PW1" s="378"/>
      <c r="PX1" s="378"/>
      <c r="PY1" s="378"/>
      <c r="PZ1" s="378"/>
      <c r="QA1" s="378"/>
      <c r="QB1" s="378"/>
      <c r="QC1" s="378"/>
      <c r="QD1" s="378"/>
      <c r="QE1" s="378"/>
      <c r="QF1" s="378"/>
      <c r="QG1" s="378"/>
      <c r="QH1" s="378"/>
      <c r="QI1" s="378"/>
      <c r="QJ1" s="378"/>
      <c r="QK1" s="378"/>
      <c r="QL1" s="378"/>
      <c r="QM1" s="378"/>
      <c r="QN1" s="378"/>
      <c r="QO1" s="378"/>
      <c r="QP1" s="378"/>
      <c r="QQ1" s="378"/>
      <c r="QR1" s="378"/>
      <c r="QS1" s="378"/>
      <c r="QT1" s="378"/>
      <c r="QU1" s="378"/>
      <c r="QV1" s="378"/>
      <c r="QW1" s="378"/>
      <c r="QX1" s="378"/>
      <c r="QY1" s="378"/>
      <c r="QZ1" s="378"/>
      <c r="RA1" s="378"/>
      <c r="RB1" s="378"/>
      <c r="RC1" s="378"/>
      <c r="RD1" s="378"/>
      <c r="RE1" s="378"/>
      <c r="RF1" s="378"/>
      <c r="RG1" s="378"/>
      <c r="RH1" s="378"/>
      <c r="RI1" s="378"/>
      <c r="RJ1" s="378"/>
      <c r="RK1" s="378"/>
      <c r="RL1" s="378"/>
      <c r="RM1" s="378"/>
      <c r="RN1" s="378"/>
      <c r="RO1" s="378"/>
      <c r="RP1" s="378"/>
      <c r="RQ1" s="378"/>
      <c r="RR1" s="378"/>
      <c r="RS1" s="378"/>
      <c r="RT1" s="378"/>
      <c r="RU1" s="378"/>
      <c r="RV1" s="378"/>
      <c r="RW1" s="378"/>
      <c r="RX1" s="378"/>
      <c r="RY1" s="378"/>
      <c r="RZ1" s="378"/>
      <c r="SA1" s="378"/>
      <c r="SB1" s="378"/>
      <c r="SC1" s="378"/>
      <c r="SD1" s="378"/>
      <c r="SE1" s="378"/>
      <c r="SF1" s="378"/>
      <c r="SG1" s="378"/>
      <c r="SH1" s="378"/>
      <c r="SI1" s="378"/>
      <c r="SJ1" s="378"/>
      <c r="SK1" s="378"/>
      <c r="SL1" s="378"/>
      <c r="SM1" s="378"/>
      <c r="SN1" s="378"/>
      <c r="SO1" s="378"/>
      <c r="SP1" s="378"/>
      <c r="SQ1" s="378"/>
      <c r="SR1" s="378"/>
      <c r="SS1" s="378"/>
      <c r="ST1" s="378"/>
      <c r="SU1" s="378"/>
      <c r="SV1" s="378"/>
      <c r="SW1" s="378"/>
      <c r="SX1" s="378"/>
      <c r="SY1" s="378"/>
      <c r="SZ1" s="378"/>
      <c r="TA1" s="378"/>
      <c r="TB1" s="378"/>
      <c r="TC1" s="378"/>
      <c r="TD1" s="378"/>
      <c r="TE1" s="378"/>
      <c r="TF1" s="378"/>
      <c r="TG1" s="378"/>
      <c r="TH1" s="378"/>
      <c r="TI1" s="378"/>
      <c r="TJ1" s="378"/>
      <c r="TK1" s="378"/>
      <c r="TL1" s="378"/>
      <c r="TM1" s="378"/>
      <c r="TN1" s="378"/>
      <c r="TO1" s="378"/>
      <c r="TP1" s="378"/>
      <c r="TQ1" s="378"/>
      <c r="TR1" s="378"/>
      <c r="TS1" s="378"/>
      <c r="TT1" s="378"/>
      <c r="TU1" s="378"/>
      <c r="TV1" s="378"/>
      <c r="TW1" s="378"/>
      <c r="TX1" s="378"/>
      <c r="TY1" s="378"/>
      <c r="TZ1" s="378"/>
      <c r="UA1" s="378"/>
      <c r="UB1" s="378"/>
      <c r="UC1" s="378"/>
      <c r="UD1" s="378"/>
      <c r="UE1" s="378"/>
      <c r="UF1" s="378"/>
      <c r="UG1" s="378"/>
      <c r="UH1" s="378"/>
      <c r="UI1" s="378"/>
      <c r="UJ1" s="378"/>
      <c r="UK1" s="378"/>
      <c r="UL1" s="378"/>
      <c r="UM1" s="378"/>
      <c r="UN1" s="378"/>
      <c r="UO1" s="378"/>
      <c r="UP1" s="378"/>
      <c r="UQ1" s="378"/>
      <c r="UR1" s="378"/>
      <c r="US1" s="378"/>
      <c r="UT1" s="378"/>
      <c r="UU1" s="378"/>
      <c r="UV1" s="378"/>
      <c r="UW1" s="378"/>
      <c r="UX1" s="378"/>
      <c r="UY1" s="378"/>
      <c r="UZ1" s="378"/>
      <c r="VA1" s="378"/>
      <c r="VB1" s="378"/>
      <c r="VC1" s="378"/>
      <c r="VD1" s="378"/>
      <c r="VE1" s="378"/>
      <c r="VF1" s="378"/>
      <c r="VG1" s="378"/>
      <c r="VH1" s="378"/>
      <c r="VI1" s="378"/>
      <c r="VJ1" s="378"/>
      <c r="VK1" s="378"/>
      <c r="VL1" s="378"/>
      <c r="VM1" s="378"/>
      <c r="VN1" s="378"/>
      <c r="VO1" s="378"/>
      <c r="VP1" s="378"/>
      <c r="VQ1" s="378"/>
      <c r="VR1" s="378"/>
      <c r="VS1" s="378"/>
      <c r="VT1" s="378"/>
      <c r="VU1" s="378"/>
      <c r="VV1" s="378"/>
      <c r="VW1" s="378"/>
      <c r="VX1" s="378"/>
      <c r="VY1" s="378"/>
      <c r="VZ1" s="378"/>
      <c r="WA1" s="378"/>
      <c r="WB1" s="378"/>
      <c r="WC1" s="378"/>
      <c r="WD1" s="378"/>
      <c r="WE1" s="378"/>
      <c r="WF1" s="378"/>
      <c r="WG1" s="378"/>
      <c r="WH1" s="378"/>
      <c r="WI1" s="378"/>
      <c r="WJ1" s="378"/>
      <c r="WK1" s="378"/>
      <c r="WL1" s="378"/>
      <c r="WM1" s="378"/>
      <c r="WN1" s="378"/>
      <c r="WO1" s="378"/>
      <c r="WP1" s="378"/>
      <c r="WQ1" s="378"/>
      <c r="WR1" s="378"/>
      <c r="WS1" s="378"/>
      <c r="WT1" s="378"/>
      <c r="WU1" s="378"/>
      <c r="WV1" s="378"/>
      <c r="WW1" s="378"/>
      <c r="WX1" s="378"/>
      <c r="WY1" s="378"/>
      <c r="WZ1" s="378"/>
      <c r="XA1" s="378"/>
      <c r="XB1" s="378"/>
      <c r="XC1" s="378"/>
      <c r="XD1" s="378"/>
      <c r="XE1" s="378"/>
      <c r="XF1" s="378"/>
      <c r="XG1" s="378"/>
      <c r="XH1" s="378"/>
      <c r="XI1" s="378"/>
      <c r="XJ1" s="378"/>
      <c r="XK1" s="378"/>
      <c r="XL1" s="378"/>
      <c r="XM1" s="378"/>
      <c r="XN1" s="378"/>
      <c r="XO1" s="378"/>
      <c r="XP1" s="378"/>
      <c r="XQ1" s="378"/>
      <c r="XR1" s="378"/>
      <c r="XS1" s="378"/>
      <c r="XT1" s="378"/>
      <c r="XU1" s="378"/>
      <c r="XV1" s="378"/>
      <c r="XW1" s="378"/>
      <c r="XX1" s="378"/>
      <c r="XY1" s="378"/>
      <c r="XZ1" s="378"/>
      <c r="YA1" s="378"/>
      <c r="YB1" s="378"/>
      <c r="YC1" s="378"/>
      <c r="YD1" s="378"/>
      <c r="YE1" s="378"/>
      <c r="YF1" s="378"/>
      <c r="YG1" s="378"/>
      <c r="YH1" s="378"/>
      <c r="YI1" s="378"/>
      <c r="YJ1" s="378"/>
      <c r="YK1" s="378"/>
      <c r="YL1" s="378"/>
      <c r="YM1" s="378"/>
      <c r="YN1" s="378"/>
      <c r="YO1" s="378"/>
      <c r="YP1" s="378"/>
      <c r="YQ1" s="378"/>
      <c r="YR1" s="378"/>
      <c r="YS1" s="378"/>
      <c r="YT1" s="378"/>
      <c r="YU1" s="378"/>
      <c r="YV1" s="378"/>
      <c r="YW1" s="378"/>
      <c r="YX1" s="378"/>
      <c r="YY1" s="378"/>
      <c r="YZ1" s="378"/>
      <c r="ZA1" s="378"/>
      <c r="ZB1" s="378"/>
      <c r="ZC1" s="378"/>
      <c r="ZD1" s="378"/>
      <c r="ZE1" s="378"/>
      <c r="ZF1" s="378"/>
      <c r="ZG1" s="378"/>
      <c r="ZH1" s="378"/>
      <c r="ZI1" s="378"/>
      <c r="ZJ1" s="378"/>
      <c r="ZK1" s="378"/>
      <c r="ZL1" s="378"/>
      <c r="ZM1" s="378"/>
      <c r="ZN1" s="378"/>
      <c r="ZO1" s="378"/>
      <c r="ZP1" s="378"/>
      <c r="ZQ1" s="378"/>
      <c r="ZR1" s="378"/>
      <c r="ZS1" s="378"/>
      <c r="ZT1" s="378"/>
      <c r="ZU1" s="378"/>
      <c r="ZV1" s="378"/>
      <c r="ZW1" s="378"/>
      <c r="ZX1" s="378"/>
      <c r="ZY1" s="378"/>
      <c r="ZZ1" s="378"/>
      <c r="AAA1" s="378"/>
      <c r="AAB1" s="378"/>
      <c r="AAC1" s="378"/>
      <c r="AAD1" s="378"/>
      <c r="AAE1" s="378"/>
      <c r="AAF1" s="378"/>
      <c r="AAG1" s="378"/>
      <c r="AAH1" s="378"/>
      <c r="AAI1" s="378"/>
      <c r="AAJ1" s="378"/>
      <c r="AAK1" s="378"/>
      <c r="AAL1" s="378"/>
      <c r="AAM1" s="378"/>
      <c r="AAN1" s="378"/>
      <c r="AAO1" s="378"/>
      <c r="AAP1" s="378"/>
      <c r="AAQ1" s="378"/>
      <c r="AAR1" s="378"/>
      <c r="AAS1" s="378"/>
      <c r="AAT1" s="378"/>
      <c r="AAU1" s="378"/>
      <c r="AAV1" s="378"/>
      <c r="AAW1" s="378"/>
      <c r="AAX1" s="378"/>
      <c r="AAY1" s="378"/>
      <c r="AAZ1" s="378"/>
      <c r="ABA1" s="378"/>
      <c r="ABB1" s="378"/>
      <c r="ABC1" s="378"/>
      <c r="ABD1" s="378"/>
      <c r="ABE1" s="378"/>
      <c r="ABF1" s="378"/>
      <c r="ABG1" s="378"/>
      <c r="ABH1" s="378"/>
      <c r="ABI1" s="378"/>
      <c r="ABJ1" s="378"/>
      <c r="ABK1" s="378"/>
      <c r="ABL1" s="378"/>
      <c r="ABM1" s="378"/>
      <c r="ABN1" s="378"/>
      <c r="ABO1" s="378"/>
      <c r="ABP1" s="378"/>
      <c r="ABQ1" s="378"/>
      <c r="ABR1" s="378"/>
      <c r="ABS1" s="378"/>
      <c r="ABT1" s="378"/>
      <c r="ABU1" s="378"/>
      <c r="ABV1" s="378"/>
      <c r="ABW1" s="378"/>
      <c r="ABX1" s="378"/>
      <c r="ABY1" s="378"/>
      <c r="ABZ1" s="378"/>
      <c r="ACA1" s="378"/>
      <c r="ACB1" s="378"/>
      <c r="ACC1" s="378"/>
      <c r="ACD1" s="378"/>
      <c r="ACE1" s="378"/>
      <c r="ACF1" s="378"/>
      <c r="ACG1" s="378"/>
      <c r="ACH1" s="378"/>
      <c r="ACI1" s="378"/>
      <c r="ACJ1" s="378"/>
      <c r="ACK1" s="378"/>
      <c r="ACL1" s="378"/>
      <c r="ACM1" s="378"/>
      <c r="ACN1" s="378"/>
      <c r="ACO1" s="378"/>
      <c r="ACP1" s="378"/>
      <c r="ACQ1" s="378"/>
      <c r="ACR1" s="425" t="s">
        <v>23</v>
      </c>
      <c r="ACS1" s="426"/>
      <c r="ACT1" s="426"/>
      <c r="ACU1" s="426"/>
      <c r="ACV1" s="426"/>
      <c r="ACW1" s="426"/>
      <c r="ACX1" s="426"/>
      <c r="ACY1" s="426"/>
      <c r="ACZ1" s="426"/>
      <c r="ADA1" s="426"/>
      <c r="ADB1" s="426"/>
      <c r="ADC1" s="426"/>
      <c r="ADD1" s="426"/>
      <c r="ADE1" s="426"/>
      <c r="ADF1" s="426"/>
      <c r="ADG1" s="426"/>
      <c r="ADH1" s="426"/>
      <c r="ADI1" s="426"/>
      <c r="ADJ1" s="426"/>
      <c r="ADK1" s="426"/>
      <c r="ADL1" s="426"/>
      <c r="ADM1" s="426"/>
      <c r="ADN1" s="426"/>
      <c r="ADO1" s="426"/>
      <c r="ADP1" s="426"/>
      <c r="ADQ1" s="426"/>
      <c r="ADR1" s="426"/>
      <c r="ADS1" s="426"/>
      <c r="ADT1" s="426"/>
      <c r="ADU1" s="426"/>
      <c r="ADV1" s="426"/>
      <c r="ADW1" s="426"/>
      <c r="ADX1" s="426"/>
      <c r="ADY1" s="426"/>
      <c r="ADZ1" s="426"/>
      <c r="AEA1" s="426"/>
      <c r="AEB1" s="426"/>
      <c r="AEC1" s="426"/>
      <c r="AED1" s="426"/>
      <c r="AEE1" s="426"/>
      <c r="AEF1" s="426"/>
      <c r="AEG1" s="426"/>
      <c r="AEH1" s="426"/>
      <c r="AEI1" s="426"/>
      <c r="AEJ1" s="426"/>
      <c r="AEK1" s="426"/>
      <c r="AEL1" s="426"/>
      <c r="AEM1" s="426"/>
      <c r="AEN1" s="426"/>
      <c r="AEO1" s="426"/>
      <c r="AEP1" s="426"/>
      <c r="AEQ1" s="426"/>
      <c r="AER1" s="427"/>
      <c r="AES1" s="390" t="s">
        <v>24</v>
      </c>
      <c r="AET1" s="391"/>
      <c r="AEU1" s="391"/>
      <c r="AEV1" s="391"/>
      <c r="AEW1" s="391"/>
      <c r="AEX1" s="391"/>
      <c r="AEY1" s="391"/>
      <c r="AEZ1" s="391"/>
      <c r="AFA1" s="391"/>
      <c r="AFB1" s="391"/>
      <c r="AFC1" s="391"/>
      <c r="AFD1" s="391"/>
      <c r="AFE1" s="391"/>
      <c r="AFF1" s="391"/>
      <c r="AFG1" s="391"/>
      <c r="AFH1" s="391"/>
      <c r="AFI1" s="391"/>
      <c r="AFJ1" s="391"/>
      <c r="AFK1" s="391"/>
      <c r="AFL1" s="391"/>
      <c r="AFM1" s="391"/>
      <c r="AFN1" s="391"/>
      <c r="AFO1" s="391"/>
      <c r="AFP1" s="391"/>
      <c r="AFQ1" s="391"/>
      <c r="AFR1" s="391"/>
      <c r="AFS1" s="391"/>
      <c r="AFT1" s="391"/>
      <c r="AFU1" s="391"/>
      <c r="AFV1" s="391"/>
      <c r="AFW1" s="391"/>
      <c r="AFX1" s="391"/>
      <c r="AFY1" s="391"/>
      <c r="AFZ1" s="391"/>
      <c r="AGA1" s="391"/>
      <c r="AGB1" s="391"/>
      <c r="AGC1" s="391"/>
      <c r="AGD1" s="391"/>
      <c r="AGE1" s="391"/>
      <c r="AGF1" s="391"/>
      <c r="AGG1" s="391"/>
      <c r="AGH1" s="391"/>
      <c r="AGI1" s="391"/>
      <c r="AGJ1" s="391"/>
      <c r="AGK1" s="391"/>
      <c r="AGL1" s="391"/>
      <c r="AGM1" s="391"/>
      <c r="AGN1" s="391"/>
      <c r="AGO1" s="391"/>
      <c r="AGP1" s="391"/>
      <c r="AGQ1" s="391"/>
      <c r="AGR1" s="391"/>
      <c r="AGS1" s="392"/>
    </row>
    <row r="2" spans="1:877" ht="16.5" customHeight="1" thickBot="1" x14ac:dyDescent="0.3">
      <c r="A2" s="424"/>
      <c r="B2" s="428" t="s">
        <v>25</v>
      </c>
      <c r="C2" s="393"/>
      <c r="D2" s="393"/>
      <c r="E2" s="393"/>
      <c r="F2" s="393"/>
      <c r="G2" s="393"/>
      <c r="H2" s="393"/>
      <c r="I2" s="393"/>
      <c r="J2" s="393"/>
      <c r="K2" s="393"/>
      <c r="L2" s="393"/>
      <c r="M2" s="393"/>
      <c r="N2" s="420" t="s">
        <v>26</v>
      </c>
      <c r="O2" s="421"/>
      <c r="P2" s="421"/>
      <c r="Q2" s="422"/>
      <c r="R2" s="393" t="s">
        <v>27</v>
      </c>
      <c r="S2" s="393"/>
      <c r="T2" s="393"/>
      <c r="U2" s="393"/>
      <c r="V2" s="393"/>
      <c r="W2" s="393"/>
      <c r="X2" s="393"/>
      <c r="Y2" s="393"/>
      <c r="Z2" s="393"/>
      <c r="AA2" s="393"/>
      <c r="AB2" s="393"/>
      <c r="AC2" s="394"/>
      <c r="AD2" s="428" t="s">
        <v>28</v>
      </c>
      <c r="AE2" s="393"/>
      <c r="AF2" s="393"/>
      <c r="AG2" s="393"/>
      <c r="AH2" s="393"/>
      <c r="AI2" s="393"/>
      <c r="AJ2" s="393"/>
      <c r="AK2" s="393"/>
      <c r="AL2" s="393"/>
      <c r="AM2" s="393"/>
      <c r="AN2" s="393"/>
      <c r="AO2" s="393"/>
      <c r="AP2" s="395" t="s">
        <v>29</v>
      </c>
      <c r="AQ2" s="396"/>
      <c r="AR2" s="396"/>
      <c r="AS2" s="396"/>
      <c r="AT2" s="396"/>
      <c r="AU2" s="396"/>
      <c r="AV2" s="396"/>
      <c r="AW2" s="396"/>
      <c r="AX2" s="396"/>
      <c r="AY2" s="396"/>
      <c r="AZ2" s="396"/>
      <c r="BA2" s="396"/>
      <c r="BB2" s="396"/>
      <c r="BC2" s="396"/>
      <c r="BD2" s="396"/>
      <c r="BE2" s="396"/>
      <c r="BF2" s="396"/>
      <c r="BG2" s="396"/>
      <c r="BH2" s="396"/>
      <c r="BI2" s="396"/>
      <c r="BJ2" s="396"/>
      <c r="BK2" s="396"/>
      <c r="BL2" s="396"/>
      <c r="BM2" s="396"/>
      <c r="BN2" s="397"/>
      <c r="BO2" s="406" t="s">
        <v>30</v>
      </c>
      <c r="BP2" s="407"/>
      <c r="BQ2" s="407"/>
      <c r="BR2" s="407"/>
      <c r="BS2" s="407"/>
      <c r="BT2" s="407"/>
      <c r="BU2" s="407"/>
      <c r="BV2" s="407"/>
      <c r="BW2" s="407"/>
      <c r="BX2" s="407"/>
      <c r="BY2" s="407"/>
      <c r="BZ2" s="407"/>
      <c r="CA2" s="407"/>
      <c r="CB2" s="407"/>
      <c r="CC2" s="407"/>
      <c r="CD2" s="407"/>
      <c r="CE2" s="407"/>
      <c r="CF2" s="407"/>
      <c r="CG2" s="407"/>
      <c r="CH2" s="407"/>
      <c r="CI2" s="407"/>
      <c r="CJ2" s="407"/>
      <c r="CK2" s="407"/>
      <c r="CL2" s="407"/>
      <c r="CM2" s="407"/>
      <c r="CN2" s="407"/>
      <c r="CO2" s="407"/>
      <c r="CP2" s="407"/>
      <c r="CQ2" s="407"/>
      <c r="CR2" s="407"/>
      <c r="CS2" s="407"/>
      <c r="CT2" s="408" t="s">
        <v>31</v>
      </c>
      <c r="CU2" s="408"/>
      <c r="CV2" s="408"/>
      <c r="CW2" s="408"/>
      <c r="CX2" s="408"/>
      <c r="CY2" s="408"/>
      <c r="CZ2" s="408"/>
      <c r="DA2" s="408"/>
      <c r="DB2" s="408"/>
      <c r="DC2" s="408"/>
      <c r="DD2" s="408"/>
      <c r="DE2" s="408"/>
      <c r="DF2" s="408"/>
      <c r="DG2" s="408"/>
      <c r="DH2" s="408"/>
      <c r="DI2" s="408"/>
      <c r="DJ2" s="408"/>
      <c r="DK2" s="408"/>
      <c r="DL2" s="408"/>
      <c r="DM2" s="408"/>
      <c r="DN2" s="408"/>
      <c r="DO2" s="408"/>
      <c r="DP2" s="408"/>
      <c r="DQ2" s="408"/>
      <c r="DR2" s="408"/>
      <c r="DS2" s="408"/>
      <c r="DT2" s="408"/>
      <c r="DU2" s="408"/>
      <c r="DV2" s="400" t="s">
        <v>32</v>
      </c>
      <c r="DW2" s="401"/>
      <c r="DX2" s="401"/>
      <c r="DY2" s="401"/>
      <c r="DZ2" s="401"/>
      <c r="EA2" s="401"/>
      <c r="EB2" s="401"/>
      <c r="EC2" s="401"/>
      <c r="ED2" s="401"/>
      <c r="EE2" s="401"/>
      <c r="EF2" s="401"/>
      <c r="EG2" s="401"/>
      <c r="EH2" s="401"/>
      <c r="EI2" s="401"/>
      <c r="EJ2" s="401"/>
      <c r="EK2" s="401"/>
      <c r="EL2" s="401"/>
      <c r="EM2" s="401"/>
      <c r="EN2" s="401"/>
      <c r="EO2" s="401"/>
      <c r="EP2" s="401"/>
      <c r="EQ2" s="401"/>
      <c r="ER2" s="401"/>
      <c r="ES2" s="401"/>
      <c r="ET2" s="401"/>
      <c r="EU2" s="401"/>
      <c r="EV2" s="401"/>
      <c r="EW2" s="401"/>
      <c r="EX2" s="401"/>
      <c r="EY2" s="401"/>
      <c r="EZ2" s="402"/>
      <c r="FA2" s="409" t="s">
        <v>33</v>
      </c>
      <c r="FB2" s="410"/>
      <c r="FC2" s="410"/>
      <c r="FD2" s="410"/>
      <c r="FE2" s="410"/>
      <c r="FF2" s="410"/>
      <c r="FG2" s="410"/>
      <c r="FH2" s="410"/>
      <c r="FI2" s="410"/>
      <c r="FJ2" s="410"/>
      <c r="FK2" s="410"/>
      <c r="FL2" s="410"/>
      <c r="FM2" s="410"/>
      <c r="FN2" s="410"/>
      <c r="FO2" s="410"/>
      <c r="FP2" s="410"/>
      <c r="FQ2" s="410"/>
      <c r="FR2" s="410"/>
      <c r="FS2" s="410"/>
      <c r="FT2" s="410"/>
      <c r="FU2" s="410"/>
      <c r="FV2" s="410"/>
      <c r="FW2" s="410"/>
      <c r="FX2" s="410"/>
      <c r="FY2" s="410"/>
      <c r="FZ2" s="410"/>
      <c r="GA2" s="410"/>
      <c r="GB2" s="410"/>
      <c r="GC2" s="410"/>
      <c r="GD2" s="410"/>
      <c r="GE2" s="411" t="s">
        <v>34</v>
      </c>
      <c r="GF2" s="412"/>
      <c r="GG2" s="412"/>
      <c r="GH2" s="412"/>
      <c r="GI2" s="412"/>
      <c r="GJ2" s="412"/>
      <c r="GK2" s="412"/>
      <c r="GL2" s="412"/>
      <c r="GM2" s="412"/>
      <c r="GN2" s="412"/>
      <c r="GO2" s="412"/>
      <c r="GP2" s="412"/>
      <c r="GQ2" s="412"/>
      <c r="GR2" s="412"/>
      <c r="GS2" s="412"/>
      <c r="GT2" s="412"/>
      <c r="GU2" s="412"/>
      <c r="GV2" s="412"/>
      <c r="GW2" s="412"/>
      <c r="GX2" s="412"/>
      <c r="GY2" s="412"/>
      <c r="GZ2" s="412"/>
      <c r="HA2" s="412"/>
      <c r="HB2" s="412"/>
      <c r="HC2" s="412"/>
      <c r="HD2" s="412"/>
      <c r="HE2" s="412"/>
      <c r="HF2" s="412"/>
      <c r="HG2" s="412"/>
      <c r="HH2" s="412"/>
      <c r="HI2" s="413"/>
      <c r="HJ2" s="414" t="s">
        <v>35</v>
      </c>
      <c r="HK2" s="415"/>
      <c r="HL2" s="415"/>
      <c r="HM2" s="415"/>
      <c r="HN2" s="415"/>
      <c r="HO2" s="415"/>
      <c r="HP2" s="415"/>
      <c r="HQ2" s="415"/>
      <c r="HR2" s="415"/>
      <c r="HS2" s="415"/>
      <c r="HT2" s="415"/>
      <c r="HU2" s="415"/>
      <c r="HV2" s="415"/>
      <c r="HW2" s="415"/>
      <c r="HX2" s="415"/>
      <c r="HY2" s="415"/>
      <c r="HZ2" s="415"/>
      <c r="IA2" s="415"/>
      <c r="IB2" s="415"/>
      <c r="IC2" s="415"/>
      <c r="ID2" s="415"/>
      <c r="IE2" s="415"/>
      <c r="IF2" s="415"/>
      <c r="IG2" s="415"/>
      <c r="IH2" s="415"/>
      <c r="II2" s="415"/>
      <c r="IJ2" s="415"/>
      <c r="IK2" s="415"/>
      <c r="IL2" s="415"/>
      <c r="IM2" s="416"/>
      <c r="IN2" s="417" t="s">
        <v>36</v>
      </c>
      <c r="IO2" s="418"/>
      <c r="IP2" s="418"/>
      <c r="IQ2" s="418"/>
      <c r="IR2" s="418"/>
      <c r="IS2" s="418"/>
      <c r="IT2" s="418"/>
      <c r="IU2" s="418"/>
      <c r="IV2" s="418"/>
      <c r="IW2" s="418"/>
      <c r="IX2" s="418"/>
      <c r="IY2" s="418"/>
      <c r="IZ2" s="418"/>
      <c r="JA2" s="418"/>
      <c r="JB2" s="418"/>
      <c r="JC2" s="418"/>
      <c r="JD2" s="418"/>
      <c r="JE2" s="418"/>
      <c r="JF2" s="418"/>
      <c r="JG2" s="418"/>
      <c r="JH2" s="418"/>
      <c r="JI2" s="418"/>
      <c r="JJ2" s="418"/>
      <c r="JK2" s="418"/>
      <c r="JL2" s="418"/>
      <c r="JM2" s="418"/>
      <c r="JN2" s="418"/>
      <c r="JO2" s="418"/>
      <c r="JP2" s="418"/>
      <c r="JQ2" s="418"/>
      <c r="JR2" s="419"/>
      <c r="JS2" s="398" t="s">
        <v>37</v>
      </c>
      <c r="JT2" s="399"/>
      <c r="JU2" s="399"/>
      <c r="JV2" s="399"/>
      <c r="JW2" s="399"/>
      <c r="JX2" s="399"/>
      <c r="JY2" s="399"/>
      <c r="JZ2" s="399"/>
      <c r="KA2" s="399"/>
      <c r="KB2" s="399"/>
      <c r="KC2" s="399"/>
      <c r="KD2" s="399"/>
      <c r="KE2" s="399"/>
      <c r="KF2" s="399"/>
      <c r="KG2" s="399"/>
      <c r="KH2" s="399"/>
      <c r="KI2" s="399"/>
      <c r="KJ2" s="399"/>
      <c r="KK2" s="399"/>
      <c r="KL2" s="399"/>
      <c r="KM2" s="399"/>
      <c r="KN2" s="399"/>
      <c r="KO2" s="399"/>
      <c r="KP2" s="399"/>
      <c r="KQ2" s="399"/>
      <c r="KR2" s="399"/>
      <c r="KS2" s="399"/>
      <c r="KT2" s="399"/>
      <c r="KU2" s="399"/>
      <c r="KV2" s="399"/>
      <c r="KW2" s="399"/>
      <c r="KX2" s="400" t="s">
        <v>38</v>
      </c>
      <c r="KY2" s="401"/>
      <c r="KZ2" s="401"/>
      <c r="LA2" s="401"/>
      <c r="LB2" s="401"/>
      <c r="LC2" s="401"/>
      <c r="LD2" s="401"/>
      <c r="LE2" s="401"/>
      <c r="LF2" s="401"/>
      <c r="LG2" s="401"/>
      <c r="LH2" s="401"/>
      <c r="LI2" s="401"/>
      <c r="LJ2" s="401"/>
      <c r="LK2" s="401"/>
      <c r="LL2" s="401"/>
      <c r="LM2" s="401"/>
      <c r="LN2" s="401"/>
      <c r="LO2" s="401"/>
      <c r="LP2" s="401"/>
      <c r="LQ2" s="401"/>
      <c r="LR2" s="401"/>
      <c r="LS2" s="401"/>
      <c r="LT2" s="401"/>
      <c r="LU2" s="401"/>
      <c r="LV2" s="401"/>
      <c r="LW2" s="401"/>
      <c r="LX2" s="401"/>
      <c r="LY2" s="401"/>
      <c r="LZ2" s="401"/>
      <c r="MA2" s="402"/>
      <c r="MB2" s="377"/>
      <c r="MC2" s="377"/>
      <c r="MD2" s="377"/>
      <c r="ME2" s="377"/>
      <c r="MF2" s="377"/>
      <c r="MG2" s="377"/>
      <c r="MH2" s="377"/>
      <c r="MI2" s="377"/>
      <c r="MJ2" s="377"/>
      <c r="MK2" s="377"/>
      <c r="ML2" s="377"/>
      <c r="MM2" s="377"/>
      <c r="MN2" s="377"/>
      <c r="MO2" s="377"/>
      <c r="MP2" s="377"/>
      <c r="MQ2" s="377"/>
      <c r="MR2" s="377"/>
      <c r="MS2" s="377"/>
      <c r="MT2" s="377"/>
      <c r="MU2" s="377"/>
      <c r="MV2" s="377"/>
      <c r="MW2" s="377"/>
      <c r="MX2" s="377"/>
      <c r="MY2" s="377"/>
      <c r="MZ2" s="377"/>
      <c r="NA2" s="377"/>
      <c r="NB2" s="377"/>
      <c r="NC2" s="377"/>
      <c r="ND2" s="377"/>
      <c r="NE2" s="377"/>
      <c r="NF2" s="377"/>
      <c r="NG2" s="222"/>
      <c r="NH2" s="222"/>
      <c r="NI2" s="222"/>
      <c r="NJ2" s="222"/>
      <c r="NK2" s="222"/>
      <c r="NL2" s="222"/>
      <c r="NM2" s="222"/>
      <c r="NN2" s="222"/>
      <c r="NO2" s="222"/>
      <c r="NP2" s="222"/>
      <c r="NQ2" s="222"/>
      <c r="NR2" s="222"/>
      <c r="NS2" s="222"/>
      <c r="NT2" s="222"/>
      <c r="NU2" s="222"/>
      <c r="NV2" s="222"/>
      <c r="NW2" s="222"/>
      <c r="NX2" s="222"/>
      <c r="NY2" s="222"/>
      <c r="NZ2" s="222"/>
      <c r="OA2" s="222"/>
      <c r="OB2" s="222"/>
      <c r="OC2" s="222"/>
      <c r="OD2" s="222"/>
      <c r="OE2" s="222"/>
      <c r="OF2" s="222"/>
      <c r="OG2" s="222"/>
      <c r="OH2" s="222"/>
      <c r="OI2" s="222"/>
      <c r="OJ2" s="222"/>
      <c r="OK2" s="222"/>
      <c r="OL2" s="222"/>
      <c r="OM2" s="222"/>
      <c r="ON2" s="222"/>
      <c r="OO2" s="222"/>
      <c r="OP2" s="223"/>
      <c r="OQ2" s="395" t="s">
        <v>29</v>
      </c>
      <c r="OR2" s="396"/>
      <c r="OS2" s="396"/>
      <c r="OT2" s="396"/>
      <c r="OU2" s="396"/>
      <c r="OV2" s="396"/>
      <c r="OW2" s="396"/>
      <c r="OX2" s="396"/>
      <c r="OY2" s="396"/>
      <c r="OZ2" s="396"/>
      <c r="PA2" s="396"/>
      <c r="PB2" s="396"/>
      <c r="PC2" s="396"/>
      <c r="PD2" s="396"/>
      <c r="PE2" s="396"/>
      <c r="PF2" s="396"/>
      <c r="PG2" s="396"/>
      <c r="PH2" s="396"/>
      <c r="PI2" s="396"/>
      <c r="PJ2" s="396"/>
      <c r="PK2" s="396"/>
      <c r="PL2" s="396"/>
      <c r="PM2" s="396"/>
      <c r="PN2" s="396"/>
      <c r="PO2" s="397"/>
      <c r="PP2" s="406" t="s">
        <v>30</v>
      </c>
      <c r="PQ2" s="407"/>
      <c r="PR2" s="407"/>
      <c r="PS2" s="407"/>
      <c r="PT2" s="407"/>
      <c r="PU2" s="407"/>
      <c r="PV2" s="407"/>
      <c r="PW2" s="407"/>
      <c r="PX2" s="407"/>
      <c r="PY2" s="407"/>
      <c r="PZ2" s="407"/>
      <c r="QA2" s="407"/>
      <c r="QB2" s="407"/>
      <c r="QC2" s="407"/>
      <c r="QD2" s="407"/>
      <c r="QE2" s="407"/>
      <c r="QF2" s="407"/>
      <c r="QG2" s="407"/>
      <c r="QH2" s="407"/>
      <c r="QI2" s="407"/>
      <c r="QJ2" s="407"/>
      <c r="QK2" s="407"/>
      <c r="QL2" s="407"/>
      <c r="QM2" s="407"/>
      <c r="QN2" s="407"/>
      <c r="QO2" s="407"/>
      <c r="QP2" s="407"/>
      <c r="QQ2" s="407"/>
      <c r="QR2" s="407"/>
      <c r="QS2" s="407"/>
      <c r="QT2" s="407"/>
      <c r="QU2" s="408" t="s">
        <v>31</v>
      </c>
      <c r="QV2" s="408"/>
      <c r="QW2" s="408"/>
      <c r="QX2" s="408"/>
      <c r="QY2" s="408"/>
      <c r="QZ2" s="408"/>
      <c r="RA2" s="408"/>
      <c r="RB2" s="408"/>
      <c r="RC2" s="408"/>
      <c r="RD2" s="408"/>
      <c r="RE2" s="408"/>
      <c r="RF2" s="408"/>
      <c r="RG2" s="408"/>
      <c r="RH2" s="408"/>
      <c r="RI2" s="408"/>
      <c r="RJ2" s="408"/>
      <c r="RK2" s="408"/>
      <c r="RL2" s="408"/>
      <c r="RM2" s="408"/>
      <c r="RN2" s="408"/>
      <c r="RO2" s="408"/>
      <c r="RP2" s="408"/>
      <c r="RQ2" s="408"/>
      <c r="RR2" s="408"/>
      <c r="RS2" s="408"/>
      <c r="RT2" s="408"/>
      <c r="RU2" s="408"/>
      <c r="RV2" s="408"/>
      <c r="RW2" s="400" t="s">
        <v>32</v>
      </c>
      <c r="RX2" s="401"/>
      <c r="RY2" s="401"/>
      <c r="RZ2" s="401"/>
      <c r="SA2" s="401"/>
      <c r="SB2" s="401"/>
      <c r="SC2" s="401"/>
      <c r="SD2" s="401"/>
      <c r="SE2" s="401"/>
      <c r="SF2" s="401"/>
      <c r="SG2" s="401"/>
      <c r="SH2" s="401"/>
      <c r="SI2" s="401"/>
      <c r="SJ2" s="401"/>
      <c r="SK2" s="401"/>
      <c r="SL2" s="401"/>
      <c r="SM2" s="401"/>
      <c r="SN2" s="401"/>
      <c r="SO2" s="401"/>
      <c r="SP2" s="401"/>
      <c r="SQ2" s="401"/>
      <c r="SR2" s="401"/>
      <c r="SS2" s="401"/>
      <c r="ST2" s="401"/>
      <c r="SU2" s="401"/>
      <c r="SV2" s="401"/>
      <c r="SW2" s="401"/>
      <c r="SX2" s="401"/>
      <c r="SY2" s="401"/>
      <c r="SZ2" s="401"/>
      <c r="TA2" s="402"/>
      <c r="TB2" s="382"/>
      <c r="TC2" s="382"/>
      <c r="TD2" s="382"/>
      <c r="TE2" s="382"/>
      <c r="TF2" s="382"/>
      <c r="TG2" s="382"/>
      <c r="TH2" s="382"/>
      <c r="TI2" s="382"/>
      <c r="TJ2" s="382"/>
      <c r="TK2" s="382"/>
      <c r="TL2" s="382"/>
      <c r="TM2" s="382"/>
      <c r="TN2" s="382"/>
      <c r="TO2" s="382"/>
      <c r="TP2" s="382"/>
      <c r="TQ2" s="382"/>
      <c r="TR2" s="382"/>
      <c r="TS2" s="382"/>
      <c r="TT2" s="382"/>
      <c r="TU2" s="382"/>
      <c r="TV2" s="382"/>
      <c r="TW2" s="382"/>
      <c r="TX2" s="382"/>
      <c r="TY2" s="382"/>
      <c r="TZ2" s="382"/>
      <c r="UA2" s="382"/>
      <c r="UB2" s="382"/>
      <c r="UC2" s="382"/>
      <c r="UD2" s="382"/>
      <c r="UE2" s="382"/>
      <c r="UF2" s="382"/>
      <c r="UG2" s="382"/>
      <c r="UH2" s="382"/>
      <c r="UI2" s="382"/>
      <c r="UJ2" s="382"/>
      <c r="UK2" s="382"/>
      <c r="UL2" s="382"/>
      <c r="UM2" s="382"/>
      <c r="UN2" s="382"/>
      <c r="UO2" s="382"/>
      <c r="UP2" s="382"/>
      <c r="UQ2" s="382"/>
      <c r="UR2" s="382"/>
      <c r="US2" s="382"/>
      <c r="UT2" s="382"/>
      <c r="UU2" s="382"/>
      <c r="UV2" s="382"/>
      <c r="UW2" s="382"/>
      <c r="UX2" s="382"/>
      <c r="UY2" s="382"/>
      <c r="UZ2" s="382"/>
      <c r="VA2" s="382"/>
      <c r="VB2" s="382"/>
      <c r="VC2" s="382"/>
      <c r="VD2" s="382"/>
      <c r="VE2" s="382"/>
      <c r="VF2" s="382"/>
      <c r="VG2" s="382"/>
      <c r="VH2" s="382"/>
      <c r="VI2" s="382"/>
      <c r="VJ2" s="382"/>
      <c r="VK2" s="382"/>
      <c r="VL2" s="382"/>
      <c r="VM2" s="382"/>
      <c r="VN2" s="382"/>
      <c r="VO2" s="382"/>
      <c r="VP2" s="382"/>
      <c r="VQ2" s="382"/>
      <c r="VR2" s="382"/>
      <c r="VS2" s="382"/>
      <c r="VT2" s="382"/>
      <c r="VU2" s="382"/>
      <c r="VV2" s="382"/>
      <c r="VW2" s="382"/>
      <c r="VX2" s="382"/>
      <c r="VY2" s="382"/>
      <c r="VZ2" s="382"/>
      <c r="WA2" s="382"/>
      <c r="WB2" s="382"/>
      <c r="WC2" s="382"/>
      <c r="WD2" s="382"/>
      <c r="WE2" s="382"/>
      <c r="WF2" s="382"/>
      <c r="WG2" s="382"/>
      <c r="WH2" s="382"/>
      <c r="WI2" s="382"/>
      <c r="WJ2" s="382"/>
      <c r="WK2" s="382"/>
      <c r="WL2" s="382"/>
      <c r="WM2" s="382"/>
      <c r="WN2" s="382"/>
      <c r="WO2" s="382"/>
      <c r="WP2" s="382"/>
      <c r="WQ2" s="382"/>
      <c r="WR2" s="382"/>
      <c r="WS2" s="382"/>
      <c r="WT2" s="382"/>
      <c r="WU2" s="382"/>
      <c r="WV2" s="382"/>
      <c r="WW2" s="379"/>
      <c r="WX2" s="379"/>
      <c r="WY2" s="379"/>
      <c r="WZ2" s="379"/>
      <c r="XA2" s="379"/>
      <c r="XB2" s="379"/>
      <c r="XC2" s="379"/>
      <c r="XD2" s="379"/>
      <c r="XE2" s="379"/>
      <c r="XF2" s="379"/>
      <c r="XG2" s="379"/>
      <c r="XH2" s="379"/>
      <c r="XI2" s="379"/>
      <c r="XJ2" s="379"/>
      <c r="XK2" s="379"/>
      <c r="XL2" s="379"/>
      <c r="XM2" s="379"/>
      <c r="XN2" s="379"/>
      <c r="XO2" s="379"/>
      <c r="XP2" s="379"/>
      <c r="XQ2" s="379"/>
      <c r="XR2" s="379"/>
      <c r="XS2" s="379"/>
      <c r="XT2" s="379"/>
      <c r="XU2" s="379"/>
      <c r="XV2" s="379"/>
      <c r="XW2" s="379"/>
      <c r="XX2" s="379"/>
      <c r="XY2" s="379"/>
      <c r="XZ2" s="379"/>
      <c r="YA2" s="379"/>
      <c r="YB2" s="379"/>
      <c r="YC2" s="379"/>
      <c r="YD2" s="379"/>
      <c r="YE2" s="379"/>
      <c r="YF2" s="379"/>
      <c r="YG2" s="379"/>
      <c r="YH2" s="379"/>
      <c r="YI2" s="379"/>
      <c r="YJ2" s="379"/>
      <c r="YK2" s="379"/>
      <c r="YL2" s="379"/>
      <c r="YM2" s="379"/>
      <c r="YN2" s="379"/>
      <c r="YO2" s="379"/>
      <c r="YP2" s="379"/>
      <c r="YQ2" s="379"/>
      <c r="YR2" s="379"/>
      <c r="YS2" s="379"/>
      <c r="YT2" s="379"/>
      <c r="YU2" s="379"/>
      <c r="YV2" s="379"/>
      <c r="YW2" s="379"/>
      <c r="YX2" s="379"/>
      <c r="YY2" s="379"/>
      <c r="YZ2" s="379"/>
      <c r="ZA2" s="379"/>
      <c r="ZB2" s="379"/>
      <c r="ZC2" s="379"/>
      <c r="ZD2" s="379"/>
      <c r="ZE2" s="379"/>
      <c r="ZF2" s="379"/>
      <c r="ZG2" s="379"/>
      <c r="ZH2" s="379"/>
      <c r="ZI2" s="379"/>
      <c r="ZJ2" s="379"/>
      <c r="ZK2" s="379"/>
      <c r="ZL2" s="379"/>
      <c r="ZM2" s="379"/>
      <c r="ZN2" s="379"/>
      <c r="ZO2" s="379"/>
      <c r="ZP2" s="379"/>
      <c r="ZQ2" s="379"/>
      <c r="ZR2" s="379"/>
      <c r="ZS2" s="379"/>
      <c r="ZT2" s="379"/>
      <c r="ZU2" s="379"/>
      <c r="ZV2" s="379"/>
      <c r="ZW2" s="379"/>
      <c r="ZX2" s="379"/>
      <c r="ZY2" s="379"/>
      <c r="ZZ2" s="379"/>
      <c r="AAA2" s="379"/>
      <c r="AAB2" s="379"/>
      <c r="AAC2" s="379"/>
      <c r="AAD2" s="379"/>
      <c r="AAE2" s="379"/>
      <c r="AAF2" s="379"/>
      <c r="AAG2" s="379"/>
      <c r="AAH2" s="379"/>
      <c r="AAI2" s="379"/>
      <c r="AAJ2" s="379"/>
      <c r="AAK2" s="379"/>
      <c r="AAL2" s="379"/>
      <c r="AAM2" s="379"/>
      <c r="AAN2" s="379"/>
      <c r="AAO2" s="379"/>
      <c r="AAP2" s="379"/>
      <c r="AAQ2" s="379"/>
      <c r="AAR2" s="379"/>
      <c r="AAS2" s="379"/>
      <c r="AAT2" s="379"/>
      <c r="AAU2" s="379"/>
      <c r="AAV2" s="379"/>
      <c r="AAW2" s="379"/>
      <c r="AAX2" s="379"/>
      <c r="AAY2" s="379"/>
      <c r="AAZ2" s="379"/>
      <c r="ABA2" s="379"/>
      <c r="ABB2" s="379"/>
      <c r="ABC2" s="379"/>
      <c r="ABD2" s="379"/>
      <c r="ABE2" s="379"/>
      <c r="ABF2" s="379"/>
      <c r="ABG2" s="379"/>
      <c r="ABH2" s="379"/>
      <c r="ABI2" s="379"/>
      <c r="ABJ2" s="379"/>
      <c r="ABK2" s="379"/>
      <c r="ABL2" s="379"/>
      <c r="ABM2" s="379"/>
      <c r="ABN2" s="379"/>
      <c r="ABO2" s="379"/>
      <c r="ABP2" s="379"/>
      <c r="ABQ2" s="379"/>
      <c r="ABR2" s="379"/>
      <c r="ABS2" s="379"/>
      <c r="ABT2" s="379"/>
      <c r="ABU2" s="379"/>
      <c r="ABV2" s="379"/>
      <c r="ABW2" s="379"/>
      <c r="ABX2" s="379"/>
      <c r="ABY2" s="379"/>
      <c r="ABZ2" s="379"/>
      <c r="ACA2" s="379"/>
      <c r="ACB2" s="379"/>
      <c r="ACC2" s="379"/>
      <c r="ACD2" s="379"/>
      <c r="ACE2" s="379"/>
      <c r="ACF2" s="379"/>
      <c r="ACG2" s="379"/>
      <c r="ACH2" s="379"/>
      <c r="ACI2" s="379"/>
      <c r="ACJ2" s="379"/>
      <c r="ACK2" s="379"/>
      <c r="ACL2" s="379"/>
      <c r="ACM2" s="379"/>
      <c r="ACN2" s="379"/>
      <c r="ACO2" s="379"/>
      <c r="ACP2" s="379"/>
      <c r="ACQ2" s="379"/>
      <c r="ACR2" s="5" t="s">
        <v>39</v>
      </c>
      <c r="ACS2" s="5" t="s">
        <v>40</v>
      </c>
      <c r="ACT2" s="5" t="s">
        <v>41</v>
      </c>
      <c r="ACU2" s="5" t="s">
        <v>42</v>
      </c>
      <c r="ACV2" s="5" t="s">
        <v>43</v>
      </c>
      <c r="ACW2" s="5" t="s">
        <v>44</v>
      </c>
      <c r="ACX2" s="5" t="s">
        <v>45</v>
      </c>
      <c r="ACY2" s="5" t="s">
        <v>46</v>
      </c>
      <c r="ACZ2" s="5" t="s">
        <v>47</v>
      </c>
      <c r="ADA2" s="5" t="s">
        <v>48</v>
      </c>
      <c r="ADB2" s="5" t="s">
        <v>49</v>
      </c>
      <c r="ADC2" s="5" t="s">
        <v>50</v>
      </c>
      <c r="ADD2" s="5" t="s">
        <v>51</v>
      </c>
      <c r="ADE2" s="5" t="s">
        <v>52</v>
      </c>
      <c r="ADF2" s="5" t="s">
        <v>53</v>
      </c>
      <c r="ADG2" s="5" t="s">
        <v>54</v>
      </c>
      <c r="ADH2" s="5" t="s">
        <v>55</v>
      </c>
      <c r="ADI2" s="5" t="s">
        <v>56</v>
      </c>
      <c r="ADJ2" s="5" t="s">
        <v>57</v>
      </c>
      <c r="ADK2" s="5" t="s">
        <v>58</v>
      </c>
      <c r="ADL2" s="5" t="s">
        <v>59</v>
      </c>
      <c r="ADM2" s="5" t="s">
        <v>60</v>
      </c>
      <c r="ADN2" s="5" t="s">
        <v>61</v>
      </c>
      <c r="ADO2" s="5" t="s">
        <v>62</v>
      </c>
      <c r="ADP2" s="5" t="s">
        <v>63</v>
      </c>
      <c r="ADQ2" s="5" t="s">
        <v>64</v>
      </c>
      <c r="ADR2" s="5" t="s">
        <v>65</v>
      </c>
      <c r="ADS2" s="5" t="s">
        <v>66</v>
      </c>
      <c r="ADT2" s="5" t="s">
        <v>67</v>
      </c>
      <c r="ADU2" s="5" t="s">
        <v>68</v>
      </c>
      <c r="ADV2" s="5" t="s">
        <v>69</v>
      </c>
      <c r="ADW2" s="5" t="s">
        <v>70</v>
      </c>
      <c r="ADX2" s="5" t="s">
        <v>71</v>
      </c>
      <c r="ADY2" s="5" t="s">
        <v>72</v>
      </c>
      <c r="ADZ2" s="5" t="s">
        <v>73</v>
      </c>
      <c r="AEA2" s="5" t="s">
        <v>74</v>
      </c>
      <c r="AEB2" s="5" t="s">
        <v>75</v>
      </c>
      <c r="AEC2" s="5" t="s">
        <v>76</v>
      </c>
      <c r="AED2" s="5" t="s">
        <v>77</v>
      </c>
      <c r="AEE2" s="5" t="s">
        <v>78</v>
      </c>
      <c r="AEF2" s="5" t="s">
        <v>79</v>
      </c>
      <c r="AEG2" s="5" t="s">
        <v>80</v>
      </c>
      <c r="AEH2" s="5" t="s">
        <v>81</v>
      </c>
      <c r="AEI2" s="5" t="s">
        <v>82</v>
      </c>
      <c r="AEJ2" s="5" t="s">
        <v>83</v>
      </c>
      <c r="AEK2" s="5" t="s">
        <v>84</v>
      </c>
      <c r="AEL2" s="5" t="s">
        <v>85</v>
      </c>
      <c r="AEM2" s="5" t="s">
        <v>86</v>
      </c>
      <c r="AEN2" s="5" t="s">
        <v>87</v>
      </c>
      <c r="AEO2" s="5" t="s">
        <v>88</v>
      </c>
      <c r="AEP2" s="5" t="s">
        <v>89</v>
      </c>
      <c r="AEQ2" s="5" t="s">
        <v>90</v>
      </c>
      <c r="AER2" s="6" t="s">
        <v>91</v>
      </c>
      <c r="AES2" s="8" t="s">
        <v>39</v>
      </c>
      <c r="AET2" s="9" t="s">
        <v>40</v>
      </c>
      <c r="AEU2" s="9" t="s">
        <v>41</v>
      </c>
      <c r="AEV2" s="9" t="s">
        <v>42</v>
      </c>
      <c r="AEW2" s="9" t="s">
        <v>43</v>
      </c>
      <c r="AEX2" s="9" t="s">
        <v>44</v>
      </c>
      <c r="AEY2" s="9" t="s">
        <v>45</v>
      </c>
      <c r="AEZ2" s="9" t="s">
        <v>46</v>
      </c>
      <c r="AFA2" s="9" t="s">
        <v>47</v>
      </c>
      <c r="AFB2" s="9" t="s">
        <v>48</v>
      </c>
      <c r="AFC2" s="9" t="s">
        <v>49</v>
      </c>
      <c r="AFD2" s="9" t="s">
        <v>50</v>
      </c>
      <c r="AFE2" s="9" t="s">
        <v>51</v>
      </c>
      <c r="AFF2" s="9" t="s">
        <v>52</v>
      </c>
      <c r="AFG2" s="9" t="s">
        <v>53</v>
      </c>
      <c r="AFH2" s="9" t="s">
        <v>54</v>
      </c>
      <c r="AFI2" s="9" t="s">
        <v>55</v>
      </c>
      <c r="AFJ2" s="9" t="s">
        <v>56</v>
      </c>
      <c r="AFK2" s="9" t="s">
        <v>57</v>
      </c>
      <c r="AFL2" s="9" t="s">
        <v>58</v>
      </c>
      <c r="AFM2" s="9" t="s">
        <v>59</v>
      </c>
      <c r="AFN2" s="9" t="s">
        <v>60</v>
      </c>
      <c r="AFO2" s="9" t="s">
        <v>61</v>
      </c>
      <c r="AFP2" s="9" t="s">
        <v>62</v>
      </c>
      <c r="AFQ2" s="9" t="s">
        <v>63</v>
      </c>
      <c r="AFR2" s="9" t="s">
        <v>64</v>
      </c>
      <c r="AFS2" s="9" t="s">
        <v>65</v>
      </c>
      <c r="AFT2" s="9" t="s">
        <v>66</v>
      </c>
      <c r="AFU2" s="9" t="s">
        <v>67</v>
      </c>
      <c r="AFV2" s="9" t="s">
        <v>68</v>
      </c>
      <c r="AFW2" s="9" t="s">
        <v>69</v>
      </c>
      <c r="AFX2" s="9" t="s">
        <v>70</v>
      </c>
      <c r="AFY2" s="9" t="s">
        <v>71</v>
      </c>
      <c r="AFZ2" s="9" t="s">
        <v>72</v>
      </c>
      <c r="AGA2" s="9" t="s">
        <v>73</v>
      </c>
      <c r="AGB2" s="9" t="s">
        <v>74</v>
      </c>
      <c r="AGC2" s="9" t="s">
        <v>75</v>
      </c>
      <c r="AGD2" s="9" t="s">
        <v>76</v>
      </c>
      <c r="AGE2" s="9" t="s">
        <v>77</v>
      </c>
      <c r="AGF2" s="9" t="s">
        <v>78</v>
      </c>
      <c r="AGG2" s="9" t="s">
        <v>79</v>
      </c>
      <c r="AGH2" s="9" t="s">
        <v>80</v>
      </c>
      <c r="AGI2" s="9" t="s">
        <v>81</v>
      </c>
      <c r="AGJ2" s="9" t="s">
        <v>82</v>
      </c>
      <c r="AGK2" s="9" t="s">
        <v>83</v>
      </c>
      <c r="AGL2" s="9" t="s">
        <v>84</v>
      </c>
      <c r="AGM2" s="9" t="s">
        <v>85</v>
      </c>
      <c r="AGN2" s="9" t="s">
        <v>86</v>
      </c>
      <c r="AGO2" s="9" t="s">
        <v>87</v>
      </c>
      <c r="AGP2" s="9" t="s">
        <v>88</v>
      </c>
      <c r="AGQ2" s="9" t="s">
        <v>89</v>
      </c>
      <c r="AGR2" s="9" t="s">
        <v>90</v>
      </c>
      <c r="AGS2" s="10" t="s">
        <v>91</v>
      </c>
    </row>
    <row r="3" spans="1:877" ht="15" customHeight="1" thickBot="1" x14ac:dyDescent="0.25">
      <c r="A3" s="277" t="s">
        <v>0</v>
      </c>
      <c r="B3" s="3">
        <f>+'DATE SETUP'!B6</f>
        <v>44927</v>
      </c>
      <c r="C3" s="3">
        <f>+'DATE SETUP'!C5</f>
        <v>44958</v>
      </c>
      <c r="D3" s="3">
        <f>+'DATE SETUP'!D5</f>
        <v>44986</v>
      </c>
      <c r="E3" s="3">
        <f>+'DATE SETUP'!E5</f>
        <v>45017</v>
      </c>
      <c r="F3" s="3">
        <f>+'DATE SETUP'!F5</f>
        <v>45047</v>
      </c>
      <c r="G3" s="3">
        <f>+'DATE SETUP'!G5</f>
        <v>45078</v>
      </c>
      <c r="H3" s="3">
        <f>+'DATE SETUP'!H5</f>
        <v>45108</v>
      </c>
      <c r="I3" s="3">
        <f>+'DATE SETUP'!I5</f>
        <v>45139</v>
      </c>
      <c r="J3" s="3">
        <f>+'DATE SETUP'!J5</f>
        <v>45170</v>
      </c>
      <c r="K3" s="3">
        <f>+'DATE SETUP'!K5</f>
        <v>45200</v>
      </c>
      <c r="L3" s="3">
        <f>+'DATE SETUP'!L5</f>
        <v>45231</v>
      </c>
      <c r="M3" s="3">
        <f>+'DATE SETUP'!M5</f>
        <v>45261</v>
      </c>
      <c r="N3" s="429" t="s">
        <v>92</v>
      </c>
      <c r="O3" s="430" t="s">
        <v>93</v>
      </c>
      <c r="P3" s="430" t="s">
        <v>94</v>
      </c>
      <c r="Q3" s="431" t="s">
        <v>95</v>
      </c>
      <c r="R3" s="3">
        <f t="shared" ref="R3:AC3" si="0">+B3</f>
        <v>44927</v>
      </c>
      <c r="S3" s="3">
        <f t="shared" si="0"/>
        <v>44958</v>
      </c>
      <c r="T3" s="3">
        <f t="shared" si="0"/>
        <v>44986</v>
      </c>
      <c r="U3" s="3">
        <f t="shared" si="0"/>
        <v>45017</v>
      </c>
      <c r="V3" s="3">
        <f t="shared" si="0"/>
        <v>45047</v>
      </c>
      <c r="W3" s="3">
        <f t="shared" si="0"/>
        <v>45078</v>
      </c>
      <c r="X3" s="3">
        <f t="shared" si="0"/>
        <v>45108</v>
      </c>
      <c r="Y3" s="3">
        <f t="shared" si="0"/>
        <v>45139</v>
      </c>
      <c r="Z3" s="3">
        <f t="shared" si="0"/>
        <v>45170</v>
      </c>
      <c r="AA3" s="3">
        <f t="shared" si="0"/>
        <v>45200</v>
      </c>
      <c r="AB3" s="3">
        <f t="shared" si="0"/>
        <v>45231</v>
      </c>
      <c r="AC3" s="4">
        <f t="shared" si="0"/>
        <v>45261</v>
      </c>
      <c r="AD3" s="2">
        <f t="shared" ref="AD3:AN3" si="1">+B3</f>
        <v>44927</v>
      </c>
      <c r="AE3" s="3">
        <f t="shared" si="1"/>
        <v>44958</v>
      </c>
      <c r="AF3" s="3">
        <f t="shared" si="1"/>
        <v>44986</v>
      </c>
      <c r="AG3" s="3">
        <f t="shared" si="1"/>
        <v>45017</v>
      </c>
      <c r="AH3" s="3">
        <f t="shared" si="1"/>
        <v>45047</v>
      </c>
      <c r="AI3" s="3">
        <f t="shared" si="1"/>
        <v>45078</v>
      </c>
      <c r="AJ3" s="3">
        <f t="shared" si="1"/>
        <v>45108</v>
      </c>
      <c r="AK3" s="3">
        <f t="shared" si="1"/>
        <v>45139</v>
      </c>
      <c r="AL3" s="3">
        <f t="shared" si="1"/>
        <v>45170</v>
      </c>
      <c r="AM3" s="3">
        <f t="shared" si="1"/>
        <v>45200</v>
      </c>
      <c r="AN3" s="3">
        <f t="shared" si="1"/>
        <v>45231</v>
      </c>
      <c r="AO3" s="3">
        <f t="shared" ref="AO3" si="2">+M3</f>
        <v>45261</v>
      </c>
      <c r="AP3" s="225">
        <f>+'DATE SETUP'!B15</f>
        <v>44927</v>
      </c>
      <c r="AQ3" s="226">
        <f>+'DATE SETUP'!C15</f>
        <v>44928</v>
      </c>
      <c r="AR3" s="226">
        <f>+'DATE SETUP'!D15</f>
        <v>44929</v>
      </c>
      <c r="AS3" s="226">
        <f>+'DATE SETUP'!E15</f>
        <v>44930</v>
      </c>
      <c r="AT3" s="226">
        <f>+'DATE SETUP'!F15</f>
        <v>44931</v>
      </c>
      <c r="AU3" s="226">
        <f>+'DATE SETUP'!G15</f>
        <v>44932</v>
      </c>
      <c r="AV3" s="226">
        <f>+'DATE SETUP'!H15</f>
        <v>44933</v>
      </c>
      <c r="AW3" s="226">
        <f>+'DATE SETUP'!I15</f>
        <v>44934</v>
      </c>
      <c r="AX3" s="226">
        <f>+'DATE SETUP'!J15</f>
        <v>44935</v>
      </c>
      <c r="AY3" s="226">
        <f>+'DATE SETUP'!K15</f>
        <v>44936</v>
      </c>
      <c r="AZ3" s="226">
        <f>+'DATE SETUP'!L15</f>
        <v>44937</v>
      </c>
      <c r="BA3" s="226">
        <f>+'DATE SETUP'!M15</f>
        <v>44938</v>
      </c>
      <c r="BB3" s="226">
        <f>+'DATE SETUP'!N15</f>
        <v>44939</v>
      </c>
      <c r="BC3" s="226">
        <f>+'DATE SETUP'!O15</f>
        <v>44940</v>
      </c>
      <c r="BD3" s="226">
        <f>+'DATE SETUP'!P15</f>
        <v>44941</v>
      </c>
      <c r="BE3" s="226">
        <f>+'DATE SETUP'!Q15</f>
        <v>44942</v>
      </c>
      <c r="BF3" s="226">
        <f>+'DATE SETUP'!R15</f>
        <v>44943</v>
      </c>
      <c r="BG3" s="226">
        <f>+'DATE SETUP'!S15</f>
        <v>44944</v>
      </c>
      <c r="BH3" s="226">
        <f>+'DATE SETUP'!T15</f>
        <v>44945</v>
      </c>
      <c r="BI3" s="226">
        <f>+'DATE SETUP'!U15</f>
        <v>44946</v>
      </c>
      <c r="BJ3" s="226">
        <f>+'DATE SETUP'!V15</f>
        <v>44947</v>
      </c>
      <c r="BK3" s="226">
        <f>+'DATE SETUP'!W15</f>
        <v>44948</v>
      </c>
      <c r="BL3" s="226">
        <f>+'DATE SETUP'!X15</f>
        <v>44949</v>
      </c>
      <c r="BM3" s="226">
        <f>+'DATE SETUP'!Y15</f>
        <v>44950</v>
      </c>
      <c r="BN3" s="227">
        <f>+'DATE SETUP'!Z15</f>
        <v>44951</v>
      </c>
      <c r="BO3" s="234">
        <f>+'DATE SETUP'!AA15</f>
        <v>44952</v>
      </c>
      <c r="BP3" s="234">
        <f>+'DATE SETUP'!AB15</f>
        <v>44953</v>
      </c>
      <c r="BQ3" s="234">
        <f>+'DATE SETUP'!AC15</f>
        <v>44954</v>
      </c>
      <c r="BR3" s="234">
        <f>+'DATE SETUP'!AD15</f>
        <v>44955</v>
      </c>
      <c r="BS3" s="234">
        <f>+'DATE SETUP'!AE15</f>
        <v>44956</v>
      </c>
      <c r="BT3" s="234">
        <f>+'DATE SETUP'!AF15</f>
        <v>44957</v>
      </c>
      <c r="BU3" s="234">
        <f>+'DATE SETUP'!AG15</f>
        <v>44958</v>
      </c>
      <c r="BV3" s="234">
        <f>+'DATE SETUP'!AH15</f>
        <v>44959</v>
      </c>
      <c r="BW3" s="234">
        <f>+'DATE SETUP'!AI15</f>
        <v>44960</v>
      </c>
      <c r="BX3" s="234">
        <f>+'DATE SETUP'!AJ15</f>
        <v>44961</v>
      </c>
      <c r="BY3" s="234">
        <f>+'DATE SETUP'!AK15</f>
        <v>44962</v>
      </c>
      <c r="BZ3" s="234">
        <f>+'DATE SETUP'!AL15</f>
        <v>44963</v>
      </c>
      <c r="CA3" s="234">
        <f>+'DATE SETUP'!AM15</f>
        <v>44964</v>
      </c>
      <c r="CB3" s="234">
        <f>+'DATE SETUP'!AN15</f>
        <v>44965</v>
      </c>
      <c r="CC3" s="234">
        <f>+'DATE SETUP'!AO15</f>
        <v>44966</v>
      </c>
      <c r="CD3" s="234">
        <f>+'DATE SETUP'!AP15</f>
        <v>44967</v>
      </c>
      <c r="CE3" s="234">
        <f>+'DATE SETUP'!AQ15</f>
        <v>44968</v>
      </c>
      <c r="CF3" s="234">
        <f>+'DATE SETUP'!AR15</f>
        <v>44969</v>
      </c>
      <c r="CG3" s="234">
        <f>+'DATE SETUP'!AS15</f>
        <v>44970</v>
      </c>
      <c r="CH3" s="234">
        <f>+'DATE SETUP'!AT15</f>
        <v>44971</v>
      </c>
      <c r="CI3" s="234">
        <f>+'DATE SETUP'!AU15</f>
        <v>44972</v>
      </c>
      <c r="CJ3" s="234">
        <f>+'DATE SETUP'!AV15</f>
        <v>44973</v>
      </c>
      <c r="CK3" s="234">
        <f>+'DATE SETUP'!AW15</f>
        <v>44974</v>
      </c>
      <c r="CL3" s="234">
        <f>+'DATE SETUP'!AX15</f>
        <v>44975</v>
      </c>
      <c r="CM3" s="234">
        <f>+'DATE SETUP'!AY15</f>
        <v>44976</v>
      </c>
      <c r="CN3" s="234">
        <f>+'DATE SETUP'!AZ15</f>
        <v>44977</v>
      </c>
      <c r="CO3" s="234">
        <f>+'DATE SETUP'!BA15</f>
        <v>44978</v>
      </c>
      <c r="CP3" s="234">
        <f>+'DATE SETUP'!BB15</f>
        <v>44979</v>
      </c>
      <c r="CQ3" s="234">
        <f>+'DATE SETUP'!BC15</f>
        <v>44980</v>
      </c>
      <c r="CR3" s="234">
        <f>+'DATE SETUP'!BD15</f>
        <v>44981</v>
      </c>
      <c r="CS3" s="234">
        <f>+'DATE SETUP'!BE15</f>
        <v>44982</v>
      </c>
      <c r="CT3" s="237">
        <f>+'DATE SETUP'!BF15</f>
        <v>44983</v>
      </c>
      <c r="CU3" s="237">
        <f>+'DATE SETUP'!BG15</f>
        <v>44984</v>
      </c>
      <c r="CV3" s="237">
        <f>+'DATE SETUP'!BH15</f>
        <v>44985</v>
      </c>
      <c r="CW3" s="237">
        <f>+'DATE SETUP'!BI15</f>
        <v>44986</v>
      </c>
      <c r="CX3" s="237">
        <f>+'DATE SETUP'!BJ15</f>
        <v>44987</v>
      </c>
      <c r="CY3" s="237">
        <f>+'DATE SETUP'!BK15</f>
        <v>44988</v>
      </c>
      <c r="CZ3" s="237">
        <f>+'DATE SETUP'!BL15</f>
        <v>44989</v>
      </c>
      <c r="DA3" s="237">
        <f>+'DATE SETUP'!BM15</f>
        <v>44990</v>
      </c>
      <c r="DB3" s="237">
        <f>+'DATE SETUP'!BN15</f>
        <v>44991</v>
      </c>
      <c r="DC3" s="237">
        <f>+'DATE SETUP'!BO15</f>
        <v>44992</v>
      </c>
      <c r="DD3" s="237">
        <f>+'DATE SETUP'!BP15</f>
        <v>44993</v>
      </c>
      <c r="DE3" s="237">
        <f>+'DATE SETUP'!BQ15</f>
        <v>44994</v>
      </c>
      <c r="DF3" s="237">
        <f>+'DATE SETUP'!BR15</f>
        <v>44995</v>
      </c>
      <c r="DG3" s="237">
        <f>+'DATE SETUP'!BS15</f>
        <v>44996</v>
      </c>
      <c r="DH3" s="237">
        <f>+'DATE SETUP'!BT15</f>
        <v>44997</v>
      </c>
      <c r="DI3" s="237">
        <f>+'DATE SETUP'!BU15</f>
        <v>44998</v>
      </c>
      <c r="DJ3" s="237">
        <f>+'DATE SETUP'!BV15</f>
        <v>44999</v>
      </c>
      <c r="DK3" s="237">
        <f>+'DATE SETUP'!BW15</f>
        <v>45000</v>
      </c>
      <c r="DL3" s="237">
        <f>+'DATE SETUP'!BX15</f>
        <v>45001</v>
      </c>
      <c r="DM3" s="237">
        <f>+'DATE SETUP'!BY15</f>
        <v>45002</v>
      </c>
      <c r="DN3" s="237">
        <f>+'DATE SETUP'!BZ15</f>
        <v>45003</v>
      </c>
      <c r="DO3" s="237">
        <f>+'DATE SETUP'!CA15</f>
        <v>45004</v>
      </c>
      <c r="DP3" s="237">
        <f>+'DATE SETUP'!CB15</f>
        <v>45005</v>
      </c>
      <c r="DQ3" s="237">
        <f>+'DATE SETUP'!CC15</f>
        <v>45006</v>
      </c>
      <c r="DR3" s="237">
        <f>+'DATE SETUP'!CD15</f>
        <v>45007</v>
      </c>
      <c r="DS3" s="237">
        <f>+'DATE SETUP'!CE15</f>
        <v>45008</v>
      </c>
      <c r="DT3" s="237">
        <f>+'DATE SETUP'!CF15</f>
        <v>45009</v>
      </c>
      <c r="DU3" s="237">
        <f>+'DATE SETUP'!CG15</f>
        <v>45010</v>
      </c>
      <c r="DV3" s="203">
        <f>+'DATE SETUP'!CH15</f>
        <v>45011</v>
      </c>
      <c r="DW3" s="202">
        <f>+'DATE SETUP'!CI15</f>
        <v>45012</v>
      </c>
      <c r="DX3" s="202">
        <f>+'DATE SETUP'!CJ15</f>
        <v>45013</v>
      </c>
      <c r="DY3" s="202">
        <f>+'DATE SETUP'!CK15</f>
        <v>45014</v>
      </c>
      <c r="DZ3" s="202">
        <f>+'DATE SETUP'!CL15</f>
        <v>45015</v>
      </c>
      <c r="EA3" s="202">
        <f>+'DATE SETUP'!CM15</f>
        <v>45016</v>
      </c>
      <c r="EB3" s="202">
        <f>+'DATE SETUP'!CN15</f>
        <v>45017</v>
      </c>
      <c r="EC3" s="202">
        <f>+'DATE SETUP'!CO15</f>
        <v>45018</v>
      </c>
      <c r="ED3" s="202">
        <f>+'DATE SETUP'!CP15</f>
        <v>45019</v>
      </c>
      <c r="EE3" s="202">
        <f>+'DATE SETUP'!CQ15</f>
        <v>45020</v>
      </c>
      <c r="EF3" s="202">
        <f>+'DATE SETUP'!CR15</f>
        <v>45021</v>
      </c>
      <c r="EG3" s="202">
        <f>+'DATE SETUP'!CS15</f>
        <v>45022</v>
      </c>
      <c r="EH3" s="202">
        <f>+'DATE SETUP'!CT15</f>
        <v>45023</v>
      </c>
      <c r="EI3" s="202">
        <f>+'DATE SETUP'!CU15</f>
        <v>45024</v>
      </c>
      <c r="EJ3" s="202">
        <f>+'DATE SETUP'!CV15</f>
        <v>45025</v>
      </c>
      <c r="EK3" s="202">
        <f>+'DATE SETUP'!CW15</f>
        <v>45026</v>
      </c>
      <c r="EL3" s="202">
        <f>+'DATE SETUP'!CX15</f>
        <v>45027</v>
      </c>
      <c r="EM3" s="202">
        <f>+'DATE SETUP'!CY15</f>
        <v>45028</v>
      </c>
      <c r="EN3" s="202">
        <f>+'DATE SETUP'!CZ15</f>
        <v>45029</v>
      </c>
      <c r="EO3" s="202">
        <f>+'DATE SETUP'!DA15</f>
        <v>45030</v>
      </c>
      <c r="EP3" s="202">
        <f>+'DATE SETUP'!DB15</f>
        <v>45031</v>
      </c>
      <c r="EQ3" s="202">
        <f>+'DATE SETUP'!DC15</f>
        <v>45032</v>
      </c>
      <c r="ER3" s="202">
        <f>+'DATE SETUP'!DD15</f>
        <v>45033</v>
      </c>
      <c r="ES3" s="202">
        <f>+'DATE SETUP'!DE15</f>
        <v>45034</v>
      </c>
      <c r="ET3" s="202">
        <f>+'DATE SETUP'!DF15</f>
        <v>45035</v>
      </c>
      <c r="EU3" s="202">
        <f>+'DATE SETUP'!DG15</f>
        <v>45036</v>
      </c>
      <c r="EV3" s="202">
        <f>+'DATE SETUP'!DH15</f>
        <v>45037</v>
      </c>
      <c r="EW3" s="202">
        <f>+'DATE SETUP'!DI15</f>
        <v>45038</v>
      </c>
      <c r="EX3" s="202">
        <f>+'DATE SETUP'!DJ15</f>
        <v>45039</v>
      </c>
      <c r="EY3" s="202">
        <f>+'DATE SETUP'!DK15</f>
        <v>45040</v>
      </c>
      <c r="EZ3" s="219">
        <f>+'DATE SETUP'!DL15</f>
        <v>45041</v>
      </c>
      <c r="FA3" s="240">
        <f>+'DATE SETUP'!DM15</f>
        <v>45042</v>
      </c>
      <c r="FB3" s="240">
        <f>+'DATE SETUP'!DN15</f>
        <v>45043</v>
      </c>
      <c r="FC3" s="240">
        <f>+'DATE SETUP'!DO15</f>
        <v>45044</v>
      </c>
      <c r="FD3" s="240">
        <f>+'DATE SETUP'!DP15</f>
        <v>45045</v>
      </c>
      <c r="FE3" s="240">
        <f>+'DATE SETUP'!DQ15</f>
        <v>45046</v>
      </c>
      <c r="FF3" s="240">
        <f>+'DATE SETUP'!DR15</f>
        <v>45047</v>
      </c>
      <c r="FG3" s="240">
        <f>+'DATE SETUP'!DS15</f>
        <v>45048</v>
      </c>
      <c r="FH3" s="240">
        <f>+'DATE SETUP'!DT15</f>
        <v>45049</v>
      </c>
      <c r="FI3" s="240">
        <f>+'DATE SETUP'!DU15</f>
        <v>45050</v>
      </c>
      <c r="FJ3" s="240">
        <f>+'DATE SETUP'!DV15</f>
        <v>45051</v>
      </c>
      <c r="FK3" s="240">
        <f>+'DATE SETUP'!DW15</f>
        <v>45052</v>
      </c>
      <c r="FL3" s="240">
        <f>+'DATE SETUP'!DX15</f>
        <v>45053</v>
      </c>
      <c r="FM3" s="240">
        <f>+'DATE SETUP'!DY15</f>
        <v>45054</v>
      </c>
      <c r="FN3" s="240">
        <f>+'DATE SETUP'!DZ15</f>
        <v>45055</v>
      </c>
      <c r="FO3" s="240">
        <f>+'DATE SETUP'!EA15</f>
        <v>45056</v>
      </c>
      <c r="FP3" s="240">
        <f>+'DATE SETUP'!EB15</f>
        <v>45057</v>
      </c>
      <c r="FQ3" s="240">
        <f>+'DATE SETUP'!EC15</f>
        <v>45058</v>
      </c>
      <c r="FR3" s="240">
        <f>+'DATE SETUP'!ED15</f>
        <v>45059</v>
      </c>
      <c r="FS3" s="240">
        <f>+'DATE SETUP'!EE15</f>
        <v>45060</v>
      </c>
      <c r="FT3" s="240">
        <f>+'DATE SETUP'!EF15</f>
        <v>45061</v>
      </c>
      <c r="FU3" s="240">
        <f>+'DATE SETUP'!EG15</f>
        <v>45062</v>
      </c>
      <c r="FV3" s="240">
        <f>+'DATE SETUP'!EH15</f>
        <v>45063</v>
      </c>
      <c r="FW3" s="240">
        <f>+'DATE SETUP'!EI15</f>
        <v>45064</v>
      </c>
      <c r="FX3" s="240">
        <f>+'DATE SETUP'!EJ15</f>
        <v>45065</v>
      </c>
      <c r="FY3" s="240">
        <f>+'DATE SETUP'!EK15</f>
        <v>45066</v>
      </c>
      <c r="FZ3" s="240">
        <f>+'DATE SETUP'!EL15</f>
        <v>45067</v>
      </c>
      <c r="GA3" s="240">
        <f>+'DATE SETUP'!EM15</f>
        <v>45068</v>
      </c>
      <c r="GB3" s="240">
        <f>+'DATE SETUP'!EN15</f>
        <v>45069</v>
      </c>
      <c r="GC3" s="240">
        <f>+'DATE SETUP'!EO15</f>
        <v>45070</v>
      </c>
      <c r="GD3" s="240">
        <f>+'DATE SETUP'!EP15</f>
        <v>45071</v>
      </c>
      <c r="GE3" s="243">
        <f>+'DATE SETUP'!EQ15</f>
        <v>45072</v>
      </c>
      <c r="GF3" s="204">
        <f>+'DATE SETUP'!ER15</f>
        <v>45073</v>
      </c>
      <c r="GG3" s="204">
        <f>+'DATE SETUP'!ES15</f>
        <v>45074</v>
      </c>
      <c r="GH3" s="204">
        <f>+'DATE SETUP'!ET15</f>
        <v>45075</v>
      </c>
      <c r="GI3" s="204">
        <f>+'DATE SETUP'!EU15</f>
        <v>45076</v>
      </c>
      <c r="GJ3" s="204">
        <f>+'DATE SETUP'!EV15</f>
        <v>45077</v>
      </c>
      <c r="GK3" s="204">
        <f>+'DATE SETUP'!EW15</f>
        <v>45078</v>
      </c>
      <c r="GL3" s="204">
        <f>+'DATE SETUP'!EX15</f>
        <v>45079</v>
      </c>
      <c r="GM3" s="204">
        <f>+'DATE SETUP'!EY15</f>
        <v>45080</v>
      </c>
      <c r="GN3" s="204">
        <f>+'DATE SETUP'!EZ15</f>
        <v>45081</v>
      </c>
      <c r="GO3" s="204">
        <f>+'DATE SETUP'!FA15</f>
        <v>45082</v>
      </c>
      <c r="GP3" s="204">
        <f>+'DATE SETUP'!FB15</f>
        <v>45083</v>
      </c>
      <c r="GQ3" s="204">
        <f>+'DATE SETUP'!FC15</f>
        <v>45084</v>
      </c>
      <c r="GR3" s="204">
        <f>+'DATE SETUP'!FD15</f>
        <v>45085</v>
      </c>
      <c r="GS3" s="204">
        <f>+'DATE SETUP'!FE15</f>
        <v>45086</v>
      </c>
      <c r="GT3" s="204">
        <f>+'DATE SETUP'!FF15</f>
        <v>45087</v>
      </c>
      <c r="GU3" s="204">
        <f>+'DATE SETUP'!FG15</f>
        <v>45088</v>
      </c>
      <c r="GV3" s="204">
        <f>+'DATE SETUP'!FH15</f>
        <v>45089</v>
      </c>
      <c r="GW3" s="204">
        <f>+'DATE SETUP'!FI15</f>
        <v>45090</v>
      </c>
      <c r="GX3" s="204">
        <f>+'DATE SETUP'!FJ15</f>
        <v>45091</v>
      </c>
      <c r="GY3" s="204">
        <f>+'DATE SETUP'!FK15</f>
        <v>45092</v>
      </c>
      <c r="GZ3" s="204">
        <f>+'DATE SETUP'!FL15</f>
        <v>45093</v>
      </c>
      <c r="HA3" s="204">
        <f>+'DATE SETUP'!FM15</f>
        <v>45094</v>
      </c>
      <c r="HB3" s="204">
        <f>+'DATE SETUP'!FN15</f>
        <v>45095</v>
      </c>
      <c r="HC3" s="204">
        <f>+'DATE SETUP'!FO15</f>
        <v>45096</v>
      </c>
      <c r="HD3" s="204">
        <f>+'DATE SETUP'!FP15</f>
        <v>45097</v>
      </c>
      <c r="HE3" s="204">
        <f>+'DATE SETUP'!FQ15</f>
        <v>45098</v>
      </c>
      <c r="HF3" s="204">
        <f>+'DATE SETUP'!FR15</f>
        <v>45099</v>
      </c>
      <c r="HG3" s="204">
        <f>+'DATE SETUP'!FS15</f>
        <v>45100</v>
      </c>
      <c r="HH3" s="204">
        <f>+'DATE SETUP'!FT15</f>
        <v>45101</v>
      </c>
      <c r="HI3" s="219">
        <f>+'DATE SETUP'!FU15</f>
        <v>45102</v>
      </c>
      <c r="HJ3" s="245">
        <f>+'DATE SETUP'!FV15</f>
        <v>45103</v>
      </c>
      <c r="HK3" s="246">
        <f>+'DATE SETUP'!FW15</f>
        <v>45104</v>
      </c>
      <c r="HL3" s="246">
        <f>+'DATE SETUP'!FX15</f>
        <v>45105</v>
      </c>
      <c r="HM3" s="246">
        <f>+'DATE SETUP'!FY15</f>
        <v>45106</v>
      </c>
      <c r="HN3" s="246">
        <f>+'DATE SETUP'!FZ15</f>
        <v>45107</v>
      </c>
      <c r="HO3" s="246">
        <f>+'DATE SETUP'!GA15</f>
        <v>45108</v>
      </c>
      <c r="HP3" s="246">
        <f>+'DATE SETUP'!GB15</f>
        <v>45109</v>
      </c>
      <c r="HQ3" s="246">
        <f>+'DATE SETUP'!GC15</f>
        <v>45110</v>
      </c>
      <c r="HR3" s="246">
        <f>+'DATE SETUP'!GD15</f>
        <v>45111</v>
      </c>
      <c r="HS3" s="246">
        <f>+'DATE SETUP'!GE15</f>
        <v>45112</v>
      </c>
      <c r="HT3" s="246">
        <f>+'DATE SETUP'!GF15</f>
        <v>45113</v>
      </c>
      <c r="HU3" s="246">
        <f>+'DATE SETUP'!GG15</f>
        <v>45114</v>
      </c>
      <c r="HV3" s="246">
        <f>+'DATE SETUP'!GH15</f>
        <v>45115</v>
      </c>
      <c r="HW3" s="246">
        <f>+'DATE SETUP'!GI15</f>
        <v>45116</v>
      </c>
      <c r="HX3" s="246">
        <f>+'DATE SETUP'!GJ15</f>
        <v>45117</v>
      </c>
      <c r="HY3" s="246">
        <f>+'DATE SETUP'!GK15</f>
        <v>45118</v>
      </c>
      <c r="HZ3" s="246">
        <f>+'DATE SETUP'!GL15</f>
        <v>45119</v>
      </c>
      <c r="IA3" s="246">
        <f>+'DATE SETUP'!GM15</f>
        <v>45120</v>
      </c>
      <c r="IB3" s="246">
        <f>+'DATE SETUP'!GN15</f>
        <v>45121</v>
      </c>
      <c r="IC3" s="246">
        <f>+'DATE SETUP'!GO15</f>
        <v>45122</v>
      </c>
      <c r="ID3" s="246">
        <f>+'DATE SETUP'!GP15</f>
        <v>45123</v>
      </c>
      <c r="IE3" s="246">
        <f>+'DATE SETUP'!GQ15</f>
        <v>45124</v>
      </c>
      <c r="IF3" s="246">
        <f>+'DATE SETUP'!GR15</f>
        <v>45125</v>
      </c>
      <c r="IG3" s="246">
        <f>+'DATE SETUP'!GS15</f>
        <v>45126</v>
      </c>
      <c r="IH3" s="246">
        <f>+'DATE SETUP'!GT15</f>
        <v>45127</v>
      </c>
      <c r="II3" s="246">
        <f>+'DATE SETUP'!GU15</f>
        <v>45128</v>
      </c>
      <c r="IJ3" s="246">
        <f>+'DATE SETUP'!GV15</f>
        <v>45129</v>
      </c>
      <c r="IK3" s="246">
        <f>+'DATE SETUP'!GW15</f>
        <v>45130</v>
      </c>
      <c r="IL3" s="246">
        <f>+'DATE SETUP'!GX15</f>
        <v>45131</v>
      </c>
      <c r="IM3" s="247">
        <f>+'DATE SETUP'!GY15</f>
        <v>45132</v>
      </c>
      <c r="IN3" s="255">
        <f>+'DATE SETUP'!GZ15</f>
        <v>45133</v>
      </c>
      <c r="IO3" s="252">
        <f>+'DATE SETUP'!HA15</f>
        <v>45134</v>
      </c>
      <c r="IP3" s="252">
        <f>+'DATE SETUP'!HB15</f>
        <v>45135</v>
      </c>
      <c r="IQ3" s="252">
        <f>+'DATE SETUP'!HC15</f>
        <v>45136</v>
      </c>
      <c r="IR3" s="252">
        <f>+'DATE SETUP'!HD15</f>
        <v>45137</v>
      </c>
      <c r="IS3" s="252">
        <f>+'DATE SETUP'!HE15</f>
        <v>45138</v>
      </c>
      <c r="IT3" s="252">
        <f>+'DATE SETUP'!HF15</f>
        <v>45139</v>
      </c>
      <c r="IU3" s="252">
        <f>+'DATE SETUP'!HG15</f>
        <v>45140</v>
      </c>
      <c r="IV3" s="252">
        <f>+'DATE SETUP'!HH15</f>
        <v>45141</v>
      </c>
      <c r="IW3" s="252">
        <f>+'DATE SETUP'!HI15</f>
        <v>45142</v>
      </c>
      <c r="IX3" s="252">
        <f>+'DATE SETUP'!HJ15</f>
        <v>45143</v>
      </c>
      <c r="IY3" s="252">
        <f>+'DATE SETUP'!HK15</f>
        <v>45144</v>
      </c>
      <c r="IZ3" s="252">
        <f>+'DATE SETUP'!HL15</f>
        <v>45145</v>
      </c>
      <c r="JA3" s="252">
        <f>+'DATE SETUP'!HM15</f>
        <v>45146</v>
      </c>
      <c r="JB3" s="252">
        <f>+'DATE SETUP'!HN15</f>
        <v>45147</v>
      </c>
      <c r="JC3" s="252">
        <f>+'DATE SETUP'!HO15</f>
        <v>45148</v>
      </c>
      <c r="JD3" s="252">
        <f>+'DATE SETUP'!HP15</f>
        <v>45149</v>
      </c>
      <c r="JE3" s="252">
        <f>+'DATE SETUP'!HQ15</f>
        <v>45150</v>
      </c>
      <c r="JF3" s="252">
        <f>+'DATE SETUP'!HR15</f>
        <v>45151</v>
      </c>
      <c r="JG3" s="252">
        <f>+'DATE SETUP'!HS15</f>
        <v>45152</v>
      </c>
      <c r="JH3" s="252">
        <f>+'DATE SETUP'!HT15</f>
        <v>45153</v>
      </c>
      <c r="JI3" s="252">
        <f>+'DATE SETUP'!HU15</f>
        <v>45154</v>
      </c>
      <c r="JJ3" s="252">
        <f>+'DATE SETUP'!HV15</f>
        <v>45155</v>
      </c>
      <c r="JK3" s="252">
        <f>+'DATE SETUP'!HW15</f>
        <v>45156</v>
      </c>
      <c r="JL3" s="252">
        <f>+'DATE SETUP'!HX15</f>
        <v>45157</v>
      </c>
      <c r="JM3" s="252">
        <f>+'DATE SETUP'!HY15</f>
        <v>45158</v>
      </c>
      <c r="JN3" s="252">
        <f>+'DATE SETUP'!HZ15</f>
        <v>45159</v>
      </c>
      <c r="JO3" s="252">
        <f>+'DATE SETUP'!IA15</f>
        <v>45160</v>
      </c>
      <c r="JP3" s="252">
        <f>+'DATE SETUP'!IB15</f>
        <v>45161</v>
      </c>
      <c r="JQ3" s="252">
        <f>+'DATE SETUP'!IC15</f>
        <v>45162</v>
      </c>
      <c r="JR3" s="256">
        <f>+'DATE SETUP'!ID15</f>
        <v>45163</v>
      </c>
      <c r="JS3" s="261">
        <f>+'DATE SETUP'!IE15</f>
        <v>45164</v>
      </c>
      <c r="JT3" s="261">
        <f>+'DATE SETUP'!IF15</f>
        <v>45165</v>
      </c>
      <c r="JU3" s="261">
        <f>+'DATE SETUP'!IG15</f>
        <v>45166</v>
      </c>
      <c r="JV3" s="261">
        <f>+'DATE SETUP'!IH15</f>
        <v>45167</v>
      </c>
      <c r="JW3" s="261">
        <f>+'DATE SETUP'!II15</f>
        <v>45168</v>
      </c>
      <c r="JX3" s="261">
        <f>+'DATE SETUP'!IJ15</f>
        <v>45169</v>
      </c>
      <c r="JY3" s="261">
        <f>+'DATE SETUP'!IK15</f>
        <v>45170</v>
      </c>
      <c r="JZ3" s="261">
        <f>+'DATE SETUP'!IL15</f>
        <v>45171</v>
      </c>
      <c r="KA3" s="261">
        <f>+'DATE SETUP'!IM15</f>
        <v>45172</v>
      </c>
      <c r="KB3" s="261">
        <f>+'DATE SETUP'!IN15</f>
        <v>45173</v>
      </c>
      <c r="KC3" s="261">
        <f>+'DATE SETUP'!IO15</f>
        <v>45174</v>
      </c>
      <c r="KD3" s="261">
        <f>+'DATE SETUP'!IP15</f>
        <v>45175</v>
      </c>
      <c r="KE3" s="261">
        <f>+'DATE SETUP'!IQ15</f>
        <v>45176</v>
      </c>
      <c r="KF3" s="261">
        <f>+'DATE SETUP'!IR15</f>
        <v>45177</v>
      </c>
      <c r="KG3" s="261">
        <f>+'DATE SETUP'!IS15</f>
        <v>45178</v>
      </c>
      <c r="KH3" s="261">
        <f>+'DATE SETUP'!IT15</f>
        <v>45179</v>
      </c>
      <c r="KI3" s="261">
        <f>+'DATE SETUP'!IU15</f>
        <v>45180</v>
      </c>
      <c r="KJ3" s="261">
        <f>+'DATE SETUP'!IV15</f>
        <v>45181</v>
      </c>
      <c r="KK3" s="261">
        <f>+'DATE SETUP'!IW15</f>
        <v>45182</v>
      </c>
      <c r="KL3" s="261">
        <f>+'DATE SETUP'!IX15</f>
        <v>45183</v>
      </c>
      <c r="KM3" s="261">
        <f>+'DATE SETUP'!IY15</f>
        <v>45184</v>
      </c>
      <c r="KN3" s="261">
        <f>+'DATE SETUP'!IZ15</f>
        <v>45185</v>
      </c>
      <c r="KO3" s="261">
        <f>+'DATE SETUP'!JA15</f>
        <v>45186</v>
      </c>
      <c r="KP3" s="261">
        <f>+'DATE SETUP'!JB15</f>
        <v>45187</v>
      </c>
      <c r="KQ3" s="261">
        <f>+'DATE SETUP'!JC15</f>
        <v>45188</v>
      </c>
      <c r="KR3" s="261">
        <f>+'DATE SETUP'!JD15</f>
        <v>45189</v>
      </c>
      <c r="KS3" s="261">
        <f>+'DATE SETUP'!JE15</f>
        <v>45190</v>
      </c>
      <c r="KT3" s="261">
        <f>+'DATE SETUP'!JF15</f>
        <v>45191</v>
      </c>
      <c r="KU3" s="261">
        <f>+'DATE SETUP'!JG15</f>
        <v>45192</v>
      </c>
      <c r="KV3" s="261">
        <f>+'DATE SETUP'!JH15</f>
        <v>45193</v>
      </c>
      <c r="KW3" s="261">
        <f>+'DATE SETUP'!JI15</f>
        <v>45194</v>
      </c>
      <c r="KX3" s="203">
        <f>+'DATE SETUP'!JJ15</f>
        <v>45195</v>
      </c>
      <c r="KY3" s="202">
        <f>+'DATE SETUP'!JK15</f>
        <v>45196</v>
      </c>
      <c r="KZ3" s="202">
        <f>+'DATE SETUP'!JL15</f>
        <v>45197</v>
      </c>
      <c r="LA3" s="202">
        <f>+'DATE SETUP'!JM15</f>
        <v>45198</v>
      </c>
      <c r="LB3" s="202">
        <f>+'DATE SETUP'!JN15</f>
        <v>45199</v>
      </c>
      <c r="LC3" s="202">
        <f>+'DATE SETUP'!JO15</f>
        <v>45200</v>
      </c>
      <c r="LD3" s="202">
        <f>+'DATE SETUP'!JP15</f>
        <v>45201</v>
      </c>
      <c r="LE3" s="202">
        <f>+'DATE SETUP'!JQ15</f>
        <v>45202</v>
      </c>
      <c r="LF3" s="202">
        <f>+'DATE SETUP'!JR15</f>
        <v>45203</v>
      </c>
      <c r="LG3" s="202">
        <f>+'DATE SETUP'!JS15</f>
        <v>45204</v>
      </c>
      <c r="LH3" s="202">
        <f>+'DATE SETUP'!JT15</f>
        <v>45205</v>
      </c>
      <c r="LI3" s="202">
        <f>+'DATE SETUP'!JU15</f>
        <v>45206</v>
      </c>
      <c r="LJ3" s="202">
        <f>+'DATE SETUP'!JV15</f>
        <v>45207</v>
      </c>
      <c r="LK3" s="202">
        <f>+'DATE SETUP'!JW15</f>
        <v>45208</v>
      </c>
      <c r="LL3" s="202">
        <f>+'DATE SETUP'!JX15</f>
        <v>45209</v>
      </c>
      <c r="LM3" s="202">
        <f>+'DATE SETUP'!JY15</f>
        <v>45210</v>
      </c>
      <c r="LN3" s="202">
        <f>+'DATE SETUP'!JZ15</f>
        <v>45211</v>
      </c>
      <c r="LO3" s="202">
        <f>+'DATE SETUP'!KA15</f>
        <v>45212</v>
      </c>
      <c r="LP3" s="202">
        <f>+'DATE SETUP'!KB15</f>
        <v>45213</v>
      </c>
      <c r="LQ3" s="202">
        <f>+'DATE SETUP'!KC15</f>
        <v>45214</v>
      </c>
      <c r="LR3" s="202">
        <f>+'DATE SETUP'!KD15</f>
        <v>45215</v>
      </c>
      <c r="LS3" s="202">
        <f>+'DATE SETUP'!KE15</f>
        <v>45216</v>
      </c>
      <c r="LT3" s="202">
        <f>+'DATE SETUP'!KF15</f>
        <v>45217</v>
      </c>
      <c r="LU3" s="202">
        <f>+'DATE SETUP'!KG15</f>
        <v>45218</v>
      </c>
      <c r="LV3" s="202">
        <f>+'DATE SETUP'!KH15</f>
        <v>45219</v>
      </c>
      <c r="LW3" s="202">
        <f>+'DATE SETUP'!KI15</f>
        <v>45220</v>
      </c>
      <c r="LX3" s="202">
        <f>+'DATE SETUP'!KJ15</f>
        <v>45221</v>
      </c>
      <c r="LY3" s="202">
        <f>+'DATE SETUP'!KK15</f>
        <v>45222</v>
      </c>
      <c r="LZ3" s="202">
        <f>+'DATE SETUP'!KL15</f>
        <v>45223</v>
      </c>
      <c r="MA3" s="219">
        <f>+'DATE SETUP'!KM15</f>
        <v>45224</v>
      </c>
      <c r="MB3" s="240">
        <f>+'DATE SETUP'!KN15</f>
        <v>45225</v>
      </c>
      <c r="MC3" s="240">
        <f>+'DATE SETUP'!KO15</f>
        <v>45226</v>
      </c>
      <c r="MD3" s="240">
        <f>+'DATE SETUP'!KP15</f>
        <v>45227</v>
      </c>
      <c r="ME3" s="240">
        <f>+'DATE SETUP'!KQ15</f>
        <v>45228</v>
      </c>
      <c r="MF3" s="240">
        <f>+'DATE SETUP'!KR15</f>
        <v>45229</v>
      </c>
      <c r="MG3" s="240">
        <f>+'DATE SETUP'!KS15</f>
        <v>45230</v>
      </c>
      <c r="MH3" s="240">
        <f>+'DATE SETUP'!KT15</f>
        <v>45231</v>
      </c>
      <c r="MI3" s="240">
        <f>+'DATE SETUP'!KU15</f>
        <v>45232</v>
      </c>
      <c r="MJ3" s="240">
        <f>+'DATE SETUP'!KV15</f>
        <v>45233</v>
      </c>
      <c r="MK3" s="240">
        <f>+'DATE SETUP'!KW15</f>
        <v>45234</v>
      </c>
      <c r="ML3" s="240">
        <f>+'DATE SETUP'!KX15</f>
        <v>45235</v>
      </c>
      <c r="MM3" s="240">
        <f>+'DATE SETUP'!KY15</f>
        <v>45236</v>
      </c>
      <c r="MN3" s="240">
        <f>+'DATE SETUP'!KZ15</f>
        <v>45237</v>
      </c>
      <c r="MO3" s="240">
        <f>+'DATE SETUP'!LA15</f>
        <v>45238</v>
      </c>
      <c r="MP3" s="240">
        <f>+'DATE SETUP'!LB15</f>
        <v>45239</v>
      </c>
      <c r="MQ3" s="240">
        <f>+'DATE SETUP'!LC15</f>
        <v>45240</v>
      </c>
      <c r="MR3" s="240">
        <f>+'DATE SETUP'!LD15</f>
        <v>45241</v>
      </c>
      <c r="MS3" s="240">
        <f>+'DATE SETUP'!LE15</f>
        <v>45242</v>
      </c>
      <c r="MT3" s="240">
        <f>+'DATE SETUP'!LF15</f>
        <v>45243</v>
      </c>
      <c r="MU3" s="240">
        <f>+'DATE SETUP'!LG15</f>
        <v>45244</v>
      </c>
      <c r="MV3" s="240">
        <f>+'DATE SETUP'!LH15</f>
        <v>45245</v>
      </c>
      <c r="MW3" s="240">
        <f>+'DATE SETUP'!LI15</f>
        <v>45246</v>
      </c>
      <c r="MX3" s="240">
        <f>+'DATE SETUP'!LJ15</f>
        <v>45247</v>
      </c>
      <c r="MY3" s="240">
        <f>+'DATE SETUP'!LK15</f>
        <v>45248</v>
      </c>
      <c r="MZ3" s="240">
        <f>+'DATE SETUP'!LL15</f>
        <v>45249</v>
      </c>
      <c r="NA3" s="240">
        <f>+'DATE SETUP'!LM15</f>
        <v>45250</v>
      </c>
      <c r="NB3" s="240">
        <f>+'DATE SETUP'!LN15</f>
        <v>45251</v>
      </c>
      <c r="NC3" s="240">
        <f>+'DATE SETUP'!LO15</f>
        <v>45252</v>
      </c>
      <c r="ND3" s="240">
        <f>+'DATE SETUP'!LP15</f>
        <v>45253</v>
      </c>
      <c r="NE3" s="240">
        <f>+'DATE SETUP'!LQ15</f>
        <v>45254</v>
      </c>
      <c r="NF3" s="240">
        <f>+'DATE SETUP'!LR15</f>
        <v>45255</v>
      </c>
      <c r="NG3" s="202">
        <f>+'DATE SETUP'!LS15</f>
        <v>45256</v>
      </c>
      <c r="NH3" s="202">
        <f>+'DATE SETUP'!LT15</f>
        <v>45257</v>
      </c>
      <c r="NI3" s="202">
        <f>+'DATE SETUP'!LU15</f>
        <v>45258</v>
      </c>
      <c r="NJ3" s="202">
        <f>+'DATE SETUP'!LV15</f>
        <v>45259</v>
      </c>
      <c r="NK3" s="202">
        <f>+'DATE SETUP'!LW15</f>
        <v>45260</v>
      </c>
      <c r="NL3" s="202">
        <f>+'DATE SETUP'!LX15</f>
        <v>45261</v>
      </c>
      <c r="NM3" s="202">
        <f>+'DATE SETUP'!LY15</f>
        <v>45262</v>
      </c>
      <c r="NN3" s="202">
        <f>+'DATE SETUP'!LZ15</f>
        <v>45263</v>
      </c>
      <c r="NO3" s="202">
        <f>+'DATE SETUP'!MA15</f>
        <v>45264</v>
      </c>
      <c r="NP3" s="202">
        <f>+'DATE SETUP'!MB15</f>
        <v>45265</v>
      </c>
      <c r="NQ3" s="202">
        <f>+'DATE SETUP'!MC15</f>
        <v>45266</v>
      </c>
      <c r="NR3" s="202">
        <f>+'DATE SETUP'!MD15</f>
        <v>45267</v>
      </c>
      <c r="NS3" s="202">
        <f>+'DATE SETUP'!ME15</f>
        <v>45268</v>
      </c>
      <c r="NT3" s="202">
        <f>+'DATE SETUP'!MF15</f>
        <v>45269</v>
      </c>
      <c r="NU3" s="202">
        <f>+'DATE SETUP'!MG15</f>
        <v>45270</v>
      </c>
      <c r="NV3" s="202">
        <f>+'DATE SETUP'!MH15</f>
        <v>45271</v>
      </c>
      <c r="NW3" s="202">
        <f>+'DATE SETUP'!MI15</f>
        <v>45272</v>
      </c>
      <c r="NX3" s="202">
        <f>+'DATE SETUP'!MJ15</f>
        <v>45273</v>
      </c>
      <c r="NY3" s="202">
        <f>+'DATE SETUP'!MK15</f>
        <v>45274</v>
      </c>
      <c r="NZ3" s="202">
        <f>+'DATE SETUP'!ML15</f>
        <v>45275</v>
      </c>
      <c r="OA3" s="202">
        <f>+'DATE SETUP'!MM15</f>
        <v>45276</v>
      </c>
      <c r="OB3" s="202">
        <f>+'DATE SETUP'!MN15</f>
        <v>45277</v>
      </c>
      <c r="OC3" s="202">
        <f>+'DATE SETUP'!MO15</f>
        <v>45278</v>
      </c>
      <c r="OD3" s="202">
        <f>+'DATE SETUP'!MP15</f>
        <v>45279</v>
      </c>
      <c r="OE3" s="202">
        <f>+'DATE SETUP'!MQ15</f>
        <v>45280</v>
      </c>
      <c r="OF3" s="202">
        <f>+'DATE SETUP'!MR15</f>
        <v>45281</v>
      </c>
      <c r="OG3" s="202">
        <f>+'DATE SETUP'!MS15</f>
        <v>45282</v>
      </c>
      <c r="OH3" s="202">
        <f>+'DATE SETUP'!MT15</f>
        <v>45283</v>
      </c>
      <c r="OI3" s="202">
        <f>+'DATE SETUP'!MU15</f>
        <v>45284</v>
      </c>
      <c r="OJ3" s="202">
        <f>+'DATE SETUP'!MV15</f>
        <v>45285</v>
      </c>
      <c r="OK3" s="202">
        <f>+'DATE SETUP'!MW15</f>
        <v>45286</v>
      </c>
      <c r="OL3" s="202">
        <f>+'DATE SETUP'!MX15</f>
        <v>45287</v>
      </c>
      <c r="OM3" s="202">
        <f>+'DATE SETUP'!MY15</f>
        <v>45288</v>
      </c>
      <c r="ON3" s="202">
        <f>+'DATE SETUP'!MZ15</f>
        <v>45289</v>
      </c>
      <c r="OO3" s="202">
        <f>+'DATE SETUP'!NA15</f>
        <v>45290</v>
      </c>
      <c r="OP3" s="219">
        <f>+'DATE SETUP'!NB15</f>
        <v>45291</v>
      </c>
      <c r="OQ3" s="225">
        <f>+'DATE SETUP'!B15</f>
        <v>44927</v>
      </c>
      <c r="OR3" s="225">
        <f>+'DATE SETUP'!C15</f>
        <v>44928</v>
      </c>
      <c r="OS3" s="225">
        <f>+'DATE SETUP'!D15</f>
        <v>44929</v>
      </c>
      <c r="OT3" s="225">
        <f>+'DATE SETUP'!E15</f>
        <v>44930</v>
      </c>
      <c r="OU3" s="225">
        <f>+'DATE SETUP'!F15</f>
        <v>44931</v>
      </c>
      <c r="OV3" s="225">
        <f>+'DATE SETUP'!G15</f>
        <v>44932</v>
      </c>
      <c r="OW3" s="225">
        <f>+'DATE SETUP'!H15</f>
        <v>44933</v>
      </c>
      <c r="OX3" s="225">
        <f>+'DATE SETUP'!I15</f>
        <v>44934</v>
      </c>
      <c r="OY3" s="225">
        <f>+'DATE SETUP'!J15</f>
        <v>44935</v>
      </c>
      <c r="OZ3" s="225">
        <f>+'DATE SETUP'!K15</f>
        <v>44936</v>
      </c>
      <c r="PA3" s="225">
        <f>+'DATE SETUP'!L15</f>
        <v>44937</v>
      </c>
      <c r="PB3" s="225">
        <f>+'DATE SETUP'!M15</f>
        <v>44938</v>
      </c>
      <c r="PC3" s="225">
        <f>+'DATE SETUP'!N15</f>
        <v>44939</v>
      </c>
      <c r="PD3" s="225">
        <f>+'DATE SETUP'!O15</f>
        <v>44940</v>
      </c>
      <c r="PE3" s="225">
        <f>+'DATE SETUP'!P15</f>
        <v>44941</v>
      </c>
      <c r="PF3" s="225">
        <f>+'DATE SETUP'!Q15</f>
        <v>44942</v>
      </c>
      <c r="PG3" s="225">
        <f>+'DATE SETUP'!R15</f>
        <v>44943</v>
      </c>
      <c r="PH3" s="225">
        <f>+'DATE SETUP'!S15</f>
        <v>44944</v>
      </c>
      <c r="PI3" s="225">
        <f>+'DATE SETUP'!T15</f>
        <v>44945</v>
      </c>
      <c r="PJ3" s="225">
        <f>+'DATE SETUP'!U15</f>
        <v>44946</v>
      </c>
      <c r="PK3" s="225">
        <f>+'DATE SETUP'!V15</f>
        <v>44947</v>
      </c>
      <c r="PL3" s="225">
        <f>+'DATE SETUP'!W15</f>
        <v>44948</v>
      </c>
      <c r="PM3" s="225">
        <f>+'DATE SETUP'!X15</f>
        <v>44949</v>
      </c>
      <c r="PN3" s="225">
        <f>+'DATE SETUP'!Y15</f>
        <v>44950</v>
      </c>
      <c r="PO3" s="225">
        <f>+'DATE SETUP'!Z15</f>
        <v>44951</v>
      </c>
      <c r="PP3" s="225">
        <f>+'DATE SETUP'!AA15</f>
        <v>44952</v>
      </c>
      <c r="PQ3" s="225">
        <f>+'DATE SETUP'!AB15</f>
        <v>44953</v>
      </c>
      <c r="PR3" s="225">
        <f>+'DATE SETUP'!AC15</f>
        <v>44954</v>
      </c>
      <c r="PS3" s="225">
        <f>+'DATE SETUP'!AD15</f>
        <v>44955</v>
      </c>
      <c r="PT3" s="225">
        <f>+'DATE SETUP'!AE15</f>
        <v>44956</v>
      </c>
      <c r="PU3" s="225">
        <f>+'DATE SETUP'!AF15</f>
        <v>44957</v>
      </c>
      <c r="PV3" s="225">
        <f>+'DATE SETUP'!AG15</f>
        <v>44958</v>
      </c>
      <c r="PW3" s="225">
        <f>+'DATE SETUP'!AH15</f>
        <v>44959</v>
      </c>
      <c r="PX3" s="225">
        <f>+'DATE SETUP'!AI15</f>
        <v>44960</v>
      </c>
      <c r="PY3" s="225">
        <f>+'DATE SETUP'!AJ15</f>
        <v>44961</v>
      </c>
      <c r="PZ3" s="225">
        <f>+'DATE SETUP'!AK15</f>
        <v>44962</v>
      </c>
      <c r="QA3" s="225">
        <f>+'DATE SETUP'!AL15</f>
        <v>44963</v>
      </c>
      <c r="QB3" s="225">
        <f>+'DATE SETUP'!AM15</f>
        <v>44964</v>
      </c>
      <c r="QC3" s="225">
        <f>+'DATE SETUP'!AN15</f>
        <v>44965</v>
      </c>
      <c r="QD3" s="225">
        <f>+'DATE SETUP'!AO15</f>
        <v>44966</v>
      </c>
      <c r="QE3" s="225">
        <f>+'DATE SETUP'!AP15</f>
        <v>44967</v>
      </c>
      <c r="QF3" s="225">
        <f>+'DATE SETUP'!AQ15</f>
        <v>44968</v>
      </c>
      <c r="QG3" s="225">
        <f>+'DATE SETUP'!AR15</f>
        <v>44969</v>
      </c>
      <c r="QH3" s="225">
        <f>+'DATE SETUP'!AS15</f>
        <v>44970</v>
      </c>
      <c r="QI3" s="225">
        <f>+'DATE SETUP'!AT15</f>
        <v>44971</v>
      </c>
      <c r="QJ3" s="225">
        <f>+'DATE SETUP'!AU15</f>
        <v>44972</v>
      </c>
      <c r="QK3" s="225">
        <f>+'DATE SETUP'!AV15</f>
        <v>44973</v>
      </c>
      <c r="QL3" s="225">
        <f>+'DATE SETUP'!AW15</f>
        <v>44974</v>
      </c>
      <c r="QM3" s="225">
        <f>+'DATE SETUP'!AX15</f>
        <v>44975</v>
      </c>
      <c r="QN3" s="225">
        <f>+'DATE SETUP'!AY15</f>
        <v>44976</v>
      </c>
      <c r="QO3" s="225">
        <f>+'DATE SETUP'!AZ15</f>
        <v>44977</v>
      </c>
      <c r="QP3" s="225">
        <f>+'DATE SETUP'!BA15</f>
        <v>44978</v>
      </c>
      <c r="QQ3" s="225">
        <f>+'DATE SETUP'!BB15</f>
        <v>44979</v>
      </c>
      <c r="QR3" s="225">
        <f>+'DATE SETUP'!BC15</f>
        <v>44980</v>
      </c>
      <c r="QS3" s="225">
        <f>+'DATE SETUP'!BD15</f>
        <v>44981</v>
      </c>
      <c r="QT3" s="225">
        <f>+'DATE SETUP'!BE15</f>
        <v>44982</v>
      </c>
      <c r="QU3" s="225">
        <f>+'DATE SETUP'!BF15</f>
        <v>44983</v>
      </c>
      <c r="QV3" s="225">
        <f>+'DATE SETUP'!BG15</f>
        <v>44984</v>
      </c>
      <c r="QW3" s="225">
        <f>+'DATE SETUP'!BH15</f>
        <v>44985</v>
      </c>
      <c r="QX3" s="225">
        <f>+'DATE SETUP'!BI15</f>
        <v>44986</v>
      </c>
      <c r="QY3" s="225">
        <f>+'DATE SETUP'!BJ15</f>
        <v>44987</v>
      </c>
      <c r="QZ3" s="225">
        <f>+'DATE SETUP'!BK15</f>
        <v>44988</v>
      </c>
      <c r="RA3" s="225">
        <f>+'DATE SETUP'!BL15</f>
        <v>44989</v>
      </c>
      <c r="RB3" s="225">
        <f>+'DATE SETUP'!BM15</f>
        <v>44990</v>
      </c>
      <c r="RC3" s="225">
        <f>+'DATE SETUP'!BN15</f>
        <v>44991</v>
      </c>
      <c r="RD3" s="225">
        <f>+'DATE SETUP'!BO15</f>
        <v>44992</v>
      </c>
      <c r="RE3" s="225">
        <f>+'DATE SETUP'!BP15</f>
        <v>44993</v>
      </c>
      <c r="RF3" s="225">
        <f>+'DATE SETUP'!BQ15</f>
        <v>44994</v>
      </c>
      <c r="RG3" s="225">
        <f>+'DATE SETUP'!BR15</f>
        <v>44995</v>
      </c>
      <c r="RH3" s="225">
        <f>+'DATE SETUP'!BS15</f>
        <v>44996</v>
      </c>
      <c r="RI3" s="225">
        <f>+'DATE SETUP'!BT15</f>
        <v>44997</v>
      </c>
      <c r="RJ3" s="225">
        <f>+'DATE SETUP'!BU15</f>
        <v>44998</v>
      </c>
      <c r="RK3" s="225">
        <f>+'DATE SETUP'!BV15</f>
        <v>44999</v>
      </c>
      <c r="RL3" s="225">
        <f>+'DATE SETUP'!BW15</f>
        <v>45000</v>
      </c>
      <c r="RM3" s="225">
        <f>+'DATE SETUP'!BX15</f>
        <v>45001</v>
      </c>
      <c r="RN3" s="225">
        <f>+'DATE SETUP'!BY15</f>
        <v>45002</v>
      </c>
      <c r="RO3" s="225">
        <f>+'DATE SETUP'!BZ15</f>
        <v>45003</v>
      </c>
      <c r="RP3" s="225">
        <f>+'DATE SETUP'!CA15</f>
        <v>45004</v>
      </c>
      <c r="RQ3" s="225">
        <f>+'DATE SETUP'!CB15</f>
        <v>45005</v>
      </c>
      <c r="RR3" s="225">
        <f>+'DATE SETUP'!CC15</f>
        <v>45006</v>
      </c>
      <c r="RS3" s="225">
        <f>+'DATE SETUP'!CD15</f>
        <v>45007</v>
      </c>
      <c r="RT3" s="225">
        <f>+'DATE SETUP'!CE15</f>
        <v>45008</v>
      </c>
      <c r="RU3" s="225">
        <f>+'DATE SETUP'!CF15</f>
        <v>45009</v>
      </c>
      <c r="RV3" s="225">
        <f>+'DATE SETUP'!CG15</f>
        <v>45010</v>
      </c>
      <c r="RW3" s="225">
        <f>+'DATE SETUP'!CH15</f>
        <v>45011</v>
      </c>
      <c r="RX3" s="225">
        <f>+'DATE SETUP'!CI15</f>
        <v>45012</v>
      </c>
      <c r="RY3" s="225">
        <f>+'DATE SETUP'!CJ15</f>
        <v>45013</v>
      </c>
      <c r="RZ3" s="225">
        <f>+'DATE SETUP'!CK15</f>
        <v>45014</v>
      </c>
      <c r="SA3" s="225">
        <f>+'DATE SETUP'!CL15</f>
        <v>45015</v>
      </c>
      <c r="SB3" s="225">
        <f>+'DATE SETUP'!CM15</f>
        <v>45016</v>
      </c>
      <c r="SC3" s="225">
        <f>+'DATE SETUP'!CN15</f>
        <v>45017</v>
      </c>
      <c r="SD3" s="225">
        <f>+'DATE SETUP'!CO15</f>
        <v>45018</v>
      </c>
      <c r="SE3" s="225">
        <f>+'DATE SETUP'!CP15</f>
        <v>45019</v>
      </c>
      <c r="SF3" s="225">
        <f>+'DATE SETUP'!CQ15</f>
        <v>45020</v>
      </c>
      <c r="SG3" s="225">
        <f>+'DATE SETUP'!CR15</f>
        <v>45021</v>
      </c>
      <c r="SH3" s="225">
        <f>+'DATE SETUP'!CS15</f>
        <v>45022</v>
      </c>
      <c r="SI3" s="225">
        <f>+'DATE SETUP'!CT15</f>
        <v>45023</v>
      </c>
      <c r="SJ3" s="225">
        <f>+'DATE SETUP'!CU15</f>
        <v>45024</v>
      </c>
      <c r="SK3" s="225">
        <f>+'DATE SETUP'!CV15</f>
        <v>45025</v>
      </c>
      <c r="SL3" s="225">
        <f>+'DATE SETUP'!CW15</f>
        <v>45026</v>
      </c>
      <c r="SM3" s="225">
        <f>+'DATE SETUP'!CX15</f>
        <v>45027</v>
      </c>
      <c r="SN3" s="225">
        <f>+'DATE SETUP'!CY15</f>
        <v>45028</v>
      </c>
      <c r="SO3" s="225">
        <f>+'DATE SETUP'!CZ15</f>
        <v>45029</v>
      </c>
      <c r="SP3" s="225">
        <f>+'DATE SETUP'!DA15</f>
        <v>45030</v>
      </c>
      <c r="SQ3" s="225">
        <f>+'DATE SETUP'!DB15</f>
        <v>45031</v>
      </c>
      <c r="SR3" s="225">
        <f>+'DATE SETUP'!DC15</f>
        <v>45032</v>
      </c>
      <c r="SS3" s="225">
        <f>+'DATE SETUP'!DD15</f>
        <v>45033</v>
      </c>
      <c r="ST3" s="225">
        <f>+'DATE SETUP'!DE15</f>
        <v>45034</v>
      </c>
      <c r="SU3" s="225">
        <f>+'DATE SETUP'!DF15</f>
        <v>45035</v>
      </c>
      <c r="SV3" s="225">
        <f>+'DATE SETUP'!DG15</f>
        <v>45036</v>
      </c>
      <c r="SW3" s="225">
        <f>+'DATE SETUP'!DH15</f>
        <v>45037</v>
      </c>
      <c r="SX3" s="225">
        <f>+'DATE SETUP'!DI15</f>
        <v>45038</v>
      </c>
      <c r="SY3" s="225">
        <f>+'DATE SETUP'!DJ15</f>
        <v>45039</v>
      </c>
      <c r="SZ3" s="225">
        <f>+'DATE SETUP'!DK15</f>
        <v>45040</v>
      </c>
      <c r="TA3" s="225">
        <f>+'DATE SETUP'!DL15</f>
        <v>45041</v>
      </c>
      <c r="TB3" s="225">
        <f>+'DATE SETUP'!DM15</f>
        <v>45042</v>
      </c>
      <c r="TC3" s="225">
        <f>+'DATE SETUP'!DN15</f>
        <v>45043</v>
      </c>
      <c r="TD3" s="225">
        <f>+'DATE SETUP'!DO15</f>
        <v>45044</v>
      </c>
      <c r="TE3" s="225">
        <f>+'DATE SETUP'!DP15</f>
        <v>45045</v>
      </c>
      <c r="TF3" s="225">
        <f>+'DATE SETUP'!DQ15</f>
        <v>45046</v>
      </c>
      <c r="TG3" s="225">
        <f>+'DATE SETUP'!DR15</f>
        <v>45047</v>
      </c>
      <c r="TH3" s="225">
        <f>+'DATE SETUP'!DS15</f>
        <v>45048</v>
      </c>
      <c r="TI3" s="225">
        <f>+'DATE SETUP'!DT15</f>
        <v>45049</v>
      </c>
      <c r="TJ3" s="225">
        <f>+'DATE SETUP'!DU15</f>
        <v>45050</v>
      </c>
      <c r="TK3" s="225">
        <f>+'DATE SETUP'!DV15</f>
        <v>45051</v>
      </c>
      <c r="TL3" s="225">
        <f>+'DATE SETUP'!DW15</f>
        <v>45052</v>
      </c>
      <c r="TM3" s="225">
        <f>+'DATE SETUP'!DX15</f>
        <v>45053</v>
      </c>
      <c r="TN3" s="225">
        <f>+'DATE SETUP'!DY15</f>
        <v>45054</v>
      </c>
      <c r="TO3" s="225">
        <f>+'DATE SETUP'!DZ15</f>
        <v>45055</v>
      </c>
      <c r="TP3" s="225">
        <f>+'DATE SETUP'!EA15</f>
        <v>45056</v>
      </c>
      <c r="TQ3" s="225">
        <f>+'DATE SETUP'!EB15</f>
        <v>45057</v>
      </c>
      <c r="TR3" s="225">
        <f>+'DATE SETUP'!EC15</f>
        <v>45058</v>
      </c>
      <c r="TS3" s="225">
        <f>+'DATE SETUP'!ED15</f>
        <v>45059</v>
      </c>
      <c r="TT3" s="225">
        <f>+'DATE SETUP'!EE15</f>
        <v>45060</v>
      </c>
      <c r="TU3" s="225">
        <f>+'DATE SETUP'!EF15</f>
        <v>45061</v>
      </c>
      <c r="TV3" s="225">
        <f>+'DATE SETUP'!EG15</f>
        <v>45062</v>
      </c>
      <c r="TW3" s="225">
        <f>+'DATE SETUP'!EH15</f>
        <v>45063</v>
      </c>
      <c r="TX3" s="225">
        <f>+'DATE SETUP'!EI15</f>
        <v>45064</v>
      </c>
      <c r="TY3" s="225">
        <f>+'DATE SETUP'!EJ15</f>
        <v>45065</v>
      </c>
      <c r="TZ3" s="225">
        <f>+'DATE SETUP'!EK15</f>
        <v>45066</v>
      </c>
      <c r="UA3" s="225">
        <f>+'DATE SETUP'!EL15</f>
        <v>45067</v>
      </c>
      <c r="UB3" s="225">
        <f>+'DATE SETUP'!EM15</f>
        <v>45068</v>
      </c>
      <c r="UC3" s="225">
        <f>+'DATE SETUP'!EN15</f>
        <v>45069</v>
      </c>
      <c r="UD3" s="225">
        <f>+'DATE SETUP'!EO15</f>
        <v>45070</v>
      </c>
      <c r="UE3" s="225">
        <f>+'DATE SETUP'!EP15</f>
        <v>45071</v>
      </c>
      <c r="UF3" s="225">
        <f>+'DATE SETUP'!EQ15</f>
        <v>45072</v>
      </c>
      <c r="UG3" s="225">
        <f>+'DATE SETUP'!ER15</f>
        <v>45073</v>
      </c>
      <c r="UH3" s="225">
        <f>+'DATE SETUP'!ES15</f>
        <v>45074</v>
      </c>
      <c r="UI3" s="225">
        <f>+'DATE SETUP'!ET15</f>
        <v>45075</v>
      </c>
      <c r="UJ3" s="225">
        <f>+'DATE SETUP'!EU15</f>
        <v>45076</v>
      </c>
      <c r="UK3" s="225">
        <f>+'DATE SETUP'!EV15</f>
        <v>45077</v>
      </c>
      <c r="UL3" s="225">
        <f>+'DATE SETUP'!EW15</f>
        <v>45078</v>
      </c>
      <c r="UM3" s="225">
        <f>+'DATE SETUP'!EX15</f>
        <v>45079</v>
      </c>
      <c r="UN3" s="225">
        <f>+'DATE SETUP'!EY15</f>
        <v>45080</v>
      </c>
      <c r="UO3" s="225">
        <f>+'DATE SETUP'!EZ15</f>
        <v>45081</v>
      </c>
      <c r="UP3" s="225">
        <f>+'DATE SETUP'!FA15</f>
        <v>45082</v>
      </c>
      <c r="UQ3" s="225">
        <f>+'DATE SETUP'!FB15</f>
        <v>45083</v>
      </c>
      <c r="UR3" s="225">
        <f>+'DATE SETUP'!FC15</f>
        <v>45084</v>
      </c>
      <c r="US3" s="225">
        <f>+'DATE SETUP'!FD15</f>
        <v>45085</v>
      </c>
      <c r="UT3" s="225">
        <f>+'DATE SETUP'!FE15</f>
        <v>45086</v>
      </c>
      <c r="UU3" s="225">
        <f>+'DATE SETUP'!FF15</f>
        <v>45087</v>
      </c>
      <c r="UV3" s="225">
        <f>+'DATE SETUP'!FG15</f>
        <v>45088</v>
      </c>
      <c r="UW3" s="225">
        <f>+'DATE SETUP'!FH15</f>
        <v>45089</v>
      </c>
      <c r="UX3" s="225">
        <f>+'DATE SETUP'!FI15</f>
        <v>45090</v>
      </c>
      <c r="UY3" s="225">
        <f>+'DATE SETUP'!FJ15</f>
        <v>45091</v>
      </c>
      <c r="UZ3" s="225">
        <f>+'DATE SETUP'!FK15</f>
        <v>45092</v>
      </c>
      <c r="VA3" s="225">
        <f>+'DATE SETUP'!FL15</f>
        <v>45093</v>
      </c>
      <c r="VB3" s="225">
        <f>+'DATE SETUP'!FM15</f>
        <v>45094</v>
      </c>
      <c r="VC3" s="225">
        <f>+'DATE SETUP'!FN15</f>
        <v>45095</v>
      </c>
      <c r="VD3" s="225">
        <f>+'DATE SETUP'!FO15</f>
        <v>45096</v>
      </c>
      <c r="VE3" s="225">
        <f>+'DATE SETUP'!FP15</f>
        <v>45097</v>
      </c>
      <c r="VF3" s="225">
        <f>+'DATE SETUP'!FQ15</f>
        <v>45098</v>
      </c>
      <c r="VG3" s="225">
        <f>+'DATE SETUP'!FR15</f>
        <v>45099</v>
      </c>
      <c r="VH3" s="225">
        <f>+'DATE SETUP'!FS15</f>
        <v>45100</v>
      </c>
      <c r="VI3" s="225">
        <f>+'DATE SETUP'!FT15</f>
        <v>45101</v>
      </c>
      <c r="VJ3" s="225">
        <f>+'DATE SETUP'!FU15</f>
        <v>45102</v>
      </c>
      <c r="VK3" s="225">
        <f>+'DATE SETUP'!FV15</f>
        <v>45103</v>
      </c>
      <c r="VL3" s="225">
        <f>+'DATE SETUP'!FW15</f>
        <v>45104</v>
      </c>
      <c r="VM3" s="225">
        <f>+'DATE SETUP'!FX15</f>
        <v>45105</v>
      </c>
      <c r="VN3" s="225">
        <f>+'DATE SETUP'!FY15</f>
        <v>45106</v>
      </c>
      <c r="VO3" s="225">
        <f>+'DATE SETUP'!FZ15</f>
        <v>45107</v>
      </c>
      <c r="VP3" s="225">
        <f>+'DATE SETUP'!GA15</f>
        <v>45108</v>
      </c>
      <c r="VQ3" s="225">
        <f>+'DATE SETUP'!GB15</f>
        <v>45109</v>
      </c>
      <c r="VR3" s="225">
        <f>+'DATE SETUP'!GC15</f>
        <v>45110</v>
      </c>
      <c r="VS3" s="225">
        <f>+'DATE SETUP'!GD15</f>
        <v>45111</v>
      </c>
      <c r="VT3" s="225">
        <f>+'DATE SETUP'!GE15</f>
        <v>45112</v>
      </c>
      <c r="VU3" s="225">
        <f>+'DATE SETUP'!GF15</f>
        <v>45113</v>
      </c>
      <c r="VV3" s="225">
        <f>+'DATE SETUP'!GG15</f>
        <v>45114</v>
      </c>
      <c r="VW3" s="225">
        <f>+'DATE SETUP'!GH15</f>
        <v>45115</v>
      </c>
      <c r="VX3" s="225">
        <f>+'DATE SETUP'!GI15</f>
        <v>45116</v>
      </c>
      <c r="VY3" s="225">
        <f>+'DATE SETUP'!GJ15</f>
        <v>45117</v>
      </c>
      <c r="VZ3" s="225">
        <f>+'DATE SETUP'!GK15</f>
        <v>45118</v>
      </c>
      <c r="WA3" s="225">
        <f>+'DATE SETUP'!GL15</f>
        <v>45119</v>
      </c>
      <c r="WB3" s="225">
        <f>+'DATE SETUP'!GM15</f>
        <v>45120</v>
      </c>
      <c r="WC3" s="225">
        <f>+'DATE SETUP'!GN15</f>
        <v>45121</v>
      </c>
      <c r="WD3" s="225">
        <f>+'DATE SETUP'!GO15</f>
        <v>45122</v>
      </c>
      <c r="WE3" s="225">
        <f>+'DATE SETUP'!GP15</f>
        <v>45123</v>
      </c>
      <c r="WF3" s="225">
        <f>+'DATE SETUP'!GQ15</f>
        <v>45124</v>
      </c>
      <c r="WG3" s="225">
        <f>+'DATE SETUP'!GR15</f>
        <v>45125</v>
      </c>
      <c r="WH3" s="225">
        <f>+'DATE SETUP'!GS15</f>
        <v>45126</v>
      </c>
      <c r="WI3" s="225">
        <f>+'DATE SETUP'!GT15</f>
        <v>45127</v>
      </c>
      <c r="WJ3" s="225">
        <f>+'DATE SETUP'!GU15</f>
        <v>45128</v>
      </c>
      <c r="WK3" s="225">
        <f>+'DATE SETUP'!GV15</f>
        <v>45129</v>
      </c>
      <c r="WL3" s="225">
        <f>+'DATE SETUP'!GW15</f>
        <v>45130</v>
      </c>
      <c r="WM3" s="225">
        <f>+'DATE SETUP'!GX15</f>
        <v>45131</v>
      </c>
      <c r="WN3" s="225">
        <f>+'DATE SETUP'!GY15</f>
        <v>45132</v>
      </c>
      <c r="WO3" s="225">
        <f>+'DATE SETUP'!GZ15</f>
        <v>45133</v>
      </c>
      <c r="WP3" s="225">
        <f>+'DATE SETUP'!HA15</f>
        <v>45134</v>
      </c>
      <c r="WQ3" s="225">
        <f>+'DATE SETUP'!HB15</f>
        <v>45135</v>
      </c>
      <c r="WR3" s="225">
        <f>+'DATE SETUP'!HC15</f>
        <v>45136</v>
      </c>
      <c r="WS3" s="225">
        <f>+'DATE SETUP'!HD15</f>
        <v>45137</v>
      </c>
      <c r="WT3" s="225">
        <f>+'DATE SETUP'!HE15</f>
        <v>45138</v>
      </c>
      <c r="WU3" s="225">
        <f>+'DATE SETUP'!HF15</f>
        <v>45139</v>
      </c>
      <c r="WV3" s="225">
        <f>+'DATE SETUP'!HG15</f>
        <v>45140</v>
      </c>
      <c r="WW3" s="225">
        <f>+'DATE SETUP'!HH15</f>
        <v>45141</v>
      </c>
      <c r="WX3" s="225">
        <f>+'DATE SETUP'!HI15</f>
        <v>45142</v>
      </c>
      <c r="WY3" s="225">
        <f>+'DATE SETUP'!HJ15</f>
        <v>45143</v>
      </c>
      <c r="WZ3" s="225">
        <f>+'DATE SETUP'!HK15</f>
        <v>45144</v>
      </c>
      <c r="XA3" s="225">
        <f>+'DATE SETUP'!HL15</f>
        <v>45145</v>
      </c>
      <c r="XB3" s="225">
        <f>+'DATE SETUP'!HM15</f>
        <v>45146</v>
      </c>
      <c r="XC3" s="225">
        <f>+'DATE SETUP'!HN15</f>
        <v>45147</v>
      </c>
      <c r="XD3" s="225">
        <f>+'DATE SETUP'!HO15</f>
        <v>45148</v>
      </c>
      <c r="XE3" s="225">
        <f>+'DATE SETUP'!HP15</f>
        <v>45149</v>
      </c>
      <c r="XF3" s="225">
        <f>+'DATE SETUP'!HQ15</f>
        <v>45150</v>
      </c>
      <c r="XG3" s="225">
        <f>+'DATE SETUP'!HR15</f>
        <v>45151</v>
      </c>
      <c r="XH3" s="225">
        <f>+'DATE SETUP'!HS15</f>
        <v>45152</v>
      </c>
      <c r="XI3" s="225">
        <f>+'DATE SETUP'!HT15</f>
        <v>45153</v>
      </c>
      <c r="XJ3" s="225">
        <f>+'DATE SETUP'!HU15</f>
        <v>45154</v>
      </c>
      <c r="XK3" s="225">
        <f>+'DATE SETUP'!HV15</f>
        <v>45155</v>
      </c>
      <c r="XL3" s="225">
        <f>+'DATE SETUP'!HW15</f>
        <v>45156</v>
      </c>
      <c r="XM3" s="225">
        <f>+'DATE SETUP'!HX15</f>
        <v>45157</v>
      </c>
      <c r="XN3" s="225">
        <f>+'DATE SETUP'!HY15</f>
        <v>45158</v>
      </c>
      <c r="XO3" s="225">
        <f>+'DATE SETUP'!HZ15</f>
        <v>45159</v>
      </c>
      <c r="XP3" s="225">
        <f>+'DATE SETUP'!IA15</f>
        <v>45160</v>
      </c>
      <c r="XQ3" s="225">
        <f>+'DATE SETUP'!IB15</f>
        <v>45161</v>
      </c>
      <c r="XR3" s="225">
        <f>+'DATE SETUP'!IC15</f>
        <v>45162</v>
      </c>
      <c r="XS3" s="225">
        <f>+'DATE SETUP'!ID15</f>
        <v>45163</v>
      </c>
      <c r="XT3" s="225">
        <f>+'DATE SETUP'!IE15</f>
        <v>45164</v>
      </c>
      <c r="XU3" s="225">
        <f>+'DATE SETUP'!IF15</f>
        <v>45165</v>
      </c>
      <c r="XV3" s="225">
        <f>+'DATE SETUP'!IG15</f>
        <v>45166</v>
      </c>
      <c r="XW3" s="225">
        <f>+'DATE SETUP'!IH15</f>
        <v>45167</v>
      </c>
      <c r="XX3" s="225">
        <f>+'DATE SETUP'!II15</f>
        <v>45168</v>
      </c>
      <c r="XY3" s="225">
        <f>+'DATE SETUP'!IJ15</f>
        <v>45169</v>
      </c>
      <c r="XZ3" s="225">
        <f>+'DATE SETUP'!IK15</f>
        <v>45170</v>
      </c>
      <c r="YA3" s="225">
        <f>+'DATE SETUP'!IL15</f>
        <v>45171</v>
      </c>
      <c r="YB3" s="225">
        <f>+'DATE SETUP'!IM15</f>
        <v>45172</v>
      </c>
      <c r="YC3" s="225">
        <f>+'DATE SETUP'!IN15</f>
        <v>45173</v>
      </c>
      <c r="YD3" s="225">
        <f>+'DATE SETUP'!IO15</f>
        <v>45174</v>
      </c>
      <c r="YE3" s="225">
        <f>+'DATE SETUP'!IP15</f>
        <v>45175</v>
      </c>
      <c r="YF3" s="225">
        <f>+'DATE SETUP'!IQ15</f>
        <v>45176</v>
      </c>
      <c r="YG3" s="225">
        <f>+'DATE SETUP'!IR15</f>
        <v>45177</v>
      </c>
      <c r="YH3" s="225">
        <f>+'DATE SETUP'!IS15</f>
        <v>45178</v>
      </c>
      <c r="YI3" s="225">
        <f>+'DATE SETUP'!IT15</f>
        <v>45179</v>
      </c>
      <c r="YJ3" s="225">
        <f>+'DATE SETUP'!IU15</f>
        <v>45180</v>
      </c>
      <c r="YK3" s="225">
        <f>+'DATE SETUP'!IV15</f>
        <v>45181</v>
      </c>
      <c r="YL3" s="225">
        <f>+'DATE SETUP'!IW15</f>
        <v>45182</v>
      </c>
      <c r="YM3" s="225">
        <f>+'DATE SETUP'!IX15</f>
        <v>45183</v>
      </c>
      <c r="YN3" s="225">
        <f>+'DATE SETUP'!IY15</f>
        <v>45184</v>
      </c>
      <c r="YO3" s="225">
        <f>+'DATE SETUP'!IZ15</f>
        <v>45185</v>
      </c>
      <c r="YP3" s="225">
        <f>+'DATE SETUP'!JA15</f>
        <v>45186</v>
      </c>
      <c r="YQ3" s="225">
        <f>+'DATE SETUP'!JB15</f>
        <v>45187</v>
      </c>
      <c r="YR3" s="225">
        <f>+'DATE SETUP'!JC15</f>
        <v>45188</v>
      </c>
      <c r="YS3" s="225">
        <f>+'DATE SETUP'!JD15</f>
        <v>45189</v>
      </c>
      <c r="YT3" s="225">
        <f>+'DATE SETUP'!JE15</f>
        <v>45190</v>
      </c>
      <c r="YU3" s="225">
        <f>+'DATE SETUP'!JF15</f>
        <v>45191</v>
      </c>
      <c r="YV3" s="225">
        <f>+'DATE SETUP'!JG15</f>
        <v>45192</v>
      </c>
      <c r="YW3" s="225">
        <f>+'DATE SETUP'!JH15</f>
        <v>45193</v>
      </c>
      <c r="YX3" s="225">
        <f>+'DATE SETUP'!JI15</f>
        <v>45194</v>
      </c>
      <c r="YY3" s="225">
        <f>+'DATE SETUP'!JJ15</f>
        <v>45195</v>
      </c>
      <c r="YZ3" s="225">
        <f>+'DATE SETUP'!JK15</f>
        <v>45196</v>
      </c>
      <c r="ZA3" s="225">
        <f>+'DATE SETUP'!JL15</f>
        <v>45197</v>
      </c>
      <c r="ZB3" s="225">
        <f>+'DATE SETUP'!JM15</f>
        <v>45198</v>
      </c>
      <c r="ZC3" s="225">
        <f>+'DATE SETUP'!JN15</f>
        <v>45199</v>
      </c>
      <c r="ZD3" s="225">
        <f>+'DATE SETUP'!JO15</f>
        <v>45200</v>
      </c>
      <c r="ZE3" s="225">
        <f>+'DATE SETUP'!JP15</f>
        <v>45201</v>
      </c>
      <c r="ZF3" s="225">
        <f>+'DATE SETUP'!JQ15</f>
        <v>45202</v>
      </c>
      <c r="ZG3" s="225">
        <f>+'DATE SETUP'!JR15</f>
        <v>45203</v>
      </c>
      <c r="ZH3" s="225">
        <f>+'DATE SETUP'!JS15</f>
        <v>45204</v>
      </c>
      <c r="ZI3" s="225">
        <f>+'DATE SETUP'!JT15</f>
        <v>45205</v>
      </c>
      <c r="ZJ3" s="225">
        <f>+'DATE SETUP'!JU15</f>
        <v>45206</v>
      </c>
      <c r="ZK3" s="225">
        <f>+'DATE SETUP'!JV15</f>
        <v>45207</v>
      </c>
      <c r="ZL3" s="225">
        <f>+'DATE SETUP'!JW15</f>
        <v>45208</v>
      </c>
      <c r="ZM3" s="225">
        <f>+'DATE SETUP'!JX15</f>
        <v>45209</v>
      </c>
      <c r="ZN3" s="225">
        <f>+'DATE SETUP'!JY15</f>
        <v>45210</v>
      </c>
      <c r="ZO3" s="225">
        <f>+'DATE SETUP'!JZ15</f>
        <v>45211</v>
      </c>
      <c r="ZP3" s="225">
        <f>+'DATE SETUP'!KA15</f>
        <v>45212</v>
      </c>
      <c r="ZQ3" s="225">
        <f>+'DATE SETUP'!KB15</f>
        <v>45213</v>
      </c>
      <c r="ZR3" s="225">
        <f>+'DATE SETUP'!KC15</f>
        <v>45214</v>
      </c>
      <c r="ZS3" s="225">
        <f>+'DATE SETUP'!KD15</f>
        <v>45215</v>
      </c>
      <c r="ZT3" s="225">
        <f>+'DATE SETUP'!KE15</f>
        <v>45216</v>
      </c>
      <c r="ZU3" s="225">
        <f>+'DATE SETUP'!KF15</f>
        <v>45217</v>
      </c>
      <c r="ZV3" s="225">
        <f>+'DATE SETUP'!KG15</f>
        <v>45218</v>
      </c>
      <c r="ZW3" s="225">
        <f>+'DATE SETUP'!KH15</f>
        <v>45219</v>
      </c>
      <c r="ZX3" s="225">
        <f>+'DATE SETUP'!KI15</f>
        <v>45220</v>
      </c>
      <c r="ZY3" s="225">
        <f>+'DATE SETUP'!KJ15</f>
        <v>45221</v>
      </c>
      <c r="ZZ3" s="225">
        <f>+'DATE SETUP'!KK15</f>
        <v>45222</v>
      </c>
      <c r="AAA3" s="225">
        <f>+'DATE SETUP'!KL15</f>
        <v>45223</v>
      </c>
      <c r="AAB3" s="225">
        <f>+'DATE SETUP'!KM15</f>
        <v>45224</v>
      </c>
      <c r="AAC3" s="225">
        <f>+'DATE SETUP'!KN15</f>
        <v>45225</v>
      </c>
      <c r="AAD3" s="225">
        <f>+'DATE SETUP'!KO15</f>
        <v>45226</v>
      </c>
      <c r="AAE3" s="225">
        <f>+'DATE SETUP'!KP15</f>
        <v>45227</v>
      </c>
      <c r="AAF3" s="225">
        <f>+'DATE SETUP'!KQ15</f>
        <v>45228</v>
      </c>
      <c r="AAG3" s="225">
        <f>+'DATE SETUP'!KR15</f>
        <v>45229</v>
      </c>
      <c r="AAH3" s="225">
        <f>+'DATE SETUP'!KS15</f>
        <v>45230</v>
      </c>
      <c r="AAI3" s="225">
        <f>+'DATE SETUP'!KT15</f>
        <v>45231</v>
      </c>
      <c r="AAJ3" s="225">
        <f>+'DATE SETUP'!KU15</f>
        <v>45232</v>
      </c>
      <c r="AAK3" s="225">
        <f>+'DATE SETUP'!KV15</f>
        <v>45233</v>
      </c>
      <c r="AAL3" s="225">
        <f>+'DATE SETUP'!KW15</f>
        <v>45234</v>
      </c>
      <c r="AAM3" s="225">
        <f>+'DATE SETUP'!KX15</f>
        <v>45235</v>
      </c>
      <c r="AAN3" s="225">
        <f>+'DATE SETUP'!KY15</f>
        <v>45236</v>
      </c>
      <c r="AAO3" s="225">
        <f>+'DATE SETUP'!KZ15</f>
        <v>45237</v>
      </c>
      <c r="AAP3" s="225">
        <f>+'DATE SETUP'!LA15</f>
        <v>45238</v>
      </c>
      <c r="AAQ3" s="225">
        <f>+'DATE SETUP'!LB15</f>
        <v>45239</v>
      </c>
      <c r="AAR3" s="225">
        <f>+'DATE SETUP'!LC15</f>
        <v>45240</v>
      </c>
      <c r="AAS3" s="225">
        <f>+'DATE SETUP'!LD15</f>
        <v>45241</v>
      </c>
      <c r="AAT3" s="225">
        <f>+'DATE SETUP'!LE15</f>
        <v>45242</v>
      </c>
      <c r="AAU3" s="225">
        <f>+'DATE SETUP'!LF15</f>
        <v>45243</v>
      </c>
      <c r="AAV3" s="225">
        <f>+'DATE SETUP'!LG15</f>
        <v>45244</v>
      </c>
      <c r="AAW3" s="225">
        <f>+'DATE SETUP'!LH15</f>
        <v>45245</v>
      </c>
      <c r="AAX3" s="225">
        <f>+'DATE SETUP'!LI15</f>
        <v>45246</v>
      </c>
      <c r="AAY3" s="225">
        <f>+'DATE SETUP'!LJ15</f>
        <v>45247</v>
      </c>
      <c r="AAZ3" s="225">
        <f>+'DATE SETUP'!LK15</f>
        <v>45248</v>
      </c>
      <c r="ABA3" s="225">
        <f>+'DATE SETUP'!LL15</f>
        <v>45249</v>
      </c>
      <c r="ABB3" s="225">
        <f>+'DATE SETUP'!LM15</f>
        <v>45250</v>
      </c>
      <c r="ABC3" s="225">
        <f>+'DATE SETUP'!LN15</f>
        <v>45251</v>
      </c>
      <c r="ABD3" s="225">
        <f>+'DATE SETUP'!LO15</f>
        <v>45252</v>
      </c>
      <c r="ABE3" s="225">
        <f>+'DATE SETUP'!LP15</f>
        <v>45253</v>
      </c>
      <c r="ABF3" s="225">
        <f>+'DATE SETUP'!LQ15</f>
        <v>45254</v>
      </c>
      <c r="ABG3" s="225">
        <f>+'DATE SETUP'!LR15</f>
        <v>45255</v>
      </c>
      <c r="ABH3" s="225">
        <f>+'DATE SETUP'!LS15</f>
        <v>45256</v>
      </c>
      <c r="ABI3" s="225">
        <f>+'DATE SETUP'!LT15</f>
        <v>45257</v>
      </c>
      <c r="ABJ3" s="225">
        <f>+'DATE SETUP'!LU15</f>
        <v>45258</v>
      </c>
      <c r="ABK3" s="225">
        <f>+'DATE SETUP'!LV15</f>
        <v>45259</v>
      </c>
      <c r="ABL3" s="225">
        <f>+'DATE SETUP'!LW15</f>
        <v>45260</v>
      </c>
      <c r="ABM3" s="225">
        <f>+'DATE SETUP'!LX15</f>
        <v>45261</v>
      </c>
      <c r="ABN3" s="225">
        <f>+'DATE SETUP'!LY15</f>
        <v>45262</v>
      </c>
      <c r="ABO3" s="225">
        <f>+'DATE SETUP'!LZ15</f>
        <v>45263</v>
      </c>
      <c r="ABP3" s="225">
        <f>+'DATE SETUP'!MA15</f>
        <v>45264</v>
      </c>
      <c r="ABQ3" s="225">
        <f>+'DATE SETUP'!MB15</f>
        <v>45265</v>
      </c>
      <c r="ABR3" s="225">
        <f>+'DATE SETUP'!MC15</f>
        <v>45266</v>
      </c>
      <c r="ABS3" s="225">
        <f>+'DATE SETUP'!MD15</f>
        <v>45267</v>
      </c>
      <c r="ABT3" s="225">
        <f>+'DATE SETUP'!ME15</f>
        <v>45268</v>
      </c>
      <c r="ABU3" s="225">
        <f>+'DATE SETUP'!MF15</f>
        <v>45269</v>
      </c>
      <c r="ABV3" s="225">
        <f>+'DATE SETUP'!MG15</f>
        <v>45270</v>
      </c>
      <c r="ABW3" s="225">
        <f>+'DATE SETUP'!MH15</f>
        <v>45271</v>
      </c>
      <c r="ABX3" s="225">
        <f>+'DATE SETUP'!MI15</f>
        <v>45272</v>
      </c>
      <c r="ABY3" s="225">
        <f>+'DATE SETUP'!MJ15</f>
        <v>45273</v>
      </c>
      <c r="ABZ3" s="225">
        <f>+'DATE SETUP'!MK15</f>
        <v>45274</v>
      </c>
      <c r="ACA3" s="225">
        <f>+'DATE SETUP'!ML15</f>
        <v>45275</v>
      </c>
      <c r="ACB3" s="225">
        <f>+'DATE SETUP'!MM15</f>
        <v>45276</v>
      </c>
      <c r="ACC3" s="225">
        <f>+'DATE SETUP'!MN15</f>
        <v>45277</v>
      </c>
      <c r="ACD3" s="225">
        <f>+'DATE SETUP'!MO15</f>
        <v>45278</v>
      </c>
      <c r="ACE3" s="225">
        <f>+'DATE SETUP'!MP15</f>
        <v>45279</v>
      </c>
      <c r="ACF3" s="225">
        <f>+'DATE SETUP'!MQ15</f>
        <v>45280</v>
      </c>
      <c r="ACG3" s="225">
        <f>+'DATE SETUP'!MR15</f>
        <v>45281</v>
      </c>
      <c r="ACH3" s="225">
        <f>+'DATE SETUP'!MS15</f>
        <v>45282</v>
      </c>
      <c r="ACI3" s="225">
        <f>+'DATE SETUP'!MT15</f>
        <v>45283</v>
      </c>
      <c r="ACJ3" s="225">
        <f>+'DATE SETUP'!MU15</f>
        <v>45284</v>
      </c>
      <c r="ACK3" s="225">
        <f>+'DATE SETUP'!MV15</f>
        <v>45285</v>
      </c>
      <c r="ACL3" s="225">
        <f>+'DATE SETUP'!MW15</f>
        <v>45286</v>
      </c>
      <c r="ACM3" s="225">
        <f>+'DATE SETUP'!MX15</f>
        <v>45287</v>
      </c>
      <c r="ACN3" s="225">
        <f>+'DATE SETUP'!MY15</f>
        <v>45288</v>
      </c>
      <c r="ACO3" s="225">
        <f>+'DATE SETUP'!MZ15</f>
        <v>45289</v>
      </c>
      <c r="ACP3" s="225">
        <f>+'DATE SETUP'!NA15</f>
        <v>45290</v>
      </c>
      <c r="ACQ3" s="225">
        <f>+'DATE SETUP'!NB15</f>
        <v>45291</v>
      </c>
      <c r="ACR3" s="7">
        <f>+'DATE SETUP'!B13</f>
        <v>1</v>
      </c>
      <c r="ACS3" s="7">
        <f>+'DATE SETUP'!C13</f>
        <v>2</v>
      </c>
      <c r="ACT3" s="7">
        <f>+'DATE SETUP'!D13</f>
        <v>3</v>
      </c>
      <c r="ACU3" s="7">
        <f>+'DATE SETUP'!E13</f>
        <v>4</v>
      </c>
      <c r="ACV3" s="7">
        <f>+'DATE SETUP'!F13</f>
        <v>5</v>
      </c>
      <c r="ACW3" s="7">
        <f>+'DATE SETUP'!G13</f>
        <v>6</v>
      </c>
      <c r="ACX3" s="7">
        <f>+'DATE SETUP'!H13</f>
        <v>7</v>
      </c>
      <c r="ACY3" s="7">
        <f>+'DATE SETUP'!I13</f>
        <v>8</v>
      </c>
      <c r="ACZ3" s="7">
        <f>+'DATE SETUP'!J13</f>
        <v>9</v>
      </c>
      <c r="ADA3" s="7">
        <f>+'DATE SETUP'!K13</f>
        <v>10</v>
      </c>
      <c r="ADB3" s="7">
        <f>+'DATE SETUP'!L13</f>
        <v>11</v>
      </c>
      <c r="ADC3" s="7">
        <f>+'DATE SETUP'!M13</f>
        <v>12</v>
      </c>
      <c r="ADD3" s="7">
        <f>+'DATE SETUP'!N13</f>
        <v>13</v>
      </c>
      <c r="ADE3" s="7">
        <f>+'DATE SETUP'!O13</f>
        <v>14</v>
      </c>
      <c r="ADF3" s="7">
        <f>+'DATE SETUP'!P13</f>
        <v>15</v>
      </c>
      <c r="ADG3" s="7">
        <f>+'DATE SETUP'!Q13</f>
        <v>16</v>
      </c>
      <c r="ADH3" s="7">
        <f>+'DATE SETUP'!R13</f>
        <v>17</v>
      </c>
      <c r="ADI3" s="7">
        <f>+'DATE SETUP'!S13</f>
        <v>18</v>
      </c>
      <c r="ADJ3" s="7">
        <f>+'DATE SETUP'!T13</f>
        <v>19</v>
      </c>
      <c r="ADK3" s="7">
        <f>+'DATE SETUP'!U13</f>
        <v>20</v>
      </c>
      <c r="ADL3" s="7">
        <f>+'DATE SETUP'!V13</f>
        <v>21</v>
      </c>
      <c r="ADM3" s="7">
        <f>+'DATE SETUP'!W13</f>
        <v>22</v>
      </c>
      <c r="ADN3" s="7">
        <f>+'DATE SETUP'!X13</f>
        <v>23</v>
      </c>
      <c r="ADO3" s="7">
        <f>+'DATE SETUP'!Y13</f>
        <v>24</v>
      </c>
      <c r="ADP3" s="7">
        <f>+'DATE SETUP'!Z13</f>
        <v>25</v>
      </c>
      <c r="ADQ3" s="7">
        <f>+'DATE SETUP'!AA13</f>
        <v>26</v>
      </c>
      <c r="ADR3" s="7">
        <f>+'DATE SETUP'!AB13</f>
        <v>27</v>
      </c>
      <c r="ADS3" s="7">
        <f>+'DATE SETUP'!AC13</f>
        <v>28</v>
      </c>
      <c r="ADT3" s="7">
        <f>+'DATE SETUP'!AD13</f>
        <v>29</v>
      </c>
      <c r="ADU3" s="7">
        <f>+'DATE SETUP'!AE13</f>
        <v>30</v>
      </c>
      <c r="ADV3" s="7">
        <f>+'DATE SETUP'!AF13</f>
        <v>31</v>
      </c>
      <c r="ADW3" s="7">
        <f>+'DATE SETUP'!AG13</f>
        <v>32</v>
      </c>
      <c r="ADX3" s="7">
        <f>+'DATE SETUP'!AH13</f>
        <v>33</v>
      </c>
      <c r="ADY3" s="7">
        <f>+'DATE SETUP'!AI13</f>
        <v>34</v>
      </c>
      <c r="ADZ3" s="7">
        <f>+'DATE SETUP'!AJ13</f>
        <v>35</v>
      </c>
      <c r="AEA3" s="7">
        <f>+'DATE SETUP'!AK13</f>
        <v>36</v>
      </c>
      <c r="AEB3" s="7">
        <f>+'DATE SETUP'!AL13</f>
        <v>37</v>
      </c>
      <c r="AEC3" s="7">
        <f>+'DATE SETUP'!AM13</f>
        <v>38</v>
      </c>
      <c r="AED3" s="7">
        <f>+'DATE SETUP'!AN13</f>
        <v>39</v>
      </c>
      <c r="AEE3" s="7">
        <f>+'DATE SETUP'!AO13</f>
        <v>40</v>
      </c>
      <c r="AEF3" s="7">
        <f>+'DATE SETUP'!AP13</f>
        <v>41</v>
      </c>
      <c r="AEG3" s="7">
        <f>+'DATE SETUP'!AQ13</f>
        <v>42</v>
      </c>
      <c r="AEH3" s="7">
        <f>+'DATE SETUP'!AR13</f>
        <v>43</v>
      </c>
      <c r="AEI3" s="7">
        <f>+'DATE SETUP'!AS13</f>
        <v>44</v>
      </c>
      <c r="AEJ3" s="7">
        <f>+'DATE SETUP'!AT13</f>
        <v>45</v>
      </c>
      <c r="AEK3" s="7">
        <f>+'DATE SETUP'!AU13</f>
        <v>46</v>
      </c>
      <c r="AEL3" s="7">
        <f>+'DATE SETUP'!AV13</f>
        <v>47</v>
      </c>
      <c r="AEM3" s="7">
        <f>+'DATE SETUP'!AW13</f>
        <v>48</v>
      </c>
      <c r="AEN3" s="7">
        <f>+'DATE SETUP'!AX13</f>
        <v>49</v>
      </c>
      <c r="AEO3" s="7">
        <f>+'DATE SETUP'!AY13</f>
        <v>50</v>
      </c>
      <c r="AEP3" s="7">
        <f>+'DATE SETUP'!AZ13</f>
        <v>51</v>
      </c>
      <c r="AEQ3" s="7">
        <f>+'DATE SETUP'!BA13</f>
        <v>52</v>
      </c>
      <c r="AER3" s="7">
        <f>+'DATE SETUP'!BB13</f>
        <v>53</v>
      </c>
      <c r="AES3" s="11">
        <f>+ACR3</f>
        <v>1</v>
      </c>
      <c r="AET3" s="12">
        <f t="shared" ref="AET3:AGS5" si="3">+ACS3</f>
        <v>2</v>
      </c>
      <c r="AEU3" s="12">
        <f t="shared" si="3"/>
        <v>3</v>
      </c>
      <c r="AEV3" s="12">
        <f t="shared" si="3"/>
        <v>4</v>
      </c>
      <c r="AEW3" s="12">
        <f t="shared" si="3"/>
        <v>5</v>
      </c>
      <c r="AEX3" s="12">
        <f t="shared" si="3"/>
        <v>6</v>
      </c>
      <c r="AEY3" s="12">
        <f t="shared" si="3"/>
        <v>7</v>
      </c>
      <c r="AEZ3" s="12">
        <f t="shared" si="3"/>
        <v>8</v>
      </c>
      <c r="AFA3" s="12">
        <f t="shared" si="3"/>
        <v>9</v>
      </c>
      <c r="AFB3" s="12">
        <f t="shared" si="3"/>
        <v>10</v>
      </c>
      <c r="AFC3" s="12">
        <f t="shared" si="3"/>
        <v>11</v>
      </c>
      <c r="AFD3" s="12">
        <f t="shared" si="3"/>
        <v>12</v>
      </c>
      <c r="AFE3" s="12">
        <f t="shared" si="3"/>
        <v>13</v>
      </c>
      <c r="AFF3" s="12">
        <f t="shared" si="3"/>
        <v>14</v>
      </c>
      <c r="AFG3" s="12">
        <f t="shared" si="3"/>
        <v>15</v>
      </c>
      <c r="AFH3" s="12">
        <f t="shared" si="3"/>
        <v>16</v>
      </c>
      <c r="AFI3" s="12">
        <f t="shared" si="3"/>
        <v>17</v>
      </c>
      <c r="AFJ3" s="12">
        <f t="shared" si="3"/>
        <v>18</v>
      </c>
      <c r="AFK3" s="12">
        <f t="shared" si="3"/>
        <v>19</v>
      </c>
      <c r="AFL3" s="12">
        <f t="shared" si="3"/>
        <v>20</v>
      </c>
      <c r="AFM3" s="12">
        <f t="shared" si="3"/>
        <v>21</v>
      </c>
      <c r="AFN3" s="12">
        <f t="shared" si="3"/>
        <v>22</v>
      </c>
      <c r="AFO3" s="12">
        <f t="shared" si="3"/>
        <v>23</v>
      </c>
      <c r="AFP3" s="12">
        <f t="shared" si="3"/>
        <v>24</v>
      </c>
      <c r="AFQ3" s="12">
        <f t="shared" si="3"/>
        <v>25</v>
      </c>
      <c r="AFR3" s="12">
        <f t="shared" si="3"/>
        <v>26</v>
      </c>
      <c r="AFS3" s="12">
        <f t="shared" si="3"/>
        <v>27</v>
      </c>
      <c r="AFT3" s="12">
        <f t="shared" si="3"/>
        <v>28</v>
      </c>
      <c r="AFU3" s="12">
        <f t="shared" si="3"/>
        <v>29</v>
      </c>
      <c r="AFV3" s="12">
        <f t="shared" si="3"/>
        <v>30</v>
      </c>
      <c r="AFW3" s="12">
        <f t="shared" si="3"/>
        <v>31</v>
      </c>
      <c r="AFX3" s="12">
        <f t="shared" si="3"/>
        <v>32</v>
      </c>
      <c r="AFY3" s="12">
        <f t="shared" si="3"/>
        <v>33</v>
      </c>
      <c r="AFZ3" s="12">
        <f t="shared" si="3"/>
        <v>34</v>
      </c>
      <c r="AGA3" s="12">
        <f t="shared" si="3"/>
        <v>35</v>
      </c>
      <c r="AGB3" s="12">
        <f t="shared" si="3"/>
        <v>36</v>
      </c>
      <c r="AGC3" s="12">
        <f t="shared" si="3"/>
        <v>37</v>
      </c>
      <c r="AGD3" s="12">
        <f t="shared" si="3"/>
        <v>38</v>
      </c>
      <c r="AGE3" s="12">
        <f t="shared" si="3"/>
        <v>39</v>
      </c>
      <c r="AGF3" s="12">
        <f t="shared" si="3"/>
        <v>40</v>
      </c>
      <c r="AGG3" s="12">
        <f t="shared" si="3"/>
        <v>41</v>
      </c>
      <c r="AGH3" s="12">
        <f t="shared" si="3"/>
        <v>42</v>
      </c>
      <c r="AGI3" s="12">
        <f t="shared" si="3"/>
        <v>43</v>
      </c>
      <c r="AGJ3" s="12">
        <f t="shared" si="3"/>
        <v>44</v>
      </c>
      <c r="AGK3" s="12">
        <f t="shared" si="3"/>
        <v>45</v>
      </c>
      <c r="AGL3" s="12">
        <f t="shared" si="3"/>
        <v>46</v>
      </c>
      <c r="AGM3" s="12">
        <f t="shared" si="3"/>
        <v>47</v>
      </c>
      <c r="AGN3" s="12">
        <f t="shared" si="3"/>
        <v>48</v>
      </c>
      <c r="AGO3" s="12">
        <f t="shared" si="3"/>
        <v>49</v>
      </c>
      <c r="AGP3" s="12">
        <f t="shared" si="3"/>
        <v>50</v>
      </c>
      <c r="AGQ3" s="12">
        <f t="shared" si="3"/>
        <v>51</v>
      </c>
      <c r="AGR3" s="12">
        <f t="shared" si="3"/>
        <v>52</v>
      </c>
      <c r="AGS3" s="13">
        <f t="shared" si="3"/>
        <v>53</v>
      </c>
    </row>
    <row r="4" spans="1:877" ht="15" customHeight="1" x14ac:dyDescent="0.2">
      <c r="A4" s="15" t="s">
        <v>96</v>
      </c>
      <c r="B4" s="206">
        <f>+'DATE SETUP'!B6</f>
        <v>44927</v>
      </c>
      <c r="C4" s="206">
        <f>+'DATE SETUP'!C6</f>
        <v>44952</v>
      </c>
      <c r="D4" s="206">
        <f>+'DATE SETUP'!D6</f>
        <v>44983</v>
      </c>
      <c r="E4" s="206">
        <f>+'DATE SETUP'!E6</f>
        <v>45011</v>
      </c>
      <c r="F4" s="206">
        <f>+'DATE SETUP'!F6</f>
        <v>45042</v>
      </c>
      <c r="G4" s="206">
        <f>+'DATE SETUP'!G6</f>
        <v>45072</v>
      </c>
      <c r="H4" s="206">
        <f>+'DATE SETUP'!H6</f>
        <v>45103</v>
      </c>
      <c r="I4" s="206">
        <f>+'DATE SETUP'!I6</f>
        <v>45133</v>
      </c>
      <c r="J4" s="206">
        <f>+'DATE SETUP'!J6</f>
        <v>45164</v>
      </c>
      <c r="K4" s="206">
        <f>+'DATE SETUP'!K6</f>
        <v>45195</v>
      </c>
      <c r="L4" s="206">
        <f>+'DATE SETUP'!L6</f>
        <v>45225</v>
      </c>
      <c r="M4" s="206">
        <f>+'DATE SETUP'!M6</f>
        <v>45256</v>
      </c>
      <c r="N4" s="429"/>
      <c r="O4" s="430"/>
      <c r="P4" s="430"/>
      <c r="Q4" s="431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9"/>
      <c r="AD4" s="207"/>
      <c r="AE4" s="208"/>
      <c r="AF4" s="208"/>
      <c r="AG4" s="208"/>
      <c r="AH4" s="208"/>
      <c r="AI4" s="208"/>
      <c r="AJ4" s="208"/>
      <c r="AK4" s="208"/>
      <c r="AL4" s="208"/>
      <c r="AM4" s="208"/>
      <c r="AN4" s="208"/>
      <c r="AO4" s="208"/>
      <c r="AP4" s="228"/>
      <c r="AQ4" s="229"/>
      <c r="AR4" s="229"/>
      <c r="AS4" s="229"/>
      <c r="AT4" s="229"/>
      <c r="AU4" s="229"/>
      <c r="AV4" s="229"/>
      <c r="AW4" s="229"/>
      <c r="AX4" s="229"/>
      <c r="AY4" s="229"/>
      <c r="AZ4" s="229"/>
      <c r="BA4" s="229"/>
      <c r="BB4" s="229"/>
      <c r="BC4" s="229"/>
      <c r="BD4" s="229"/>
      <c r="BE4" s="229"/>
      <c r="BF4" s="229"/>
      <c r="BG4" s="229"/>
      <c r="BH4" s="229"/>
      <c r="BI4" s="229"/>
      <c r="BJ4" s="229"/>
      <c r="BK4" s="229"/>
      <c r="BL4" s="229"/>
      <c r="BM4" s="229"/>
      <c r="BN4" s="230"/>
      <c r="BO4" s="235"/>
      <c r="BP4" s="235"/>
      <c r="BQ4" s="235"/>
      <c r="BR4" s="235"/>
      <c r="BS4" s="235"/>
      <c r="BT4" s="235"/>
      <c r="BU4" s="235"/>
      <c r="BV4" s="235"/>
      <c r="BW4" s="235"/>
      <c r="BX4" s="235"/>
      <c r="BY4" s="235"/>
      <c r="BZ4" s="235"/>
      <c r="CA4" s="235"/>
      <c r="CB4" s="235"/>
      <c r="CC4" s="235"/>
      <c r="CD4" s="235"/>
      <c r="CE4" s="235"/>
      <c r="CF4" s="235"/>
      <c r="CG4" s="235"/>
      <c r="CH4" s="235"/>
      <c r="CI4" s="235"/>
      <c r="CJ4" s="235"/>
      <c r="CK4" s="235"/>
      <c r="CL4" s="235"/>
      <c r="CM4" s="235"/>
      <c r="CN4" s="235"/>
      <c r="CO4" s="235"/>
      <c r="CP4" s="235"/>
      <c r="CQ4" s="235"/>
      <c r="CR4" s="235"/>
      <c r="CS4" s="235"/>
      <c r="CT4" s="238"/>
      <c r="CU4" s="238"/>
      <c r="CV4" s="238"/>
      <c r="CW4" s="238"/>
      <c r="CX4" s="238"/>
      <c r="CY4" s="238"/>
      <c r="CZ4" s="238"/>
      <c r="DA4" s="238"/>
      <c r="DB4" s="238"/>
      <c r="DC4" s="238"/>
      <c r="DD4" s="238"/>
      <c r="DE4" s="238"/>
      <c r="DF4" s="238"/>
      <c r="DG4" s="238"/>
      <c r="DH4" s="238"/>
      <c r="DI4" s="238"/>
      <c r="DJ4" s="238"/>
      <c r="DK4" s="238"/>
      <c r="DL4" s="238"/>
      <c r="DM4" s="238"/>
      <c r="DN4" s="238"/>
      <c r="DO4" s="238"/>
      <c r="DP4" s="238"/>
      <c r="DQ4" s="238"/>
      <c r="DR4" s="238"/>
      <c r="DS4" s="238"/>
      <c r="DT4" s="238"/>
      <c r="DU4" s="238"/>
      <c r="DV4" s="217"/>
      <c r="DW4" s="210"/>
      <c r="DX4" s="210"/>
      <c r="DY4" s="210"/>
      <c r="DZ4" s="210"/>
      <c r="EA4" s="210"/>
      <c r="EB4" s="210"/>
      <c r="EC4" s="210"/>
      <c r="ED4" s="210"/>
      <c r="EE4" s="210"/>
      <c r="EF4" s="210"/>
      <c r="EG4" s="210"/>
      <c r="EH4" s="210"/>
      <c r="EI4" s="210"/>
      <c r="EJ4" s="210"/>
      <c r="EK4" s="210"/>
      <c r="EL4" s="210"/>
      <c r="EM4" s="210"/>
      <c r="EN4" s="210"/>
      <c r="EO4" s="210"/>
      <c r="EP4" s="210"/>
      <c r="EQ4" s="210"/>
      <c r="ER4" s="210"/>
      <c r="ES4" s="210"/>
      <c r="ET4" s="210"/>
      <c r="EU4" s="210"/>
      <c r="EV4" s="210"/>
      <c r="EW4" s="210"/>
      <c r="EX4" s="210"/>
      <c r="EY4" s="210"/>
      <c r="EZ4" s="220"/>
      <c r="FA4" s="241"/>
      <c r="FB4" s="241"/>
      <c r="FC4" s="241"/>
      <c r="FD4" s="241"/>
      <c r="FE4" s="241"/>
      <c r="FF4" s="241"/>
      <c r="FG4" s="241"/>
      <c r="FH4" s="241"/>
      <c r="FI4" s="241"/>
      <c r="FJ4" s="241"/>
      <c r="FK4" s="241"/>
      <c r="FL4" s="241"/>
      <c r="FM4" s="241"/>
      <c r="FN4" s="241"/>
      <c r="FO4" s="241"/>
      <c r="FP4" s="241"/>
      <c r="FQ4" s="241"/>
      <c r="FR4" s="241"/>
      <c r="FS4" s="241"/>
      <c r="FT4" s="241"/>
      <c r="FU4" s="241"/>
      <c r="FV4" s="241"/>
      <c r="FW4" s="241"/>
      <c r="FX4" s="241"/>
      <c r="FY4" s="241"/>
      <c r="FZ4" s="241"/>
      <c r="GA4" s="241"/>
      <c r="GB4" s="241"/>
      <c r="GC4" s="241"/>
      <c r="GD4" s="241"/>
      <c r="GE4" s="244"/>
      <c r="GF4" s="211"/>
      <c r="GG4" s="211"/>
      <c r="GH4" s="211"/>
      <c r="GI4" s="211"/>
      <c r="GJ4" s="211"/>
      <c r="GK4" s="211"/>
      <c r="GL4" s="211"/>
      <c r="GM4" s="211"/>
      <c r="GN4" s="211"/>
      <c r="GO4" s="211"/>
      <c r="GP4" s="211"/>
      <c r="GQ4" s="211"/>
      <c r="GR4" s="211"/>
      <c r="GS4" s="211"/>
      <c r="GT4" s="211"/>
      <c r="GU4" s="211"/>
      <c r="GV4" s="211"/>
      <c r="GW4" s="211"/>
      <c r="GX4" s="211"/>
      <c r="GY4" s="211"/>
      <c r="GZ4" s="211"/>
      <c r="HA4" s="211"/>
      <c r="HB4" s="211"/>
      <c r="HC4" s="211"/>
      <c r="HD4" s="211"/>
      <c r="HE4" s="211"/>
      <c r="HF4" s="211"/>
      <c r="HG4" s="211"/>
      <c r="HH4" s="211"/>
      <c r="HI4" s="220"/>
      <c r="HJ4" s="248"/>
      <c r="HK4" s="249"/>
      <c r="HL4" s="249"/>
      <c r="HM4" s="249"/>
      <c r="HN4" s="249"/>
      <c r="HO4" s="249"/>
      <c r="HP4" s="249"/>
      <c r="HQ4" s="249"/>
      <c r="HR4" s="249"/>
      <c r="HS4" s="249"/>
      <c r="HT4" s="249"/>
      <c r="HU4" s="249"/>
      <c r="HV4" s="249"/>
      <c r="HW4" s="249"/>
      <c r="HX4" s="249"/>
      <c r="HY4" s="249"/>
      <c r="HZ4" s="249"/>
      <c r="IA4" s="249"/>
      <c r="IB4" s="249"/>
      <c r="IC4" s="249"/>
      <c r="ID4" s="249"/>
      <c r="IE4" s="249"/>
      <c r="IF4" s="249"/>
      <c r="IG4" s="249"/>
      <c r="IH4" s="249"/>
      <c r="II4" s="249"/>
      <c r="IJ4" s="249"/>
      <c r="IK4" s="249"/>
      <c r="IL4" s="249"/>
      <c r="IM4" s="250"/>
      <c r="IN4" s="257"/>
      <c r="IO4" s="253"/>
      <c r="IP4" s="253"/>
      <c r="IQ4" s="253"/>
      <c r="IR4" s="253"/>
      <c r="IS4" s="253"/>
      <c r="IT4" s="253"/>
      <c r="IU4" s="253"/>
      <c r="IV4" s="253"/>
      <c r="IW4" s="253"/>
      <c r="IX4" s="253"/>
      <c r="IY4" s="253"/>
      <c r="IZ4" s="253"/>
      <c r="JA4" s="253"/>
      <c r="JB4" s="253"/>
      <c r="JC4" s="253"/>
      <c r="JD4" s="253"/>
      <c r="JE4" s="253"/>
      <c r="JF4" s="253"/>
      <c r="JG4" s="253"/>
      <c r="JH4" s="253"/>
      <c r="JI4" s="253"/>
      <c r="JJ4" s="253"/>
      <c r="JK4" s="253"/>
      <c r="JL4" s="253"/>
      <c r="JM4" s="253"/>
      <c r="JN4" s="253"/>
      <c r="JO4" s="253"/>
      <c r="JP4" s="253"/>
      <c r="JQ4" s="253"/>
      <c r="JR4" s="258"/>
      <c r="JS4" s="262"/>
      <c r="JT4" s="262"/>
      <c r="JU4" s="262"/>
      <c r="JV4" s="262"/>
      <c r="JW4" s="262"/>
      <c r="JX4" s="262"/>
      <c r="JY4" s="262"/>
      <c r="JZ4" s="262"/>
      <c r="KA4" s="262"/>
      <c r="KB4" s="262"/>
      <c r="KC4" s="262"/>
      <c r="KD4" s="262"/>
      <c r="KE4" s="262"/>
      <c r="KF4" s="262"/>
      <c r="KG4" s="262"/>
      <c r="KH4" s="262"/>
      <c r="KI4" s="262"/>
      <c r="KJ4" s="262"/>
      <c r="KK4" s="262"/>
      <c r="KL4" s="262"/>
      <c r="KM4" s="262"/>
      <c r="KN4" s="262"/>
      <c r="KO4" s="262"/>
      <c r="KP4" s="262"/>
      <c r="KQ4" s="262"/>
      <c r="KR4" s="262"/>
      <c r="KS4" s="262"/>
      <c r="KT4" s="262"/>
      <c r="KU4" s="262"/>
      <c r="KV4" s="262"/>
      <c r="KW4" s="262"/>
      <c r="KX4" s="217"/>
      <c r="KY4" s="210"/>
      <c r="KZ4" s="210"/>
      <c r="LA4" s="210"/>
      <c r="LB4" s="210"/>
      <c r="LC4" s="210"/>
      <c r="LD4" s="210"/>
      <c r="LE4" s="210"/>
      <c r="LF4" s="210"/>
      <c r="LG4" s="210"/>
      <c r="LH4" s="210"/>
      <c r="LI4" s="210"/>
      <c r="LJ4" s="210"/>
      <c r="LK4" s="210"/>
      <c r="LL4" s="210"/>
      <c r="LM4" s="210"/>
      <c r="LN4" s="210"/>
      <c r="LO4" s="210"/>
      <c r="LP4" s="210"/>
      <c r="LQ4" s="210"/>
      <c r="LR4" s="210"/>
      <c r="LS4" s="210"/>
      <c r="LT4" s="210"/>
      <c r="LU4" s="210"/>
      <c r="LV4" s="210"/>
      <c r="LW4" s="210"/>
      <c r="LX4" s="210"/>
      <c r="LY4" s="210"/>
      <c r="LZ4" s="210"/>
      <c r="MA4" s="220"/>
      <c r="MB4" s="241"/>
      <c r="MC4" s="241"/>
      <c r="MD4" s="241"/>
      <c r="ME4" s="241"/>
      <c r="MF4" s="241"/>
      <c r="MG4" s="241"/>
      <c r="MH4" s="241"/>
      <c r="MI4" s="241"/>
      <c r="MJ4" s="241"/>
      <c r="MK4" s="241"/>
      <c r="ML4" s="241"/>
      <c r="MM4" s="241"/>
      <c r="MN4" s="241"/>
      <c r="MO4" s="241"/>
      <c r="MP4" s="241"/>
      <c r="MQ4" s="241"/>
      <c r="MR4" s="241"/>
      <c r="MS4" s="241"/>
      <c r="MT4" s="241"/>
      <c r="MU4" s="241"/>
      <c r="MV4" s="241"/>
      <c r="MW4" s="241"/>
      <c r="MX4" s="241"/>
      <c r="MY4" s="241"/>
      <c r="MZ4" s="241"/>
      <c r="NA4" s="241"/>
      <c r="NB4" s="241"/>
      <c r="NC4" s="241"/>
      <c r="ND4" s="241"/>
      <c r="NE4" s="241"/>
      <c r="NF4" s="241"/>
      <c r="NG4" s="210"/>
      <c r="NH4" s="210"/>
      <c r="NI4" s="210"/>
      <c r="NJ4" s="210"/>
      <c r="NK4" s="210"/>
      <c r="NL4" s="210"/>
      <c r="NM4" s="210"/>
      <c r="NN4" s="210"/>
      <c r="NO4" s="210"/>
      <c r="NP4" s="210"/>
      <c r="NQ4" s="210"/>
      <c r="NR4" s="210"/>
      <c r="NS4" s="210"/>
      <c r="NT4" s="210"/>
      <c r="NU4" s="210"/>
      <c r="NV4" s="210"/>
      <c r="NW4" s="210"/>
      <c r="NX4" s="210"/>
      <c r="NY4" s="210"/>
      <c r="NZ4" s="210"/>
      <c r="OA4" s="210"/>
      <c r="OB4" s="210"/>
      <c r="OC4" s="210"/>
      <c r="OD4" s="210"/>
      <c r="OE4" s="210"/>
      <c r="OF4" s="210"/>
      <c r="OG4" s="210"/>
      <c r="OH4" s="210"/>
      <c r="OI4" s="210"/>
      <c r="OJ4" s="210"/>
      <c r="OK4" s="210"/>
      <c r="OL4" s="210"/>
      <c r="OM4" s="210"/>
      <c r="ON4" s="210"/>
      <c r="OO4" s="210"/>
      <c r="OP4" s="220"/>
      <c r="OQ4" s="228"/>
      <c r="OR4" s="229"/>
      <c r="OS4" s="229"/>
      <c r="OT4" s="229"/>
      <c r="OU4" s="229"/>
      <c r="OV4" s="229"/>
      <c r="OW4" s="229"/>
      <c r="OX4" s="229"/>
      <c r="OY4" s="229"/>
      <c r="OZ4" s="229"/>
      <c r="PA4" s="229"/>
      <c r="PB4" s="229"/>
      <c r="PC4" s="229"/>
      <c r="PD4" s="229"/>
      <c r="PE4" s="229"/>
      <c r="PF4" s="229"/>
      <c r="PG4" s="229"/>
      <c r="PH4" s="229"/>
      <c r="PI4" s="229"/>
      <c r="PJ4" s="229"/>
      <c r="PK4" s="229"/>
      <c r="PL4" s="229"/>
      <c r="PM4" s="229"/>
      <c r="PN4" s="229"/>
      <c r="PO4" s="230"/>
      <c r="PP4" s="235"/>
      <c r="PQ4" s="235"/>
      <c r="PR4" s="235"/>
      <c r="PS4" s="235"/>
      <c r="PT4" s="235"/>
      <c r="PU4" s="235"/>
      <c r="PV4" s="235"/>
      <c r="PW4" s="235"/>
      <c r="PX4" s="235"/>
      <c r="PY4" s="235"/>
      <c r="PZ4" s="235"/>
      <c r="QA4" s="235"/>
      <c r="QB4" s="235"/>
      <c r="QC4" s="235"/>
      <c r="QD4" s="235"/>
      <c r="QE4" s="235"/>
      <c r="QF4" s="235"/>
      <c r="QG4" s="235"/>
      <c r="QH4" s="235"/>
      <c r="QI4" s="235"/>
      <c r="QJ4" s="235"/>
      <c r="QK4" s="235"/>
      <c r="QL4" s="235"/>
      <c r="QM4" s="235"/>
      <c r="QN4" s="235"/>
      <c r="QO4" s="235"/>
      <c r="QP4" s="235"/>
      <c r="QQ4" s="235"/>
      <c r="QR4" s="235"/>
      <c r="QS4" s="235"/>
      <c r="QT4" s="235"/>
      <c r="QU4" s="238"/>
      <c r="QV4" s="238"/>
      <c r="QW4" s="238"/>
      <c r="QX4" s="238"/>
      <c r="QY4" s="238"/>
      <c r="QZ4" s="238"/>
      <c r="RA4" s="238"/>
      <c r="RB4" s="238"/>
      <c r="RC4" s="238"/>
      <c r="RD4" s="238"/>
      <c r="RE4" s="238"/>
      <c r="RF4" s="238"/>
      <c r="RG4" s="238"/>
      <c r="RH4" s="238"/>
      <c r="RI4" s="238"/>
      <c r="RJ4" s="238"/>
      <c r="RK4" s="238"/>
      <c r="RL4" s="238"/>
      <c r="RM4" s="238"/>
      <c r="RN4" s="238"/>
      <c r="RO4" s="238"/>
      <c r="RP4" s="238"/>
      <c r="RQ4" s="238"/>
      <c r="RR4" s="238"/>
      <c r="RS4" s="238"/>
      <c r="RT4" s="238"/>
      <c r="RU4" s="238"/>
      <c r="RV4" s="238"/>
      <c r="RW4" s="217"/>
      <c r="RX4" s="210"/>
      <c r="RY4" s="210"/>
      <c r="RZ4" s="210"/>
      <c r="SA4" s="210"/>
      <c r="SB4" s="210"/>
      <c r="SC4" s="210"/>
      <c r="SD4" s="210"/>
      <c r="SE4" s="210"/>
      <c r="SF4" s="210"/>
      <c r="SG4" s="210"/>
      <c r="SH4" s="210"/>
      <c r="SI4" s="210"/>
      <c r="SJ4" s="210"/>
      <c r="SK4" s="210"/>
      <c r="SL4" s="210"/>
      <c r="SM4" s="210"/>
      <c r="SN4" s="210"/>
      <c r="SO4" s="210"/>
      <c r="SP4" s="210"/>
      <c r="SQ4" s="210"/>
      <c r="SR4" s="210"/>
      <c r="SS4" s="210"/>
      <c r="ST4" s="210"/>
      <c r="SU4" s="210"/>
      <c r="SV4" s="210"/>
      <c r="SW4" s="210"/>
      <c r="SX4" s="210"/>
      <c r="SY4" s="210"/>
      <c r="SZ4" s="210"/>
      <c r="TA4" s="220"/>
      <c r="TB4" s="211"/>
      <c r="TC4" s="211"/>
      <c r="TD4" s="211"/>
      <c r="TE4" s="211"/>
      <c r="TF4" s="211"/>
      <c r="TG4" s="211"/>
      <c r="TH4" s="211"/>
      <c r="TI4" s="211"/>
      <c r="TJ4" s="211"/>
      <c r="TK4" s="211"/>
      <c r="TL4" s="211"/>
      <c r="TM4" s="211"/>
      <c r="TN4" s="211"/>
      <c r="TO4" s="211"/>
      <c r="TP4" s="211"/>
      <c r="TQ4" s="211"/>
      <c r="TR4" s="211"/>
      <c r="TS4" s="211"/>
      <c r="TT4" s="211"/>
      <c r="TU4" s="211"/>
      <c r="TV4" s="211"/>
      <c r="TW4" s="211"/>
      <c r="TX4" s="211"/>
      <c r="TY4" s="211"/>
      <c r="TZ4" s="211"/>
      <c r="UA4" s="211"/>
      <c r="UB4" s="211"/>
      <c r="UC4" s="211"/>
      <c r="UD4" s="211"/>
      <c r="UE4" s="211"/>
      <c r="UF4" s="211"/>
      <c r="UG4" s="211"/>
      <c r="UH4" s="211"/>
      <c r="UI4" s="211"/>
      <c r="UJ4" s="211"/>
      <c r="UK4" s="211"/>
      <c r="UL4" s="211"/>
      <c r="UM4" s="211"/>
      <c r="UN4" s="211"/>
      <c r="UO4" s="211"/>
      <c r="UP4" s="211"/>
      <c r="UQ4" s="211"/>
      <c r="UR4" s="211"/>
      <c r="US4" s="211"/>
      <c r="UT4" s="211"/>
      <c r="UU4" s="211"/>
      <c r="UV4" s="211"/>
      <c r="UW4" s="211"/>
      <c r="UX4" s="211"/>
      <c r="UY4" s="211"/>
      <c r="UZ4" s="211"/>
      <c r="VA4" s="211"/>
      <c r="VB4" s="211"/>
      <c r="VC4" s="211"/>
      <c r="VD4" s="211"/>
      <c r="VE4" s="211"/>
      <c r="VF4" s="211"/>
      <c r="VG4" s="211"/>
      <c r="VH4" s="211"/>
      <c r="VI4" s="211"/>
      <c r="VJ4" s="211"/>
      <c r="VK4" s="211"/>
      <c r="VL4" s="211"/>
      <c r="VM4" s="211"/>
      <c r="VN4" s="211"/>
      <c r="VO4" s="211"/>
      <c r="VP4" s="211"/>
      <c r="VQ4" s="211"/>
      <c r="VR4" s="211"/>
      <c r="VS4" s="211"/>
      <c r="VT4" s="211"/>
      <c r="VU4" s="211"/>
      <c r="VV4" s="211"/>
      <c r="VW4" s="211"/>
      <c r="VX4" s="211"/>
      <c r="VY4" s="211"/>
      <c r="VZ4" s="211"/>
      <c r="WA4" s="211"/>
      <c r="WB4" s="211"/>
      <c r="WC4" s="211"/>
      <c r="WD4" s="211"/>
      <c r="WE4" s="211"/>
      <c r="WF4" s="211"/>
      <c r="WG4" s="211"/>
      <c r="WH4" s="211"/>
      <c r="WI4" s="211"/>
      <c r="WJ4" s="211"/>
      <c r="WK4" s="211"/>
      <c r="WL4" s="211"/>
      <c r="WM4" s="211"/>
      <c r="WN4" s="211"/>
      <c r="WO4" s="211"/>
      <c r="WP4" s="211"/>
      <c r="WQ4" s="211"/>
      <c r="WR4" s="211"/>
      <c r="WS4" s="211"/>
      <c r="WT4" s="211"/>
      <c r="WU4" s="211"/>
      <c r="WV4" s="211"/>
      <c r="WW4" s="211"/>
      <c r="WX4" s="211"/>
      <c r="WY4" s="211"/>
      <c r="WZ4" s="211"/>
      <c r="XA4" s="211"/>
      <c r="XB4" s="211"/>
      <c r="XC4" s="211"/>
      <c r="XD4" s="211"/>
      <c r="XE4" s="211"/>
      <c r="XF4" s="211"/>
      <c r="XG4" s="211"/>
      <c r="XH4" s="211"/>
      <c r="XI4" s="211"/>
      <c r="XJ4" s="211"/>
      <c r="XK4" s="211"/>
      <c r="XL4" s="211"/>
      <c r="XM4" s="211"/>
      <c r="XN4" s="211"/>
      <c r="XO4" s="211"/>
      <c r="XP4" s="211"/>
      <c r="XQ4" s="211"/>
      <c r="XR4" s="211"/>
      <c r="XS4" s="211"/>
      <c r="XT4" s="211"/>
      <c r="XU4" s="211"/>
      <c r="XV4" s="211"/>
      <c r="XW4" s="211"/>
      <c r="XX4" s="211"/>
      <c r="XY4" s="211"/>
      <c r="XZ4" s="211"/>
      <c r="YA4" s="211"/>
      <c r="YB4" s="211"/>
      <c r="YC4" s="211"/>
      <c r="YD4" s="211"/>
      <c r="YE4" s="211"/>
      <c r="YF4" s="211"/>
      <c r="YG4" s="211"/>
      <c r="YH4" s="211"/>
      <c r="YI4" s="211"/>
      <c r="YJ4" s="211"/>
      <c r="YK4" s="211"/>
      <c r="YL4" s="211"/>
      <c r="YM4" s="211"/>
      <c r="YN4" s="211"/>
      <c r="YO4" s="211"/>
      <c r="YP4" s="211"/>
      <c r="YQ4" s="211"/>
      <c r="YR4" s="211"/>
      <c r="YS4" s="211"/>
      <c r="YT4" s="211"/>
      <c r="YU4" s="211"/>
      <c r="YV4" s="211"/>
      <c r="YW4" s="211"/>
      <c r="YX4" s="211"/>
      <c r="YY4" s="211"/>
      <c r="YZ4" s="211"/>
      <c r="ZA4" s="211"/>
      <c r="ZB4" s="211"/>
      <c r="ZC4" s="211"/>
      <c r="ZD4" s="211"/>
      <c r="ZE4" s="211"/>
      <c r="ZF4" s="211"/>
      <c r="ZG4" s="211"/>
      <c r="ZH4" s="211"/>
      <c r="ZI4" s="211"/>
      <c r="ZJ4" s="211"/>
      <c r="ZK4" s="211"/>
      <c r="ZL4" s="211"/>
      <c r="ZM4" s="211"/>
      <c r="ZN4" s="211"/>
      <c r="ZO4" s="211"/>
      <c r="ZP4" s="211"/>
      <c r="ZQ4" s="211"/>
      <c r="ZR4" s="211"/>
      <c r="ZS4" s="211"/>
      <c r="ZT4" s="211"/>
      <c r="ZU4" s="211"/>
      <c r="ZV4" s="211"/>
      <c r="ZW4" s="211"/>
      <c r="ZX4" s="211"/>
      <c r="ZY4" s="211"/>
      <c r="ZZ4" s="211"/>
      <c r="AAA4" s="211"/>
      <c r="AAB4" s="211"/>
      <c r="AAC4" s="211"/>
      <c r="AAD4" s="211"/>
      <c r="AAE4" s="211"/>
      <c r="AAF4" s="211"/>
      <c r="AAG4" s="211"/>
      <c r="AAH4" s="211"/>
      <c r="AAI4" s="211"/>
      <c r="AAJ4" s="211"/>
      <c r="AAK4" s="211"/>
      <c r="AAL4" s="211"/>
      <c r="AAM4" s="211"/>
      <c r="AAN4" s="211"/>
      <c r="AAO4" s="211"/>
      <c r="AAP4" s="211"/>
      <c r="AAQ4" s="211"/>
      <c r="AAR4" s="211"/>
      <c r="AAS4" s="211"/>
      <c r="AAT4" s="211"/>
      <c r="AAU4" s="211"/>
      <c r="AAV4" s="211"/>
      <c r="AAW4" s="211"/>
      <c r="AAX4" s="211"/>
      <c r="AAY4" s="211"/>
      <c r="AAZ4" s="211"/>
      <c r="ABA4" s="211"/>
      <c r="ABB4" s="211"/>
      <c r="ABC4" s="211"/>
      <c r="ABD4" s="211"/>
      <c r="ABE4" s="211"/>
      <c r="ABF4" s="211"/>
      <c r="ABG4" s="211"/>
      <c r="ABH4" s="211"/>
      <c r="ABI4" s="211"/>
      <c r="ABJ4" s="211"/>
      <c r="ABK4" s="211"/>
      <c r="ABL4" s="211"/>
      <c r="ABM4" s="211"/>
      <c r="ABN4" s="211"/>
      <c r="ABO4" s="211"/>
      <c r="ABP4" s="211"/>
      <c r="ABQ4" s="211"/>
      <c r="ABR4" s="211"/>
      <c r="ABS4" s="211"/>
      <c r="ABT4" s="211"/>
      <c r="ABU4" s="211"/>
      <c r="ABV4" s="211"/>
      <c r="ABW4" s="211"/>
      <c r="ABX4" s="211"/>
      <c r="ABY4" s="211"/>
      <c r="ABZ4" s="211"/>
      <c r="ACA4" s="211"/>
      <c r="ACB4" s="211"/>
      <c r="ACC4" s="211"/>
      <c r="ACD4" s="211"/>
      <c r="ACE4" s="211"/>
      <c r="ACF4" s="211"/>
      <c r="ACG4" s="211"/>
      <c r="ACH4" s="211"/>
      <c r="ACI4" s="211"/>
      <c r="ACJ4" s="211"/>
      <c r="ACK4" s="211"/>
      <c r="ACL4" s="211"/>
      <c r="ACM4" s="211"/>
      <c r="ACN4" s="211"/>
      <c r="ACO4" s="211"/>
      <c r="ACP4" s="211"/>
      <c r="ACQ4" s="211"/>
      <c r="ACR4" s="5">
        <f>+'DATE SETUP'!B10</f>
        <v>44927</v>
      </c>
      <c r="ACS4" s="5">
        <f>+'DATE SETUP'!C10</f>
        <v>44929</v>
      </c>
      <c r="ACT4" s="5">
        <f>+'DATE SETUP'!D10</f>
        <v>44936</v>
      </c>
      <c r="ACU4" s="5">
        <f>+'DATE SETUP'!E10</f>
        <v>44943</v>
      </c>
      <c r="ACV4" s="5">
        <f>+'DATE SETUP'!F10</f>
        <v>44950</v>
      </c>
      <c r="ACW4" s="5">
        <f>+'DATE SETUP'!G10</f>
        <v>44957</v>
      </c>
      <c r="ACX4" s="5">
        <f>+'DATE SETUP'!H10</f>
        <v>44964</v>
      </c>
      <c r="ACY4" s="5">
        <f>+'DATE SETUP'!I10</f>
        <v>44971</v>
      </c>
      <c r="ACZ4" s="5">
        <f>+'DATE SETUP'!J10</f>
        <v>44978</v>
      </c>
      <c r="ADA4" s="5">
        <f>+'DATE SETUP'!K10</f>
        <v>44985</v>
      </c>
      <c r="ADB4" s="5">
        <f>+'DATE SETUP'!L10</f>
        <v>44992</v>
      </c>
      <c r="ADC4" s="5">
        <f>+'DATE SETUP'!M10</f>
        <v>44999</v>
      </c>
      <c r="ADD4" s="5">
        <f>+'DATE SETUP'!N10</f>
        <v>45006</v>
      </c>
      <c r="ADE4" s="5">
        <f>+'DATE SETUP'!O10</f>
        <v>45013</v>
      </c>
      <c r="ADF4" s="5">
        <f>+'DATE SETUP'!P10</f>
        <v>45020</v>
      </c>
      <c r="ADG4" s="5">
        <f>+'DATE SETUP'!Q10</f>
        <v>45027</v>
      </c>
      <c r="ADH4" s="5">
        <f>+'DATE SETUP'!R10</f>
        <v>45034</v>
      </c>
      <c r="ADI4" s="5">
        <f>+'DATE SETUP'!S10</f>
        <v>45041</v>
      </c>
      <c r="ADJ4" s="5">
        <f>+'DATE SETUP'!T10</f>
        <v>45048</v>
      </c>
      <c r="ADK4" s="5">
        <f>+'DATE SETUP'!U10</f>
        <v>45055</v>
      </c>
      <c r="ADL4" s="5">
        <f>+'DATE SETUP'!V10</f>
        <v>45062</v>
      </c>
      <c r="ADM4" s="5">
        <f>+'DATE SETUP'!W10</f>
        <v>45069</v>
      </c>
      <c r="ADN4" s="5">
        <f>+'DATE SETUP'!X10</f>
        <v>45076</v>
      </c>
      <c r="ADO4" s="5">
        <f>+'DATE SETUP'!Y10</f>
        <v>45083</v>
      </c>
      <c r="ADP4" s="5">
        <f>+'DATE SETUP'!Z10</f>
        <v>45090</v>
      </c>
      <c r="ADQ4" s="5">
        <f>+'DATE SETUP'!AA10</f>
        <v>45097</v>
      </c>
      <c r="ADR4" s="5">
        <f>+'DATE SETUP'!AB10</f>
        <v>45104</v>
      </c>
      <c r="ADS4" s="5">
        <f>+'DATE SETUP'!AC10</f>
        <v>45111</v>
      </c>
      <c r="ADT4" s="5">
        <f>+'DATE SETUP'!AD10</f>
        <v>45118</v>
      </c>
      <c r="ADU4" s="5">
        <f>+'DATE SETUP'!AE10</f>
        <v>45125</v>
      </c>
      <c r="ADV4" s="5">
        <f>+'DATE SETUP'!AF10</f>
        <v>45132</v>
      </c>
      <c r="ADW4" s="5">
        <f>+'DATE SETUP'!AG10</f>
        <v>45139</v>
      </c>
      <c r="ADX4" s="5">
        <f>+'DATE SETUP'!AH10</f>
        <v>45146</v>
      </c>
      <c r="ADY4" s="5">
        <f>+'DATE SETUP'!AI10</f>
        <v>45153</v>
      </c>
      <c r="ADZ4" s="5">
        <f>+'DATE SETUP'!AJ10</f>
        <v>45160</v>
      </c>
      <c r="AEA4" s="5">
        <f>+'DATE SETUP'!AK10</f>
        <v>45167</v>
      </c>
      <c r="AEB4" s="5">
        <f>+'DATE SETUP'!AL10</f>
        <v>45174</v>
      </c>
      <c r="AEC4" s="5">
        <f>+'DATE SETUP'!AM10</f>
        <v>45181</v>
      </c>
      <c r="AED4" s="5">
        <f>+'DATE SETUP'!AN10</f>
        <v>45188</v>
      </c>
      <c r="AEE4" s="5">
        <f>+'DATE SETUP'!AO10</f>
        <v>45195</v>
      </c>
      <c r="AEF4" s="5">
        <f>+'DATE SETUP'!AP10</f>
        <v>45202</v>
      </c>
      <c r="AEG4" s="5">
        <f>+'DATE SETUP'!AQ10</f>
        <v>45209</v>
      </c>
      <c r="AEH4" s="5">
        <f>+'DATE SETUP'!AR10</f>
        <v>45216</v>
      </c>
      <c r="AEI4" s="5">
        <f>+'DATE SETUP'!AS10</f>
        <v>45223</v>
      </c>
      <c r="AEJ4" s="5">
        <f>+'DATE SETUP'!AT10</f>
        <v>45230</v>
      </c>
      <c r="AEK4" s="5">
        <f>+'DATE SETUP'!AU10</f>
        <v>45237</v>
      </c>
      <c r="AEL4" s="5">
        <f>+'DATE SETUP'!AV10</f>
        <v>45244</v>
      </c>
      <c r="AEM4" s="5">
        <f>+'DATE SETUP'!AW10</f>
        <v>45251</v>
      </c>
      <c r="AEN4" s="5">
        <f>+'DATE SETUP'!AX10</f>
        <v>45258</v>
      </c>
      <c r="AEO4" s="5">
        <f>+'DATE SETUP'!AY10</f>
        <v>45265</v>
      </c>
      <c r="AEP4" s="5">
        <f>+'DATE SETUP'!AZ10</f>
        <v>45272</v>
      </c>
      <c r="AEQ4" s="5">
        <f>+'DATE SETUP'!BA10</f>
        <v>45279</v>
      </c>
      <c r="AER4" s="5">
        <f>+'DATE SETUP'!BB10</f>
        <v>45286</v>
      </c>
      <c r="AES4" s="9">
        <f>+ACR4</f>
        <v>44927</v>
      </c>
      <c r="AET4" s="9">
        <f>+ACS4</f>
        <v>44929</v>
      </c>
      <c r="AEU4" s="9">
        <f t="shared" si="3"/>
        <v>44936</v>
      </c>
      <c r="AEV4" s="9">
        <f t="shared" si="3"/>
        <v>44943</v>
      </c>
      <c r="AEW4" s="9">
        <f t="shared" si="3"/>
        <v>44950</v>
      </c>
      <c r="AEX4" s="9">
        <f t="shared" si="3"/>
        <v>44957</v>
      </c>
      <c r="AEY4" s="9">
        <f t="shared" si="3"/>
        <v>44964</v>
      </c>
      <c r="AEZ4" s="9">
        <f t="shared" si="3"/>
        <v>44971</v>
      </c>
      <c r="AFA4" s="9">
        <f t="shared" si="3"/>
        <v>44978</v>
      </c>
      <c r="AFB4" s="9">
        <f t="shared" si="3"/>
        <v>44985</v>
      </c>
      <c r="AFC4" s="9">
        <f t="shared" si="3"/>
        <v>44992</v>
      </c>
      <c r="AFD4" s="9">
        <f t="shared" si="3"/>
        <v>44999</v>
      </c>
      <c r="AFE4" s="9">
        <f t="shared" si="3"/>
        <v>45006</v>
      </c>
      <c r="AFF4" s="9">
        <f t="shared" si="3"/>
        <v>45013</v>
      </c>
      <c r="AFG4" s="9">
        <f t="shared" si="3"/>
        <v>45020</v>
      </c>
      <c r="AFH4" s="9">
        <f t="shared" si="3"/>
        <v>45027</v>
      </c>
      <c r="AFI4" s="9">
        <f t="shared" si="3"/>
        <v>45034</v>
      </c>
      <c r="AFJ4" s="9">
        <f t="shared" si="3"/>
        <v>45041</v>
      </c>
      <c r="AFK4" s="9">
        <f t="shared" si="3"/>
        <v>45048</v>
      </c>
      <c r="AFL4" s="9">
        <f t="shared" si="3"/>
        <v>45055</v>
      </c>
      <c r="AFM4" s="9">
        <f t="shared" si="3"/>
        <v>45062</v>
      </c>
      <c r="AFN4" s="9">
        <f t="shared" si="3"/>
        <v>45069</v>
      </c>
      <c r="AFO4" s="9">
        <f t="shared" si="3"/>
        <v>45076</v>
      </c>
      <c r="AFP4" s="9">
        <f t="shared" si="3"/>
        <v>45083</v>
      </c>
      <c r="AFQ4" s="9">
        <f t="shared" si="3"/>
        <v>45090</v>
      </c>
      <c r="AFR4" s="9">
        <f t="shared" si="3"/>
        <v>45097</v>
      </c>
      <c r="AFS4" s="9">
        <f t="shared" si="3"/>
        <v>45104</v>
      </c>
      <c r="AFT4" s="9">
        <f t="shared" si="3"/>
        <v>45111</v>
      </c>
      <c r="AFU4" s="9">
        <f t="shared" si="3"/>
        <v>45118</v>
      </c>
      <c r="AFV4" s="9">
        <f t="shared" si="3"/>
        <v>45125</v>
      </c>
      <c r="AFW4" s="9">
        <f t="shared" si="3"/>
        <v>45132</v>
      </c>
      <c r="AFX4" s="9">
        <f t="shared" si="3"/>
        <v>45139</v>
      </c>
      <c r="AFY4" s="9">
        <f t="shared" si="3"/>
        <v>45146</v>
      </c>
      <c r="AFZ4" s="9">
        <f t="shared" si="3"/>
        <v>45153</v>
      </c>
      <c r="AGA4" s="9">
        <f t="shared" si="3"/>
        <v>45160</v>
      </c>
      <c r="AGB4" s="9">
        <f t="shared" si="3"/>
        <v>45167</v>
      </c>
      <c r="AGC4" s="9">
        <f t="shared" si="3"/>
        <v>45174</v>
      </c>
      <c r="AGD4" s="9">
        <f t="shared" si="3"/>
        <v>45181</v>
      </c>
      <c r="AGE4" s="9">
        <f t="shared" si="3"/>
        <v>45188</v>
      </c>
      <c r="AGF4" s="9">
        <f t="shared" si="3"/>
        <v>45195</v>
      </c>
      <c r="AGG4" s="9">
        <f t="shared" si="3"/>
        <v>45202</v>
      </c>
      <c r="AGH4" s="9">
        <f t="shared" si="3"/>
        <v>45209</v>
      </c>
      <c r="AGI4" s="9">
        <f t="shared" si="3"/>
        <v>45216</v>
      </c>
      <c r="AGJ4" s="9">
        <f t="shared" si="3"/>
        <v>45223</v>
      </c>
      <c r="AGK4" s="9">
        <f t="shared" si="3"/>
        <v>45230</v>
      </c>
      <c r="AGL4" s="9">
        <f t="shared" si="3"/>
        <v>45237</v>
      </c>
      <c r="AGM4" s="9">
        <f t="shared" si="3"/>
        <v>45244</v>
      </c>
      <c r="AGN4" s="9">
        <f t="shared" si="3"/>
        <v>45251</v>
      </c>
      <c r="AGO4" s="9">
        <f t="shared" si="3"/>
        <v>45258</v>
      </c>
      <c r="AGP4" s="9">
        <f t="shared" si="3"/>
        <v>45265</v>
      </c>
      <c r="AGQ4" s="9">
        <f t="shared" si="3"/>
        <v>45272</v>
      </c>
      <c r="AGR4" s="9">
        <f t="shared" si="3"/>
        <v>45279</v>
      </c>
      <c r="AGS4" s="9">
        <f t="shared" si="3"/>
        <v>45286</v>
      </c>
    </row>
    <row r="5" spans="1:877" ht="15" customHeight="1" x14ac:dyDescent="0.2">
      <c r="A5" s="15" t="s">
        <v>97</v>
      </c>
      <c r="B5" s="206">
        <f>+'DATE SETUP'!B7</f>
        <v>44951</v>
      </c>
      <c r="C5" s="206">
        <f>+'DATE SETUP'!C7</f>
        <v>44982</v>
      </c>
      <c r="D5" s="206">
        <f>+'DATE SETUP'!D7</f>
        <v>45010</v>
      </c>
      <c r="E5" s="206">
        <f>+'DATE SETUP'!E7</f>
        <v>45041</v>
      </c>
      <c r="F5" s="206">
        <f>+'DATE SETUP'!F7</f>
        <v>45071</v>
      </c>
      <c r="G5" s="206">
        <f>+'DATE SETUP'!G7</f>
        <v>45102</v>
      </c>
      <c r="H5" s="206">
        <f>+'DATE SETUP'!H7</f>
        <v>45132</v>
      </c>
      <c r="I5" s="206">
        <f>+'DATE SETUP'!I7</f>
        <v>45163</v>
      </c>
      <c r="J5" s="206">
        <f>+'DATE SETUP'!J7</f>
        <v>45194</v>
      </c>
      <c r="K5" s="206">
        <f>+'DATE SETUP'!K7</f>
        <v>45224</v>
      </c>
      <c r="L5" s="206">
        <f>+'DATE SETUP'!L7</f>
        <v>45255</v>
      </c>
      <c r="M5" s="206">
        <f>+'DATE SETUP'!M7</f>
        <v>45291</v>
      </c>
      <c r="N5" s="351">
        <f>+D5</f>
        <v>45010</v>
      </c>
      <c r="O5" s="350">
        <f>+G5</f>
        <v>45102</v>
      </c>
      <c r="P5" s="350">
        <f>+J5</f>
        <v>45194</v>
      </c>
      <c r="Q5" s="352">
        <f>+M5</f>
        <v>45291</v>
      </c>
      <c r="R5" s="208"/>
      <c r="S5" s="208"/>
      <c r="T5" s="208"/>
      <c r="U5" s="208"/>
      <c r="V5" s="208"/>
      <c r="W5" s="208"/>
      <c r="X5" s="208"/>
      <c r="Y5" s="208"/>
      <c r="Z5" s="208"/>
      <c r="AA5" s="208"/>
      <c r="AB5" s="208"/>
      <c r="AC5" s="209"/>
      <c r="AD5" s="207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28"/>
      <c r="AQ5" s="229"/>
      <c r="AR5" s="229"/>
      <c r="AS5" s="229"/>
      <c r="AT5" s="229"/>
      <c r="AU5" s="229"/>
      <c r="AV5" s="229"/>
      <c r="AW5" s="229"/>
      <c r="AX5" s="229"/>
      <c r="AY5" s="229"/>
      <c r="AZ5" s="229"/>
      <c r="BA5" s="229"/>
      <c r="BB5" s="229"/>
      <c r="BC5" s="229"/>
      <c r="BD5" s="229"/>
      <c r="BE5" s="229"/>
      <c r="BF5" s="229"/>
      <c r="BG5" s="229"/>
      <c r="BH5" s="229"/>
      <c r="BI5" s="229"/>
      <c r="BJ5" s="229"/>
      <c r="BK5" s="229"/>
      <c r="BL5" s="229"/>
      <c r="BM5" s="229"/>
      <c r="BN5" s="230"/>
      <c r="BO5" s="235"/>
      <c r="BP5" s="235"/>
      <c r="BQ5" s="235"/>
      <c r="BR5" s="235"/>
      <c r="BS5" s="235"/>
      <c r="BT5" s="235"/>
      <c r="BU5" s="235"/>
      <c r="BV5" s="235"/>
      <c r="BW5" s="235"/>
      <c r="BX5" s="235"/>
      <c r="BY5" s="235"/>
      <c r="BZ5" s="235"/>
      <c r="CA5" s="235"/>
      <c r="CB5" s="235"/>
      <c r="CC5" s="235"/>
      <c r="CD5" s="235"/>
      <c r="CE5" s="235"/>
      <c r="CF5" s="235"/>
      <c r="CG5" s="235"/>
      <c r="CH5" s="235"/>
      <c r="CI5" s="235"/>
      <c r="CJ5" s="235"/>
      <c r="CK5" s="235"/>
      <c r="CL5" s="235"/>
      <c r="CM5" s="235"/>
      <c r="CN5" s="235"/>
      <c r="CO5" s="235"/>
      <c r="CP5" s="235"/>
      <c r="CQ5" s="235"/>
      <c r="CR5" s="235"/>
      <c r="CS5" s="235"/>
      <c r="CT5" s="238"/>
      <c r="CU5" s="238"/>
      <c r="CV5" s="238"/>
      <c r="CW5" s="238"/>
      <c r="CX5" s="238"/>
      <c r="CY5" s="238"/>
      <c r="CZ5" s="238"/>
      <c r="DA5" s="238"/>
      <c r="DB5" s="238"/>
      <c r="DC5" s="238"/>
      <c r="DD5" s="238"/>
      <c r="DE5" s="238"/>
      <c r="DF5" s="238"/>
      <c r="DG5" s="238"/>
      <c r="DH5" s="238"/>
      <c r="DI5" s="238"/>
      <c r="DJ5" s="238"/>
      <c r="DK5" s="238"/>
      <c r="DL5" s="238"/>
      <c r="DM5" s="238"/>
      <c r="DN5" s="238"/>
      <c r="DO5" s="238"/>
      <c r="DP5" s="238"/>
      <c r="DQ5" s="238"/>
      <c r="DR5" s="238"/>
      <c r="DS5" s="238"/>
      <c r="DT5" s="238"/>
      <c r="DU5" s="238"/>
      <c r="DV5" s="217"/>
      <c r="DW5" s="210"/>
      <c r="DX5" s="210"/>
      <c r="DY5" s="210"/>
      <c r="DZ5" s="210"/>
      <c r="EA5" s="210"/>
      <c r="EB5" s="210"/>
      <c r="EC5" s="210"/>
      <c r="ED5" s="210"/>
      <c r="EE5" s="210"/>
      <c r="EF5" s="210"/>
      <c r="EG5" s="210"/>
      <c r="EH5" s="210"/>
      <c r="EI5" s="210"/>
      <c r="EJ5" s="210"/>
      <c r="EK5" s="210"/>
      <c r="EL5" s="210"/>
      <c r="EM5" s="210"/>
      <c r="EN5" s="210"/>
      <c r="EO5" s="210"/>
      <c r="EP5" s="210"/>
      <c r="EQ5" s="210"/>
      <c r="ER5" s="210"/>
      <c r="ES5" s="210"/>
      <c r="ET5" s="210"/>
      <c r="EU5" s="210"/>
      <c r="EV5" s="210"/>
      <c r="EW5" s="210"/>
      <c r="EX5" s="210"/>
      <c r="EY5" s="210"/>
      <c r="EZ5" s="220"/>
      <c r="FA5" s="241"/>
      <c r="FB5" s="241"/>
      <c r="FC5" s="241"/>
      <c r="FD5" s="241"/>
      <c r="FE5" s="241"/>
      <c r="FF5" s="241"/>
      <c r="FG5" s="241"/>
      <c r="FH5" s="241"/>
      <c r="FI5" s="241"/>
      <c r="FJ5" s="241"/>
      <c r="FK5" s="241"/>
      <c r="FL5" s="241"/>
      <c r="FM5" s="241"/>
      <c r="FN5" s="241"/>
      <c r="FO5" s="241"/>
      <c r="FP5" s="241"/>
      <c r="FQ5" s="241"/>
      <c r="FR5" s="241"/>
      <c r="FS5" s="241"/>
      <c r="FT5" s="241"/>
      <c r="FU5" s="241"/>
      <c r="FV5" s="241"/>
      <c r="FW5" s="241"/>
      <c r="FX5" s="241"/>
      <c r="FY5" s="241"/>
      <c r="FZ5" s="241"/>
      <c r="GA5" s="241"/>
      <c r="GB5" s="241"/>
      <c r="GC5" s="241"/>
      <c r="GD5" s="241"/>
      <c r="GE5" s="244"/>
      <c r="GF5" s="211"/>
      <c r="GG5" s="211"/>
      <c r="GH5" s="211"/>
      <c r="GI5" s="211"/>
      <c r="GJ5" s="211"/>
      <c r="GK5" s="211"/>
      <c r="GL5" s="211"/>
      <c r="GM5" s="211"/>
      <c r="GN5" s="211"/>
      <c r="GO5" s="211"/>
      <c r="GP5" s="211"/>
      <c r="GQ5" s="211"/>
      <c r="GR5" s="211"/>
      <c r="GS5" s="211"/>
      <c r="GT5" s="211"/>
      <c r="GU5" s="211"/>
      <c r="GV5" s="211"/>
      <c r="GW5" s="211"/>
      <c r="GX5" s="211"/>
      <c r="GY5" s="211"/>
      <c r="GZ5" s="211"/>
      <c r="HA5" s="211"/>
      <c r="HB5" s="211"/>
      <c r="HC5" s="211"/>
      <c r="HD5" s="211"/>
      <c r="HE5" s="211"/>
      <c r="HF5" s="211"/>
      <c r="HG5" s="211"/>
      <c r="HH5" s="211"/>
      <c r="HI5" s="220"/>
      <c r="HJ5" s="248"/>
      <c r="HK5" s="249"/>
      <c r="HL5" s="249"/>
      <c r="HM5" s="249"/>
      <c r="HN5" s="249"/>
      <c r="HO5" s="249"/>
      <c r="HP5" s="249"/>
      <c r="HQ5" s="249"/>
      <c r="HR5" s="249"/>
      <c r="HS5" s="249"/>
      <c r="HT5" s="249"/>
      <c r="HU5" s="249"/>
      <c r="HV5" s="249"/>
      <c r="HW5" s="249"/>
      <c r="HX5" s="249"/>
      <c r="HY5" s="249"/>
      <c r="HZ5" s="249"/>
      <c r="IA5" s="249"/>
      <c r="IB5" s="249"/>
      <c r="IC5" s="249"/>
      <c r="ID5" s="249"/>
      <c r="IE5" s="249"/>
      <c r="IF5" s="249"/>
      <c r="IG5" s="249"/>
      <c r="IH5" s="249"/>
      <c r="II5" s="249"/>
      <c r="IJ5" s="249"/>
      <c r="IK5" s="249"/>
      <c r="IL5" s="249"/>
      <c r="IM5" s="250"/>
      <c r="IN5" s="257"/>
      <c r="IO5" s="253"/>
      <c r="IP5" s="253"/>
      <c r="IQ5" s="253"/>
      <c r="IR5" s="253"/>
      <c r="IS5" s="253"/>
      <c r="IT5" s="253"/>
      <c r="IU5" s="253"/>
      <c r="IV5" s="253"/>
      <c r="IW5" s="253"/>
      <c r="IX5" s="253"/>
      <c r="IY5" s="253"/>
      <c r="IZ5" s="253"/>
      <c r="JA5" s="253"/>
      <c r="JB5" s="253"/>
      <c r="JC5" s="253"/>
      <c r="JD5" s="253"/>
      <c r="JE5" s="253"/>
      <c r="JF5" s="253"/>
      <c r="JG5" s="253"/>
      <c r="JH5" s="253"/>
      <c r="JI5" s="253"/>
      <c r="JJ5" s="253"/>
      <c r="JK5" s="253"/>
      <c r="JL5" s="253"/>
      <c r="JM5" s="253"/>
      <c r="JN5" s="253"/>
      <c r="JO5" s="253"/>
      <c r="JP5" s="253"/>
      <c r="JQ5" s="253"/>
      <c r="JR5" s="258"/>
      <c r="JS5" s="262"/>
      <c r="JT5" s="262"/>
      <c r="JU5" s="262"/>
      <c r="JV5" s="262"/>
      <c r="JW5" s="262"/>
      <c r="JX5" s="262"/>
      <c r="JY5" s="262"/>
      <c r="JZ5" s="262"/>
      <c r="KA5" s="262"/>
      <c r="KB5" s="262"/>
      <c r="KC5" s="262"/>
      <c r="KD5" s="262"/>
      <c r="KE5" s="262"/>
      <c r="KF5" s="262"/>
      <c r="KG5" s="262"/>
      <c r="KH5" s="262"/>
      <c r="KI5" s="262"/>
      <c r="KJ5" s="262"/>
      <c r="KK5" s="262"/>
      <c r="KL5" s="262"/>
      <c r="KM5" s="262"/>
      <c r="KN5" s="262"/>
      <c r="KO5" s="262"/>
      <c r="KP5" s="262"/>
      <c r="KQ5" s="262"/>
      <c r="KR5" s="262"/>
      <c r="KS5" s="262"/>
      <c r="KT5" s="262"/>
      <c r="KU5" s="262"/>
      <c r="KV5" s="262"/>
      <c r="KW5" s="262"/>
      <c r="KX5" s="217"/>
      <c r="KY5" s="210"/>
      <c r="KZ5" s="210"/>
      <c r="LA5" s="210"/>
      <c r="LB5" s="210"/>
      <c r="LC5" s="210"/>
      <c r="LD5" s="210"/>
      <c r="LE5" s="210"/>
      <c r="LF5" s="210"/>
      <c r="LG5" s="210"/>
      <c r="LH5" s="210"/>
      <c r="LI5" s="210"/>
      <c r="LJ5" s="210"/>
      <c r="LK5" s="210"/>
      <c r="LL5" s="210"/>
      <c r="LM5" s="210"/>
      <c r="LN5" s="210"/>
      <c r="LO5" s="210"/>
      <c r="LP5" s="210"/>
      <c r="LQ5" s="210"/>
      <c r="LR5" s="210"/>
      <c r="LS5" s="210"/>
      <c r="LT5" s="210"/>
      <c r="LU5" s="210"/>
      <c r="LV5" s="210"/>
      <c r="LW5" s="210"/>
      <c r="LX5" s="210"/>
      <c r="LY5" s="210"/>
      <c r="LZ5" s="210"/>
      <c r="MA5" s="220"/>
      <c r="MB5" s="241"/>
      <c r="MC5" s="241"/>
      <c r="MD5" s="241"/>
      <c r="ME5" s="241"/>
      <c r="MF5" s="241"/>
      <c r="MG5" s="241"/>
      <c r="MH5" s="241"/>
      <c r="MI5" s="241"/>
      <c r="MJ5" s="241"/>
      <c r="MK5" s="241"/>
      <c r="ML5" s="241"/>
      <c r="MM5" s="241"/>
      <c r="MN5" s="241"/>
      <c r="MO5" s="241"/>
      <c r="MP5" s="241"/>
      <c r="MQ5" s="241"/>
      <c r="MR5" s="241"/>
      <c r="MS5" s="241"/>
      <c r="MT5" s="241"/>
      <c r="MU5" s="241"/>
      <c r="MV5" s="241"/>
      <c r="MW5" s="241"/>
      <c r="MX5" s="241"/>
      <c r="MY5" s="241"/>
      <c r="MZ5" s="241"/>
      <c r="NA5" s="241"/>
      <c r="NB5" s="241"/>
      <c r="NC5" s="241"/>
      <c r="ND5" s="241"/>
      <c r="NE5" s="241"/>
      <c r="NF5" s="241"/>
      <c r="NG5" s="210"/>
      <c r="NH5" s="210"/>
      <c r="NI5" s="210"/>
      <c r="NJ5" s="210"/>
      <c r="NK5" s="210"/>
      <c r="NL5" s="210"/>
      <c r="NM5" s="210"/>
      <c r="NN5" s="210"/>
      <c r="NO5" s="210"/>
      <c r="NP5" s="210"/>
      <c r="NQ5" s="210"/>
      <c r="NR5" s="210"/>
      <c r="NS5" s="210"/>
      <c r="NT5" s="210"/>
      <c r="NU5" s="210"/>
      <c r="NV5" s="210"/>
      <c r="NW5" s="210"/>
      <c r="NX5" s="210"/>
      <c r="NY5" s="210"/>
      <c r="NZ5" s="210"/>
      <c r="OA5" s="210"/>
      <c r="OB5" s="210"/>
      <c r="OC5" s="210"/>
      <c r="OD5" s="210"/>
      <c r="OE5" s="210"/>
      <c r="OF5" s="210"/>
      <c r="OG5" s="210"/>
      <c r="OH5" s="210"/>
      <c r="OI5" s="210"/>
      <c r="OJ5" s="210"/>
      <c r="OK5" s="210"/>
      <c r="OL5" s="210"/>
      <c r="OM5" s="210"/>
      <c r="ON5" s="210"/>
      <c r="OO5" s="210"/>
      <c r="OP5" s="220"/>
      <c r="OQ5" s="228"/>
      <c r="OR5" s="229"/>
      <c r="OS5" s="229"/>
      <c r="OT5" s="229"/>
      <c r="OU5" s="229"/>
      <c r="OV5" s="229"/>
      <c r="OW5" s="229"/>
      <c r="OX5" s="229"/>
      <c r="OY5" s="229"/>
      <c r="OZ5" s="229"/>
      <c r="PA5" s="229"/>
      <c r="PB5" s="229"/>
      <c r="PC5" s="229"/>
      <c r="PD5" s="229"/>
      <c r="PE5" s="229"/>
      <c r="PF5" s="229"/>
      <c r="PG5" s="229"/>
      <c r="PH5" s="229"/>
      <c r="PI5" s="229"/>
      <c r="PJ5" s="229"/>
      <c r="PK5" s="229"/>
      <c r="PL5" s="229"/>
      <c r="PM5" s="229"/>
      <c r="PN5" s="229"/>
      <c r="PO5" s="230"/>
      <c r="PP5" s="235"/>
      <c r="PQ5" s="235"/>
      <c r="PR5" s="235"/>
      <c r="PS5" s="235"/>
      <c r="PT5" s="235"/>
      <c r="PU5" s="235"/>
      <c r="PV5" s="235"/>
      <c r="PW5" s="235"/>
      <c r="PX5" s="235"/>
      <c r="PY5" s="235"/>
      <c r="PZ5" s="235"/>
      <c r="QA5" s="235"/>
      <c r="QB5" s="235"/>
      <c r="QC5" s="235"/>
      <c r="QD5" s="235"/>
      <c r="QE5" s="235"/>
      <c r="QF5" s="235"/>
      <c r="QG5" s="235"/>
      <c r="QH5" s="235"/>
      <c r="QI5" s="235"/>
      <c r="QJ5" s="235"/>
      <c r="QK5" s="235"/>
      <c r="QL5" s="235"/>
      <c r="QM5" s="235"/>
      <c r="QN5" s="235"/>
      <c r="QO5" s="235"/>
      <c r="QP5" s="235"/>
      <c r="QQ5" s="235"/>
      <c r="QR5" s="235"/>
      <c r="QS5" s="235"/>
      <c r="QT5" s="235"/>
      <c r="QU5" s="238"/>
      <c r="QV5" s="238"/>
      <c r="QW5" s="238"/>
      <c r="QX5" s="238"/>
      <c r="QY5" s="238"/>
      <c r="QZ5" s="238"/>
      <c r="RA5" s="238"/>
      <c r="RB5" s="238"/>
      <c r="RC5" s="238"/>
      <c r="RD5" s="238"/>
      <c r="RE5" s="238"/>
      <c r="RF5" s="238"/>
      <c r="RG5" s="238"/>
      <c r="RH5" s="238"/>
      <c r="RI5" s="238"/>
      <c r="RJ5" s="238"/>
      <c r="RK5" s="238"/>
      <c r="RL5" s="238"/>
      <c r="RM5" s="238"/>
      <c r="RN5" s="238"/>
      <c r="RO5" s="238"/>
      <c r="RP5" s="238"/>
      <c r="RQ5" s="238"/>
      <c r="RR5" s="238"/>
      <c r="RS5" s="238"/>
      <c r="RT5" s="238"/>
      <c r="RU5" s="238"/>
      <c r="RV5" s="238"/>
      <c r="RW5" s="217"/>
      <c r="RX5" s="210"/>
      <c r="RY5" s="210"/>
      <c r="RZ5" s="210"/>
      <c r="SA5" s="210"/>
      <c r="SB5" s="210"/>
      <c r="SC5" s="210"/>
      <c r="SD5" s="210"/>
      <c r="SE5" s="210"/>
      <c r="SF5" s="210"/>
      <c r="SG5" s="210"/>
      <c r="SH5" s="210"/>
      <c r="SI5" s="210"/>
      <c r="SJ5" s="210"/>
      <c r="SK5" s="210"/>
      <c r="SL5" s="210"/>
      <c r="SM5" s="210"/>
      <c r="SN5" s="210"/>
      <c r="SO5" s="210"/>
      <c r="SP5" s="210"/>
      <c r="SQ5" s="210"/>
      <c r="SR5" s="210"/>
      <c r="SS5" s="210"/>
      <c r="ST5" s="210"/>
      <c r="SU5" s="210"/>
      <c r="SV5" s="210"/>
      <c r="SW5" s="210"/>
      <c r="SX5" s="210"/>
      <c r="SY5" s="210"/>
      <c r="SZ5" s="210"/>
      <c r="TA5" s="220"/>
      <c r="TB5" s="211"/>
      <c r="TC5" s="211"/>
      <c r="TD5" s="211"/>
      <c r="TE5" s="211"/>
      <c r="TF5" s="211"/>
      <c r="TG5" s="211"/>
      <c r="TH5" s="211"/>
      <c r="TI5" s="211"/>
      <c r="TJ5" s="211"/>
      <c r="TK5" s="211"/>
      <c r="TL5" s="211"/>
      <c r="TM5" s="211"/>
      <c r="TN5" s="211"/>
      <c r="TO5" s="211"/>
      <c r="TP5" s="211"/>
      <c r="TQ5" s="211"/>
      <c r="TR5" s="211"/>
      <c r="TS5" s="211"/>
      <c r="TT5" s="211"/>
      <c r="TU5" s="211"/>
      <c r="TV5" s="211"/>
      <c r="TW5" s="211"/>
      <c r="TX5" s="211"/>
      <c r="TY5" s="211"/>
      <c r="TZ5" s="211"/>
      <c r="UA5" s="211"/>
      <c r="UB5" s="211"/>
      <c r="UC5" s="211"/>
      <c r="UD5" s="211"/>
      <c r="UE5" s="211"/>
      <c r="UF5" s="211"/>
      <c r="UG5" s="211"/>
      <c r="UH5" s="211"/>
      <c r="UI5" s="211"/>
      <c r="UJ5" s="211"/>
      <c r="UK5" s="211"/>
      <c r="UL5" s="211"/>
      <c r="UM5" s="211"/>
      <c r="UN5" s="211"/>
      <c r="UO5" s="211"/>
      <c r="UP5" s="211"/>
      <c r="UQ5" s="211"/>
      <c r="UR5" s="211"/>
      <c r="US5" s="211"/>
      <c r="UT5" s="211"/>
      <c r="UU5" s="211"/>
      <c r="UV5" s="211"/>
      <c r="UW5" s="211"/>
      <c r="UX5" s="211"/>
      <c r="UY5" s="211"/>
      <c r="UZ5" s="211"/>
      <c r="VA5" s="211"/>
      <c r="VB5" s="211"/>
      <c r="VC5" s="211"/>
      <c r="VD5" s="211"/>
      <c r="VE5" s="211"/>
      <c r="VF5" s="211"/>
      <c r="VG5" s="211"/>
      <c r="VH5" s="211"/>
      <c r="VI5" s="211"/>
      <c r="VJ5" s="211"/>
      <c r="VK5" s="211"/>
      <c r="VL5" s="211"/>
      <c r="VM5" s="211"/>
      <c r="VN5" s="211"/>
      <c r="VO5" s="211"/>
      <c r="VP5" s="211"/>
      <c r="VQ5" s="211"/>
      <c r="VR5" s="211"/>
      <c r="VS5" s="211"/>
      <c r="VT5" s="211"/>
      <c r="VU5" s="211"/>
      <c r="VV5" s="211"/>
      <c r="VW5" s="211"/>
      <c r="VX5" s="211"/>
      <c r="VY5" s="211"/>
      <c r="VZ5" s="211"/>
      <c r="WA5" s="211"/>
      <c r="WB5" s="211"/>
      <c r="WC5" s="211"/>
      <c r="WD5" s="211"/>
      <c r="WE5" s="211"/>
      <c r="WF5" s="211"/>
      <c r="WG5" s="211"/>
      <c r="WH5" s="211"/>
      <c r="WI5" s="211"/>
      <c r="WJ5" s="211"/>
      <c r="WK5" s="211"/>
      <c r="WL5" s="211"/>
      <c r="WM5" s="211"/>
      <c r="WN5" s="211"/>
      <c r="WO5" s="211"/>
      <c r="WP5" s="211"/>
      <c r="WQ5" s="211"/>
      <c r="WR5" s="211"/>
      <c r="WS5" s="211"/>
      <c r="WT5" s="211"/>
      <c r="WU5" s="211"/>
      <c r="WV5" s="211"/>
      <c r="WW5" s="211"/>
      <c r="WX5" s="211"/>
      <c r="WY5" s="211"/>
      <c r="WZ5" s="211"/>
      <c r="XA5" s="211"/>
      <c r="XB5" s="211"/>
      <c r="XC5" s="211"/>
      <c r="XD5" s="211"/>
      <c r="XE5" s="211"/>
      <c r="XF5" s="211"/>
      <c r="XG5" s="211"/>
      <c r="XH5" s="211"/>
      <c r="XI5" s="211"/>
      <c r="XJ5" s="211"/>
      <c r="XK5" s="211"/>
      <c r="XL5" s="211"/>
      <c r="XM5" s="211"/>
      <c r="XN5" s="211"/>
      <c r="XO5" s="211"/>
      <c r="XP5" s="211"/>
      <c r="XQ5" s="211"/>
      <c r="XR5" s="211"/>
      <c r="XS5" s="211"/>
      <c r="XT5" s="211"/>
      <c r="XU5" s="211"/>
      <c r="XV5" s="211"/>
      <c r="XW5" s="211"/>
      <c r="XX5" s="211"/>
      <c r="XY5" s="211"/>
      <c r="XZ5" s="211"/>
      <c r="YA5" s="211"/>
      <c r="YB5" s="211"/>
      <c r="YC5" s="211"/>
      <c r="YD5" s="211"/>
      <c r="YE5" s="211"/>
      <c r="YF5" s="211"/>
      <c r="YG5" s="211"/>
      <c r="YH5" s="211"/>
      <c r="YI5" s="211"/>
      <c r="YJ5" s="211"/>
      <c r="YK5" s="211"/>
      <c r="YL5" s="211"/>
      <c r="YM5" s="211"/>
      <c r="YN5" s="211"/>
      <c r="YO5" s="211"/>
      <c r="YP5" s="211"/>
      <c r="YQ5" s="211"/>
      <c r="YR5" s="211"/>
      <c r="YS5" s="211"/>
      <c r="YT5" s="211"/>
      <c r="YU5" s="211"/>
      <c r="YV5" s="211"/>
      <c r="YW5" s="211"/>
      <c r="YX5" s="211"/>
      <c r="YY5" s="211"/>
      <c r="YZ5" s="211"/>
      <c r="ZA5" s="211"/>
      <c r="ZB5" s="211"/>
      <c r="ZC5" s="211"/>
      <c r="ZD5" s="211"/>
      <c r="ZE5" s="211"/>
      <c r="ZF5" s="211"/>
      <c r="ZG5" s="211"/>
      <c r="ZH5" s="211"/>
      <c r="ZI5" s="211"/>
      <c r="ZJ5" s="211"/>
      <c r="ZK5" s="211"/>
      <c r="ZL5" s="211"/>
      <c r="ZM5" s="211"/>
      <c r="ZN5" s="211"/>
      <c r="ZO5" s="211"/>
      <c r="ZP5" s="211"/>
      <c r="ZQ5" s="211"/>
      <c r="ZR5" s="211"/>
      <c r="ZS5" s="211"/>
      <c r="ZT5" s="211"/>
      <c r="ZU5" s="211"/>
      <c r="ZV5" s="211"/>
      <c r="ZW5" s="211"/>
      <c r="ZX5" s="211"/>
      <c r="ZY5" s="211"/>
      <c r="ZZ5" s="211"/>
      <c r="AAA5" s="211"/>
      <c r="AAB5" s="211"/>
      <c r="AAC5" s="211"/>
      <c r="AAD5" s="211"/>
      <c r="AAE5" s="211"/>
      <c r="AAF5" s="211"/>
      <c r="AAG5" s="211"/>
      <c r="AAH5" s="211"/>
      <c r="AAI5" s="211"/>
      <c r="AAJ5" s="211"/>
      <c r="AAK5" s="211"/>
      <c r="AAL5" s="211"/>
      <c r="AAM5" s="211"/>
      <c r="AAN5" s="211"/>
      <c r="AAO5" s="211"/>
      <c r="AAP5" s="211"/>
      <c r="AAQ5" s="211"/>
      <c r="AAR5" s="211"/>
      <c r="AAS5" s="211"/>
      <c r="AAT5" s="211"/>
      <c r="AAU5" s="211"/>
      <c r="AAV5" s="211"/>
      <c r="AAW5" s="211"/>
      <c r="AAX5" s="211"/>
      <c r="AAY5" s="211"/>
      <c r="AAZ5" s="211"/>
      <c r="ABA5" s="211"/>
      <c r="ABB5" s="211"/>
      <c r="ABC5" s="211"/>
      <c r="ABD5" s="211"/>
      <c r="ABE5" s="211"/>
      <c r="ABF5" s="211"/>
      <c r="ABG5" s="211"/>
      <c r="ABH5" s="211"/>
      <c r="ABI5" s="211"/>
      <c r="ABJ5" s="211"/>
      <c r="ABK5" s="211"/>
      <c r="ABL5" s="211"/>
      <c r="ABM5" s="211"/>
      <c r="ABN5" s="211"/>
      <c r="ABO5" s="211"/>
      <c r="ABP5" s="211"/>
      <c r="ABQ5" s="211"/>
      <c r="ABR5" s="211"/>
      <c r="ABS5" s="211"/>
      <c r="ABT5" s="211"/>
      <c r="ABU5" s="211"/>
      <c r="ABV5" s="211"/>
      <c r="ABW5" s="211"/>
      <c r="ABX5" s="211"/>
      <c r="ABY5" s="211"/>
      <c r="ABZ5" s="211"/>
      <c r="ACA5" s="211"/>
      <c r="ACB5" s="211"/>
      <c r="ACC5" s="211"/>
      <c r="ACD5" s="211"/>
      <c r="ACE5" s="211"/>
      <c r="ACF5" s="211"/>
      <c r="ACG5" s="211"/>
      <c r="ACH5" s="211"/>
      <c r="ACI5" s="211"/>
      <c r="ACJ5" s="211"/>
      <c r="ACK5" s="211"/>
      <c r="ACL5" s="211"/>
      <c r="ACM5" s="211"/>
      <c r="ACN5" s="211"/>
      <c r="ACO5" s="211"/>
      <c r="ACP5" s="211"/>
      <c r="ACQ5" s="211"/>
      <c r="ACR5" s="5">
        <f>+'DATE SETUP'!B11</f>
        <v>44928</v>
      </c>
      <c r="ACS5" s="5">
        <f>+'DATE SETUP'!C11</f>
        <v>44935</v>
      </c>
      <c r="ACT5" s="5">
        <f>+'DATE SETUP'!D11</f>
        <v>44942</v>
      </c>
      <c r="ACU5" s="5">
        <f>+'DATE SETUP'!E11</f>
        <v>44949</v>
      </c>
      <c r="ACV5" s="5">
        <f>+'DATE SETUP'!F11</f>
        <v>44956</v>
      </c>
      <c r="ACW5" s="5">
        <f>+'DATE SETUP'!G11</f>
        <v>44963</v>
      </c>
      <c r="ACX5" s="5">
        <f>+'DATE SETUP'!H11</f>
        <v>44970</v>
      </c>
      <c r="ACY5" s="5">
        <f>+'DATE SETUP'!I11</f>
        <v>44977</v>
      </c>
      <c r="ACZ5" s="5">
        <f>+'DATE SETUP'!J11</f>
        <v>44984</v>
      </c>
      <c r="ADA5" s="5">
        <f>+'DATE SETUP'!K11</f>
        <v>44991</v>
      </c>
      <c r="ADB5" s="5">
        <f>+'DATE SETUP'!L11</f>
        <v>44998</v>
      </c>
      <c r="ADC5" s="5">
        <f>+'DATE SETUP'!M11</f>
        <v>45005</v>
      </c>
      <c r="ADD5" s="5">
        <f>+'DATE SETUP'!N11</f>
        <v>45012</v>
      </c>
      <c r="ADE5" s="5">
        <f>+'DATE SETUP'!O11</f>
        <v>45019</v>
      </c>
      <c r="ADF5" s="5">
        <f>+'DATE SETUP'!P11</f>
        <v>45026</v>
      </c>
      <c r="ADG5" s="5">
        <f>+'DATE SETUP'!Q11</f>
        <v>45033</v>
      </c>
      <c r="ADH5" s="5">
        <f>+'DATE SETUP'!R11</f>
        <v>45040</v>
      </c>
      <c r="ADI5" s="5">
        <f>+'DATE SETUP'!S11</f>
        <v>45047</v>
      </c>
      <c r="ADJ5" s="5">
        <f>+'DATE SETUP'!T11</f>
        <v>45054</v>
      </c>
      <c r="ADK5" s="5">
        <f>+'DATE SETUP'!U11</f>
        <v>45061</v>
      </c>
      <c r="ADL5" s="5">
        <f>+'DATE SETUP'!V11</f>
        <v>45068</v>
      </c>
      <c r="ADM5" s="5">
        <f>+'DATE SETUP'!W11</f>
        <v>45075</v>
      </c>
      <c r="ADN5" s="5">
        <f>+'DATE SETUP'!X11</f>
        <v>45082</v>
      </c>
      <c r="ADO5" s="5">
        <f>+'DATE SETUP'!Y11</f>
        <v>45089</v>
      </c>
      <c r="ADP5" s="5">
        <f>+'DATE SETUP'!Z11</f>
        <v>45096</v>
      </c>
      <c r="ADQ5" s="5">
        <f>+'DATE SETUP'!AA11</f>
        <v>45103</v>
      </c>
      <c r="ADR5" s="5">
        <f>+'DATE SETUP'!AB11</f>
        <v>45110</v>
      </c>
      <c r="ADS5" s="5">
        <f>+'DATE SETUP'!AC11</f>
        <v>45117</v>
      </c>
      <c r="ADT5" s="5">
        <f>+'DATE SETUP'!AD11</f>
        <v>45124</v>
      </c>
      <c r="ADU5" s="5">
        <f>+'DATE SETUP'!AE11</f>
        <v>45131</v>
      </c>
      <c r="ADV5" s="5">
        <f>+'DATE SETUP'!AF11</f>
        <v>45138</v>
      </c>
      <c r="ADW5" s="5">
        <f>+'DATE SETUP'!AG11</f>
        <v>45145</v>
      </c>
      <c r="ADX5" s="5">
        <f>+'DATE SETUP'!AH11</f>
        <v>45152</v>
      </c>
      <c r="ADY5" s="5">
        <f>+'DATE SETUP'!AI11</f>
        <v>45159</v>
      </c>
      <c r="ADZ5" s="5">
        <f>+'DATE SETUP'!AJ11</f>
        <v>45166</v>
      </c>
      <c r="AEA5" s="5">
        <f>+'DATE SETUP'!AK11</f>
        <v>45173</v>
      </c>
      <c r="AEB5" s="5">
        <f>+'DATE SETUP'!AL11</f>
        <v>45180</v>
      </c>
      <c r="AEC5" s="5">
        <f>+'DATE SETUP'!AM11</f>
        <v>45187</v>
      </c>
      <c r="AED5" s="5">
        <f>+'DATE SETUP'!AN11</f>
        <v>45194</v>
      </c>
      <c r="AEE5" s="5">
        <f>+'DATE SETUP'!AO11</f>
        <v>45201</v>
      </c>
      <c r="AEF5" s="5">
        <f>+'DATE SETUP'!AP11</f>
        <v>45208</v>
      </c>
      <c r="AEG5" s="5">
        <f>+'DATE SETUP'!AQ11</f>
        <v>45215</v>
      </c>
      <c r="AEH5" s="5">
        <f>+'DATE SETUP'!AR11</f>
        <v>45222</v>
      </c>
      <c r="AEI5" s="5">
        <f>+'DATE SETUP'!AS11</f>
        <v>45229</v>
      </c>
      <c r="AEJ5" s="5">
        <f>+'DATE SETUP'!AT11</f>
        <v>45236</v>
      </c>
      <c r="AEK5" s="5">
        <f>+'DATE SETUP'!AU11</f>
        <v>45243</v>
      </c>
      <c r="AEL5" s="5">
        <f>+'DATE SETUP'!AV11</f>
        <v>45250</v>
      </c>
      <c r="AEM5" s="5">
        <f>+'DATE SETUP'!AW11</f>
        <v>45257</v>
      </c>
      <c r="AEN5" s="5">
        <f>+'DATE SETUP'!AX11</f>
        <v>45264</v>
      </c>
      <c r="AEO5" s="5">
        <f>+'DATE SETUP'!AY11</f>
        <v>45271</v>
      </c>
      <c r="AEP5" s="5">
        <f>+'DATE SETUP'!AZ11</f>
        <v>45278</v>
      </c>
      <c r="AEQ5" s="5">
        <f>+'DATE SETUP'!BA11</f>
        <v>45285</v>
      </c>
      <c r="AER5" s="5">
        <f>+'DATE SETUP'!BB11</f>
        <v>45291</v>
      </c>
      <c r="AES5" s="9">
        <f>+ACR5</f>
        <v>44928</v>
      </c>
      <c r="AET5" s="9">
        <f>+ACS5</f>
        <v>44935</v>
      </c>
      <c r="AEU5" s="9">
        <f t="shared" si="3"/>
        <v>44942</v>
      </c>
      <c r="AEV5" s="9">
        <f t="shared" si="3"/>
        <v>44949</v>
      </c>
      <c r="AEW5" s="9">
        <f t="shared" si="3"/>
        <v>44956</v>
      </c>
      <c r="AEX5" s="9">
        <f t="shared" si="3"/>
        <v>44963</v>
      </c>
      <c r="AEY5" s="9">
        <f t="shared" si="3"/>
        <v>44970</v>
      </c>
      <c r="AEZ5" s="9">
        <f t="shared" si="3"/>
        <v>44977</v>
      </c>
      <c r="AFA5" s="9">
        <f t="shared" si="3"/>
        <v>44984</v>
      </c>
      <c r="AFB5" s="9">
        <f t="shared" si="3"/>
        <v>44991</v>
      </c>
      <c r="AFC5" s="9">
        <f t="shared" si="3"/>
        <v>44998</v>
      </c>
      <c r="AFD5" s="9">
        <f t="shared" si="3"/>
        <v>45005</v>
      </c>
      <c r="AFE5" s="9">
        <f t="shared" si="3"/>
        <v>45012</v>
      </c>
      <c r="AFF5" s="9">
        <f t="shared" si="3"/>
        <v>45019</v>
      </c>
      <c r="AFG5" s="9">
        <f t="shared" si="3"/>
        <v>45026</v>
      </c>
      <c r="AFH5" s="9">
        <f t="shared" si="3"/>
        <v>45033</v>
      </c>
      <c r="AFI5" s="9">
        <f t="shared" si="3"/>
        <v>45040</v>
      </c>
      <c r="AFJ5" s="9">
        <f t="shared" si="3"/>
        <v>45047</v>
      </c>
      <c r="AFK5" s="9">
        <f t="shared" si="3"/>
        <v>45054</v>
      </c>
      <c r="AFL5" s="9">
        <f t="shared" si="3"/>
        <v>45061</v>
      </c>
      <c r="AFM5" s="9">
        <f t="shared" si="3"/>
        <v>45068</v>
      </c>
      <c r="AFN5" s="9">
        <f t="shared" si="3"/>
        <v>45075</v>
      </c>
      <c r="AFO5" s="9">
        <f t="shared" si="3"/>
        <v>45082</v>
      </c>
      <c r="AFP5" s="9">
        <f t="shared" si="3"/>
        <v>45089</v>
      </c>
      <c r="AFQ5" s="9">
        <f t="shared" si="3"/>
        <v>45096</v>
      </c>
      <c r="AFR5" s="9">
        <f t="shared" si="3"/>
        <v>45103</v>
      </c>
      <c r="AFS5" s="9">
        <f t="shared" si="3"/>
        <v>45110</v>
      </c>
      <c r="AFT5" s="9">
        <f t="shared" si="3"/>
        <v>45117</v>
      </c>
      <c r="AFU5" s="9">
        <f t="shared" si="3"/>
        <v>45124</v>
      </c>
      <c r="AFV5" s="9">
        <f t="shared" si="3"/>
        <v>45131</v>
      </c>
      <c r="AFW5" s="9">
        <f t="shared" si="3"/>
        <v>45138</v>
      </c>
      <c r="AFX5" s="9">
        <f t="shared" si="3"/>
        <v>45145</v>
      </c>
      <c r="AFY5" s="9">
        <f t="shared" si="3"/>
        <v>45152</v>
      </c>
      <c r="AFZ5" s="9">
        <f t="shared" si="3"/>
        <v>45159</v>
      </c>
      <c r="AGA5" s="9">
        <f t="shared" si="3"/>
        <v>45166</v>
      </c>
      <c r="AGB5" s="9">
        <f t="shared" si="3"/>
        <v>45173</v>
      </c>
      <c r="AGC5" s="9">
        <f t="shared" si="3"/>
        <v>45180</v>
      </c>
      <c r="AGD5" s="9">
        <f t="shared" si="3"/>
        <v>45187</v>
      </c>
      <c r="AGE5" s="9">
        <f t="shared" si="3"/>
        <v>45194</v>
      </c>
      <c r="AGF5" s="9">
        <f t="shared" si="3"/>
        <v>45201</v>
      </c>
      <c r="AGG5" s="9">
        <f t="shared" si="3"/>
        <v>45208</v>
      </c>
      <c r="AGH5" s="9">
        <f t="shared" si="3"/>
        <v>45215</v>
      </c>
      <c r="AGI5" s="9">
        <f t="shared" si="3"/>
        <v>45222</v>
      </c>
      <c r="AGJ5" s="9">
        <f t="shared" si="3"/>
        <v>45229</v>
      </c>
      <c r="AGK5" s="9">
        <f t="shared" si="3"/>
        <v>45236</v>
      </c>
      <c r="AGL5" s="9">
        <f t="shared" si="3"/>
        <v>45243</v>
      </c>
      <c r="AGM5" s="9">
        <f t="shared" si="3"/>
        <v>45250</v>
      </c>
      <c r="AGN5" s="9">
        <f t="shared" si="3"/>
        <v>45257</v>
      </c>
      <c r="AGO5" s="9">
        <f t="shared" si="3"/>
        <v>45264</v>
      </c>
      <c r="AGP5" s="9">
        <f t="shared" si="3"/>
        <v>45271</v>
      </c>
      <c r="AGQ5" s="9">
        <f t="shared" si="3"/>
        <v>45278</v>
      </c>
      <c r="AGR5" s="9">
        <f t="shared" si="3"/>
        <v>45285</v>
      </c>
      <c r="AGS5" s="9">
        <f t="shared" si="3"/>
        <v>45291</v>
      </c>
    </row>
    <row r="6" spans="1:877" ht="15" customHeight="1" thickBot="1" x14ac:dyDescent="0.25">
      <c r="A6" s="15" t="s">
        <v>17</v>
      </c>
      <c r="B6" s="215">
        <f>+'DATE SETUP'!B8</f>
        <v>25</v>
      </c>
      <c r="C6" s="215">
        <f>+'DATE SETUP'!C8</f>
        <v>31</v>
      </c>
      <c r="D6" s="215">
        <f>+'DATE SETUP'!D8</f>
        <v>28</v>
      </c>
      <c r="E6" s="215">
        <f>+'DATE SETUP'!E8</f>
        <v>31</v>
      </c>
      <c r="F6" s="215">
        <f>+'DATE SETUP'!F8</f>
        <v>30</v>
      </c>
      <c r="G6" s="215">
        <f>+'DATE SETUP'!G8</f>
        <v>31</v>
      </c>
      <c r="H6" s="215">
        <f>+'DATE SETUP'!H8</f>
        <v>30</v>
      </c>
      <c r="I6" s="215">
        <f>+'DATE SETUP'!I8</f>
        <v>31</v>
      </c>
      <c r="J6" s="215">
        <f>+'DATE SETUP'!J8</f>
        <v>31</v>
      </c>
      <c r="K6" s="215">
        <f>+'DATE SETUP'!K8</f>
        <v>30</v>
      </c>
      <c r="L6" s="215">
        <f>+'DATE SETUP'!L8</f>
        <v>31</v>
      </c>
      <c r="M6" s="215">
        <f>+'DATE SETUP'!M8</f>
        <v>36</v>
      </c>
      <c r="N6" s="353">
        <f>+SUM(B6:D6)</f>
        <v>84</v>
      </c>
      <c r="O6" s="354">
        <f>+SUM(E6:G6)</f>
        <v>92</v>
      </c>
      <c r="P6" s="354">
        <f>+SUM(H6:J6)</f>
        <v>92</v>
      </c>
      <c r="Q6" s="355">
        <f>+SUM(K6:M6)</f>
        <v>97</v>
      </c>
      <c r="R6" s="215">
        <f>+B6</f>
        <v>25</v>
      </c>
      <c r="S6" s="215">
        <f>+SUM($B$6:C6)</f>
        <v>56</v>
      </c>
      <c r="T6" s="215">
        <f>+SUM($B$6:D6)</f>
        <v>84</v>
      </c>
      <c r="U6" s="215">
        <f>+SUM($B$6:E6)</f>
        <v>115</v>
      </c>
      <c r="V6" s="215">
        <f>+SUM($B$6:F6)</f>
        <v>145</v>
      </c>
      <c r="W6" s="215">
        <f>+SUM($B$6:G6)</f>
        <v>176</v>
      </c>
      <c r="X6" s="215">
        <f>+SUM($B$6:H6)</f>
        <v>206</v>
      </c>
      <c r="Y6" s="215">
        <f>+SUM($B$6:I6)</f>
        <v>237</v>
      </c>
      <c r="Z6" s="215">
        <f>+SUM($B$6:J6)</f>
        <v>268</v>
      </c>
      <c r="AA6" s="215">
        <f>+SUM($B$6:K6)</f>
        <v>298</v>
      </c>
      <c r="AB6" s="215">
        <f>+SUM($B$6:L6)</f>
        <v>329</v>
      </c>
      <c r="AC6" s="216">
        <f>+SUM($B$6:M6)</f>
        <v>365</v>
      </c>
      <c r="AD6" s="214">
        <f t="shared" ref="AD6:AO6" si="4">+B6</f>
        <v>25</v>
      </c>
      <c r="AE6" s="215">
        <f t="shared" si="4"/>
        <v>31</v>
      </c>
      <c r="AF6" s="215">
        <f t="shared" si="4"/>
        <v>28</v>
      </c>
      <c r="AG6" s="215">
        <f t="shared" si="4"/>
        <v>31</v>
      </c>
      <c r="AH6" s="215">
        <f t="shared" si="4"/>
        <v>30</v>
      </c>
      <c r="AI6" s="215">
        <f t="shared" si="4"/>
        <v>31</v>
      </c>
      <c r="AJ6" s="215">
        <f t="shared" si="4"/>
        <v>30</v>
      </c>
      <c r="AK6" s="215">
        <f t="shared" si="4"/>
        <v>31</v>
      </c>
      <c r="AL6" s="215">
        <f t="shared" si="4"/>
        <v>31</v>
      </c>
      <c r="AM6" s="215">
        <f t="shared" si="4"/>
        <v>30</v>
      </c>
      <c r="AN6" s="215">
        <f t="shared" si="4"/>
        <v>31</v>
      </c>
      <c r="AO6" s="215">
        <f t="shared" si="4"/>
        <v>36</v>
      </c>
      <c r="AP6" s="231">
        <f>+COUNT($AP$3:AP3)</f>
        <v>1</v>
      </c>
      <c r="AQ6" s="232">
        <f>+COUNT($AP$3:AQ3)</f>
        <v>2</v>
      </c>
      <c r="AR6" s="232">
        <f>+COUNT($AP$3:AR3)</f>
        <v>3</v>
      </c>
      <c r="AS6" s="232">
        <f>+COUNT($AP$3:AS3)</f>
        <v>4</v>
      </c>
      <c r="AT6" s="232">
        <f>+COUNT($AP$3:AT3)</f>
        <v>5</v>
      </c>
      <c r="AU6" s="232">
        <f>+COUNT($AP$3:AU3)</f>
        <v>6</v>
      </c>
      <c r="AV6" s="232">
        <f>+COUNT($AP$3:AV3)</f>
        <v>7</v>
      </c>
      <c r="AW6" s="232">
        <f>+COUNT($AP$3:AW3)</f>
        <v>8</v>
      </c>
      <c r="AX6" s="232">
        <f>+COUNT($AP$3:AX3)</f>
        <v>9</v>
      </c>
      <c r="AY6" s="232">
        <f>+COUNT($AP$3:AY3)</f>
        <v>10</v>
      </c>
      <c r="AZ6" s="232">
        <f>+COUNT($AP$3:AZ3)</f>
        <v>11</v>
      </c>
      <c r="BA6" s="232">
        <f>+COUNT($AP$3:BA3)</f>
        <v>12</v>
      </c>
      <c r="BB6" s="232">
        <f>+COUNT($AP$3:BB3)</f>
        <v>13</v>
      </c>
      <c r="BC6" s="232">
        <f>+COUNT($AP$3:BC3)</f>
        <v>14</v>
      </c>
      <c r="BD6" s="232">
        <f>+COUNT($AP$3:BD3)</f>
        <v>15</v>
      </c>
      <c r="BE6" s="232">
        <f>+COUNT($AP$3:BE3)</f>
        <v>16</v>
      </c>
      <c r="BF6" s="232">
        <f>+COUNT($AP$3:BF3)</f>
        <v>17</v>
      </c>
      <c r="BG6" s="232">
        <f>+COUNT($AP$3:BG3)</f>
        <v>18</v>
      </c>
      <c r="BH6" s="232">
        <f>+COUNT($AP$3:BH3)</f>
        <v>19</v>
      </c>
      <c r="BI6" s="232">
        <f>+COUNT($AP$3:BI3)</f>
        <v>20</v>
      </c>
      <c r="BJ6" s="232">
        <f>+COUNT($AP$3:BJ3)</f>
        <v>21</v>
      </c>
      <c r="BK6" s="232">
        <f>+COUNT($AP$3:BK3)</f>
        <v>22</v>
      </c>
      <c r="BL6" s="232">
        <f>+COUNT($AP$3:BL3)</f>
        <v>23</v>
      </c>
      <c r="BM6" s="232">
        <f>+COUNT($AP$3:BM3)</f>
        <v>24</v>
      </c>
      <c r="BN6" s="233">
        <f>+COUNT($AP$3:BN3)</f>
        <v>25</v>
      </c>
      <c r="BO6" s="236">
        <f>+COUNT($BO$3:BO3)</f>
        <v>1</v>
      </c>
      <c r="BP6" s="236">
        <f>+COUNT($BO$3:BP3)</f>
        <v>2</v>
      </c>
      <c r="BQ6" s="236">
        <f>+COUNT($BO$3:BQ3)</f>
        <v>3</v>
      </c>
      <c r="BR6" s="236">
        <f>+COUNT($BO$3:BR3)</f>
        <v>4</v>
      </c>
      <c r="BS6" s="236">
        <f>+COUNT($BO$3:BS3)</f>
        <v>5</v>
      </c>
      <c r="BT6" s="236">
        <f>+COUNT($BO$3:BT3)</f>
        <v>6</v>
      </c>
      <c r="BU6" s="236">
        <f>+COUNT($BO$3:BU3)</f>
        <v>7</v>
      </c>
      <c r="BV6" s="236">
        <f>+COUNT($BO$3:BV3)</f>
        <v>8</v>
      </c>
      <c r="BW6" s="236">
        <f>+COUNT($BO$3:BW3)</f>
        <v>9</v>
      </c>
      <c r="BX6" s="236">
        <f>+COUNT($BO$3:BX3)</f>
        <v>10</v>
      </c>
      <c r="BY6" s="236">
        <f>+COUNT($BO$3:BY3)</f>
        <v>11</v>
      </c>
      <c r="BZ6" s="236">
        <f>+COUNT($BO$3:BZ3)</f>
        <v>12</v>
      </c>
      <c r="CA6" s="236">
        <f>+COUNT($BO$3:CA3)</f>
        <v>13</v>
      </c>
      <c r="CB6" s="236">
        <f>+COUNT($BO$3:CB3)</f>
        <v>14</v>
      </c>
      <c r="CC6" s="236">
        <f>+COUNT($BO$3:CC3)</f>
        <v>15</v>
      </c>
      <c r="CD6" s="236">
        <f>+COUNT($BO$3:CD3)</f>
        <v>16</v>
      </c>
      <c r="CE6" s="236">
        <f>+COUNT($BO$3:CE3)</f>
        <v>17</v>
      </c>
      <c r="CF6" s="236">
        <f>+COUNT($BO$3:CF3)</f>
        <v>18</v>
      </c>
      <c r="CG6" s="236">
        <f>+COUNT($BO$3:CG3)</f>
        <v>19</v>
      </c>
      <c r="CH6" s="236">
        <f>+COUNT($BO$3:CH3)</f>
        <v>20</v>
      </c>
      <c r="CI6" s="236">
        <f>+COUNT($BO$3:CI3)</f>
        <v>21</v>
      </c>
      <c r="CJ6" s="236">
        <f>+COUNT($BO$3:CJ3)</f>
        <v>22</v>
      </c>
      <c r="CK6" s="236">
        <f>+COUNT($BO$3:CK3)</f>
        <v>23</v>
      </c>
      <c r="CL6" s="236">
        <f>+COUNT($BO$3:CL3)</f>
        <v>24</v>
      </c>
      <c r="CM6" s="236">
        <f>+COUNT($BO$3:CM3)</f>
        <v>25</v>
      </c>
      <c r="CN6" s="236">
        <f>+COUNT($BO$3:CN3)</f>
        <v>26</v>
      </c>
      <c r="CO6" s="236">
        <f>+COUNT($BO$3:CO3)</f>
        <v>27</v>
      </c>
      <c r="CP6" s="236">
        <f>+COUNT($BO$3:CP3)</f>
        <v>28</v>
      </c>
      <c r="CQ6" s="236">
        <f>+COUNT($BO$3:CQ3)</f>
        <v>29</v>
      </c>
      <c r="CR6" s="236">
        <f>+COUNT($BO$3:CR3)</f>
        <v>30</v>
      </c>
      <c r="CS6" s="236">
        <f>+COUNT($BO$3:CS3)</f>
        <v>31</v>
      </c>
      <c r="CT6" s="239">
        <f>+COUNT($CT$3:CT3)</f>
        <v>1</v>
      </c>
      <c r="CU6" s="239">
        <f>+COUNT($CT$3:CU3)</f>
        <v>2</v>
      </c>
      <c r="CV6" s="239">
        <f>+COUNT($CT$3:CV3)</f>
        <v>3</v>
      </c>
      <c r="CW6" s="239">
        <f>+COUNT($CT$3:CW3)</f>
        <v>4</v>
      </c>
      <c r="CX6" s="239">
        <f>+COUNT($CT$3:CX3)</f>
        <v>5</v>
      </c>
      <c r="CY6" s="239">
        <f>+COUNT($CT$3:CY3)</f>
        <v>6</v>
      </c>
      <c r="CZ6" s="239">
        <f>+COUNT($CT$3:CZ3)</f>
        <v>7</v>
      </c>
      <c r="DA6" s="239">
        <f>+COUNT($CT$3:DA3)</f>
        <v>8</v>
      </c>
      <c r="DB6" s="239">
        <f>+COUNT($CT$3:DB3)</f>
        <v>9</v>
      </c>
      <c r="DC6" s="239">
        <f>+COUNT($CT$3:DC3)</f>
        <v>10</v>
      </c>
      <c r="DD6" s="239">
        <f>+COUNT($CT$3:DD3)</f>
        <v>11</v>
      </c>
      <c r="DE6" s="239">
        <f>+COUNT($CT$3:DE3)</f>
        <v>12</v>
      </c>
      <c r="DF6" s="239">
        <f>+COUNT($CT$3:DF3)</f>
        <v>13</v>
      </c>
      <c r="DG6" s="239">
        <f>+COUNT($CT$3:DG3)</f>
        <v>14</v>
      </c>
      <c r="DH6" s="239">
        <f>+COUNT($CT$3:DH3)</f>
        <v>15</v>
      </c>
      <c r="DI6" s="239">
        <f>+COUNT($CT$3:DI3)</f>
        <v>16</v>
      </c>
      <c r="DJ6" s="239">
        <f>+COUNT($CT$3:DJ3)</f>
        <v>17</v>
      </c>
      <c r="DK6" s="239">
        <f>+COUNT($CT$3:DK3)</f>
        <v>18</v>
      </c>
      <c r="DL6" s="239">
        <f>+COUNT($CT$3:DL3)</f>
        <v>19</v>
      </c>
      <c r="DM6" s="239">
        <f>+COUNT($CT$3:DM3)</f>
        <v>20</v>
      </c>
      <c r="DN6" s="239">
        <f>+COUNT($CT$3:DN3)</f>
        <v>21</v>
      </c>
      <c r="DO6" s="239">
        <f>+COUNT($CT$3:DO3)</f>
        <v>22</v>
      </c>
      <c r="DP6" s="239">
        <f>+COUNT($CT$3:DP3)</f>
        <v>23</v>
      </c>
      <c r="DQ6" s="239">
        <f>+COUNT($CT$3:DQ3)</f>
        <v>24</v>
      </c>
      <c r="DR6" s="239">
        <f>+COUNT($CT$3:DR3)</f>
        <v>25</v>
      </c>
      <c r="DS6" s="239">
        <f>+COUNT($CT$3:DS3)</f>
        <v>26</v>
      </c>
      <c r="DT6" s="239">
        <f>+COUNT($CT$3:DT3)</f>
        <v>27</v>
      </c>
      <c r="DU6" s="239">
        <f>+COUNT($CT$3:DU3)</f>
        <v>28</v>
      </c>
      <c r="DV6" s="218">
        <f>+COUNT($DV$3:DV3)</f>
        <v>1</v>
      </c>
      <c r="DW6" s="218">
        <f>+COUNT($DV$3:DW3)</f>
        <v>2</v>
      </c>
      <c r="DX6" s="218">
        <f>+COUNT($DV$3:DX3)</f>
        <v>3</v>
      </c>
      <c r="DY6" s="218">
        <f>+COUNT($DV$3:DY3)</f>
        <v>4</v>
      </c>
      <c r="DZ6" s="218">
        <f>+COUNT($DV$3:DZ3)</f>
        <v>5</v>
      </c>
      <c r="EA6" s="218">
        <f>+COUNT($DV$3:EA3)</f>
        <v>6</v>
      </c>
      <c r="EB6" s="218">
        <f>+COUNT($DV$3:EB3)</f>
        <v>7</v>
      </c>
      <c r="EC6" s="218">
        <f>+COUNT($DV$3:EC3)</f>
        <v>8</v>
      </c>
      <c r="ED6" s="218">
        <f>+COUNT($DV$3:ED3)</f>
        <v>9</v>
      </c>
      <c r="EE6" s="218">
        <f>+COUNT($DV$3:EE3)</f>
        <v>10</v>
      </c>
      <c r="EF6" s="218">
        <f>+COUNT($DV$3:EF3)</f>
        <v>11</v>
      </c>
      <c r="EG6" s="218">
        <f>+COUNT($DV$3:EG3)</f>
        <v>12</v>
      </c>
      <c r="EH6" s="218">
        <f>+COUNT($DV$3:EH3)</f>
        <v>13</v>
      </c>
      <c r="EI6" s="218">
        <f>+COUNT($DV$3:EI3)</f>
        <v>14</v>
      </c>
      <c r="EJ6" s="218">
        <f>+COUNT($DV$3:EJ3)</f>
        <v>15</v>
      </c>
      <c r="EK6" s="218">
        <f>+COUNT($DV$3:EK3)</f>
        <v>16</v>
      </c>
      <c r="EL6" s="218">
        <f>+COUNT($DV$3:EL3)</f>
        <v>17</v>
      </c>
      <c r="EM6" s="218">
        <f>+COUNT($DV$3:EM3)</f>
        <v>18</v>
      </c>
      <c r="EN6" s="218">
        <f>+COUNT($DV$3:EN3)</f>
        <v>19</v>
      </c>
      <c r="EO6" s="218">
        <f>+COUNT($DV$3:EO3)</f>
        <v>20</v>
      </c>
      <c r="EP6" s="218">
        <f>+COUNT($DV$3:EP3)</f>
        <v>21</v>
      </c>
      <c r="EQ6" s="218">
        <f>+COUNT($DV$3:EQ3)</f>
        <v>22</v>
      </c>
      <c r="ER6" s="218">
        <f>+COUNT($DV$3:ER3)</f>
        <v>23</v>
      </c>
      <c r="ES6" s="218">
        <f>+COUNT($DV$3:ES3)</f>
        <v>24</v>
      </c>
      <c r="ET6" s="218">
        <f>+COUNT($DV$3:ET3)</f>
        <v>25</v>
      </c>
      <c r="EU6" s="218">
        <f>+COUNT($DV$3:EU3)</f>
        <v>26</v>
      </c>
      <c r="EV6" s="218">
        <f>+COUNT($DV$3:EV3)</f>
        <v>27</v>
      </c>
      <c r="EW6" s="218">
        <f>+COUNT($DV$3:EW3)</f>
        <v>28</v>
      </c>
      <c r="EX6" s="218">
        <f>+COUNT($DV$3:EX3)</f>
        <v>29</v>
      </c>
      <c r="EY6" s="218">
        <f>+COUNT($DV$3:EY3)</f>
        <v>30</v>
      </c>
      <c r="EZ6" s="218">
        <f>+COUNT($DV$3:EZ3)</f>
        <v>31</v>
      </c>
      <c r="FA6" s="242">
        <f>+COUNT($FA$3:FA3)</f>
        <v>1</v>
      </c>
      <c r="FB6" s="242">
        <f>+COUNT($FA$3:FB3)</f>
        <v>2</v>
      </c>
      <c r="FC6" s="242">
        <f>+COUNT($FA$3:FC3)</f>
        <v>3</v>
      </c>
      <c r="FD6" s="242">
        <f>+COUNT($FA$3:FD3)</f>
        <v>4</v>
      </c>
      <c r="FE6" s="242">
        <f>+COUNT($FA$3:FE3)</f>
        <v>5</v>
      </c>
      <c r="FF6" s="242">
        <f>+COUNT($FA$3:FF3)</f>
        <v>6</v>
      </c>
      <c r="FG6" s="242">
        <f>+COUNT($FA$3:FG3)</f>
        <v>7</v>
      </c>
      <c r="FH6" s="242">
        <f>+COUNT($FA$3:FH3)</f>
        <v>8</v>
      </c>
      <c r="FI6" s="242">
        <f>+COUNT($FA$3:FI3)</f>
        <v>9</v>
      </c>
      <c r="FJ6" s="242">
        <f>+COUNT($FA$3:FJ3)</f>
        <v>10</v>
      </c>
      <c r="FK6" s="242">
        <f>+COUNT($FA$3:FK3)</f>
        <v>11</v>
      </c>
      <c r="FL6" s="242">
        <f>+COUNT($FA$3:FL3)</f>
        <v>12</v>
      </c>
      <c r="FM6" s="242">
        <f>+COUNT($FA$3:FM3)</f>
        <v>13</v>
      </c>
      <c r="FN6" s="242">
        <f>+COUNT($FA$3:FN3)</f>
        <v>14</v>
      </c>
      <c r="FO6" s="242">
        <f>+COUNT($FA$3:FO3)</f>
        <v>15</v>
      </c>
      <c r="FP6" s="242">
        <f>+COUNT($FA$3:FP3)</f>
        <v>16</v>
      </c>
      <c r="FQ6" s="242">
        <f>+COUNT($FA$3:FQ3)</f>
        <v>17</v>
      </c>
      <c r="FR6" s="242">
        <f>+COUNT($FA$3:FR3)</f>
        <v>18</v>
      </c>
      <c r="FS6" s="242">
        <f>+COUNT($FA$3:FS3)</f>
        <v>19</v>
      </c>
      <c r="FT6" s="242">
        <f>+COUNT($FA$3:FT3)</f>
        <v>20</v>
      </c>
      <c r="FU6" s="242">
        <f>+COUNT($FA$3:FU3)</f>
        <v>21</v>
      </c>
      <c r="FV6" s="242">
        <f>+COUNT($FA$3:FV3)</f>
        <v>22</v>
      </c>
      <c r="FW6" s="242">
        <f>+COUNT($FA$3:FW3)</f>
        <v>23</v>
      </c>
      <c r="FX6" s="242">
        <f>+COUNT($FA$3:FX3)</f>
        <v>24</v>
      </c>
      <c r="FY6" s="242">
        <f>+COUNT($FA$3:FY3)</f>
        <v>25</v>
      </c>
      <c r="FZ6" s="242">
        <f>+COUNT($FA$3:FZ3)</f>
        <v>26</v>
      </c>
      <c r="GA6" s="242">
        <f>+COUNT($FA$3:GA3)</f>
        <v>27</v>
      </c>
      <c r="GB6" s="242">
        <f>+COUNT($FA$3:GB3)</f>
        <v>28</v>
      </c>
      <c r="GC6" s="242">
        <f>+COUNT($FA$3:GC3)</f>
        <v>29</v>
      </c>
      <c r="GD6" s="242">
        <f>+COUNT($FA$3:GD3)</f>
        <v>30</v>
      </c>
      <c r="GE6" s="221">
        <f>+COUNT($GE$3:GE3)</f>
        <v>1</v>
      </c>
      <c r="GF6" s="221">
        <f>+COUNT($GE$3:GF3)</f>
        <v>2</v>
      </c>
      <c r="GG6" s="221">
        <f>+COUNT($GE$3:GG3)</f>
        <v>3</v>
      </c>
      <c r="GH6" s="221">
        <f>+COUNT($GE$3:GH3)</f>
        <v>4</v>
      </c>
      <c r="GI6" s="221">
        <f>+COUNT($GE$3:GI3)</f>
        <v>5</v>
      </c>
      <c r="GJ6" s="221">
        <f>+COUNT($GE$3:GJ3)</f>
        <v>6</v>
      </c>
      <c r="GK6" s="221">
        <f>+COUNT($GE$3:GK3)</f>
        <v>7</v>
      </c>
      <c r="GL6" s="221">
        <f>+COUNT($GE$3:GL3)</f>
        <v>8</v>
      </c>
      <c r="GM6" s="221">
        <f>+COUNT($GE$3:GM3)</f>
        <v>9</v>
      </c>
      <c r="GN6" s="221">
        <f>+COUNT($GE$3:GN3)</f>
        <v>10</v>
      </c>
      <c r="GO6" s="221">
        <f>+COUNT($GE$3:GO3)</f>
        <v>11</v>
      </c>
      <c r="GP6" s="221">
        <f>+COUNT($GE$3:GP3)</f>
        <v>12</v>
      </c>
      <c r="GQ6" s="221">
        <f>+COUNT($GE$3:GQ3)</f>
        <v>13</v>
      </c>
      <c r="GR6" s="221">
        <f>+COUNT($GE$3:GR3)</f>
        <v>14</v>
      </c>
      <c r="GS6" s="221">
        <f>+COUNT($GE$3:GS3)</f>
        <v>15</v>
      </c>
      <c r="GT6" s="221">
        <f>+COUNT($GE$3:GT3)</f>
        <v>16</v>
      </c>
      <c r="GU6" s="221">
        <f>+COUNT($GE$3:GU3)</f>
        <v>17</v>
      </c>
      <c r="GV6" s="221">
        <f>+COUNT($GE$3:GV3)</f>
        <v>18</v>
      </c>
      <c r="GW6" s="221">
        <f>+COUNT($GE$3:GW3)</f>
        <v>19</v>
      </c>
      <c r="GX6" s="221">
        <f>+COUNT($GE$3:GX3)</f>
        <v>20</v>
      </c>
      <c r="GY6" s="221">
        <f>+COUNT($GE$3:GY3)</f>
        <v>21</v>
      </c>
      <c r="GZ6" s="221">
        <f>+COUNT($GE$3:GZ3)</f>
        <v>22</v>
      </c>
      <c r="HA6" s="221">
        <f>+COUNT($GE$3:HA3)</f>
        <v>23</v>
      </c>
      <c r="HB6" s="221">
        <f>+COUNT($GE$3:HB3)</f>
        <v>24</v>
      </c>
      <c r="HC6" s="221">
        <f>+COUNT($GE$3:HC3)</f>
        <v>25</v>
      </c>
      <c r="HD6" s="221">
        <f>+COUNT($GE$3:HD3)</f>
        <v>26</v>
      </c>
      <c r="HE6" s="221">
        <f>+COUNT($GE$3:HE3)</f>
        <v>27</v>
      </c>
      <c r="HF6" s="221">
        <f>+COUNT($GE$3:HF3)</f>
        <v>28</v>
      </c>
      <c r="HG6" s="221">
        <f>+COUNT($GE$3:HG3)</f>
        <v>29</v>
      </c>
      <c r="HH6" s="221">
        <f>+COUNT($GE$3:HH3)</f>
        <v>30</v>
      </c>
      <c r="HI6" s="221">
        <f>+COUNT($GE$3:HI3)</f>
        <v>31</v>
      </c>
      <c r="HJ6" s="251">
        <f>+COUNT($HJ$3:HJ3)</f>
        <v>1</v>
      </c>
      <c r="HK6" s="251">
        <f>+COUNT($HJ$3:HK3)</f>
        <v>2</v>
      </c>
      <c r="HL6" s="251">
        <f>+COUNT($HJ$3:HL3)</f>
        <v>3</v>
      </c>
      <c r="HM6" s="251">
        <f>+COUNT($HJ$3:HM3)</f>
        <v>4</v>
      </c>
      <c r="HN6" s="251">
        <f>+COUNT($HJ$3:HN3)</f>
        <v>5</v>
      </c>
      <c r="HO6" s="251">
        <f>+COUNT($HJ$3:HO3)</f>
        <v>6</v>
      </c>
      <c r="HP6" s="251">
        <f>+COUNT($HJ$3:HP3)</f>
        <v>7</v>
      </c>
      <c r="HQ6" s="251">
        <f>+COUNT($HJ$3:HQ3)</f>
        <v>8</v>
      </c>
      <c r="HR6" s="251">
        <f>+COUNT($HJ$3:HR3)</f>
        <v>9</v>
      </c>
      <c r="HS6" s="251">
        <f>+COUNT($HJ$3:HS3)</f>
        <v>10</v>
      </c>
      <c r="HT6" s="251">
        <f>+COUNT($HJ$3:HT3)</f>
        <v>11</v>
      </c>
      <c r="HU6" s="251">
        <f>+COUNT($HJ$3:HU3)</f>
        <v>12</v>
      </c>
      <c r="HV6" s="251">
        <f>+COUNT($HJ$3:HV3)</f>
        <v>13</v>
      </c>
      <c r="HW6" s="251">
        <f>+COUNT($HJ$3:HW3)</f>
        <v>14</v>
      </c>
      <c r="HX6" s="251">
        <f>+COUNT($HJ$3:HX3)</f>
        <v>15</v>
      </c>
      <c r="HY6" s="251">
        <f>+COUNT($HJ$3:HY3)</f>
        <v>16</v>
      </c>
      <c r="HZ6" s="251">
        <f>+COUNT($HJ$3:HZ3)</f>
        <v>17</v>
      </c>
      <c r="IA6" s="251">
        <f>+COUNT($HJ$3:IA3)</f>
        <v>18</v>
      </c>
      <c r="IB6" s="251">
        <f>+COUNT($HJ$3:IB3)</f>
        <v>19</v>
      </c>
      <c r="IC6" s="251">
        <f>+COUNT($HJ$3:IC3)</f>
        <v>20</v>
      </c>
      <c r="ID6" s="251">
        <f>+COUNT($HJ$3:ID3)</f>
        <v>21</v>
      </c>
      <c r="IE6" s="251">
        <f>+COUNT($HJ$3:IE3)</f>
        <v>22</v>
      </c>
      <c r="IF6" s="251">
        <f>+COUNT($HJ$3:IF3)</f>
        <v>23</v>
      </c>
      <c r="IG6" s="251">
        <f>+COUNT($HJ$3:IG3)</f>
        <v>24</v>
      </c>
      <c r="IH6" s="251">
        <f>+COUNT($HJ$3:IH3)</f>
        <v>25</v>
      </c>
      <c r="II6" s="251">
        <f>+COUNT($HJ$3:II3)</f>
        <v>26</v>
      </c>
      <c r="IJ6" s="251">
        <f>+COUNT($HJ$3:IJ3)</f>
        <v>27</v>
      </c>
      <c r="IK6" s="251">
        <f>+COUNT($HJ$3:IK3)</f>
        <v>28</v>
      </c>
      <c r="IL6" s="251">
        <f>+COUNT($HJ$3:IL3)</f>
        <v>29</v>
      </c>
      <c r="IM6" s="251">
        <f>+COUNT($HJ$3:IM3)</f>
        <v>30</v>
      </c>
      <c r="IN6" s="254">
        <f>+COUNT($IN$3:IN3)</f>
        <v>1</v>
      </c>
      <c r="IO6" s="254">
        <f>+COUNT($IN$3:IO3)</f>
        <v>2</v>
      </c>
      <c r="IP6" s="254">
        <f>+COUNT($IN$3:IP3)</f>
        <v>3</v>
      </c>
      <c r="IQ6" s="254">
        <f>+COUNT($IN$3:IQ3)</f>
        <v>4</v>
      </c>
      <c r="IR6" s="254">
        <f>+COUNT($IN$3:IR3)</f>
        <v>5</v>
      </c>
      <c r="IS6" s="254">
        <f>+COUNT($IN$3:IS3)</f>
        <v>6</v>
      </c>
      <c r="IT6" s="254">
        <f>+COUNT($IN$3:IT3)</f>
        <v>7</v>
      </c>
      <c r="IU6" s="254">
        <f>+COUNT($IN$3:IU3)</f>
        <v>8</v>
      </c>
      <c r="IV6" s="254">
        <f>+COUNT($IN$3:IV3)</f>
        <v>9</v>
      </c>
      <c r="IW6" s="254">
        <f>+COUNT($IN$3:IW3)</f>
        <v>10</v>
      </c>
      <c r="IX6" s="254">
        <f>+COUNT($IN$3:IX3)</f>
        <v>11</v>
      </c>
      <c r="IY6" s="254">
        <f>+COUNT($IN$3:IY3)</f>
        <v>12</v>
      </c>
      <c r="IZ6" s="254">
        <f>+COUNT($IN$3:IZ3)</f>
        <v>13</v>
      </c>
      <c r="JA6" s="254">
        <f>+COUNT($IN$3:JA3)</f>
        <v>14</v>
      </c>
      <c r="JB6" s="254">
        <f>+COUNT($IN$3:JB3)</f>
        <v>15</v>
      </c>
      <c r="JC6" s="254">
        <f>+COUNT($IN$3:JC3)</f>
        <v>16</v>
      </c>
      <c r="JD6" s="254">
        <f>+COUNT($IN$3:JD3)</f>
        <v>17</v>
      </c>
      <c r="JE6" s="254">
        <f>+COUNT($IN$3:JE3)</f>
        <v>18</v>
      </c>
      <c r="JF6" s="254">
        <f>+COUNT($IN$3:JF3)</f>
        <v>19</v>
      </c>
      <c r="JG6" s="254">
        <f>+COUNT($IN$3:JG3)</f>
        <v>20</v>
      </c>
      <c r="JH6" s="254">
        <f>+COUNT($IN$3:JH3)</f>
        <v>21</v>
      </c>
      <c r="JI6" s="254">
        <f>+COUNT($IN$3:JI3)</f>
        <v>22</v>
      </c>
      <c r="JJ6" s="254">
        <f>+COUNT($IN$3:JJ3)</f>
        <v>23</v>
      </c>
      <c r="JK6" s="254">
        <f>+COUNT($IN$3:JK3)</f>
        <v>24</v>
      </c>
      <c r="JL6" s="254">
        <f>+COUNT($IN$3:JL3)</f>
        <v>25</v>
      </c>
      <c r="JM6" s="254">
        <f>+COUNT($IN$3:JM3)</f>
        <v>26</v>
      </c>
      <c r="JN6" s="254">
        <f>+COUNT($IN$3:JN3)</f>
        <v>27</v>
      </c>
      <c r="JO6" s="254">
        <f>+COUNT($IN$3:JO3)</f>
        <v>28</v>
      </c>
      <c r="JP6" s="254">
        <f>+COUNT($IN$3:JP3)</f>
        <v>29</v>
      </c>
      <c r="JQ6" s="254">
        <f>+COUNT($IN$3:JQ3)</f>
        <v>30</v>
      </c>
      <c r="JR6" s="254">
        <f>+COUNT($IN$3:JR3)</f>
        <v>31</v>
      </c>
      <c r="JS6" s="263">
        <f>+COUNT($JS$3:JS3)</f>
        <v>1</v>
      </c>
      <c r="JT6" s="263">
        <f>+COUNT($JS$3:JT3)</f>
        <v>2</v>
      </c>
      <c r="JU6" s="263">
        <f>+COUNT($JS$3:JU3)</f>
        <v>3</v>
      </c>
      <c r="JV6" s="263">
        <f>+COUNT($JS$3:JV3)</f>
        <v>4</v>
      </c>
      <c r="JW6" s="263">
        <f>+COUNT($JS$3:JW3)</f>
        <v>5</v>
      </c>
      <c r="JX6" s="263">
        <f>+COUNT($JS$3:JX3)</f>
        <v>6</v>
      </c>
      <c r="JY6" s="263">
        <f>+COUNT($JS$3:JY3)</f>
        <v>7</v>
      </c>
      <c r="JZ6" s="263">
        <f>+COUNT($JS$3:JZ3)</f>
        <v>8</v>
      </c>
      <c r="KA6" s="263">
        <f>+COUNT($JS$3:KA3)</f>
        <v>9</v>
      </c>
      <c r="KB6" s="263">
        <f>+COUNT($JS$3:KB3)</f>
        <v>10</v>
      </c>
      <c r="KC6" s="263">
        <f>+COUNT($JS$3:KC3)</f>
        <v>11</v>
      </c>
      <c r="KD6" s="263">
        <f>+COUNT($JS$3:KD3)</f>
        <v>12</v>
      </c>
      <c r="KE6" s="263">
        <f>+COUNT($JS$3:KE3)</f>
        <v>13</v>
      </c>
      <c r="KF6" s="263">
        <f>+COUNT($JS$3:KF3)</f>
        <v>14</v>
      </c>
      <c r="KG6" s="263">
        <f>+COUNT($JS$3:KG3)</f>
        <v>15</v>
      </c>
      <c r="KH6" s="263">
        <f>+COUNT($JS$3:KH3)</f>
        <v>16</v>
      </c>
      <c r="KI6" s="263">
        <f>+COUNT($JS$3:KI3)</f>
        <v>17</v>
      </c>
      <c r="KJ6" s="263">
        <f>+COUNT($JS$3:KJ3)</f>
        <v>18</v>
      </c>
      <c r="KK6" s="263">
        <f>+COUNT($JS$3:KK3)</f>
        <v>19</v>
      </c>
      <c r="KL6" s="263">
        <f>+COUNT($JS$3:KL3)</f>
        <v>20</v>
      </c>
      <c r="KM6" s="263">
        <f>+COUNT($JS$3:KM3)</f>
        <v>21</v>
      </c>
      <c r="KN6" s="263">
        <f>+COUNT($JS$3:KN3)</f>
        <v>22</v>
      </c>
      <c r="KO6" s="263">
        <f>+COUNT($JS$3:KO3)</f>
        <v>23</v>
      </c>
      <c r="KP6" s="263">
        <f>+COUNT($JS$3:KP3)</f>
        <v>24</v>
      </c>
      <c r="KQ6" s="263">
        <f>+COUNT($JS$3:KQ3)</f>
        <v>25</v>
      </c>
      <c r="KR6" s="263">
        <f>+COUNT($JS$3:KR3)</f>
        <v>26</v>
      </c>
      <c r="KS6" s="263">
        <f>+COUNT($JS$3:KS3)</f>
        <v>27</v>
      </c>
      <c r="KT6" s="263">
        <f>+COUNT($JS$3:KT3)</f>
        <v>28</v>
      </c>
      <c r="KU6" s="263">
        <f>+COUNT($JS$3:KU3)</f>
        <v>29</v>
      </c>
      <c r="KV6" s="263">
        <f>+COUNT($JS$3:KV3)</f>
        <v>30</v>
      </c>
      <c r="KW6" s="263">
        <f>+COUNT($JS$3:KW3)</f>
        <v>31</v>
      </c>
      <c r="KX6" s="218">
        <f>+COUNT($KX$3:KX3)</f>
        <v>1</v>
      </c>
      <c r="KY6" s="218">
        <f>+COUNT($KX$3:KY3)</f>
        <v>2</v>
      </c>
      <c r="KZ6" s="218">
        <f>+COUNT($KX$3:KZ3)</f>
        <v>3</v>
      </c>
      <c r="LA6" s="218">
        <f>+COUNT($KX$3:LA3)</f>
        <v>4</v>
      </c>
      <c r="LB6" s="218">
        <f>+COUNT($KX$3:LB3)</f>
        <v>5</v>
      </c>
      <c r="LC6" s="218">
        <f>+COUNT($KX$3:LC3)</f>
        <v>6</v>
      </c>
      <c r="LD6" s="218">
        <f>+COUNT($KX$3:LD3)</f>
        <v>7</v>
      </c>
      <c r="LE6" s="218">
        <f>+COUNT($KX$3:LE3)</f>
        <v>8</v>
      </c>
      <c r="LF6" s="218">
        <f>+COUNT($KX$3:LF3)</f>
        <v>9</v>
      </c>
      <c r="LG6" s="218">
        <f>+COUNT($KX$3:LG3)</f>
        <v>10</v>
      </c>
      <c r="LH6" s="218">
        <f>+COUNT($KX$3:LH3)</f>
        <v>11</v>
      </c>
      <c r="LI6" s="218">
        <f>+COUNT($KX$3:LI3)</f>
        <v>12</v>
      </c>
      <c r="LJ6" s="218">
        <f>+COUNT($KX$3:LJ3)</f>
        <v>13</v>
      </c>
      <c r="LK6" s="218">
        <f>+COUNT($KX$3:LK3)</f>
        <v>14</v>
      </c>
      <c r="LL6" s="218">
        <f>+COUNT($KX$3:LL3)</f>
        <v>15</v>
      </c>
      <c r="LM6" s="218">
        <f>+COUNT($KX$3:LM3)</f>
        <v>16</v>
      </c>
      <c r="LN6" s="218">
        <f>+COUNT($KX$3:LN3)</f>
        <v>17</v>
      </c>
      <c r="LO6" s="218">
        <f>+COUNT($KX$3:LO3)</f>
        <v>18</v>
      </c>
      <c r="LP6" s="218">
        <f>+COUNT($KX$3:LP3)</f>
        <v>19</v>
      </c>
      <c r="LQ6" s="218">
        <f>+COUNT($KX$3:LQ3)</f>
        <v>20</v>
      </c>
      <c r="LR6" s="218">
        <f>+COUNT($KX$3:LR3)</f>
        <v>21</v>
      </c>
      <c r="LS6" s="218">
        <f>+COUNT($KX$3:LS3)</f>
        <v>22</v>
      </c>
      <c r="LT6" s="218">
        <f>+COUNT($KX$3:LT3)</f>
        <v>23</v>
      </c>
      <c r="LU6" s="218">
        <f>+COUNT($KX$3:LU3)</f>
        <v>24</v>
      </c>
      <c r="LV6" s="218">
        <f>+COUNT($KX$3:LV3)</f>
        <v>25</v>
      </c>
      <c r="LW6" s="218">
        <f>+COUNT($KX$3:LW3)</f>
        <v>26</v>
      </c>
      <c r="LX6" s="218">
        <f>+COUNT($KX$3:LX3)</f>
        <v>27</v>
      </c>
      <c r="LY6" s="218">
        <f>+COUNT($KX$3:LY3)</f>
        <v>28</v>
      </c>
      <c r="LZ6" s="218">
        <f>+COUNT($KX$3:LZ3)</f>
        <v>29</v>
      </c>
      <c r="MA6" s="218">
        <f>+COUNT($KX$3:MA3)</f>
        <v>30</v>
      </c>
      <c r="MB6" s="242">
        <f>+COUNT($MB$3:MB3)</f>
        <v>1</v>
      </c>
      <c r="MC6" s="242">
        <f>+COUNT($MB$3:MC3)</f>
        <v>2</v>
      </c>
      <c r="MD6" s="242">
        <f>+COUNT($MB$3:MD3)</f>
        <v>3</v>
      </c>
      <c r="ME6" s="242">
        <f>+COUNT($MB$3:ME3)</f>
        <v>4</v>
      </c>
      <c r="MF6" s="242">
        <f>+COUNT($MB$3:MF3)</f>
        <v>5</v>
      </c>
      <c r="MG6" s="242">
        <f>+COUNT($MB$3:MG3)</f>
        <v>6</v>
      </c>
      <c r="MH6" s="242">
        <f>+COUNT($MB$3:MH3)</f>
        <v>7</v>
      </c>
      <c r="MI6" s="242">
        <f>+COUNT($MB$3:MI3)</f>
        <v>8</v>
      </c>
      <c r="MJ6" s="242">
        <f>+COUNT($MB$3:MJ3)</f>
        <v>9</v>
      </c>
      <c r="MK6" s="242">
        <f>+COUNT($MB$3:MK3)</f>
        <v>10</v>
      </c>
      <c r="ML6" s="242">
        <f>+COUNT($MB$3:ML3)</f>
        <v>11</v>
      </c>
      <c r="MM6" s="242">
        <f>+COUNT($MB$3:MM3)</f>
        <v>12</v>
      </c>
      <c r="MN6" s="242">
        <f>+COUNT($MB$3:MN3)</f>
        <v>13</v>
      </c>
      <c r="MO6" s="242">
        <f>+COUNT($MB$3:MO3)</f>
        <v>14</v>
      </c>
      <c r="MP6" s="242">
        <f>+COUNT($MB$3:MP3)</f>
        <v>15</v>
      </c>
      <c r="MQ6" s="242">
        <f>+COUNT($MB$3:MQ3)</f>
        <v>16</v>
      </c>
      <c r="MR6" s="242">
        <f>+COUNT($MB$3:MR3)</f>
        <v>17</v>
      </c>
      <c r="MS6" s="242">
        <f>+COUNT($MB$3:MS3)</f>
        <v>18</v>
      </c>
      <c r="MT6" s="242">
        <f>+COUNT($MB$3:MT3)</f>
        <v>19</v>
      </c>
      <c r="MU6" s="242">
        <f>+COUNT($MB$3:MU3)</f>
        <v>20</v>
      </c>
      <c r="MV6" s="242">
        <f>+COUNT($MB$3:MV3)</f>
        <v>21</v>
      </c>
      <c r="MW6" s="242">
        <f>+COUNT($MB$3:MW3)</f>
        <v>22</v>
      </c>
      <c r="MX6" s="242">
        <f>+COUNT($MB$3:MX3)</f>
        <v>23</v>
      </c>
      <c r="MY6" s="242">
        <f>+COUNT($MB$3:MY3)</f>
        <v>24</v>
      </c>
      <c r="MZ6" s="242">
        <f>+COUNT($MB$3:MZ3)</f>
        <v>25</v>
      </c>
      <c r="NA6" s="242">
        <f>+COUNT($MB$3:NA3)</f>
        <v>26</v>
      </c>
      <c r="NB6" s="242">
        <f>+COUNT($MB$3:NB3)</f>
        <v>27</v>
      </c>
      <c r="NC6" s="242">
        <f>+COUNT($MB$3:NC3)</f>
        <v>28</v>
      </c>
      <c r="ND6" s="242">
        <f>+COUNT($MB$3:ND3)</f>
        <v>29</v>
      </c>
      <c r="NE6" s="242">
        <f>+COUNT($MB$3:NE3)</f>
        <v>30</v>
      </c>
      <c r="NF6" s="242">
        <f>+COUNT($MB$3:NF3)</f>
        <v>31</v>
      </c>
      <c r="NG6" s="218">
        <f>+COUNT($NG$3:NG3)</f>
        <v>1</v>
      </c>
      <c r="NH6" s="218">
        <f>+COUNT($NG$3:NH3)</f>
        <v>2</v>
      </c>
      <c r="NI6" s="218">
        <f>+COUNT($NG$3:NI3)</f>
        <v>3</v>
      </c>
      <c r="NJ6" s="218">
        <f>+COUNT($NG$3:NJ3)</f>
        <v>4</v>
      </c>
      <c r="NK6" s="218">
        <f>+COUNT($NG$3:NK3)</f>
        <v>5</v>
      </c>
      <c r="NL6" s="218">
        <f>+COUNT($NG$3:NL3)</f>
        <v>6</v>
      </c>
      <c r="NM6" s="218">
        <f>+COUNT($NG$3:NM3)</f>
        <v>7</v>
      </c>
      <c r="NN6" s="218">
        <f>+COUNT($NG$3:NN3)</f>
        <v>8</v>
      </c>
      <c r="NO6" s="218">
        <f>+COUNT($NG$3:NO3)</f>
        <v>9</v>
      </c>
      <c r="NP6" s="218">
        <f>+COUNT($NG$3:NP3)</f>
        <v>10</v>
      </c>
      <c r="NQ6" s="218">
        <f>+COUNT($NG$3:NQ3)</f>
        <v>11</v>
      </c>
      <c r="NR6" s="218">
        <f>+COUNT($NG$3:NR3)</f>
        <v>12</v>
      </c>
      <c r="NS6" s="218">
        <f>+COUNT($NG$3:NS3)</f>
        <v>13</v>
      </c>
      <c r="NT6" s="218">
        <f>+COUNT($NG$3:NT3)</f>
        <v>14</v>
      </c>
      <c r="NU6" s="218">
        <f>+COUNT($NG$3:NU3)</f>
        <v>15</v>
      </c>
      <c r="NV6" s="218">
        <f>+COUNT($NG$3:NV3)</f>
        <v>16</v>
      </c>
      <c r="NW6" s="218">
        <f>+COUNT($NG$3:NW3)</f>
        <v>17</v>
      </c>
      <c r="NX6" s="218">
        <f>+COUNT($NG$3:NX3)</f>
        <v>18</v>
      </c>
      <c r="NY6" s="218">
        <f>+COUNT($NG$3:NY3)</f>
        <v>19</v>
      </c>
      <c r="NZ6" s="218">
        <f>+COUNT($NG$3:NZ3)</f>
        <v>20</v>
      </c>
      <c r="OA6" s="218">
        <f>+COUNT($NG$3:OA3)</f>
        <v>21</v>
      </c>
      <c r="OB6" s="218">
        <f>+COUNT($NG$3:OB3)</f>
        <v>22</v>
      </c>
      <c r="OC6" s="218">
        <f>+COUNT($NG$3:OC3)</f>
        <v>23</v>
      </c>
      <c r="OD6" s="218">
        <f>+COUNT($NG$3:OD3)</f>
        <v>24</v>
      </c>
      <c r="OE6" s="218">
        <f>+COUNT($NG$3:OE3)</f>
        <v>25</v>
      </c>
      <c r="OF6" s="218">
        <f>+COUNT($NG$3:OF3)</f>
        <v>26</v>
      </c>
      <c r="OG6" s="218">
        <f>+COUNT($NG$3:OG3)</f>
        <v>27</v>
      </c>
      <c r="OH6" s="218">
        <f>+COUNT($NG$3:OH3)</f>
        <v>28</v>
      </c>
      <c r="OI6" s="218">
        <f>+COUNT($NG$3:OI3)</f>
        <v>29</v>
      </c>
      <c r="OJ6" s="218">
        <f>+COUNT($NG$3:OJ3)</f>
        <v>30</v>
      </c>
      <c r="OK6" s="218">
        <f>+COUNT($NG$3:OK3)</f>
        <v>31</v>
      </c>
      <c r="OL6" s="218">
        <f>+COUNT($NG$3:OL3)</f>
        <v>32</v>
      </c>
      <c r="OM6" s="218">
        <f>+COUNT($NG$3:OM3)</f>
        <v>33</v>
      </c>
      <c r="ON6" s="218">
        <f>+COUNT($NG$3:ON3)</f>
        <v>34</v>
      </c>
      <c r="OO6" s="218">
        <f>+COUNT($NG$3:OO3)</f>
        <v>35</v>
      </c>
      <c r="OP6" s="218">
        <f>+COUNT($NG$3:OP3)</f>
        <v>36</v>
      </c>
      <c r="OQ6" s="231"/>
      <c r="OR6" s="232"/>
      <c r="OS6" s="232"/>
      <c r="OT6" s="232"/>
      <c r="OU6" s="232"/>
      <c r="OV6" s="232"/>
      <c r="OW6" s="232"/>
      <c r="OX6" s="232"/>
      <c r="OY6" s="232"/>
      <c r="OZ6" s="232"/>
      <c r="PA6" s="232"/>
      <c r="PB6" s="232"/>
      <c r="PC6" s="232"/>
      <c r="PD6" s="232"/>
      <c r="PE6" s="232"/>
      <c r="PF6" s="232"/>
      <c r="PG6" s="232"/>
      <c r="PH6" s="232"/>
      <c r="PI6" s="232"/>
      <c r="PJ6" s="232"/>
      <c r="PK6" s="232"/>
      <c r="PL6" s="232"/>
      <c r="PM6" s="232"/>
      <c r="PN6" s="232"/>
      <c r="PO6" s="233"/>
      <c r="PP6" s="236"/>
      <c r="PQ6" s="236"/>
      <c r="PR6" s="236"/>
      <c r="PS6" s="236"/>
      <c r="PT6" s="236"/>
      <c r="PU6" s="236"/>
      <c r="PV6" s="236"/>
      <c r="PW6" s="236"/>
      <c r="PX6" s="236"/>
      <c r="PY6" s="236"/>
      <c r="PZ6" s="236"/>
      <c r="QA6" s="236"/>
      <c r="QB6" s="236"/>
      <c r="QC6" s="236"/>
      <c r="QD6" s="236"/>
      <c r="QE6" s="236"/>
      <c r="QF6" s="236"/>
      <c r="QG6" s="236"/>
      <c r="QH6" s="236"/>
      <c r="QI6" s="236"/>
      <c r="QJ6" s="236"/>
      <c r="QK6" s="236"/>
      <c r="QL6" s="236"/>
      <c r="QM6" s="236"/>
      <c r="QN6" s="236"/>
      <c r="QO6" s="236"/>
      <c r="QP6" s="236"/>
      <c r="QQ6" s="236"/>
      <c r="QR6" s="236"/>
      <c r="QS6" s="236"/>
      <c r="QT6" s="236"/>
      <c r="QU6" s="239"/>
      <c r="QV6" s="239"/>
      <c r="QW6" s="239"/>
      <c r="QX6" s="239"/>
      <c r="QY6" s="239"/>
      <c r="QZ6" s="239"/>
      <c r="RA6" s="239"/>
      <c r="RB6" s="239"/>
      <c r="RC6" s="239"/>
      <c r="RD6" s="239"/>
      <c r="RE6" s="239"/>
      <c r="RF6" s="239"/>
      <c r="RG6" s="239"/>
      <c r="RH6" s="239"/>
      <c r="RI6" s="239"/>
      <c r="RJ6" s="239"/>
      <c r="RK6" s="239"/>
      <c r="RL6" s="239"/>
      <c r="RM6" s="239"/>
      <c r="RN6" s="239"/>
      <c r="RO6" s="239"/>
      <c r="RP6" s="239"/>
      <c r="RQ6" s="239"/>
      <c r="RR6" s="239"/>
      <c r="RS6" s="239"/>
      <c r="RT6" s="239"/>
      <c r="RU6" s="239"/>
      <c r="RV6" s="239"/>
      <c r="RW6" s="218"/>
      <c r="RX6" s="218"/>
      <c r="RY6" s="218"/>
      <c r="RZ6" s="218"/>
      <c r="SA6" s="218"/>
      <c r="SB6" s="218"/>
      <c r="SC6" s="218"/>
      <c r="SD6" s="218"/>
      <c r="SE6" s="218"/>
      <c r="SF6" s="218"/>
      <c r="SG6" s="218"/>
      <c r="SH6" s="218"/>
      <c r="SI6" s="218"/>
      <c r="SJ6" s="218"/>
      <c r="SK6" s="218"/>
      <c r="SL6" s="218"/>
      <c r="SM6" s="218"/>
      <c r="SN6" s="218"/>
      <c r="SO6" s="218"/>
      <c r="SP6" s="218"/>
      <c r="SQ6" s="218"/>
      <c r="SR6" s="218"/>
      <c r="SS6" s="218"/>
      <c r="ST6" s="218"/>
      <c r="SU6" s="218"/>
      <c r="SV6" s="218"/>
      <c r="SW6" s="218"/>
      <c r="SX6" s="218"/>
      <c r="SY6" s="218"/>
      <c r="SZ6" s="218"/>
      <c r="TA6" s="218"/>
      <c r="TB6" s="380"/>
      <c r="TC6" s="380"/>
      <c r="TD6" s="380"/>
      <c r="TE6" s="380"/>
      <c r="TF6" s="380"/>
      <c r="TG6" s="380"/>
      <c r="TH6" s="380"/>
      <c r="TI6" s="380"/>
      <c r="TJ6" s="380"/>
      <c r="TK6" s="380"/>
      <c r="TL6" s="380"/>
      <c r="TM6" s="380"/>
      <c r="TN6" s="380"/>
      <c r="TO6" s="380"/>
      <c r="TP6" s="380"/>
      <c r="TQ6" s="380"/>
      <c r="TR6" s="380"/>
      <c r="TS6" s="380"/>
      <c r="TT6" s="380"/>
      <c r="TU6" s="380"/>
      <c r="TV6" s="380"/>
      <c r="TW6" s="380"/>
      <c r="TX6" s="380"/>
      <c r="TY6" s="380"/>
      <c r="TZ6" s="380"/>
      <c r="UA6" s="380"/>
      <c r="UB6" s="380"/>
      <c r="UC6" s="380"/>
      <c r="UD6" s="380"/>
      <c r="UE6" s="380"/>
      <c r="UF6" s="380"/>
      <c r="UG6" s="380"/>
      <c r="UH6" s="380"/>
      <c r="UI6" s="380"/>
      <c r="UJ6" s="380"/>
      <c r="UK6" s="380"/>
      <c r="UL6" s="380"/>
      <c r="UM6" s="380"/>
      <c r="UN6" s="380"/>
      <c r="UO6" s="380"/>
      <c r="UP6" s="380"/>
      <c r="UQ6" s="380"/>
      <c r="UR6" s="380"/>
      <c r="US6" s="380"/>
      <c r="UT6" s="380"/>
      <c r="UU6" s="380"/>
      <c r="UV6" s="380"/>
      <c r="UW6" s="380"/>
      <c r="UX6" s="380"/>
      <c r="UY6" s="380"/>
      <c r="UZ6" s="380"/>
      <c r="VA6" s="380"/>
      <c r="VB6" s="380"/>
      <c r="VC6" s="380"/>
      <c r="VD6" s="380"/>
      <c r="VE6" s="380"/>
      <c r="VF6" s="380"/>
      <c r="VG6" s="380"/>
      <c r="VH6" s="380"/>
      <c r="VI6" s="380"/>
      <c r="VJ6" s="380"/>
      <c r="VK6" s="380"/>
      <c r="VL6" s="380"/>
      <c r="VM6" s="380"/>
      <c r="VN6" s="380"/>
      <c r="VO6" s="380"/>
      <c r="VP6" s="380"/>
      <c r="VQ6" s="380"/>
      <c r="VR6" s="380"/>
      <c r="VS6" s="380"/>
      <c r="VT6" s="380"/>
      <c r="VU6" s="380"/>
      <c r="VV6" s="380"/>
      <c r="VW6" s="380"/>
      <c r="VX6" s="380"/>
      <c r="VY6" s="380"/>
      <c r="VZ6" s="380"/>
      <c r="WA6" s="380"/>
      <c r="WB6" s="380"/>
      <c r="WC6" s="380"/>
      <c r="WD6" s="380"/>
      <c r="WE6" s="380"/>
      <c r="WF6" s="380"/>
      <c r="WG6" s="380"/>
      <c r="WH6" s="380"/>
      <c r="WI6" s="380"/>
      <c r="WJ6" s="380"/>
      <c r="WK6" s="380"/>
      <c r="WL6" s="380"/>
      <c r="WM6" s="380"/>
      <c r="WN6" s="380"/>
      <c r="WO6" s="380"/>
      <c r="WP6" s="380"/>
      <c r="WQ6" s="380"/>
      <c r="WR6" s="380"/>
      <c r="WS6" s="380"/>
      <c r="WT6" s="380"/>
      <c r="WU6" s="380"/>
      <c r="WV6" s="380"/>
      <c r="WW6" s="380"/>
      <c r="WX6" s="380"/>
      <c r="WY6" s="380"/>
      <c r="WZ6" s="380"/>
      <c r="XA6" s="380"/>
      <c r="XB6" s="380"/>
      <c r="XC6" s="380"/>
      <c r="XD6" s="380"/>
      <c r="XE6" s="380"/>
      <c r="XF6" s="380"/>
      <c r="XG6" s="380"/>
      <c r="XH6" s="380"/>
      <c r="XI6" s="380"/>
      <c r="XJ6" s="380"/>
      <c r="XK6" s="380"/>
      <c r="XL6" s="380"/>
      <c r="XM6" s="380"/>
      <c r="XN6" s="380"/>
      <c r="XO6" s="380"/>
      <c r="XP6" s="380"/>
      <c r="XQ6" s="380"/>
      <c r="XR6" s="380"/>
      <c r="XS6" s="380"/>
      <c r="XT6" s="380"/>
      <c r="XU6" s="380"/>
      <c r="XV6" s="380"/>
      <c r="XW6" s="380"/>
      <c r="XX6" s="380"/>
      <c r="XY6" s="380"/>
      <c r="XZ6" s="380"/>
      <c r="YA6" s="380"/>
      <c r="YB6" s="380"/>
      <c r="YC6" s="380"/>
      <c r="YD6" s="380"/>
      <c r="YE6" s="380"/>
      <c r="YF6" s="380"/>
      <c r="YG6" s="380"/>
      <c r="YH6" s="380"/>
      <c r="YI6" s="380"/>
      <c r="YJ6" s="380"/>
      <c r="YK6" s="380"/>
      <c r="YL6" s="380"/>
      <c r="YM6" s="380"/>
      <c r="YN6" s="380"/>
      <c r="YO6" s="380"/>
      <c r="YP6" s="380"/>
      <c r="YQ6" s="380"/>
      <c r="YR6" s="380"/>
      <c r="YS6" s="380"/>
      <c r="YT6" s="380"/>
      <c r="YU6" s="380"/>
      <c r="YV6" s="380"/>
      <c r="YW6" s="380"/>
      <c r="YX6" s="380"/>
      <c r="YY6" s="380"/>
      <c r="YZ6" s="380"/>
      <c r="ZA6" s="380"/>
      <c r="ZB6" s="380"/>
      <c r="ZC6" s="380"/>
      <c r="ZD6" s="380"/>
      <c r="ZE6" s="380"/>
      <c r="ZF6" s="380"/>
      <c r="ZG6" s="380"/>
      <c r="ZH6" s="380"/>
      <c r="ZI6" s="380"/>
      <c r="ZJ6" s="380"/>
      <c r="ZK6" s="380"/>
      <c r="ZL6" s="380"/>
      <c r="ZM6" s="380"/>
      <c r="ZN6" s="380"/>
      <c r="ZO6" s="380"/>
      <c r="ZP6" s="380"/>
      <c r="ZQ6" s="380"/>
      <c r="ZR6" s="380"/>
      <c r="ZS6" s="380"/>
      <c r="ZT6" s="380"/>
      <c r="ZU6" s="380"/>
      <c r="ZV6" s="380"/>
      <c r="ZW6" s="380"/>
      <c r="ZX6" s="380"/>
      <c r="ZY6" s="380"/>
      <c r="ZZ6" s="380"/>
      <c r="AAA6" s="380"/>
      <c r="AAB6" s="380"/>
      <c r="AAC6" s="380"/>
      <c r="AAD6" s="380"/>
      <c r="AAE6" s="380"/>
      <c r="AAF6" s="380"/>
      <c r="AAG6" s="380"/>
      <c r="AAH6" s="380"/>
      <c r="AAI6" s="380"/>
      <c r="AAJ6" s="380"/>
      <c r="AAK6" s="380"/>
      <c r="AAL6" s="380"/>
      <c r="AAM6" s="380"/>
      <c r="AAN6" s="380"/>
      <c r="AAO6" s="380"/>
      <c r="AAP6" s="380"/>
      <c r="AAQ6" s="380"/>
      <c r="AAR6" s="380"/>
      <c r="AAS6" s="380"/>
      <c r="AAT6" s="380"/>
      <c r="AAU6" s="380"/>
      <c r="AAV6" s="380"/>
      <c r="AAW6" s="380"/>
      <c r="AAX6" s="380"/>
      <c r="AAY6" s="380"/>
      <c r="AAZ6" s="380"/>
      <c r="ABA6" s="380"/>
      <c r="ABB6" s="380"/>
      <c r="ABC6" s="380"/>
      <c r="ABD6" s="380"/>
      <c r="ABE6" s="380"/>
      <c r="ABF6" s="380"/>
      <c r="ABG6" s="380"/>
      <c r="ABH6" s="380"/>
      <c r="ABI6" s="380"/>
      <c r="ABJ6" s="380"/>
      <c r="ABK6" s="380"/>
      <c r="ABL6" s="380"/>
      <c r="ABM6" s="380"/>
      <c r="ABN6" s="380"/>
      <c r="ABO6" s="380"/>
      <c r="ABP6" s="380"/>
      <c r="ABQ6" s="380"/>
      <c r="ABR6" s="380"/>
      <c r="ABS6" s="380"/>
      <c r="ABT6" s="380"/>
      <c r="ABU6" s="380"/>
      <c r="ABV6" s="380"/>
      <c r="ABW6" s="380"/>
      <c r="ABX6" s="380"/>
      <c r="ABY6" s="380"/>
      <c r="ABZ6" s="380"/>
      <c r="ACA6" s="380"/>
      <c r="ACB6" s="380"/>
      <c r="ACC6" s="380"/>
      <c r="ACD6" s="380"/>
      <c r="ACE6" s="380"/>
      <c r="ACF6" s="380"/>
      <c r="ACG6" s="380"/>
      <c r="ACH6" s="380"/>
      <c r="ACI6" s="380"/>
      <c r="ACJ6" s="380"/>
      <c r="ACK6" s="380"/>
      <c r="ACL6" s="380"/>
      <c r="ACM6" s="380"/>
      <c r="ACN6" s="380"/>
      <c r="ACO6" s="380"/>
      <c r="ACP6" s="380"/>
      <c r="ACQ6" s="380"/>
      <c r="ACR6" s="212">
        <f>+'DATE SETUP'!B12</f>
        <v>2</v>
      </c>
      <c r="ACS6" s="212">
        <f>+'DATE SETUP'!C12</f>
        <v>7</v>
      </c>
      <c r="ACT6" s="212">
        <f>+'DATE SETUP'!D12</f>
        <v>7</v>
      </c>
      <c r="ACU6" s="212">
        <f>+'DATE SETUP'!E12</f>
        <v>7</v>
      </c>
      <c r="ACV6" s="212">
        <f>+'DATE SETUP'!F12</f>
        <v>7</v>
      </c>
      <c r="ACW6" s="212">
        <f>+'DATE SETUP'!G12</f>
        <v>7</v>
      </c>
      <c r="ACX6" s="212">
        <f>+'DATE SETUP'!H12</f>
        <v>7</v>
      </c>
      <c r="ACY6" s="212">
        <f>+'DATE SETUP'!I12</f>
        <v>7</v>
      </c>
      <c r="ACZ6" s="212">
        <f>+'DATE SETUP'!J12</f>
        <v>7</v>
      </c>
      <c r="ADA6" s="212">
        <f>+'DATE SETUP'!K12</f>
        <v>7</v>
      </c>
      <c r="ADB6" s="212">
        <f>+'DATE SETUP'!L12</f>
        <v>7</v>
      </c>
      <c r="ADC6" s="212">
        <f>+'DATE SETUP'!M12</f>
        <v>7</v>
      </c>
      <c r="ADD6" s="212">
        <f>+'DATE SETUP'!N12</f>
        <v>7</v>
      </c>
      <c r="ADE6" s="212">
        <f>+'DATE SETUP'!O12</f>
        <v>7</v>
      </c>
      <c r="ADF6" s="212">
        <f>+'DATE SETUP'!P12</f>
        <v>7</v>
      </c>
      <c r="ADG6" s="212">
        <f>+'DATE SETUP'!Q12</f>
        <v>7</v>
      </c>
      <c r="ADH6" s="212">
        <f>+'DATE SETUP'!R12</f>
        <v>7</v>
      </c>
      <c r="ADI6" s="212">
        <f>+'DATE SETUP'!S12</f>
        <v>7</v>
      </c>
      <c r="ADJ6" s="212">
        <f>+'DATE SETUP'!T12</f>
        <v>7</v>
      </c>
      <c r="ADK6" s="212">
        <f>+'DATE SETUP'!U12</f>
        <v>7</v>
      </c>
      <c r="ADL6" s="212">
        <f>+'DATE SETUP'!V12</f>
        <v>7</v>
      </c>
      <c r="ADM6" s="212">
        <f>+'DATE SETUP'!W12</f>
        <v>7</v>
      </c>
      <c r="ADN6" s="212">
        <f>+'DATE SETUP'!X12</f>
        <v>7</v>
      </c>
      <c r="ADO6" s="212">
        <f>+'DATE SETUP'!Y12</f>
        <v>7</v>
      </c>
      <c r="ADP6" s="212">
        <f>+'DATE SETUP'!Z12</f>
        <v>7</v>
      </c>
      <c r="ADQ6" s="212">
        <f>+'DATE SETUP'!AA12</f>
        <v>7</v>
      </c>
      <c r="ADR6" s="212">
        <f>+'DATE SETUP'!AB12</f>
        <v>7</v>
      </c>
      <c r="ADS6" s="212">
        <f>+'DATE SETUP'!AC12</f>
        <v>7</v>
      </c>
      <c r="ADT6" s="212">
        <f>+'DATE SETUP'!AD12</f>
        <v>7</v>
      </c>
      <c r="ADU6" s="212">
        <f>+'DATE SETUP'!AE12</f>
        <v>7</v>
      </c>
      <c r="ADV6" s="212">
        <f>+'DATE SETUP'!AF12</f>
        <v>7</v>
      </c>
      <c r="ADW6" s="212">
        <f>+'DATE SETUP'!AG12</f>
        <v>7</v>
      </c>
      <c r="ADX6" s="212">
        <f>+'DATE SETUP'!AH12</f>
        <v>7</v>
      </c>
      <c r="ADY6" s="212">
        <f>+'DATE SETUP'!AI12</f>
        <v>7</v>
      </c>
      <c r="ADZ6" s="212">
        <f>+'DATE SETUP'!AJ12</f>
        <v>7</v>
      </c>
      <c r="AEA6" s="212">
        <f>+'DATE SETUP'!AK12</f>
        <v>7</v>
      </c>
      <c r="AEB6" s="212">
        <f>+'DATE SETUP'!AL12</f>
        <v>7</v>
      </c>
      <c r="AEC6" s="212">
        <f>+'DATE SETUP'!AM12</f>
        <v>7</v>
      </c>
      <c r="AED6" s="212">
        <f>+'DATE SETUP'!AN12</f>
        <v>7</v>
      </c>
      <c r="AEE6" s="212">
        <f>+'DATE SETUP'!AO12</f>
        <v>7</v>
      </c>
      <c r="AEF6" s="212">
        <f>+'DATE SETUP'!AP12</f>
        <v>7</v>
      </c>
      <c r="AEG6" s="212">
        <f>+'DATE SETUP'!AQ12</f>
        <v>7</v>
      </c>
      <c r="AEH6" s="212">
        <f>+'DATE SETUP'!AR12</f>
        <v>7</v>
      </c>
      <c r="AEI6" s="212">
        <f>+'DATE SETUP'!AS12</f>
        <v>7</v>
      </c>
      <c r="AEJ6" s="212">
        <f>+'DATE SETUP'!AT12</f>
        <v>7</v>
      </c>
      <c r="AEK6" s="212">
        <f>+'DATE SETUP'!AU12</f>
        <v>7</v>
      </c>
      <c r="AEL6" s="212">
        <f>+'DATE SETUP'!AV12</f>
        <v>7</v>
      </c>
      <c r="AEM6" s="212">
        <f>+'DATE SETUP'!AW12</f>
        <v>7</v>
      </c>
      <c r="AEN6" s="212">
        <f>+'DATE SETUP'!AX12</f>
        <v>7</v>
      </c>
      <c r="AEO6" s="212">
        <f>+'DATE SETUP'!AY12</f>
        <v>7</v>
      </c>
      <c r="AEP6" s="212">
        <f>+'DATE SETUP'!AZ12</f>
        <v>7</v>
      </c>
      <c r="AEQ6" s="212">
        <f>+'DATE SETUP'!BA12</f>
        <v>7</v>
      </c>
      <c r="AER6" s="212">
        <f>+'DATE SETUP'!BB12</f>
        <v>6</v>
      </c>
      <c r="AES6" s="213">
        <f>+SUM($ACR$6:ACR6)</f>
        <v>2</v>
      </c>
      <c r="AET6" s="213">
        <f>+SUM($ACR$6:ACS6)</f>
        <v>9</v>
      </c>
      <c r="AEU6" s="213">
        <f>+SUM($ACR$6:ACT6)</f>
        <v>16</v>
      </c>
      <c r="AEV6" s="213">
        <f>+SUM($ACR$6:ACU6)</f>
        <v>23</v>
      </c>
      <c r="AEW6" s="213">
        <f>+SUM($ACR$6:ACV6)</f>
        <v>30</v>
      </c>
      <c r="AEX6" s="213">
        <f>+SUM($ACR$6:ACW6)</f>
        <v>37</v>
      </c>
      <c r="AEY6" s="213">
        <f>+SUM($ACR$6:ACX6)</f>
        <v>44</v>
      </c>
      <c r="AEZ6" s="213">
        <f>+SUM($ACR$6:ACY6)</f>
        <v>51</v>
      </c>
      <c r="AFA6" s="213">
        <f>+SUM($ACR$6:ACZ6)</f>
        <v>58</v>
      </c>
      <c r="AFB6" s="213">
        <f>+SUM($ACR$6:ADA6)</f>
        <v>65</v>
      </c>
      <c r="AFC6" s="213">
        <f>+SUM($ACR$6:ADB6)</f>
        <v>72</v>
      </c>
      <c r="AFD6" s="213">
        <f>+SUM($ACR$6:ADC6)</f>
        <v>79</v>
      </c>
      <c r="AFE6" s="213">
        <f>+SUM($ACR$6:ADD6)</f>
        <v>86</v>
      </c>
      <c r="AFF6" s="213">
        <f>+SUM($ACR$6:ADE6)</f>
        <v>93</v>
      </c>
      <c r="AFG6" s="213">
        <f>+SUM($ACR$6:ADF6)</f>
        <v>100</v>
      </c>
      <c r="AFH6" s="213">
        <f>+SUM($ACR$6:ADG6)</f>
        <v>107</v>
      </c>
      <c r="AFI6" s="213">
        <f>+SUM($ACR$6:ADH6)</f>
        <v>114</v>
      </c>
      <c r="AFJ6" s="213">
        <f>+SUM($ACR$6:ADI6)</f>
        <v>121</v>
      </c>
      <c r="AFK6" s="213">
        <f>+SUM($ACR$6:ADJ6)</f>
        <v>128</v>
      </c>
      <c r="AFL6" s="213">
        <f>+SUM($ACR$6:ADK6)</f>
        <v>135</v>
      </c>
      <c r="AFM6" s="213">
        <f>+SUM($ACR$6:ADL6)</f>
        <v>142</v>
      </c>
      <c r="AFN6" s="213">
        <f>+SUM($ACR$6:ADM6)</f>
        <v>149</v>
      </c>
      <c r="AFO6" s="213">
        <f>+SUM($ACR$6:ADN6)</f>
        <v>156</v>
      </c>
      <c r="AFP6" s="213">
        <f>+SUM($ACR$6:ADO6)</f>
        <v>163</v>
      </c>
      <c r="AFQ6" s="213">
        <f>+SUM($ACR$6:ADP6)</f>
        <v>170</v>
      </c>
      <c r="AFR6" s="213">
        <f>+SUM($ACR$6:ADQ6)</f>
        <v>177</v>
      </c>
      <c r="AFS6" s="213">
        <f>+SUM($ACR$6:ADR6)</f>
        <v>184</v>
      </c>
      <c r="AFT6" s="213">
        <f>+SUM($ACR$6:ADS6)</f>
        <v>191</v>
      </c>
      <c r="AFU6" s="213">
        <f>+SUM($ACR$6:ADT6)</f>
        <v>198</v>
      </c>
      <c r="AFV6" s="213">
        <f>+SUM($ACR$6:ADU6)</f>
        <v>205</v>
      </c>
      <c r="AFW6" s="213">
        <f>+SUM($ACR$6:ADV6)</f>
        <v>212</v>
      </c>
      <c r="AFX6" s="213">
        <f>+SUM($ACR$6:ADW6)</f>
        <v>219</v>
      </c>
      <c r="AFY6" s="213">
        <f>+SUM($ACR$6:ADX6)</f>
        <v>226</v>
      </c>
      <c r="AFZ6" s="213">
        <f>+SUM($ACR$6:ADY6)</f>
        <v>233</v>
      </c>
      <c r="AGA6" s="213">
        <f>+SUM($ACR$6:ADZ6)</f>
        <v>240</v>
      </c>
      <c r="AGB6" s="213">
        <f>+SUM($ACR$6:AEA6)</f>
        <v>247</v>
      </c>
      <c r="AGC6" s="213">
        <f>+SUM($ACR$6:AEB6)</f>
        <v>254</v>
      </c>
      <c r="AGD6" s="213">
        <f>+SUM($ACR$6:AEC6)</f>
        <v>261</v>
      </c>
      <c r="AGE6" s="213">
        <f>+SUM($ACR$6:AED6)</f>
        <v>268</v>
      </c>
      <c r="AGF6" s="213">
        <f>+SUM($ACR$6:AEE6)</f>
        <v>275</v>
      </c>
      <c r="AGG6" s="213">
        <f>+SUM($ACR$6:AEF6)</f>
        <v>282</v>
      </c>
      <c r="AGH6" s="213">
        <f>+SUM($ACR$6:AEG6)</f>
        <v>289</v>
      </c>
      <c r="AGI6" s="213">
        <f>+SUM($ACR$6:AEH6)</f>
        <v>296</v>
      </c>
      <c r="AGJ6" s="213">
        <f>+SUM($ACR$6:AEI6)</f>
        <v>303</v>
      </c>
      <c r="AGK6" s="213">
        <f>+SUM($ACR$6:AEJ6)</f>
        <v>310</v>
      </c>
      <c r="AGL6" s="213">
        <f>+SUM($ACR$6:AEK6)</f>
        <v>317</v>
      </c>
      <c r="AGM6" s="213">
        <f>+SUM($ACR$6:AEL6)</f>
        <v>324</v>
      </c>
      <c r="AGN6" s="213">
        <f>+SUM($ACR$6:AEM6)</f>
        <v>331</v>
      </c>
      <c r="AGO6" s="213">
        <f>+SUM($ACR$6:AEN6)</f>
        <v>338</v>
      </c>
      <c r="AGP6" s="213">
        <f>+SUM($ACR$6:AEO6)</f>
        <v>345</v>
      </c>
      <c r="AGQ6" s="213">
        <f>+SUM($ACR$6:AEP6)</f>
        <v>352</v>
      </c>
      <c r="AGR6" s="213">
        <f>+SUM($ACR$6:AEQ6)</f>
        <v>359</v>
      </c>
      <c r="AGS6" s="213">
        <f>+SUM($ACR$6:AER6)</f>
        <v>365</v>
      </c>
    </row>
    <row r="7" spans="1:877" x14ac:dyDescent="0.2">
      <c r="A7" s="278" t="s">
        <v>98</v>
      </c>
      <c r="B7" s="341"/>
      <c r="C7" s="342"/>
      <c r="D7" s="342"/>
      <c r="E7" s="342"/>
      <c r="F7" s="342"/>
      <c r="G7" s="342"/>
      <c r="H7" s="342"/>
      <c r="I7" s="342"/>
      <c r="J7" s="342"/>
      <c r="K7" s="342"/>
      <c r="L7" s="342"/>
      <c r="M7" s="343"/>
      <c r="N7" s="273"/>
      <c r="O7" s="272"/>
      <c r="P7" s="272"/>
      <c r="Q7" s="274"/>
      <c r="R7" s="341"/>
      <c r="S7" s="342"/>
      <c r="T7" s="342"/>
      <c r="U7" s="342"/>
      <c r="V7" s="342"/>
      <c r="W7" s="342"/>
      <c r="X7" s="342"/>
      <c r="Y7" s="342"/>
      <c r="Z7" s="342"/>
      <c r="AA7" s="342"/>
      <c r="AB7" s="342"/>
      <c r="AC7" s="343"/>
      <c r="AD7" s="272"/>
      <c r="AE7" s="272"/>
      <c r="AF7" s="272"/>
      <c r="AG7" s="272"/>
      <c r="AH7" s="272"/>
      <c r="AI7" s="272"/>
      <c r="AJ7" s="272"/>
      <c r="AK7" s="272"/>
      <c r="AL7" s="272"/>
      <c r="AM7" s="272"/>
      <c r="AN7" s="272"/>
      <c r="AO7" s="272"/>
      <c r="AP7" s="273"/>
      <c r="AQ7" s="272"/>
      <c r="AR7" s="272"/>
      <c r="AS7" s="272"/>
      <c r="AT7" s="272"/>
      <c r="AU7" s="272"/>
      <c r="AV7" s="272"/>
      <c r="AW7" s="272"/>
      <c r="AX7" s="272"/>
      <c r="AY7" s="272"/>
      <c r="AZ7" s="272"/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4"/>
      <c r="BO7" s="272"/>
      <c r="BP7" s="272"/>
      <c r="BQ7" s="272"/>
      <c r="BR7" s="272"/>
      <c r="BS7" s="272"/>
      <c r="BT7" s="272"/>
      <c r="BU7" s="272"/>
      <c r="BV7" s="272"/>
      <c r="BW7" s="272"/>
      <c r="BX7" s="272"/>
      <c r="BY7" s="272"/>
      <c r="BZ7" s="272"/>
      <c r="CA7" s="272"/>
      <c r="CB7" s="272"/>
      <c r="CC7" s="272"/>
      <c r="CD7" s="272"/>
      <c r="CE7" s="272"/>
      <c r="CF7" s="272"/>
      <c r="CG7" s="272"/>
      <c r="CH7" s="272"/>
      <c r="CI7" s="272"/>
      <c r="CJ7" s="272"/>
      <c r="CK7" s="272"/>
      <c r="CL7" s="272"/>
      <c r="CM7" s="272"/>
      <c r="CN7" s="272"/>
      <c r="CO7" s="272"/>
      <c r="CP7" s="272"/>
      <c r="CQ7" s="272"/>
      <c r="CR7" s="272"/>
      <c r="CS7" s="272"/>
      <c r="CT7" s="272"/>
      <c r="CU7" s="272"/>
      <c r="CV7" s="272"/>
      <c r="CW7" s="272"/>
      <c r="CX7" s="272"/>
      <c r="CY7" s="272"/>
      <c r="CZ7" s="272"/>
      <c r="DA7" s="272"/>
      <c r="DB7" s="272"/>
      <c r="DC7" s="272"/>
      <c r="DD7" s="272"/>
      <c r="DE7" s="272"/>
      <c r="DF7" s="272"/>
      <c r="DG7" s="272"/>
      <c r="DH7" s="272"/>
      <c r="DI7" s="272"/>
      <c r="DJ7" s="272"/>
      <c r="DK7" s="272"/>
      <c r="DL7" s="272"/>
      <c r="DM7" s="272"/>
      <c r="DN7" s="272"/>
      <c r="DO7" s="272"/>
      <c r="DP7" s="272"/>
      <c r="DQ7" s="272"/>
      <c r="DR7" s="272"/>
      <c r="DS7" s="272"/>
      <c r="DT7" s="272"/>
      <c r="DU7" s="272"/>
      <c r="DV7" s="272"/>
      <c r="DW7" s="272"/>
      <c r="DX7" s="272"/>
      <c r="DY7" s="272"/>
      <c r="DZ7" s="272"/>
      <c r="EA7" s="272"/>
      <c r="EB7" s="272"/>
      <c r="EC7" s="272"/>
      <c r="ED7" s="272"/>
      <c r="EE7" s="272"/>
      <c r="EF7" s="272"/>
      <c r="EG7" s="272"/>
      <c r="EH7" s="272"/>
      <c r="EI7" s="272"/>
      <c r="EJ7" s="272"/>
      <c r="EK7" s="272"/>
      <c r="EL7" s="272"/>
      <c r="EM7" s="272"/>
      <c r="EN7" s="272"/>
      <c r="EO7" s="272"/>
      <c r="EP7" s="272"/>
      <c r="EQ7" s="272"/>
      <c r="ER7" s="272"/>
      <c r="ES7" s="272"/>
      <c r="ET7" s="272"/>
      <c r="EU7" s="272"/>
      <c r="EV7" s="272"/>
      <c r="EW7" s="272"/>
      <c r="EX7" s="272"/>
      <c r="EY7" s="272"/>
      <c r="EZ7" s="272"/>
      <c r="FA7" s="272"/>
      <c r="FB7" s="272"/>
      <c r="FC7" s="272"/>
      <c r="FD7" s="272"/>
      <c r="FE7" s="272"/>
      <c r="FF7" s="272"/>
      <c r="FG7" s="272"/>
      <c r="FH7" s="272"/>
      <c r="FI7" s="272"/>
      <c r="FJ7" s="272"/>
      <c r="FK7" s="272"/>
      <c r="FL7" s="272"/>
      <c r="FM7" s="272"/>
      <c r="FN7" s="272"/>
      <c r="FO7" s="272"/>
      <c r="FP7" s="272"/>
      <c r="FQ7" s="272"/>
      <c r="FR7" s="272"/>
      <c r="FS7" s="272"/>
      <c r="FT7" s="272"/>
      <c r="FU7" s="272"/>
      <c r="FV7" s="272"/>
      <c r="FW7" s="272"/>
      <c r="FX7" s="272"/>
      <c r="FY7" s="272"/>
      <c r="FZ7" s="272"/>
      <c r="GA7" s="272"/>
      <c r="GB7" s="272"/>
      <c r="GC7" s="272"/>
      <c r="GD7" s="272"/>
      <c r="GE7" s="272"/>
      <c r="GF7" s="272"/>
      <c r="GG7" s="272"/>
      <c r="GH7" s="272"/>
      <c r="GI7" s="272"/>
      <c r="GJ7" s="272"/>
      <c r="GK7" s="272"/>
      <c r="GL7" s="272"/>
      <c r="GM7" s="272"/>
      <c r="GN7" s="272"/>
      <c r="GO7" s="272"/>
      <c r="GP7" s="272"/>
      <c r="GQ7" s="272"/>
      <c r="GR7" s="272"/>
      <c r="GS7" s="272"/>
      <c r="GT7" s="272"/>
      <c r="GU7" s="272"/>
      <c r="GV7" s="272"/>
      <c r="GW7" s="272"/>
      <c r="GX7" s="272"/>
      <c r="GY7" s="272"/>
      <c r="GZ7" s="272"/>
      <c r="HA7" s="272"/>
      <c r="HB7" s="272"/>
      <c r="HC7" s="272"/>
      <c r="HD7" s="272"/>
      <c r="HE7" s="272"/>
      <c r="HF7" s="272"/>
      <c r="HG7" s="272"/>
      <c r="HH7" s="272"/>
      <c r="HI7" s="272"/>
      <c r="HJ7" s="272"/>
      <c r="HK7" s="272"/>
      <c r="HL7" s="272"/>
      <c r="HM7" s="272"/>
      <c r="HN7" s="272"/>
      <c r="HO7" s="272"/>
      <c r="HP7" s="272"/>
      <c r="HQ7" s="272"/>
      <c r="HR7" s="272"/>
      <c r="HS7" s="272"/>
      <c r="HT7" s="272"/>
      <c r="HU7" s="272"/>
      <c r="HV7" s="272"/>
      <c r="HW7" s="272"/>
      <c r="HX7" s="272"/>
      <c r="HY7" s="272"/>
      <c r="HZ7" s="272"/>
      <c r="IA7" s="272"/>
      <c r="IB7" s="272"/>
      <c r="IC7" s="272"/>
      <c r="ID7" s="272"/>
      <c r="IE7" s="272"/>
      <c r="IF7" s="272"/>
      <c r="IG7" s="272"/>
      <c r="IH7" s="272"/>
      <c r="II7" s="272"/>
      <c r="IJ7" s="272"/>
      <c r="IK7" s="272"/>
      <c r="IL7" s="272"/>
      <c r="IM7" s="272"/>
      <c r="IN7" s="272"/>
      <c r="IO7" s="272"/>
      <c r="IP7" s="272"/>
      <c r="IQ7" s="272"/>
      <c r="IR7" s="272"/>
      <c r="IS7" s="272"/>
      <c r="IT7" s="272"/>
      <c r="IU7" s="272"/>
      <c r="IV7" s="272"/>
      <c r="IW7" s="272"/>
      <c r="IX7" s="272"/>
      <c r="IY7" s="272"/>
      <c r="IZ7" s="272"/>
      <c r="JA7" s="272"/>
      <c r="JB7" s="272"/>
      <c r="JC7" s="272"/>
      <c r="JD7" s="272"/>
      <c r="JE7" s="272"/>
      <c r="JF7" s="272"/>
      <c r="JG7" s="272"/>
      <c r="JH7" s="272"/>
      <c r="JI7" s="272"/>
      <c r="JJ7" s="272"/>
      <c r="JK7" s="272"/>
      <c r="JL7" s="272"/>
      <c r="JM7" s="272"/>
      <c r="JN7" s="272"/>
      <c r="JO7" s="272"/>
      <c r="JP7" s="272"/>
      <c r="JQ7" s="272"/>
      <c r="JR7" s="272"/>
      <c r="JS7" s="272"/>
      <c r="JT7" s="272"/>
      <c r="JU7" s="272"/>
      <c r="JV7" s="272"/>
      <c r="JW7" s="272"/>
      <c r="JX7" s="272"/>
      <c r="JY7" s="272"/>
      <c r="JZ7" s="272"/>
      <c r="KA7" s="272"/>
      <c r="KB7" s="272"/>
      <c r="KC7" s="272"/>
      <c r="KD7" s="272"/>
      <c r="KE7" s="272"/>
      <c r="KF7" s="272"/>
      <c r="KG7" s="272"/>
      <c r="KH7" s="272"/>
      <c r="KI7" s="272"/>
      <c r="KJ7" s="272"/>
      <c r="KK7" s="272"/>
      <c r="KL7" s="272"/>
      <c r="KM7" s="272"/>
      <c r="KN7" s="272"/>
      <c r="KO7" s="272"/>
      <c r="KP7" s="272"/>
      <c r="KQ7" s="272"/>
      <c r="KR7" s="272"/>
      <c r="KS7" s="272"/>
      <c r="KT7" s="272"/>
      <c r="KU7" s="272"/>
      <c r="KV7" s="272"/>
      <c r="KW7" s="272"/>
      <c r="KX7" s="272"/>
      <c r="KY7" s="272"/>
      <c r="KZ7" s="272"/>
      <c r="LA7" s="272"/>
      <c r="LB7" s="272"/>
      <c r="LC7" s="272"/>
      <c r="LD7" s="272"/>
      <c r="LE7" s="272"/>
      <c r="LF7" s="272"/>
      <c r="LG7" s="272"/>
      <c r="LH7" s="272"/>
      <c r="LI7" s="272"/>
      <c r="LJ7" s="272"/>
      <c r="LK7" s="272"/>
      <c r="LL7" s="272"/>
      <c r="LM7" s="272"/>
      <c r="LN7" s="272"/>
      <c r="LO7" s="272"/>
      <c r="LP7" s="272"/>
      <c r="LQ7" s="272"/>
      <c r="LR7" s="272"/>
      <c r="LS7" s="272"/>
      <c r="LT7" s="272"/>
      <c r="LU7" s="272"/>
      <c r="LV7" s="272"/>
      <c r="LW7" s="272"/>
      <c r="LX7" s="272"/>
      <c r="LY7" s="272"/>
      <c r="LZ7" s="272"/>
      <c r="MA7" s="272"/>
      <c r="MB7" s="272"/>
      <c r="MC7" s="272"/>
      <c r="MD7" s="272"/>
      <c r="ME7" s="272"/>
      <c r="MF7" s="272"/>
      <c r="MG7" s="272"/>
      <c r="MH7" s="272"/>
      <c r="MI7" s="272"/>
      <c r="MJ7" s="272"/>
      <c r="MK7" s="272"/>
      <c r="ML7" s="272"/>
      <c r="MM7" s="272"/>
      <c r="MN7" s="272"/>
      <c r="MO7" s="272"/>
      <c r="MP7" s="272"/>
      <c r="MQ7" s="272"/>
      <c r="MR7" s="272"/>
      <c r="MS7" s="272"/>
      <c r="MT7" s="272"/>
      <c r="MU7" s="272"/>
      <c r="MV7" s="272"/>
      <c r="MW7" s="272"/>
      <c r="MX7" s="272"/>
      <c r="MY7" s="272"/>
      <c r="MZ7" s="272"/>
      <c r="NA7" s="272"/>
      <c r="NB7" s="272"/>
      <c r="NC7" s="272"/>
      <c r="ND7" s="272"/>
      <c r="NE7" s="272"/>
      <c r="NF7" s="272"/>
      <c r="NG7" s="272"/>
      <c r="NH7" s="272"/>
      <c r="NI7" s="272"/>
      <c r="NJ7" s="272"/>
      <c r="NK7" s="272"/>
      <c r="NL7" s="272"/>
      <c r="NM7" s="272"/>
      <c r="NN7" s="272"/>
      <c r="NO7" s="272"/>
      <c r="NP7" s="272"/>
      <c r="NQ7" s="272"/>
      <c r="NR7" s="272"/>
      <c r="NS7" s="272"/>
      <c r="NT7" s="272"/>
      <c r="NU7" s="272"/>
      <c r="NV7" s="272"/>
      <c r="NW7" s="272"/>
      <c r="NX7" s="272"/>
      <c r="NY7" s="272"/>
      <c r="NZ7" s="272"/>
      <c r="OA7" s="272"/>
      <c r="OB7" s="272"/>
      <c r="OC7" s="272"/>
      <c r="OD7" s="272"/>
      <c r="OE7" s="272"/>
      <c r="OF7" s="272"/>
      <c r="OG7" s="272"/>
      <c r="OH7" s="272"/>
      <c r="OI7" s="272"/>
      <c r="OJ7" s="272"/>
      <c r="OK7" s="272"/>
      <c r="OL7" s="272"/>
      <c r="OM7" s="272"/>
      <c r="ON7" s="272"/>
      <c r="OO7" s="272"/>
      <c r="OP7" s="272"/>
      <c r="OQ7" s="272"/>
      <c r="OR7" s="272"/>
      <c r="OS7" s="272"/>
      <c r="OT7" s="272"/>
      <c r="OU7" s="272"/>
      <c r="OV7" s="272"/>
      <c r="OW7" s="272"/>
      <c r="OX7" s="272"/>
      <c r="OY7" s="272"/>
      <c r="OZ7" s="272"/>
      <c r="PA7" s="272"/>
      <c r="PB7" s="272"/>
      <c r="PC7" s="272"/>
      <c r="PD7" s="272"/>
      <c r="PE7" s="272"/>
      <c r="PF7" s="272"/>
      <c r="PG7" s="272"/>
      <c r="PH7" s="272"/>
      <c r="PI7" s="272"/>
      <c r="PJ7" s="272"/>
      <c r="PK7" s="272"/>
      <c r="PL7" s="272"/>
      <c r="PM7" s="272"/>
      <c r="PN7" s="272"/>
      <c r="PO7" s="272"/>
      <c r="PP7" s="272"/>
      <c r="PQ7" s="272"/>
      <c r="PR7" s="272"/>
      <c r="PS7" s="272"/>
      <c r="PT7" s="272"/>
      <c r="PU7" s="272"/>
      <c r="PV7" s="272"/>
      <c r="PW7" s="272"/>
      <c r="PX7" s="272"/>
      <c r="PY7" s="272"/>
      <c r="PZ7" s="272"/>
      <c r="QA7" s="272"/>
      <c r="QB7" s="272"/>
      <c r="QC7" s="272"/>
      <c r="QD7" s="272"/>
      <c r="QE7" s="272"/>
      <c r="QF7" s="272"/>
      <c r="QG7" s="272"/>
      <c r="QH7" s="272"/>
      <c r="QI7" s="272"/>
      <c r="QJ7" s="272"/>
      <c r="QK7" s="272"/>
      <c r="QL7" s="272"/>
      <c r="QM7" s="272"/>
      <c r="QN7" s="272"/>
      <c r="QO7" s="272"/>
      <c r="QP7" s="272"/>
      <c r="QQ7" s="272"/>
      <c r="QR7" s="272"/>
      <c r="QS7" s="272"/>
      <c r="QT7" s="272"/>
      <c r="QU7" s="272"/>
      <c r="QV7" s="272"/>
      <c r="QW7" s="272"/>
      <c r="QX7" s="272"/>
      <c r="QY7" s="272"/>
      <c r="QZ7" s="272"/>
      <c r="RA7" s="272"/>
      <c r="RB7" s="272"/>
      <c r="RC7" s="272"/>
      <c r="RD7" s="272"/>
      <c r="RE7" s="272"/>
      <c r="RF7" s="272"/>
      <c r="RG7" s="272"/>
      <c r="RH7" s="272"/>
      <c r="RI7" s="272"/>
      <c r="RJ7" s="272"/>
      <c r="RK7" s="272"/>
      <c r="RL7" s="272"/>
      <c r="RM7" s="272"/>
      <c r="RN7" s="272"/>
      <c r="RO7" s="272"/>
      <c r="RP7" s="272"/>
      <c r="RQ7" s="272"/>
      <c r="RR7" s="272"/>
      <c r="RS7" s="272"/>
      <c r="RT7" s="272"/>
      <c r="RU7" s="272"/>
      <c r="RV7" s="272"/>
      <c r="RW7" s="272"/>
      <c r="RX7" s="272"/>
      <c r="RY7" s="272"/>
      <c r="RZ7" s="272"/>
      <c r="SA7" s="272"/>
      <c r="SB7" s="272"/>
      <c r="SC7" s="272"/>
      <c r="SD7" s="272"/>
      <c r="SE7" s="272"/>
      <c r="SF7" s="272"/>
      <c r="SG7" s="272"/>
      <c r="SH7" s="272"/>
      <c r="SI7" s="272"/>
      <c r="SJ7" s="272"/>
      <c r="SK7" s="272"/>
      <c r="SL7" s="272"/>
      <c r="SM7" s="272"/>
      <c r="SN7" s="272"/>
      <c r="SO7" s="272"/>
      <c r="SP7" s="272"/>
      <c r="SQ7" s="272"/>
      <c r="SR7" s="272"/>
      <c r="SS7" s="272"/>
      <c r="ST7" s="272"/>
      <c r="SU7" s="272"/>
      <c r="SV7" s="272"/>
      <c r="SW7" s="272"/>
      <c r="SX7" s="272"/>
      <c r="SY7" s="272"/>
      <c r="SZ7" s="272"/>
      <c r="TA7" s="272"/>
      <c r="TB7" s="272"/>
      <c r="TC7" s="272"/>
      <c r="TD7" s="272"/>
      <c r="TE7" s="272"/>
      <c r="TF7" s="272"/>
      <c r="TG7" s="272"/>
      <c r="TH7" s="272"/>
      <c r="TI7" s="272"/>
      <c r="TJ7" s="272"/>
      <c r="TK7" s="272"/>
      <c r="TL7" s="272"/>
      <c r="TM7" s="272"/>
      <c r="TN7" s="272"/>
      <c r="TO7" s="272"/>
      <c r="TP7" s="272"/>
      <c r="TQ7" s="272"/>
      <c r="TR7" s="272"/>
      <c r="TS7" s="272"/>
      <c r="TT7" s="272"/>
      <c r="TU7" s="272"/>
      <c r="TV7" s="272"/>
      <c r="TW7" s="272"/>
      <c r="TX7" s="272"/>
      <c r="TY7" s="272"/>
      <c r="TZ7" s="272"/>
      <c r="UA7" s="272"/>
      <c r="UB7" s="272"/>
      <c r="UC7" s="272"/>
      <c r="UD7" s="272"/>
      <c r="UE7" s="272"/>
      <c r="UF7" s="272"/>
      <c r="UG7" s="272"/>
      <c r="UH7" s="272"/>
      <c r="UI7" s="272"/>
      <c r="UJ7" s="272"/>
      <c r="UK7" s="272"/>
      <c r="UL7" s="272"/>
      <c r="UM7" s="272"/>
      <c r="UN7" s="272"/>
      <c r="UO7" s="272"/>
      <c r="UP7" s="272"/>
      <c r="UQ7" s="272"/>
      <c r="UR7" s="272"/>
      <c r="US7" s="272"/>
      <c r="UT7" s="272"/>
      <c r="UU7" s="272"/>
      <c r="UV7" s="272"/>
      <c r="UW7" s="272"/>
      <c r="UX7" s="272"/>
      <c r="UY7" s="272"/>
      <c r="UZ7" s="272"/>
      <c r="VA7" s="272"/>
      <c r="VB7" s="272"/>
      <c r="VC7" s="272"/>
      <c r="VD7" s="272"/>
      <c r="VE7" s="272"/>
      <c r="VF7" s="272"/>
      <c r="VG7" s="272"/>
      <c r="VH7" s="272"/>
      <c r="VI7" s="272"/>
      <c r="VJ7" s="272"/>
      <c r="VK7" s="272"/>
      <c r="VL7" s="272"/>
      <c r="VM7" s="272"/>
      <c r="VN7" s="272"/>
      <c r="VO7" s="272"/>
      <c r="VP7" s="272"/>
      <c r="VQ7" s="272"/>
      <c r="VR7" s="272"/>
      <c r="VS7" s="272"/>
      <c r="VT7" s="272"/>
      <c r="VU7" s="272"/>
      <c r="VV7" s="272"/>
      <c r="VW7" s="272"/>
      <c r="VX7" s="272"/>
      <c r="VY7" s="272"/>
      <c r="VZ7" s="272"/>
      <c r="WA7" s="272"/>
      <c r="WB7" s="272"/>
      <c r="WC7" s="272"/>
      <c r="WD7" s="272"/>
      <c r="WE7" s="272"/>
      <c r="WF7" s="272"/>
      <c r="WG7" s="272"/>
      <c r="WH7" s="272"/>
      <c r="WI7" s="272"/>
      <c r="WJ7" s="272"/>
      <c r="WK7" s="272"/>
      <c r="WL7" s="272"/>
      <c r="WM7" s="272"/>
      <c r="WN7" s="272"/>
      <c r="WO7" s="272"/>
      <c r="WP7" s="272"/>
      <c r="WQ7" s="272"/>
      <c r="WR7" s="272"/>
      <c r="WS7" s="272"/>
      <c r="WT7" s="272"/>
      <c r="WU7" s="272"/>
      <c r="WV7" s="272"/>
      <c r="WW7" s="272"/>
      <c r="WX7" s="272"/>
      <c r="WY7" s="272"/>
      <c r="WZ7" s="272"/>
      <c r="XA7" s="272"/>
      <c r="XB7" s="272"/>
      <c r="XC7" s="272"/>
      <c r="XD7" s="272"/>
      <c r="XE7" s="272"/>
      <c r="XF7" s="272"/>
      <c r="XG7" s="272"/>
      <c r="XH7" s="272"/>
      <c r="XI7" s="272"/>
      <c r="XJ7" s="272"/>
      <c r="XK7" s="272"/>
      <c r="XL7" s="272"/>
      <c r="XM7" s="272"/>
      <c r="XN7" s="272"/>
      <c r="XO7" s="272"/>
      <c r="XP7" s="272"/>
      <c r="XQ7" s="272"/>
      <c r="XR7" s="272"/>
      <c r="XS7" s="272"/>
      <c r="XT7" s="272"/>
      <c r="XU7" s="272"/>
      <c r="XV7" s="272"/>
      <c r="XW7" s="272"/>
      <c r="XX7" s="272"/>
      <c r="XY7" s="272"/>
      <c r="XZ7" s="272"/>
      <c r="YA7" s="272"/>
      <c r="YB7" s="272"/>
      <c r="YC7" s="272"/>
      <c r="YD7" s="272"/>
      <c r="YE7" s="272"/>
      <c r="YF7" s="272"/>
      <c r="YG7" s="272"/>
      <c r="YH7" s="272"/>
      <c r="YI7" s="272"/>
      <c r="YJ7" s="272"/>
      <c r="YK7" s="272"/>
      <c r="YL7" s="272"/>
      <c r="YM7" s="272"/>
      <c r="YN7" s="272"/>
      <c r="YO7" s="272"/>
      <c r="YP7" s="272"/>
      <c r="YQ7" s="272"/>
      <c r="YR7" s="272"/>
      <c r="YS7" s="272"/>
      <c r="YT7" s="272"/>
      <c r="YU7" s="272"/>
      <c r="YV7" s="272"/>
      <c r="YW7" s="272"/>
      <c r="YX7" s="272"/>
      <c r="YY7" s="272"/>
      <c r="YZ7" s="272"/>
      <c r="ZA7" s="272"/>
      <c r="ZB7" s="272"/>
      <c r="ZC7" s="272"/>
      <c r="ZD7" s="272"/>
      <c r="ZE7" s="272"/>
      <c r="ZF7" s="272"/>
      <c r="ZG7" s="272"/>
      <c r="ZH7" s="272"/>
      <c r="ZI7" s="272"/>
      <c r="ZJ7" s="272"/>
      <c r="ZK7" s="272"/>
      <c r="ZL7" s="272"/>
      <c r="ZM7" s="272"/>
      <c r="ZN7" s="272"/>
      <c r="ZO7" s="272"/>
      <c r="ZP7" s="272"/>
      <c r="ZQ7" s="272"/>
      <c r="ZR7" s="272"/>
      <c r="ZS7" s="272"/>
      <c r="ZT7" s="272"/>
      <c r="ZU7" s="272"/>
      <c r="ZV7" s="272"/>
      <c r="ZW7" s="272"/>
      <c r="ZX7" s="272"/>
      <c r="ZY7" s="272"/>
      <c r="ZZ7" s="272"/>
      <c r="AAA7" s="272"/>
      <c r="AAB7" s="272"/>
      <c r="AAC7" s="272"/>
      <c r="AAD7" s="272"/>
      <c r="AAE7" s="272"/>
      <c r="AAF7" s="272"/>
      <c r="AAG7" s="272"/>
      <c r="AAH7" s="272"/>
      <c r="AAI7" s="272"/>
      <c r="AAJ7" s="272"/>
      <c r="AAK7" s="272"/>
      <c r="AAL7" s="272"/>
      <c r="AAM7" s="272"/>
      <c r="AAN7" s="272"/>
      <c r="AAO7" s="272"/>
      <c r="AAP7" s="272"/>
      <c r="AAQ7" s="272"/>
      <c r="AAR7" s="272"/>
      <c r="AAS7" s="272"/>
      <c r="AAT7" s="272"/>
      <c r="AAU7" s="272"/>
      <c r="AAV7" s="272"/>
      <c r="AAW7" s="272"/>
      <c r="AAX7" s="272"/>
      <c r="AAY7" s="272"/>
      <c r="AAZ7" s="272"/>
      <c r="ABA7" s="272"/>
      <c r="ABB7" s="272"/>
      <c r="ABC7" s="272"/>
      <c r="ABD7" s="272"/>
      <c r="ABE7" s="272"/>
      <c r="ABF7" s="272"/>
      <c r="ABG7" s="272"/>
      <c r="ABH7" s="272"/>
      <c r="ABI7" s="272"/>
      <c r="ABJ7" s="272"/>
      <c r="ABK7" s="272"/>
      <c r="ABL7" s="272"/>
      <c r="ABM7" s="272"/>
      <c r="ABN7" s="272"/>
      <c r="ABO7" s="272"/>
      <c r="ABP7" s="272"/>
      <c r="ABQ7" s="272"/>
      <c r="ABR7" s="272"/>
      <c r="ABS7" s="272"/>
      <c r="ABT7" s="272"/>
      <c r="ABU7" s="272"/>
      <c r="ABV7" s="272"/>
      <c r="ABW7" s="272"/>
      <c r="ABX7" s="272"/>
      <c r="ABY7" s="272"/>
      <c r="ABZ7" s="272"/>
      <c r="ACA7" s="272"/>
      <c r="ACB7" s="272"/>
      <c r="ACC7" s="272"/>
      <c r="ACD7" s="272"/>
      <c r="ACE7" s="272"/>
      <c r="ACF7" s="272"/>
      <c r="ACG7" s="272"/>
      <c r="ACH7" s="272"/>
      <c r="ACI7" s="272"/>
      <c r="ACJ7" s="272"/>
      <c r="ACK7" s="272"/>
      <c r="ACL7" s="272"/>
      <c r="ACM7" s="272"/>
      <c r="ACN7" s="272"/>
      <c r="ACO7" s="272"/>
      <c r="ACP7" s="272"/>
      <c r="ACQ7" s="272"/>
      <c r="ACR7" s="272"/>
      <c r="ACS7" s="272"/>
      <c r="ACT7" s="272"/>
      <c r="ACU7" s="272"/>
      <c r="ACV7" s="272"/>
      <c r="ACW7" s="272"/>
      <c r="ACX7" s="272"/>
      <c r="ACY7" s="272"/>
      <c r="ACZ7" s="272"/>
      <c r="ADA7" s="272"/>
      <c r="ADB7" s="272"/>
      <c r="ADC7" s="272"/>
      <c r="ADD7" s="272"/>
      <c r="ADE7" s="272"/>
      <c r="ADF7" s="272"/>
      <c r="ADG7" s="272"/>
      <c r="ADH7" s="272"/>
      <c r="ADI7" s="272"/>
      <c r="ADJ7" s="272"/>
      <c r="ADK7" s="272"/>
      <c r="ADL7" s="272"/>
      <c r="ADM7" s="272"/>
      <c r="ADN7" s="272"/>
      <c r="ADO7" s="272"/>
      <c r="ADP7" s="272"/>
      <c r="ADQ7" s="272"/>
      <c r="ADR7" s="272"/>
      <c r="ADS7" s="272"/>
      <c r="ADT7" s="272"/>
      <c r="ADU7" s="272"/>
      <c r="ADV7" s="272"/>
      <c r="ADW7" s="272"/>
      <c r="ADX7" s="272"/>
      <c r="ADY7" s="272"/>
      <c r="ADZ7" s="272"/>
      <c r="AEA7" s="272"/>
      <c r="AEB7" s="272"/>
      <c r="AEC7" s="272"/>
      <c r="AED7" s="272"/>
      <c r="AEE7" s="272"/>
      <c r="AEF7" s="272"/>
      <c r="AEG7" s="272"/>
      <c r="AEH7" s="272"/>
      <c r="AEI7" s="272"/>
      <c r="AEJ7" s="272"/>
      <c r="AEK7" s="272"/>
      <c r="AEL7" s="272"/>
      <c r="AEM7" s="272"/>
      <c r="AEN7" s="272"/>
      <c r="AEO7" s="272"/>
      <c r="AEP7" s="272"/>
      <c r="AEQ7" s="272"/>
      <c r="AER7" s="272"/>
      <c r="AES7" s="272"/>
      <c r="AET7" s="272"/>
      <c r="AEU7" s="272"/>
      <c r="AEV7" s="272"/>
      <c r="AEW7" s="272"/>
      <c r="AEX7" s="272"/>
      <c r="AEY7" s="272"/>
      <c r="AEZ7" s="272"/>
      <c r="AFA7" s="272"/>
      <c r="AFB7" s="272"/>
      <c r="AFC7" s="272"/>
      <c r="AFD7" s="272"/>
      <c r="AFE7" s="272"/>
      <c r="AFF7" s="272"/>
      <c r="AFG7" s="272"/>
      <c r="AFH7" s="272"/>
      <c r="AFI7" s="272"/>
      <c r="AFJ7" s="272"/>
      <c r="AFK7" s="272"/>
      <c r="AFL7" s="272"/>
      <c r="AFM7" s="272"/>
      <c r="AFN7" s="272"/>
      <c r="AFO7" s="272"/>
      <c r="AFP7" s="272"/>
      <c r="AFQ7" s="272"/>
      <c r="AFR7" s="272"/>
      <c r="AFS7" s="272"/>
      <c r="AFT7" s="272"/>
      <c r="AFU7" s="272"/>
      <c r="AFV7" s="272"/>
      <c r="AFW7" s="272"/>
      <c r="AFX7" s="272"/>
      <c r="AFY7" s="272"/>
      <c r="AFZ7" s="272"/>
      <c r="AGA7" s="272"/>
      <c r="AGB7" s="272"/>
      <c r="AGC7" s="272"/>
      <c r="AGD7" s="272"/>
      <c r="AGE7" s="272"/>
      <c r="AGF7" s="272"/>
      <c r="AGG7" s="272"/>
      <c r="AGH7" s="272"/>
      <c r="AGI7" s="272"/>
      <c r="AGJ7" s="272"/>
      <c r="AGK7" s="272"/>
      <c r="AGL7" s="272"/>
      <c r="AGM7" s="272"/>
      <c r="AGN7" s="272"/>
      <c r="AGO7" s="272"/>
      <c r="AGP7" s="272"/>
      <c r="AGQ7" s="272"/>
      <c r="AGR7" s="272"/>
      <c r="AGS7" s="272"/>
    </row>
    <row r="8" spans="1:877" x14ac:dyDescent="0.2">
      <c r="A8" s="463" t="s">
        <v>99</v>
      </c>
      <c r="B8" s="335">
        <f>+LOOKUP(B3,'BUDGET DATA ENTRY'!$B$3:$M$3,'BUDGET DATA ENTRY'!$B$5:$M$5)</f>
        <v>50000</v>
      </c>
      <c r="C8" s="334">
        <f>+LOOKUP(C3,'BUDGET DATA ENTRY'!$B$3:$M$3,'BUDGET DATA ENTRY'!$B$5:$M$5)</f>
        <v>62000</v>
      </c>
      <c r="D8" s="334">
        <f>+LOOKUP(D3,'BUDGET DATA ENTRY'!$B$3:$M$3,'BUDGET DATA ENTRY'!$B$5:$M$5)</f>
        <v>56000</v>
      </c>
      <c r="E8" s="334">
        <f>+LOOKUP(E3,'BUDGET DATA ENTRY'!$B$3:$M$3,'BUDGET DATA ENTRY'!$B$5:$M$5)</f>
        <v>89797.73</v>
      </c>
      <c r="F8" s="334">
        <f>+LOOKUP(F3,'BUDGET DATA ENTRY'!$B$3:$M$3,'BUDGET DATA ENTRY'!$B$5:$M$5)</f>
        <v>90000</v>
      </c>
      <c r="G8" s="334">
        <f>+LOOKUP(G3,'BUDGET DATA ENTRY'!$B$3:$M$3,'BUDGET DATA ENTRY'!$B$5:$M$5)</f>
        <v>93000</v>
      </c>
      <c r="H8" s="334">
        <f>+LOOKUP(H3,'BUDGET DATA ENTRY'!$B$3:$M$3,'BUDGET DATA ENTRY'!$B$5:$M$5)</f>
        <v>120000</v>
      </c>
      <c r="I8" s="334">
        <f>+LOOKUP(I3,'BUDGET DATA ENTRY'!$B$3:$M$3,'BUDGET DATA ENTRY'!$B$5:$M$5)</f>
        <v>124000</v>
      </c>
      <c r="J8" s="334">
        <f>+LOOKUP(J3,'BUDGET DATA ENTRY'!$B$3:$M$3,'BUDGET DATA ENTRY'!$B$5:$M$5)</f>
        <v>124000</v>
      </c>
      <c r="K8" s="334">
        <f>+LOOKUP(K3,'BUDGET DATA ENTRY'!$B$3:$M$3,'BUDGET DATA ENTRY'!$B$5:$M$5)</f>
        <v>120000</v>
      </c>
      <c r="L8" s="334">
        <f>+LOOKUP(L3,'BUDGET DATA ENTRY'!$B$3:$M$3,'BUDGET DATA ENTRY'!$B$5:$M$5)</f>
        <v>124000</v>
      </c>
      <c r="M8" s="344">
        <f>+LOOKUP(M3,'BUDGET DATA ENTRY'!$B$3:$M$3,'BUDGET DATA ENTRY'!$B$5:$M$5)</f>
        <v>144000</v>
      </c>
      <c r="N8" s="347">
        <f>+SUM(B8:D8)</f>
        <v>168000</v>
      </c>
      <c r="O8" s="348">
        <f>+SUM(E8:G8)</f>
        <v>272797.73</v>
      </c>
      <c r="P8" s="348">
        <f>+SUM(H8:J8)</f>
        <v>368000</v>
      </c>
      <c r="Q8" s="349">
        <f>+SUM(K8:M8)</f>
        <v>388000</v>
      </c>
      <c r="R8" s="347">
        <f>+SUM($B$8:B8)</f>
        <v>50000</v>
      </c>
      <c r="S8" s="348">
        <f>+SUM($B$8:C8)</f>
        <v>112000</v>
      </c>
      <c r="T8" s="348">
        <f>+SUM($B$8:D8)</f>
        <v>168000</v>
      </c>
      <c r="U8" s="348">
        <f>+SUM($B$8:E8)</f>
        <v>257797.72999999998</v>
      </c>
      <c r="V8" s="348">
        <f>+SUM($B$8:F8)</f>
        <v>347797.73</v>
      </c>
      <c r="W8" s="348">
        <f>+SUM($B$8:G8)</f>
        <v>440797.73</v>
      </c>
      <c r="X8" s="348">
        <f>+SUM($B$8:H8)</f>
        <v>560797.73</v>
      </c>
      <c r="Y8" s="348">
        <f>+SUM($B$8:I8)</f>
        <v>684797.73</v>
      </c>
      <c r="Z8" s="348">
        <f>+SUM($B$8:J8)</f>
        <v>808797.73</v>
      </c>
      <c r="AA8" s="348">
        <f>+SUM($B$8:K8)</f>
        <v>928797.73</v>
      </c>
      <c r="AB8" s="348">
        <f>+SUM($B$8:L8)</f>
        <v>1052797.73</v>
      </c>
      <c r="AC8" s="349">
        <f>+SUM($B$8:M8)</f>
        <v>1196797.73</v>
      </c>
      <c r="AD8" s="334">
        <f t="shared" ref="AD8:AO8" si="5">+B8/AD6</f>
        <v>2000</v>
      </c>
      <c r="AE8" s="334">
        <f t="shared" si="5"/>
        <v>2000</v>
      </c>
      <c r="AF8" s="334">
        <f t="shared" si="5"/>
        <v>2000</v>
      </c>
      <c r="AG8" s="334">
        <f t="shared" si="5"/>
        <v>2896.7009677419355</v>
      </c>
      <c r="AH8" s="334">
        <f t="shared" si="5"/>
        <v>3000</v>
      </c>
      <c r="AI8" s="334">
        <f t="shared" si="5"/>
        <v>3000</v>
      </c>
      <c r="AJ8" s="334">
        <f t="shared" si="5"/>
        <v>4000</v>
      </c>
      <c r="AK8" s="334">
        <f t="shared" si="5"/>
        <v>4000</v>
      </c>
      <c r="AL8" s="334">
        <f t="shared" si="5"/>
        <v>4000</v>
      </c>
      <c r="AM8" s="334">
        <f t="shared" si="5"/>
        <v>4000</v>
      </c>
      <c r="AN8" s="334">
        <f t="shared" si="5"/>
        <v>4000</v>
      </c>
      <c r="AO8" s="334">
        <f t="shared" si="5"/>
        <v>4000</v>
      </c>
      <c r="AP8" s="347">
        <f>+$AD$8*AP6</f>
        <v>2000</v>
      </c>
      <c r="AQ8" s="348">
        <f>+$AD$8*AQ6</f>
        <v>4000</v>
      </c>
      <c r="AR8" s="348">
        <f t="shared" ref="AR8:AW8" si="6">+$AD$8*AR6</f>
        <v>6000</v>
      </c>
      <c r="AS8" s="348">
        <f t="shared" si="6"/>
        <v>8000</v>
      </c>
      <c r="AT8" s="348">
        <f t="shared" si="6"/>
        <v>10000</v>
      </c>
      <c r="AU8" s="348">
        <f t="shared" si="6"/>
        <v>12000</v>
      </c>
      <c r="AV8" s="348">
        <f t="shared" si="6"/>
        <v>14000</v>
      </c>
      <c r="AW8" s="348">
        <f t="shared" si="6"/>
        <v>16000</v>
      </c>
      <c r="AX8" s="348">
        <f t="shared" ref="AX8:BN8" si="7">+$AD$8*AX6</f>
        <v>18000</v>
      </c>
      <c r="AY8" s="348">
        <f t="shared" si="7"/>
        <v>20000</v>
      </c>
      <c r="AZ8" s="348">
        <f t="shared" si="7"/>
        <v>22000</v>
      </c>
      <c r="BA8" s="348">
        <f t="shared" si="7"/>
        <v>24000</v>
      </c>
      <c r="BB8" s="348">
        <f t="shared" si="7"/>
        <v>26000</v>
      </c>
      <c r="BC8" s="348">
        <f t="shared" si="7"/>
        <v>28000</v>
      </c>
      <c r="BD8" s="348">
        <f t="shared" si="7"/>
        <v>30000</v>
      </c>
      <c r="BE8" s="348">
        <f t="shared" si="7"/>
        <v>32000</v>
      </c>
      <c r="BF8" s="348">
        <f t="shared" si="7"/>
        <v>34000</v>
      </c>
      <c r="BG8" s="348">
        <f t="shared" si="7"/>
        <v>36000</v>
      </c>
      <c r="BH8" s="348">
        <f t="shared" si="7"/>
        <v>38000</v>
      </c>
      <c r="BI8" s="348">
        <f t="shared" si="7"/>
        <v>40000</v>
      </c>
      <c r="BJ8" s="348">
        <f t="shared" si="7"/>
        <v>42000</v>
      </c>
      <c r="BK8" s="348">
        <f t="shared" si="7"/>
        <v>44000</v>
      </c>
      <c r="BL8" s="348">
        <f t="shared" si="7"/>
        <v>46000</v>
      </c>
      <c r="BM8" s="348">
        <f t="shared" si="7"/>
        <v>48000</v>
      </c>
      <c r="BN8" s="336">
        <f t="shared" si="7"/>
        <v>50000</v>
      </c>
      <c r="BO8" s="347">
        <f t="shared" ref="BO8:CS8" si="8">+$AE$8*BO6</f>
        <v>2000</v>
      </c>
      <c r="BP8" s="348">
        <f t="shared" si="8"/>
        <v>4000</v>
      </c>
      <c r="BQ8" s="348">
        <f t="shared" si="8"/>
        <v>6000</v>
      </c>
      <c r="BR8" s="348">
        <f t="shared" si="8"/>
        <v>8000</v>
      </c>
      <c r="BS8" s="348">
        <f t="shared" si="8"/>
        <v>10000</v>
      </c>
      <c r="BT8" s="348">
        <f t="shared" si="8"/>
        <v>12000</v>
      </c>
      <c r="BU8" s="348">
        <f t="shared" si="8"/>
        <v>14000</v>
      </c>
      <c r="BV8" s="348">
        <f t="shared" si="8"/>
        <v>16000</v>
      </c>
      <c r="BW8" s="348">
        <f t="shared" si="8"/>
        <v>18000</v>
      </c>
      <c r="BX8" s="348">
        <f t="shared" si="8"/>
        <v>20000</v>
      </c>
      <c r="BY8" s="348">
        <f t="shared" si="8"/>
        <v>22000</v>
      </c>
      <c r="BZ8" s="348">
        <f t="shared" si="8"/>
        <v>24000</v>
      </c>
      <c r="CA8" s="348">
        <f t="shared" si="8"/>
        <v>26000</v>
      </c>
      <c r="CB8" s="348">
        <f t="shared" si="8"/>
        <v>28000</v>
      </c>
      <c r="CC8" s="348">
        <f t="shared" si="8"/>
        <v>30000</v>
      </c>
      <c r="CD8" s="348">
        <f t="shared" si="8"/>
        <v>32000</v>
      </c>
      <c r="CE8" s="348">
        <f t="shared" si="8"/>
        <v>34000</v>
      </c>
      <c r="CF8" s="348">
        <f t="shared" si="8"/>
        <v>36000</v>
      </c>
      <c r="CG8" s="348">
        <f t="shared" si="8"/>
        <v>38000</v>
      </c>
      <c r="CH8" s="348">
        <f t="shared" si="8"/>
        <v>40000</v>
      </c>
      <c r="CI8" s="348">
        <f t="shared" si="8"/>
        <v>42000</v>
      </c>
      <c r="CJ8" s="348">
        <f t="shared" si="8"/>
        <v>44000</v>
      </c>
      <c r="CK8" s="348">
        <f t="shared" si="8"/>
        <v>46000</v>
      </c>
      <c r="CL8" s="348">
        <f t="shared" si="8"/>
        <v>48000</v>
      </c>
      <c r="CM8" s="348">
        <f t="shared" si="8"/>
        <v>50000</v>
      </c>
      <c r="CN8" s="348">
        <f t="shared" si="8"/>
        <v>52000</v>
      </c>
      <c r="CO8" s="348">
        <f t="shared" si="8"/>
        <v>54000</v>
      </c>
      <c r="CP8" s="348">
        <f t="shared" si="8"/>
        <v>56000</v>
      </c>
      <c r="CQ8" s="348">
        <f t="shared" si="8"/>
        <v>58000</v>
      </c>
      <c r="CR8" s="348">
        <f t="shared" si="8"/>
        <v>60000</v>
      </c>
      <c r="CS8" s="348">
        <f t="shared" si="8"/>
        <v>62000</v>
      </c>
      <c r="CT8" s="347">
        <f t="shared" ref="CT8:DU8" si="9">+$AF$8*CT6</f>
        <v>2000</v>
      </c>
      <c r="CU8" s="348">
        <f t="shared" si="9"/>
        <v>4000</v>
      </c>
      <c r="CV8" s="348">
        <f t="shared" si="9"/>
        <v>6000</v>
      </c>
      <c r="CW8" s="348">
        <f t="shared" si="9"/>
        <v>8000</v>
      </c>
      <c r="CX8" s="348">
        <f t="shared" si="9"/>
        <v>10000</v>
      </c>
      <c r="CY8" s="348">
        <f t="shared" si="9"/>
        <v>12000</v>
      </c>
      <c r="CZ8" s="348">
        <f t="shared" si="9"/>
        <v>14000</v>
      </c>
      <c r="DA8" s="348">
        <f t="shared" si="9"/>
        <v>16000</v>
      </c>
      <c r="DB8" s="348">
        <f t="shared" si="9"/>
        <v>18000</v>
      </c>
      <c r="DC8" s="348">
        <f t="shared" si="9"/>
        <v>20000</v>
      </c>
      <c r="DD8" s="348">
        <f t="shared" si="9"/>
        <v>22000</v>
      </c>
      <c r="DE8" s="348">
        <f t="shared" si="9"/>
        <v>24000</v>
      </c>
      <c r="DF8" s="348">
        <f t="shared" si="9"/>
        <v>26000</v>
      </c>
      <c r="DG8" s="348">
        <f t="shared" si="9"/>
        <v>28000</v>
      </c>
      <c r="DH8" s="348">
        <f t="shared" si="9"/>
        <v>30000</v>
      </c>
      <c r="DI8" s="348">
        <f t="shared" si="9"/>
        <v>32000</v>
      </c>
      <c r="DJ8" s="348">
        <f t="shared" si="9"/>
        <v>34000</v>
      </c>
      <c r="DK8" s="348">
        <f t="shared" si="9"/>
        <v>36000</v>
      </c>
      <c r="DL8" s="348">
        <f t="shared" si="9"/>
        <v>38000</v>
      </c>
      <c r="DM8" s="348">
        <f t="shared" si="9"/>
        <v>40000</v>
      </c>
      <c r="DN8" s="348">
        <f t="shared" si="9"/>
        <v>42000</v>
      </c>
      <c r="DO8" s="348">
        <f t="shared" si="9"/>
        <v>44000</v>
      </c>
      <c r="DP8" s="348">
        <f t="shared" si="9"/>
        <v>46000</v>
      </c>
      <c r="DQ8" s="348">
        <f t="shared" si="9"/>
        <v>48000</v>
      </c>
      <c r="DR8" s="348">
        <f t="shared" si="9"/>
        <v>50000</v>
      </c>
      <c r="DS8" s="348">
        <f t="shared" si="9"/>
        <v>52000</v>
      </c>
      <c r="DT8" s="348">
        <f t="shared" si="9"/>
        <v>54000</v>
      </c>
      <c r="DU8" s="348">
        <f t="shared" si="9"/>
        <v>56000</v>
      </c>
      <c r="DV8" s="347">
        <f t="shared" ref="DV8:EZ8" si="10">+$AG$8*DV6</f>
        <v>2896.7009677419355</v>
      </c>
      <c r="DW8" s="348">
        <f t="shared" si="10"/>
        <v>5793.4019354838711</v>
      </c>
      <c r="DX8" s="348">
        <f t="shared" si="10"/>
        <v>8690.1029032258066</v>
      </c>
      <c r="DY8" s="348">
        <f t="shared" si="10"/>
        <v>11586.803870967742</v>
      </c>
      <c r="DZ8" s="348">
        <f t="shared" si="10"/>
        <v>14483.504838709678</v>
      </c>
      <c r="EA8" s="348">
        <f t="shared" si="10"/>
        <v>17380.205806451613</v>
      </c>
      <c r="EB8" s="348">
        <f t="shared" si="10"/>
        <v>20276.906774193551</v>
      </c>
      <c r="EC8" s="348">
        <f t="shared" si="10"/>
        <v>23173.607741935484</v>
      </c>
      <c r="ED8" s="348">
        <f t="shared" si="10"/>
        <v>26070.308709677418</v>
      </c>
      <c r="EE8" s="348">
        <f t="shared" si="10"/>
        <v>28967.009677419355</v>
      </c>
      <c r="EF8" s="348">
        <f t="shared" si="10"/>
        <v>31863.710645161293</v>
      </c>
      <c r="EG8" s="348">
        <f t="shared" si="10"/>
        <v>34760.411612903226</v>
      </c>
      <c r="EH8" s="348">
        <f t="shared" si="10"/>
        <v>37657.11258064516</v>
      </c>
      <c r="EI8" s="348">
        <f t="shared" si="10"/>
        <v>40553.813548387101</v>
      </c>
      <c r="EJ8" s="348">
        <f t="shared" si="10"/>
        <v>43450.514516129035</v>
      </c>
      <c r="EK8" s="348">
        <f t="shared" si="10"/>
        <v>46347.215483870968</v>
      </c>
      <c r="EL8" s="348">
        <f t="shared" si="10"/>
        <v>49243.916451612902</v>
      </c>
      <c r="EM8" s="348">
        <f t="shared" si="10"/>
        <v>52140.617419354836</v>
      </c>
      <c r="EN8" s="348">
        <f t="shared" si="10"/>
        <v>55037.318387096777</v>
      </c>
      <c r="EO8" s="348">
        <f t="shared" si="10"/>
        <v>57934.019354838711</v>
      </c>
      <c r="EP8" s="348">
        <f t="shared" si="10"/>
        <v>60830.720322580644</v>
      </c>
      <c r="EQ8" s="348">
        <f t="shared" si="10"/>
        <v>63727.421290322585</v>
      </c>
      <c r="ER8" s="348">
        <f t="shared" si="10"/>
        <v>66624.122258064512</v>
      </c>
      <c r="ES8" s="348">
        <f t="shared" si="10"/>
        <v>69520.823225806453</v>
      </c>
      <c r="ET8" s="348">
        <f t="shared" si="10"/>
        <v>72417.524193548394</v>
      </c>
      <c r="EU8" s="348">
        <f t="shared" si="10"/>
        <v>75314.22516129032</v>
      </c>
      <c r="EV8" s="348">
        <f t="shared" si="10"/>
        <v>78210.926129032261</v>
      </c>
      <c r="EW8" s="348">
        <f t="shared" si="10"/>
        <v>81107.627096774202</v>
      </c>
      <c r="EX8" s="348">
        <f t="shared" si="10"/>
        <v>84004.328064516129</v>
      </c>
      <c r="EY8" s="348">
        <f t="shared" si="10"/>
        <v>86901.029032258069</v>
      </c>
      <c r="EZ8" s="348">
        <f t="shared" si="10"/>
        <v>89797.73</v>
      </c>
      <c r="FA8" s="347">
        <f t="shared" ref="FA8:GD8" si="11">+$AH$8*FA6</f>
        <v>3000</v>
      </c>
      <c r="FB8" s="348">
        <f t="shared" si="11"/>
        <v>6000</v>
      </c>
      <c r="FC8" s="348">
        <f t="shared" si="11"/>
        <v>9000</v>
      </c>
      <c r="FD8" s="348">
        <f t="shared" si="11"/>
        <v>12000</v>
      </c>
      <c r="FE8" s="348">
        <f t="shared" si="11"/>
        <v>15000</v>
      </c>
      <c r="FF8" s="348">
        <f t="shared" si="11"/>
        <v>18000</v>
      </c>
      <c r="FG8" s="348">
        <f t="shared" si="11"/>
        <v>21000</v>
      </c>
      <c r="FH8" s="348">
        <f t="shared" si="11"/>
        <v>24000</v>
      </c>
      <c r="FI8" s="348">
        <f t="shared" si="11"/>
        <v>27000</v>
      </c>
      <c r="FJ8" s="348">
        <f t="shared" si="11"/>
        <v>30000</v>
      </c>
      <c r="FK8" s="348">
        <f t="shared" si="11"/>
        <v>33000</v>
      </c>
      <c r="FL8" s="348">
        <f t="shared" si="11"/>
        <v>36000</v>
      </c>
      <c r="FM8" s="348">
        <f t="shared" si="11"/>
        <v>39000</v>
      </c>
      <c r="FN8" s="348">
        <f t="shared" si="11"/>
        <v>42000</v>
      </c>
      <c r="FO8" s="348">
        <f t="shared" si="11"/>
        <v>45000</v>
      </c>
      <c r="FP8" s="348">
        <f t="shared" si="11"/>
        <v>48000</v>
      </c>
      <c r="FQ8" s="348">
        <f t="shared" si="11"/>
        <v>51000</v>
      </c>
      <c r="FR8" s="348">
        <f t="shared" si="11"/>
        <v>54000</v>
      </c>
      <c r="FS8" s="348">
        <f t="shared" si="11"/>
        <v>57000</v>
      </c>
      <c r="FT8" s="348">
        <f t="shared" si="11"/>
        <v>60000</v>
      </c>
      <c r="FU8" s="348">
        <f t="shared" si="11"/>
        <v>63000</v>
      </c>
      <c r="FV8" s="348">
        <f t="shared" si="11"/>
        <v>66000</v>
      </c>
      <c r="FW8" s="348">
        <f t="shared" si="11"/>
        <v>69000</v>
      </c>
      <c r="FX8" s="348">
        <f t="shared" si="11"/>
        <v>72000</v>
      </c>
      <c r="FY8" s="348">
        <f t="shared" si="11"/>
        <v>75000</v>
      </c>
      <c r="FZ8" s="348">
        <f t="shared" si="11"/>
        <v>78000</v>
      </c>
      <c r="GA8" s="348">
        <f t="shared" si="11"/>
        <v>81000</v>
      </c>
      <c r="GB8" s="348">
        <f t="shared" si="11"/>
        <v>84000</v>
      </c>
      <c r="GC8" s="348">
        <f t="shared" si="11"/>
        <v>87000</v>
      </c>
      <c r="GD8" s="348">
        <f t="shared" si="11"/>
        <v>90000</v>
      </c>
      <c r="GE8" s="347">
        <f t="shared" ref="GE8:HI8" si="12">+$AI$8*GE6</f>
        <v>3000</v>
      </c>
      <c r="GF8" s="348">
        <f t="shared" si="12"/>
        <v>6000</v>
      </c>
      <c r="GG8" s="348">
        <f t="shared" si="12"/>
        <v>9000</v>
      </c>
      <c r="GH8" s="348">
        <f t="shared" si="12"/>
        <v>12000</v>
      </c>
      <c r="GI8" s="348">
        <f t="shared" si="12"/>
        <v>15000</v>
      </c>
      <c r="GJ8" s="348">
        <f t="shared" si="12"/>
        <v>18000</v>
      </c>
      <c r="GK8" s="348">
        <f t="shared" si="12"/>
        <v>21000</v>
      </c>
      <c r="GL8" s="348">
        <f t="shared" si="12"/>
        <v>24000</v>
      </c>
      <c r="GM8" s="348">
        <f t="shared" si="12"/>
        <v>27000</v>
      </c>
      <c r="GN8" s="348">
        <f t="shared" si="12"/>
        <v>30000</v>
      </c>
      <c r="GO8" s="348">
        <f t="shared" si="12"/>
        <v>33000</v>
      </c>
      <c r="GP8" s="348">
        <f t="shared" si="12"/>
        <v>36000</v>
      </c>
      <c r="GQ8" s="348">
        <f t="shared" si="12"/>
        <v>39000</v>
      </c>
      <c r="GR8" s="348">
        <f t="shared" si="12"/>
        <v>42000</v>
      </c>
      <c r="GS8" s="348">
        <f t="shared" si="12"/>
        <v>45000</v>
      </c>
      <c r="GT8" s="348">
        <f t="shared" si="12"/>
        <v>48000</v>
      </c>
      <c r="GU8" s="348">
        <f t="shared" si="12"/>
        <v>51000</v>
      </c>
      <c r="GV8" s="348">
        <f t="shared" si="12"/>
        <v>54000</v>
      </c>
      <c r="GW8" s="348">
        <f t="shared" si="12"/>
        <v>57000</v>
      </c>
      <c r="GX8" s="348">
        <f t="shared" si="12"/>
        <v>60000</v>
      </c>
      <c r="GY8" s="348">
        <f t="shared" si="12"/>
        <v>63000</v>
      </c>
      <c r="GZ8" s="348">
        <f t="shared" si="12"/>
        <v>66000</v>
      </c>
      <c r="HA8" s="348">
        <f t="shared" si="12"/>
        <v>69000</v>
      </c>
      <c r="HB8" s="348">
        <f t="shared" si="12"/>
        <v>72000</v>
      </c>
      <c r="HC8" s="348">
        <f t="shared" si="12"/>
        <v>75000</v>
      </c>
      <c r="HD8" s="348">
        <f t="shared" si="12"/>
        <v>78000</v>
      </c>
      <c r="HE8" s="348">
        <f t="shared" si="12"/>
        <v>81000</v>
      </c>
      <c r="HF8" s="348">
        <f t="shared" si="12"/>
        <v>84000</v>
      </c>
      <c r="HG8" s="348">
        <f t="shared" si="12"/>
        <v>87000</v>
      </c>
      <c r="HH8" s="348">
        <f t="shared" si="12"/>
        <v>90000</v>
      </c>
      <c r="HI8" s="349">
        <f t="shared" si="12"/>
        <v>93000</v>
      </c>
      <c r="HJ8" s="347">
        <f t="shared" ref="HJ8:IM8" si="13">+$AJ$8*HJ6</f>
        <v>4000</v>
      </c>
      <c r="HK8" s="348">
        <f t="shared" si="13"/>
        <v>8000</v>
      </c>
      <c r="HL8" s="348">
        <f t="shared" si="13"/>
        <v>12000</v>
      </c>
      <c r="HM8" s="348">
        <f t="shared" si="13"/>
        <v>16000</v>
      </c>
      <c r="HN8" s="348">
        <f t="shared" si="13"/>
        <v>20000</v>
      </c>
      <c r="HO8" s="348">
        <f t="shared" si="13"/>
        <v>24000</v>
      </c>
      <c r="HP8" s="348">
        <f t="shared" si="13"/>
        <v>28000</v>
      </c>
      <c r="HQ8" s="348">
        <f t="shared" si="13"/>
        <v>32000</v>
      </c>
      <c r="HR8" s="348">
        <f t="shared" si="13"/>
        <v>36000</v>
      </c>
      <c r="HS8" s="348">
        <f t="shared" si="13"/>
        <v>40000</v>
      </c>
      <c r="HT8" s="348">
        <f t="shared" si="13"/>
        <v>44000</v>
      </c>
      <c r="HU8" s="348">
        <f t="shared" si="13"/>
        <v>48000</v>
      </c>
      <c r="HV8" s="348">
        <f t="shared" si="13"/>
        <v>52000</v>
      </c>
      <c r="HW8" s="348">
        <f t="shared" si="13"/>
        <v>56000</v>
      </c>
      <c r="HX8" s="348">
        <f t="shared" si="13"/>
        <v>60000</v>
      </c>
      <c r="HY8" s="348">
        <f t="shared" si="13"/>
        <v>64000</v>
      </c>
      <c r="HZ8" s="348">
        <f t="shared" si="13"/>
        <v>68000</v>
      </c>
      <c r="IA8" s="348">
        <f t="shared" si="13"/>
        <v>72000</v>
      </c>
      <c r="IB8" s="348">
        <f t="shared" si="13"/>
        <v>76000</v>
      </c>
      <c r="IC8" s="348">
        <f t="shared" si="13"/>
        <v>80000</v>
      </c>
      <c r="ID8" s="348">
        <f t="shared" si="13"/>
        <v>84000</v>
      </c>
      <c r="IE8" s="348">
        <f t="shared" si="13"/>
        <v>88000</v>
      </c>
      <c r="IF8" s="348">
        <f t="shared" si="13"/>
        <v>92000</v>
      </c>
      <c r="IG8" s="348">
        <f t="shared" si="13"/>
        <v>96000</v>
      </c>
      <c r="IH8" s="348">
        <f t="shared" si="13"/>
        <v>100000</v>
      </c>
      <c r="II8" s="348">
        <f t="shared" si="13"/>
        <v>104000</v>
      </c>
      <c r="IJ8" s="348">
        <f t="shared" si="13"/>
        <v>108000</v>
      </c>
      <c r="IK8" s="348">
        <f t="shared" si="13"/>
        <v>112000</v>
      </c>
      <c r="IL8" s="348">
        <f t="shared" si="13"/>
        <v>116000</v>
      </c>
      <c r="IM8" s="348">
        <f t="shared" si="13"/>
        <v>120000</v>
      </c>
      <c r="IN8" s="347">
        <f t="shared" ref="IN8:JR8" si="14">+$AK$8*IN6</f>
        <v>4000</v>
      </c>
      <c r="IO8" s="348">
        <f t="shared" si="14"/>
        <v>8000</v>
      </c>
      <c r="IP8" s="348">
        <f t="shared" si="14"/>
        <v>12000</v>
      </c>
      <c r="IQ8" s="348">
        <f t="shared" si="14"/>
        <v>16000</v>
      </c>
      <c r="IR8" s="348">
        <f t="shared" si="14"/>
        <v>20000</v>
      </c>
      <c r="IS8" s="348">
        <f t="shared" si="14"/>
        <v>24000</v>
      </c>
      <c r="IT8" s="348">
        <f t="shared" si="14"/>
        <v>28000</v>
      </c>
      <c r="IU8" s="348">
        <f t="shared" si="14"/>
        <v>32000</v>
      </c>
      <c r="IV8" s="348">
        <f t="shared" si="14"/>
        <v>36000</v>
      </c>
      <c r="IW8" s="348">
        <f t="shared" si="14"/>
        <v>40000</v>
      </c>
      <c r="IX8" s="348">
        <f t="shared" si="14"/>
        <v>44000</v>
      </c>
      <c r="IY8" s="348">
        <f t="shared" si="14"/>
        <v>48000</v>
      </c>
      <c r="IZ8" s="348">
        <f t="shared" si="14"/>
        <v>52000</v>
      </c>
      <c r="JA8" s="348">
        <f t="shared" si="14"/>
        <v>56000</v>
      </c>
      <c r="JB8" s="348">
        <f t="shared" si="14"/>
        <v>60000</v>
      </c>
      <c r="JC8" s="348">
        <f t="shared" si="14"/>
        <v>64000</v>
      </c>
      <c r="JD8" s="348">
        <f t="shared" si="14"/>
        <v>68000</v>
      </c>
      <c r="JE8" s="348">
        <f t="shared" si="14"/>
        <v>72000</v>
      </c>
      <c r="JF8" s="348">
        <f t="shared" si="14"/>
        <v>76000</v>
      </c>
      <c r="JG8" s="348">
        <f t="shared" si="14"/>
        <v>80000</v>
      </c>
      <c r="JH8" s="348">
        <f t="shared" si="14"/>
        <v>84000</v>
      </c>
      <c r="JI8" s="348">
        <f t="shared" si="14"/>
        <v>88000</v>
      </c>
      <c r="JJ8" s="348">
        <f t="shared" si="14"/>
        <v>92000</v>
      </c>
      <c r="JK8" s="348">
        <f t="shared" si="14"/>
        <v>96000</v>
      </c>
      <c r="JL8" s="348">
        <f t="shared" si="14"/>
        <v>100000</v>
      </c>
      <c r="JM8" s="348">
        <f t="shared" si="14"/>
        <v>104000</v>
      </c>
      <c r="JN8" s="348">
        <f t="shared" si="14"/>
        <v>108000</v>
      </c>
      <c r="JO8" s="348">
        <f t="shared" si="14"/>
        <v>112000</v>
      </c>
      <c r="JP8" s="348">
        <f t="shared" si="14"/>
        <v>116000</v>
      </c>
      <c r="JQ8" s="348">
        <f t="shared" si="14"/>
        <v>120000</v>
      </c>
      <c r="JR8" s="349">
        <f t="shared" si="14"/>
        <v>124000</v>
      </c>
      <c r="JS8" s="347">
        <f t="shared" ref="JS8:KW8" si="15">+$AL$8*JS6</f>
        <v>4000</v>
      </c>
      <c r="JT8" s="348">
        <f t="shared" si="15"/>
        <v>8000</v>
      </c>
      <c r="JU8" s="348">
        <f t="shared" si="15"/>
        <v>12000</v>
      </c>
      <c r="JV8" s="348">
        <f t="shared" si="15"/>
        <v>16000</v>
      </c>
      <c r="JW8" s="348">
        <f t="shared" si="15"/>
        <v>20000</v>
      </c>
      <c r="JX8" s="348">
        <f t="shared" si="15"/>
        <v>24000</v>
      </c>
      <c r="JY8" s="348">
        <f t="shared" si="15"/>
        <v>28000</v>
      </c>
      <c r="JZ8" s="348">
        <f t="shared" si="15"/>
        <v>32000</v>
      </c>
      <c r="KA8" s="348">
        <f t="shared" si="15"/>
        <v>36000</v>
      </c>
      <c r="KB8" s="348">
        <f t="shared" si="15"/>
        <v>40000</v>
      </c>
      <c r="KC8" s="348">
        <f t="shared" si="15"/>
        <v>44000</v>
      </c>
      <c r="KD8" s="348">
        <f t="shared" si="15"/>
        <v>48000</v>
      </c>
      <c r="KE8" s="348">
        <f t="shared" si="15"/>
        <v>52000</v>
      </c>
      <c r="KF8" s="348">
        <f t="shared" si="15"/>
        <v>56000</v>
      </c>
      <c r="KG8" s="348">
        <f t="shared" si="15"/>
        <v>60000</v>
      </c>
      <c r="KH8" s="348">
        <f t="shared" si="15"/>
        <v>64000</v>
      </c>
      <c r="KI8" s="348">
        <f t="shared" si="15"/>
        <v>68000</v>
      </c>
      <c r="KJ8" s="348">
        <f t="shared" si="15"/>
        <v>72000</v>
      </c>
      <c r="KK8" s="348">
        <f t="shared" si="15"/>
        <v>76000</v>
      </c>
      <c r="KL8" s="348">
        <f t="shared" si="15"/>
        <v>80000</v>
      </c>
      <c r="KM8" s="348">
        <f t="shared" si="15"/>
        <v>84000</v>
      </c>
      <c r="KN8" s="348">
        <f t="shared" si="15"/>
        <v>88000</v>
      </c>
      <c r="KO8" s="348">
        <f t="shared" si="15"/>
        <v>92000</v>
      </c>
      <c r="KP8" s="348">
        <f t="shared" si="15"/>
        <v>96000</v>
      </c>
      <c r="KQ8" s="348">
        <f t="shared" si="15"/>
        <v>100000</v>
      </c>
      <c r="KR8" s="348">
        <f t="shared" si="15"/>
        <v>104000</v>
      </c>
      <c r="KS8" s="348">
        <f t="shared" si="15"/>
        <v>108000</v>
      </c>
      <c r="KT8" s="348">
        <f t="shared" si="15"/>
        <v>112000</v>
      </c>
      <c r="KU8" s="348">
        <f t="shared" si="15"/>
        <v>116000</v>
      </c>
      <c r="KV8" s="348">
        <f t="shared" si="15"/>
        <v>120000</v>
      </c>
      <c r="KW8" s="349">
        <f t="shared" si="15"/>
        <v>124000</v>
      </c>
      <c r="KX8" s="347">
        <f t="shared" ref="KX8:MA8" si="16">+$AM$8*KX6</f>
        <v>4000</v>
      </c>
      <c r="KY8" s="348">
        <f t="shared" si="16"/>
        <v>8000</v>
      </c>
      <c r="KZ8" s="348">
        <f t="shared" si="16"/>
        <v>12000</v>
      </c>
      <c r="LA8" s="348">
        <f t="shared" si="16"/>
        <v>16000</v>
      </c>
      <c r="LB8" s="348">
        <f t="shared" si="16"/>
        <v>20000</v>
      </c>
      <c r="LC8" s="348">
        <f t="shared" si="16"/>
        <v>24000</v>
      </c>
      <c r="LD8" s="348">
        <f t="shared" si="16"/>
        <v>28000</v>
      </c>
      <c r="LE8" s="348">
        <f t="shared" si="16"/>
        <v>32000</v>
      </c>
      <c r="LF8" s="348">
        <f t="shared" si="16"/>
        <v>36000</v>
      </c>
      <c r="LG8" s="348">
        <f t="shared" si="16"/>
        <v>40000</v>
      </c>
      <c r="LH8" s="348">
        <f t="shared" si="16"/>
        <v>44000</v>
      </c>
      <c r="LI8" s="348">
        <f t="shared" si="16"/>
        <v>48000</v>
      </c>
      <c r="LJ8" s="348">
        <f t="shared" si="16"/>
        <v>52000</v>
      </c>
      <c r="LK8" s="348">
        <f t="shared" si="16"/>
        <v>56000</v>
      </c>
      <c r="LL8" s="348">
        <f t="shared" si="16"/>
        <v>60000</v>
      </c>
      <c r="LM8" s="348">
        <f t="shared" si="16"/>
        <v>64000</v>
      </c>
      <c r="LN8" s="348">
        <f t="shared" si="16"/>
        <v>68000</v>
      </c>
      <c r="LO8" s="348">
        <f t="shared" si="16"/>
        <v>72000</v>
      </c>
      <c r="LP8" s="348">
        <f t="shared" si="16"/>
        <v>76000</v>
      </c>
      <c r="LQ8" s="348">
        <f t="shared" si="16"/>
        <v>80000</v>
      </c>
      <c r="LR8" s="348">
        <f t="shared" si="16"/>
        <v>84000</v>
      </c>
      <c r="LS8" s="348">
        <f t="shared" si="16"/>
        <v>88000</v>
      </c>
      <c r="LT8" s="348">
        <f t="shared" si="16"/>
        <v>92000</v>
      </c>
      <c r="LU8" s="348">
        <f t="shared" si="16"/>
        <v>96000</v>
      </c>
      <c r="LV8" s="348">
        <f t="shared" si="16"/>
        <v>100000</v>
      </c>
      <c r="LW8" s="348">
        <f t="shared" si="16"/>
        <v>104000</v>
      </c>
      <c r="LX8" s="348">
        <f t="shared" si="16"/>
        <v>108000</v>
      </c>
      <c r="LY8" s="348">
        <f t="shared" si="16"/>
        <v>112000</v>
      </c>
      <c r="LZ8" s="348">
        <f t="shared" si="16"/>
        <v>116000</v>
      </c>
      <c r="MA8" s="348">
        <f t="shared" si="16"/>
        <v>120000</v>
      </c>
      <c r="MB8" s="347">
        <f t="shared" ref="MB8:NF8" si="17">+$AN$8*MB6</f>
        <v>4000</v>
      </c>
      <c r="MC8" s="348">
        <f t="shared" si="17"/>
        <v>8000</v>
      </c>
      <c r="MD8" s="348">
        <f t="shared" si="17"/>
        <v>12000</v>
      </c>
      <c r="ME8" s="348">
        <f t="shared" si="17"/>
        <v>16000</v>
      </c>
      <c r="MF8" s="348">
        <f t="shared" si="17"/>
        <v>20000</v>
      </c>
      <c r="MG8" s="348">
        <f t="shared" si="17"/>
        <v>24000</v>
      </c>
      <c r="MH8" s="348">
        <f t="shared" si="17"/>
        <v>28000</v>
      </c>
      <c r="MI8" s="348">
        <f t="shared" si="17"/>
        <v>32000</v>
      </c>
      <c r="MJ8" s="348">
        <f t="shared" si="17"/>
        <v>36000</v>
      </c>
      <c r="MK8" s="348">
        <f t="shared" si="17"/>
        <v>40000</v>
      </c>
      <c r="ML8" s="348">
        <f t="shared" si="17"/>
        <v>44000</v>
      </c>
      <c r="MM8" s="348">
        <f t="shared" si="17"/>
        <v>48000</v>
      </c>
      <c r="MN8" s="348">
        <f t="shared" si="17"/>
        <v>52000</v>
      </c>
      <c r="MO8" s="348">
        <f t="shared" si="17"/>
        <v>56000</v>
      </c>
      <c r="MP8" s="348">
        <f t="shared" si="17"/>
        <v>60000</v>
      </c>
      <c r="MQ8" s="348">
        <f t="shared" si="17"/>
        <v>64000</v>
      </c>
      <c r="MR8" s="348">
        <f t="shared" si="17"/>
        <v>68000</v>
      </c>
      <c r="MS8" s="348">
        <f t="shared" si="17"/>
        <v>72000</v>
      </c>
      <c r="MT8" s="348">
        <f t="shared" si="17"/>
        <v>76000</v>
      </c>
      <c r="MU8" s="348">
        <f t="shared" si="17"/>
        <v>80000</v>
      </c>
      <c r="MV8" s="348">
        <f t="shared" si="17"/>
        <v>84000</v>
      </c>
      <c r="MW8" s="348">
        <f t="shared" si="17"/>
        <v>88000</v>
      </c>
      <c r="MX8" s="348">
        <f t="shared" si="17"/>
        <v>92000</v>
      </c>
      <c r="MY8" s="348">
        <f t="shared" si="17"/>
        <v>96000</v>
      </c>
      <c r="MZ8" s="348">
        <f t="shared" si="17"/>
        <v>100000</v>
      </c>
      <c r="NA8" s="348">
        <f t="shared" si="17"/>
        <v>104000</v>
      </c>
      <c r="NB8" s="348">
        <f t="shared" si="17"/>
        <v>108000</v>
      </c>
      <c r="NC8" s="348">
        <f t="shared" si="17"/>
        <v>112000</v>
      </c>
      <c r="ND8" s="348">
        <f t="shared" si="17"/>
        <v>116000</v>
      </c>
      <c r="NE8" s="348">
        <f t="shared" si="17"/>
        <v>120000</v>
      </c>
      <c r="NF8" s="348">
        <f t="shared" si="17"/>
        <v>124000</v>
      </c>
      <c r="NG8" s="347">
        <f t="shared" ref="NG8:OP8" si="18">+$AO$8*NG6</f>
        <v>4000</v>
      </c>
      <c r="NH8" s="348">
        <f t="shared" si="18"/>
        <v>8000</v>
      </c>
      <c r="NI8" s="348">
        <f t="shared" si="18"/>
        <v>12000</v>
      </c>
      <c r="NJ8" s="348">
        <f t="shared" si="18"/>
        <v>16000</v>
      </c>
      <c r="NK8" s="348">
        <f t="shared" si="18"/>
        <v>20000</v>
      </c>
      <c r="NL8" s="348">
        <f t="shared" si="18"/>
        <v>24000</v>
      </c>
      <c r="NM8" s="348">
        <f t="shared" si="18"/>
        <v>28000</v>
      </c>
      <c r="NN8" s="348">
        <f t="shared" si="18"/>
        <v>32000</v>
      </c>
      <c r="NO8" s="348">
        <f t="shared" si="18"/>
        <v>36000</v>
      </c>
      <c r="NP8" s="348">
        <f t="shared" si="18"/>
        <v>40000</v>
      </c>
      <c r="NQ8" s="348">
        <f t="shared" si="18"/>
        <v>44000</v>
      </c>
      <c r="NR8" s="348">
        <f t="shared" si="18"/>
        <v>48000</v>
      </c>
      <c r="NS8" s="348">
        <f t="shared" si="18"/>
        <v>52000</v>
      </c>
      <c r="NT8" s="348">
        <f t="shared" si="18"/>
        <v>56000</v>
      </c>
      <c r="NU8" s="348">
        <f t="shared" si="18"/>
        <v>60000</v>
      </c>
      <c r="NV8" s="348">
        <f t="shared" si="18"/>
        <v>64000</v>
      </c>
      <c r="NW8" s="348">
        <f t="shared" si="18"/>
        <v>68000</v>
      </c>
      <c r="NX8" s="348">
        <f t="shared" si="18"/>
        <v>72000</v>
      </c>
      <c r="NY8" s="348">
        <f t="shared" si="18"/>
        <v>76000</v>
      </c>
      <c r="NZ8" s="348">
        <f t="shared" si="18"/>
        <v>80000</v>
      </c>
      <c r="OA8" s="348">
        <f t="shared" si="18"/>
        <v>84000</v>
      </c>
      <c r="OB8" s="348">
        <f t="shared" si="18"/>
        <v>88000</v>
      </c>
      <c r="OC8" s="348">
        <f t="shared" si="18"/>
        <v>92000</v>
      </c>
      <c r="OD8" s="348">
        <f t="shared" si="18"/>
        <v>96000</v>
      </c>
      <c r="OE8" s="348">
        <f t="shared" si="18"/>
        <v>100000</v>
      </c>
      <c r="OF8" s="348">
        <f t="shared" si="18"/>
        <v>104000</v>
      </c>
      <c r="OG8" s="348">
        <f t="shared" si="18"/>
        <v>108000</v>
      </c>
      <c r="OH8" s="348">
        <f t="shared" si="18"/>
        <v>112000</v>
      </c>
      <c r="OI8" s="348">
        <f t="shared" si="18"/>
        <v>116000</v>
      </c>
      <c r="OJ8" s="348">
        <f t="shared" si="18"/>
        <v>120000</v>
      </c>
      <c r="OK8" s="348">
        <f t="shared" si="18"/>
        <v>124000</v>
      </c>
      <c r="OL8" s="348">
        <f t="shared" si="18"/>
        <v>128000</v>
      </c>
      <c r="OM8" s="348">
        <f t="shared" si="18"/>
        <v>132000</v>
      </c>
      <c r="ON8" s="348">
        <f t="shared" si="18"/>
        <v>136000</v>
      </c>
      <c r="OO8" s="348">
        <f t="shared" si="18"/>
        <v>140000</v>
      </c>
      <c r="OP8" s="349">
        <f t="shared" si="18"/>
        <v>144000</v>
      </c>
      <c r="OQ8" s="348">
        <f>+AP8/AP6</f>
        <v>2000</v>
      </c>
      <c r="OR8" s="348">
        <f t="shared" ref="OR8:OU8" si="19">+AQ8/AQ6</f>
        <v>2000</v>
      </c>
      <c r="OS8" s="348">
        <f t="shared" si="19"/>
        <v>2000</v>
      </c>
      <c r="OT8" s="348">
        <f t="shared" si="19"/>
        <v>2000</v>
      </c>
      <c r="OU8" s="348">
        <f t="shared" si="19"/>
        <v>2000</v>
      </c>
      <c r="OV8" s="348">
        <f t="shared" ref="OV8" si="20">+AU8/AU6</f>
        <v>2000</v>
      </c>
      <c r="OW8" s="348">
        <f t="shared" ref="OW8" si="21">+AV8/AV6</f>
        <v>2000</v>
      </c>
      <c r="OX8" s="348">
        <f t="shared" ref="OX8:OY8" si="22">+AW8/AW6</f>
        <v>2000</v>
      </c>
      <c r="OY8" s="348">
        <f t="shared" si="22"/>
        <v>2000</v>
      </c>
      <c r="OZ8" s="348">
        <f t="shared" ref="OZ8" si="23">+AY8/AY6</f>
        <v>2000</v>
      </c>
      <c r="PA8" s="348">
        <f t="shared" ref="PA8" si="24">+AZ8/AZ6</f>
        <v>2000</v>
      </c>
      <c r="PB8" s="348">
        <f t="shared" ref="PB8:PC8" si="25">+BA8/BA6</f>
        <v>2000</v>
      </c>
      <c r="PC8" s="348">
        <f t="shared" si="25"/>
        <v>2000</v>
      </c>
      <c r="PD8" s="348">
        <f t="shared" ref="PD8" si="26">+BC8/BC6</f>
        <v>2000</v>
      </c>
      <c r="PE8" s="348">
        <f t="shared" ref="PE8" si="27">+BD8/BD6</f>
        <v>2000</v>
      </c>
      <c r="PF8" s="348">
        <f t="shared" ref="PF8:PG8" si="28">+BE8/BE6</f>
        <v>2000</v>
      </c>
      <c r="PG8" s="348">
        <f t="shared" si="28"/>
        <v>2000</v>
      </c>
      <c r="PH8" s="348">
        <f t="shared" ref="PH8" si="29">+BG8/BG6</f>
        <v>2000</v>
      </c>
      <c r="PI8" s="348">
        <f t="shared" ref="PI8" si="30">+BH8/BH6</f>
        <v>2000</v>
      </c>
      <c r="PJ8" s="348">
        <f t="shared" ref="PJ8:PK8" si="31">+BI8/BI6</f>
        <v>2000</v>
      </c>
      <c r="PK8" s="348">
        <f t="shared" si="31"/>
        <v>2000</v>
      </c>
      <c r="PL8" s="348">
        <f t="shared" ref="PL8" si="32">+BK8/BK6</f>
        <v>2000</v>
      </c>
      <c r="PM8" s="348">
        <f t="shared" ref="PM8" si="33">+BL8/BL6</f>
        <v>2000</v>
      </c>
      <c r="PN8" s="348">
        <f t="shared" ref="PN8:PO8" si="34">+BM8/BM6</f>
        <v>2000</v>
      </c>
      <c r="PO8" s="348">
        <f t="shared" si="34"/>
        <v>2000</v>
      </c>
      <c r="PP8" s="348">
        <f t="shared" ref="PP8" si="35">+BO8/BO6</f>
        <v>2000</v>
      </c>
      <c r="PQ8" s="348">
        <f t="shared" ref="PQ8" si="36">+BP8/BP6</f>
        <v>2000</v>
      </c>
      <c r="PR8" s="348">
        <f t="shared" ref="PR8:PS8" si="37">+BQ8/BQ6</f>
        <v>2000</v>
      </c>
      <c r="PS8" s="348">
        <f t="shared" si="37"/>
        <v>2000</v>
      </c>
      <c r="PT8" s="348">
        <f t="shared" ref="PT8" si="38">+BS8/BS6</f>
        <v>2000</v>
      </c>
      <c r="PU8" s="348">
        <f t="shared" ref="PU8" si="39">+BT8/BT6</f>
        <v>2000</v>
      </c>
      <c r="PV8" s="348">
        <f t="shared" ref="PV8:PW8" si="40">+BU8/BU6</f>
        <v>2000</v>
      </c>
      <c r="PW8" s="348">
        <f t="shared" si="40"/>
        <v>2000</v>
      </c>
      <c r="PX8" s="348">
        <f t="shared" ref="PX8" si="41">+BW8/BW6</f>
        <v>2000</v>
      </c>
      <c r="PY8" s="348">
        <f t="shared" ref="PY8" si="42">+BX8/BX6</f>
        <v>2000</v>
      </c>
      <c r="PZ8" s="348">
        <f t="shared" ref="PZ8:QA8" si="43">+BY8/BY6</f>
        <v>2000</v>
      </c>
      <c r="QA8" s="348">
        <f t="shared" si="43"/>
        <v>2000</v>
      </c>
      <c r="QB8" s="348">
        <f t="shared" ref="QB8" si="44">+CA8/CA6</f>
        <v>2000</v>
      </c>
      <c r="QC8" s="348">
        <f t="shared" ref="QC8" si="45">+CB8/CB6</f>
        <v>2000</v>
      </c>
      <c r="QD8" s="348">
        <f t="shared" ref="QD8:QE8" si="46">+CC8/CC6</f>
        <v>2000</v>
      </c>
      <c r="QE8" s="348">
        <f t="shared" si="46"/>
        <v>2000</v>
      </c>
      <c r="QF8" s="348">
        <f t="shared" ref="QF8" si="47">+CE8/CE6</f>
        <v>2000</v>
      </c>
      <c r="QG8" s="348">
        <f t="shared" ref="QG8" si="48">+CF8/CF6</f>
        <v>2000</v>
      </c>
      <c r="QH8" s="348">
        <f t="shared" ref="QH8:QI8" si="49">+CG8/CG6</f>
        <v>2000</v>
      </c>
      <c r="QI8" s="348">
        <f t="shared" si="49"/>
        <v>2000</v>
      </c>
      <c r="QJ8" s="348">
        <f t="shared" ref="QJ8" si="50">+CI8/CI6</f>
        <v>2000</v>
      </c>
      <c r="QK8" s="348">
        <f t="shared" ref="QK8" si="51">+CJ8/CJ6</f>
        <v>2000</v>
      </c>
      <c r="QL8" s="348">
        <f t="shared" ref="QL8:QM8" si="52">+CK8/CK6</f>
        <v>2000</v>
      </c>
      <c r="QM8" s="348">
        <f t="shared" si="52"/>
        <v>2000</v>
      </c>
      <c r="QN8" s="348">
        <f t="shared" ref="QN8" si="53">+CM8/CM6</f>
        <v>2000</v>
      </c>
      <c r="QO8" s="348">
        <f t="shared" ref="QO8" si="54">+CN8/CN6</f>
        <v>2000</v>
      </c>
      <c r="QP8" s="348">
        <f t="shared" ref="QP8:QQ8" si="55">+CO8/CO6</f>
        <v>2000</v>
      </c>
      <c r="QQ8" s="348">
        <f t="shared" si="55"/>
        <v>2000</v>
      </c>
      <c r="QR8" s="348">
        <f t="shared" ref="QR8" si="56">+CQ8/CQ6</f>
        <v>2000</v>
      </c>
      <c r="QS8" s="348">
        <f t="shared" ref="QS8" si="57">+CR8/CR6</f>
        <v>2000</v>
      </c>
      <c r="QT8" s="348">
        <f t="shared" ref="QT8:QU8" si="58">+CS8/CS6</f>
        <v>2000</v>
      </c>
      <c r="QU8" s="348">
        <f t="shared" si="58"/>
        <v>2000</v>
      </c>
      <c r="QV8" s="348">
        <f t="shared" ref="QV8" si="59">+CU8/CU6</f>
        <v>2000</v>
      </c>
      <c r="QW8" s="348">
        <f t="shared" ref="QW8" si="60">+CV8/CV6</f>
        <v>2000</v>
      </c>
      <c r="QX8" s="348">
        <f t="shared" ref="QX8:QY8" si="61">+CW8/CW6</f>
        <v>2000</v>
      </c>
      <c r="QY8" s="348">
        <f t="shared" si="61"/>
        <v>2000</v>
      </c>
      <c r="QZ8" s="348">
        <f t="shared" ref="QZ8" si="62">+CY8/CY6</f>
        <v>2000</v>
      </c>
      <c r="RA8" s="348">
        <f t="shared" ref="RA8" si="63">+CZ8/CZ6</f>
        <v>2000</v>
      </c>
      <c r="RB8" s="348">
        <f t="shared" ref="RB8:RC8" si="64">+DA8/DA6</f>
        <v>2000</v>
      </c>
      <c r="RC8" s="348">
        <f t="shared" si="64"/>
        <v>2000</v>
      </c>
      <c r="RD8" s="348">
        <f t="shared" ref="RD8" si="65">+DC8/DC6</f>
        <v>2000</v>
      </c>
      <c r="RE8" s="348">
        <f t="shared" ref="RE8" si="66">+DD8/DD6</f>
        <v>2000</v>
      </c>
      <c r="RF8" s="348">
        <f t="shared" ref="RF8:RG8" si="67">+DE8/DE6</f>
        <v>2000</v>
      </c>
      <c r="RG8" s="348">
        <f t="shared" si="67"/>
        <v>2000</v>
      </c>
      <c r="RH8" s="348">
        <f t="shared" ref="RH8" si="68">+DG8/DG6</f>
        <v>2000</v>
      </c>
      <c r="RI8" s="348">
        <f t="shared" ref="RI8" si="69">+DH8/DH6</f>
        <v>2000</v>
      </c>
      <c r="RJ8" s="348">
        <f t="shared" ref="RJ8:RK8" si="70">+DI8/DI6</f>
        <v>2000</v>
      </c>
      <c r="RK8" s="348">
        <f t="shared" si="70"/>
        <v>2000</v>
      </c>
      <c r="RL8" s="348">
        <f t="shared" ref="RL8" si="71">+DK8/DK6</f>
        <v>2000</v>
      </c>
      <c r="RM8" s="348">
        <f t="shared" ref="RM8" si="72">+DL8/DL6</f>
        <v>2000</v>
      </c>
      <c r="RN8" s="348">
        <f t="shared" ref="RN8:RO8" si="73">+DM8/DM6</f>
        <v>2000</v>
      </c>
      <c r="RO8" s="348">
        <f t="shared" si="73"/>
        <v>2000</v>
      </c>
      <c r="RP8" s="348">
        <f t="shared" ref="RP8" si="74">+DO8/DO6</f>
        <v>2000</v>
      </c>
      <c r="RQ8" s="348">
        <f t="shared" ref="RQ8" si="75">+DP8/DP6</f>
        <v>2000</v>
      </c>
      <c r="RR8" s="348">
        <f t="shared" ref="RR8:RS8" si="76">+DQ8/DQ6</f>
        <v>2000</v>
      </c>
      <c r="RS8" s="348">
        <f t="shared" si="76"/>
        <v>2000</v>
      </c>
      <c r="RT8" s="348">
        <f t="shared" ref="RT8" si="77">+DS8/DS6</f>
        <v>2000</v>
      </c>
      <c r="RU8" s="348">
        <f t="shared" ref="RU8" si="78">+DT8/DT6</f>
        <v>2000</v>
      </c>
      <c r="RV8" s="348">
        <f t="shared" ref="RV8:RW8" si="79">+DU8/DU6</f>
        <v>2000</v>
      </c>
      <c r="RW8" s="348">
        <f t="shared" si="79"/>
        <v>2896.7009677419355</v>
      </c>
      <c r="RX8" s="348">
        <f t="shared" ref="RX8" si="80">+DW8/DW6</f>
        <v>2896.7009677419355</v>
      </c>
      <c r="RY8" s="348">
        <f t="shared" ref="RY8" si="81">+DX8/DX6</f>
        <v>2896.7009677419355</v>
      </c>
      <c r="RZ8" s="348">
        <f t="shared" ref="RZ8" si="82">+DY8/DY6</f>
        <v>2896.7009677419355</v>
      </c>
      <c r="SA8" s="348">
        <f t="shared" ref="SA8" si="83">+DZ8/DZ6</f>
        <v>2896.7009677419355</v>
      </c>
      <c r="SB8" s="348">
        <f t="shared" ref="SB8" si="84">+EA8/EA6</f>
        <v>2896.7009677419355</v>
      </c>
      <c r="SC8" s="348">
        <f t="shared" ref="SC8" si="85">+EB8/EB6</f>
        <v>2896.700967741936</v>
      </c>
      <c r="SD8" s="348">
        <f t="shared" ref="SD8" si="86">+EC8/EC6</f>
        <v>2896.7009677419355</v>
      </c>
      <c r="SE8" s="348">
        <f t="shared" ref="SE8" si="87">+ED8/ED6</f>
        <v>2896.7009677419355</v>
      </c>
      <c r="SF8" s="348">
        <f t="shared" ref="SF8" si="88">+EE8/EE6</f>
        <v>2896.7009677419355</v>
      </c>
      <c r="SG8" s="348">
        <f t="shared" ref="SG8" si="89">+EF8/EF6</f>
        <v>2896.7009677419355</v>
      </c>
      <c r="SH8" s="348">
        <f t="shared" ref="SH8" si="90">+EG8/EG6</f>
        <v>2896.7009677419355</v>
      </c>
      <c r="SI8" s="348">
        <f t="shared" ref="SI8" si="91">+EH8/EH6</f>
        <v>2896.7009677419355</v>
      </c>
      <c r="SJ8" s="348">
        <f t="shared" ref="SJ8" si="92">+EI8/EI6</f>
        <v>2896.700967741936</v>
      </c>
      <c r="SK8" s="348">
        <f t="shared" ref="SK8" si="93">+EJ8/EJ6</f>
        <v>2896.7009677419355</v>
      </c>
      <c r="SL8" s="348">
        <f t="shared" ref="SL8" si="94">+EK8/EK6</f>
        <v>2896.7009677419355</v>
      </c>
      <c r="SM8" s="348">
        <f t="shared" ref="SM8" si="95">+EL8/EL6</f>
        <v>2896.7009677419355</v>
      </c>
      <c r="SN8" s="348">
        <f t="shared" ref="SN8" si="96">+EM8/EM6</f>
        <v>2896.7009677419355</v>
      </c>
      <c r="SO8" s="348">
        <f t="shared" ref="SO8" si="97">+EN8/EN6</f>
        <v>2896.7009677419355</v>
      </c>
      <c r="SP8" s="348">
        <f t="shared" ref="SP8" si="98">+EO8/EO6</f>
        <v>2896.7009677419355</v>
      </c>
      <c r="SQ8" s="348">
        <f t="shared" ref="SQ8" si="99">+EP8/EP6</f>
        <v>2896.7009677419355</v>
      </c>
      <c r="SR8" s="348">
        <f t="shared" ref="SR8" si="100">+EQ8/EQ6</f>
        <v>2896.7009677419355</v>
      </c>
      <c r="SS8" s="348">
        <f t="shared" ref="SS8" si="101">+ER8/ER6</f>
        <v>2896.7009677419351</v>
      </c>
      <c r="ST8" s="348">
        <f t="shared" ref="ST8" si="102">+ES8/ES6</f>
        <v>2896.7009677419355</v>
      </c>
      <c r="SU8" s="348">
        <f t="shared" ref="SU8" si="103">+ET8/ET6</f>
        <v>2896.7009677419355</v>
      </c>
      <c r="SV8" s="348">
        <f t="shared" ref="SV8" si="104">+EU8/EU6</f>
        <v>2896.7009677419355</v>
      </c>
      <c r="SW8" s="348">
        <f t="shared" ref="SW8" si="105">+EV8/EV6</f>
        <v>2896.7009677419355</v>
      </c>
      <c r="SX8" s="348">
        <f t="shared" ref="SX8" si="106">+EW8/EW6</f>
        <v>2896.700967741936</v>
      </c>
      <c r="SY8" s="348">
        <f t="shared" ref="SY8" si="107">+EX8/EX6</f>
        <v>2896.7009677419355</v>
      </c>
      <c r="SZ8" s="348">
        <f t="shared" ref="SZ8" si="108">+EY8/EY6</f>
        <v>2896.7009677419355</v>
      </c>
      <c r="TA8" s="348">
        <f t="shared" ref="TA8" si="109">+EZ8/EZ6</f>
        <v>2896.7009677419355</v>
      </c>
      <c r="TB8" s="348">
        <f t="shared" ref="TB8" si="110">+FA8/FA6</f>
        <v>3000</v>
      </c>
      <c r="TC8" s="348">
        <f t="shared" ref="TC8" si="111">+FB8/FB6</f>
        <v>3000</v>
      </c>
      <c r="TD8" s="348">
        <f t="shared" ref="TD8" si="112">+FC8/FC6</f>
        <v>3000</v>
      </c>
      <c r="TE8" s="348">
        <f t="shared" ref="TE8" si="113">+FD8/FD6</f>
        <v>3000</v>
      </c>
      <c r="TF8" s="348">
        <f t="shared" ref="TF8" si="114">+FE8/FE6</f>
        <v>3000</v>
      </c>
      <c r="TG8" s="348">
        <f t="shared" ref="TG8" si="115">+FF8/FF6</f>
        <v>3000</v>
      </c>
      <c r="TH8" s="348">
        <f t="shared" ref="TH8" si="116">+FG8/FG6</f>
        <v>3000</v>
      </c>
      <c r="TI8" s="348">
        <f t="shared" ref="TI8" si="117">+FH8/FH6</f>
        <v>3000</v>
      </c>
      <c r="TJ8" s="348">
        <f t="shared" ref="TJ8" si="118">+FI8/FI6</f>
        <v>3000</v>
      </c>
      <c r="TK8" s="348">
        <f t="shared" ref="TK8" si="119">+FJ8/FJ6</f>
        <v>3000</v>
      </c>
      <c r="TL8" s="348">
        <f t="shared" ref="TL8" si="120">+FK8/FK6</f>
        <v>3000</v>
      </c>
      <c r="TM8" s="348">
        <f t="shared" ref="TM8" si="121">+FL8/FL6</f>
        <v>3000</v>
      </c>
      <c r="TN8" s="348">
        <f t="shared" ref="TN8" si="122">+FM8/FM6</f>
        <v>3000</v>
      </c>
      <c r="TO8" s="348">
        <f t="shared" ref="TO8" si="123">+FN8/FN6</f>
        <v>3000</v>
      </c>
      <c r="TP8" s="348">
        <f t="shared" ref="TP8" si="124">+FO8/FO6</f>
        <v>3000</v>
      </c>
      <c r="TQ8" s="348">
        <f t="shared" ref="TQ8" si="125">+FP8/FP6</f>
        <v>3000</v>
      </c>
      <c r="TR8" s="348">
        <f t="shared" ref="TR8" si="126">+FQ8/FQ6</f>
        <v>3000</v>
      </c>
      <c r="TS8" s="348">
        <f t="shared" ref="TS8" si="127">+FR8/FR6</f>
        <v>3000</v>
      </c>
      <c r="TT8" s="348">
        <f t="shared" ref="TT8" si="128">+FS8/FS6</f>
        <v>3000</v>
      </c>
      <c r="TU8" s="348">
        <f t="shared" ref="TU8" si="129">+FT8/FT6</f>
        <v>3000</v>
      </c>
      <c r="TV8" s="348">
        <f t="shared" ref="TV8" si="130">+FU8/FU6</f>
        <v>3000</v>
      </c>
      <c r="TW8" s="348">
        <f t="shared" ref="TW8" si="131">+FV8/FV6</f>
        <v>3000</v>
      </c>
      <c r="TX8" s="348">
        <f t="shared" ref="TX8" si="132">+FW8/FW6</f>
        <v>3000</v>
      </c>
      <c r="TY8" s="348">
        <f t="shared" ref="TY8" si="133">+FX8/FX6</f>
        <v>3000</v>
      </c>
      <c r="TZ8" s="348">
        <f t="shared" ref="TZ8" si="134">+FY8/FY6</f>
        <v>3000</v>
      </c>
      <c r="UA8" s="348">
        <f t="shared" ref="UA8" si="135">+FZ8/FZ6</f>
        <v>3000</v>
      </c>
      <c r="UB8" s="348">
        <f t="shared" ref="UB8" si="136">+GA8/GA6</f>
        <v>3000</v>
      </c>
      <c r="UC8" s="348">
        <f t="shared" ref="UC8" si="137">+GB8/GB6</f>
        <v>3000</v>
      </c>
      <c r="UD8" s="348">
        <f t="shared" ref="UD8" si="138">+GC8/GC6</f>
        <v>3000</v>
      </c>
      <c r="UE8" s="348">
        <f t="shared" ref="UE8" si="139">+GD8/GD6</f>
        <v>3000</v>
      </c>
      <c r="UF8" s="348">
        <f t="shared" ref="UF8" si="140">+GE8/GE6</f>
        <v>3000</v>
      </c>
      <c r="UG8" s="348">
        <f t="shared" ref="UG8" si="141">+GF8/GF6</f>
        <v>3000</v>
      </c>
      <c r="UH8" s="348">
        <f t="shared" ref="UH8" si="142">+GG8/GG6</f>
        <v>3000</v>
      </c>
      <c r="UI8" s="348">
        <f t="shared" ref="UI8" si="143">+GH8/GH6</f>
        <v>3000</v>
      </c>
      <c r="UJ8" s="348">
        <f t="shared" ref="UJ8" si="144">+GI8/GI6</f>
        <v>3000</v>
      </c>
      <c r="UK8" s="348">
        <f t="shared" ref="UK8" si="145">+GJ8/GJ6</f>
        <v>3000</v>
      </c>
      <c r="UL8" s="348">
        <f t="shared" ref="UL8" si="146">+GK8/GK6</f>
        <v>3000</v>
      </c>
      <c r="UM8" s="348">
        <f t="shared" ref="UM8" si="147">+GL8/GL6</f>
        <v>3000</v>
      </c>
      <c r="UN8" s="348">
        <f t="shared" ref="UN8" si="148">+GM8/GM6</f>
        <v>3000</v>
      </c>
      <c r="UO8" s="348">
        <f t="shared" ref="UO8" si="149">+GN8/GN6</f>
        <v>3000</v>
      </c>
      <c r="UP8" s="348">
        <f t="shared" ref="UP8" si="150">+GO8/GO6</f>
        <v>3000</v>
      </c>
      <c r="UQ8" s="348">
        <f t="shared" ref="UQ8" si="151">+GP8/GP6</f>
        <v>3000</v>
      </c>
      <c r="UR8" s="348">
        <f t="shared" ref="UR8" si="152">+GQ8/GQ6</f>
        <v>3000</v>
      </c>
      <c r="US8" s="348">
        <f t="shared" ref="US8" si="153">+GR8/GR6</f>
        <v>3000</v>
      </c>
      <c r="UT8" s="348">
        <f t="shared" ref="UT8" si="154">+GS8/GS6</f>
        <v>3000</v>
      </c>
      <c r="UU8" s="348">
        <f t="shared" ref="UU8" si="155">+GT8/GT6</f>
        <v>3000</v>
      </c>
      <c r="UV8" s="348">
        <f t="shared" ref="UV8" si="156">+GU8/GU6</f>
        <v>3000</v>
      </c>
      <c r="UW8" s="348">
        <f t="shared" ref="UW8" si="157">+GV8/GV6</f>
        <v>3000</v>
      </c>
      <c r="UX8" s="348">
        <f t="shared" ref="UX8" si="158">+GW8/GW6</f>
        <v>3000</v>
      </c>
      <c r="UY8" s="348">
        <f t="shared" ref="UY8" si="159">+GX8/GX6</f>
        <v>3000</v>
      </c>
      <c r="UZ8" s="348">
        <f t="shared" ref="UZ8" si="160">+GY8/GY6</f>
        <v>3000</v>
      </c>
      <c r="VA8" s="348">
        <f t="shared" ref="VA8" si="161">+GZ8/GZ6</f>
        <v>3000</v>
      </c>
      <c r="VB8" s="348">
        <f t="shared" ref="VB8" si="162">+HA8/HA6</f>
        <v>3000</v>
      </c>
      <c r="VC8" s="348">
        <f t="shared" ref="VC8" si="163">+HB8/HB6</f>
        <v>3000</v>
      </c>
      <c r="VD8" s="348">
        <f t="shared" ref="VD8" si="164">+HC8/HC6</f>
        <v>3000</v>
      </c>
      <c r="VE8" s="348">
        <f t="shared" ref="VE8" si="165">+HD8/HD6</f>
        <v>3000</v>
      </c>
      <c r="VF8" s="348">
        <f t="shared" ref="VF8" si="166">+HE8/HE6</f>
        <v>3000</v>
      </c>
      <c r="VG8" s="348">
        <f t="shared" ref="VG8" si="167">+HF8/HF6</f>
        <v>3000</v>
      </c>
      <c r="VH8" s="348">
        <f t="shared" ref="VH8" si="168">+HG8/HG6</f>
        <v>3000</v>
      </c>
      <c r="VI8" s="348">
        <f t="shared" ref="VI8" si="169">+HH8/HH6</f>
        <v>3000</v>
      </c>
      <c r="VJ8" s="348">
        <f t="shared" ref="VJ8" si="170">+HI8/HI6</f>
        <v>3000</v>
      </c>
      <c r="VK8" s="348">
        <f t="shared" ref="VK8" si="171">+HJ8/HJ6</f>
        <v>4000</v>
      </c>
      <c r="VL8" s="348">
        <f t="shared" ref="VL8" si="172">+HK8/HK6</f>
        <v>4000</v>
      </c>
      <c r="VM8" s="348">
        <f t="shared" ref="VM8" si="173">+HL8/HL6</f>
        <v>4000</v>
      </c>
      <c r="VN8" s="348">
        <f t="shared" ref="VN8" si="174">+HM8/HM6</f>
        <v>4000</v>
      </c>
      <c r="VO8" s="348">
        <f t="shared" ref="VO8" si="175">+HN8/HN6</f>
        <v>4000</v>
      </c>
      <c r="VP8" s="348">
        <f t="shared" ref="VP8" si="176">+HO8/HO6</f>
        <v>4000</v>
      </c>
      <c r="VQ8" s="348">
        <f t="shared" ref="VQ8" si="177">+HP8/HP6</f>
        <v>4000</v>
      </c>
      <c r="VR8" s="348">
        <f t="shared" ref="VR8" si="178">+HQ8/HQ6</f>
        <v>4000</v>
      </c>
      <c r="VS8" s="348">
        <f t="shared" ref="VS8" si="179">+HR8/HR6</f>
        <v>4000</v>
      </c>
      <c r="VT8" s="348">
        <f t="shared" ref="VT8" si="180">+HS8/HS6</f>
        <v>4000</v>
      </c>
      <c r="VU8" s="348">
        <f t="shared" ref="VU8" si="181">+HT8/HT6</f>
        <v>4000</v>
      </c>
      <c r="VV8" s="348">
        <f t="shared" ref="VV8" si="182">+HU8/HU6</f>
        <v>4000</v>
      </c>
      <c r="VW8" s="348">
        <f t="shared" ref="VW8" si="183">+HV8/HV6</f>
        <v>4000</v>
      </c>
      <c r="VX8" s="348">
        <f t="shared" ref="VX8" si="184">+HW8/HW6</f>
        <v>4000</v>
      </c>
      <c r="VY8" s="348">
        <f t="shared" ref="VY8" si="185">+HX8/HX6</f>
        <v>4000</v>
      </c>
      <c r="VZ8" s="348">
        <f t="shared" ref="VZ8" si="186">+HY8/HY6</f>
        <v>4000</v>
      </c>
      <c r="WA8" s="348">
        <f t="shared" ref="WA8" si="187">+HZ8/HZ6</f>
        <v>4000</v>
      </c>
      <c r="WB8" s="348">
        <f t="shared" ref="WB8" si="188">+IA8/IA6</f>
        <v>4000</v>
      </c>
      <c r="WC8" s="348">
        <f t="shared" ref="WC8" si="189">+IB8/IB6</f>
        <v>4000</v>
      </c>
      <c r="WD8" s="348">
        <f t="shared" ref="WD8" si="190">+IC8/IC6</f>
        <v>4000</v>
      </c>
      <c r="WE8" s="348">
        <f t="shared" ref="WE8" si="191">+ID8/ID6</f>
        <v>4000</v>
      </c>
      <c r="WF8" s="348">
        <f t="shared" ref="WF8" si="192">+IE8/IE6</f>
        <v>4000</v>
      </c>
      <c r="WG8" s="348">
        <f t="shared" ref="WG8" si="193">+IF8/IF6</f>
        <v>4000</v>
      </c>
      <c r="WH8" s="348">
        <f t="shared" ref="WH8" si="194">+IG8/IG6</f>
        <v>4000</v>
      </c>
      <c r="WI8" s="348">
        <f t="shared" ref="WI8" si="195">+IH8/IH6</f>
        <v>4000</v>
      </c>
      <c r="WJ8" s="348">
        <f t="shared" ref="WJ8" si="196">+II8/II6</f>
        <v>4000</v>
      </c>
      <c r="WK8" s="348">
        <f t="shared" ref="WK8" si="197">+IJ8/IJ6</f>
        <v>4000</v>
      </c>
      <c r="WL8" s="348">
        <f t="shared" ref="WL8" si="198">+IK8/IK6</f>
        <v>4000</v>
      </c>
      <c r="WM8" s="348">
        <f t="shared" ref="WM8" si="199">+IL8/IL6</f>
        <v>4000</v>
      </c>
      <c r="WN8" s="348">
        <f t="shared" ref="WN8" si="200">+IM8/IM6</f>
        <v>4000</v>
      </c>
      <c r="WO8" s="348">
        <f t="shared" ref="WO8" si="201">+IN8/IN6</f>
        <v>4000</v>
      </c>
      <c r="WP8" s="348">
        <f t="shared" ref="WP8" si="202">+IO8/IO6</f>
        <v>4000</v>
      </c>
      <c r="WQ8" s="348">
        <f t="shared" ref="WQ8" si="203">+IP8/IP6</f>
        <v>4000</v>
      </c>
      <c r="WR8" s="348">
        <f t="shared" ref="WR8" si="204">+IQ8/IQ6</f>
        <v>4000</v>
      </c>
      <c r="WS8" s="348">
        <f t="shared" ref="WS8" si="205">+IR8/IR6</f>
        <v>4000</v>
      </c>
      <c r="WT8" s="348">
        <f t="shared" ref="WT8" si="206">+IS8/IS6</f>
        <v>4000</v>
      </c>
      <c r="WU8" s="348">
        <f t="shared" ref="WU8" si="207">+IT8/IT6</f>
        <v>4000</v>
      </c>
      <c r="WV8" s="348">
        <f t="shared" ref="WV8" si="208">+IU8/IU6</f>
        <v>4000</v>
      </c>
      <c r="WW8" s="348">
        <f t="shared" ref="WW8" si="209">+IV8/IV6</f>
        <v>4000</v>
      </c>
      <c r="WX8" s="348">
        <f t="shared" ref="WX8" si="210">+IW8/IW6</f>
        <v>4000</v>
      </c>
      <c r="WY8" s="348">
        <f t="shared" ref="WY8" si="211">+IX8/IX6</f>
        <v>4000</v>
      </c>
      <c r="WZ8" s="348">
        <f t="shared" ref="WZ8" si="212">+IY8/IY6</f>
        <v>4000</v>
      </c>
      <c r="XA8" s="348">
        <f t="shared" ref="XA8" si="213">+IZ8/IZ6</f>
        <v>4000</v>
      </c>
      <c r="XB8" s="348">
        <f t="shared" ref="XB8" si="214">+JA8/JA6</f>
        <v>4000</v>
      </c>
      <c r="XC8" s="348">
        <f t="shared" ref="XC8" si="215">+JB8/JB6</f>
        <v>4000</v>
      </c>
      <c r="XD8" s="348">
        <f t="shared" ref="XD8" si="216">+JC8/JC6</f>
        <v>4000</v>
      </c>
      <c r="XE8" s="348">
        <f t="shared" ref="XE8" si="217">+JD8/JD6</f>
        <v>4000</v>
      </c>
      <c r="XF8" s="348">
        <f t="shared" ref="XF8" si="218">+JE8/JE6</f>
        <v>4000</v>
      </c>
      <c r="XG8" s="348">
        <f t="shared" ref="XG8" si="219">+JF8/JF6</f>
        <v>4000</v>
      </c>
      <c r="XH8" s="348">
        <f t="shared" ref="XH8" si="220">+JG8/JG6</f>
        <v>4000</v>
      </c>
      <c r="XI8" s="348">
        <f t="shared" ref="XI8" si="221">+JH8/JH6</f>
        <v>4000</v>
      </c>
      <c r="XJ8" s="348">
        <f t="shared" ref="XJ8" si="222">+JI8/JI6</f>
        <v>4000</v>
      </c>
      <c r="XK8" s="348">
        <f t="shared" ref="XK8" si="223">+JJ8/JJ6</f>
        <v>4000</v>
      </c>
      <c r="XL8" s="348">
        <f t="shared" ref="XL8" si="224">+JK8/JK6</f>
        <v>4000</v>
      </c>
      <c r="XM8" s="348">
        <f t="shared" ref="XM8" si="225">+JL8/JL6</f>
        <v>4000</v>
      </c>
      <c r="XN8" s="348">
        <f t="shared" ref="XN8" si="226">+JM8/JM6</f>
        <v>4000</v>
      </c>
      <c r="XO8" s="348">
        <f t="shared" ref="XO8" si="227">+JN8/JN6</f>
        <v>4000</v>
      </c>
      <c r="XP8" s="348">
        <f t="shared" ref="XP8" si="228">+JO8/JO6</f>
        <v>4000</v>
      </c>
      <c r="XQ8" s="348">
        <f t="shared" ref="XQ8" si="229">+JP8/JP6</f>
        <v>4000</v>
      </c>
      <c r="XR8" s="348">
        <f t="shared" ref="XR8" si="230">+JQ8/JQ6</f>
        <v>4000</v>
      </c>
      <c r="XS8" s="348">
        <f t="shared" ref="XS8" si="231">+JR8/JR6</f>
        <v>4000</v>
      </c>
      <c r="XT8" s="348">
        <f t="shared" ref="XT8" si="232">+JS8/JS6</f>
        <v>4000</v>
      </c>
      <c r="XU8" s="348">
        <f t="shared" ref="XU8" si="233">+JT8/JT6</f>
        <v>4000</v>
      </c>
      <c r="XV8" s="348">
        <f t="shared" ref="XV8" si="234">+JU8/JU6</f>
        <v>4000</v>
      </c>
      <c r="XW8" s="348">
        <f t="shared" ref="XW8" si="235">+JV8/JV6</f>
        <v>4000</v>
      </c>
      <c r="XX8" s="348">
        <f t="shared" ref="XX8" si="236">+JW8/JW6</f>
        <v>4000</v>
      </c>
      <c r="XY8" s="348">
        <f t="shared" ref="XY8" si="237">+JX8/JX6</f>
        <v>4000</v>
      </c>
      <c r="XZ8" s="348">
        <f t="shared" ref="XZ8" si="238">+JY8/JY6</f>
        <v>4000</v>
      </c>
      <c r="YA8" s="348">
        <f t="shared" ref="YA8" si="239">+JZ8/JZ6</f>
        <v>4000</v>
      </c>
      <c r="YB8" s="348">
        <f t="shared" ref="YB8" si="240">+KA8/KA6</f>
        <v>4000</v>
      </c>
      <c r="YC8" s="348">
        <f t="shared" ref="YC8" si="241">+KB8/KB6</f>
        <v>4000</v>
      </c>
      <c r="YD8" s="348">
        <f t="shared" ref="YD8" si="242">+KC8/KC6</f>
        <v>4000</v>
      </c>
      <c r="YE8" s="348">
        <f t="shared" ref="YE8" si="243">+KD8/KD6</f>
        <v>4000</v>
      </c>
      <c r="YF8" s="348">
        <f t="shared" ref="YF8" si="244">+KE8/KE6</f>
        <v>4000</v>
      </c>
      <c r="YG8" s="348">
        <f t="shared" ref="YG8" si="245">+KF8/KF6</f>
        <v>4000</v>
      </c>
      <c r="YH8" s="348">
        <f t="shared" ref="YH8" si="246">+KG8/KG6</f>
        <v>4000</v>
      </c>
      <c r="YI8" s="348">
        <f t="shared" ref="YI8" si="247">+KH8/KH6</f>
        <v>4000</v>
      </c>
      <c r="YJ8" s="348">
        <f t="shared" ref="YJ8" si="248">+KI8/KI6</f>
        <v>4000</v>
      </c>
      <c r="YK8" s="348">
        <f t="shared" ref="YK8" si="249">+KJ8/KJ6</f>
        <v>4000</v>
      </c>
      <c r="YL8" s="348">
        <f t="shared" ref="YL8" si="250">+KK8/KK6</f>
        <v>4000</v>
      </c>
      <c r="YM8" s="348">
        <f t="shared" ref="YM8" si="251">+KL8/KL6</f>
        <v>4000</v>
      </c>
      <c r="YN8" s="348">
        <f t="shared" ref="YN8" si="252">+KM8/KM6</f>
        <v>4000</v>
      </c>
      <c r="YO8" s="348">
        <f t="shared" ref="YO8" si="253">+KN8/KN6</f>
        <v>4000</v>
      </c>
      <c r="YP8" s="348">
        <f t="shared" ref="YP8" si="254">+KO8/KO6</f>
        <v>4000</v>
      </c>
      <c r="YQ8" s="348">
        <f t="shared" ref="YQ8" si="255">+KP8/KP6</f>
        <v>4000</v>
      </c>
      <c r="YR8" s="348">
        <f t="shared" ref="YR8" si="256">+KQ8/KQ6</f>
        <v>4000</v>
      </c>
      <c r="YS8" s="348">
        <f t="shared" ref="YS8" si="257">+KR8/KR6</f>
        <v>4000</v>
      </c>
      <c r="YT8" s="348">
        <f t="shared" ref="YT8" si="258">+KS8/KS6</f>
        <v>4000</v>
      </c>
      <c r="YU8" s="348">
        <f t="shared" ref="YU8" si="259">+KT8/KT6</f>
        <v>4000</v>
      </c>
      <c r="YV8" s="348">
        <f t="shared" ref="YV8" si="260">+KU8/KU6</f>
        <v>4000</v>
      </c>
      <c r="YW8" s="348">
        <f t="shared" ref="YW8" si="261">+KV8/KV6</f>
        <v>4000</v>
      </c>
      <c r="YX8" s="348">
        <f t="shared" ref="YX8" si="262">+KW8/KW6</f>
        <v>4000</v>
      </c>
      <c r="YY8" s="348">
        <f t="shared" ref="YY8" si="263">+KX8/KX6</f>
        <v>4000</v>
      </c>
      <c r="YZ8" s="348">
        <f t="shared" ref="YZ8" si="264">+KY8/KY6</f>
        <v>4000</v>
      </c>
      <c r="ZA8" s="348">
        <f t="shared" ref="ZA8" si="265">+KZ8/KZ6</f>
        <v>4000</v>
      </c>
      <c r="ZB8" s="348">
        <f t="shared" ref="ZB8" si="266">+LA8/LA6</f>
        <v>4000</v>
      </c>
      <c r="ZC8" s="348">
        <f t="shared" ref="ZC8" si="267">+LB8/LB6</f>
        <v>4000</v>
      </c>
      <c r="ZD8" s="348">
        <f t="shared" ref="ZD8" si="268">+LC8/LC6</f>
        <v>4000</v>
      </c>
      <c r="ZE8" s="348">
        <f t="shared" ref="ZE8" si="269">+LD8/LD6</f>
        <v>4000</v>
      </c>
      <c r="ZF8" s="348">
        <f t="shared" ref="ZF8" si="270">+LE8/LE6</f>
        <v>4000</v>
      </c>
      <c r="ZG8" s="348">
        <f t="shared" ref="ZG8" si="271">+LF8/LF6</f>
        <v>4000</v>
      </c>
      <c r="ZH8" s="348">
        <f t="shared" ref="ZH8" si="272">+LG8/LG6</f>
        <v>4000</v>
      </c>
      <c r="ZI8" s="348">
        <f t="shared" ref="ZI8" si="273">+LH8/LH6</f>
        <v>4000</v>
      </c>
      <c r="ZJ8" s="348">
        <f t="shared" ref="ZJ8" si="274">+LI8/LI6</f>
        <v>4000</v>
      </c>
      <c r="ZK8" s="348">
        <f t="shared" ref="ZK8" si="275">+LJ8/LJ6</f>
        <v>4000</v>
      </c>
      <c r="ZL8" s="348">
        <f t="shared" ref="ZL8" si="276">+LK8/LK6</f>
        <v>4000</v>
      </c>
      <c r="ZM8" s="348">
        <f t="shared" ref="ZM8" si="277">+LL8/LL6</f>
        <v>4000</v>
      </c>
      <c r="ZN8" s="348">
        <f t="shared" ref="ZN8" si="278">+LM8/LM6</f>
        <v>4000</v>
      </c>
      <c r="ZO8" s="348">
        <f t="shared" ref="ZO8" si="279">+LN8/LN6</f>
        <v>4000</v>
      </c>
      <c r="ZP8" s="348">
        <f t="shared" ref="ZP8" si="280">+LO8/LO6</f>
        <v>4000</v>
      </c>
      <c r="ZQ8" s="348">
        <f t="shared" ref="ZQ8" si="281">+LP8/LP6</f>
        <v>4000</v>
      </c>
      <c r="ZR8" s="348">
        <f t="shared" ref="ZR8" si="282">+LQ8/LQ6</f>
        <v>4000</v>
      </c>
      <c r="ZS8" s="348">
        <f t="shared" ref="ZS8" si="283">+LR8/LR6</f>
        <v>4000</v>
      </c>
      <c r="ZT8" s="348">
        <f t="shared" ref="ZT8" si="284">+LS8/LS6</f>
        <v>4000</v>
      </c>
      <c r="ZU8" s="348">
        <f t="shared" ref="ZU8" si="285">+LT8/LT6</f>
        <v>4000</v>
      </c>
      <c r="ZV8" s="348">
        <f t="shared" ref="ZV8" si="286">+LU8/LU6</f>
        <v>4000</v>
      </c>
      <c r="ZW8" s="348">
        <f t="shared" ref="ZW8" si="287">+LV8/LV6</f>
        <v>4000</v>
      </c>
      <c r="ZX8" s="348">
        <f t="shared" ref="ZX8" si="288">+LW8/LW6</f>
        <v>4000</v>
      </c>
      <c r="ZY8" s="348">
        <f t="shared" ref="ZY8" si="289">+LX8/LX6</f>
        <v>4000</v>
      </c>
      <c r="ZZ8" s="348">
        <f t="shared" ref="ZZ8" si="290">+LY8/LY6</f>
        <v>4000</v>
      </c>
      <c r="AAA8" s="348">
        <f t="shared" ref="AAA8" si="291">+LZ8/LZ6</f>
        <v>4000</v>
      </c>
      <c r="AAB8" s="348">
        <f t="shared" ref="AAB8" si="292">+MA8/MA6</f>
        <v>4000</v>
      </c>
      <c r="AAC8" s="348">
        <f t="shared" ref="AAC8" si="293">+MB8/MB6</f>
        <v>4000</v>
      </c>
      <c r="AAD8" s="348">
        <f t="shared" ref="AAD8" si="294">+MC8/MC6</f>
        <v>4000</v>
      </c>
      <c r="AAE8" s="348">
        <f t="shared" ref="AAE8" si="295">+MD8/MD6</f>
        <v>4000</v>
      </c>
      <c r="AAF8" s="348">
        <f t="shared" ref="AAF8" si="296">+ME8/ME6</f>
        <v>4000</v>
      </c>
      <c r="AAG8" s="348">
        <f t="shared" ref="AAG8" si="297">+MF8/MF6</f>
        <v>4000</v>
      </c>
      <c r="AAH8" s="348">
        <f t="shared" ref="AAH8" si="298">+MG8/MG6</f>
        <v>4000</v>
      </c>
      <c r="AAI8" s="348">
        <f t="shared" ref="AAI8" si="299">+MH8/MH6</f>
        <v>4000</v>
      </c>
      <c r="AAJ8" s="348">
        <f t="shared" ref="AAJ8" si="300">+MI8/MI6</f>
        <v>4000</v>
      </c>
      <c r="AAK8" s="348">
        <f t="shared" ref="AAK8" si="301">+MJ8/MJ6</f>
        <v>4000</v>
      </c>
      <c r="AAL8" s="348">
        <f t="shared" ref="AAL8" si="302">+MK8/MK6</f>
        <v>4000</v>
      </c>
      <c r="AAM8" s="348">
        <f t="shared" ref="AAM8" si="303">+ML8/ML6</f>
        <v>4000</v>
      </c>
      <c r="AAN8" s="348">
        <f t="shared" ref="AAN8" si="304">+MM8/MM6</f>
        <v>4000</v>
      </c>
      <c r="AAO8" s="348">
        <f t="shared" ref="AAO8" si="305">+MN8/MN6</f>
        <v>4000</v>
      </c>
      <c r="AAP8" s="348">
        <f t="shared" ref="AAP8" si="306">+MO8/MO6</f>
        <v>4000</v>
      </c>
      <c r="AAQ8" s="348">
        <f t="shared" ref="AAQ8" si="307">+MP8/MP6</f>
        <v>4000</v>
      </c>
      <c r="AAR8" s="348">
        <f t="shared" ref="AAR8" si="308">+MQ8/MQ6</f>
        <v>4000</v>
      </c>
      <c r="AAS8" s="348">
        <f t="shared" ref="AAS8" si="309">+MR8/MR6</f>
        <v>4000</v>
      </c>
      <c r="AAT8" s="348">
        <f t="shared" ref="AAT8" si="310">+MS8/MS6</f>
        <v>4000</v>
      </c>
      <c r="AAU8" s="348">
        <f t="shared" ref="AAU8" si="311">+MT8/MT6</f>
        <v>4000</v>
      </c>
      <c r="AAV8" s="348">
        <f t="shared" ref="AAV8" si="312">+MU8/MU6</f>
        <v>4000</v>
      </c>
      <c r="AAW8" s="348">
        <f t="shared" ref="AAW8" si="313">+MV8/MV6</f>
        <v>4000</v>
      </c>
      <c r="AAX8" s="348">
        <f t="shared" ref="AAX8" si="314">+MW8/MW6</f>
        <v>4000</v>
      </c>
      <c r="AAY8" s="348">
        <f t="shared" ref="AAY8" si="315">+MX8/MX6</f>
        <v>4000</v>
      </c>
      <c r="AAZ8" s="348">
        <f t="shared" ref="AAZ8" si="316">+MY8/MY6</f>
        <v>4000</v>
      </c>
      <c r="ABA8" s="348">
        <f t="shared" ref="ABA8" si="317">+MZ8/MZ6</f>
        <v>4000</v>
      </c>
      <c r="ABB8" s="348">
        <f t="shared" ref="ABB8" si="318">+NA8/NA6</f>
        <v>4000</v>
      </c>
      <c r="ABC8" s="348">
        <f t="shared" ref="ABC8" si="319">+NB8/NB6</f>
        <v>4000</v>
      </c>
      <c r="ABD8" s="348">
        <f t="shared" ref="ABD8" si="320">+NC8/NC6</f>
        <v>4000</v>
      </c>
      <c r="ABE8" s="348">
        <f t="shared" ref="ABE8" si="321">+ND8/ND6</f>
        <v>4000</v>
      </c>
      <c r="ABF8" s="348">
        <f t="shared" ref="ABF8" si="322">+NE8/NE6</f>
        <v>4000</v>
      </c>
      <c r="ABG8" s="348">
        <f t="shared" ref="ABG8" si="323">+NF8/NF6</f>
        <v>4000</v>
      </c>
      <c r="ABH8" s="348">
        <f t="shared" ref="ABH8" si="324">+NG8/NG6</f>
        <v>4000</v>
      </c>
      <c r="ABI8" s="348">
        <f t="shared" ref="ABI8" si="325">+NH8/NH6</f>
        <v>4000</v>
      </c>
      <c r="ABJ8" s="348">
        <f t="shared" ref="ABJ8" si="326">+NI8/NI6</f>
        <v>4000</v>
      </c>
      <c r="ABK8" s="348">
        <f t="shared" ref="ABK8" si="327">+NJ8/NJ6</f>
        <v>4000</v>
      </c>
      <c r="ABL8" s="348">
        <f t="shared" ref="ABL8" si="328">+NK8/NK6</f>
        <v>4000</v>
      </c>
      <c r="ABM8" s="348">
        <f t="shared" ref="ABM8" si="329">+NL8/NL6</f>
        <v>4000</v>
      </c>
      <c r="ABN8" s="348">
        <f t="shared" ref="ABN8" si="330">+NM8/NM6</f>
        <v>4000</v>
      </c>
      <c r="ABO8" s="348">
        <f t="shared" ref="ABO8" si="331">+NN8/NN6</f>
        <v>4000</v>
      </c>
      <c r="ABP8" s="348">
        <f t="shared" ref="ABP8" si="332">+NO8/NO6</f>
        <v>4000</v>
      </c>
      <c r="ABQ8" s="348">
        <f t="shared" ref="ABQ8" si="333">+NP8/NP6</f>
        <v>4000</v>
      </c>
      <c r="ABR8" s="348">
        <f t="shared" ref="ABR8" si="334">+NQ8/NQ6</f>
        <v>4000</v>
      </c>
      <c r="ABS8" s="348">
        <f t="shared" ref="ABS8" si="335">+NR8/NR6</f>
        <v>4000</v>
      </c>
      <c r="ABT8" s="348">
        <f t="shared" ref="ABT8" si="336">+NS8/NS6</f>
        <v>4000</v>
      </c>
      <c r="ABU8" s="348">
        <f t="shared" ref="ABU8" si="337">+NT8/NT6</f>
        <v>4000</v>
      </c>
      <c r="ABV8" s="348">
        <f t="shared" ref="ABV8" si="338">+NU8/NU6</f>
        <v>4000</v>
      </c>
      <c r="ABW8" s="348">
        <f t="shared" ref="ABW8" si="339">+NV8/NV6</f>
        <v>4000</v>
      </c>
      <c r="ABX8" s="348">
        <f t="shared" ref="ABX8" si="340">+NW8/NW6</f>
        <v>4000</v>
      </c>
      <c r="ABY8" s="348">
        <f t="shared" ref="ABY8" si="341">+NX8/NX6</f>
        <v>4000</v>
      </c>
      <c r="ABZ8" s="348">
        <f t="shared" ref="ABZ8" si="342">+NY8/NY6</f>
        <v>4000</v>
      </c>
      <c r="ACA8" s="348">
        <f t="shared" ref="ACA8" si="343">+NZ8/NZ6</f>
        <v>4000</v>
      </c>
      <c r="ACB8" s="348">
        <f t="shared" ref="ACB8" si="344">+OA8/OA6</f>
        <v>4000</v>
      </c>
      <c r="ACC8" s="348">
        <f t="shared" ref="ACC8" si="345">+OB8/OB6</f>
        <v>4000</v>
      </c>
      <c r="ACD8" s="348">
        <f t="shared" ref="ACD8" si="346">+OC8/OC6</f>
        <v>4000</v>
      </c>
      <c r="ACE8" s="348">
        <f t="shared" ref="ACE8" si="347">+OD8/OD6</f>
        <v>4000</v>
      </c>
      <c r="ACF8" s="348">
        <f t="shared" ref="ACF8" si="348">+OE8/OE6</f>
        <v>4000</v>
      </c>
      <c r="ACG8" s="348">
        <f t="shared" ref="ACG8" si="349">+OF8/OF6</f>
        <v>4000</v>
      </c>
      <c r="ACH8" s="348">
        <f t="shared" ref="ACH8" si="350">+OG8/OG6</f>
        <v>4000</v>
      </c>
      <c r="ACI8" s="348">
        <f t="shared" ref="ACI8" si="351">+OH8/OH6</f>
        <v>4000</v>
      </c>
      <c r="ACJ8" s="348">
        <f t="shared" ref="ACJ8" si="352">+OI8/OI6</f>
        <v>4000</v>
      </c>
      <c r="ACK8" s="348">
        <f t="shared" ref="ACK8" si="353">+OJ8/OJ6</f>
        <v>4000</v>
      </c>
      <c r="ACL8" s="348">
        <f t="shared" ref="ACL8" si="354">+OK8/OK6</f>
        <v>4000</v>
      </c>
      <c r="ACM8" s="348">
        <f t="shared" ref="ACM8" si="355">+OL8/OL6</f>
        <v>4000</v>
      </c>
      <c r="ACN8" s="348">
        <f t="shared" ref="ACN8" si="356">+OM8/OM6</f>
        <v>4000</v>
      </c>
      <c r="ACO8" s="348">
        <f t="shared" ref="ACO8" si="357">+ON8/ON6</f>
        <v>4000</v>
      </c>
      <c r="ACP8" s="348">
        <f t="shared" ref="ACP8" si="358">+OO8/OO6</f>
        <v>4000</v>
      </c>
      <c r="ACQ8" s="348">
        <f t="shared" ref="ACQ8" si="359">+OP8/OP6</f>
        <v>4000</v>
      </c>
      <c r="ACR8" s="348">
        <f>+(LOOKUP(ACR5-ACR6+1,$OQ$3:$ACQ$3,$OQ$8:$ACQ$8)+LOOKUP(ACR5-ACR6+2,$OQ$3:$ACQ$3,$OQ$8:$ACQ$8))</f>
        <v>4000</v>
      </c>
      <c r="ACS8" s="348" cm="1">
        <f t="array" ref="ACS8">+(LOOKUP(ACS5-ACS6+1,$OQ$3:$ACQ$3,$OQ$8:$ACQ$8+LOOKUP(ACS5-ACS6+2,$OQ$3:$ACQ$3,$OQ$8:$ACQ$8+LOOKUP(ACS5-ACS6+3,$OQ$3:$ACQ$3,$OQ$8:$ACQ$8+LOOKUP(ACS5-ACS6+4,$OQ$3:$ACQ$3,$OQ$8:$ACQ$8+LOOKUP(ACS5-ACS6+5,$OQ$3:$ACQ$3,$OQ$8:$ACQ$8+LOOKUP(ACS5-ACS6+6,$OQ$3:$ACQ$3,$OQ$8:$ACQ$8+LOOKUP(ACS5-ACS6+7,$OQ$3:$ACQ$3,$OQ$8:$ACQ$8))))))))</f>
        <v>14000</v>
      </c>
      <c r="ACT8" s="348" cm="1">
        <f t="array" ref="ACT8">+(LOOKUP(ACT5-ACT6+1,$OQ$3:$ACQ$3,$OQ$8:$ACQ$8+LOOKUP(ACT5-ACT6+2,$OQ$3:$ACQ$3,$OQ$8:$ACQ$8+LOOKUP(ACT5-ACT6+3,$OQ$3:$ACQ$3,$OQ$8:$ACQ$8+LOOKUP(ACT5-ACT6+4,$OQ$3:$ACQ$3,$OQ$8:$ACQ$8+LOOKUP(ACT5-ACT6+5,$OQ$3:$ACQ$3,$OQ$8:$ACQ$8+LOOKUP(ACT5-ACT6+6,$OQ$3:$ACQ$3,$OQ$8:$ACQ$8+LOOKUP(ACT5-ACT6+7,$OQ$3:$ACQ$3,$OQ$8:$ACQ$8))))))))</f>
        <v>14000</v>
      </c>
      <c r="ACU8" s="348" cm="1">
        <f t="array" ref="ACU8">+(LOOKUP(ACU5-ACU6+1,$OQ$3:$ACQ$3,$OQ$8:$ACQ$8+LOOKUP(ACU5-ACU6+2,$OQ$3:$ACQ$3,$OQ$8:$ACQ$8+LOOKUP(ACU5-ACU6+3,$OQ$3:$ACQ$3,$OQ$8:$ACQ$8+LOOKUP(ACU5-ACU6+4,$OQ$3:$ACQ$3,$OQ$8:$ACQ$8+LOOKUP(ACU5-ACU6+5,$OQ$3:$ACQ$3,$OQ$8:$ACQ$8+LOOKUP(ACU5-ACU6+6,$OQ$3:$ACQ$3,$OQ$8:$ACQ$8+LOOKUP(ACU5-ACU6+7,$OQ$3:$ACQ$3,$OQ$8:$ACQ$8))))))))</f>
        <v>14000</v>
      </c>
      <c r="ACV8" s="348" cm="1">
        <f t="array" ref="ACV8">+(LOOKUP(ACV5-ACV6+1,$OQ$3:$ACQ$3,$OQ$8:$ACQ$8+LOOKUP(ACV5-ACV6+2,$OQ$3:$ACQ$3,$OQ$8:$ACQ$8+LOOKUP(ACV5-ACV6+3,$OQ$3:$ACQ$3,$OQ$8:$ACQ$8+LOOKUP(ACV5-ACV6+4,$OQ$3:$ACQ$3,$OQ$8:$ACQ$8+LOOKUP(ACV5-ACV6+5,$OQ$3:$ACQ$3,$OQ$8:$ACQ$8+LOOKUP(ACV5-ACV6+6,$OQ$3:$ACQ$3,$OQ$8:$ACQ$8+LOOKUP(ACV5-ACV6+7,$OQ$3:$ACQ$3,$OQ$8:$ACQ$8))))))))</f>
        <v>14000</v>
      </c>
      <c r="ACW8" s="348" cm="1">
        <f t="array" ref="ACW8">+(LOOKUP(ACW5-ACW6+1,$OQ$3:$ACQ$3,$OQ$8:$ACQ$8+LOOKUP(ACW5-ACW6+2,$OQ$3:$ACQ$3,$OQ$8:$ACQ$8+LOOKUP(ACW5-ACW6+3,$OQ$3:$ACQ$3,$OQ$8:$ACQ$8+LOOKUP(ACW5-ACW6+4,$OQ$3:$ACQ$3,$OQ$8:$ACQ$8+LOOKUP(ACW5-ACW6+5,$OQ$3:$ACQ$3,$OQ$8:$ACQ$8+LOOKUP(ACW5-ACW6+6,$OQ$3:$ACQ$3,$OQ$8:$ACQ$8+LOOKUP(ACW5-ACW6+7,$OQ$3:$ACQ$3,$OQ$8:$ACQ$8))))))))</f>
        <v>14000</v>
      </c>
      <c r="ACX8" s="348" cm="1">
        <f t="array" ref="ACX8">+(LOOKUP(ACX5-ACX6+1,$OQ$3:$ACQ$3,$OQ$8:$ACQ$8+LOOKUP(ACX5-ACX6+2,$OQ$3:$ACQ$3,$OQ$8:$ACQ$8+LOOKUP(ACX5-ACX6+3,$OQ$3:$ACQ$3,$OQ$8:$ACQ$8+LOOKUP(ACX5-ACX6+4,$OQ$3:$ACQ$3,$OQ$8:$ACQ$8+LOOKUP(ACX5-ACX6+5,$OQ$3:$ACQ$3,$OQ$8:$ACQ$8+LOOKUP(ACX5-ACX6+6,$OQ$3:$ACQ$3,$OQ$8:$ACQ$8+LOOKUP(ACX5-ACX6+7,$OQ$3:$ACQ$3,$OQ$8:$ACQ$8))))))))</f>
        <v>14000</v>
      </c>
      <c r="ACY8" s="348" cm="1">
        <f t="array" ref="ACY8">+(LOOKUP(ACY5-ACY6+1,$OQ$3:$ACQ$3,$OQ$8:$ACQ$8+LOOKUP(ACY5-ACY6+2,$OQ$3:$ACQ$3,$OQ$8:$ACQ$8+LOOKUP(ACY5-ACY6+3,$OQ$3:$ACQ$3,$OQ$8:$ACQ$8+LOOKUP(ACY5-ACY6+4,$OQ$3:$ACQ$3,$OQ$8:$ACQ$8+LOOKUP(ACY5-ACY6+5,$OQ$3:$ACQ$3,$OQ$8:$ACQ$8+LOOKUP(ACY5-ACY6+6,$OQ$3:$ACQ$3,$OQ$8:$ACQ$8+LOOKUP(ACY5-ACY6+7,$OQ$3:$ACQ$3,$OQ$8:$ACQ$8))))))))</f>
        <v>14000</v>
      </c>
      <c r="ACZ8" s="348" cm="1">
        <f t="array" ref="ACZ8">+(LOOKUP(ACZ5-ACZ6+1,$OQ$3:$ACQ$3,$OQ$8:$ACQ$8+LOOKUP(ACZ5-ACZ6+2,$OQ$3:$ACQ$3,$OQ$8:$ACQ$8+LOOKUP(ACZ5-ACZ6+3,$OQ$3:$ACQ$3,$OQ$8:$ACQ$8+LOOKUP(ACZ5-ACZ6+4,$OQ$3:$ACQ$3,$OQ$8:$ACQ$8+LOOKUP(ACZ5-ACZ6+5,$OQ$3:$ACQ$3,$OQ$8:$ACQ$8+LOOKUP(ACZ5-ACZ6+6,$OQ$3:$ACQ$3,$OQ$8:$ACQ$8+LOOKUP(ACZ5-ACZ6+7,$OQ$3:$ACQ$3,$OQ$8:$ACQ$8))))))))</f>
        <v>14000</v>
      </c>
      <c r="ADA8" s="348" cm="1">
        <f t="array" ref="ADA8">+(LOOKUP(ADA5-ADA6+1,$OQ$3:$ACQ$3,$OQ$8:$ACQ$8+LOOKUP(ADA5-ADA6+2,$OQ$3:$ACQ$3,$OQ$8:$ACQ$8+LOOKUP(ADA5-ADA6+3,$OQ$3:$ACQ$3,$OQ$8:$ACQ$8+LOOKUP(ADA5-ADA6+4,$OQ$3:$ACQ$3,$OQ$8:$ACQ$8+LOOKUP(ADA5-ADA6+5,$OQ$3:$ACQ$3,$OQ$8:$ACQ$8+LOOKUP(ADA5-ADA6+6,$OQ$3:$ACQ$3,$OQ$8:$ACQ$8+LOOKUP(ADA5-ADA6+7,$OQ$3:$ACQ$3,$OQ$8:$ACQ$8))))))))</f>
        <v>14000</v>
      </c>
      <c r="ADB8" s="348" cm="1">
        <f t="array" ref="ADB8">+(LOOKUP(ADB5-ADB6+1,$OQ$3:$ACQ$3,$OQ$8:$ACQ$8+LOOKUP(ADB5-ADB6+2,$OQ$3:$ACQ$3,$OQ$8:$ACQ$8+LOOKUP(ADB5-ADB6+3,$OQ$3:$ACQ$3,$OQ$8:$ACQ$8+LOOKUP(ADB5-ADB6+4,$OQ$3:$ACQ$3,$OQ$8:$ACQ$8+LOOKUP(ADB5-ADB6+5,$OQ$3:$ACQ$3,$OQ$8:$ACQ$8+LOOKUP(ADB5-ADB6+6,$OQ$3:$ACQ$3,$OQ$8:$ACQ$8+LOOKUP(ADB5-ADB6+7,$OQ$3:$ACQ$3,$OQ$8:$ACQ$8))))))))</f>
        <v>14000</v>
      </c>
      <c r="ADC8" s="348" cm="1">
        <f t="array" ref="ADC8">+(LOOKUP(ADC5-ADC6+1,$OQ$3:$ACQ$3,$OQ$8:$ACQ$8+LOOKUP(ADC5-ADC6+2,$OQ$3:$ACQ$3,$OQ$8:$ACQ$8+LOOKUP(ADC5-ADC6+3,$OQ$3:$ACQ$3,$OQ$8:$ACQ$8+LOOKUP(ADC5-ADC6+4,$OQ$3:$ACQ$3,$OQ$8:$ACQ$8+LOOKUP(ADC5-ADC6+5,$OQ$3:$ACQ$3,$OQ$8:$ACQ$8+LOOKUP(ADC5-ADC6+6,$OQ$3:$ACQ$3,$OQ$8:$ACQ$8+LOOKUP(ADC5-ADC6+7,$OQ$3:$ACQ$3,$OQ$8:$ACQ$8))))))))</f>
        <v>14000</v>
      </c>
      <c r="ADD8" s="348" cm="1">
        <f t="array" ref="ADD8">+(LOOKUP(ADD5-ADD6+1,$OQ$3:$ACQ$3,$OQ$8:$ACQ$8+LOOKUP(ADD5-ADD6+2,$OQ$3:$ACQ$3,$OQ$8:$ACQ$8+LOOKUP(ADD5-ADD6+3,$OQ$3:$ACQ$3,$OQ$8:$ACQ$8+LOOKUP(ADD5-ADD6+4,$OQ$3:$ACQ$3,$OQ$8:$ACQ$8+LOOKUP(ADD5-ADD6+5,$OQ$3:$ACQ$3,$OQ$8:$ACQ$8+LOOKUP(ADD5-ADD6+6,$OQ$3:$ACQ$3,$OQ$8:$ACQ$8+LOOKUP(ADD5-ADD6+7,$OQ$3:$ACQ$3,$OQ$8:$ACQ$8))))))))</f>
        <v>15793.401935483871</v>
      </c>
      <c r="ADE8" s="348" cm="1">
        <f t="array" ref="ADE8">+(LOOKUP(ADE5-ADE6+1,$OQ$3:$ACQ$3,$OQ$8:$ACQ$8+LOOKUP(ADE5-ADE6+2,$OQ$3:$ACQ$3,$OQ$8:$ACQ$8+LOOKUP(ADE5-ADE6+3,$OQ$3:$ACQ$3,$OQ$8:$ACQ$8+LOOKUP(ADE5-ADE6+4,$OQ$3:$ACQ$3,$OQ$8:$ACQ$8+LOOKUP(ADE5-ADE6+5,$OQ$3:$ACQ$3,$OQ$8:$ACQ$8+LOOKUP(ADE5-ADE6+6,$OQ$3:$ACQ$3,$OQ$8:$ACQ$8+LOOKUP(ADE5-ADE6+7,$OQ$3:$ACQ$3,$OQ$8:$ACQ$8))))))))</f>
        <v>20276.906774193551</v>
      </c>
      <c r="ADF8" s="348" cm="1">
        <f t="array" ref="ADF8">+(LOOKUP(ADF5-ADF6+1,$OQ$3:$ACQ$3,$OQ$8:$ACQ$8+LOOKUP(ADF5-ADF6+2,$OQ$3:$ACQ$3,$OQ$8:$ACQ$8+LOOKUP(ADF5-ADF6+3,$OQ$3:$ACQ$3,$OQ$8:$ACQ$8+LOOKUP(ADF5-ADF6+4,$OQ$3:$ACQ$3,$OQ$8:$ACQ$8+LOOKUP(ADF5-ADF6+5,$OQ$3:$ACQ$3,$OQ$8:$ACQ$8+LOOKUP(ADF5-ADF6+6,$OQ$3:$ACQ$3,$OQ$8:$ACQ$8+LOOKUP(ADF5-ADF6+7,$OQ$3:$ACQ$3,$OQ$8:$ACQ$8))))))))</f>
        <v>20276.906774193551</v>
      </c>
      <c r="ADG8" s="348" cm="1">
        <f t="array" ref="ADG8">+(LOOKUP(ADG5-ADG6+1,$OQ$3:$ACQ$3,$OQ$8:$ACQ$8+LOOKUP(ADG5-ADG6+2,$OQ$3:$ACQ$3,$OQ$8:$ACQ$8+LOOKUP(ADG5-ADG6+3,$OQ$3:$ACQ$3,$OQ$8:$ACQ$8+LOOKUP(ADG5-ADG6+4,$OQ$3:$ACQ$3,$OQ$8:$ACQ$8+LOOKUP(ADG5-ADG6+5,$OQ$3:$ACQ$3,$OQ$8:$ACQ$8+LOOKUP(ADG5-ADG6+6,$OQ$3:$ACQ$3,$OQ$8:$ACQ$8+LOOKUP(ADG5-ADG6+7,$OQ$3:$ACQ$3,$OQ$8:$ACQ$8))))))))</f>
        <v>20276.906774193551</v>
      </c>
      <c r="ADH8" s="348" cm="1">
        <f t="array" ref="ADH8">+(LOOKUP(ADH5-ADH6+1,$OQ$3:$ACQ$3,$OQ$8:$ACQ$8+LOOKUP(ADH5-ADH6+2,$OQ$3:$ACQ$3,$OQ$8:$ACQ$8+LOOKUP(ADH5-ADH6+3,$OQ$3:$ACQ$3,$OQ$8:$ACQ$8+LOOKUP(ADH5-ADH6+4,$OQ$3:$ACQ$3,$OQ$8:$ACQ$8+LOOKUP(ADH5-ADH6+5,$OQ$3:$ACQ$3,$OQ$8:$ACQ$8+LOOKUP(ADH5-ADH6+6,$OQ$3:$ACQ$3,$OQ$8:$ACQ$8+LOOKUP(ADH5-ADH6+7,$OQ$3:$ACQ$3,$OQ$8:$ACQ$8))))))))</f>
        <v>20276.906774193551</v>
      </c>
      <c r="ADI8" s="348" cm="1">
        <f t="array" ref="ADI8">+(LOOKUP(ADI5-ADI6+1,$OQ$3:$ACQ$3,$OQ$8:$ACQ$8+LOOKUP(ADI5-ADI6+2,$OQ$3:$ACQ$3,$OQ$8:$ACQ$8+LOOKUP(ADI5-ADI6+3,$OQ$3:$ACQ$3,$OQ$8:$ACQ$8+LOOKUP(ADI5-ADI6+4,$OQ$3:$ACQ$3,$OQ$8:$ACQ$8+LOOKUP(ADI5-ADI6+5,$OQ$3:$ACQ$3,$OQ$8:$ACQ$8+LOOKUP(ADI5-ADI6+6,$OQ$3:$ACQ$3,$OQ$8:$ACQ$8+LOOKUP(ADI5-ADI6+7,$OQ$3:$ACQ$3,$OQ$8:$ACQ$8))))))))</f>
        <v>20896.700967741934</v>
      </c>
      <c r="ADJ8" s="348" cm="1">
        <f t="array" ref="ADJ8">+(LOOKUP(ADJ5-ADJ6+1,$OQ$3:$ACQ$3,$OQ$8:$ACQ$8+LOOKUP(ADJ5-ADJ6+2,$OQ$3:$ACQ$3,$OQ$8:$ACQ$8+LOOKUP(ADJ5-ADJ6+3,$OQ$3:$ACQ$3,$OQ$8:$ACQ$8+LOOKUP(ADJ5-ADJ6+4,$OQ$3:$ACQ$3,$OQ$8:$ACQ$8+LOOKUP(ADJ5-ADJ6+5,$OQ$3:$ACQ$3,$OQ$8:$ACQ$8+LOOKUP(ADJ5-ADJ6+6,$OQ$3:$ACQ$3,$OQ$8:$ACQ$8+LOOKUP(ADJ5-ADJ6+7,$OQ$3:$ACQ$3,$OQ$8:$ACQ$8))))))))</f>
        <v>21000</v>
      </c>
      <c r="ADK8" s="348" cm="1">
        <f t="array" ref="ADK8">+(LOOKUP(ADK5-ADK6+1,$OQ$3:$ACQ$3,$OQ$8:$ACQ$8+LOOKUP(ADK5-ADK6+2,$OQ$3:$ACQ$3,$OQ$8:$ACQ$8+LOOKUP(ADK5-ADK6+3,$OQ$3:$ACQ$3,$OQ$8:$ACQ$8+LOOKUP(ADK5-ADK6+4,$OQ$3:$ACQ$3,$OQ$8:$ACQ$8+LOOKUP(ADK5-ADK6+5,$OQ$3:$ACQ$3,$OQ$8:$ACQ$8+LOOKUP(ADK5-ADK6+6,$OQ$3:$ACQ$3,$OQ$8:$ACQ$8+LOOKUP(ADK5-ADK6+7,$OQ$3:$ACQ$3,$OQ$8:$ACQ$8))))))))</f>
        <v>21000</v>
      </c>
      <c r="ADL8" s="348" cm="1">
        <f t="array" ref="ADL8">+(LOOKUP(ADL5-ADL6+1,$OQ$3:$ACQ$3,$OQ$8:$ACQ$8+LOOKUP(ADL5-ADL6+2,$OQ$3:$ACQ$3,$OQ$8:$ACQ$8+LOOKUP(ADL5-ADL6+3,$OQ$3:$ACQ$3,$OQ$8:$ACQ$8+LOOKUP(ADL5-ADL6+4,$OQ$3:$ACQ$3,$OQ$8:$ACQ$8+LOOKUP(ADL5-ADL6+5,$OQ$3:$ACQ$3,$OQ$8:$ACQ$8+LOOKUP(ADL5-ADL6+6,$OQ$3:$ACQ$3,$OQ$8:$ACQ$8+LOOKUP(ADL5-ADL6+7,$OQ$3:$ACQ$3,$OQ$8:$ACQ$8))))))))</f>
        <v>21000</v>
      </c>
      <c r="ADM8" s="348" cm="1">
        <f t="array" ref="ADM8">+(LOOKUP(ADM5-ADM6+1,$OQ$3:$ACQ$3,$OQ$8:$ACQ$8+LOOKUP(ADM5-ADM6+2,$OQ$3:$ACQ$3,$OQ$8:$ACQ$8+LOOKUP(ADM5-ADM6+3,$OQ$3:$ACQ$3,$OQ$8:$ACQ$8+LOOKUP(ADM5-ADM6+4,$OQ$3:$ACQ$3,$OQ$8:$ACQ$8+LOOKUP(ADM5-ADM6+5,$OQ$3:$ACQ$3,$OQ$8:$ACQ$8+LOOKUP(ADM5-ADM6+6,$OQ$3:$ACQ$3,$OQ$8:$ACQ$8+LOOKUP(ADM5-ADM6+7,$OQ$3:$ACQ$3,$OQ$8:$ACQ$8))))))))</f>
        <v>21000</v>
      </c>
      <c r="ADN8" s="348" cm="1">
        <f t="array" ref="ADN8">+(LOOKUP(ADN5-ADN6+1,$OQ$3:$ACQ$3,$OQ$8:$ACQ$8+LOOKUP(ADN5-ADN6+2,$OQ$3:$ACQ$3,$OQ$8:$ACQ$8+LOOKUP(ADN5-ADN6+3,$OQ$3:$ACQ$3,$OQ$8:$ACQ$8+LOOKUP(ADN5-ADN6+4,$OQ$3:$ACQ$3,$OQ$8:$ACQ$8+LOOKUP(ADN5-ADN6+5,$OQ$3:$ACQ$3,$OQ$8:$ACQ$8+LOOKUP(ADN5-ADN6+6,$OQ$3:$ACQ$3,$OQ$8:$ACQ$8+LOOKUP(ADN5-ADN6+7,$OQ$3:$ACQ$3,$OQ$8:$ACQ$8))))))))</f>
        <v>21000</v>
      </c>
      <c r="ADO8" s="348" cm="1">
        <f t="array" ref="ADO8">+(LOOKUP(ADO5-ADO6+1,$OQ$3:$ACQ$3,$OQ$8:$ACQ$8+LOOKUP(ADO5-ADO6+2,$OQ$3:$ACQ$3,$OQ$8:$ACQ$8+LOOKUP(ADO5-ADO6+3,$OQ$3:$ACQ$3,$OQ$8:$ACQ$8+LOOKUP(ADO5-ADO6+4,$OQ$3:$ACQ$3,$OQ$8:$ACQ$8+LOOKUP(ADO5-ADO6+5,$OQ$3:$ACQ$3,$OQ$8:$ACQ$8+LOOKUP(ADO5-ADO6+6,$OQ$3:$ACQ$3,$OQ$8:$ACQ$8+LOOKUP(ADO5-ADO6+7,$OQ$3:$ACQ$3,$OQ$8:$ACQ$8))))))))</f>
        <v>21000</v>
      </c>
      <c r="ADP8" s="348" cm="1">
        <f t="array" ref="ADP8">+(LOOKUP(ADP5-ADP6+1,$OQ$3:$ACQ$3,$OQ$8:$ACQ$8+LOOKUP(ADP5-ADP6+2,$OQ$3:$ACQ$3,$OQ$8:$ACQ$8+LOOKUP(ADP5-ADP6+3,$OQ$3:$ACQ$3,$OQ$8:$ACQ$8+LOOKUP(ADP5-ADP6+4,$OQ$3:$ACQ$3,$OQ$8:$ACQ$8+LOOKUP(ADP5-ADP6+5,$OQ$3:$ACQ$3,$OQ$8:$ACQ$8+LOOKUP(ADP5-ADP6+6,$OQ$3:$ACQ$3,$OQ$8:$ACQ$8+LOOKUP(ADP5-ADP6+7,$OQ$3:$ACQ$3,$OQ$8:$ACQ$8))))))))</f>
        <v>21000</v>
      </c>
      <c r="ADQ8" s="348" cm="1">
        <f t="array" ref="ADQ8">+(LOOKUP(ADQ5-ADQ6+1,$OQ$3:$ACQ$3,$OQ$8:$ACQ$8+LOOKUP(ADQ5-ADQ6+2,$OQ$3:$ACQ$3,$OQ$8:$ACQ$8+LOOKUP(ADQ5-ADQ6+3,$OQ$3:$ACQ$3,$OQ$8:$ACQ$8+LOOKUP(ADQ5-ADQ6+4,$OQ$3:$ACQ$3,$OQ$8:$ACQ$8+LOOKUP(ADQ5-ADQ6+5,$OQ$3:$ACQ$3,$OQ$8:$ACQ$8+LOOKUP(ADQ5-ADQ6+6,$OQ$3:$ACQ$3,$OQ$8:$ACQ$8+LOOKUP(ADQ5-ADQ6+7,$OQ$3:$ACQ$3,$OQ$8:$ACQ$8))))))))</f>
        <v>22000</v>
      </c>
      <c r="ADR8" s="348" cm="1">
        <f t="array" ref="ADR8">+(LOOKUP(ADR5-ADR6+1,$OQ$3:$ACQ$3,$OQ$8:$ACQ$8+LOOKUP(ADR5-ADR6+2,$OQ$3:$ACQ$3,$OQ$8:$ACQ$8+LOOKUP(ADR5-ADR6+3,$OQ$3:$ACQ$3,$OQ$8:$ACQ$8+LOOKUP(ADR5-ADR6+4,$OQ$3:$ACQ$3,$OQ$8:$ACQ$8+LOOKUP(ADR5-ADR6+5,$OQ$3:$ACQ$3,$OQ$8:$ACQ$8+LOOKUP(ADR5-ADR6+6,$OQ$3:$ACQ$3,$OQ$8:$ACQ$8+LOOKUP(ADR5-ADR6+7,$OQ$3:$ACQ$3,$OQ$8:$ACQ$8))))))))</f>
        <v>28000</v>
      </c>
      <c r="ADS8" s="348" cm="1">
        <f t="array" ref="ADS8">+(LOOKUP(ADS5-ADS6+1,$OQ$3:$ACQ$3,$OQ$8:$ACQ$8+LOOKUP(ADS5-ADS6+2,$OQ$3:$ACQ$3,$OQ$8:$ACQ$8+LOOKUP(ADS5-ADS6+3,$OQ$3:$ACQ$3,$OQ$8:$ACQ$8+LOOKUP(ADS5-ADS6+4,$OQ$3:$ACQ$3,$OQ$8:$ACQ$8+LOOKUP(ADS5-ADS6+5,$OQ$3:$ACQ$3,$OQ$8:$ACQ$8+LOOKUP(ADS5-ADS6+6,$OQ$3:$ACQ$3,$OQ$8:$ACQ$8+LOOKUP(ADS5-ADS6+7,$OQ$3:$ACQ$3,$OQ$8:$ACQ$8))))))))</f>
        <v>28000</v>
      </c>
      <c r="ADT8" s="348" cm="1">
        <f t="array" ref="ADT8">+(LOOKUP(ADT5-ADT6+1,$OQ$3:$ACQ$3,$OQ$8:$ACQ$8+LOOKUP(ADT5-ADT6+2,$OQ$3:$ACQ$3,$OQ$8:$ACQ$8+LOOKUP(ADT5-ADT6+3,$OQ$3:$ACQ$3,$OQ$8:$ACQ$8+LOOKUP(ADT5-ADT6+4,$OQ$3:$ACQ$3,$OQ$8:$ACQ$8+LOOKUP(ADT5-ADT6+5,$OQ$3:$ACQ$3,$OQ$8:$ACQ$8+LOOKUP(ADT5-ADT6+6,$OQ$3:$ACQ$3,$OQ$8:$ACQ$8+LOOKUP(ADT5-ADT6+7,$OQ$3:$ACQ$3,$OQ$8:$ACQ$8))))))))</f>
        <v>28000</v>
      </c>
      <c r="ADU8" s="348" cm="1">
        <f t="array" ref="ADU8">+(LOOKUP(ADU5-ADU6+1,$OQ$3:$ACQ$3,$OQ$8:$ACQ$8+LOOKUP(ADU5-ADU6+2,$OQ$3:$ACQ$3,$OQ$8:$ACQ$8+LOOKUP(ADU5-ADU6+3,$OQ$3:$ACQ$3,$OQ$8:$ACQ$8+LOOKUP(ADU5-ADU6+4,$OQ$3:$ACQ$3,$OQ$8:$ACQ$8+LOOKUP(ADU5-ADU6+5,$OQ$3:$ACQ$3,$OQ$8:$ACQ$8+LOOKUP(ADU5-ADU6+6,$OQ$3:$ACQ$3,$OQ$8:$ACQ$8+LOOKUP(ADU5-ADU6+7,$OQ$3:$ACQ$3,$OQ$8:$ACQ$8))))))))</f>
        <v>28000</v>
      </c>
      <c r="ADV8" s="348" cm="1">
        <f t="array" ref="ADV8">+(LOOKUP(ADV5-ADV6+1,$OQ$3:$ACQ$3,$OQ$8:$ACQ$8+LOOKUP(ADV5-ADV6+2,$OQ$3:$ACQ$3,$OQ$8:$ACQ$8+LOOKUP(ADV5-ADV6+3,$OQ$3:$ACQ$3,$OQ$8:$ACQ$8+LOOKUP(ADV5-ADV6+4,$OQ$3:$ACQ$3,$OQ$8:$ACQ$8+LOOKUP(ADV5-ADV6+5,$OQ$3:$ACQ$3,$OQ$8:$ACQ$8+LOOKUP(ADV5-ADV6+6,$OQ$3:$ACQ$3,$OQ$8:$ACQ$8+LOOKUP(ADV5-ADV6+7,$OQ$3:$ACQ$3,$OQ$8:$ACQ$8))))))))</f>
        <v>28000</v>
      </c>
      <c r="ADW8" s="348" cm="1">
        <f t="array" ref="ADW8">+(LOOKUP(ADW5-ADW6+1,$OQ$3:$ACQ$3,$OQ$8:$ACQ$8+LOOKUP(ADW5-ADW6+2,$OQ$3:$ACQ$3,$OQ$8:$ACQ$8+LOOKUP(ADW5-ADW6+3,$OQ$3:$ACQ$3,$OQ$8:$ACQ$8+LOOKUP(ADW5-ADW6+4,$OQ$3:$ACQ$3,$OQ$8:$ACQ$8+LOOKUP(ADW5-ADW6+5,$OQ$3:$ACQ$3,$OQ$8:$ACQ$8+LOOKUP(ADW5-ADW6+6,$OQ$3:$ACQ$3,$OQ$8:$ACQ$8+LOOKUP(ADW5-ADW6+7,$OQ$3:$ACQ$3,$OQ$8:$ACQ$8))))))))</f>
        <v>28000</v>
      </c>
      <c r="ADX8" s="348" cm="1">
        <f t="array" ref="ADX8">+(LOOKUP(ADX5-ADX6+1,$OQ$3:$ACQ$3,$OQ$8:$ACQ$8+LOOKUP(ADX5-ADX6+2,$OQ$3:$ACQ$3,$OQ$8:$ACQ$8+LOOKUP(ADX5-ADX6+3,$OQ$3:$ACQ$3,$OQ$8:$ACQ$8+LOOKUP(ADX5-ADX6+4,$OQ$3:$ACQ$3,$OQ$8:$ACQ$8+LOOKUP(ADX5-ADX6+5,$OQ$3:$ACQ$3,$OQ$8:$ACQ$8+LOOKUP(ADX5-ADX6+6,$OQ$3:$ACQ$3,$OQ$8:$ACQ$8+LOOKUP(ADX5-ADX6+7,$OQ$3:$ACQ$3,$OQ$8:$ACQ$8))))))))</f>
        <v>28000</v>
      </c>
      <c r="ADY8" s="348" cm="1">
        <f t="array" ref="ADY8">+(LOOKUP(ADY5-ADY6+1,$OQ$3:$ACQ$3,$OQ$8:$ACQ$8+LOOKUP(ADY5-ADY6+2,$OQ$3:$ACQ$3,$OQ$8:$ACQ$8+LOOKUP(ADY5-ADY6+3,$OQ$3:$ACQ$3,$OQ$8:$ACQ$8+LOOKUP(ADY5-ADY6+4,$OQ$3:$ACQ$3,$OQ$8:$ACQ$8+LOOKUP(ADY5-ADY6+5,$OQ$3:$ACQ$3,$OQ$8:$ACQ$8+LOOKUP(ADY5-ADY6+6,$OQ$3:$ACQ$3,$OQ$8:$ACQ$8+LOOKUP(ADY5-ADY6+7,$OQ$3:$ACQ$3,$OQ$8:$ACQ$8))))))))</f>
        <v>28000</v>
      </c>
      <c r="ADZ8" s="348" cm="1">
        <f t="array" ref="ADZ8">+(LOOKUP(ADZ5-ADZ6+1,$OQ$3:$ACQ$3,$OQ$8:$ACQ$8+LOOKUP(ADZ5-ADZ6+2,$OQ$3:$ACQ$3,$OQ$8:$ACQ$8+LOOKUP(ADZ5-ADZ6+3,$OQ$3:$ACQ$3,$OQ$8:$ACQ$8+LOOKUP(ADZ5-ADZ6+4,$OQ$3:$ACQ$3,$OQ$8:$ACQ$8+LOOKUP(ADZ5-ADZ6+5,$OQ$3:$ACQ$3,$OQ$8:$ACQ$8+LOOKUP(ADZ5-ADZ6+6,$OQ$3:$ACQ$3,$OQ$8:$ACQ$8+LOOKUP(ADZ5-ADZ6+7,$OQ$3:$ACQ$3,$OQ$8:$ACQ$8))))))))</f>
        <v>28000</v>
      </c>
      <c r="AEA8" s="348" cm="1">
        <f t="array" ref="AEA8">+(LOOKUP(AEA5-AEA6+1,$OQ$3:$ACQ$3,$OQ$8:$ACQ$8+LOOKUP(AEA5-AEA6+2,$OQ$3:$ACQ$3,$OQ$8:$ACQ$8+LOOKUP(AEA5-AEA6+3,$OQ$3:$ACQ$3,$OQ$8:$ACQ$8+LOOKUP(AEA5-AEA6+4,$OQ$3:$ACQ$3,$OQ$8:$ACQ$8+LOOKUP(AEA5-AEA6+5,$OQ$3:$ACQ$3,$OQ$8:$ACQ$8+LOOKUP(AEA5-AEA6+6,$OQ$3:$ACQ$3,$OQ$8:$ACQ$8+LOOKUP(AEA5-AEA6+7,$OQ$3:$ACQ$3,$OQ$8:$ACQ$8))))))))</f>
        <v>28000</v>
      </c>
      <c r="AEB8" s="348" cm="1">
        <f t="array" ref="AEB8">+(LOOKUP(AEB5-AEB6+1,$OQ$3:$ACQ$3,$OQ$8:$ACQ$8+LOOKUP(AEB5-AEB6+2,$OQ$3:$ACQ$3,$OQ$8:$ACQ$8+LOOKUP(AEB5-AEB6+3,$OQ$3:$ACQ$3,$OQ$8:$ACQ$8+LOOKUP(AEB5-AEB6+4,$OQ$3:$ACQ$3,$OQ$8:$ACQ$8+LOOKUP(AEB5-AEB6+5,$OQ$3:$ACQ$3,$OQ$8:$ACQ$8+LOOKUP(AEB5-AEB6+6,$OQ$3:$ACQ$3,$OQ$8:$ACQ$8+LOOKUP(AEB5-AEB6+7,$OQ$3:$ACQ$3,$OQ$8:$ACQ$8))))))))</f>
        <v>28000</v>
      </c>
      <c r="AEC8" s="348" cm="1">
        <f t="array" ref="AEC8">+(LOOKUP(AEC5-AEC6+1,$OQ$3:$ACQ$3,$OQ$8:$ACQ$8+LOOKUP(AEC5-AEC6+2,$OQ$3:$ACQ$3,$OQ$8:$ACQ$8+LOOKUP(AEC5-AEC6+3,$OQ$3:$ACQ$3,$OQ$8:$ACQ$8+LOOKUP(AEC5-AEC6+4,$OQ$3:$ACQ$3,$OQ$8:$ACQ$8+LOOKUP(AEC5-AEC6+5,$OQ$3:$ACQ$3,$OQ$8:$ACQ$8+LOOKUP(AEC5-AEC6+6,$OQ$3:$ACQ$3,$OQ$8:$ACQ$8+LOOKUP(AEC5-AEC6+7,$OQ$3:$ACQ$3,$OQ$8:$ACQ$8))))))))</f>
        <v>28000</v>
      </c>
      <c r="AED8" s="348" cm="1">
        <f t="array" ref="AED8">+(LOOKUP(AED5-AED6+1,$OQ$3:$ACQ$3,$OQ$8:$ACQ$8+LOOKUP(AED5-AED6+2,$OQ$3:$ACQ$3,$OQ$8:$ACQ$8+LOOKUP(AED5-AED6+3,$OQ$3:$ACQ$3,$OQ$8:$ACQ$8+LOOKUP(AED5-AED6+4,$OQ$3:$ACQ$3,$OQ$8:$ACQ$8+LOOKUP(AED5-AED6+5,$OQ$3:$ACQ$3,$OQ$8:$ACQ$8+LOOKUP(AED5-AED6+6,$OQ$3:$ACQ$3,$OQ$8:$ACQ$8+LOOKUP(AED5-AED6+7,$OQ$3:$ACQ$3,$OQ$8:$ACQ$8))))))))</f>
        <v>28000</v>
      </c>
      <c r="AEE8" s="348" cm="1">
        <f t="array" ref="AEE8">+(LOOKUP(AEE5-AEE6+1,$OQ$3:$ACQ$3,$OQ$8:$ACQ$8+LOOKUP(AEE5-AEE6+2,$OQ$3:$ACQ$3,$OQ$8:$ACQ$8+LOOKUP(AEE5-AEE6+3,$OQ$3:$ACQ$3,$OQ$8:$ACQ$8+LOOKUP(AEE5-AEE6+4,$OQ$3:$ACQ$3,$OQ$8:$ACQ$8+LOOKUP(AEE5-AEE6+5,$OQ$3:$ACQ$3,$OQ$8:$ACQ$8+LOOKUP(AEE5-AEE6+6,$OQ$3:$ACQ$3,$OQ$8:$ACQ$8+LOOKUP(AEE5-AEE6+7,$OQ$3:$ACQ$3,$OQ$8:$ACQ$8))))))))</f>
        <v>28000</v>
      </c>
      <c r="AEF8" s="348" cm="1">
        <f t="array" ref="AEF8">+(LOOKUP(AEF5-AEF6+1,$OQ$3:$ACQ$3,$OQ$8:$ACQ$8+LOOKUP(AEF5-AEF6+2,$OQ$3:$ACQ$3,$OQ$8:$ACQ$8+LOOKUP(AEF5-AEF6+3,$OQ$3:$ACQ$3,$OQ$8:$ACQ$8+LOOKUP(AEF5-AEF6+4,$OQ$3:$ACQ$3,$OQ$8:$ACQ$8+LOOKUP(AEF5-AEF6+5,$OQ$3:$ACQ$3,$OQ$8:$ACQ$8+LOOKUP(AEF5-AEF6+6,$OQ$3:$ACQ$3,$OQ$8:$ACQ$8+LOOKUP(AEF5-AEF6+7,$OQ$3:$ACQ$3,$OQ$8:$ACQ$8))))))))</f>
        <v>28000</v>
      </c>
      <c r="AEG8" s="348" cm="1">
        <f t="array" ref="AEG8">+(LOOKUP(AEG5-AEG6+1,$OQ$3:$ACQ$3,$OQ$8:$ACQ$8+LOOKUP(AEG5-AEG6+2,$OQ$3:$ACQ$3,$OQ$8:$ACQ$8+LOOKUP(AEG5-AEG6+3,$OQ$3:$ACQ$3,$OQ$8:$ACQ$8+LOOKUP(AEG5-AEG6+4,$OQ$3:$ACQ$3,$OQ$8:$ACQ$8+LOOKUP(AEG5-AEG6+5,$OQ$3:$ACQ$3,$OQ$8:$ACQ$8+LOOKUP(AEG5-AEG6+6,$OQ$3:$ACQ$3,$OQ$8:$ACQ$8+LOOKUP(AEG5-AEG6+7,$OQ$3:$ACQ$3,$OQ$8:$ACQ$8))))))))</f>
        <v>28000</v>
      </c>
      <c r="AEH8" s="348" cm="1">
        <f t="array" ref="AEH8">+(LOOKUP(AEH5-AEH6+1,$OQ$3:$ACQ$3,$OQ$8:$ACQ$8+LOOKUP(AEH5-AEH6+2,$OQ$3:$ACQ$3,$OQ$8:$ACQ$8+LOOKUP(AEH5-AEH6+3,$OQ$3:$ACQ$3,$OQ$8:$ACQ$8+LOOKUP(AEH5-AEH6+4,$OQ$3:$ACQ$3,$OQ$8:$ACQ$8+LOOKUP(AEH5-AEH6+5,$OQ$3:$ACQ$3,$OQ$8:$ACQ$8+LOOKUP(AEH5-AEH6+6,$OQ$3:$ACQ$3,$OQ$8:$ACQ$8+LOOKUP(AEH5-AEH6+7,$OQ$3:$ACQ$3,$OQ$8:$ACQ$8))))))))</f>
        <v>28000</v>
      </c>
      <c r="AEI8" s="348" cm="1">
        <f t="array" ref="AEI8">+(LOOKUP(AEI5-AEI6+1,$OQ$3:$ACQ$3,$OQ$8:$ACQ$8+LOOKUP(AEI5-AEI6+2,$OQ$3:$ACQ$3,$OQ$8:$ACQ$8+LOOKUP(AEI5-AEI6+3,$OQ$3:$ACQ$3,$OQ$8:$ACQ$8+LOOKUP(AEI5-AEI6+4,$OQ$3:$ACQ$3,$OQ$8:$ACQ$8+LOOKUP(AEI5-AEI6+5,$OQ$3:$ACQ$3,$OQ$8:$ACQ$8+LOOKUP(AEI5-AEI6+6,$OQ$3:$ACQ$3,$OQ$8:$ACQ$8+LOOKUP(AEI5-AEI6+7,$OQ$3:$ACQ$3,$OQ$8:$ACQ$8))))))))</f>
        <v>28000</v>
      </c>
      <c r="AEJ8" s="348" cm="1">
        <f t="array" ref="AEJ8">+(LOOKUP(AEJ5-AEJ6+1,$OQ$3:$ACQ$3,$OQ$8:$ACQ$8+LOOKUP(AEJ5-AEJ6+2,$OQ$3:$ACQ$3,$OQ$8:$ACQ$8+LOOKUP(AEJ5-AEJ6+3,$OQ$3:$ACQ$3,$OQ$8:$ACQ$8+LOOKUP(AEJ5-AEJ6+4,$OQ$3:$ACQ$3,$OQ$8:$ACQ$8+LOOKUP(AEJ5-AEJ6+5,$OQ$3:$ACQ$3,$OQ$8:$ACQ$8+LOOKUP(AEJ5-AEJ6+6,$OQ$3:$ACQ$3,$OQ$8:$ACQ$8+LOOKUP(AEJ5-AEJ6+7,$OQ$3:$ACQ$3,$OQ$8:$ACQ$8))))))))</f>
        <v>28000</v>
      </c>
      <c r="AEK8" s="348" cm="1">
        <f t="array" ref="AEK8">+(LOOKUP(AEK5-AEK6+1,$OQ$3:$ACQ$3,$OQ$8:$ACQ$8+LOOKUP(AEK5-AEK6+2,$OQ$3:$ACQ$3,$OQ$8:$ACQ$8+LOOKUP(AEK5-AEK6+3,$OQ$3:$ACQ$3,$OQ$8:$ACQ$8+LOOKUP(AEK5-AEK6+4,$OQ$3:$ACQ$3,$OQ$8:$ACQ$8+LOOKUP(AEK5-AEK6+5,$OQ$3:$ACQ$3,$OQ$8:$ACQ$8+LOOKUP(AEK5-AEK6+6,$OQ$3:$ACQ$3,$OQ$8:$ACQ$8+LOOKUP(AEK5-AEK6+7,$OQ$3:$ACQ$3,$OQ$8:$ACQ$8))))))))</f>
        <v>28000</v>
      </c>
      <c r="AEL8" s="348" cm="1">
        <f t="array" ref="AEL8">+(LOOKUP(AEL5-AEL6+1,$OQ$3:$ACQ$3,$OQ$8:$ACQ$8+LOOKUP(AEL5-AEL6+2,$OQ$3:$ACQ$3,$OQ$8:$ACQ$8+LOOKUP(AEL5-AEL6+3,$OQ$3:$ACQ$3,$OQ$8:$ACQ$8+LOOKUP(AEL5-AEL6+4,$OQ$3:$ACQ$3,$OQ$8:$ACQ$8+LOOKUP(AEL5-AEL6+5,$OQ$3:$ACQ$3,$OQ$8:$ACQ$8+LOOKUP(AEL5-AEL6+6,$OQ$3:$ACQ$3,$OQ$8:$ACQ$8+LOOKUP(AEL5-AEL6+7,$OQ$3:$ACQ$3,$OQ$8:$ACQ$8))))))))</f>
        <v>28000</v>
      </c>
      <c r="AEM8" s="348" cm="1">
        <f t="array" ref="AEM8">+(LOOKUP(AEM5-AEM6+1,$OQ$3:$ACQ$3,$OQ$8:$ACQ$8+LOOKUP(AEM5-AEM6+2,$OQ$3:$ACQ$3,$OQ$8:$ACQ$8+LOOKUP(AEM5-AEM6+3,$OQ$3:$ACQ$3,$OQ$8:$ACQ$8+LOOKUP(AEM5-AEM6+4,$OQ$3:$ACQ$3,$OQ$8:$ACQ$8+LOOKUP(AEM5-AEM6+5,$OQ$3:$ACQ$3,$OQ$8:$ACQ$8+LOOKUP(AEM5-AEM6+6,$OQ$3:$ACQ$3,$OQ$8:$ACQ$8+LOOKUP(AEM5-AEM6+7,$OQ$3:$ACQ$3,$OQ$8:$ACQ$8))))))))</f>
        <v>28000</v>
      </c>
      <c r="AEN8" s="348" cm="1">
        <f t="array" ref="AEN8">+(LOOKUP(AEN5-AEN6+1,$OQ$3:$ACQ$3,$OQ$8:$ACQ$8+LOOKUP(AEN5-AEN6+2,$OQ$3:$ACQ$3,$OQ$8:$ACQ$8+LOOKUP(AEN5-AEN6+3,$OQ$3:$ACQ$3,$OQ$8:$ACQ$8+LOOKUP(AEN5-AEN6+4,$OQ$3:$ACQ$3,$OQ$8:$ACQ$8+LOOKUP(AEN5-AEN6+5,$OQ$3:$ACQ$3,$OQ$8:$ACQ$8+LOOKUP(AEN5-AEN6+6,$OQ$3:$ACQ$3,$OQ$8:$ACQ$8+LOOKUP(AEN5-AEN6+7,$OQ$3:$ACQ$3,$OQ$8:$ACQ$8))))))))</f>
        <v>28000</v>
      </c>
      <c r="AEO8" s="348" cm="1">
        <f t="array" ref="AEO8">+(LOOKUP(AEO5-AEO6+1,$OQ$3:$ACQ$3,$OQ$8:$ACQ$8+LOOKUP(AEO5-AEO6+2,$OQ$3:$ACQ$3,$OQ$8:$ACQ$8+LOOKUP(AEO5-AEO6+3,$OQ$3:$ACQ$3,$OQ$8:$ACQ$8+LOOKUP(AEO5-AEO6+4,$OQ$3:$ACQ$3,$OQ$8:$ACQ$8+LOOKUP(AEO5-AEO6+5,$OQ$3:$ACQ$3,$OQ$8:$ACQ$8+LOOKUP(AEO5-AEO6+6,$OQ$3:$ACQ$3,$OQ$8:$ACQ$8+LOOKUP(AEO5-AEO6+7,$OQ$3:$ACQ$3,$OQ$8:$ACQ$8))))))))</f>
        <v>28000</v>
      </c>
      <c r="AEP8" s="348" cm="1">
        <f t="array" ref="AEP8">+(LOOKUP(AEP5-AEP6+1,$OQ$3:$ACQ$3,$OQ$8:$ACQ$8+LOOKUP(AEP5-AEP6+2,$OQ$3:$ACQ$3,$OQ$8:$ACQ$8+LOOKUP(AEP5-AEP6+3,$OQ$3:$ACQ$3,$OQ$8:$ACQ$8+LOOKUP(AEP5-AEP6+4,$OQ$3:$ACQ$3,$OQ$8:$ACQ$8+LOOKUP(AEP5-AEP6+5,$OQ$3:$ACQ$3,$OQ$8:$ACQ$8+LOOKUP(AEP5-AEP6+6,$OQ$3:$ACQ$3,$OQ$8:$ACQ$8+LOOKUP(AEP5-AEP6+7,$OQ$3:$ACQ$3,$OQ$8:$ACQ$8))))))))</f>
        <v>28000</v>
      </c>
      <c r="AEQ8" s="348" cm="1">
        <f t="array" ref="AEQ8">+(LOOKUP(AEQ5-AEQ6+1,$OQ$3:$ACQ$3,$OQ$8:$ACQ$8+LOOKUP(AEQ5-AEQ6+2,$OQ$3:$ACQ$3,$OQ$8:$ACQ$8+LOOKUP(AEQ5-AEQ6+3,$OQ$3:$ACQ$3,$OQ$8:$ACQ$8+LOOKUP(AEQ5-AEQ6+4,$OQ$3:$ACQ$3,$OQ$8:$ACQ$8+LOOKUP(AEQ5-AEQ6+5,$OQ$3:$ACQ$3,$OQ$8:$ACQ$8+LOOKUP(AEQ5-AEQ6+6,$OQ$3:$ACQ$3,$OQ$8:$ACQ$8+LOOKUP(AEQ5-AEQ6+7,$OQ$3:$ACQ$3,$OQ$8:$ACQ$8))))))))</f>
        <v>28000</v>
      </c>
      <c r="AER8" s="348" cm="1">
        <f t="array" ref="AER8">+(LOOKUP(AER5-AER6+1,$OQ$3:$ACQ$3,$OQ$8:$ACQ$8+LOOKUP(AER5-AER6+2,$OQ$3:$ACQ$3,$OQ$8:$ACQ$8+LOOKUP(AER5-AER6+3,$OQ$3:$ACQ$3,$OQ$8:$ACQ$8+LOOKUP(AER5-AER6+4,$OQ$3:$ACQ$3,$OQ$8:$ACQ$8+LOOKUP(AER5-AER6+5,$OQ$3:$ACQ$3,$OQ$8:$ACQ$8+LOOKUP(AER5-AER6+6,$OQ$3:$ACQ$3,$OQ$8:$ACQ$8)))))))</f>
        <v>24000</v>
      </c>
    </row>
    <row r="9" spans="1:877" x14ac:dyDescent="0.2">
      <c r="A9" s="463" t="s">
        <v>100</v>
      </c>
      <c r="B9" s="335">
        <f>+B8/B10</f>
        <v>111.11111111111111</v>
      </c>
      <c r="C9" s="334">
        <f t="shared" ref="C9:Q9" si="360">+C8/C10</f>
        <v>111.11111111111111</v>
      </c>
      <c r="D9" s="334">
        <f t="shared" si="360"/>
        <v>111.11111111111111</v>
      </c>
      <c r="E9" s="334">
        <f t="shared" si="360"/>
        <v>160.92783154121864</v>
      </c>
      <c r="F9" s="334">
        <f t="shared" si="360"/>
        <v>166.66666666666666</v>
      </c>
      <c r="G9" s="334">
        <f t="shared" si="360"/>
        <v>166.66666666666666</v>
      </c>
      <c r="H9" s="334">
        <f t="shared" si="360"/>
        <v>222.22222222222223</v>
      </c>
      <c r="I9" s="334">
        <f t="shared" si="360"/>
        <v>222.22222222222223</v>
      </c>
      <c r="J9" s="334">
        <f t="shared" si="360"/>
        <v>222.22222222222223</v>
      </c>
      <c r="K9" s="334">
        <f t="shared" si="360"/>
        <v>222.22222222222223</v>
      </c>
      <c r="L9" s="334">
        <f t="shared" si="360"/>
        <v>222.22222222222223</v>
      </c>
      <c r="M9" s="344">
        <f t="shared" si="360"/>
        <v>222.22222222222223</v>
      </c>
      <c r="N9" s="334">
        <f t="shared" si="360"/>
        <v>111.11111111111111</v>
      </c>
      <c r="O9" s="334">
        <f t="shared" si="360"/>
        <v>164.73292874396134</v>
      </c>
      <c r="P9" s="334">
        <f t="shared" si="360"/>
        <v>222.22222222222223</v>
      </c>
      <c r="Q9" s="344">
        <f t="shared" si="360"/>
        <v>222.22222222222223</v>
      </c>
      <c r="R9" s="335">
        <f>+R8/R10</f>
        <v>111.11111111111111</v>
      </c>
      <c r="S9" s="334">
        <f>+S8/S10</f>
        <v>111.11111111111111</v>
      </c>
      <c r="T9" s="334">
        <f t="shared" ref="T9:AB9" si="361">+T8/T10</f>
        <v>111.11111111111111</v>
      </c>
      <c r="U9" s="334">
        <f t="shared" si="361"/>
        <v>124.53996618357488</v>
      </c>
      <c r="V9" s="334">
        <f t="shared" si="361"/>
        <v>133.25583524904215</v>
      </c>
      <c r="W9" s="334">
        <f t="shared" si="361"/>
        <v>139.14069760101009</v>
      </c>
      <c r="X9" s="334">
        <f t="shared" si="361"/>
        <v>151.23994875943905</v>
      </c>
      <c r="Y9" s="334">
        <f t="shared" si="361"/>
        <v>160.52454992967651</v>
      </c>
      <c r="Z9" s="334">
        <f t="shared" si="361"/>
        <v>167.66122097844112</v>
      </c>
      <c r="AA9" s="334">
        <f t="shared" si="361"/>
        <v>173.15393922445935</v>
      </c>
      <c r="AB9" s="334">
        <f t="shared" si="361"/>
        <v>177.77739446133063</v>
      </c>
      <c r="AC9" s="344">
        <f>+AC8/AC10</f>
        <v>182.16099391171994</v>
      </c>
      <c r="AD9" s="334">
        <f>+AD8/AD10</f>
        <v>111.11111111111111</v>
      </c>
      <c r="AE9" s="334">
        <f t="shared" ref="AE9:AP9" si="362">+AE8/AE10</f>
        <v>111.11111111111111</v>
      </c>
      <c r="AF9" s="334">
        <f t="shared" si="362"/>
        <v>111.11111111111111</v>
      </c>
      <c r="AG9" s="334">
        <f t="shared" si="362"/>
        <v>160.92783154121864</v>
      </c>
      <c r="AH9" s="334">
        <f t="shared" si="362"/>
        <v>166.66666666666666</v>
      </c>
      <c r="AI9" s="334">
        <f t="shared" si="362"/>
        <v>166.66666666666666</v>
      </c>
      <c r="AJ9" s="334">
        <f t="shared" si="362"/>
        <v>222.22222222222223</v>
      </c>
      <c r="AK9" s="334">
        <f t="shared" si="362"/>
        <v>222.22222222222223</v>
      </c>
      <c r="AL9" s="334">
        <f t="shared" si="362"/>
        <v>222.22222222222223</v>
      </c>
      <c r="AM9" s="334">
        <f t="shared" si="362"/>
        <v>222.22222222222223</v>
      </c>
      <c r="AN9" s="334">
        <f t="shared" si="362"/>
        <v>222.22222222222223</v>
      </c>
      <c r="AO9" s="334">
        <f t="shared" si="362"/>
        <v>222.22222222222223</v>
      </c>
      <c r="AP9" s="335">
        <f t="shared" si="362"/>
        <v>111.11111111111111</v>
      </c>
      <c r="AQ9" s="334">
        <f t="shared" ref="AQ9:AV9" si="363">+AQ8/AQ10</f>
        <v>111.11111111111111</v>
      </c>
      <c r="AR9" s="334">
        <f t="shared" si="363"/>
        <v>111.11111111111111</v>
      </c>
      <c r="AS9" s="334">
        <f t="shared" si="363"/>
        <v>111.11111111111111</v>
      </c>
      <c r="AT9" s="334">
        <f t="shared" si="363"/>
        <v>111.11111111111111</v>
      </c>
      <c r="AU9" s="334">
        <f t="shared" si="363"/>
        <v>111.11111111111111</v>
      </c>
      <c r="AV9" s="334">
        <f t="shared" si="363"/>
        <v>111.11111111111111</v>
      </c>
      <c r="AW9" s="334">
        <f t="shared" ref="AW9:BU9" si="364">+AW8/AW10</f>
        <v>111.11111111111111</v>
      </c>
      <c r="AX9" s="334">
        <f t="shared" si="364"/>
        <v>111.11111111111111</v>
      </c>
      <c r="AY9" s="334">
        <f t="shared" si="364"/>
        <v>111.11111111111111</v>
      </c>
      <c r="AZ9" s="334">
        <f t="shared" si="364"/>
        <v>111.11111111111111</v>
      </c>
      <c r="BA9" s="334">
        <f t="shared" si="364"/>
        <v>111.11111111111111</v>
      </c>
      <c r="BB9" s="334">
        <f t="shared" si="364"/>
        <v>111.11111111111111</v>
      </c>
      <c r="BC9" s="334">
        <f t="shared" si="364"/>
        <v>111.11111111111111</v>
      </c>
      <c r="BD9" s="334">
        <f t="shared" si="364"/>
        <v>111.11111111111111</v>
      </c>
      <c r="BE9" s="334">
        <f t="shared" si="364"/>
        <v>111.11111111111111</v>
      </c>
      <c r="BF9" s="334">
        <f t="shared" si="364"/>
        <v>111.11111111111111</v>
      </c>
      <c r="BG9" s="334">
        <f t="shared" si="364"/>
        <v>111.11111111111111</v>
      </c>
      <c r="BH9" s="334">
        <f t="shared" si="364"/>
        <v>111.11111111111111</v>
      </c>
      <c r="BI9" s="334">
        <f t="shared" si="364"/>
        <v>111.11111111111111</v>
      </c>
      <c r="BJ9" s="334">
        <f t="shared" si="364"/>
        <v>111.11111111111111</v>
      </c>
      <c r="BK9" s="334">
        <f t="shared" si="364"/>
        <v>111.11111111111111</v>
      </c>
      <c r="BL9" s="334">
        <f t="shared" si="364"/>
        <v>111.11111111111111</v>
      </c>
      <c r="BM9" s="334">
        <f t="shared" si="364"/>
        <v>111.11111111111111</v>
      </c>
      <c r="BN9" s="344">
        <f t="shared" si="364"/>
        <v>111.11111111111111</v>
      </c>
      <c r="BO9" s="335">
        <f t="shared" si="364"/>
        <v>111.11111111111111</v>
      </c>
      <c r="BP9" s="334">
        <f t="shared" si="364"/>
        <v>111.11111111111111</v>
      </c>
      <c r="BQ9" s="334">
        <f t="shared" si="364"/>
        <v>111.11111111111111</v>
      </c>
      <c r="BR9" s="334">
        <f t="shared" si="364"/>
        <v>111.11111111111111</v>
      </c>
      <c r="BS9" s="334">
        <f t="shared" si="364"/>
        <v>111.11111111111111</v>
      </c>
      <c r="BT9" s="334">
        <f t="shared" si="364"/>
        <v>111.11111111111111</v>
      </c>
      <c r="BU9" s="334">
        <f t="shared" si="364"/>
        <v>111.11111111111111</v>
      </c>
      <c r="BV9" s="334">
        <f t="shared" ref="BV9:CZ9" si="365">+BV8/BV10</f>
        <v>111.11111111111111</v>
      </c>
      <c r="BW9" s="334">
        <f t="shared" si="365"/>
        <v>111.11111111111111</v>
      </c>
      <c r="BX9" s="334">
        <f t="shared" si="365"/>
        <v>111.11111111111111</v>
      </c>
      <c r="BY9" s="334">
        <f t="shared" si="365"/>
        <v>111.11111111111111</v>
      </c>
      <c r="BZ9" s="334">
        <f t="shared" si="365"/>
        <v>111.11111111111111</v>
      </c>
      <c r="CA9" s="334">
        <f t="shared" si="365"/>
        <v>111.11111111111111</v>
      </c>
      <c r="CB9" s="334">
        <f t="shared" si="365"/>
        <v>111.11111111111111</v>
      </c>
      <c r="CC9" s="334">
        <f t="shared" si="365"/>
        <v>111.11111111111111</v>
      </c>
      <c r="CD9" s="334">
        <f t="shared" si="365"/>
        <v>111.11111111111111</v>
      </c>
      <c r="CE9" s="334">
        <f t="shared" si="365"/>
        <v>111.11111111111111</v>
      </c>
      <c r="CF9" s="334">
        <f t="shared" si="365"/>
        <v>111.11111111111111</v>
      </c>
      <c r="CG9" s="334">
        <f t="shared" si="365"/>
        <v>111.11111111111111</v>
      </c>
      <c r="CH9" s="334">
        <f t="shared" si="365"/>
        <v>111.11111111111111</v>
      </c>
      <c r="CI9" s="334">
        <f t="shared" si="365"/>
        <v>111.11111111111111</v>
      </c>
      <c r="CJ9" s="334">
        <f t="shared" si="365"/>
        <v>111.11111111111111</v>
      </c>
      <c r="CK9" s="334">
        <f t="shared" si="365"/>
        <v>111.11111111111111</v>
      </c>
      <c r="CL9" s="334">
        <f t="shared" si="365"/>
        <v>111.11111111111111</v>
      </c>
      <c r="CM9" s="334">
        <f t="shared" si="365"/>
        <v>111.11111111111111</v>
      </c>
      <c r="CN9" s="334">
        <f t="shared" si="365"/>
        <v>111.11111111111111</v>
      </c>
      <c r="CO9" s="334">
        <f t="shared" si="365"/>
        <v>111.11111111111111</v>
      </c>
      <c r="CP9" s="334">
        <f t="shared" si="365"/>
        <v>111.11111111111111</v>
      </c>
      <c r="CQ9" s="334">
        <f t="shared" si="365"/>
        <v>111.11111111111111</v>
      </c>
      <c r="CR9" s="334">
        <f t="shared" si="365"/>
        <v>111.11111111111111</v>
      </c>
      <c r="CS9" s="334">
        <f t="shared" si="365"/>
        <v>111.11111111111111</v>
      </c>
      <c r="CT9" s="335">
        <f t="shared" si="365"/>
        <v>111.11111111111111</v>
      </c>
      <c r="CU9" s="334">
        <f t="shared" si="365"/>
        <v>111.11111111111111</v>
      </c>
      <c r="CV9" s="334">
        <f t="shared" si="365"/>
        <v>111.11111111111111</v>
      </c>
      <c r="CW9" s="334">
        <f t="shared" si="365"/>
        <v>111.11111111111111</v>
      </c>
      <c r="CX9" s="334">
        <f t="shared" si="365"/>
        <v>111.11111111111111</v>
      </c>
      <c r="CY9" s="334">
        <f t="shared" si="365"/>
        <v>111.11111111111111</v>
      </c>
      <c r="CZ9" s="334">
        <f t="shared" si="365"/>
        <v>111.11111111111111</v>
      </c>
      <c r="DA9" s="334">
        <f t="shared" ref="DA9:EB9" si="366">+DA8/DA10</f>
        <v>111.11111111111111</v>
      </c>
      <c r="DB9" s="334">
        <f t="shared" si="366"/>
        <v>111.11111111111111</v>
      </c>
      <c r="DC9" s="334">
        <f t="shared" si="366"/>
        <v>111.11111111111111</v>
      </c>
      <c r="DD9" s="334">
        <f t="shared" si="366"/>
        <v>111.11111111111111</v>
      </c>
      <c r="DE9" s="334">
        <f t="shared" si="366"/>
        <v>111.11111111111111</v>
      </c>
      <c r="DF9" s="334">
        <f t="shared" si="366"/>
        <v>111.11111111111111</v>
      </c>
      <c r="DG9" s="334">
        <f t="shared" si="366"/>
        <v>111.11111111111111</v>
      </c>
      <c r="DH9" s="334">
        <f t="shared" si="366"/>
        <v>111.11111111111111</v>
      </c>
      <c r="DI9" s="334">
        <f t="shared" si="366"/>
        <v>111.11111111111111</v>
      </c>
      <c r="DJ9" s="334">
        <f t="shared" si="366"/>
        <v>111.11111111111111</v>
      </c>
      <c r="DK9" s="334">
        <f t="shared" si="366"/>
        <v>111.11111111111111</v>
      </c>
      <c r="DL9" s="334">
        <f t="shared" si="366"/>
        <v>111.11111111111111</v>
      </c>
      <c r="DM9" s="334">
        <f t="shared" si="366"/>
        <v>111.11111111111111</v>
      </c>
      <c r="DN9" s="334">
        <f t="shared" si="366"/>
        <v>111.11111111111111</v>
      </c>
      <c r="DO9" s="334">
        <f t="shared" si="366"/>
        <v>111.11111111111111</v>
      </c>
      <c r="DP9" s="334">
        <f t="shared" si="366"/>
        <v>111.11111111111111</v>
      </c>
      <c r="DQ9" s="334">
        <f t="shared" si="366"/>
        <v>111.11111111111111</v>
      </c>
      <c r="DR9" s="334">
        <f t="shared" si="366"/>
        <v>111.11111111111111</v>
      </c>
      <c r="DS9" s="334">
        <f t="shared" si="366"/>
        <v>111.11111111111111</v>
      </c>
      <c r="DT9" s="334">
        <f t="shared" si="366"/>
        <v>111.11111111111111</v>
      </c>
      <c r="DU9" s="334">
        <f t="shared" si="366"/>
        <v>111.11111111111111</v>
      </c>
      <c r="DV9" s="335">
        <f t="shared" si="366"/>
        <v>160.92783154121864</v>
      </c>
      <c r="DW9" s="334">
        <f t="shared" si="366"/>
        <v>160.92783154121864</v>
      </c>
      <c r="DX9" s="334">
        <f t="shared" si="366"/>
        <v>160.92783154121864</v>
      </c>
      <c r="DY9" s="334">
        <f t="shared" si="366"/>
        <v>160.92783154121864</v>
      </c>
      <c r="DZ9" s="334">
        <f t="shared" si="366"/>
        <v>160.92783154121864</v>
      </c>
      <c r="EA9" s="334">
        <f t="shared" si="366"/>
        <v>160.92783154121864</v>
      </c>
      <c r="EB9" s="334">
        <f t="shared" si="366"/>
        <v>160.92783154121867</v>
      </c>
      <c r="EC9" s="334">
        <f t="shared" ref="EC9:FG9" si="367">+EC8/EC10</f>
        <v>160.92783154121864</v>
      </c>
      <c r="ED9" s="334">
        <f t="shared" si="367"/>
        <v>160.92783154121864</v>
      </c>
      <c r="EE9" s="334">
        <f t="shared" si="367"/>
        <v>160.92783154121864</v>
      </c>
      <c r="EF9" s="334">
        <f t="shared" si="367"/>
        <v>160.92783154121864</v>
      </c>
      <c r="EG9" s="334">
        <f t="shared" si="367"/>
        <v>160.92783154121864</v>
      </c>
      <c r="EH9" s="334">
        <f t="shared" si="367"/>
        <v>160.92783154121864</v>
      </c>
      <c r="EI9" s="334">
        <f t="shared" si="367"/>
        <v>160.92783154121867</v>
      </c>
      <c r="EJ9" s="334">
        <f t="shared" si="367"/>
        <v>160.92783154121864</v>
      </c>
      <c r="EK9" s="334">
        <f t="shared" si="367"/>
        <v>160.92783154121864</v>
      </c>
      <c r="EL9" s="334">
        <f t="shared" si="367"/>
        <v>160.92783154121864</v>
      </c>
      <c r="EM9" s="334">
        <f t="shared" si="367"/>
        <v>160.92783154121864</v>
      </c>
      <c r="EN9" s="334">
        <f t="shared" si="367"/>
        <v>160.92783154121864</v>
      </c>
      <c r="EO9" s="334">
        <f t="shared" si="367"/>
        <v>160.92783154121864</v>
      </c>
      <c r="EP9" s="334">
        <f t="shared" si="367"/>
        <v>160.92783154121864</v>
      </c>
      <c r="EQ9" s="334">
        <f t="shared" si="367"/>
        <v>160.92783154121864</v>
      </c>
      <c r="ER9" s="334">
        <f t="shared" si="367"/>
        <v>160.92783154121864</v>
      </c>
      <c r="ES9" s="334">
        <f t="shared" si="367"/>
        <v>160.92783154121864</v>
      </c>
      <c r="ET9" s="334">
        <f t="shared" si="367"/>
        <v>160.92783154121867</v>
      </c>
      <c r="EU9" s="334">
        <f t="shared" si="367"/>
        <v>160.92783154121864</v>
      </c>
      <c r="EV9" s="334">
        <f t="shared" si="367"/>
        <v>160.92783154121864</v>
      </c>
      <c r="EW9" s="334">
        <f t="shared" si="367"/>
        <v>160.92783154121867</v>
      </c>
      <c r="EX9" s="334">
        <f t="shared" si="367"/>
        <v>160.92783154121864</v>
      </c>
      <c r="EY9" s="334">
        <f t="shared" si="367"/>
        <v>160.92783154121864</v>
      </c>
      <c r="EZ9" s="334">
        <f t="shared" si="367"/>
        <v>160.92783154121864</v>
      </c>
      <c r="FA9" s="335">
        <f t="shared" si="367"/>
        <v>166.66666666666666</v>
      </c>
      <c r="FB9" s="334">
        <f t="shared" si="367"/>
        <v>166.66666666666666</v>
      </c>
      <c r="FC9" s="334">
        <f t="shared" si="367"/>
        <v>166.66666666666666</v>
      </c>
      <c r="FD9" s="334">
        <f t="shared" si="367"/>
        <v>166.66666666666666</v>
      </c>
      <c r="FE9" s="334">
        <f t="shared" si="367"/>
        <v>166.66666666666666</v>
      </c>
      <c r="FF9" s="334">
        <f t="shared" si="367"/>
        <v>166.66666666666666</v>
      </c>
      <c r="FG9" s="334">
        <f t="shared" si="367"/>
        <v>166.66666666666666</v>
      </c>
      <c r="FH9" s="334">
        <f t="shared" ref="FH9:GK9" si="368">+FH8/FH10</f>
        <v>166.66666666666666</v>
      </c>
      <c r="FI9" s="334">
        <f t="shared" si="368"/>
        <v>166.66666666666666</v>
      </c>
      <c r="FJ9" s="334">
        <f t="shared" si="368"/>
        <v>166.66666666666666</v>
      </c>
      <c r="FK9" s="334">
        <f t="shared" si="368"/>
        <v>166.66666666666666</v>
      </c>
      <c r="FL9" s="334">
        <f t="shared" si="368"/>
        <v>166.66666666666666</v>
      </c>
      <c r="FM9" s="334">
        <f t="shared" si="368"/>
        <v>166.66666666666666</v>
      </c>
      <c r="FN9" s="334">
        <f t="shared" si="368"/>
        <v>166.66666666666666</v>
      </c>
      <c r="FO9" s="334">
        <f t="shared" si="368"/>
        <v>166.66666666666666</v>
      </c>
      <c r="FP9" s="334">
        <f t="shared" si="368"/>
        <v>166.66666666666666</v>
      </c>
      <c r="FQ9" s="334">
        <f t="shared" si="368"/>
        <v>166.66666666666666</v>
      </c>
      <c r="FR9" s="334">
        <f t="shared" si="368"/>
        <v>166.66666666666666</v>
      </c>
      <c r="FS9" s="334">
        <f t="shared" si="368"/>
        <v>166.66666666666666</v>
      </c>
      <c r="FT9" s="334">
        <f t="shared" si="368"/>
        <v>166.66666666666666</v>
      </c>
      <c r="FU9" s="334">
        <f t="shared" si="368"/>
        <v>166.66666666666666</v>
      </c>
      <c r="FV9" s="334">
        <f t="shared" si="368"/>
        <v>166.66666666666666</v>
      </c>
      <c r="FW9" s="334">
        <f t="shared" si="368"/>
        <v>166.66666666666666</v>
      </c>
      <c r="FX9" s="334">
        <f t="shared" si="368"/>
        <v>166.66666666666666</v>
      </c>
      <c r="FY9" s="334">
        <f t="shared" si="368"/>
        <v>166.66666666666666</v>
      </c>
      <c r="FZ9" s="334">
        <f t="shared" si="368"/>
        <v>166.66666666666666</v>
      </c>
      <c r="GA9" s="334">
        <f t="shared" si="368"/>
        <v>166.66666666666666</v>
      </c>
      <c r="GB9" s="334">
        <f t="shared" si="368"/>
        <v>166.66666666666666</v>
      </c>
      <c r="GC9" s="334">
        <f t="shared" si="368"/>
        <v>166.66666666666666</v>
      </c>
      <c r="GD9" s="334">
        <f t="shared" si="368"/>
        <v>166.66666666666666</v>
      </c>
      <c r="GE9" s="335">
        <f t="shared" si="368"/>
        <v>166.66666666666666</v>
      </c>
      <c r="GF9" s="334">
        <f t="shared" si="368"/>
        <v>166.66666666666666</v>
      </c>
      <c r="GG9" s="334">
        <f t="shared" si="368"/>
        <v>166.66666666666666</v>
      </c>
      <c r="GH9" s="334">
        <f t="shared" si="368"/>
        <v>166.66666666666666</v>
      </c>
      <c r="GI9" s="334">
        <f t="shared" si="368"/>
        <v>166.66666666666666</v>
      </c>
      <c r="GJ9" s="334">
        <f t="shared" si="368"/>
        <v>166.66666666666666</v>
      </c>
      <c r="GK9" s="334">
        <f t="shared" si="368"/>
        <v>166.66666666666666</v>
      </c>
      <c r="GL9" s="334">
        <f t="shared" ref="GL9:HP9" si="369">+GL8/GL10</f>
        <v>166.66666666666666</v>
      </c>
      <c r="GM9" s="334">
        <f t="shared" si="369"/>
        <v>166.66666666666666</v>
      </c>
      <c r="GN9" s="334">
        <f t="shared" si="369"/>
        <v>166.66666666666666</v>
      </c>
      <c r="GO9" s="334">
        <f t="shared" si="369"/>
        <v>166.66666666666666</v>
      </c>
      <c r="GP9" s="334">
        <f t="shared" si="369"/>
        <v>166.66666666666666</v>
      </c>
      <c r="GQ9" s="334">
        <f t="shared" si="369"/>
        <v>166.66666666666666</v>
      </c>
      <c r="GR9" s="334">
        <f t="shared" si="369"/>
        <v>166.66666666666666</v>
      </c>
      <c r="GS9" s="334">
        <f t="shared" si="369"/>
        <v>166.66666666666666</v>
      </c>
      <c r="GT9" s="334">
        <f t="shared" si="369"/>
        <v>166.66666666666666</v>
      </c>
      <c r="GU9" s="334">
        <f t="shared" si="369"/>
        <v>166.66666666666666</v>
      </c>
      <c r="GV9" s="334">
        <f t="shared" si="369"/>
        <v>166.66666666666666</v>
      </c>
      <c r="GW9" s="334">
        <f t="shared" si="369"/>
        <v>166.66666666666666</v>
      </c>
      <c r="GX9" s="334">
        <f t="shared" si="369"/>
        <v>166.66666666666666</v>
      </c>
      <c r="GY9" s="334">
        <f t="shared" si="369"/>
        <v>166.66666666666666</v>
      </c>
      <c r="GZ9" s="334">
        <f t="shared" si="369"/>
        <v>166.66666666666666</v>
      </c>
      <c r="HA9" s="334">
        <f t="shared" si="369"/>
        <v>166.66666666666666</v>
      </c>
      <c r="HB9" s="334">
        <f t="shared" si="369"/>
        <v>166.66666666666666</v>
      </c>
      <c r="HC9" s="334">
        <f t="shared" si="369"/>
        <v>166.66666666666666</v>
      </c>
      <c r="HD9" s="334">
        <f t="shared" si="369"/>
        <v>166.66666666666666</v>
      </c>
      <c r="HE9" s="334">
        <f t="shared" si="369"/>
        <v>166.66666666666666</v>
      </c>
      <c r="HF9" s="334">
        <f t="shared" si="369"/>
        <v>166.66666666666666</v>
      </c>
      <c r="HG9" s="334">
        <f t="shared" si="369"/>
        <v>166.66666666666666</v>
      </c>
      <c r="HH9" s="334">
        <f t="shared" si="369"/>
        <v>166.66666666666666</v>
      </c>
      <c r="HI9" s="344">
        <f t="shared" si="369"/>
        <v>166.66666666666666</v>
      </c>
      <c r="HJ9" s="335">
        <f t="shared" si="369"/>
        <v>222.22222222222223</v>
      </c>
      <c r="HK9" s="334">
        <f t="shared" si="369"/>
        <v>222.22222222222223</v>
      </c>
      <c r="HL9" s="334">
        <f t="shared" si="369"/>
        <v>222.22222222222223</v>
      </c>
      <c r="HM9" s="334">
        <f t="shared" si="369"/>
        <v>222.22222222222223</v>
      </c>
      <c r="HN9" s="334">
        <f t="shared" si="369"/>
        <v>222.22222222222223</v>
      </c>
      <c r="HO9" s="334">
        <f t="shared" si="369"/>
        <v>222.22222222222223</v>
      </c>
      <c r="HP9" s="334">
        <f t="shared" si="369"/>
        <v>222.22222222222223</v>
      </c>
      <c r="HQ9" s="334">
        <f t="shared" ref="HQ9:IT9" si="370">+HQ8/HQ10</f>
        <v>222.22222222222223</v>
      </c>
      <c r="HR9" s="334">
        <f t="shared" si="370"/>
        <v>222.22222222222223</v>
      </c>
      <c r="HS9" s="334">
        <f t="shared" si="370"/>
        <v>222.22222222222223</v>
      </c>
      <c r="HT9" s="334">
        <f t="shared" si="370"/>
        <v>222.22222222222223</v>
      </c>
      <c r="HU9" s="334">
        <f t="shared" si="370"/>
        <v>222.22222222222223</v>
      </c>
      <c r="HV9" s="334">
        <f t="shared" si="370"/>
        <v>222.22222222222223</v>
      </c>
      <c r="HW9" s="334">
        <f t="shared" si="370"/>
        <v>222.22222222222223</v>
      </c>
      <c r="HX9" s="334">
        <f t="shared" si="370"/>
        <v>222.22222222222223</v>
      </c>
      <c r="HY9" s="334">
        <f t="shared" si="370"/>
        <v>222.22222222222223</v>
      </c>
      <c r="HZ9" s="334">
        <f t="shared" si="370"/>
        <v>222.22222222222223</v>
      </c>
      <c r="IA9" s="334">
        <f t="shared" si="370"/>
        <v>222.22222222222223</v>
      </c>
      <c r="IB9" s="334">
        <f t="shared" si="370"/>
        <v>222.22222222222223</v>
      </c>
      <c r="IC9" s="334">
        <f t="shared" si="370"/>
        <v>222.22222222222223</v>
      </c>
      <c r="ID9" s="334">
        <f t="shared" si="370"/>
        <v>222.22222222222223</v>
      </c>
      <c r="IE9" s="334">
        <f t="shared" si="370"/>
        <v>222.22222222222223</v>
      </c>
      <c r="IF9" s="334">
        <f t="shared" si="370"/>
        <v>222.22222222222223</v>
      </c>
      <c r="IG9" s="334">
        <f t="shared" si="370"/>
        <v>222.22222222222223</v>
      </c>
      <c r="IH9" s="334">
        <f t="shared" si="370"/>
        <v>222.22222222222223</v>
      </c>
      <c r="II9" s="334">
        <f t="shared" si="370"/>
        <v>222.22222222222223</v>
      </c>
      <c r="IJ9" s="334">
        <f t="shared" si="370"/>
        <v>222.22222222222223</v>
      </c>
      <c r="IK9" s="334">
        <f t="shared" si="370"/>
        <v>222.22222222222223</v>
      </c>
      <c r="IL9" s="334">
        <f t="shared" si="370"/>
        <v>222.22222222222223</v>
      </c>
      <c r="IM9" s="334">
        <f t="shared" si="370"/>
        <v>222.22222222222223</v>
      </c>
      <c r="IN9" s="335">
        <f t="shared" si="370"/>
        <v>222.22222222222223</v>
      </c>
      <c r="IO9" s="334">
        <f t="shared" si="370"/>
        <v>222.22222222222223</v>
      </c>
      <c r="IP9" s="334">
        <f t="shared" si="370"/>
        <v>222.22222222222223</v>
      </c>
      <c r="IQ9" s="334">
        <f t="shared" si="370"/>
        <v>222.22222222222223</v>
      </c>
      <c r="IR9" s="334">
        <f t="shared" si="370"/>
        <v>222.22222222222223</v>
      </c>
      <c r="IS9" s="334">
        <f t="shared" si="370"/>
        <v>222.22222222222223</v>
      </c>
      <c r="IT9" s="334">
        <f t="shared" si="370"/>
        <v>222.22222222222223</v>
      </c>
      <c r="IU9" s="334">
        <f t="shared" ref="IU9:JY9" si="371">+IU8/IU10</f>
        <v>222.22222222222223</v>
      </c>
      <c r="IV9" s="334">
        <f t="shared" si="371"/>
        <v>222.22222222222223</v>
      </c>
      <c r="IW9" s="334">
        <f t="shared" si="371"/>
        <v>222.22222222222223</v>
      </c>
      <c r="IX9" s="334">
        <f t="shared" si="371"/>
        <v>222.22222222222223</v>
      </c>
      <c r="IY9" s="334">
        <f t="shared" si="371"/>
        <v>222.22222222222223</v>
      </c>
      <c r="IZ9" s="334">
        <f t="shared" si="371"/>
        <v>222.22222222222223</v>
      </c>
      <c r="JA9" s="334">
        <f t="shared" si="371"/>
        <v>222.22222222222223</v>
      </c>
      <c r="JB9" s="334">
        <f t="shared" si="371"/>
        <v>222.22222222222223</v>
      </c>
      <c r="JC9" s="334">
        <f t="shared" si="371"/>
        <v>222.22222222222223</v>
      </c>
      <c r="JD9" s="334">
        <f t="shared" si="371"/>
        <v>222.22222222222223</v>
      </c>
      <c r="JE9" s="334">
        <f t="shared" si="371"/>
        <v>222.22222222222223</v>
      </c>
      <c r="JF9" s="334">
        <f t="shared" si="371"/>
        <v>222.22222222222223</v>
      </c>
      <c r="JG9" s="334">
        <f t="shared" si="371"/>
        <v>222.22222222222223</v>
      </c>
      <c r="JH9" s="334">
        <f t="shared" si="371"/>
        <v>222.22222222222223</v>
      </c>
      <c r="JI9" s="334">
        <f t="shared" si="371"/>
        <v>222.22222222222223</v>
      </c>
      <c r="JJ9" s="334">
        <f t="shared" si="371"/>
        <v>222.22222222222223</v>
      </c>
      <c r="JK9" s="334">
        <f t="shared" si="371"/>
        <v>222.22222222222223</v>
      </c>
      <c r="JL9" s="334">
        <f t="shared" si="371"/>
        <v>222.22222222222223</v>
      </c>
      <c r="JM9" s="334">
        <f t="shared" si="371"/>
        <v>222.22222222222223</v>
      </c>
      <c r="JN9" s="334">
        <f t="shared" si="371"/>
        <v>222.22222222222223</v>
      </c>
      <c r="JO9" s="334">
        <f t="shared" si="371"/>
        <v>222.22222222222223</v>
      </c>
      <c r="JP9" s="334">
        <f t="shared" si="371"/>
        <v>222.22222222222223</v>
      </c>
      <c r="JQ9" s="334">
        <f t="shared" si="371"/>
        <v>222.22222222222223</v>
      </c>
      <c r="JR9" s="344">
        <f t="shared" si="371"/>
        <v>222.22222222222223</v>
      </c>
      <c r="JS9" s="335">
        <f t="shared" si="371"/>
        <v>222.22222222222223</v>
      </c>
      <c r="JT9" s="334">
        <f t="shared" si="371"/>
        <v>222.22222222222223</v>
      </c>
      <c r="JU9" s="334">
        <f t="shared" si="371"/>
        <v>222.22222222222223</v>
      </c>
      <c r="JV9" s="334">
        <f t="shared" si="371"/>
        <v>222.22222222222223</v>
      </c>
      <c r="JW9" s="334">
        <f t="shared" si="371"/>
        <v>222.22222222222223</v>
      </c>
      <c r="JX9" s="334">
        <f t="shared" si="371"/>
        <v>222.22222222222223</v>
      </c>
      <c r="JY9" s="334">
        <f t="shared" si="371"/>
        <v>222.22222222222223</v>
      </c>
      <c r="JZ9" s="334">
        <f t="shared" ref="JZ9:LD9" si="372">+JZ8/JZ10</f>
        <v>222.22222222222223</v>
      </c>
      <c r="KA9" s="334">
        <f t="shared" si="372"/>
        <v>222.22222222222223</v>
      </c>
      <c r="KB9" s="334">
        <f t="shared" si="372"/>
        <v>222.22222222222223</v>
      </c>
      <c r="KC9" s="334">
        <f t="shared" si="372"/>
        <v>222.22222222222223</v>
      </c>
      <c r="KD9" s="334">
        <f t="shared" si="372"/>
        <v>222.22222222222223</v>
      </c>
      <c r="KE9" s="334">
        <f t="shared" si="372"/>
        <v>222.22222222222223</v>
      </c>
      <c r="KF9" s="334">
        <f t="shared" si="372"/>
        <v>222.22222222222223</v>
      </c>
      <c r="KG9" s="334">
        <f t="shared" si="372"/>
        <v>222.22222222222223</v>
      </c>
      <c r="KH9" s="334">
        <f t="shared" si="372"/>
        <v>222.22222222222223</v>
      </c>
      <c r="KI9" s="334">
        <f t="shared" si="372"/>
        <v>222.22222222222223</v>
      </c>
      <c r="KJ9" s="334">
        <f t="shared" si="372"/>
        <v>222.22222222222223</v>
      </c>
      <c r="KK9" s="334">
        <f t="shared" si="372"/>
        <v>222.22222222222223</v>
      </c>
      <c r="KL9" s="334">
        <f t="shared" si="372"/>
        <v>222.22222222222223</v>
      </c>
      <c r="KM9" s="334">
        <f t="shared" si="372"/>
        <v>222.22222222222223</v>
      </c>
      <c r="KN9" s="334">
        <f t="shared" si="372"/>
        <v>222.22222222222223</v>
      </c>
      <c r="KO9" s="334">
        <f t="shared" si="372"/>
        <v>222.22222222222223</v>
      </c>
      <c r="KP9" s="334">
        <f t="shared" si="372"/>
        <v>222.22222222222223</v>
      </c>
      <c r="KQ9" s="334">
        <f t="shared" si="372"/>
        <v>222.22222222222223</v>
      </c>
      <c r="KR9" s="334">
        <f t="shared" si="372"/>
        <v>222.22222222222223</v>
      </c>
      <c r="KS9" s="334">
        <f t="shared" si="372"/>
        <v>222.22222222222223</v>
      </c>
      <c r="KT9" s="334">
        <f t="shared" si="372"/>
        <v>222.22222222222223</v>
      </c>
      <c r="KU9" s="334">
        <f t="shared" si="372"/>
        <v>222.22222222222223</v>
      </c>
      <c r="KV9" s="334">
        <f t="shared" si="372"/>
        <v>222.22222222222223</v>
      </c>
      <c r="KW9" s="344">
        <f t="shared" si="372"/>
        <v>222.22222222222223</v>
      </c>
      <c r="KX9" s="335">
        <f t="shared" si="372"/>
        <v>222.22222222222223</v>
      </c>
      <c r="KY9" s="334">
        <f t="shared" si="372"/>
        <v>222.22222222222223</v>
      </c>
      <c r="KZ9" s="334">
        <f t="shared" si="372"/>
        <v>222.22222222222223</v>
      </c>
      <c r="LA9" s="334">
        <f t="shared" si="372"/>
        <v>222.22222222222223</v>
      </c>
      <c r="LB9" s="334">
        <f t="shared" si="372"/>
        <v>222.22222222222223</v>
      </c>
      <c r="LC9" s="334">
        <f t="shared" si="372"/>
        <v>222.22222222222223</v>
      </c>
      <c r="LD9" s="334">
        <f t="shared" si="372"/>
        <v>222.22222222222223</v>
      </c>
      <c r="LE9" s="334">
        <f t="shared" ref="LE9:MH9" si="373">+LE8/LE10</f>
        <v>222.22222222222223</v>
      </c>
      <c r="LF9" s="334">
        <f t="shared" si="373"/>
        <v>222.22222222222223</v>
      </c>
      <c r="LG9" s="334">
        <f t="shared" si="373"/>
        <v>222.22222222222223</v>
      </c>
      <c r="LH9" s="334">
        <f t="shared" si="373"/>
        <v>222.22222222222223</v>
      </c>
      <c r="LI9" s="334">
        <f t="shared" si="373"/>
        <v>222.22222222222223</v>
      </c>
      <c r="LJ9" s="334">
        <f t="shared" si="373"/>
        <v>222.22222222222223</v>
      </c>
      <c r="LK9" s="334">
        <f t="shared" si="373"/>
        <v>222.22222222222223</v>
      </c>
      <c r="LL9" s="334">
        <f t="shared" si="373"/>
        <v>222.22222222222223</v>
      </c>
      <c r="LM9" s="334">
        <f t="shared" si="373"/>
        <v>222.22222222222223</v>
      </c>
      <c r="LN9" s="334">
        <f t="shared" si="373"/>
        <v>222.22222222222223</v>
      </c>
      <c r="LO9" s="334">
        <f t="shared" si="373"/>
        <v>222.22222222222223</v>
      </c>
      <c r="LP9" s="334">
        <f t="shared" si="373"/>
        <v>222.22222222222223</v>
      </c>
      <c r="LQ9" s="334">
        <f t="shared" si="373"/>
        <v>222.22222222222223</v>
      </c>
      <c r="LR9" s="334">
        <f t="shared" si="373"/>
        <v>222.22222222222223</v>
      </c>
      <c r="LS9" s="334">
        <f t="shared" si="373"/>
        <v>222.22222222222223</v>
      </c>
      <c r="LT9" s="334">
        <f t="shared" si="373"/>
        <v>222.22222222222223</v>
      </c>
      <c r="LU9" s="334">
        <f t="shared" si="373"/>
        <v>222.22222222222223</v>
      </c>
      <c r="LV9" s="334">
        <f t="shared" si="373"/>
        <v>222.22222222222223</v>
      </c>
      <c r="LW9" s="334">
        <f t="shared" si="373"/>
        <v>222.22222222222223</v>
      </c>
      <c r="LX9" s="334">
        <f t="shared" si="373"/>
        <v>222.22222222222223</v>
      </c>
      <c r="LY9" s="334">
        <f t="shared" si="373"/>
        <v>222.22222222222223</v>
      </c>
      <c r="LZ9" s="334">
        <f t="shared" si="373"/>
        <v>222.22222222222223</v>
      </c>
      <c r="MA9" s="334">
        <f t="shared" si="373"/>
        <v>222.22222222222223</v>
      </c>
      <c r="MB9" s="335">
        <f t="shared" si="373"/>
        <v>222.22222222222223</v>
      </c>
      <c r="MC9" s="334">
        <f t="shared" si="373"/>
        <v>222.22222222222223</v>
      </c>
      <c r="MD9" s="334">
        <f t="shared" si="373"/>
        <v>222.22222222222223</v>
      </c>
      <c r="ME9" s="334">
        <f t="shared" si="373"/>
        <v>222.22222222222223</v>
      </c>
      <c r="MF9" s="334">
        <f t="shared" si="373"/>
        <v>222.22222222222223</v>
      </c>
      <c r="MG9" s="334">
        <f t="shared" si="373"/>
        <v>222.22222222222223</v>
      </c>
      <c r="MH9" s="334">
        <f t="shared" si="373"/>
        <v>222.22222222222223</v>
      </c>
      <c r="MI9" s="334">
        <f t="shared" ref="MI9:NM9" si="374">+MI8/MI10</f>
        <v>222.22222222222223</v>
      </c>
      <c r="MJ9" s="334">
        <f t="shared" si="374"/>
        <v>222.22222222222223</v>
      </c>
      <c r="MK9" s="334">
        <f t="shared" si="374"/>
        <v>222.22222222222223</v>
      </c>
      <c r="ML9" s="334">
        <f t="shared" si="374"/>
        <v>222.22222222222223</v>
      </c>
      <c r="MM9" s="334">
        <f t="shared" si="374"/>
        <v>222.22222222222223</v>
      </c>
      <c r="MN9" s="334">
        <f t="shared" si="374"/>
        <v>222.22222222222223</v>
      </c>
      <c r="MO9" s="334">
        <f t="shared" si="374"/>
        <v>222.22222222222223</v>
      </c>
      <c r="MP9" s="334">
        <f t="shared" si="374"/>
        <v>222.22222222222223</v>
      </c>
      <c r="MQ9" s="334">
        <f t="shared" si="374"/>
        <v>222.22222222222223</v>
      </c>
      <c r="MR9" s="334">
        <f t="shared" si="374"/>
        <v>222.22222222222223</v>
      </c>
      <c r="MS9" s="334">
        <f t="shared" si="374"/>
        <v>222.22222222222223</v>
      </c>
      <c r="MT9" s="334">
        <f t="shared" si="374"/>
        <v>222.22222222222223</v>
      </c>
      <c r="MU9" s="334">
        <f t="shared" si="374"/>
        <v>222.22222222222223</v>
      </c>
      <c r="MV9" s="334">
        <f t="shared" si="374"/>
        <v>222.22222222222223</v>
      </c>
      <c r="MW9" s="334">
        <f t="shared" si="374"/>
        <v>222.22222222222223</v>
      </c>
      <c r="MX9" s="334">
        <f t="shared" si="374"/>
        <v>222.22222222222223</v>
      </c>
      <c r="MY9" s="334">
        <f t="shared" si="374"/>
        <v>222.22222222222223</v>
      </c>
      <c r="MZ9" s="334">
        <f t="shared" si="374"/>
        <v>222.22222222222223</v>
      </c>
      <c r="NA9" s="334">
        <f t="shared" si="374"/>
        <v>222.22222222222223</v>
      </c>
      <c r="NB9" s="334">
        <f t="shared" si="374"/>
        <v>222.22222222222223</v>
      </c>
      <c r="NC9" s="334">
        <f t="shared" si="374"/>
        <v>222.22222222222223</v>
      </c>
      <c r="ND9" s="334">
        <f t="shared" si="374"/>
        <v>222.22222222222223</v>
      </c>
      <c r="NE9" s="334">
        <f t="shared" si="374"/>
        <v>222.22222222222223</v>
      </c>
      <c r="NF9" s="334">
        <f t="shared" si="374"/>
        <v>222.22222222222223</v>
      </c>
      <c r="NG9" s="335">
        <f t="shared" si="374"/>
        <v>222.22222222222223</v>
      </c>
      <c r="NH9" s="334">
        <f t="shared" si="374"/>
        <v>222.22222222222223</v>
      </c>
      <c r="NI9" s="334">
        <f t="shared" si="374"/>
        <v>222.22222222222223</v>
      </c>
      <c r="NJ9" s="334">
        <f t="shared" si="374"/>
        <v>222.22222222222223</v>
      </c>
      <c r="NK9" s="334">
        <f t="shared" si="374"/>
        <v>222.22222222222223</v>
      </c>
      <c r="NL9" s="334">
        <f t="shared" si="374"/>
        <v>222.22222222222223</v>
      </c>
      <c r="NM9" s="334">
        <f t="shared" si="374"/>
        <v>222.22222222222223</v>
      </c>
      <c r="NN9" s="334">
        <f t="shared" ref="NN9:OW9" si="375">+NN8/NN10</f>
        <v>222.22222222222223</v>
      </c>
      <c r="NO9" s="334">
        <f t="shared" si="375"/>
        <v>222.22222222222223</v>
      </c>
      <c r="NP9" s="334">
        <f t="shared" si="375"/>
        <v>222.22222222222223</v>
      </c>
      <c r="NQ9" s="334">
        <f t="shared" si="375"/>
        <v>222.22222222222223</v>
      </c>
      <c r="NR9" s="334">
        <f t="shared" si="375"/>
        <v>222.22222222222223</v>
      </c>
      <c r="NS9" s="334">
        <f t="shared" si="375"/>
        <v>222.22222222222223</v>
      </c>
      <c r="NT9" s="334">
        <f t="shared" si="375"/>
        <v>222.22222222222223</v>
      </c>
      <c r="NU9" s="334">
        <f t="shared" si="375"/>
        <v>222.22222222222223</v>
      </c>
      <c r="NV9" s="334">
        <f t="shared" si="375"/>
        <v>222.22222222222223</v>
      </c>
      <c r="NW9" s="334">
        <f t="shared" si="375"/>
        <v>222.22222222222223</v>
      </c>
      <c r="NX9" s="334">
        <f t="shared" si="375"/>
        <v>222.22222222222223</v>
      </c>
      <c r="NY9" s="334">
        <f t="shared" si="375"/>
        <v>222.22222222222223</v>
      </c>
      <c r="NZ9" s="334">
        <f t="shared" si="375"/>
        <v>222.22222222222223</v>
      </c>
      <c r="OA9" s="334">
        <f t="shared" si="375"/>
        <v>222.22222222222223</v>
      </c>
      <c r="OB9" s="334">
        <f t="shared" si="375"/>
        <v>222.22222222222223</v>
      </c>
      <c r="OC9" s="334">
        <f t="shared" si="375"/>
        <v>222.22222222222223</v>
      </c>
      <c r="OD9" s="334">
        <f t="shared" si="375"/>
        <v>222.22222222222223</v>
      </c>
      <c r="OE9" s="334">
        <f t="shared" si="375"/>
        <v>222.22222222222223</v>
      </c>
      <c r="OF9" s="334">
        <f t="shared" si="375"/>
        <v>222.22222222222223</v>
      </c>
      <c r="OG9" s="334">
        <f t="shared" si="375"/>
        <v>222.22222222222223</v>
      </c>
      <c r="OH9" s="334">
        <f t="shared" si="375"/>
        <v>222.22222222222223</v>
      </c>
      <c r="OI9" s="334">
        <f t="shared" si="375"/>
        <v>222.22222222222223</v>
      </c>
      <c r="OJ9" s="334">
        <f t="shared" si="375"/>
        <v>222.22222222222223</v>
      </c>
      <c r="OK9" s="334">
        <f t="shared" si="375"/>
        <v>222.22222222222223</v>
      </c>
      <c r="OL9" s="334">
        <f t="shared" si="375"/>
        <v>222.22222222222223</v>
      </c>
      <c r="OM9" s="334">
        <f t="shared" si="375"/>
        <v>222.22222222222223</v>
      </c>
      <c r="ON9" s="334">
        <f t="shared" si="375"/>
        <v>222.22222222222223</v>
      </c>
      <c r="OO9" s="334">
        <f t="shared" si="375"/>
        <v>222.22222222222223</v>
      </c>
      <c r="OP9" s="344">
        <f t="shared" si="375"/>
        <v>222.22222222222223</v>
      </c>
      <c r="OQ9" s="348">
        <f t="shared" si="375"/>
        <v>111.11111111111111</v>
      </c>
      <c r="OR9" s="348">
        <f t="shared" si="375"/>
        <v>111.11111111111111</v>
      </c>
      <c r="OS9" s="348">
        <f t="shared" si="375"/>
        <v>111.11111111111111</v>
      </c>
      <c r="OT9" s="348">
        <f t="shared" si="375"/>
        <v>111.11111111111111</v>
      </c>
      <c r="OU9" s="348">
        <f t="shared" si="375"/>
        <v>111.11111111111111</v>
      </c>
      <c r="OV9" s="348">
        <f t="shared" si="375"/>
        <v>111.11111111111111</v>
      </c>
      <c r="OW9" s="348">
        <f t="shared" si="375"/>
        <v>111.11111111111111</v>
      </c>
      <c r="OX9" s="348">
        <f>+OX8/OX10</f>
        <v>111.11111111111111</v>
      </c>
      <c r="OY9" s="348">
        <f t="shared" ref="OY9:RJ9" si="376">+OY8/OY10</f>
        <v>111.11111111111111</v>
      </c>
      <c r="OZ9" s="348">
        <f t="shared" si="376"/>
        <v>111.11111111111111</v>
      </c>
      <c r="PA9" s="348">
        <f t="shared" si="376"/>
        <v>111.11111111111111</v>
      </c>
      <c r="PB9" s="348">
        <f t="shared" si="376"/>
        <v>111.11111111111111</v>
      </c>
      <c r="PC9" s="348">
        <f t="shared" si="376"/>
        <v>111.11111111111111</v>
      </c>
      <c r="PD9" s="348">
        <f t="shared" si="376"/>
        <v>111.11111111111111</v>
      </c>
      <c r="PE9" s="348">
        <f t="shared" si="376"/>
        <v>111.11111111111111</v>
      </c>
      <c r="PF9" s="348">
        <f t="shared" si="376"/>
        <v>111.11111111111111</v>
      </c>
      <c r="PG9" s="348">
        <f t="shared" si="376"/>
        <v>111.11111111111111</v>
      </c>
      <c r="PH9" s="348">
        <f t="shared" si="376"/>
        <v>111.11111111111111</v>
      </c>
      <c r="PI9" s="348">
        <f t="shared" si="376"/>
        <v>111.11111111111111</v>
      </c>
      <c r="PJ9" s="348">
        <f t="shared" si="376"/>
        <v>111.11111111111111</v>
      </c>
      <c r="PK9" s="348">
        <f t="shared" si="376"/>
        <v>111.11111111111111</v>
      </c>
      <c r="PL9" s="348">
        <f t="shared" si="376"/>
        <v>111.11111111111111</v>
      </c>
      <c r="PM9" s="348">
        <f t="shared" si="376"/>
        <v>111.11111111111111</v>
      </c>
      <c r="PN9" s="348">
        <f t="shared" si="376"/>
        <v>111.11111111111111</v>
      </c>
      <c r="PO9" s="348">
        <f t="shared" si="376"/>
        <v>111.11111111111111</v>
      </c>
      <c r="PP9" s="348">
        <f t="shared" si="376"/>
        <v>111.11111111111111</v>
      </c>
      <c r="PQ9" s="348">
        <f t="shared" si="376"/>
        <v>111.11111111111111</v>
      </c>
      <c r="PR9" s="348">
        <f t="shared" si="376"/>
        <v>111.11111111111111</v>
      </c>
      <c r="PS9" s="348">
        <f t="shared" si="376"/>
        <v>111.11111111111111</v>
      </c>
      <c r="PT9" s="348">
        <f t="shared" si="376"/>
        <v>111.11111111111111</v>
      </c>
      <c r="PU9" s="348">
        <f t="shared" si="376"/>
        <v>111.11111111111111</v>
      </c>
      <c r="PV9" s="348">
        <f t="shared" si="376"/>
        <v>111.11111111111111</v>
      </c>
      <c r="PW9" s="348">
        <f t="shared" si="376"/>
        <v>111.11111111111111</v>
      </c>
      <c r="PX9" s="348">
        <f t="shared" si="376"/>
        <v>111.11111111111111</v>
      </c>
      <c r="PY9" s="348">
        <f t="shared" si="376"/>
        <v>111.11111111111111</v>
      </c>
      <c r="PZ9" s="348">
        <f t="shared" si="376"/>
        <v>111.11111111111111</v>
      </c>
      <c r="QA9" s="348">
        <f t="shared" si="376"/>
        <v>111.11111111111111</v>
      </c>
      <c r="QB9" s="348">
        <f t="shared" si="376"/>
        <v>111.11111111111111</v>
      </c>
      <c r="QC9" s="348">
        <f t="shared" si="376"/>
        <v>111.11111111111111</v>
      </c>
      <c r="QD9" s="348">
        <f t="shared" si="376"/>
        <v>111.11111111111111</v>
      </c>
      <c r="QE9" s="348">
        <f t="shared" si="376"/>
        <v>111.11111111111111</v>
      </c>
      <c r="QF9" s="348">
        <f t="shared" si="376"/>
        <v>111.11111111111111</v>
      </c>
      <c r="QG9" s="348">
        <f t="shared" si="376"/>
        <v>111.11111111111111</v>
      </c>
      <c r="QH9" s="348">
        <f t="shared" si="376"/>
        <v>111.11111111111111</v>
      </c>
      <c r="QI9" s="348">
        <f t="shared" si="376"/>
        <v>111.11111111111111</v>
      </c>
      <c r="QJ9" s="348">
        <f t="shared" si="376"/>
        <v>111.11111111111111</v>
      </c>
      <c r="QK9" s="348">
        <f t="shared" si="376"/>
        <v>111.11111111111111</v>
      </c>
      <c r="QL9" s="348">
        <f t="shared" si="376"/>
        <v>111.11111111111111</v>
      </c>
      <c r="QM9" s="348">
        <f t="shared" si="376"/>
        <v>111.11111111111111</v>
      </c>
      <c r="QN9" s="348">
        <f t="shared" si="376"/>
        <v>111.11111111111111</v>
      </c>
      <c r="QO9" s="348">
        <f t="shared" si="376"/>
        <v>111.11111111111111</v>
      </c>
      <c r="QP9" s="348">
        <f t="shared" si="376"/>
        <v>111.11111111111111</v>
      </c>
      <c r="QQ9" s="348">
        <f t="shared" si="376"/>
        <v>111.11111111111111</v>
      </c>
      <c r="QR9" s="348">
        <f t="shared" si="376"/>
        <v>111.11111111111111</v>
      </c>
      <c r="QS9" s="348">
        <f t="shared" si="376"/>
        <v>111.11111111111111</v>
      </c>
      <c r="QT9" s="348">
        <f t="shared" si="376"/>
        <v>111.11111111111111</v>
      </c>
      <c r="QU9" s="348">
        <f t="shared" si="376"/>
        <v>111.11111111111111</v>
      </c>
      <c r="QV9" s="348">
        <f t="shared" si="376"/>
        <v>111.11111111111111</v>
      </c>
      <c r="QW9" s="348">
        <f t="shared" si="376"/>
        <v>111.11111111111111</v>
      </c>
      <c r="QX9" s="348">
        <f t="shared" si="376"/>
        <v>111.11111111111111</v>
      </c>
      <c r="QY9" s="348">
        <f t="shared" si="376"/>
        <v>111.11111111111111</v>
      </c>
      <c r="QZ9" s="348">
        <f t="shared" si="376"/>
        <v>111.11111111111111</v>
      </c>
      <c r="RA9" s="348">
        <f t="shared" si="376"/>
        <v>111.11111111111111</v>
      </c>
      <c r="RB9" s="348">
        <f t="shared" si="376"/>
        <v>111.11111111111111</v>
      </c>
      <c r="RC9" s="348">
        <f t="shared" si="376"/>
        <v>111.11111111111111</v>
      </c>
      <c r="RD9" s="348">
        <f t="shared" si="376"/>
        <v>111.11111111111111</v>
      </c>
      <c r="RE9" s="348">
        <f t="shared" si="376"/>
        <v>111.11111111111111</v>
      </c>
      <c r="RF9" s="348">
        <f t="shared" si="376"/>
        <v>111.11111111111111</v>
      </c>
      <c r="RG9" s="348">
        <f t="shared" si="376"/>
        <v>111.11111111111111</v>
      </c>
      <c r="RH9" s="348">
        <f t="shared" si="376"/>
        <v>111.11111111111111</v>
      </c>
      <c r="RI9" s="348">
        <f t="shared" si="376"/>
        <v>111.11111111111111</v>
      </c>
      <c r="RJ9" s="348">
        <f t="shared" si="376"/>
        <v>111.11111111111111</v>
      </c>
      <c r="RK9" s="348">
        <f t="shared" ref="RK9:RW9" si="377">+RK8/RK10</f>
        <v>111.11111111111111</v>
      </c>
      <c r="RL9" s="348">
        <f t="shared" si="377"/>
        <v>111.11111111111111</v>
      </c>
      <c r="RM9" s="348">
        <f t="shared" si="377"/>
        <v>111.11111111111111</v>
      </c>
      <c r="RN9" s="348">
        <f t="shared" si="377"/>
        <v>111.11111111111111</v>
      </c>
      <c r="RO9" s="348">
        <f t="shared" si="377"/>
        <v>111.11111111111111</v>
      </c>
      <c r="RP9" s="348">
        <f t="shared" si="377"/>
        <v>111.11111111111111</v>
      </c>
      <c r="RQ9" s="348">
        <f t="shared" si="377"/>
        <v>111.11111111111111</v>
      </c>
      <c r="RR9" s="348">
        <f t="shared" si="377"/>
        <v>111.11111111111111</v>
      </c>
      <c r="RS9" s="348">
        <f t="shared" si="377"/>
        <v>111.11111111111111</v>
      </c>
      <c r="RT9" s="348">
        <f t="shared" si="377"/>
        <v>111.11111111111111</v>
      </c>
      <c r="RU9" s="348">
        <f t="shared" si="377"/>
        <v>111.11111111111111</v>
      </c>
      <c r="RV9" s="348">
        <f t="shared" si="377"/>
        <v>111.11111111111111</v>
      </c>
      <c r="RW9" s="348">
        <f t="shared" si="377"/>
        <v>160.92783154121864</v>
      </c>
      <c r="RX9" s="348">
        <f>+RX8/RX10</f>
        <v>160.92783154121864</v>
      </c>
      <c r="RY9" s="348">
        <f t="shared" ref="RY9" si="378">+RY8/RY10</f>
        <v>160.92783154121864</v>
      </c>
      <c r="RZ9" s="348">
        <f t="shared" ref="RZ9" si="379">+RZ8/RZ10</f>
        <v>160.92783154121864</v>
      </c>
      <c r="SA9" s="348">
        <f t="shared" ref="SA9" si="380">+SA8/SA10</f>
        <v>160.92783154121864</v>
      </c>
      <c r="SB9" s="348">
        <f t="shared" ref="SB9" si="381">+SB8/SB10</f>
        <v>160.92783154121864</v>
      </c>
      <c r="SC9" s="348">
        <f t="shared" ref="SC9" si="382">+SC8/SC10</f>
        <v>160.92783154121867</v>
      </c>
      <c r="SD9" s="348">
        <f t="shared" ref="SD9" si="383">+SD8/SD10</f>
        <v>160.92783154121864</v>
      </c>
      <c r="SE9" s="348">
        <f t="shared" ref="SE9" si="384">+SE8/SE10</f>
        <v>160.92783154121864</v>
      </c>
      <c r="SF9" s="348">
        <f t="shared" ref="SF9" si="385">+SF8/SF10</f>
        <v>160.92783154121864</v>
      </c>
      <c r="SG9" s="348">
        <f t="shared" ref="SG9" si="386">+SG8/SG10</f>
        <v>160.92783154121864</v>
      </c>
      <c r="SH9" s="348">
        <f t="shared" ref="SH9" si="387">+SH8/SH10</f>
        <v>160.92783154121864</v>
      </c>
      <c r="SI9" s="348">
        <f t="shared" ref="SI9" si="388">+SI8/SI10</f>
        <v>160.92783154121864</v>
      </c>
      <c r="SJ9" s="348">
        <f t="shared" ref="SJ9" si="389">+SJ8/SJ10</f>
        <v>160.92783154121867</v>
      </c>
      <c r="SK9" s="348">
        <f t="shared" ref="SK9" si="390">+SK8/SK10</f>
        <v>160.92783154121864</v>
      </c>
      <c r="SL9" s="348">
        <f t="shared" ref="SL9" si="391">+SL8/SL10</f>
        <v>160.92783154121864</v>
      </c>
      <c r="SM9" s="348">
        <f t="shared" ref="SM9" si="392">+SM8/SM10</f>
        <v>160.92783154121864</v>
      </c>
      <c r="SN9" s="348">
        <f t="shared" ref="SN9" si="393">+SN8/SN10</f>
        <v>160.92783154121864</v>
      </c>
      <c r="SO9" s="348">
        <f t="shared" ref="SO9" si="394">+SO8/SO10</f>
        <v>160.92783154121864</v>
      </c>
      <c r="SP9" s="348">
        <f t="shared" ref="SP9" si="395">+SP8/SP10</f>
        <v>160.92783154121864</v>
      </c>
      <c r="SQ9" s="348">
        <f t="shared" ref="SQ9" si="396">+SQ8/SQ10</f>
        <v>160.92783154121864</v>
      </c>
      <c r="SR9" s="348">
        <f t="shared" ref="SR9" si="397">+SR8/SR10</f>
        <v>160.92783154121864</v>
      </c>
      <c r="SS9" s="348">
        <f t="shared" ref="SS9" si="398">+SS8/SS10</f>
        <v>160.92783154121861</v>
      </c>
      <c r="ST9" s="348">
        <f t="shared" ref="ST9" si="399">+ST8/ST10</f>
        <v>160.92783154121864</v>
      </c>
      <c r="SU9" s="348">
        <f t="shared" ref="SU9" si="400">+SU8/SU10</f>
        <v>160.92783154121864</v>
      </c>
      <c r="SV9" s="348">
        <f t="shared" ref="SV9" si="401">+SV8/SV10</f>
        <v>160.92783154121864</v>
      </c>
      <c r="SW9" s="348">
        <f t="shared" ref="SW9" si="402">+SW8/SW10</f>
        <v>160.92783154121864</v>
      </c>
      <c r="SX9" s="348">
        <f t="shared" ref="SX9" si="403">+SX8/SX10</f>
        <v>160.92783154121867</v>
      </c>
      <c r="SY9" s="348">
        <f t="shared" ref="SY9" si="404">+SY8/SY10</f>
        <v>160.92783154121864</v>
      </c>
      <c r="SZ9" s="348">
        <f t="shared" ref="SZ9" si="405">+SZ8/SZ10</f>
        <v>160.92783154121864</v>
      </c>
      <c r="TA9" s="348">
        <f t="shared" ref="TA9" si="406">+TA8/TA10</f>
        <v>160.92783154121864</v>
      </c>
      <c r="TB9" s="348">
        <f t="shared" ref="TB9" si="407">+TB8/TB10</f>
        <v>166.66666666666666</v>
      </c>
      <c r="TC9" s="348">
        <f t="shared" ref="TC9" si="408">+TC8/TC10</f>
        <v>166.66666666666666</v>
      </c>
      <c r="TD9" s="348">
        <f t="shared" ref="TD9" si="409">+TD8/TD10</f>
        <v>166.66666666666666</v>
      </c>
      <c r="TE9" s="348">
        <f t="shared" ref="TE9" si="410">+TE8/TE10</f>
        <v>166.66666666666666</v>
      </c>
      <c r="TF9" s="348">
        <f t="shared" ref="TF9" si="411">+TF8/TF10</f>
        <v>166.66666666666666</v>
      </c>
      <c r="TG9" s="348">
        <f t="shared" ref="TG9" si="412">+TG8/TG10</f>
        <v>166.66666666666666</v>
      </c>
      <c r="TH9" s="348">
        <f t="shared" ref="TH9" si="413">+TH8/TH10</f>
        <v>166.66666666666666</v>
      </c>
      <c r="TI9" s="348">
        <f t="shared" ref="TI9" si="414">+TI8/TI10</f>
        <v>166.66666666666666</v>
      </c>
      <c r="TJ9" s="348">
        <f t="shared" ref="TJ9" si="415">+TJ8/TJ10</f>
        <v>166.66666666666666</v>
      </c>
      <c r="TK9" s="348">
        <f t="shared" ref="TK9" si="416">+TK8/TK10</f>
        <v>166.66666666666666</v>
      </c>
      <c r="TL9" s="348">
        <f t="shared" ref="TL9" si="417">+TL8/TL10</f>
        <v>166.66666666666666</v>
      </c>
      <c r="TM9" s="348">
        <f t="shared" ref="TM9" si="418">+TM8/TM10</f>
        <v>166.66666666666666</v>
      </c>
      <c r="TN9" s="348">
        <f t="shared" ref="TN9" si="419">+TN8/TN10</f>
        <v>166.66666666666666</v>
      </c>
      <c r="TO9" s="348">
        <f t="shared" ref="TO9" si="420">+TO8/TO10</f>
        <v>166.66666666666666</v>
      </c>
      <c r="TP9" s="348">
        <f t="shared" ref="TP9" si="421">+TP8/TP10</f>
        <v>166.66666666666666</v>
      </c>
      <c r="TQ9" s="348">
        <f t="shared" ref="TQ9" si="422">+TQ8/TQ10</f>
        <v>166.66666666666666</v>
      </c>
      <c r="TR9" s="348">
        <f t="shared" ref="TR9" si="423">+TR8/TR10</f>
        <v>166.66666666666666</v>
      </c>
      <c r="TS9" s="348">
        <f t="shared" ref="TS9" si="424">+TS8/TS10</f>
        <v>166.66666666666666</v>
      </c>
      <c r="TT9" s="348">
        <f t="shared" ref="TT9" si="425">+TT8/TT10</f>
        <v>166.66666666666666</v>
      </c>
      <c r="TU9" s="348">
        <f t="shared" ref="TU9" si="426">+TU8/TU10</f>
        <v>166.66666666666666</v>
      </c>
      <c r="TV9" s="348">
        <f t="shared" ref="TV9" si="427">+TV8/TV10</f>
        <v>166.66666666666666</v>
      </c>
      <c r="TW9" s="348">
        <f t="shared" ref="TW9" si="428">+TW8/TW10</f>
        <v>166.66666666666666</v>
      </c>
      <c r="TX9" s="348">
        <f t="shared" ref="TX9" si="429">+TX8/TX10</f>
        <v>166.66666666666666</v>
      </c>
      <c r="TY9" s="348">
        <f t="shared" ref="TY9" si="430">+TY8/TY10</f>
        <v>166.66666666666666</v>
      </c>
      <c r="TZ9" s="348">
        <f t="shared" ref="TZ9" si="431">+TZ8/TZ10</f>
        <v>166.66666666666666</v>
      </c>
      <c r="UA9" s="348">
        <f t="shared" ref="UA9" si="432">+UA8/UA10</f>
        <v>166.66666666666666</v>
      </c>
      <c r="UB9" s="348">
        <f t="shared" ref="UB9" si="433">+UB8/UB10</f>
        <v>166.66666666666666</v>
      </c>
      <c r="UC9" s="348">
        <f t="shared" ref="UC9" si="434">+UC8/UC10</f>
        <v>166.66666666666666</v>
      </c>
      <c r="UD9" s="348">
        <f t="shared" ref="UD9" si="435">+UD8/UD10</f>
        <v>166.66666666666666</v>
      </c>
      <c r="UE9" s="348">
        <f t="shared" ref="UE9" si="436">+UE8/UE10</f>
        <v>166.66666666666666</v>
      </c>
      <c r="UF9" s="348">
        <f t="shared" ref="UF9" si="437">+UF8/UF10</f>
        <v>166.66666666666666</v>
      </c>
      <c r="UG9" s="348">
        <f t="shared" ref="UG9" si="438">+UG8/UG10</f>
        <v>166.66666666666666</v>
      </c>
      <c r="UH9" s="348">
        <f t="shared" ref="UH9" si="439">+UH8/UH10</f>
        <v>166.66666666666666</v>
      </c>
      <c r="UI9" s="348">
        <f t="shared" ref="UI9" si="440">+UI8/UI10</f>
        <v>166.66666666666666</v>
      </c>
      <c r="UJ9" s="348">
        <f t="shared" ref="UJ9" si="441">+UJ8/UJ10</f>
        <v>166.66666666666666</v>
      </c>
      <c r="UK9" s="348">
        <f>+UK8/UK10</f>
        <v>166.66666666666666</v>
      </c>
      <c r="UL9" s="348">
        <f t="shared" ref="UL9" si="442">+UL8/UL10</f>
        <v>166.66666666666666</v>
      </c>
      <c r="UM9" s="348">
        <f t="shared" ref="UM9" si="443">+UM8/UM10</f>
        <v>166.66666666666666</v>
      </c>
      <c r="UN9" s="348">
        <f t="shared" ref="UN9" si="444">+UN8/UN10</f>
        <v>166.66666666666666</v>
      </c>
      <c r="UO9" s="348">
        <f t="shared" ref="UO9" si="445">+UO8/UO10</f>
        <v>166.66666666666666</v>
      </c>
      <c r="UP9" s="348">
        <f t="shared" ref="UP9" si="446">+UP8/UP10</f>
        <v>166.66666666666666</v>
      </c>
      <c r="UQ9" s="348">
        <f t="shared" ref="UQ9" si="447">+UQ8/UQ10</f>
        <v>166.66666666666666</v>
      </c>
      <c r="UR9" s="348">
        <f t="shared" ref="UR9" si="448">+UR8/UR10</f>
        <v>166.66666666666666</v>
      </c>
      <c r="US9" s="348">
        <f t="shared" ref="US9" si="449">+US8/US10</f>
        <v>166.66666666666666</v>
      </c>
      <c r="UT9" s="348">
        <f t="shared" ref="UT9" si="450">+UT8/UT10</f>
        <v>166.66666666666666</v>
      </c>
      <c r="UU9" s="348">
        <f t="shared" ref="UU9" si="451">+UU8/UU10</f>
        <v>166.66666666666666</v>
      </c>
      <c r="UV9" s="348">
        <f t="shared" ref="UV9" si="452">+UV8/UV10</f>
        <v>166.66666666666666</v>
      </c>
      <c r="UW9" s="348">
        <f t="shared" ref="UW9" si="453">+UW8/UW10</f>
        <v>166.66666666666666</v>
      </c>
      <c r="UX9" s="348">
        <f t="shared" ref="UX9" si="454">+UX8/UX10</f>
        <v>166.66666666666666</v>
      </c>
      <c r="UY9" s="348">
        <f t="shared" ref="UY9" si="455">+UY8/UY10</f>
        <v>166.66666666666666</v>
      </c>
      <c r="UZ9" s="348">
        <f t="shared" ref="UZ9" si="456">+UZ8/UZ10</f>
        <v>166.66666666666666</v>
      </c>
      <c r="VA9" s="348">
        <f t="shared" ref="VA9" si="457">+VA8/VA10</f>
        <v>166.66666666666666</v>
      </c>
      <c r="VB9" s="348">
        <f t="shared" ref="VB9" si="458">+VB8/VB10</f>
        <v>166.66666666666666</v>
      </c>
      <c r="VC9" s="348">
        <f t="shared" ref="VC9" si="459">+VC8/VC10</f>
        <v>166.66666666666666</v>
      </c>
      <c r="VD9" s="348">
        <f t="shared" ref="VD9" si="460">+VD8/VD10</f>
        <v>166.66666666666666</v>
      </c>
      <c r="VE9" s="348">
        <f t="shared" ref="VE9" si="461">+VE8/VE10</f>
        <v>166.66666666666666</v>
      </c>
      <c r="VF9" s="348">
        <f t="shared" ref="VF9" si="462">+VF8/VF10</f>
        <v>166.66666666666666</v>
      </c>
      <c r="VG9" s="348">
        <f t="shared" ref="VG9" si="463">+VG8/VG10</f>
        <v>166.66666666666666</v>
      </c>
      <c r="VH9" s="348">
        <f t="shared" ref="VH9" si="464">+VH8/VH10</f>
        <v>166.66666666666666</v>
      </c>
      <c r="VI9" s="348">
        <f t="shared" ref="VI9" si="465">+VI8/VI10</f>
        <v>166.66666666666666</v>
      </c>
      <c r="VJ9" s="348">
        <f t="shared" ref="VJ9" si="466">+VJ8/VJ10</f>
        <v>166.66666666666666</v>
      </c>
      <c r="VK9" s="348">
        <f t="shared" ref="VK9" si="467">+VK8/VK10</f>
        <v>222.22222222222223</v>
      </c>
      <c r="VL9" s="348">
        <f t="shared" ref="VL9" si="468">+VL8/VL10</f>
        <v>222.22222222222223</v>
      </c>
      <c r="VM9" s="348">
        <f t="shared" ref="VM9" si="469">+VM8/VM10</f>
        <v>222.22222222222223</v>
      </c>
      <c r="VN9" s="348">
        <f t="shared" ref="VN9" si="470">+VN8/VN10</f>
        <v>222.22222222222223</v>
      </c>
      <c r="VO9" s="348">
        <f t="shared" ref="VO9" si="471">+VO8/VO10</f>
        <v>222.22222222222223</v>
      </c>
      <c r="VP9" s="348">
        <f t="shared" ref="VP9" si="472">+VP8/VP10</f>
        <v>222.22222222222223</v>
      </c>
      <c r="VQ9" s="348">
        <f t="shared" ref="VQ9" si="473">+VQ8/VQ10</f>
        <v>222.22222222222223</v>
      </c>
      <c r="VR9" s="348">
        <f t="shared" ref="VR9" si="474">+VR8/VR10</f>
        <v>222.22222222222223</v>
      </c>
      <c r="VS9" s="348">
        <f t="shared" ref="VS9" si="475">+VS8/VS10</f>
        <v>222.22222222222223</v>
      </c>
      <c r="VT9" s="348">
        <f t="shared" ref="VT9" si="476">+VT8/VT10</f>
        <v>222.22222222222223</v>
      </c>
      <c r="VU9" s="348">
        <f t="shared" ref="VU9" si="477">+VU8/VU10</f>
        <v>222.22222222222223</v>
      </c>
      <c r="VV9" s="348">
        <f t="shared" ref="VV9" si="478">+VV8/VV10</f>
        <v>222.22222222222223</v>
      </c>
      <c r="VW9" s="348">
        <f t="shared" ref="VW9" si="479">+VW8/VW10</f>
        <v>222.22222222222223</v>
      </c>
      <c r="VX9" s="348">
        <f t="shared" ref="VX9" si="480">+VX8/VX10</f>
        <v>222.22222222222223</v>
      </c>
      <c r="VY9" s="348">
        <f t="shared" ref="VY9" si="481">+VY8/VY10</f>
        <v>222.22222222222223</v>
      </c>
      <c r="VZ9" s="348">
        <f t="shared" ref="VZ9" si="482">+VZ8/VZ10</f>
        <v>222.22222222222223</v>
      </c>
      <c r="WA9" s="348">
        <f t="shared" ref="WA9" si="483">+WA8/WA10</f>
        <v>222.22222222222223</v>
      </c>
      <c r="WB9" s="348">
        <f t="shared" ref="WB9" si="484">+WB8/WB10</f>
        <v>222.22222222222223</v>
      </c>
      <c r="WC9" s="348">
        <f t="shared" ref="WC9" si="485">+WC8/WC10</f>
        <v>222.22222222222223</v>
      </c>
      <c r="WD9" s="348">
        <f t="shared" ref="WD9" si="486">+WD8/WD10</f>
        <v>222.22222222222223</v>
      </c>
      <c r="WE9" s="348">
        <f t="shared" ref="WE9" si="487">+WE8/WE10</f>
        <v>222.22222222222223</v>
      </c>
      <c r="WF9" s="348">
        <f t="shared" ref="WF9" si="488">+WF8/WF10</f>
        <v>222.22222222222223</v>
      </c>
      <c r="WG9" s="348">
        <f t="shared" ref="WG9" si="489">+WG8/WG10</f>
        <v>222.22222222222223</v>
      </c>
      <c r="WH9" s="348">
        <f t="shared" ref="WH9" si="490">+WH8/WH10</f>
        <v>222.22222222222223</v>
      </c>
      <c r="WI9" s="348">
        <f t="shared" ref="WI9" si="491">+WI8/WI10</f>
        <v>222.22222222222223</v>
      </c>
      <c r="WJ9" s="348">
        <f t="shared" ref="WJ9" si="492">+WJ8/WJ10</f>
        <v>222.22222222222223</v>
      </c>
      <c r="WK9" s="348">
        <f t="shared" ref="WK9" si="493">+WK8/WK10</f>
        <v>222.22222222222223</v>
      </c>
      <c r="WL9" s="348">
        <f t="shared" ref="WL9" si="494">+WL8/WL10</f>
        <v>222.22222222222223</v>
      </c>
      <c r="WM9" s="348">
        <f t="shared" ref="WM9" si="495">+WM8/WM10</f>
        <v>222.22222222222223</v>
      </c>
      <c r="WN9" s="348">
        <f t="shared" ref="WN9" si="496">+WN8/WN10</f>
        <v>222.22222222222223</v>
      </c>
      <c r="WO9" s="348">
        <f t="shared" ref="WO9" si="497">+WO8/WO10</f>
        <v>222.22222222222223</v>
      </c>
      <c r="WP9" s="348">
        <f t="shared" ref="WP9" si="498">+WP8/WP10</f>
        <v>222.22222222222223</v>
      </c>
      <c r="WQ9" s="348">
        <f t="shared" ref="WQ9" si="499">+WQ8/WQ10</f>
        <v>222.22222222222223</v>
      </c>
      <c r="WR9" s="348">
        <f t="shared" ref="WR9" si="500">+WR8/WR10</f>
        <v>222.22222222222223</v>
      </c>
      <c r="WS9" s="348">
        <f t="shared" ref="WS9" si="501">+WS8/WS10</f>
        <v>222.22222222222223</v>
      </c>
      <c r="WT9" s="348">
        <f t="shared" ref="WT9" si="502">+WT8/WT10</f>
        <v>222.22222222222223</v>
      </c>
      <c r="WU9" s="348">
        <f t="shared" ref="WU9" si="503">+WU8/WU10</f>
        <v>222.22222222222223</v>
      </c>
      <c r="WV9" s="348">
        <f t="shared" ref="WV9" si="504">+WV8/WV10</f>
        <v>222.22222222222223</v>
      </c>
      <c r="WW9" s="348">
        <f t="shared" ref="WW9" si="505">+WW8/WW10</f>
        <v>222.22222222222223</v>
      </c>
      <c r="WX9" s="348">
        <f t="shared" ref="WX9" si="506">+WX8/WX10</f>
        <v>222.22222222222223</v>
      </c>
      <c r="WY9" s="348">
        <f t="shared" ref="WY9" si="507">+WY8/WY10</f>
        <v>222.22222222222223</v>
      </c>
      <c r="WZ9" s="348">
        <f t="shared" ref="WZ9" si="508">+WZ8/WZ10</f>
        <v>222.22222222222223</v>
      </c>
      <c r="XA9" s="348">
        <f t="shared" ref="XA9" si="509">+XA8/XA10</f>
        <v>222.22222222222223</v>
      </c>
      <c r="XB9" s="348">
        <f t="shared" ref="XB9" si="510">+XB8/XB10</f>
        <v>222.22222222222223</v>
      </c>
      <c r="XC9" s="348">
        <f t="shared" ref="XC9" si="511">+XC8/XC10</f>
        <v>222.22222222222223</v>
      </c>
      <c r="XD9" s="348">
        <f t="shared" ref="XD9" si="512">+XD8/XD10</f>
        <v>222.22222222222223</v>
      </c>
      <c r="XE9" s="348">
        <f t="shared" ref="XE9" si="513">+XE8/XE10</f>
        <v>222.22222222222223</v>
      </c>
      <c r="XF9" s="348">
        <f t="shared" ref="XF9" si="514">+XF8/XF10</f>
        <v>222.22222222222223</v>
      </c>
      <c r="XG9" s="348">
        <f t="shared" ref="XG9" si="515">+XG8/XG10</f>
        <v>222.22222222222223</v>
      </c>
      <c r="XH9" s="348">
        <f t="shared" ref="XH9" si="516">+XH8/XH10</f>
        <v>222.22222222222223</v>
      </c>
      <c r="XI9" s="348">
        <f t="shared" ref="XI9" si="517">+XI8/XI10</f>
        <v>222.22222222222223</v>
      </c>
      <c r="XJ9" s="348">
        <f t="shared" ref="XJ9" si="518">+XJ8/XJ10</f>
        <v>222.22222222222223</v>
      </c>
      <c r="XK9" s="348">
        <f>+XK8/XK10</f>
        <v>222.22222222222223</v>
      </c>
      <c r="XL9" s="348">
        <f t="shared" ref="XL9" si="519">+XL8/XL10</f>
        <v>222.22222222222223</v>
      </c>
      <c r="XM9" s="348">
        <f t="shared" ref="XM9" si="520">+XM8/XM10</f>
        <v>222.22222222222223</v>
      </c>
      <c r="XN9" s="348">
        <f t="shared" ref="XN9" si="521">+XN8/XN10</f>
        <v>222.22222222222223</v>
      </c>
      <c r="XO9" s="348">
        <f t="shared" ref="XO9" si="522">+XO8/XO10</f>
        <v>222.22222222222223</v>
      </c>
      <c r="XP9" s="348">
        <f t="shared" ref="XP9" si="523">+XP8/XP10</f>
        <v>222.22222222222223</v>
      </c>
      <c r="XQ9" s="348">
        <f t="shared" ref="XQ9" si="524">+XQ8/XQ10</f>
        <v>222.22222222222223</v>
      </c>
      <c r="XR9" s="348">
        <f t="shared" ref="XR9" si="525">+XR8/XR10</f>
        <v>222.22222222222223</v>
      </c>
      <c r="XS9" s="348">
        <f t="shared" ref="XS9" si="526">+XS8/XS10</f>
        <v>222.22222222222223</v>
      </c>
      <c r="XT9" s="348">
        <f t="shared" ref="XT9" si="527">+XT8/XT10</f>
        <v>222.22222222222223</v>
      </c>
      <c r="XU9" s="348">
        <f t="shared" ref="XU9" si="528">+XU8/XU10</f>
        <v>222.22222222222223</v>
      </c>
      <c r="XV9" s="348">
        <f t="shared" ref="XV9" si="529">+XV8/XV10</f>
        <v>222.22222222222223</v>
      </c>
      <c r="XW9" s="348">
        <f t="shared" ref="XW9" si="530">+XW8/XW10</f>
        <v>222.22222222222223</v>
      </c>
      <c r="XX9" s="348">
        <f t="shared" ref="XX9" si="531">+XX8/XX10</f>
        <v>222.22222222222223</v>
      </c>
      <c r="XY9" s="348">
        <f t="shared" ref="XY9" si="532">+XY8/XY10</f>
        <v>222.22222222222223</v>
      </c>
      <c r="XZ9" s="348">
        <f t="shared" ref="XZ9" si="533">+XZ8/XZ10</f>
        <v>222.22222222222223</v>
      </c>
      <c r="YA9" s="348">
        <f t="shared" ref="YA9" si="534">+YA8/YA10</f>
        <v>222.22222222222223</v>
      </c>
      <c r="YB9" s="348">
        <f t="shared" ref="YB9" si="535">+YB8/YB10</f>
        <v>222.22222222222223</v>
      </c>
      <c r="YC9" s="348">
        <f t="shared" ref="YC9" si="536">+YC8/YC10</f>
        <v>222.22222222222223</v>
      </c>
      <c r="YD9" s="348">
        <f t="shared" ref="YD9" si="537">+YD8/YD10</f>
        <v>222.22222222222223</v>
      </c>
      <c r="YE9" s="348">
        <f t="shared" ref="YE9" si="538">+YE8/YE10</f>
        <v>222.22222222222223</v>
      </c>
      <c r="YF9" s="348">
        <f t="shared" ref="YF9" si="539">+YF8/YF10</f>
        <v>222.22222222222223</v>
      </c>
      <c r="YG9" s="348">
        <f t="shared" ref="YG9" si="540">+YG8/YG10</f>
        <v>222.22222222222223</v>
      </c>
      <c r="YH9" s="348">
        <f t="shared" ref="YH9" si="541">+YH8/YH10</f>
        <v>222.22222222222223</v>
      </c>
      <c r="YI9" s="348">
        <f t="shared" ref="YI9" si="542">+YI8/YI10</f>
        <v>222.22222222222223</v>
      </c>
      <c r="YJ9" s="348">
        <f t="shared" ref="YJ9" si="543">+YJ8/YJ10</f>
        <v>222.22222222222223</v>
      </c>
      <c r="YK9" s="348">
        <f t="shared" ref="YK9" si="544">+YK8/YK10</f>
        <v>222.22222222222223</v>
      </c>
      <c r="YL9" s="348">
        <f t="shared" ref="YL9" si="545">+YL8/YL10</f>
        <v>222.22222222222223</v>
      </c>
      <c r="YM9" s="348">
        <f t="shared" ref="YM9" si="546">+YM8/YM10</f>
        <v>222.22222222222223</v>
      </c>
      <c r="YN9" s="348">
        <f t="shared" ref="YN9" si="547">+YN8/YN10</f>
        <v>222.22222222222223</v>
      </c>
      <c r="YO9" s="348">
        <f t="shared" ref="YO9" si="548">+YO8/YO10</f>
        <v>222.22222222222223</v>
      </c>
      <c r="YP9" s="348">
        <f t="shared" ref="YP9" si="549">+YP8/YP10</f>
        <v>222.22222222222223</v>
      </c>
      <c r="YQ9" s="348">
        <f t="shared" ref="YQ9" si="550">+YQ8/YQ10</f>
        <v>222.22222222222223</v>
      </c>
      <c r="YR9" s="348">
        <f t="shared" ref="YR9" si="551">+YR8/YR10</f>
        <v>222.22222222222223</v>
      </c>
      <c r="YS9" s="348">
        <f t="shared" ref="YS9" si="552">+YS8/YS10</f>
        <v>222.22222222222223</v>
      </c>
      <c r="YT9" s="348">
        <f t="shared" ref="YT9" si="553">+YT8/YT10</f>
        <v>222.22222222222223</v>
      </c>
      <c r="YU9" s="348">
        <f t="shared" ref="YU9" si="554">+YU8/YU10</f>
        <v>222.22222222222223</v>
      </c>
      <c r="YV9" s="348">
        <f t="shared" ref="YV9" si="555">+YV8/YV10</f>
        <v>222.22222222222223</v>
      </c>
      <c r="YW9" s="348">
        <f t="shared" ref="YW9" si="556">+YW8/YW10</f>
        <v>222.22222222222223</v>
      </c>
      <c r="YX9" s="348">
        <f t="shared" ref="YX9" si="557">+YX8/YX10</f>
        <v>222.22222222222223</v>
      </c>
      <c r="YY9" s="348">
        <f t="shared" ref="YY9" si="558">+YY8/YY10</f>
        <v>222.22222222222223</v>
      </c>
      <c r="YZ9" s="348">
        <f t="shared" ref="YZ9" si="559">+YZ8/YZ10</f>
        <v>222.22222222222223</v>
      </c>
      <c r="ZA9" s="348">
        <f t="shared" ref="ZA9" si="560">+ZA8/ZA10</f>
        <v>222.22222222222223</v>
      </c>
      <c r="ZB9" s="348">
        <f t="shared" ref="ZB9" si="561">+ZB8/ZB10</f>
        <v>222.22222222222223</v>
      </c>
      <c r="ZC9" s="348">
        <f t="shared" ref="ZC9" si="562">+ZC8/ZC10</f>
        <v>222.22222222222223</v>
      </c>
      <c r="ZD9" s="348">
        <f t="shared" ref="ZD9" si="563">+ZD8/ZD10</f>
        <v>222.22222222222223</v>
      </c>
      <c r="ZE9" s="348">
        <f t="shared" ref="ZE9" si="564">+ZE8/ZE10</f>
        <v>222.22222222222223</v>
      </c>
      <c r="ZF9" s="348">
        <f t="shared" ref="ZF9" si="565">+ZF8/ZF10</f>
        <v>222.22222222222223</v>
      </c>
      <c r="ZG9" s="348">
        <f t="shared" ref="ZG9" si="566">+ZG8/ZG10</f>
        <v>222.22222222222223</v>
      </c>
      <c r="ZH9" s="348">
        <f t="shared" ref="ZH9" si="567">+ZH8/ZH10</f>
        <v>222.22222222222223</v>
      </c>
      <c r="ZI9" s="348">
        <f>+ZI8/ZI10</f>
        <v>222.22222222222223</v>
      </c>
      <c r="ZJ9" s="348">
        <f t="shared" ref="ZJ9" si="568">+ZJ8/ZJ10</f>
        <v>222.22222222222223</v>
      </c>
      <c r="ZK9" s="348">
        <f t="shared" ref="ZK9" si="569">+ZK8/ZK10</f>
        <v>222.22222222222223</v>
      </c>
      <c r="ZL9" s="348">
        <f t="shared" ref="ZL9" si="570">+ZL8/ZL10</f>
        <v>222.22222222222223</v>
      </c>
      <c r="ZM9" s="348">
        <f t="shared" ref="ZM9" si="571">+ZM8/ZM10</f>
        <v>222.22222222222223</v>
      </c>
      <c r="ZN9" s="348">
        <f t="shared" ref="ZN9" si="572">+ZN8/ZN10</f>
        <v>222.22222222222223</v>
      </c>
      <c r="ZO9" s="348">
        <f t="shared" ref="ZO9" si="573">+ZO8/ZO10</f>
        <v>222.22222222222223</v>
      </c>
      <c r="ZP9" s="348">
        <f t="shared" ref="ZP9" si="574">+ZP8/ZP10</f>
        <v>222.22222222222223</v>
      </c>
      <c r="ZQ9" s="348">
        <f t="shared" ref="ZQ9" si="575">+ZQ8/ZQ10</f>
        <v>222.22222222222223</v>
      </c>
      <c r="ZR9" s="348">
        <f t="shared" ref="ZR9" si="576">+ZR8/ZR10</f>
        <v>222.22222222222223</v>
      </c>
      <c r="ZS9" s="348">
        <f t="shared" ref="ZS9" si="577">+ZS8/ZS10</f>
        <v>222.22222222222223</v>
      </c>
      <c r="ZT9" s="348">
        <f t="shared" ref="ZT9" si="578">+ZT8/ZT10</f>
        <v>222.22222222222223</v>
      </c>
      <c r="ZU9" s="348">
        <f t="shared" ref="ZU9" si="579">+ZU8/ZU10</f>
        <v>222.22222222222223</v>
      </c>
      <c r="ZV9" s="348">
        <f t="shared" ref="ZV9" si="580">+ZV8/ZV10</f>
        <v>222.22222222222223</v>
      </c>
      <c r="ZW9" s="348">
        <f t="shared" ref="ZW9" si="581">+ZW8/ZW10</f>
        <v>222.22222222222223</v>
      </c>
      <c r="ZX9" s="348">
        <f t="shared" ref="ZX9" si="582">+ZX8/ZX10</f>
        <v>222.22222222222223</v>
      </c>
      <c r="ZY9" s="348">
        <f t="shared" ref="ZY9" si="583">+ZY8/ZY10</f>
        <v>222.22222222222223</v>
      </c>
      <c r="ZZ9" s="348">
        <f t="shared" ref="ZZ9" si="584">+ZZ8/ZZ10</f>
        <v>222.22222222222223</v>
      </c>
      <c r="AAA9" s="348">
        <f t="shared" ref="AAA9" si="585">+AAA8/AAA10</f>
        <v>222.22222222222223</v>
      </c>
      <c r="AAB9" s="348">
        <f t="shared" ref="AAB9" si="586">+AAB8/AAB10</f>
        <v>222.22222222222223</v>
      </c>
      <c r="AAC9" s="348">
        <f t="shared" ref="AAC9" si="587">+AAC8/AAC10</f>
        <v>222.22222222222223</v>
      </c>
      <c r="AAD9" s="348">
        <f t="shared" ref="AAD9" si="588">+AAD8/AAD10</f>
        <v>222.22222222222223</v>
      </c>
      <c r="AAE9" s="348">
        <f t="shared" ref="AAE9" si="589">+AAE8/AAE10</f>
        <v>222.22222222222223</v>
      </c>
      <c r="AAF9" s="348">
        <f t="shared" ref="AAF9" si="590">+AAF8/AAF10</f>
        <v>222.22222222222223</v>
      </c>
      <c r="AAG9" s="348">
        <f t="shared" ref="AAG9" si="591">+AAG8/AAG10</f>
        <v>222.22222222222223</v>
      </c>
      <c r="AAH9" s="348">
        <f t="shared" ref="AAH9" si="592">+AAH8/AAH10</f>
        <v>222.22222222222223</v>
      </c>
      <c r="AAI9" s="348">
        <f t="shared" ref="AAI9" si="593">+AAI8/AAI10</f>
        <v>222.22222222222223</v>
      </c>
      <c r="AAJ9" s="348">
        <f t="shared" ref="AAJ9" si="594">+AAJ8/AAJ10</f>
        <v>222.22222222222223</v>
      </c>
      <c r="AAK9" s="348">
        <f t="shared" ref="AAK9" si="595">+AAK8/AAK10</f>
        <v>222.22222222222223</v>
      </c>
      <c r="AAL9" s="348">
        <f t="shared" ref="AAL9" si="596">+AAL8/AAL10</f>
        <v>222.22222222222223</v>
      </c>
      <c r="AAM9" s="348">
        <f t="shared" ref="AAM9" si="597">+AAM8/AAM10</f>
        <v>222.22222222222223</v>
      </c>
      <c r="AAN9" s="348">
        <f t="shared" ref="AAN9" si="598">+AAN8/AAN10</f>
        <v>222.22222222222223</v>
      </c>
      <c r="AAO9" s="348">
        <f t="shared" ref="AAO9" si="599">+AAO8/AAO10</f>
        <v>222.22222222222223</v>
      </c>
      <c r="AAP9" s="348">
        <f t="shared" ref="AAP9" si="600">+AAP8/AAP10</f>
        <v>222.22222222222223</v>
      </c>
      <c r="AAQ9" s="348">
        <f t="shared" ref="AAQ9" si="601">+AAQ8/AAQ10</f>
        <v>222.22222222222223</v>
      </c>
      <c r="AAR9" s="348">
        <f t="shared" ref="AAR9" si="602">+AAR8/AAR10</f>
        <v>222.22222222222223</v>
      </c>
      <c r="AAS9" s="348">
        <f t="shared" ref="AAS9" si="603">+AAS8/AAS10</f>
        <v>222.22222222222223</v>
      </c>
      <c r="AAT9" s="348">
        <f t="shared" ref="AAT9" si="604">+AAT8/AAT10</f>
        <v>222.22222222222223</v>
      </c>
      <c r="AAU9" s="348">
        <f t="shared" ref="AAU9" si="605">+AAU8/AAU10</f>
        <v>222.22222222222223</v>
      </c>
      <c r="AAV9" s="348">
        <f t="shared" ref="AAV9" si="606">+AAV8/AAV10</f>
        <v>222.22222222222223</v>
      </c>
      <c r="AAW9" s="348">
        <f t="shared" ref="AAW9" si="607">+AAW8/AAW10</f>
        <v>222.22222222222223</v>
      </c>
      <c r="AAX9" s="348">
        <f t="shared" ref="AAX9" si="608">+AAX8/AAX10</f>
        <v>222.22222222222223</v>
      </c>
      <c r="AAY9" s="348">
        <f t="shared" ref="AAY9" si="609">+AAY8/AAY10</f>
        <v>222.22222222222223</v>
      </c>
      <c r="AAZ9" s="348">
        <f t="shared" ref="AAZ9" si="610">+AAZ8/AAZ10</f>
        <v>222.22222222222223</v>
      </c>
      <c r="ABA9" s="348">
        <f t="shared" ref="ABA9" si="611">+ABA8/ABA10</f>
        <v>222.22222222222223</v>
      </c>
      <c r="ABB9" s="348">
        <f t="shared" ref="ABB9" si="612">+ABB8/ABB10</f>
        <v>222.22222222222223</v>
      </c>
      <c r="ABC9" s="348">
        <f t="shared" ref="ABC9" si="613">+ABC8/ABC10</f>
        <v>222.22222222222223</v>
      </c>
      <c r="ABD9" s="348">
        <f t="shared" ref="ABD9" si="614">+ABD8/ABD10</f>
        <v>222.22222222222223</v>
      </c>
      <c r="ABE9" s="348">
        <f t="shared" ref="ABE9" si="615">+ABE8/ABE10</f>
        <v>222.22222222222223</v>
      </c>
      <c r="ABF9" s="348">
        <f t="shared" ref="ABF9" si="616">+ABF8/ABF10</f>
        <v>222.22222222222223</v>
      </c>
      <c r="ABG9" s="348">
        <f t="shared" ref="ABG9" si="617">+ABG8/ABG10</f>
        <v>222.22222222222223</v>
      </c>
      <c r="ABH9" s="348">
        <f t="shared" ref="ABH9" si="618">+ABH8/ABH10</f>
        <v>222.22222222222223</v>
      </c>
      <c r="ABI9" s="348">
        <f t="shared" ref="ABI9" si="619">+ABI8/ABI10</f>
        <v>222.22222222222223</v>
      </c>
      <c r="ABJ9" s="348">
        <f t="shared" ref="ABJ9" si="620">+ABJ8/ABJ10</f>
        <v>222.22222222222223</v>
      </c>
      <c r="ABK9" s="348">
        <f t="shared" ref="ABK9" si="621">+ABK8/ABK10</f>
        <v>222.22222222222223</v>
      </c>
      <c r="ABL9" s="348">
        <f t="shared" ref="ABL9" si="622">+ABL8/ABL10</f>
        <v>222.22222222222223</v>
      </c>
      <c r="ABM9" s="348">
        <f t="shared" ref="ABM9" si="623">+ABM8/ABM10</f>
        <v>222.22222222222223</v>
      </c>
      <c r="ABN9" s="348">
        <f t="shared" ref="ABN9" si="624">+ABN8/ABN10</f>
        <v>222.22222222222223</v>
      </c>
      <c r="ABO9" s="348">
        <f t="shared" ref="ABO9" si="625">+ABO8/ABO10</f>
        <v>222.22222222222223</v>
      </c>
      <c r="ABP9" s="348">
        <f t="shared" ref="ABP9" si="626">+ABP8/ABP10</f>
        <v>222.22222222222223</v>
      </c>
      <c r="ABQ9" s="348">
        <f t="shared" ref="ABQ9" si="627">+ABQ8/ABQ10</f>
        <v>222.22222222222223</v>
      </c>
      <c r="ABR9" s="348">
        <f t="shared" ref="ABR9" si="628">+ABR8/ABR10</f>
        <v>222.22222222222223</v>
      </c>
      <c r="ABS9" s="348">
        <f t="shared" ref="ABS9" si="629">+ABS8/ABS10</f>
        <v>222.22222222222223</v>
      </c>
      <c r="ABT9" s="348">
        <f t="shared" ref="ABT9" si="630">+ABT8/ABT10</f>
        <v>222.22222222222223</v>
      </c>
      <c r="ABU9" s="348">
        <f t="shared" ref="ABU9" si="631">+ABU8/ABU10</f>
        <v>222.22222222222223</v>
      </c>
      <c r="ABV9" s="348">
        <f t="shared" ref="ABV9" si="632">+ABV8/ABV10</f>
        <v>222.22222222222223</v>
      </c>
      <c r="ABW9" s="348">
        <f t="shared" ref="ABW9" si="633">+ABW8/ABW10</f>
        <v>222.22222222222223</v>
      </c>
      <c r="ABX9" s="348">
        <f t="shared" ref="ABX9" si="634">+ABX8/ABX10</f>
        <v>222.22222222222223</v>
      </c>
      <c r="ABY9" s="348">
        <f t="shared" ref="ABY9" si="635">+ABY8/ABY10</f>
        <v>222.22222222222223</v>
      </c>
      <c r="ABZ9" s="348">
        <f t="shared" ref="ABZ9" si="636">+ABZ8/ABZ10</f>
        <v>222.22222222222223</v>
      </c>
      <c r="ACA9" s="348">
        <f t="shared" ref="ACA9" si="637">+ACA8/ACA10</f>
        <v>222.22222222222223</v>
      </c>
      <c r="ACB9" s="348">
        <f t="shared" ref="ACB9" si="638">+ACB8/ACB10</f>
        <v>222.22222222222223</v>
      </c>
      <c r="ACC9" s="348">
        <f t="shared" ref="ACC9" si="639">+ACC8/ACC10</f>
        <v>222.22222222222223</v>
      </c>
      <c r="ACD9" s="348">
        <f t="shared" ref="ACD9" si="640">+ACD8/ACD10</f>
        <v>222.22222222222223</v>
      </c>
      <c r="ACE9" s="348">
        <f t="shared" ref="ACE9" si="641">+ACE8/ACE10</f>
        <v>222.22222222222223</v>
      </c>
      <c r="ACF9" s="348">
        <f t="shared" ref="ACF9" si="642">+ACF8/ACF10</f>
        <v>222.22222222222223</v>
      </c>
      <c r="ACG9" s="348">
        <f t="shared" ref="ACG9" si="643">+ACG8/ACG10</f>
        <v>222.22222222222223</v>
      </c>
      <c r="ACH9" s="348">
        <f t="shared" ref="ACH9" si="644">+ACH8/ACH10</f>
        <v>222.22222222222223</v>
      </c>
      <c r="ACI9" s="348">
        <f>+ACI8/ACI10</f>
        <v>222.22222222222223</v>
      </c>
      <c r="ACJ9" s="348">
        <f t="shared" ref="ACJ9" si="645">+ACJ8/ACJ10</f>
        <v>222.22222222222223</v>
      </c>
      <c r="ACK9" s="348">
        <f t="shared" ref="ACK9" si="646">+ACK8/ACK10</f>
        <v>222.22222222222223</v>
      </c>
      <c r="ACL9" s="348">
        <f t="shared" ref="ACL9" si="647">+ACL8/ACL10</f>
        <v>222.22222222222223</v>
      </c>
      <c r="ACM9" s="348">
        <f t="shared" ref="ACM9" si="648">+ACM8/ACM10</f>
        <v>222.22222222222223</v>
      </c>
      <c r="ACN9" s="348">
        <f t="shared" ref="ACN9" si="649">+ACN8/ACN10</f>
        <v>222.22222222222223</v>
      </c>
      <c r="ACO9" s="348">
        <f t="shared" ref="ACO9" si="650">+ACO8/ACO10</f>
        <v>222.22222222222223</v>
      </c>
      <c r="ACP9" s="348">
        <f t="shared" ref="ACP9" si="651">+ACP8/ACP10</f>
        <v>222.22222222222223</v>
      </c>
      <c r="ACQ9" s="348">
        <f t="shared" ref="ACQ9" si="652">+ACQ8/ACQ10</f>
        <v>222.22222222222223</v>
      </c>
      <c r="ACR9" s="334">
        <f>+ACR8/ACR10</f>
        <v>111.11111111111111</v>
      </c>
      <c r="ACS9" s="334">
        <f t="shared" ref="ACS9:ACV9" si="653">+ACS8/ACS10</f>
        <v>111.11111111111111</v>
      </c>
      <c r="ACT9" s="334">
        <f t="shared" si="653"/>
        <v>111.11111111111111</v>
      </c>
      <c r="ACU9" s="334">
        <f t="shared" si="653"/>
        <v>111.11111111111111</v>
      </c>
      <c r="ACV9" s="334">
        <f t="shared" si="653"/>
        <v>111.11111111111111</v>
      </c>
      <c r="ACW9" s="334">
        <f t="shared" ref="ACW9" si="654">+ACW8/ACW10</f>
        <v>111.11111111111111</v>
      </c>
      <c r="ACX9" s="334">
        <f t="shared" ref="ACX9" si="655">+ACX8/ACX10</f>
        <v>111.11111111111111</v>
      </c>
      <c r="ACY9" s="334">
        <f t="shared" ref="ACY9" si="656">+ACY8/ACY10</f>
        <v>111.11111111111111</v>
      </c>
      <c r="ACZ9" s="334">
        <f t="shared" ref="ACZ9" si="657">+ACZ8/ACZ10</f>
        <v>111.11111111111111</v>
      </c>
      <c r="ADA9" s="334">
        <f t="shared" ref="ADA9" si="658">+ADA8/ADA10</f>
        <v>111.11111111111111</v>
      </c>
      <c r="ADB9" s="334">
        <f t="shared" ref="ADB9" si="659">+ADB8/ADB10</f>
        <v>111.11111111111111</v>
      </c>
      <c r="ADC9" s="334">
        <f t="shared" ref="ADC9" si="660">+ADC8/ADC10</f>
        <v>111.11111111111111</v>
      </c>
      <c r="ADD9" s="334">
        <f t="shared" ref="ADD9" si="661">+ADD8/ADD10</f>
        <v>125.34445980542755</v>
      </c>
      <c r="ADE9" s="334">
        <f t="shared" ref="ADE9" si="662">+ADE8/ADE10</f>
        <v>160.92783154121867</v>
      </c>
      <c r="ADF9" s="334">
        <f t="shared" ref="ADF9" si="663">+ADF8/ADF10</f>
        <v>160.92783154121867</v>
      </c>
      <c r="ADG9" s="334">
        <f t="shared" ref="ADG9" si="664">+ADG8/ADG10</f>
        <v>160.92783154121867</v>
      </c>
      <c r="ADH9" s="334">
        <f t="shared" ref="ADH9" si="665">+ADH8/ADH10</f>
        <v>160.92783154121867</v>
      </c>
      <c r="ADI9" s="334">
        <f t="shared" ref="ADI9" si="666">+ADI8/ADI10</f>
        <v>165.84683307731694</v>
      </c>
      <c r="ADJ9" s="334">
        <f t="shared" ref="ADJ9" si="667">+ADJ8/ADJ10</f>
        <v>166.66666666666666</v>
      </c>
      <c r="ADK9" s="334">
        <f t="shared" ref="ADK9" si="668">+ADK8/ADK10</f>
        <v>166.66666666666666</v>
      </c>
      <c r="ADL9" s="334">
        <f t="shared" ref="ADL9" si="669">+ADL8/ADL10</f>
        <v>166.66666666666666</v>
      </c>
      <c r="ADM9" s="334">
        <f t="shared" ref="ADM9" si="670">+ADM8/ADM10</f>
        <v>166.66666666666666</v>
      </c>
      <c r="ADN9" s="334">
        <f t="shared" ref="ADN9" si="671">+ADN8/ADN10</f>
        <v>166.66666666666666</v>
      </c>
      <c r="ADO9" s="334">
        <f t="shared" ref="ADO9" si="672">+ADO8/ADO10</f>
        <v>166.66666666666666</v>
      </c>
      <c r="ADP9" s="334">
        <f t="shared" ref="ADP9" si="673">+ADP8/ADP10</f>
        <v>166.66666666666666</v>
      </c>
      <c r="ADQ9" s="334">
        <f t="shared" ref="ADQ9" si="674">+ADQ8/ADQ10</f>
        <v>174.60317460317461</v>
      </c>
      <c r="ADR9" s="334">
        <f t="shared" ref="ADR9" si="675">+ADR8/ADR10</f>
        <v>222.22222222222223</v>
      </c>
      <c r="ADS9" s="334">
        <f t="shared" ref="ADS9" si="676">+ADS8/ADS10</f>
        <v>222.22222222222223</v>
      </c>
      <c r="ADT9" s="334">
        <f t="shared" ref="ADT9" si="677">+ADT8/ADT10</f>
        <v>222.22222222222223</v>
      </c>
      <c r="ADU9" s="334">
        <f t="shared" ref="ADU9" si="678">+ADU8/ADU10</f>
        <v>222.22222222222223</v>
      </c>
      <c r="ADV9" s="334">
        <f t="shared" ref="ADV9" si="679">+ADV8/ADV10</f>
        <v>222.22222222222223</v>
      </c>
      <c r="ADW9" s="334">
        <f t="shared" ref="ADW9" si="680">+ADW8/ADW10</f>
        <v>222.22222222222223</v>
      </c>
      <c r="ADX9" s="334">
        <f t="shared" ref="ADX9" si="681">+ADX8/ADX10</f>
        <v>222.22222222222223</v>
      </c>
      <c r="ADY9" s="334">
        <f t="shared" ref="ADY9" si="682">+ADY8/ADY10</f>
        <v>222.22222222222223</v>
      </c>
      <c r="ADZ9" s="334">
        <f t="shared" ref="ADZ9" si="683">+ADZ8/ADZ10</f>
        <v>222.22222222222223</v>
      </c>
      <c r="AEA9" s="334">
        <f t="shared" ref="AEA9" si="684">+AEA8/AEA10</f>
        <v>222.22222222222223</v>
      </c>
      <c r="AEB9" s="334">
        <f t="shared" ref="AEB9" si="685">+AEB8/AEB10</f>
        <v>222.22222222222223</v>
      </c>
      <c r="AEC9" s="334">
        <f t="shared" ref="AEC9" si="686">+AEC8/AEC10</f>
        <v>222.22222222222223</v>
      </c>
      <c r="AED9" s="334">
        <f t="shared" ref="AED9" si="687">+AED8/AED10</f>
        <v>222.22222222222223</v>
      </c>
      <c r="AEE9" s="334">
        <f t="shared" ref="AEE9" si="688">+AEE8/AEE10</f>
        <v>222.22222222222223</v>
      </c>
      <c r="AEF9" s="334">
        <f t="shared" ref="AEF9" si="689">+AEF8/AEF10</f>
        <v>222.22222222222223</v>
      </c>
      <c r="AEG9" s="334">
        <f t="shared" ref="AEG9" si="690">+AEG8/AEG10</f>
        <v>222.22222222222223</v>
      </c>
      <c r="AEH9" s="334">
        <f t="shared" ref="AEH9" si="691">+AEH8/AEH10</f>
        <v>222.22222222222223</v>
      </c>
      <c r="AEI9" s="334">
        <f t="shared" ref="AEI9" si="692">+AEI8/AEI10</f>
        <v>222.22222222222223</v>
      </c>
      <c r="AEJ9" s="334">
        <f t="shared" ref="AEJ9" si="693">+AEJ8/AEJ10</f>
        <v>222.22222222222223</v>
      </c>
      <c r="AEK9" s="334">
        <f t="shared" ref="AEK9" si="694">+AEK8/AEK10</f>
        <v>222.22222222222223</v>
      </c>
      <c r="AEL9" s="334">
        <f t="shared" ref="AEL9" si="695">+AEL8/AEL10</f>
        <v>222.22222222222223</v>
      </c>
      <c r="AEM9" s="334">
        <f t="shared" ref="AEM9" si="696">+AEM8/AEM10</f>
        <v>222.22222222222223</v>
      </c>
      <c r="AEN9" s="334">
        <f t="shared" ref="AEN9" si="697">+AEN8/AEN10</f>
        <v>222.22222222222223</v>
      </c>
      <c r="AEO9" s="334">
        <f t="shared" ref="AEO9" si="698">+AEO8/AEO10</f>
        <v>222.22222222222223</v>
      </c>
      <c r="AEP9" s="334">
        <f t="shared" ref="AEP9" si="699">+AEP8/AEP10</f>
        <v>222.22222222222223</v>
      </c>
      <c r="AEQ9" s="334">
        <f t="shared" ref="AEQ9" si="700">+AEQ8/AEQ10</f>
        <v>222.22222222222223</v>
      </c>
      <c r="AER9" s="334">
        <f t="shared" ref="AER9" si="701">+AER8/AER10</f>
        <v>222.22222222222223</v>
      </c>
    </row>
    <row r="10" spans="1:877" x14ac:dyDescent="0.2">
      <c r="A10" s="463" t="s">
        <v>101</v>
      </c>
      <c r="B10" s="335">
        <f>+B6*24*B12/100</f>
        <v>450</v>
      </c>
      <c r="C10" s="334">
        <f>+C6*24*C12/100</f>
        <v>558</v>
      </c>
      <c r="D10" s="334">
        <f t="shared" ref="D10:M10" si="702">+D6*24*D12/100</f>
        <v>504</v>
      </c>
      <c r="E10" s="334">
        <f t="shared" si="702"/>
        <v>558</v>
      </c>
      <c r="F10" s="334">
        <f t="shared" si="702"/>
        <v>540</v>
      </c>
      <c r="G10" s="334">
        <f t="shared" si="702"/>
        <v>558</v>
      </c>
      <c r="H10" s="334">
        <f t="shared" si="702"/>
        <v>540</v>
      </c>
      <c r="I10" s="334">
        <f t="shared" si="702"/>
        <v>558</v>
      </c>
      <c r="J10" s="334">
        <f t="shared" si="702"/>
        <v>558</v>
      </c>
      <c r="K10" s="334">
        <f t="shared" si="702"/>
        <v>540</v>
      </c>
      <c r="L10" s="334">
        <f t="shared" si="702"/>
        <v>558</v>
      </c>
      <c r="M10" s="334">
        <f t="shared" si="702"/>
        <v>648</v>
      </c>
      <c r="N10" s="347">
        <f>+SUM(B10:D10)</f>
        <v>1512</v>
      </c>
      <c r="O10" s="348">
        <f>+SUM(E10:G10)</f>
        <v>1656</v>
      </c>
      <c r="P10" s="348">
        <f>+SUM(H10:J10)</f>
        <v>1656</v>
      </c>
      <c r="Q10" s="349">
        <f>+SUM(K10:M10)</f>
        <v>1746</v>
      </c>
      <c r="R10" s="335">
        <f>+SUM($B$10:B10)</f>
        <v>450</v>
      </c>
      <c r="S10" s="334">
        <f>+SUM($B$10:C10)</f>
        <v>1008</v>
      </c>
      <c r="T10" s="334">
        <f>+SUM($B$10:D10)</f>
        <v>1512</v>
      </c>
      <c r="U10" s="334">
        <f>+SUM($B$10:E10)</f>
        <v>2070</v>
      </c>
      <c r="V10" s="334">
        <f>+SUM($B$10:F10)</f>
        <v>2610</v>
      </c>
      <c r="W10" s="334">
        <f>+SUM($B$10:G10)</f>
        <v>3168</v>
      </c>
      <c r="X10" s="334">
        <f>+SUM($B$10:H10)</f>
        <v>3708</v>
      </c>
      <c r="Y10" s="334">
        <f>+SUM($B$10:I10)</f>
        <v>4266</v>
      </c>
      <c r="Z10" s="334">
        <f>+SUM($B$10:J10)</f>
        <v>4824</v>
      </c>
      <c r="AA10" s="334">
        <f>+SUM($B$10:K10)</f>
        <v>5364</v>
      </c>
      <c r="AB10" s="334">
        <f>+SUM($B$10:L10)</f>
        <v>5922</v>
      </c>
      <c r="AC10" s="344">
        <f>+SUM($B$10:M10)</f>
        <v>6570</v>
      </c>
      <c r="AD10" s="334">
        <f t="shared" ref="AD10:AO10" si="703">+B10/AD6</f>
        <v>18</v>
      </c>
      <c r="AE10" s="334">
        <f t="shared" si="703"/>
        <v>18</v>
      </c>
      <c r="AF10" s="334">
        <f t="shared" si="703"/>
        <v>18</v>
      </c>
      <c r="AG10" s="334">
        <f t="shared" si="703"/>
        <v>18</v>
      </c>
      <c r="AH10" s="334">
        <f t="shared" si="703"/>
        <v>18</v>
      </c>
      <c r="AI10" s="334">
        <f t="shared" si="703"/>
        <v>18</v>
      </c>
      <c r="AJ10" s="334">
        <f t="shared" si="703"/>
        <v>18</v>
      </c>
      <c r="AK10" s="334">
        <f t="shared" si="703"/>
        <v>18</v>
      </c>
      <c r="AL10" s="334">
        <f t="shared" si="703"/>
        <v>18</v>
      </c>
      <c r="AM10" s="334">
        <f t="shared" si="703"/>
        <v>18</v>
      </c>
      <c r="AN10" s="334">
        <f t="shared" si="703"/>
        <v>18</v>
      </c>
      <c r="AO10" s="334">
        <f t="shared" si="703"/>
        <v>18</v>
      </c>
      <c r="AP10" s="347">
        <f>+$AD$10*AP6</f>
        <v>18</v>
      </c>
      <c r="AQ10" s="348">
        <f>+$AD$10*AQ6</f>
        <v>36</v>
      </c>
      <c r="AR10" s="348">
        <f t="shared" ref="AR10:AW10" si="704">+$AD$10*AR6</f>
        <v>54</v>
      </c>
      <c r="AS10" s="348">
        <f t="shared" si="704"/>
        <v>72</v>
      </c>
      <c r="AT10" s="348">
        <f t="shared" si="704"/>
        <v>90</v>
      </c>
      <c r="AU10" s="348">
        <f t="shared" si="704"/>
        <v>108</v>
      </c>
      <c r="AV10" s="348">
        <f t="shared" si="704"/>
        <v>126</v>
      </c>
      <c r="AW10" s="348">
        <f t="shared" si="704"/>
        <v>144</v>
      </c>
      <c r="AX10" s="348">
        <f t="shared" ref="AX10:BN10" si="705">+$AD$10*AX6</f>
        <v>162</v>
      </c>
      <c r="AY10" s="348">
        <f t="shared" si="705"/>
        <v>180</v>
      </c>
      <c r="AZ10" s="348">
        <f t="shared" si="705"/>
        <v>198</v>
      </c>
      <c r="BA10" s="348">
        <f t="shared" si="705"/>
        <v>216</v>
      </c>
      <c r="BB10" s="348">
        <f t="shared" si="705"/>
        <v>234</v>
      </c>
      <c r="BC10" s="348">
        <f t="shared" si="705"/>
        <v>252</v>
      </c>
      <c r="BD10" s="348">
        <f t="shared" si="705"/>
        <v>270</v>
      </c>
      <c r="BE10" s="348">
        <f t="shared" si="705"/>
        <v>288</v>
      </c>
      <c r="BF10" s="348">
        <f t="shared" si="705"/>
        <v>306</v>
      </c>
      <c r="BG10" s="348">
        <f t="shared" si="705"/>
        <v>324</v>
      </c>
      <c r="BH10" s="348">
        <f t="shared" si="705"/>
        <v>342</v>
      </c>
      <c r="BI10" s="348">
        <f t="shared" si="705"/>
        <v>360</v>
      </c>
      <c r="BJ10" s="348">
        <f t="shared" si="705"/>
        <v>378</v>
      </c>
      <c r="BK10" s="348">
        <f t="shared" si="705"/>
        <v>396</v>
      </c>
      <c r="BL10" s="348">
        <f t="shared" si="705"/>
        <v>414</v>
      </c>
      <c r="BM10" s="348">
        <f t="shared" si="705"/>
        <v>432</v>
      </c>
      <c r="BN10" s="344">
        <f t="shared" si="705"/>
        <v>450</v>
      </c>
      <c r="BO10" s="347">
        <f t="shared" ref="BO10:CS10" si="706">+$AE$10*BO6</f>
        <v>18</v>
      </c>
      <c r="BP10" s="348">
        <f t="shared" si="706"/>
        <v>36</v>
      </c>
      <c r="BQ10" s="348">
        <f t="shared" si="706"/>
        <v>54</v>
      </c>
      <c r="BR10" s="348">
        <f t="shared" si="706"/>
        <v>72</v>
      </c>
      <c r="BS10" s="348">
        <f t="shared" si="706"/>
        <v>90</v>
      </c>
      <c r="BT10" s="348">
        <f t="shared" si="706"/>
        <v>108</v>
      </c>
      <c r="BU10" s="348">
        <f t="shared" si="706"/>
        <v>126</v>
      </c>
      <c r="BV10" s="348">
        <f t="shared" si="706"/>
        <v>144</v>
      </c>
      <c r="BW10" s="348">
        <f t="shared" si="706"/>
        <v>162</v>
      </c>
      <c r="BX10" s="348">
        <f t="shared" si="706"/>
        <v>180</v>
      </c>
      <c r="BY10" s="348">
        <f t="shared" si="706"/>
        <v>198</v>
      </c>
      <c r="BZ10" s="348">
        <f t="shared" si="706"/>
        <v>216</v>
      </c>
      <c r="CA10" s="348">
        <f t="shared" si="706"/>
        <v>234</v>
      </c>
      <c r="CB10" s="348">
        <f t="shared" si="706"/>
        <v>252</v>
      </c>
      <c r="CC10" s="348">
        <f t="shared" si="706"/>
        <v>270</v>
      </c>
      <c r="CD10" s="348">
        <f t="shared" si="706"/>
        <v>288</v>
      </c>
      <c r="CE10" s="348">
        <f t="shared" si="706"/>
        <v>306</v>
      </c>
      <c r="CF10" s="348">
        <f t="shared" si="706"/>
        <v>324</v>
      </c>
      <c r="CG10" s="348">
        <f t="shared" si="706"/>
        <v>342</v>
      </c>
      <c r="CH10" s="348">
        <f t="shared" si="706"/>
        <v>360</v>
      </c>
      <c r="CI10" s="348">
        <f t="shared" si="706"/>
        <v>378</v>
      </c>
      <c r="CJ10" s="348">
        <f t="shared" si="706"/>
        <v>396</v>
      </c>
      <c r="CK10" s="348">
        <f t="shared" si="706"/>
        <v>414</v>
      </c>
      <c r="CL10" s="348">
        <f t="shared" si="706"/>
        <v>432</v>
      </c>
      <c r="CM10" s="348">
        <f t="shared" si="706"/>
        <v>450</v>
      </c>
      <c r="CN10" s="348">
        <f t="shared" si="706"/>
        <v>468</v>
      </c>
      <c r="CO10" s="348">
        <f t="shared" si="706"/>
        <v>486</v>
      </c>
      <c r="CP10" s="348">
        <f t="shared" si="706"/>
        <v>504</v>
      </c>
      <c r="CQ10" s="348">
        <f t="shared" si="706"/>
        <v>522</v>
      </c>
      <c r="CR10" s="348">
        <f t="shared" si="706"/>
        <v>540</v>
      </c>
      <c r="CS10" s="348">
        <f t="shared" si="706"/>
        <v>558</v>
      </c>
      <c r="CT10" s="347">
        <f t="shared" ref="CT10:DU10" si="707">+$AF$10*CT6</f>
        <v>18</v>
      </c>
      <c r="CU10" s="348">
        <f t="shared" si="707"/>
        <v>36</v>
      </c>
      <c r="CV10" s="348">
        <f t="shared" si="707"/>
        <v>54</v>
      </c>
      <c r="CW10" s="348">
        <f t="shared" si="707"/>
        <v>72</v>
      </c>
      <c r="CX10" s="348">
        <f t="shared" si="707"/>
        <v>90</v>
      </c>
      <c r="CY10" s="348">
        <f t="shared" si="707"/>
        <v>108</v>
      </c>
      <c r="CZ10" s="348">
        <f t="shared" si="707"/>
        <v>126</v>
      </c>
      <c r="DA10" s="348">
        <f t="shared" si="707"/>
        <v>144</v>
      </c>
      <c r="DB10" s="348">
        <f t="shared" si="707"/>
        <v>162</v>
      </c>
      <c r="DC10" s="348">
        <f t="shared" si="707"/>
        <v>180</v>
      </c>
      <c r="DD10" s="348">
        <f t="shared" si="707"/>
        <v>198</v>
      </c>
      <c r="DE10" s="348">
        <f t="shared" si="707"/>
        <v>216</v>
      </c>
      <c r="DF10" s="348">
        <f t="shared" si="707"/>
        <v>234</v>
      </c>
      <c r="DG10" s="348">
        <f t="shared" si="707"/>
        <v>252</v>
      </c>
      <c r="DH10" s="348">
        <f t="shared" si="707"/>
        <v>270</v>
      </c>
      <c r="DI10" s="348">
        <f t="shared" si="707"/>
        <v>288</v>
      </c>
      <c r="DJ10" s="348">
        <f t="shared" si="707"/>
        <v>306</v>
      </c>
      <c r="DK10" s="348">
        <f t="shared" si="707"/>
        <v>324</v>
      </c>
      <c r="DL10" s="348">
        <f t="shared" si="707"/>
        <v>342</v>
      </c>
      <c r="DM10" s="348">
        <f t="shared" si="707"/>
        <v>360</v>
      </c>
      <c r="DN10" s="348">
        <f t="shared" si="707"/>
        <v>378</v>
      </c>
      <c r="DO10" s="348">
        <f t="shared" si="707"/>
        <v>396</v>
      </c>
      <c r="DP10" s="348">
        <f t="shared" si="707"/>
        <v>414</v>
      </c>
      <c r="DQ10" s="348">
        <f t="shared" si="707"/>
        <v>432</v>
      </c>
      <c r="DR10" s="348">
        <f t="shared" si="707"/>
        <v>450</v>
      </c>
      <c r="DS10" s="348">
        <f t="shared" si="707"/>
        <v>468</v>
      </c>
      <c r="DT10" s="348">
        <f t="shared" si="707"/>
        <v>486</v>
      </c>
      <c r="DU10" s="348">
        <f t="shared" si="707"/>
        <v>504</v>
      </c>
      <c r="DV10" s="347">
        <f t="shared" ref="DV10:EZ10" si="708">+$AG$10*DV6</f>
        <v>18</v>
      </c>
      <c r="DW10" s="348">
        <f t="shared" si="708"/>
        <v>36</v>
      </c>
      <c r="DX10" s="348">
        <f t="shared" si="708"/>
        <v>54</v>
      </c>
      <c r="DY10" s="348">
        <f t="shared" si="708"/>
        <v>72</v>
      </c>
      <c r="DZ10" s="348">
        <f t="shared" si="708"/>
        <v>90</v>
      </c>
      <c r="EA10" s="348">
        <f t="shared" si="708"/>
        <v>108</v>
      </c>
      <c r="EB10" s="348">
        <f t="shared" si="708"/>
        <v>126</v>
      </c>
      <c r="EC10" s="348">
        <f t="shared" si="708"/>
        <v>144</v>
      </c>
      <c r="ED10" s="348">
        <f t="shared" si="708"/>
        <v>162</v>
      </c>
      <c r="EE10" s="348">
        <f t="shared" si="708"/>
        <v>180</v>
      </c>
      <c r="EF10" s="348">
        <f t="shared" si="708"/>
        <v>198</v>
      </c>
      <c r="EG10" s="348">
        <f t="shared" si="708"/>
        <v>216</v>
      </c>
      <c r="EH10" s="348">
        <f t="shared" si="708"/>
        <v>234</v>
      </c>
      <c r="EI10" s="348">
        <f t="shared" si="708"/>
        <v>252</v>
      </c>
      <c r="EJ10" s="348">
        <f t="shared" si="708"/>
        <v>270</v>
      </c>
      <c r="EK10" s="348">
        <f t="shared" si="708"/>
        <v>288</v>
      </c>
      <c r="EL10" s="348">
        <f t="shared" si="708"/>
        <v>306</v>
      </c>
      <c r="EM10" s="348">
        <f t="shared" si="708"/>
        <v>324</v>
      </c>
      <c r="EN10" s="348">
        <f t="shared" si="708"/>
        <v>342</v>
      </c>
      <c r="EO10" s="348">
        <f t="shared" si="708"/>
        <v>360</v>
      </c>
      <c r="EP10" s="348">
        <f t="shared" si="708"/>
        <v>378</v>
      </c>
      <c r="EQ10" s="348">
        <f t="shared" si="708"/>
        <v>396</v>
      </c>
      <c r="ER10" s="348">
        <f t="shared" si="708"/>
        <v>414</v>
      </c>
      <c r="ES10" s="348">
        <f t="shared" si="708"/>
        <v>432</v>
      </c>
      <c r="ET10" s="348">
        <f t="shared" si="708"/>
        <v>450</v>
      </c>
      <c r="EU10" s="348">
        <f t="shared" si="708"/>
        <v>468</v>
      </c>
      <c r="EV10" s="348">
        <f t="shared" si="708"/>
        <v>486</v>
      </c>
      <c r="EW10" s="348">
        <f t="shared" si="708"/>
        <v>504</v>
      </c>
      <c r="EX10" s="348">
        <f t="shared" si="708"/>
        <v>522</v>
      </c>
      <c r="EY10" s="348">
        <f t="shared" si="708"/>
        <v>540</v>
      </c>
      <c r="EZ10" s="348">
        <f t="shared" si="708"/>
        <v>558</v>
      </c>
      <c r="FA10" s="347">
        <f t="shared" ref="FA10:GD10" si="709">+$AH$10*FA6</f>
        <v>18</v>
      </c>
      <c r="FB10" s="348">
        <f t="shared" si="709"/>
        <v>36</v>
      </c>
      <c r="FC10" s="348">
        <f t="shared" si="709"/>
        <v>54</v>
      </c>
      <c r="FD10" s="348">
        <f t="shared" si="709"/>
        <v>72</v>
      </c>
      <c r="FE10" s="348">
        <f t="shared" si="709"/>
        <v>90</v>
      </c>
      <c r="FF10" s="348">
        <f t="shared" si="709"/>
        <v>108</v>
      </c>
      <c r="FG10" s="348">
        <f t="shared" si="709"/>
        <v>126</v>
      </c>
      <c r="FH10" s="348">
        <f t="shared" si="709"/>
        <v>144</v>
      </c>
      <c r="FI10" s="348">
        <f t="shared" si="709"/>
        <v>162</v>
      </c>
      <c r="FJ10" s="348">
        <f t="shared" si="709"/>
        <v>180</v>
      </c>
      <c r="FK10" s="348">
        <f t="shared" si="709"/>
        <v>198</v>
      </c>
      <c r="FL10" s="348">
        <f t="shared" si="709"/>
        <v>216</v>
      </c>
      <c r="FM10" s="348">
        <f t="shared" si="709"/>
        <v>234</v>
      </c>
      <c r="FN10" s="348">
        <f t="shared" si="709"/>
        <v>252</v>
      </c>
      <c r="FO10" s="348">
        <f t="shared" si="709"/>
        <v>270</v>
      </c>
      <c r="FP10" s="348">
        <f t="shared" si="709"/>
        <v>288</v>
      </c>
      <c r="FQ10" s="348">
        <f t="shared" si="709"/>
        <v>306</v>
      </c>
      <c r="FR10" s="348">
        <f t="shared" si="709"/>
        <v>324</v>
      </c>
      <c r="FS10" s="348">
        <f t="shared" si="709"/>
        <v>342</v>
      </c>
      <c r="FT10" s="348">
        <f t="shared" si="709"/>
        <v>360</v>
      </c>
      <c r="FU10" s="348">
        <f t="shared" si="709"/>
        <v>378</v>
      </c>
      <c r="FV10" s="348">
        <f t="shared" si="709"/>
        <v>396</v>
      </c>
      <c r="FW10" s="348">
        <f t="shared" si="709"/>
        <v>414</v>
      </c>
      <c r="FX10" s="348">
        <f t="shared" si="709"/>
        <v>432</v>
      </c>
      <c r="FY10" s="348">
        <f t="shared" si="709"/>
        <v>450</v>
      </c>
      <c r="FZ10" s="348">
        <f t="shared" si="709"/>
        <v>468</v>
      </c>
      <c r="GA10" s="348">
        <f t="shared" si="709"/>
        <v>486</v>
      </c>
      <c r="GB10" s="348">
        <f t="shared" si="709"/>
        <v>504</v>
      </c>
      <c r="GC10" s="348">
        <f t="shared" si="709"/>
        <v>522</v>
      </c>
      <c r="GD10" s="348">
        <f t="shared" si="709"/>
        <v>540</v>
      </c>
      <c r="GE10" s="347">
        <f t="shared" ref="GE10:HI10" si="710">+$AI$10*GE6</f>
        <v>18</v>
      </c>
      <c r="GF10" s="348">
        <f t="shared" si="710"/>
        <v>36</v>
      </c>
      <c r="GG10" s="348">
        <f t="shared" si="710"/>
        <v>54</v>
      </c>
      <c r="GH10" s="348">
        <f t="shared" si="710"/>
        <v>72</v>
      </c>
      <c r="GI10" s="348">
        <f t="shared" si="710"/>
        <v>90</v>
      </c>
      <c r="GJ10" s="348">
        <f t="shared" si="710"/>
        <v>108</v>
      </c>
      <c r="GK10" s="348">
        <f t="shared" si="710"/>
        <v>126</v>
      </c>
      <c r="GL10" s="348">
        <f t="shared" si="710"/>
        <v>144</v>
      </c>
      <c r="GM10" s="348">
        <f t="shared" si="710"/>
        <v>162</v>
      </c>
      <c r="GN10" s="348">
        <f t="shared" si="710"/>
        <v>180</v>
      </c>
      <c r="GO10" s="348">
        <f t="shared" si="710"/>
        <v>198</v>
      </c>
      <c r="GP10" s="348">
        <f t="shared" si="710"/>
        <v>216</v>
      </c>
      <c r="GQ10" s="348">
        <f t="shared" si="710"/>
        <v>234</v>
      </c>
      <c r="GR10" s="348">
        <f t="shared" si="710"/>
        <v>252</v>
      </c>
      <c r="GS10" s="348">
        <f t="shared" si="710"/>
        <v>270</v>
      </c>
      <c r="GT10" s="348">
        <f t="shared" si="710"/>
        <v>288</v>
      </c>
      <c r="GU10" s="348">
        <f t="shared" si="710"/>
        <v>306</v>
      </c>
      <c r="GV10" s="348">
        <f t="shared" si="710"/>
        <v>324</v>
      </c>
      <c r="GW10" s="348">
        <f t="shared" si="710"/>
        <v>342</v>
      </c>
      <c r="GX10" s="348">
        <f t="shared" si="710"/>
        <v>360</v>
      </c>
      <c r="GY10" s="348">
        <f t="shared" si="710"/>
        <v>378</v>
      </c>
      <c r="GZ10" s="348">
        <f t="shared" si="710"/>
        <v>396</v>
      </c>
      <c r="HA10" s="348">
        <f t="shared" si="710"/>
        <v>414</v>
      </c>
      <c r="HB10" s="348">
        <f t="shared" si="710"/>
        <v>432</v>
      </c>
      <c r="HC10" s="348">
        <f t="shared" si="710"/>
        <v>450</v>
      </c>
      <c r="HD10" s="348">
        <f t="shared" si="710"/>
        <v>468</v>
      </c>
      <c r="HE10" s="348">
        <f t="shared" si="710"/>
        <v>486</v>
      </c>
      <c r="HF10" s="348">
        <f t="shared" si="710"/>
        <v>504</v>
      </c>
      <c r="HG10" s="348">
        <f t="shared" si="710"/>
        <v>522</v>
      </c>
      <c r="HH10" s="348">
        <f t="shared" si="710"/>
        <v>540</v>
      </c>
      <c r="HI10" s="349">
        <f t="shared" si="710"/>
        <v>558</v>
      </c>
      <c r="HJ10" s="347">
        <f t="shared" ref="HJ10:IM10" si="711">+$AJ$10*HJ6</f>
        <v>18</v>
      </c>
      <c r="HK10" s="348">
        <f t="shared" si="711"/>
        <v>36</v>
      </c>
      <c r="HL10" s="348">
        <f t="shared" si="711"/>
        <v>54</v>
      </c>
      <c r="HM10" s="348">
        <f t="shared" si="711"/>
        <v>72</v>
      </c>
      <c r="HN10" s="348">
        <f t="shared" si="711"/>
        <v>90</v>
      </c>
      <c r="HO10" s="348">
        <f t="shared" si="711"/>
        <v>108</v>
      </c>
      <c r="HP10" s="348">
        <f t="shared" si="711"/>
        <v>126</v>
      </c>
      <c r="HQ10" s="348">
        <f t="shared" si="711"/>
        <v>144</v>
      </c>
      <c r="HR10" s="348">
        <f t="shared" si="711"/>
        <v>162</v>
      </c>
      <c r="HS10" s="348">
        <f t="shared" si="711"/>
        <v>180</v>
      </c>
      <c r="HT10" s="348">
        <f t="shared" si="711"/>
        <v>198</v>
      </c>
      <c r="HU10" s="348">
        <f t="shared" si="711"/>
        <v>216</v>
      </c>
      <c r="HV10" s="348">
        <f t="shared" si="711"/>
        <v>234</v>
      </c>
      <c r="HW10" s="348">
        <f t="shared" si="711"/>
        <v>252</v>
      </c>
      <c r="HX10" s="348">
        <f t="shared" si="711"/>
        <v>270</v>
      </c>
      <c r="HY10" s="348">
        <f t="shared" si="711"/>
        <v>288</v>
      </c>
      <c r="HZ10" s="348">
        <f t="shared" si="711"/>
        <v>306</v>
      </c>
      <c r="IA10" s="348">
        <f t="shared" si="711"/>
        <v>324</v>
      </c>
      <c r="IB10" s="348">
        <f t="shared" si="711"/>
        <v>342</v>
      </c>
      <c r="IC10" s="348">
        <f t="shared" si="711"/>
        <v>360</v>
      </c>
      <c r="ID10" s="348">
        <f t="shared" si="711"/>
        <v>378</v>
      </c>
      <c r="IE10" s="348">
        <f t="shared" si="711"/>
        <v>396</v>
      </c>
      <c r="IF10" s="348">
        <f t="shared" si="711"/>
        <v>414</v>
      </c>
      <c r="IG10" s="348">
        <f t="shared" si="711"/>
        <v>432</v>
      </c>
      <c r="IH10" s="348">
        <f t="shared" si="711"/>
        <v>450</v>
      </c>
      <c r="II10" s="348">
        <f t="shared" si="711"/>
        <v>468</v>
      </c>
      <c r="IJ10" s="348">
        <f t="shared" si="711"/>
        <v>486</v>
      </c>
      <c r="IK10" s="348">
        <f t="shared" si="711"/>
        <v>504</v>
      </c>
      <c r="IL10" s="348">
        <f t="shared" si="711"/>
        <v>522</v>
      </c>
      <c r="IM10" s="348">
        <f t="shared" si="711"/>
        <v>540</v>
      </c>
      <c r="IN10" s="347">
        <f t="shared" ref="IN10:JR10" si="712">+$AK$10*IN6</f>
        <v>18</v>
      </c>
      <c r="IO10" s="348">
        <f t="shared" si="712"/>
        <v>36</v>
      </c>
      <c r="IP10" s="348">
        <f t="shared" si="712"/>
        <v>54</v>
      </c>
      <c r="IQ10" s="348">
        <f t="shared" si="712"/>
        <v>72</v>
      </c>
      <c r="IR10" s="348">
        <f t="shared" si="712"/>
        <v>90</v>
      </c>
      <c r="IS10" s="348">
        <f t="shared" si="712"/>
        <v>108</v>
      </c>
      <c r="IT10" s="348">
        <f t="shared" si="712"/>
        <v>126</v>
      </c>
      <c r="IU10" s="348">
        <f t="shared" si="712"/>
        <v>144</v>
      </c>
      <c r="IV10" s="348">
        <f t="shared" si="712"/>
        <v>162</v>
      </c>
      <c r="IW10" s="348">
        <f t="shared" si="712"/>
        <v>180</v>
      </c>
      <c r="IX10" s="348">
        <f t="shared" si="712"/>
        <v>198</v>
      </c>
      <c r="IY10" s="348">
        <f t="shared" si="712"/>
        <v>216</v>
      </c>
      <c r="IZ10" s="348">
        <f t="shared" si="712"/>
        <v>234</v>
      </c>
      <c r="JA10" s="348">
        <f t="shared" si="712"/>
        <v>252</v>
      </c>
      <c r="JB10" s="348">
        <f t="shared" si="712"/>
        <v>270</v>
      </c>
      <c r="JC10" s="348">
        <f t="shared" si="712"/>
        <v>288</v>
      </c>
      <c r="JD10" s="348">
        <f t="shared" si="712"/>
        <v>306</v>
      </c>
      <c r="JE10" s="348">
        <f t="shared" si="712"/>
        <v>324</v>
      </c>
      <c r="JF10" s="348">
        <f t="shared" si="712"/>
        <v>342</v>
      </c>
      <c r="JG10" s="348">
        <f t="shared" si="712"/>
        <v>360</v>
      </c>
      <c r="JH10" s="348">
        <f t="shared" si="712"/>
        <v>378</v>
      </c>
      <c r="JI10" s="348">
        <f t="shared" si="712"/>
        <v>396</v>
      </c>
      <c r="JJ10" s="348">
        <f t="shared" si="712"/>
        <v>414</v>
      </c>
      <c r="JK10" s="348">
        <f t="shared" si="712"/>
        <v>432</v>
      </c>
      <c r="JL10" s="348">
        <f t="shared" si="712"/>
        <v>450</v>
      </c>
      <c r="JM10" s="348">
        <f t="shared" si="712"/>
        <v>468</v>
      </c>
      <c r="JN10" s="348">
        <f t="shared" si="712"/>
        <v>486</v>
      </c>
      <c r="JO10" s="348">
        <f t="shared" si="712"/>
        <v>504</v>
      </c>
      <c r="JP10" s="348">
        <f t="shared" si="712"/>
        <v>522</v>
      </c>
      <c r="JQ10" s="348">
        <f t="shared" si="712"/>
        <v>540</v>
      </c>
      <c r="JR10" s="349">
        <f t="shared" si="712"/>
        <v>558</v>
      </c>
      <c r="JS10" s="347">
        <f t="shared" ref="JS10:KW10" si="713">+$AL$10*JS6</f>
        <v>18</v>
      </c>
      <c r="JT10" s="348">
        <f t="shared" si="713"/>
        <v>36</v>
      </c>
      <c r="JU10" s="348">
        <f t="shared" si="713"/>
        <v>54</v>
      </c>
      <c r="JV10" s="348">
        <f t="shared" si="713"/>
        <v>72</v>
      </c>
      <c r="JW10" s="348">
        <f t="shared" si="713"/>
        <v>90</v>
      </c>
      <c r="JX10" s="348">
        <f t="shared" si="713"/>
        <v>108</v>
      </c>
      <c r="JY10" s="348">
        <f t="shared" si="713"/>
        <v>126</v>
      </c>
      <c r="JZ10" s="348">
        <f t="shared" si="713"/>
        <v>144</v>
      </c>
      <c r="KA10" s="348">
        <f t="shared" si="713"/>
        <v>162</v>
      </c>
      <c r="KB10" s="348">
        <f t="shared" si="713"/>
        <v>180</v>
      </c>
      <c r="KC10" s="348">
        <f t="shared" si="713"/>
        <v>198</v>
      </c>
      <c r="KD10" s="348">
        <f t="shared" si="713"/>
        <v>216</v>
      </c>
      <c r="KE10" s="348">
        <f t="shared" si="713"/>
        <v>234</v>
      </c>
      <c r="KF10" s="348">
        <f t="shared" si="713"/>
        <v>252</v>
      </c>
      <c r="KG10" s="348">
        <f t="shared" si="713"/>
        <v>270</v>
      </c>
      <c r="KH10" s="348">
        <f t="shared" si="713"/>
        <v>288</v>
      </c>
      <c r="KI10" s="348">
        <f t="shared" si="713"/>
        <v>306</v>
      </c>
      <c r="KJ10" s="348">
        <f t="shared" si="713"/>
        <v>324</v>
      </c>
      <c r="KK10" s="348">
        <f t="shared" si="713"/>
        <v>342</v>
      </c>
      <c r="KL10" s="348">
        <f t="shared" si="713"/>
        <v>360</v>
      </c>
      <c r="KM10" s="348">
        <f t="shared" si="713"/>
        <v>378</v>
      </c>
      <c r="KN10" s="348">
        <f t="shared" si="713"/>
        <v>396</v>
      </c>
      <c r="KO10" s="348">
        <f t="shared" si="713"/>
        <v>414</v>
      </c>
      <c r="KP10" s="348">
        <f t="shared" si="713"/>
        <v>432</v>
      </c>
      <c r="KQ10" s="348">
        <f t="shared" si="713"/>
        <v>450</v>
      </c>
      <c r="KR10" s="348">
        <f t="shared" si="713"/>
        <v>468</v>
      </c>
      <c r="KS10" s="348">
        <f t="shared" si="713"/>
        <v>486</v>
      </c>
      <c r="KT10" s="348">
        <f t="shared" si="713"/>
        <v>504</v>
      </c>
      <c r="KU10" s="348">
        <f t="shared" si="713"/>
        <v>522</v>
      </c>
      <c r="KV10" s="348">
        <f t="shared" si="713"/>
        <v>540</v>
      </c>
      <c r="KW10" s="349">
        <f t="shared" si="713"/>
        <v>558</v>
      </c>
      <c r="KX10" s="347">
        <f t="shared" ref="KX10:MA10" si="714">+$AM$10*KX6</f>
        <v>18</v>
      </c>
      <c r="KY10" s="348">
        <f t="shared" si="714"/>
        <v>36</v>
      </c>
      <c r="KZ10" s="348">
        <f t="shared" si="714"/>
        <v>54</v>
      </c>
      <c r="LA10" s="348">
        <f t="shared" si="714"/>
        <v>72</v>
      </c>
      <c r="LB10" s="348">
        <f t="shared" si="714"/>
        <v>90</v>
      </c>
      <c r="LC10" s="348">
        <f t="shared" si="714"/>
        <v>108</v>
      </c>
      <c r="LD10" s="348">
        <f t="shared" si="714"/>
        <v>126</v>
      </c>
      <c r="LE10" s="348">
        <f t="shared" si="714"/>
        <v>144</v>
      </c>
      <c r="LF10" s="348">
        <f t="shared" si="714"/>
        <v>162</v>
      </c>
      <c r="LG10" s="348">
        <f t="shared" si="714"/>
        <v>180</v>
      </c>
      <c r="LH10" s="348">
        <f t="shared" si="714"/>
        <v>198</v>
      </c>
      <c r="LI10" s="348">
        <f t="shared" si="714"/>
        <v>216</v>
      </c>
      <c r="LJ10" s="348">
        <f t="shared" si="714"/>
        <v>234</v>
      </c>
      <c r="LK10" s="348">
        <f t="shared" si="714"/>
        <v>252</v>
      </c>
      <c r="LL10" s="348">
        <f t="shared" si="714"/>
        <v>270</v>
      </c>
      <c r="LM10" s="348">
        <f t="shared" si="714"/>
        <v>288</v>
      </c>
      <c r="LN10" s="348">
        <f t="shared" si="714"/>
        <v>306</v>
      </c>
      <c r="LO10" s="348">
        <f t="shared" si="714"/>
        <v>324</v>
      </c>
      <c r="LP10" s="348">
        <f t="shared" si="714"/>
        <v>342</v>
      </c>
      <c r="LQ10" s="348">
        <f t="shared" si="714"/>
        <v>360</v>
      </c>
      <c r="LR10" s="348">
        <f t="shared" si="714"/>
        <v>378</v>
      </c>
      <c r="LS10" s="348">
        <f t="shared" si="714"/>
        <v>396</v>
      </c>
      <c r="LT10" s="348">
        <f t="shared" si="714"/>
        <v>414</v>
      </c>
      <c r="LU10" s="348">
        <f t="shared" si="714"/>
        <v>432</v>
      </c>
      <c r="LV10" s="348">
        <f t="shared" si="714"/>
        <v>450</v>
      </c>
      <c r="LW10" s="348">
        <f t="shared" si="714"/>
        <v>468</v>
      </c>
      <c r="LX10" s="348">
        <f t="shared" si="714"/>
        <v>486</v>
      </c>
      <c r="LY10" s="348">
        <f t="shared" si="714"/>
        <v>504</v>
      </c>
      <c r="LZ10" s="348">
        <f t="shared" si="714"/>
        <v>522</v>
      </c>
      <c r="MA10" s="348">
        <f t="shared" si="714"/>
        <v>540</v>
      </c>
      <c r="MB10" s="347">
        <f t="shared" ref="MB10:NF10" si="715">+$AN$10*MB6</f>
        <v>18</v>
      </c>
      <c r="MC10" s="348">
        <f t="shared" si="715"/>
        <v>36</v>
      </c>
      <c r="MD10" s="348">
        <f t="shared" si="715"/>
        <v>54</v>
      </c>
      <c r="ME10" s="348">
        <f t="shared" si="715"/>
        <v>72</v>
      </c>
      <c r="MF10" s="348">
        <f t="shared" si="715"/>
        <v>90</v>
      </c>
      <c r="MG10" s="348">
        <f t="shared" si="715"/>
        <v>108</v>
      </c>
      <c r="MH10" s="348">
        <f t="shared" si="715"/>
        <v>126</v>
      </c>
      <c r="MI10" s="348">
        <f t="shared" si="715"/>
        <v>144</v>
      </c>
      <c r="MJ10" s="348">
        <f t="shared" si="715"/>
        <v>162</v>
      </c>
      <c r="MK10" s="348">
        <f t="shared" si="715"/>
        <v>180</v>
      </c>
      <c r="ML10" s="348">
        <f t="shared" si="715"/>
        <v>198</v>
      </c>
      <c r="MM10" s="348">
        <f t="shared" si="715"/>
        <v>216</v>
      </c>
      <c r="MN10" s="348">
        <f t="shared" si="715"/>
        <v>234</v>
      </c>
      <c r="MO10" s="348">
        <f t="shared" si="715"/>
        <v>252</v>
      </c>
      <c r="MP10" s="348">
        <f t="shared" si="715"/>
        <v>270</v>
      </c>
      <c r="MQ10" s="348">
        <f t="shared" si="715"/>
        <v>288</v>
      </c>
      <c r="MR10" s="348">
        <f t="shared" si="715"/>
        <v>306</v>
      </c>
      <c r="MS10" s="348">
        <f t="shared" si="715"/>
        <v>324</v>
      </c>
      <c r="MT10" s="348">
        <f t="shared" si="715"/>
        <v>342</v>
      </c>
      <c r="MU10" s="348">
        <f t="shared" si="715"/>
        <v>360</v>
      </c>
      <c r="MV10" s="348">
        <f t="shared" si="715"/>
        <v>378</v>
      </c>
      <c r="MW10" s="348">
        <f t="shared" si="715"/>
        <v>396</v>
      </c>
      <c r="MX10" s="348">
        <f t="shared" si="715"/>
        <v>414</v>
      </c>
      <c r="MY10" s="348">
        <f t="shared" si="715"/>
        <v>432</v>
      </c>
      <c r="MZ10" s="348">
        <f t="shared" si="715"/>
        <v>450</v>
      </c>
      <c r="NA10" s="348">
        <f t="shared" si="715"/>
        <v>468</v>
      </c>
      <c r="NB10" s="348">
        <f t="shared" si="715"/>
        <v>486</v>
      </c>
      <c r="NC10" s="348">
        <f t="shared" si="715"/>
        <v>504</v>
      </c>
      <c r="ND10" s="348">
        <f t="shared" si="715"/>
        <v>522</v>
      </c>
      <c r="NE10" s="348">
        <f t="shared" si="715"/>
        <v>540</v>
      </c>
      <c r="NF10" s="348">
        <f t="shared" si="715"/>
        <v>558</v>
      </c>
      <c r="NG10" s="347">
        <f t="shared" ref="NG10:OP10" si="716">+$AO$10*NG6</f>
        <v>18</v>
      </c>
      <c r="NH10" s="348">
        <f t="shared" si="716"/>
        <v>36</v>
      </c>
      <c r="NI10" s="348">
        <f t="shared" si="716"/>
        <v>54</v>
      </c>
      <c r="NJ10" s="348">
        <f t="shared" si="716"/>
        <v>72</v>
      </c>
      <c r="NK10" s="348">
        <f t="shared" si="716"/>
        <v>90</v>
      </c>
      <c r="NL10" s="348">
        <f t="shared" si="716"/>
        <v>108</v>
      </c>
      <c r="NM10" s="348">
        <f t="shared" si="716"/>
        <v>126</v>
      </c>
      <c r="NN10" s="348">
        <f t="shared" si="716"/>
        <v>144</v>
      </c>
      <c r="NO10" s="348">
        <f t="shared" si="716"/>
        <v>162</v>
      </c>
      <c r="NP10" s="348">
        <f t="shared" si="716"/>
        <v>180</v>
      </c>
      <c r="NQ10" s="348">
        <f t="shared" si="716"/>
        <v>198</v>
      </c>
      <c r="NR10" s="348">
        <f t="shared" si="716"/>
        <v>216</v>
      </c>
      <c r="NS10" s="348">
        <f t="shared" si="716"/>
        <v>234</v>
      </c>
      <c r="NT10" s="348">
        <f t="shared" si="716"/>
        <v>252</v>
      </c>
      <c r="NU10" s="348">
        <f t="shared" si="716"/>
        <v>270</v>
      </c>
      <c r="NV10" s="348">
        <f t="shared" si="716"/>
        <v>288</v>
      </c>
      <c r="NW10" s="348">
        <f t="shared" si="716"/>
        <v>306</v>
      </c>
      <c r="NX10" s="348">
        <f t="shared" si="716"/>
        <v>324</v>
      </c>
      <c r="NY10" s="348">
        <f t="shared" si="716"/>
        <v>342</v>
      </c>
      <c r="NZ10" s="348">
        <f t="shared" si="716"/>
        <v>360</v>
      </c>
      <c r="OA10" s="348">
        <f t="shared" si="716"/>
        <v>378</v>
      </c>
      <c r="OB10" s="348">
        <f t="shared" si="716"/>
        <v>396</v>
      </c>
      <c r="OC10" s="348">
        <f t="shared" si="716"/>
        <v>414</v>
      </c>
      <c r="OD10" s="348">
        <f t="shared" si="716"/>
        <v>432</v>
      </c>
      <c r="OE10" s="348">
        <f t="shared" si="716"/>
        <v>450</v>
      </c>
      <c r="OF10" s="348">
        <f t="shared" si="716"/>
        <v>468</v>
      </c>
      <c r="OG10" s="348">
        <f t="shared" si="716"/>
        <v>486</v>
      </c>
      <c r="OH10" s="348">
        <f t="shared" si="716"/>
        <v>504</v>
      </c>
      <c r="OI10" s="348">
        <f t="shared" si="716"/>
        <v>522</v>
      </c>
      <c r="OJ10" s="348">
        <f t="shared" si="716"/>
        <v>540</v>
      </c>
      <c r="OK10" s="348">
        <f t="shared" si="716"/>
        <v>558</v>
      </c>
      <c r="OL10" s="348">
        <f t="shared" si="716"/>
        <v>576</v>
      </c>
      <c r="OM10" s="348">
        <f t="shared" si="716"/>
        <v>594</v>
      </c>
      <c r="ON10" s="348">
        <f t="shared" si="716"/>
        <v>612</v>
      </c>
      <c r="OO10" s="348">
        <f t="shared" si="716"/>
        <v>630</v>
      </c>
      <c r="OP10" s="349">
        <f t="shared" si="716"/>
        <v>648</v>
      </c>
      <c r="OQ10" s="348">
        <f>24*OQ12/100</f>
        <v>18</v>
      </c>
      <c r="OR10" s="348">
        <f t="shared" ref="OR10:RC10" si="717">24*OR12/100</f>
        <v>18</v>
      </c>
      <c r="OS10" s="348">
        <f t="shared" si="717"/>
        <v>18</v>
      </c>
      <c r="OT10" s="348">
        <f t="shared" si="717"/>
        <v>18</v>
      </c>
      <c r="OU10" s="348">
        <f t="shared" si="717"/>
        <v>18</v>
      </c>
      <c r="OV10" s="348">
        <f t="shared" si="717"/>
        <v>18</v>
      </c>
      <c r="OW10" s="348">
        <f t="shared" si="717"/>
        <v>18</v>
      </c>
      <c r="OX10" s="348">
        <f t="shared" si="717"/>
        <v>18</v>
      </c>
      <c r="OY10" s="348">
        <f t="shared" si="717"/>
        <v>18</v>
      </c>
      <c r="OZ10" s="348">
        <f t="shared" si="717"/>
        <v>18</v>
      </c>
      <c r="PA10" s="348">
        <f t="shared" si="717"/>
        <v>18</v>
      </c>
      <c r="PB10" s="348">
        <f t="shared" si="717"/>
        <v>18</v>
      </c>
      <c r="PC10" s="348">
        <f t="shared" si="717"/>
        <v>18</v>
      </c>
      <c r="PD10" s="348">
        <f t="shared" si="717"/>
        <v>18</v>
      </c>
      <c r="PE10" s="348">
        <f t="shared" si="717"/>
        <v>18</v>
      </c>
      <c r="PF10" s="348">
        <f t="shared" si="717"/>
        <v>18</v>
      </c>
      <c r="PG10" s="348">
        <f t="shared" si="717"/>
        <v>18</v>
      </c>
      <c r="PH10" s="348">
        <f t="shared" si="717"/>
        <v>18</v>
      </c>
      <c r="PI10" s="348">
        <f t="shared" si="717"/>
        <v>18</v>
      </c>
      <c r="PJ10" s="348">
        <f t="shared" si="717"/>
        <v>18</v>
      </c>
      <c r="PK10" s="348">
        <f t="shared" si="717"/>
        <v>18</v>
      </c>
      <c r="PL10" s="348">
        <f t="shared" si="717"/>
        <v>18</v>
      </c>
      <c r="PM10" s="348">
        <f t="shared" si="717"/>
        <v>18</v>
      </c>
      <c r="PN10" s="348">
        <f t="shared" si="717"/>
        <v>18</v>
      </c>
      <c r="PO10" s="348">
        <f t="shared" si="717"/>
        <v>18</v>
      </c>
      <c r="PP10" s="348">
        <f t="shared" si="717"/>
        <v>18</v>
      </c>
      <c r="PQ10" s="348">
        <f t="shared" si="717"/>
        <v>18</v>
      </c>
      <c r="PR10" s="348">
        <f t="shared" si="717"/>
        <v>18</v>
      </c>
      <c r="PS10" s="348">
        <f t="shared" si="717"/>
        <v>18</v>
      </c>
      <c r="PT10" s="348">
        <f t="shared" si="717"/>
        <v>18</v>
      </c>
      <c r="PU10" s="348">
        <f t="shared" si="717"/>
        <v>18</v>
      </c>
      <c r="PV10" s="348">
        <f t="shared" si="717"/>
        <v>18</v>
      </c>
      <c r="PW10" s="348">
        <f t="shared" si="717"/>
        <v>18</v>
      </c>
      <c r="PX10" s="348">
        <f t="shared" si="717"/>
        <v>18</v>
      </c>
      <c r="PY10" s="348">
        <f t="shared" si="717"/>
        <v>18</v>
      </c>
      <c r="PZ10" s="348">
        <f t="shared" si="717"/>
        <v>18</v>
      </c>
      <c r="QA10" s="348">
        <f t="shared" si="717"/>
        <v>18</v>
      </c>
      <c r="QB10" s="348">
        <f t="shared" si="717"/>
        <v>18</v>
      </c>
      <c r="QC10" s="348">
        <f t="shared" si="717"/>
        <v>18</v>
      </c>
      <c r="QD10" s="348">
        <f t="shared" si="717"/>
        <v>18</v>
      </c>
      <c r="QE10" s="348">
        <f t="shared" si="717"/>
        <v>18</v>
      </c>
      <c r="QF10" s="348">
        <f t="shared" si="717"/>
        <v>18</v>
      </c>
      <c r="QG10" s="348">
        <f t="shared" si="717"/>
        <v>18</v>
      </c>
      <c r="QH10" s="348">
        <f t="shared" si="717"/>
        <v>18</v>
      </c>
      <c r="QI10" s="348">
        <f t="shared" si="717"/>
        <v>18</v>
      </c>
      <c r="QJ10" s="348">
        <f t="shared" si="717"/>
        <v>18</v>
      </c>
      <c r="QK10" s="348">
        <f t="shared" si="717"/>
        <v>18</v>
      </c>
      <c r="QL10" s="348">
        <f t="shared" si="717"/>
        <v>18</v>
      </c>
      <c r="QM10" s="348">
        <f t="shared" si="717"/>
        <v>18</v>
      </c>
      <c r="QN10" s="348">
        <f t="shared" si="717"/>
        <v>18</v>
      </c>
      <c r="QO10" s="348">
        <f t="shared" si="717"/>
        <v>18</v>
      </c>
      <c r="QP10" s="348">
        <f t="shared" si="717"/>
        <v>18</v>
      </c>
      <c r="QQ10" s="348">
        <f t="shared" si="717"/>
        <v>18</v>
      </c>
      <c r="QR10" s="348">
        <f t="shared" si="717"/>
        <v>18</v>
      </c>
      <c r="QS10" s="348">
        <f t="shared" si="717"/>
        <v>18</v>
      </c>
      <c r="QT10" s="348">
        <f t="shared" si="717"/>
        <v>18</v>
      </c>
      <c r="QU10" s="348">
        <f t="shared" si="717"/>
        <v>18</v>
      </c>
      <c r="QV10" s="348">
        <f t="shared" si="717"/>
        <v>18</v>
      </c>
      <c r="QW10" s="348">
        <f t="shared" si="717"/>
        <v>18</v>
      </c>
      <c r="QX10" s="348">
        <f t="shared" si="717"/>
        <v>18</v>
      </c>
      <c r="QY10" s="348">
        <f t="shared" si="717"/>
        <v>18</v>
      </c>
      <c r="QZ10" s="348">
        <f t="shared" si="717"/>
        <v>18</v>
      </c>
      <c r="RA10" s="348">
        <f t="shared" si="717"/>
        <v>18</v>
      </c>
      <c r="RB10" s="348">
        <f t="shared" si="717"/>
        <v>18</v>
      </c>
      <c r="RC10" s="348">
        <f t="shared" si="717"/>
        <v>18</v>
      </c>
      <c r="RD10" s="348">
        <f t="shared" ref="RD10:TO10" si="718">24*RD12/100</f>
        <v>18</v>
      </c>
      <c r="RE10" s="348">
        <f t="shared" si="718"/>
        <v>18</v>
      </c>
      <c r="RF10" s="348">
        <f t="shared" si="718"/>
        <v>18</v>
      </c>
      <c r="RG10" s="348">
        <f t="shared" si="718"/>
        <v>18</v>
      </c>
      <c r="RH10" s="348">
        <f t="shared" si="718"/>
        <v>18</v>
      </c>
      <c r="RI10" s="348">
        <f t="shared" si="718"/>
        <v>18</v>
      </c>
      <c r="RJ10" s="348">
        <f t="shared" si="718"/>
        <v>18</v>
      </c>
      <c r="RK10" s="348">
        <f t="shared" si="718"/>
        <v>18</v>
      </c>
      <c r="RL10" s="348">
        <f t="shared" si="718"/>
        <v>18</v>
      </c>
      <c r="RM10" s="348">
        <f t="shared" si="718"/>
        <v>18</v>
      </c>
      <c r="RN10" s="348">
        <f t="shared" si="718"/>
        <v>18</v>
      </c>
      <c r="RO10" s="348">
        <f t="shared" si="718"/>
        <v>18</v>
      </c>
      <c r="RP10" s="348">
        <f t="shared" si="718"/>
        <v>18</v>
      </c>
      <c r="RQ10" s="348">
        <f t="shared" si="718"/>
        <v>18</v>
      </c>
      <c r="RR10" s="348">
        <f t="shared" si="718"/>
        <v>18</v>
      </c>
      <c r="RS10" s="348">
        <f t="shared" si="718"/>
        <v>18</v>
      </c>
      <c r="RT10" s="348">
        <f t="shared" si="718"/>
        <v>18</v>
      </c>
      <c r="RU10" s="348">
        <f t="shared" si="718"/>
        <v>18</v>
      </c>
      <c r="RV10" s="348">
        <f t="shared" si="718"/>
        <v>18</v>
      </c>
      <c r="RW10" s="348">
        <f t="shared" si="718"/>
        <v>18</v>
      </c>
      <c r="RX10" s="348">
        <f t="shared" si="718"/>
        <v>18</v>
      </c>
      <c r="RY10" s="348">
        <f t="shared" si="718"/>
        <v>18</v>
      </c>
      <c r="RZ10" s="348">
        <f t="shared" si="718"/>
        <v>18</v>
      </c>
      <c r="SA10" s="348">
        <f t="shared" si="718"/>
        <v>18</v>
      </c>
      <c r="SB10" s="348">
        <f t="shared" si="718"/>
        <v>18</v>
      </c>
      <c r="SC10" s="348">
        <f t="shared" si="718"/>
        <v>18</v>
      </c>
      <c r="SD10" s="348">
        <f t="shared" si="718"/>
        <v>18</v>
      </c>
      <c r="SE10" s="348">
        <f t="shared" si="718"/>
        <v>18</v>
      </c>
      <c r="SF10" s="348">
        <f t="shared" si="718"/>
        <v>18</v>
      </c>
      <c r="SG10" s="348">
        <f t="shared" si="718"/>
        <v>18</v>
      </c>
      <c r="SH10" s="348">
        <f t="shared" si="718"/>
        <v>18</v>
      </c>
      <c r="SI10" s="348">
        <f t="shared" si="718"/>
        <v>18</v>
      </c>
      <c r="SJ10" s="348">
        <f t="shared" si="718"/>
        <v>18</v>
      </c>
      <c r="SK10" s="348">
        <f t="shared" si="718"/>
        <v>18</v>
      </c>
      <c r="SL10" s="348">
        <f t="shared" si="718"/>
        <v>18</v>
      </c>
      <c r="SM10" s="348">
        <f t="shared" si="718"/>
        <v>18</v>
      </c>
      <c r="SN10" s="348">
        <f t="shared" si="718"/>
        <v>18</v>
      </c>
      <c r="SO10" s="348">
        <f t="shared" si="718"/>
        <v>18</v>
      </c>
      <c r="SP10" s="348">
        <f t="shared" si="718"/>
        <v>18</v>
      </c>
      <c r="SQ10" s="348">
        <f t="shared" si="718"/>
        <v>18</v>
      </c>
      <c r="SR10" s="348">
        <f t="shared" si="718"/>
        <v>18</v>
      </c>
      <c r="SS10" s="348">
        <f t="shared" si="718"/>
        <v>18</v>
      </c>
      <c r="ST10" s="348">
        <f t="shared" si="718"/>
        <v>18</v>
      </c>
      <c r="SU10" s="348">
        <f t="shared" si="718"/>
        <v>18</v>
      </c>
      <c r="SV10" s="348">
        <f t="shared" si="718"/>
        <v>18</v>
      </c>
      <c r="SW10" s="348">
        <f t="shared" si="718"/>
        <v>18</v>
      </c>
      <c r="SX10" s="348">
        <f t="shared" si="718"/>
        <v>18</v>
      </c>
      <c r="SY10" s="348">
        <f t="shared" si="718"/>
        <v>18</v>
      </c>
      <c r="SZ10" s="348">
        <f t="shared" si="718"/>
        <v>18</v>
      </c>
      <c r="TA10" s="348">
        <f t="shared" si="718"/>
        <v>18</v>
      </c>
      <c r="TB10" s="348">
        <f t="shared" si="718"/>
        <v>18</v>
      </c>
      <c r="TC10" s="348">
        <f t="shared" si="718"/>
        <v>18</v>
      </c>
      <c r="TD10" s="348">
        <f t="shared" si="718"/>
        <v>18</v>
      </c>
      <c r="TE10" s="348">
        <f t="shared" si="718"/>
        <v>18</v>
      </c>
      <c r="TF10" s="348">
        <f t="shared" si="718"/>
        <v>18</v>
      </c>
      <c r="TG10" s="348">
        <f t="shared" si="718"/>
        <v>18</v>
      </c>
      <c r="TH10" s="348">
        <f t="shared" si="718"/>
        <v>18</v>
      </c>
      <c r="TI10" s="348">
        <f t="shared" si="718"/>
        <v>18</v>
      </c>
      <c r="TJ10" s="348">
        <f t="shared" si="718"/>
        <v>18</v>
      </c>
      <c r="TK10" s="348">
        <f t="shared" si="718"/>
        <v>18</v>
      </c>
      <c r="TL10" s="348">
        <f t="shared" si="718"/>
        <v>18</v>
      </c>
      <c r="TM10" s="348">
        <f t="shared" si="718"/>
        <v>18</v>
      </c>
      <c r="TN10" s="348">
        <f t="shared" si="718"/>
        <v>18</v>
      </c>
      <c r="TO10" s="348">
        <f t="shared" si="718"/>
        <v>18</v>
      </c>
      <c r="TP10" s="348">
        <f t="shared" ref="TP10:WA10" si="719">24*TP12/100</f>
        <v>18</v>
      </c>
      <c r="TQ10" s="348">
        <f t="shared" si="719"/>
        <v>18</v>
      </c>
      <c r="TR10" s="348">
        <f t="shared" si="719"/>
        <v>18</v>
      </c>
      <c r="TS10" s="348">
        <f t="shared" si="719"/>
        <v>18</v>
      </c>
      <c r="TT10" s="348">
        <f t="shared" si="719"/>
        <v>18</v>
      </c>
      <c r="TU10" s="348">
        <f t="shared" si="719"/>
        <v>18</v>
      </c>
      <c r="TV10" s="348">
        <f t="shared" si="719"/>
        <v>18</v>
      </c>
      <c r="TW10" s="348">
        <f t="shared" si="719"/>
        <v>18</v>
      </c>
      <c r="TX10" s="348">
        <f t="shared" si="719"/>
        <v>18</v>
      </c>
      <c r="TY10" s="348">
        <f t="shared" si="719"/>
        <v>18</v>
      </c>
      <c r="TZ10" s="348">
        <f t="shared" si="719"/>
        <v>18</v>
      </c>
      <c r="UA10" s="348">
        <f t="shared" si="719"/>
        <v>18</v>
      </c>
      <c r="UB10" s="348">
        <f t="shared" si="719"/>
        <v>18</v>
      </c>
      <c r="UC10" s="348">
        <f t="shared" si="719"/>
        <v>18</v>
      </c>
      <c r="UD10" s="348">
        <f t="shared" si="719"/>
        <v>18</v>
      </c>
      <c r="UE10" s="348">
        <f t="shared" si="719"/>
        <v>18</v>
      </c>
      <c r="UF10" s="348">
        <f t="shared" si="719"/>
        <v>18</v>
      </c>
      <c r="UG10" s="348">
        <f t="shared" si="719"/>
        <v>18</v>
      </c>
      <c r="UH10" s="348">
        <f t="shared" si="719"/>
        <v>18</v>
      </c>
      <c r="UI10" s="348">
        <f t="shared" si="719"/>
        <v>18</v>
      </c>
      <c r="UJ10" s="348">
        <f t="shared" si="719"/>
        <v>18</v>
      </c>
      <c r="UK10" s="348">
        <f t="shared" si="719"/>
        <v>18</v>
      </c>
      <c r="UL10" s="348">
        <f t="shared" si="719"/>
        <v>18</v>
      </c>
      <c r="UM10" s="348">
        <f t="shared" si="719"/>
        <v>18</v>
      </c>
      <c r="UN10" s="348">
        <f t="shared" si="719"/>
        <v>18</v>
      </c>
      <c r="UO10" s="348">
        <f t="shared" si="719"/>
        <v>18</v>
      </c>
      <c r="UP10" s="348">
        <f t="shared" si="719"/>
        <v>18</v>
      </c>
      <c r="UQ10" s="348">
        <f t="shared" si="719"/>
        <v>18</v>
      </c>
      <c r="UR10" s="348">
        <f t="shared" si="719"/>
        <v>18</v>
      </c>
      <c r="US10" s="348">
        <f t="shared" si="719"/>
        <v>18</v>
      </c>
      <c r="UT10" s="348">
        <f t="shared" si="719"/>
        <v>18</v>
      </c>
      <c r="UU10" s="348">
        <f t="shared" si="719"/>
        <v>18</v>
      </c>
      <c r="UV10" s="348">
        <f t="shared" si="719"/>
        <v>18</v>
      </c>
      <c r="UW10" s="348">
        <f t="shared" si="719"/>
        <v>18</v>
      </c>
      <c r="UX10" s="348">
        <f t="shared" si="719"/>
        <v>18</v>
      </c>
      <c r="UY10" s="348">
        <f t="shared" si="719"/>
        <v>18</v>
      </c>
      <c r="UZ10" s="348">
        <f t="shared" si="719"/>
        <v>18</v>
      </c>
      <c r="VA10" s="348">
        <f t="shared" si="719"/>
        <v>18</v>
      </c>
      <c r="VB10" s="348">
        <f t="shared" si="719"/>
        <v>18</v>
      </c>
      <c r="VC10" s="348">
        <f t="shared" si="719"/>
        <v>18</v>
      </c>
      <c r="VD10" s="348">
        <f t="shared" si="719"/>
        <v>18</v>
      </c>
      <c r="VE10" s="348">
        <f t="shared" si="719"/>
        <v>18</v>
      </c>
      <c r="VF10" s="348">
        <f t="shared" si="719"/>
        <v>18</v>
      </c>
      <c r="VG10" s="348">
        <f t="shared" si="719"/>
        <v>18</v>
      </c>
      <c r="VH10" s="348">
        <f t="shared" si="719"/>
        <v>18</v>
      </c>
      <c r="VI10" s="348">
        <f t="shared" si="719"/>
        <v>18</v>
      </c>
      <c r="VJ10" s="348">
        <f t="shared" si="719"/>
        <v>18</v>
      </c>
      <c r="VK10" s="348">
        <f t="shared" si="719"/>
        <v>18</v>
      </c>
      <c r="VL10" s="348">
        <f t="shared" si="719"/>
        <v>18</v>
      </c>
      <c r="VM10" s="348">
        <f t="shared" si="719"/>
        <v>18</v>
      </c>
      <c r="VN10" s="348">
        <f t="shared" si="719"/>
        <v>18</v>
      </c>
      <c r="VO10" s="348">
        <f t="shared" si="719"/>
        <v>18</v>
      </c>
      <c r="VP10" s="348">
        <f t="shared" si="719"/>
        <v>18</v>
      </c>
      <c r="VQ10" s="348">
        <f t="shared" si="719"/>
        <v>18</v>
      </c>
      <c r="VR10" s="348">
        <f t="shared" si="719"/>
        <v>18</v>
      </c>
      <c r="VS10" s="348">
        <f t="shared" si="719"/>
        <v>18</v>
      </c>
      <c r="VT10" s="348">
        <f t="shared" si="719"/>
        <v>18</v>
      </c>
      <c r="VU10" s="348">
        <f t="shared" si="719"/>
        <v>18</v>
      </c>
      <c r="VV10" s="348">
        <f t="shared" si="719"/>
        <v>18</v>
      </c>
      <c r="VW10" s="348">
        <f t="shared" si="719"/>
        <v>18</v>
      </c>
      <c r="VX10" s="348">
        <f t="shared" si="719"/>
        <v>18</v>
      </c>
      <c r="VY10" s="348">
        <f t="shared" si="719"/>
        <v>18</v>
      </c>
      <c r="VZ10" s="348">
        <f t="shared" si="719"/>
        <v>18</v>
      </c>
      <c r="WA10" s="348">
        <f t="shared" si="719"/>
        <v>18</v>
      </c>
      <c r="WB10" s="348">
        <f t="shared" ref="WB10:YM10" si="720">24*WB12/100</f>
        <v>18</v>
      </c>
      <c r="WC10" s="348">
        <f t="shared" si="720"/>
        <v>18</v>
      </c>
      <c r="WD10" s="348">
        <f t="shared" si="720"/>
        <v>18</v>
      </c>
      <c r="WE10" s="348">
        <f t="shared" si="720"/>
        <v>18</v>
      </c>
      <c r="WF10" s="348">
        <f t="shared" si="720"/>
        <v>18</v>
      </c>
      <c r="WG10" s="348">
        <f t="shared" si="720"/>
        <v>18</v>
      </c>
      <c r="WH10" s="348">
        <f t="shared" si="720"/>
        <v>18</v>
      </c>
      <c r="WI10" s="348">
        <f t="shared" si="720"/>
        <v>18</v>
      </c>
      <c r="WJ10" s="348">
        <f t="shared" si="720"/>
        <v>18</v>
      </c>
      <c r="WK10" s="348">
        <f t="shared" si="720"/>
        <v>18</v>
      </c>
      <c r="WL10" s="348">
        <f t="shared" si="720"/>
        <v>18</v>
      </c>
      <c r="WM10" s="348">
        <f t="shared" si="720"/>
        <v>18</v>
      </c>
      <c r="WN10" s="348">
        <f t="shared" si="720"/>
        <v>18</v>
      </c>
      <c r="WO10" s="348">
        <f t="shared" si="720"/>
        <v>18</v>
      </c>
      <c r="WP10" s="348">
        <f t="shared" si="720"/>
        <v>18</v>
      </c>
      <c r="WQ10" s="348">
        <f t="shared" si="720"/>
        <v>18</v>
      </c>
      <c r="WR10" s="348">
        <f t="shared" si="720"/>
        <v>18</v>
      </c>
      <c r="WS10" s="348">
        <f t="shared" si="720"/>
        <v>18</v>
      </c>
      <c r="WT10" s="348">
        <f t="shared" si="720"/>
        <v>18</v>
      </c>
      <c r="WU10" s="348">
        <f t="shared" si="720"/>
        <v>18</v>
      </c>
      <c r="WV10" s="348">
        <f t="shared" si="720"/>
        <v>18</v>
      </c>
      <c r="WW10" s="348">
        <f t="shared" si="720"/>
        <v>18</v>
      </c>
      <c r="WX10" s="348">
        <f t="shared" si="720"/>
        <v>18</v>
      </c>
      <c r="WY10" s="348">
        <f t="shared" si="720"/>
        <v>18</v>
      </c>
      <c r="WZ10" s="348">
        <f t="shared" si="720"/>
        <v>18</v>
      </c>
      <c r="XA10" s="348">
        <f t="shared" si="720"/>
        <v>18</v>
      </c>
      <c r="XB10" s="348">
        <f t="shared" si="720"/>
        <v>18</v>
      </c>
      <c r="XC10" s="348">
        <f t="shared" si="720"/>
        <v>18</v>
      </c>
      <c r="XD10" s="348">
        <f t="shared" si="720"/>
        <v>18</v>
      </c>
      <c r="XE10" s="348">
        <f t="shared" si="720"/>
        <v>18</v>
      </c>
      <c r="XF10" s="348">
        <f t="shared" si="720"/>
        <v>18</v>
      </c>
      <c r="XG10" s="348">
        <f t="shared" si="720"/>
        <v>18</v>
      </c>
      <c r="XH10" s="348">
        <f t="shared" si="720"/>
        <v>18</v>
      </c>
      <c r="XI10" s="348">
        <f t="shared" si="720"/>
        <v>18</v>
      </c>
      <c r="XJ10" s="348">
        <f t="shared" si="720"/>
        <v>18</v>
      </c>
      <c r="XK10" s="348">
        <f t="shared" si="720"/>
        <v>18</v>
      </c>
      <c r="XL10" s="348">
        <f t="shared" si="720"/>
        <v>18</v>
      </c>
      <c r="XM10" s="348">
        <f t="shared" si="720"/>
        <v>18</v>
      </c>
      <c r="XN10" s="348">
        <f t="shared" si="720"/>
        <v>18</v>
      </c>
      <c r="XO10" s="348">
        <f t="shared" si="720"/>
        <v>18</v>
      </c>
      <c r="XP10" s="348">
        <f t="shared" si="720"/>
        <v>18</v>
      </c>
      <c r="XQ10" s="348">
        <f t="shared" si="720"/>
        <v>18</v>
      </c>
      <c r="XR10" s="348">
        <f t="shared" si="720"/>
        <v>18</v>
      </c>
      <c r="XS10" s="348">
        <f t="shared" si="720"/>
        <v>18</v>
      </c>
      <c r="XT10" s="348">
        <f t="shared" si="720"/>
        <v>18</v>
      </c>
      <c r="XU10" s="348">
        <f t="shared" si="720"/>
        <v>18</v>
      </c>
      <c r="XV10" s="348">
        <f t="shared" si="720"/>
        <v>18</v>
      </c>
      <c r="XW10" s="348">
        <f t="shared" si="720"/>
        <v>18</v>
      </c>
      <c r="XX10" s="348">
        <f t="shared" si="720"/>
        <v>18</v>
      </c>
      <c r="XY10" s="348">
        <f t="shared" si="720"/>
        <v>18</v>
      </c>
      <c r="XZ10" s="348">
        <f t="shared" si="720"/>
        <v>18</v>
      </c>
      <c r="YA10" s="348">
        <f t="shared" si="720"/>
        <v>18</v>
      </c>
      <c r="YB10" s="348">
        <f t="shared" si="720"/>
        <v>18</v>
      </c>
      <c r="YC10" s="348">
        <f t="shared" si="720"/>
        <v>18</v>
      </c>
      <c r="YD10" s="348">
        <f t="shared" si="720"/>
        <v>18</v>
      </c>
      <c r="YE10" s="348">
        <f t="shared" si="720"/>
        <v>18</v>
      </c>
      <c r="YF10" s="348">
        <f t="shared" si="720"/>
        <v>18</v>
      </c>
      <c r="YG10" s="348">
        <f t="shared" si="720"/>
        <v>18</v>
      </c>
      <c r="YH10" s="348">
        <f t="shared" si="720"/>
        <v>18</v>
      </c>
      <c r="YI10" s="348">
        <f t="shared" si="720"/>
        <v>18</v>
      </c>
      <c r="YJ10" s="348">
        <f t="shared" si="720"/>
        <v>18</v>
      </c>
      <c r="YK10" s="348">
        <f t="shared" si="720"/>
        <v>18</v>
      </c>
      <c r="YL10" s="348">
        <f t="shared" si="720"/>
        <v>18</v>
      </c>
      <c r="YM10" s="348">
        <f t="shared" si="720"/>
        <v>18</v>
      </c>
      <c r="YN10" s="348">
        <f t="shared" ref="YN10:AAY10" si="721">24*YN12/100</f>
        <v>18</v>
      </c>
      <c r="YO10" s="348">
        <f t="shared" si="721"/>
        <v>18</v>
      </c>
      <c r="YP10" s="348">
        <f t="shared" si="721"/>
        <v>18</v>
      </c>
      <c r="YQ10" s="348">
        <f t="shared" si="721"/>
        <v>18</v>
      </c>
      <c r="YR10" s="348">
        <f t="shared" si="721"/>
        <v>18</v>
      </c>
      <c r="YS10" s="348">
        <f t="shared" si="721"/>
        <v>18</v>
      </c>
      <c r="YT10" s="348">
        <f t="shared" si="721"/>
        <v>18</v>
      </c>
      <c r="YU10" s="348">
        <f t="shared" si="721"/>
        <v>18</v>
      </c>
      <c r="YV10" s="348">
        <f t="shared" si="721"/>
        <v>18</v>
      </c>
      <c r="YW10" s="348">
        <f t="shared" si="721"/>
        <v>18</v>
      </c>
      <c r="YX10" s="348">
        <f t="shared" si="721"/>
        <v>18</v>
      </c>
      <c r="YY10" s="348">
        <f t="shared" si="721"/>
        <v>18</v>
      </c>
      <c r="YZ10" s="348">
        <f t="shared" si="721"/>
        <v>18</v>
      </c>
      <c r="ZA10" s="348">
        <f t="shared" si="721"/>
        <v>18</v>
      </c>
      <c r="ZB10" s="348">
        <f t="shared" si="721"/>
        <v>18</v>
      </c>
      <c r="ZC10" s="348">
        <f t="shared" si="721"/>
        <v>18</v>
      </c>
      <c r="ZD10" s="348">
        <f t="shared" si="721"/>
        <v>18</v>
      </c>
      <c r="ZE10" s="348">
        <f t="shared" si="721"/>
        <v>18</v>
      </c>
      <c r="ZF10" s="348">
        <f t="shared" si="721"/>
        <v>18</v>
      </c>
      <c r="ZG10" s="348">
        <f t="shared" si="721"/>
        <v>18</v>
      </c>
      <c r="ZH10" s="348">
        <f t="shared" si="721"/>
        <v>18</v>
      </c>
      <c r="ZI10" s="348">
        <f t="shared" si="721"/>
        <v>18</v>
      </c>
      <c r="ZJ10" s="348">
        <f t="shared" si="721"/>
        <v>18</v>
      </c>
      <c r="ZK10" s="348">
        <f t="shared" si="721"/>
        <v>18</v>
      </c>
      <c r="ZL10" s="348">
        <f t="shared" si="721"/>
        <v>18</v>
      </c>
      <c r="ZM10" s="348">
        <f t="shared" si="721"/>
        <v>18</v>
      </c>
      <c r="ZN10" s="348">
        <f t="shared" si="721"/>
        <v>18</v>
      </c>
      <c r="ZO10" s="348">
        <f t="shared" si="721"/>
        <v>18</v>
      </c>
      <c r="ZP10" s="348">
        <f t="shared" si="721"/>
        <v>18</v>
      </c>
      <c r="ZQ10" s="348">
        <f t="shared" si="721"/>
        <v>18</v>
      </c>
      <c r="ZR10" s="348">
        <f t="shared" si="721"/>
        <v>18</v>
      </c>
      <c r="ZS10" s="348">
        <f t="shared" si="721"/>
        <v>18</v>
      </c>
      <c r="ZT10" s="348">
        <f t="shared" si="721"/>
        <v>18</v>
      </c>
      <c r="ZU10" s="348">
        <f t="shared" si="721"/>
        <v>18</v>
      </c>
      <c r="ZV10" s="348">
        <f t="shared" si="721"/>
        <v>18</v>
      </c>
      <c r="ZW10" s="348">
        <f t="shared" si="721"/>
        <v>18</v>
      </c>
      <c r="ZX10" s="348">
        <f t="shared" si="721"/>
        <v>18</v>
      </c>
      <c r="ZY10" s="348">
        <f t="shared" si="721"/>
        <v>18</v>
      </c>
      <c r="ZZ10" s="348">
        <f t="shared" si="721"/>
        <v>18</v>
      </c>
      <c r="AAA10" s="348">
        <f t="shared" si="721"/>
        <v>18</v>
      </c>
      <c r="AAB10" s="348">
        <f t="shared" si="721"/>
        <v>18</v>
      </c>
      <c r="AAC10" s="348">
        <f t="shared" si="721"/>
        <v>18</v>
      </c>
      <c r="AAD10" s="348">
        <f t="shared" si="721"/>
        <v>18</v>
      </c>
      <c r="AAE10" s="348">
        <f t="shared" si="721"/>
        <v>18</v>
      </c>
      <c r="AAF10" s="348">
        <f t="shared" si="721"/>
        <v>18</v>
      </c>
      <c r="AAG10" s="348">
        <f t="shared" si="721"/>
        <v>18</v>
      </c>
      <c r="AAH10" s="348">
        <f t="shared" si="721"/>
        <v>18</v>
      </c>
      <c r="AAI10" s="348">
        <f t="shared" si="721"/>
        <v>18</v>
      </c>
      <c r="AAJ10" s="348">
        <f t="shared" si="721"/>
        <v>18</v>
      </c>
      <c r="AAK10" s="348">
        <f t="shared" si="721"/>
        <v>18</v>
      </c>
      <c r="AAL10" s="348">
        <f t="shared" si="721"/>
        <v>18</v>
      </c>
      <c r="AAM10" s="348">
        <f t="shared" si="721"/>
        <v>18</v>
      </c>
      <c r="AAN10" s="348">
        <f t="shared" si="721"/>
        <v>18</v>
      </c>
      <c r="AAO10" s="348">
        <f t="shared" si="721"/>
        <v>18</v>
      </c>
      <c r="AAP10" s="348">
        <f t="shared" si="721"/>
        <v>18</v>
      </c>
      <c r="AAQ10" s="348">
        <f t="shared" si="721"/>
        <v>18</v>
      </c>
      <c r="AAR10" s="348">
        <f t="shared" si="721"/>
        <v>18</v>
      </c>
      <c r="AAS10" s="348">
        <f t="shared" si="721"/>
        <v>18</v>
      </c>
      <c r="AAT10" s="348">
        <f t="shared" si="721"/>
        <v>18</v>
      </c>
      <c r="AAU10" s="348">
        <f t="shared" si="721"/>
        <v>18</v>
      </c>
      <c r="AAV10" s="348">
        <f t="shared" si="721"/>
        <v>18</v>
      </c>
      <c r="AAW10" s="348">
        <f t="shared" si="721"/>
        <v>18</v>
      </c>
      <c r="AAX10" s="348">
        <f t="shared" si="721"/>
        <v>18</v>
      </c>
      <c r="AAY10" s="348">
        <f t="shared" si="721"/>
        <v>18</v>
      </c>
      <c r="AAZ10" s="348">
        <f t="shared" ref="AAZ10:ACQ10" si="722">24*AAZ12/100</f>
        <v>18</v>
      </c>
      <c r="ABA10" s="348">
        <f t="shared" si="722"/>
        <v>18</v>
      </c>
      <c r="ABB10" s="348">
        <f t="shared" si="722"/>
        <v>18</v>
      </c>
      <c r="ABC10" s="348">
        <f t="shared" si="722"/>
        <v>18</v>
      </c>
      <c r="ABD10" s="348">
        <f t="shared" si="722"/>
        <v>18</v>
      </c>
      <c r="ABE10" s="348">
        <f t="shared" si="722"/>
        <v>18</v>
      </c>
      <c r="ABF10" s="348">
        <f t="shared" si="722"/>
        <v>18</v>
      </c>
      <c r="ABG10" s="348">
        <f t="shared" si="722"/>
        <v>18</v>
      </c>
      <c r="ABH10" s="348">
        <f t="shared" si="722"/>
        <v>18</v>
      </c>
      <c r="ABI10" s="348">
        <f t="shared" si="722"/>
        <v>18</v>
      </c>
      <c r="ABJ10" s="348">
        <f t="shared" si="722"/>
        <v>18</v>
      </c>
      <c r="ABK10" s="348">
        <f t="shared" si="722"/>
        <v>18</v>
      </c>
      <c r="ABL10" s="348">
        <f t="shared" si="722"/>
        <v>18</v>
      </c>
      <c r="ABM10" s="348">
        <f t="shared" si="722"/>
        <v>18</v>
      </c>
      <c r="ABN10" s="348">
        <f t="shared" si="722"/>
        <v>18</v>
      </c>
      <c r="ABO10" s="348">
        <f t="shared" si="722"/>
        <v>18</v>
      </c>
      <c r="ABP10" s="348">
        <f t="shared" si="722"/>
        <v>18</v>
      </c>
      <c r="ABQ10" s="348">
        <f t="shared" si="722"/>
        <v>18</v>
      </c>
      <c r="ABR10" s="348">
        <f t="shared" si="722"/>
        <v>18</v>
      </c>
      <c r="ABS10" s="348">
        <f t="shared" si="722"/>
        <v>18</v>
      </c>
      <c r="ABT10" s="348">
        <f t="shared" si="722"/>
        <v>18</v>
      </c>
      <c r="ABU10" s="348">
        <f t="shared" si="722"/>
        <v>18</v>
      </c>
      <c r="ABV10" s="348">
        <f t="shared" si="722"/>
        <v>18</v>
      </c>
      <c r="ABW10" s="348">
        <f t="shared" si="722"/>
        <v>18</v>
      </c>
      <c r="ABX10" s="348">
        <f t="shared" si="722"/>
        <v>18</v>
      </c>
      <c r="ABY10" s="348">
        <f t="shared" si="722"/>
        <v>18</v>
      </c>
      <c r="ABZ10" s="348">
        <f t="shared" si="722"/>
        <v>18</v>
      </c>
      <c r="ACA10" s="348">
        <f t="shared" si="722"/>
        <v>18</v>
      </c>
      <c r="ACB10" s="348">
        <f t="shared" si="722"/>
        <v>18</v>
      </c>
      <c r="ACC10" s="348">
        <f t="shared" si="722"/>
        <v>18</v>
      </c>
      <c r="ACD10" s="348">
        <f t="shared" si="722"/>
        <v>18</v>
      </c>
      <c r="ACE10" s="348">
        <f t="shared" si="722"/>
        <v>18</v>
      </c>
      <c r="ACF10" s="348">
        <f t="shared" si="722"/>
        <v>18</v>
      </c>
      <c r="ACG10" s="348">
        <f t="shared" si="722"/>
        <v>18</v>
      </c>
      <c r="ACH10" s="348">
        <f t="shared" si="722"/>
        <v>18</v>
      </c>
      <c r="ACI10" s="348">
        <f t="shared" si="722"/>
        <v>18</v>
      </c>
      <c r="ACJ10" s="348">
        <f t="shared" si="722"/>
        <v>18</v>
      </c>
      <c r="ACK10" s="348">
        <f t="shared" si="722"/>
        <v>18</v>
      </c>
      <c r="ACL10" s="348">
        <f t="shared" si="722"/>
        <v>18</v>
      </c>
      <c r="ACM10" s="348">
        <f t="shared" si="722"/>
        <v>18</v>
      </c>
      <c r="ACN10" s="348">
        <f t="shared" si="722"/>
        <v>18</v>
      </c>
      <c r="ACO10" s="348">
        <f t="shared" si="722"/>
        <v>18</v>
      </c>
      <c r="ACP10" s="348">
        <f t="shared" si="722"/>
        <v>18</v>
      </c>
      <c r="ACQ10" s="348">
        <f t="shared" si="722"/>
        <v>18</v>
      </c>
      <c r="ACR10" s="348">
        <f>+(LOOKUP(ACR5-ACR6+1,$OQ$3:$ACQ$3,$OQ$10:$ACQ$10)+LOOKUP(ACR5-ACR6+2,$OQ$3:$ACQ$3,$OQ$10:$ACQ$10))</f>
        <v>36</v>
      </c>
      <c r="ACS10" s="348" cm="1">
        <f t="array" ref="ACS10">+(LOOKUP(ACS5-ACS6+1,$OQ$3:$ACQ$3,$OQ$10:$ACQ$10+LOOKUP(ACS5-ACS6+2,$OQ$3:$ACQ$3,$OQ$10:$ACQ$10+LOOKUP(ACS5-ACS6+3,$OQ$3:$ACQ$3,$OQ$10:$ACQ$10+LOOKUP(ACS5-ACS6+4,$OQ$3:$ACQ$3,$OQ$10:$ACQ$10+LOOKUP(ACS5-ACS6+5,$OQ$3:$ACQ$3,$OQ$10:$ACQ$10+LOOKUP(ACS5-ACS6+6,$OQ$3:$ACQ$3,$OQ$10:$ACQ$10+LOOKUP(ACS5-ACS6+7,$OQ$3:$ACQ$3,$OQ$10:$ACQ$10))))))))</f>
        <v>126</v>
      </c>
      <c r="ACT10" s="348" cm="1">
        <f t="array" ref="ACT10">+(LOOKUP(ACT5-ACT6+1,$OQ$3:$ACQ$3,$OQ$10:$ACQ$10+LOOKUP(ACT5-ACT6+2,$OQ$3:$ACQ$3,$OQ$10:$ACQ$10+LOOKUP(ACT5-ACT6+3,$OQ$3:$ACQ$3,$OQ$10:$ACQ$10+LOOKUP(ACT5-ACT6+4,$OQ$3:$ACQ$3,$OQ$10:$ACQ$10+LOOKUP(ACT5-ACT6+5,$OQ$3:$ACQ$3,$OQ$10:$ACQ$10+LOOKUP(ACT5-ACT6+6,$OQ$3:$ACQ$3,$OQ$10:$ACQ$10+LOOKUP(ACT5-ACT6+7,$OQ$3:$ACQ$3,$OQ$10:$ACQ$10))))))))</f>
        <v>126</v>
      </c>
      <c r="ACU10" s="348" cm="1">
        <f t="array" ref="ACU10">+(LOOKUP(ACU5-ACU6+1,$OQ$3:$ACQ$3,$OQ$10:$ACQ$10+LOOKUP(ACU5-ACU6+2,$OQ$3:$ACQ$3,$OQ$10:$ACQ$10+LOOKUP(ACU5-ACU6+3,$OQ$3:$ACQ$3,$OQ$10:$ACQ$10+LOOKUP(ACU5-ACU6+4,$OQ$3:$ACQ$3,$OQ$10:$ACQ$10+LOOKUP(ACU5-ACU6+5,$OQ$3:$ACQ$3,$OQ$10:$ACQ$10+LOOKUP(ACU5-ACU6+6,$OQ$3:$ACQ$3,$OQ$10:$ACQ$10+LOOKUP(ACU5-ACU6+7,$OQ$3:$ACQ$3,$OQ$10:$ACQ$10))))))))</f>
        <v>126</v>
      </c>
      <c r="ACV10" s="348" cm="1">
        <f t="array" ref="ACV10">+(LOOKUP(ACV5-ACV6+1,$OQ$3:$ACQ$3,$OQ$10:$ACQ$10+LOOKUP(ACV5-ACV6+2,$OQ$3:$ACQ$3,$OQ$10:$ACQ$10+LOOKUP(ACV5-ACV6+3,$OQ$3:$ACQ$3,$OQ$10:$ACQ$10+LOOKUP(ACV5-ACV6+4,$OQ$3:$ACQ$3,$OQ$10:$ACQ$10+LOOKUP(ACV5-ACV6+5,$OQ$3:$ACQ$3,$OQ$10:$ACQ$10+LOOKUP(ACV5-ACV6+6,$OQ$3:$ACQ$3,$OQ$10:$ACQ$10+LOOKUP(ACV5-ACV6+7,$OQ$3:$ACQ$3,$OQ$10:$ACQ$10))))))))</f>
        <v>126</v>
      </c>
      <c r="ACW10" s="348" cm="1">
        <f t="array" ref="ACW10">+(LOOKUP(ACW5-ACW6+1,$OQ$3:$ACQ$3,$OQ$10:$ACQ$10+LOOKUP(ACW5-ACW6+2,$OQ$3:$ACQ$3,$OQ$10:$ACQ$10+LOOKUP(ACW5-ACW6+3,$OQ$3:$ACQ$3,$OQ$10:$ACQ$10+LOOKUP(ACW5-ACW6+4,$OQ$3:$ACQ$3,$OQ$10:$ACQ$10+LOOKUP(ACW5-ACW6+5,$OQ$3:$ACQ$3,$OQ$10:$ACQ$10+LOOKUP(ACW5-ACW6+6,$OQ$3:$ACQ$3,$OQ$10:$ACQ$10+LOOKUP(ACW5-ACW6+7,$OQ$3:$ACQ$3,$OQ$10:$ACQ$10))))))))</f>
        <v>126</v>
      </c>
      <c r="ACX10" s="348" cm="1">
        <f t="array" ref="ACX10">+(LOOKUP(ACX5-ACX6+1,$OQ$3:$ACQ$3,$OQ$10:$ACQ$10+LOOKUP(ACX5-ACX6+2,$OQ$3:$ACQ$3,$OQ$10:$ACQ$10+LOOKUP(ACX5-ACX6+3,$OQ$3:$ACQ$3,$OQ$10:$ACQ$10+LOOKUP(ACX5-ACX6+4,$OQ$3:$ACQ$3,$OQ$10:$ACQ$10+LOOKUP(ACX5-ACX6+5,$OQ$3:$ACQ$3,$OQ$10:$ACQ$10+LOOKUP(ACX5-ACX6+6,$OQ$3:$ACQ$3,$OQ$10:$ACQ$10+LOOKUP(ACX5-ACX6+7,$OQ$3:$ACQ$3,$OQ$10:$ACQ$10))))))))</f>
        <v>126</v>
      </c>
      <c r="ACY10" s="348" cm="1">
        <f t="array" ref="ACY10">+(LOOKUP(ACY5-ACY6+1,$OQ$3:$ACQ$3,$OQ$10:$ACQ$10+LOOKUP(ACY5-ACY6+2,$OQ$3:$ACQ$3,$OQ$10:$ACQ$10+LOOKUP(ACY5-ACY6+3,$OQ$3:$ACQ$3,$OQ$10:$ACQ$10+LOOKUP(ACY5-ACY6+4,$OQ$3:$ACQ$3,$OQ$10:$ACQ$10+LOOKUP(ACY5-ACY6+5,$OQ$3:$ACQ$3,$OQ$10:$ACQ$10+LOOKUP(ACY5-ACY6+6,$OQ$3:$ACQ$3,$OQ$10:$ACQ$10+LOOKUP(ACY5-ACY6+7,$OQ$3:$ACQ$3,$OQ$10:$ACQ$10))))))))</f>
        <v>126</v>
      </c>
      <c r="ACZ10" s="348" cm="1">
        <f t="array" ref="ACZ10">+(LOOKUP(ACZ5-ACZ6+1,$OQ$3:$ACQ$3,$OQ$10:$ACQ$10+LOOKUP(ACZ5-ACZ6+2,$OQ$3:$ACQ$3,$OQ$10:$ACQ$10+LOOKUP(ACZ5-ACZ6+3,$OQ$3:$ACQ$3,$OQ$10:$ACQ$10+LOOKUP(ACZ5-ACZ6+4,$OQ$3:$ACQ$3,$OQ$10:$ACQ$10+LOOKUP(ACZ5-ACZ6+5,$OQ$3:$ACQ$3,$OQ$10:$ACQ$10+LOOKUP(ACZ5-ACZ6+6,$OQ$3:$ACQ$3,$OQ$10:$ACQ$10+LOOKUP(ACZ5-ACZ6+7,$OQ$3:$ACQ$3,$OQ$10:$ACQ$10))))))))</f>
        <v>126</v>
      </c>
      <c r="ADA10" s="348" cm="1">
        <f t="array" ref="ADA10">+(LOOKUP(ADA5-ADA6+1,$OQ$3:$ACQ$3,$OQ$10:$ACQ$10+LOOKUP(ADA5-ADA6+2,$OQ$3:$ACQ$3,$OQ$10:$ACQ$10+LOOKUP(ADA5-ADA6+3,$OQ$3:$ACQ$3,$OQ$10:$ACQ$10+LOOKUP(ADA5-ADA6+4,$OQ$3:$ACQ$3,$OQ$10:$ACQ$10+LOOKUP(ADA5-ADA6+5,$OQ$3:$ACQ$3,$OQ$10:$ACQ$10+LOOKUP(ADA5-ADA6+6,$OQ$3:$ACQ$3,$OQ$10:$ACQ$10+LOOKUP(ADA5-ADA6+7,$OQ$3:$ACQ$3,$OQ$10:$ACQ$10))))))))</f>
        <v>126</v>
      </c>
      <c r="ADB10" s="348" cm="1">
        <f t="array" ref="ADB10">+(LOOKUP(ADB5-ADB6+1,$OQ$3:$ACQ$3,$OQ$10:$ACQ$10+LOOKUP(ADB5-ADB6+2,$OQ$3:$ACQ$3,$OQ$10:$ACQ$10+LOOKUP(ADB5-ADB6+3,$OQ$3:$ACQ$3,$OQ$10:$ACQ$10+LOOKUP(ADB5-ADB6+4,$OQ$3:$ACQ$3,$OQ$10:$ACQ$10+LOOKUP(ADB5-ADB6+5,$OQ$3:$ACQ$3,$OQ$10:$ACQ$10+LOOKUP(ADB5-ADB6+6,$OQ$3:$ACQ$3,$OQ$10:$ACQ$10+LOOKUP(ADB5-ADB6+7,$OQ$3:$ACQ$3,$OQ$10:$ACQ$10))))))))</f>
        <v>126</v>
      </c>
      <c r="ADC10" s="348" cm="1">
        <f t="array" ref="ADC10">+(LOOKUP(ADC5-ADC6+1,$OQ$3:$ACQ$3,$OQ$10:$ACQ$10+LOOKUP(ADC5-ADC6+2,$OQ$3:$ACQ$3,$OQ$10:$ACQ$10+LOOKUP(ADC5-ADC6+3,$OQ$3:$ACQ$3,$OQ$10:$ACQ$10+LOOKUP(ADC5-ADC6+4,$OQ$3:$ACQ$3,$OQ$10:$ACQ$10+LOOKUP(ADC5-ADC6+5,$OQ$3:$ACQ$3,$OQ$10:$ACQ$10+LOOKUP(ADC5-ADC6+6,$OQ$3:$ACQ$3,$OQ$10:$ACQ$10+LOOKUP(ADC5-ADC6+7,$OQ$3:$ACQ$3,$OQ$10:$ACQ$10))))))))</f>
        <v>126</v>
      </c>
      <c r="ADD10" s="348" cm="1">
        <f t="array" ref="ADD10">+(LOOKUP(ADD5-ADD6+1,$OQ$3:$ACQ$3,$OQ$10:$ACQ$10+LOOKUP(ADD5-ADD6+2,$OQ$3:$ACQ$3,$OQ$10:$ACQ$10+LOOKUP(ADD5-ADD6+3,$OQ$3:$ACQ$3,$OQ$10:$ACQ$10+LOOKUP(ADD5-ADD6+4,$OQ$3:$ACQ$3,$OQ$10:$ACQ$10+LOOKUP(ADD5-ADD6+5,$OQ$3:$ACQ$3,$OQ$10:$ACQ$10+LOOKUP(ADD5-ADD6+6,$OQ$3:$ACQ$3,$OQ$10:$ACQ$10+LOOKUP(ADD5-ADD6+7,$OQ$3:$ACQ$3,$OQ$10:$ACQ$10))))))))</f>
        <v>126</v>
      </c>
      <c r="ADE10" s="348" cm="1">
        <f t="array" ref="ADE10">+(LOOKUP(ADE5-ADE6+1,$OQ$3:$ACQ$3,$OQ$10:$ACQ$10+LOOKUP(ADE5-ADE6+2,$OQ$3:$ACQ$3,$OQ$10:$ACQ$10+LOOKUP(ADE5-ADE6+3,$OQ$3:$ACQ$3,$OQ$10:$ACQ$10+LOOKUP(ADE5-ADE6+4,$OQ$3:$ACQ$3,$OQ$10:$ACQ$10+LOOKUP(ADE5-ADE6+5,$OQ$3:$ACQ$3,$OQ$10:$ACQ$10+LOOKUP(ADE5-ADE6+6,$OQ$3:$ACQ$3,$OQ$10:$ACQ$10+LOOKUP(ADE5-ADE6+7,$OQ$3:$ACQ$3,$OQ$10:$ACQ$10))))))))</f>
        <v>126</v>
      </c>
      <c r="ADF10" s="348" cm="1">
        <f t="array" ref="ADF10">+(LOOKUP(ADF5-ADF6+1,$OQ$3:$ACQ$3,$OQ$10:$ACQ$10+LOOKUP(ADF5-ADF6+2,$OQ$3:$ACQ$3,$OQ$10:$ACQ$10+LOOKUP(ADF5-ADF6+3,$OQ$3:$ACQ$3,$OQ$10:$ACQ$10+LOOKUP(ADF5-ADF6+4,$OQ$3:$ACQ$3,$OQ$10:$ACQ$10+LOOKUP(ADF5-ADF6+5,$OQ$3:$ACQ$3,$OQ$10:$ACQ$10+LOOKUP(ADF5-ADF6+6,$OQ$3:$ACQ$3,$OQ$10:$ACQ$10+LOOKUP(ADF5-ADF6+7,$OQ$3:$ACQ$3,$OQ$10:$ACQ$10))))))))</f>
        <v>126</v>
      </c>
      <c r="ADG10" s="348" cm="1">
        <f t="array" ref="ADG10">+(LOOKUP(ADG5-ADG6+1,$OQ$3:$ACQ$3,$OQ$10:$ACQ$10+LOOKUP(ADG5-ADG6+2,$OQ$3:$ACQ$3,$OQ$10:$ACQ$10+LOOKUP(ADG5-ADG6+3,$OQ$3:$ACQ$3,$OQ$10:$ACQ$10+LOOKUP(ADG5-ADG6+4,$OQ$3:$ACQ$3,$OQ$10:$ACQ$10+LOOKUP(ADG5-ADG6+5,$OQ$3:$ACQ$3,$OQ$10:$ACQ$10+LOOKUP(ADG5-ADG6+6,$OQ$3:$ACQ$3,$OQ$10:$ACQ$10+LOOKUP(ADG5-ADG6+7,$OQ$3:$ACQ$3,$OQ$10:$ACQ$10))))))))</f>
        <v>126</v>
      </c>
      <c r="ADH10" s="348" cm="1">
        <f t="array" ref="ADH10">+(LOOKUP(ADH5-ADH6+1,$OQ$3:$ACQ$3,$OQ$10:$ACQ$10+LOOKUP(ADH5-ADH6+2,$OQ$3:$ACQ$3,$OQ$10:$ACQ$10+LOOKUP(ADH5-ADH6+3,$OQ$3:$ACQ$3,$OQ$10:$ACQ$10+LOOKUP(ADH5-ADH6+4,$OQ$3:$ACQ$3,$OQ$10:$ACQ$10+LOOKUP(ADH5-ADH6+5,$OQ$3:$ACQ$3,$OQ$10:$ACQ$10+LOOKUP(ADH5-ADH6+6,$OQ$3:$ACQ$3,$OQ$10:$ACQ$10+LOOKUP(ADH5-ADH6+7,$OQ$3:$ACQ$3,$OQ$10:$ACQ$10))))))))</f>
        <v>126</v>
      </c>
      <c r="ADI10" s="348" cm="1">
        <f t="array" ref="ADI10">+(LOOKUP(ADI5-ADI6+1,$OQ$3:$ACQ$3,$OQ$10:$ACQ$10+LOOKUP(ADI5-ADI6+2,$OQ$3:$ACQ$3,$OQ$10:$ACQ$10+LOOKUP(ADI5-ADI6+3,$OQ$3:$ACQ$3,$OQ$10:$ACQ$10+LOOKUP(ADI5-ADI6+4,$OQ$3:$ACQ$3,$OQ$10:$ACQ$10+LOOKUP(ADI5-ADI6+5,$OQ$3:$ACQ$3,$OQ$10:$ACQ$10+LOOKUP(ADI5-ADI6+6,$OQ$3:$ACQ$3,$OQ$10:$ACQ$10+LOOKUP(ADI5-ADI6+7,$OQ$3:$ACQ$3,$OQ$10:$ACQ$10))))))))</f>
        <v>126</v>
      </c>
      <c r="ADJ10" s="348" cm="1">
        <f t="array" ref="ADJ10">+(LOOKUP(ADJ5-ADJ6+1,$OQ$3:$ACQ$3,$OQ$10:$ACQ$10+LOOKUP(ADJ5-ADJ6+2,$OQ$3:$ACQ$3,$OQ$10:$ACQ$10+LOOKUP(ADJ5-ADJ6+3,$OQ$3:$ACQ$3,$OQ$10:$ACQ$10+LOOKUP(ADJ5-ADJ6+4,$OQ$3:$ACQ$3,$OQ$10:$ACQ$10+LOOKUP(ADJ5-ADJ6+5,$OQ$3:$ACQ$3,$OQ$10:$ACQ$10+LOOKUP(ADJ5-ADJ6+6,$OQ$3:$ACQ$3,$OQ$10:$ACQ$10+LOOKUP(ADJ5-ADJ6+7,$OQ$3:$ACQ$3,$OQ$10:$ACQ$10))))))))</f>
        <v>126</v>
      </c>
      <c r="ADK10" s="348" cm="1">
        <f t="array" ref="ADK10">+(LOOKUP(ADK5-ADK6+1,$OQ$3:$ACQ$3,$OQ$10:$ACQ$10+LOOKUP(ADK5-ADK6+2,$OQ$3:$ACQ$3,$OQ$10:$ACQ$10+LOOKUP(ADK5-ADK6+3,$OQ$3:$ACQ$3,$OQ$10:$ACQ$10+LOOKUP(ADK5-ADK6+4,$OQ$3:$ACQ$3,$OQ$10:$ACQ$10+LOOKUP(ADK5-ADK6+5,$OQ$3:$ACQ$3,$OQ$10:$ACQ$10+LOOKUP(ADK5-ADK6+6,$OQ$3:$ACQ$3,$OQ$10:$ACQ$10+LOOKUP(ADK5-ADK6+7,$OQ$3:$ACQ$3,$OQ$10:$ACQ$10))))))))</f>
        <v>126</v>
      </c>
      <c r="ADL10" s="348" cm="1">
        <f t="array" ref="ADL10">+(LOOKUP(ADL5-ADL6+1,$OQ$3:$ACQ$3,$OQ$10:$ACQ$10+LOOKUP(ADL5-ADL6+2,$OQ$3:$ACQ$3,$OQ$10:$ACQ$10+LOOKUP(ADL5-ADL6+3,$OQ$3:$ACQ$3,$OQ$10:$ACQ$10+LOOKUP(ADL5-ADL6+4,$OQ$3:$ACQ$3,$OQ$10:$ACQ$10+LOOKUP(ADL5-ADL6+5,$OQ$3:$ACQ$3,$OQ$10:$ACQ$10+LOOKUP(ADL5-ADL6+6,$OQ$3:$ACQ$3,$OQ$10:$ACQ$10+LOOKUP(ADL5-ADL6+7,$OQ$3:$ACQ$3,$OQ$10:$ACQ$10))))))))</f>
        <v>126</v>
      </c>
      <c r="ADM10" s="348" cm="1">
        <f t="array" ref="ADM10">+(LOOKUP(ADM5-ADM6+1,$OQ$3:$ACQ$3,$OQ$10:$ACQ$10+LOOKUP(ADM5-ADM6+2,$OQ$3:$ACQ$3,$OQ$10:$ACQ$10+LOOKUP(ADM5-ADM6+3,$OQ$3:$ACQ$3,$OQ$10:$ACQ$10+LOOKUP(ADM5-ADM6+4,$OQ$3:$ACQ$3,$OQ$10:$ACQ$10+LOOKUP(ADM5-ADM6+5,$OQ$3:$ACQ$3,$OQ$10:$ACQ$10+LOOKUP(ADM5-ADM6+6,$OQ$3:$ACQ$3,$OQ$10:$ACQ$10+LOOKUP(ADM5-ADM6+7,$OQ$3:$ACQ$3,$OQ$10:$ACQ$10))))))))</f>
        <v>126</v>
      </c>
      <c r="ADN10" s="348" cm="1">
        <f t="array" ref="ADN10">+(LOOKUP(ADN5-ADN6+1,$OQ$3:$ACQ$3,$OQ$10:$ACQ$10+LOOKUP(ADN5-ADN6+2,$OQ$3:$ACQ$3,$OQ$10:$ACQ$10+LOOKUP(ADN5-ADN6+3,$OQ$3:$ACQ$3,$OQ$10:$ACQ$10+LOOKUP(ADN5-ADN6+4,$OQ$3:$ACQ$3,$OQ$10:$ACQ$10+LOOKUP(ADN5-ADN6+5,$OQ$3:$ACQ$3,$OQ$10:$ACQ$10+LOOKUP(ADN5-ADN6+6,$OQ$3:$ACQ$3,$OQ$10:$ACQ$10+LOOKUP(ADN5-ADN6+7,$OQ$3:$ACQ$3,$OQ$10:$ACQ$10))))))))</f>
        <v>126</v>
      </c>
      <c r="ADO10" s="348" cm="1">
        <f t="array" ref="ADO10">+(LOOKUP(ADO5-ADO6+1,$OQ$3:$ACQ$3,$OQ$10:$ACQ$10+LOOKUP(ADO5-ADO6+2,$OQ$3:$ACQ$3,$OQ$10:$ACQ$10+LOOKUP(ADO5-ADO6+3,$OQ$3:$ACQ$3,$OQ$10:$ACQ$10+LOOKUP(ADO5-ADO6+4,$OQ$3:$ACQ$3,$OQ$10:$ACQ$10+LOOKUP(ADO5-ADO6+5,$OQ$3:$ACQ$3,$OQ$10:$ACQ$10+LOOKUP(ADO5-ADO6+6,$OQ$3:$ACQ$3,$OQ$10:$ACQ$10+LOOKUP(ADO5-ADO6+7,$OQ$3:$ACQ$3,$OQ$10:$ACQ$10))))))))</f>
        <v>126</v>
      </c>
      <c r="ADP10" s="348" cm="1">
        <f t="array" ref="ADP10">+(LOOKUP(ADP5-ADP6+1,$OQ$3:$ACQ$3,$OQ$10:$ACQ$10+LOOKUP(ADP5-ADP6+2,$OQ$3:$ACQ$3,$OQ$10:$ACQ$10+LOOKUP(ADP5-ADP6+3,$OQ$3:$ACQ$3,$OQ$10:$ACQ$10+LOOKUP(ADP5-ADP6+4,$OQ$3:$ACQ$3,$OQ$10:$ACQ$10+LOOKUP(ADP5-ADP6+5,$OQ$3:$ACQ$3,$OQ$10:$ACQ$10+LOOKUP(ADP5-ADP6+6,$OQ$3:$ACQ$3,$OQ$10:$ACQ$10+LOOKUP(ADP5-ADP6+7,$OQ$3:$ACQ$3,$OQ$10:$ACQ$10))))))))</f>
        <v>126</v>
      </c>
      <c r="ADQ10" s="348" cm="1">
        <f t="array" ref="ADQ10">+(LOOKUP(ADQ5-ADQ6+1,$OQ$3:$ACQ$3,$OQ$10:$ACQ$10+LOOKUP(ADQ5-ADQ6+2,$OQ$3:$ACQ$3,$OQ$10:$ACQ$10+LOOKUP(ADQ5-ADQ6+3,$OQ$3:$ACQ$3,$OQ$10:$ACQ$10+LOOKUP(ADQ5-ADQ6+4,$OQ$3:$ACQ$3,$OQ$10:$ACQ$10+LOOKUP(ADQ5-ADQ6+5,$OQ$3:$ACQ$3,$OQ$10:$ACQ$10+LOOKUP(ADQ5-ADQ6+6,$OQ$3:$ACQ$3,$OQ$10:$ACQ$10+LOOKUP(ADQ5-ADQ6+7,$OQ$3:$ACQ$3,$OQ$10:$ACQ$10))))))))</f>
        <v>126</v>
      </c>
      <c r="ADR10" s="348" cm="1">
        <f t="array" ref="ADR10">+(LOOKUP(ADR5-ADR6+1,$OQ$3:$ACQ$3,$OQ$10:$ACQ$10+LOOKUP(ADR5-ADR6+2,$OQ$3:$ACQ$3,$OQ$10:$ACQ$10+LOOKUP(ADR5-ADR6+3,$OQ$3:$ACQ$3,$OQ$10:$ACQ$10+LOOKUP(ADR5-ADR6+4,$OQ$3:$ACQ$3,$OQ$10:$ACQ$10+LOOKUP(ADR5-ADR6+5,$OQ$3:$ACQ$3,$OQ$10:$ACQ$10+LOOKUP(ADR5-ADR6+6,$OQ$3:$ACQ$3,$OQ$10:$ACQ$10+LOOKUP(ADR5-ADR6+7,$OQ$3:$ACQ$3,$OQ$10:$ACQ$10))))))))</f>
        <v>126</v>
      </c>
      <c r="ADS10" s="348" cm="1">
        <f t="array" ref="ADS10">+(LOOKUP(ADS5-ADS6+1,$OQ$3:$ACQ$3,$OQ$10:$ACQ$10+LOOKUP(ADS5-ADS6+2,$OQ$3:$ACQ$3,$OQ$10:$ACQ$10+LOOKUP(ADS5-ADS6+3,$OQ$3:$ACQ$3,$OQ$10:$ACQ$10+LOOKUP(ADS5-ADS6+4,$OQ$3:$ACQ$3,$OQ$10:$ACQ$10+LOOKUP(ADS5-ADS6+5,$OQ$3:$ACQ$3,$OQ$10:$ACQ$10+LOOKUP(ADS5-ADS6+6,$OQ$3:$ACQ$3,$OQ$10:$ACQ$10+LOOKUP(ADS5-ADS6+7,$OQ$3:$ACQ$3,$OQ$10:$ACQ$10))))))))</f>
        <v>126</v>
      </c>
      <c r="ADT10" s="348" cm="1">
        <f t="array" ref="ADT10">+(LOOKUP(ADT5-ADT6+1,$OQ$3:$ACQ$3,$OQ$10:$ACQ$10+LOOKUP(ADT5-ADT6+2,$OQ$3:$ACQ$3,$OQ$10:$ACQ$10+LOOKUP(ADT5-ADT6+3,$OQ$3:$ACQ$3,$OQ$10:$ACQ$10+LOOKUP(ADT5-ADT6+4,$OQ$3:$ACQ$3,$OQ$10:$ACQ$10+LOOKUP(ADT5-ADT6+5,$OQ$3:$ACQ$3,$OQ$10:$ACQ$10+LOOKUP(ADT5-ADT6+6,$OQ$3:$ACQ$3,$OQ$10:$ACQ$10+LOOKUP(ADT5-ADT6+7,$OQ$3:$ACQ$3,$OQ$10:$ACQ$10))))))))</f>
        <v>126</v>
      </c>
      <c r="ADU10" s="348" cm="1">
        <f t="array" ref="ADU10">+(LOOKUP(ADU5-ADU6+1,$OQ$3:$ACQ$3,$OQ$10:$ACQ$10+LOOKUP(ADU5-ADU6+2,$OQ$3:$ACQ$3,$OQ$10:$ACQ$10+LOOKUP(ADU5-ADU6+3,$OQ$3:$ACQ$3,$OQ$10:$ACQ$10+LOOKUP(ADU5-ADU6+4,$OQ$3:$ACQ$3,$OQ$10:$ACQ$10+LOOKUP(ADU5-ADU6+5,$OQ$3:$ACQ$3,$OQ$10:$ACQ$10+LOOKUP(ADU5-ADU6+6,$OQ$3:$ACQ$3,$OQ$10:$ACQ$10+LOOKUP(ADU5-ADU6+7,$OQ$3:$ACQ$3,$OQ$10:$ACQ$10))))))))</f>
        <v>126</v>
      </c>
      <c r="ADV10" s="348" cm="1">
        <f t="array" ref="ADV10">+(LOOKUP(ADV5-ADV6+1,$OQ$3:$ACQ$3,$OQ$10:$ACQ$10+LOOKUP(ADV5-ADV6+2,$OQ$3:$ACQ$3,$OQ$10:$ACQ$10+LOOKUP(ADV5-ADV6+3,$OQ$3:$ACQ$3,$OQ$10:$ACQ$10+LOOKUP(ADV5-ADV6+4,$OQ$3:$ACQ$3,$OQ$10:$ACQ$10+LOOKUP(ADV5-ADV6+5,$OQ$3:$ACQ$3,$OQ$10:$ACQ$10+LOOKUP(ADV5-ADV6+6,$OQ$3:$ACQ$3,$OQ$10:$ACQ$10+LOOKUP(ADV5-ADV6+7,$OQ$3:$ACQ$3,$OQ$10:$ACQ$10))))))))</f>
        <v>126</v>
      </c>
      <c r="ADW10" s="348" cm="1">
        <f t="array" ref="ADW10">+(LOOKUP(ADW5-ADW6+1,$OQ$3:$ACQ$3,$OQ$10:$ACQ$10+LOOKUP(ADW5-ADW6+2,$OQ$3:$ACQ$3,$OQ$10:$ACQ$10+LOOKUP(ADW5-ADW6+3,$OQ$3:$ACQ$3,$OQ$10:$ACQ$10+LOOKUP(ADW5-ADW6+4,$OQ$3:$ACQ$3,$OQ$10:$ACQ$10+LOOKUP(ADW5-ADW6+5,$OQ$3:$ACQ$3,$OQ$10:$ACQ$10+LOOKUP(ADW5-ADW6+6,$OQ$3:$ACQ$3,$OQ$10:$ACQ$10+LOOKUP(ADW5-ADW6+7,$OQ$3:$ACQ$3,$OQ$10:$ACQ$10))))))))</f>
        <v>126</v>
      </c>
      <c r="ADX10" s="348" cm="1">
        <f t="array" ref="ADX10">+(LOOKUP(ADX5-ADX6+1,$OQ$3:$ACQ$3,$OQ$10:$ACQ$10+LOOKUP(ADX5-ADX6+2,$OQ$3:$ACQ$3,$OQ$10:$ACQ$10+LOOKUP(ADX5-ADX6+3,$OQ$3:$ACQ$3,$OQ$10:$ACQ$10+LOOKUP(ADX5-ADX6+4,$OQ$3:$ACQ$3,$OQ$10:$ACQ$10+LOOKUP(ADX5-ADX6+5,$OQ$3:$ACQ$3,$OQ$10:$ACQ$10+LOOKUP(ADX5-ADX6+6,$OQ$3:$ACQ$3,$OQ$10:$ACQ$10+LOOKUP(ADX5-ADX6+7,$OQ$3:$ACQ$3,$OQ$10:$ACQ$10))))))))</f>
        <v>126</v>
      </c>
      <c r="ADY10" s="348" cm="1">
        <f t="array" ref="ADY10">+(LOOKUP(ADY5-ADY6+1,$OQ$3:$ACQ$3,$OQ$10:$ACQ$10+LOOKUP(ADY5-ADY6+2,$OQ$3:$ACQ$3,$OQ$10:$ACQ$10+LOOKUP(ADY5-ADY6+3,$OQ$3:$ACQ$3,$OQ$10:$ACQ$10+LOOKUP(ADY5-ADY6+4,$OQ$3:$ACQ$3,$OQ$10:$ACQ$10+LOOKUP(ADY5-ADY6+5,$OQ$3:$ACQ$3,$OQ$10:$ACQ$10+LOOKUP(ADY5-ADY6+6,$OQ$3:$ACQ$3,$OQ$10:$ACQ$10+LOOKUP(ADY5-ADY6+7,$OQ$3:$ACQ$3,$OQ$10:$ACQ$10))))))))</f>
        <v>126</v>
      </c>
      <c r="ADZ10" s="348" cm="1">
        <f t="array" ref="ADZ10">+(LOOKUP(ADZ5-ADZ6+1,$OQ$3:$ACQ$3,$OQ$10:$ACQ$10+LOOKUP(ADZ5-ADZ6+2,$OQ$3:$ACQ$3,$OQ$10:$ACQ$10+LOOKUP(ADZ5-ADZ6+3,$OQ$3:$ACQ$3,$OQ$10:$ACQ$10+LOOKUP(ADZ5-ADZ6+4,$OQ$3:$ACQ$3,$OQ$10:$ACQ$10+LOOKUP(ADZ5-ADZ6+5,$OQ$3:$ACQ$3,$OQ$10:$ACQ$10+LOOKUP(ADZ5-ADZ6+6,$OQ$3:$ACQ$3,$OQ$10:$ACQ$10+LOOKUP(ADZ5-ADZ6+7,$OQ$3:$ACQ$3,$OQ$10:$ACQ$10))))))))</f>
        <v>126</v>
      </c>
      <c r="AEA10" s="348" cm="1">
        <f t="array" ref="AEA10">+(LOOKUP(AEA5-AEA6+1,$OQ$3:$ACQ$3,$OQ$10:$ACQ$10+LOOKUP(AEA5-AEA6+2,$OQ$3:$ACQ$3,$OQ$10:$ACQ$10+LOOKUP(AEA5-AEA6+3,$OQ$3:$ACQ$3,$OQ$10:$ACQ$10+LOOKUP(AEA5-AEA6+4,$OQ$3:$ACQ$3,$OQ$10:$ACQ$10+LOOKUP(AEA5-AEA6+5,$OQ$3:$ACQ$3,$OQ$10:$ACQ$10+LOOKUP(AEA5-AEA6+6,$OQ$3:$ACQ$3,$OQ$10:$ACQ$10+LOOKUP(AEA5-AEA6+7,$OQ$3:$ACQ$3,$OQ$10:$ACQ$10))))))))</f>
        <v>126</v>
      </c>
      <c r="AEB10" s="348" cm="1">
        <f t="array" ref="AEB10">+(LOOKUP(AEB5-AEB6+1,$OQ$3:$ACQ$3,$OQ$10:$ACQ$10+LOOKUP(AEB5-AEB6+2,$OQ$3:$ACQ$3,$OQ$10:$ACQ$10+LOOKUP(AEB5-AEB6+3,$OQ$3:$ACQ$3,$OQ$10:$ACQ$10+LOOKUP(AEB5-AEB6+4,$OQ$3:$ACQ$3,$OQ$10:$ACQ$10+LOOKUP(AEB5-AEB6+5,$OQ$3:$ACQ$3,$OQ$10:$ACQ$10+LOOKUP(AEB5-AEB6+6,$OQ$3:$ACQ$3,$OQ$10:$ACQ$10+LOOKUP(AEB5-AEB6+7,$OQ$3:$ACQ$3,$OQ$10:$ACQ$10))))))))</f>
        <v>126</v>
      </c>
      <c r="AEC10" s="348" cm="1">
        <f t="array" ref="AEC10">+(LOOKUP(AEC5-AEC6+1,$OQ$3:$ACQ$3,$OQ$10:$ACQ$10+LOOKUP(AEC5-AEC6+2,$OQ$3:$ACQ$3,$OQ$10:$ACQ$10+LOOKUP(AEC5-AEC6+3,$OQ$3:$ACQ$3,$OQ$10:$ACQ$10+LOOKUP(AEC5-AEC6+4,$OQ$3:$ACQ$3,$OQ$10:$ACQ$10+LOOKUP(AEC5-AEC6+5,$OQ$3:$ACQ$3,$OQ$10:$ACQ$10+LOOKUP(AEC5-AEC6+6,$OQ$3:$ACQ$3,$OQ$10:$ACQ$10+LOOKUP(AEC5-AEC6+7,$OQ$3:$ACQ$3,$OQ$10:$ACQ$10))))))))</f>
        <v>126</v>
      </c>
      <c r="AED10" s="348" cm="1">
        <f t="array" ref="AED10">+(LOOKUP(AED5-AED6+1,$OQ$3:$ACQ$3,$OQ$10:$ACQ$10+LOOKUP(AED5-AED6+2,$OQ$3:$ACQ$3,$OQ$10:$ACQ$10+LOOKUP(AED5-AED6+3,$OQ$3:$ACQ$3,$OQ$10:$ACQ$10+LOOKUP(AED5-AED6+4,$OQ$3:$ACQ$3,$OQ$10:$ACQ$10+LOOKUP(AED5-AED6+5,$OQ$3:$ACQ$3,$OQ$10:$ACQ$10+LOOKUP(AED5-AED6+6,$OQ$3:$ACQ$3,$OQ$10:$ACQ$10+LOOKUP(AED5-AED6+7,$OQ$3:$ACQ$3,$OQ$10:$ACQ$10))))))))</f>
        <v>126</v>
      </c>
      <c r="AEE10" s="348" cm="1">
        <f t="array" ref="AEE10">+(LOOKUP(AEE5-AEE6+1,$OQ$3:$ACQ$3,$OQ$10:$ACQ$10+LOOKUP(AEE5-AEE6+2,$OQ$3:$ACQ$3,$OQ$10:$ACQ$10+LOOKUP(AEE5-AEE6+3,$OQ$3:$ACQ$3,$OQ$10:$ACQ$10+LOOKUP(AEE5-AEE6+4,$OQ$3:$ACQ$3,$OQ$10:$ACQ$10+LOOKUP(AEE5-AEE6+5,$OQ$3:$ACQ$3,$OQ$10:$ACQ$10+LOOKUP(AEE5-AEE6+6,$OQ$3:$ACQ$3,$OQ$10:$ACQ$10+LOOKUP(AEE5-AEE6+7,$OQ$3:$ACQ$3,$OQ$10:$ACQ$10))))))))</f>
        <v>126</v>
      </c>
      <c r="AEF10" s="348" cm="1">
        <f t="array" ref="AEF10">+(LOOKUP(AEF5-AEF6+1,$OQ$3:$ACQ$3,$OQ$10:$ACQ$10+LOOKUP(AEF5-AEF6+2,$OQ$3:$ACQ$3,$OQ$10:$ACQ$10+LOOKUP(AEF5-AEF6+3,$OQ$3:$ACQ$3,$OQ$10:$ACQ$10+LOOKUP(AEF5-AEF6+4,$OQ$3:$ACQ$3,$OQ$10:$ACQ$10+LOOKUP(AEF5-AEF6+5,$OQ$3:$ACQ$3,$OQ$10:$ACQ$10+LOOKUP(AEF5-AEF6+6,$OQ$3:$ACQ$3,$OQ$10:$ACQ$10+LOOKUP(AEF5-AEF6+7,$OQ$3:$ACQ$3,$OQ$10:$ACQ$10))))))))</f>
        <v>126</v>
      </c>
      <c r="AEG10" s="348" cm="1">
        <f t="array" ref="AEG10">+(LOOKUP(AEG5-AEG6+1,$OQ$3:$ACQ$3,$OQ$10:$ACQ$10+LOOKUP(AEG5-AEG6+2,$OQ$3:$ACQ$3,$OQ$10:$ACQ$10+LOOKUP(AEG5-AEG6+3,$OQ$3:$ACQ$3,$OQ$10:$ACQ$10+LOOKUP(AEG5-AEG6+4,$OQ$3:$ACQ$3,$OQ$10:$ACQ$10+LOOKUP(AEG5-AEG6+5,$OQ$3:$ACQ$3,$OQ$10:$ACQ$10+LOOKUP(AEG5-AEG6+6,$OQ$3:$ACQ$3,$OQ$10:$ACQ$10+LOOKUP(AEG5-AEG6+7,$OQ$3:$ACQ$3,$OQ$10:$ACQ$10))))))))</f>
        <v>126</v>
      </c>
      <c r="AEH10" s="348" cm="1">
        <f t="array" ref="AEH10">+(LOOKUP(AEH5-AEH6+1,$OQ$3:$ACQ$3,$OQ$10:$ACQ$10+LOOKUP(AEH5-AEH6+2,$OQ$3:$ACQ$3,$OQ$10:$ACQ$10+LOOKUP(AEH5-AEH6+3,$OQ$3:$ACQ$3,$OQ$10:$ACQ$10+LOOKUP(AEH5-AEH6+4,$OQ$3:$ACQ$3,$OQ$10:$ACQ$10+LOOKUP(AEH5-AEH6+5,$OQ$3:$ACQ$3,$OQ$10:$ACQ$10+LOOKUP(AEH5-AEH6+6,$OQ$3:$ACQ$3,$OQ$10:$ACQ$10+LOOKUP(AEH5-AEH6+7,$OQ$3:$ACQ$3,$OQ$10:$ACQ$10))))))))</f>
        <v>126</v>
      </c>
      <c r="AEI10" s="348" cm="1">
        <f t="array" ref="AEI10">+(LOOKUP(AEI5-AEI6+1,$OQ$3:$ACQ$3,$OQ$10:$ACQ$10+LOOKUP(AEI5-AEI6+2,$OQ$3:$ACQ$3,$OQ$10:$ACQ$10+LOOKUP(AEI5-AEI6+3,$OQ$3:$ACQ$3,$OQ$10:$ACQ$10+LOOKUP(AEI5-AEI6+4,$OQ$3:$ACQ$3,$OQ$10:$ACQ$10+LOOKUP(AEI5-AEI6+5,$OQ$3:$ACQ$3,$OQ$10:$ACQ$10+LOOKUP(AEI5-AEI6+6,$OQ$3:$ACQ$3,$OQ$10:$ACQ$10+LOOKUP(AEI5-AEI6+7,$OQ$3:$ACQ$3,$OQ$10:$ACQ$10))))))))</f>
        <v>126</v>
      </c>
      <c r="AEJ10" s="348" cm="1">
        <f t="array" ref="AEJ10">+(LOOKUP(AEJ5-AEJ6+1,$OQ$3:$ACQ$3,$OQ$10:$ACQ$10+LOOKUP(AEJ5-AEJ6+2,$OQ$3:$ACQ$3,$OQ$10:$ACQ$10+LOOKUP(AEJ5-AEJ6+3,$OQ$3:$ACQ$3,$OQ$10:$ACQ$10+LOOKUP(AEJ5-AEJ6+4,$OQ$3:$ACQ$3,$OQ$10:$ACQ$10+LOOKUP(AEJ5-AEJ6+5,$OQ$3:$ACQ$3,$OQ$10:$ACQ$10+LOOKUP(AEJ5-AEJ6+6,$OQ$3:$ACQ$3,$OQ$10:$ACQ$10+LOOKUP(AEJ5-AEJ6+7,$OQ$3:$ACQ$3,$OQ$10:$ACQ$10))))))))</f>
        <v>126</v>
      </c>
      <c r="AEK10" s="348" cm="1">
        <f t="array" ref="AEK10">+(LOOKUP(AEK5-AEK6+1,$OQ$3:$ACQ$3,$OQ$10:$ACQ$10+LOOKUP(AEK5-AEK6+2,$OQ$3:$ACQ$3,$OQ$10:$ACQ$10+LOOKUP(AEK5-AEK6+3,$OQ$3:$ACQ$3,$OQ$10:$ACQ$10+LOOKUP(AEK5-AEK6+4,$OQ$3:$ACQ$3,$OQ$10:$ACQ$10+LOOKUP(AEK5-AEK6+5,$OQ$3:$ACQ$3,$OQ$10:$ACQ$10+LOOKUP(AEK5-AEK6+6,$OQ$3:$ACQ$3,$OQ$10:$ACQ$10+LOOKUP(AEK5-AEK6+7,$OQ$3:$ACQ$3,$OQ$10:$ACQ$10))))))))</f>
        <v>126</v>
      </c>
      <c r="AEL10" s="348" cm="1">
        <f t="array" ref="AEL10">+(LOOKUP(AEL5-AEL6+1,$OQ$3:$ACQ$3,$OQ$10:$ACQ$10+LOOKUP(AEL5-AEL6+2,$OQ$3:$ACQ$3,$OQ$10:$ACQ$10+LOOKUP(AEL5-AEL6+3,$OQ$3:$ACQ$3,$OQ$10:$ACQ$10+LOOKUP(AEL5-AEL6+4,$OQ$3:$ACQ$3,$OQ$10:$ACQ$10+LOOKUP(AEL5-AEL6+5,$OQ$3:$ACQ$3,$OQ$10:$ACQ$10+LOOKUP(AEL5-AEL6+6,$OQ$3:$ACQ$3,$OQ$10:$ACQ$10+LOOKUP(AEL5-AEL6+7,$OQ$3:$ACQ$3,$OQ$10:$ACQ$10))))))))</f>
        <v>126</v>
      </c>
      <c r="AEM10" s="348" cm="1">
        <f t="array" ref="AEM10">+(LOOKUP(AEM5-AEM6+1,$OQ$3:$ACQ$3,$OQ$10:$ACQ$10+LOOKUP(AEM5-AEM6+2,$OQ$3:$ACQ$3,$OQ$10:$ACQ$10+LOOKUP(AEM5-AEM6+3,$OQ$3:$ACQ$3,$OQ$10:$ACQ$10+LOOKUP(AEM5-AEM6+4,$OQ$3:$ACQ$3,$OQ$10:$ACQ$10+LOOKUP(AEM5-AEM6+5,$OQ$3:$ACQ$3,$OQ$10:$ACQ$10+LOOKUP(AEM5-AEM6+6,$OQ$3:$ACQ$3,$OQ$10:$ACQ$10+LOOKUP(AEM5-AEM6+7,$OQ$3:$ACQ$3,$OQ$10:$ACQ$10))))))))</f>
        <v>126</v>
      </c>
      <c r="AEN10" s="348" cm="1">
        <f t="array" ref="AEN10">+(LOOKUP(AEN5-AEN6+1,$OQ$3:$ACQ$3,$OQ$10:$ACQ$10+LOOKUP(AEN5-AEN6+2,$OQ$3:$ACQ$3,$OQ$10:$ACQ$10+LOOKUP(AEN5-AEN6+3,$OQ$3:$ACQ$3,$OQ$10:$ACQ$10+LOOKUP(AEN5-AEN6+4,$OQ$3:$ACQ$3,$OQ$10:$ACQ$10+LOOKUP(AEN5-AEN6+5,$OQ$3:$ACQ$3,$OQ$10:$ACQ$10+LOOKUP(AEN5-AEN6+6,$OQ$3:$ACQ$3,$OQ$10:$ACQ$10+LOOKUP(AEN5-AEN6+7,$OQ$3:$ACQ$3,$OQ$10:$ACQ$10))))))))</f>
        <v>126</v>
      </c>
      <c r="AEO10" s="348" cm="1">
        <f t="array" ref="AEO10">+(LOOKUP(AEO5-AEO6+1,$OQ$3:$ACQ$3,$OQ$10:$ACQ$10+LOOKUP(AEO5-AEO6+2,$OQ$3:$ACQ$3,$OQ$10:$ACQ$10+LOOKUP(AEO5-AEO6+3,$OQ$3:$ACQ$3,$OQ$10:$ACQ$10+LOOKUP(AEO5-AEO6+4,$OQ$3:$ACQ$3,$OQ$10:$ACQ$10+LOOKUP(AEO5-AEO6+5,$OQ$3:$ACQ$3,$OQ$10:$ACQ$10+LOOKUP(AEO5-AEO6+6,$OQ$3:$ACQ$3,$OQ$10:$ACQ$10+LOOKUP(AEO5-AEO6+7,$OQ$3:$ACQ$3,$OQ$10:$ACQ$10))))))))</f>
        <v>126</v>
      </c>
      <c r="AEP10" s="348" cm="1">
        <f t="array" ref="AEP10">+(LOOKUP(AEP5-AEP6+1,$OQ$3:$ACQ$3,$OQ$10:$ACQ$10+LOOKUP(AEP5-AEP6+2,$OQ$3:$ACQ$3,$OQ$10:$ACQ$10+LOOKUP(AEP5-AEP6+3,$OQ$3:$ACQ$3,$OQ$10:$ACQ$10+LOOKUP(AEP5-AEP6+4,$OQ$3:$ACQ$3,$OQ$10:$ACQ$10+LOOKUP(AEP5-AEP6+5,$OQ$3:$ACQ$3,$OQ$10:$ACQ$10+LOOKUP(AEP5-AEP6+6,$OQ$3:$ACQ$3,$OQ$10:$ACQ$10+LOOKUP(AEP5-AEP6+7,$OQ$3:$ACQ$3,$OQ$10:$ACQ$10))))))))</f>
        <v>126</v>
      </c>
      <c r="AEQ10" s="348" cm="1">
        <f t="array" ref="AEQ10">+(LOOKUP(AEQ5-AEQ6+1,$OQ$3:$ACQ$3,$OQ$10:$ACQ$10+LOOKUP(AEQ5-AEQ6+2,$OQ$3:$ACQ$3,$OQ$10:$ACQ$10+LOOKUP(AEQ5-AEQ6+3,$OQ$3:$ACQ$3,$OQ$10:$ACQ$10+LOOKUP(AEQ5-AEQ6+4,$OQ$3:$ACQ$3,$OQ$10:$ACQ$10+LOOKUP(AEQ5-AEQ6+5,$OQ$3:$ACQ$3,$OQ$10:$ACQ$10+LOOKUP(AEQ5-AEQ6+6,$OQ$3:$ACQ$3,$OQ$10:$ACQ$10+LOOKUP(AEQ5-AEQ6+7,$OQ$3:$ACQ$3,$OQ$10:$ACQ$10))))))))</f>
        <v>126</v>
      </c>
      <c r="AER10" s="348" cm="1">
        <f t="array" ref="AER10">+(LOOKUP(AER5-AER6+1,$OQ$3:$ACQ$3,$OQ$10:$ACQ$10+LOOKUP(AER5-AER6+2,$OQ$3:$ACQ$3,$OQ$10:$ACQ$10+LOOKUP(AER5-AER6+3,$OQ$3:$ACQ$3,$OQ$10:$ACQ$10+LOOKUP(AER5-AER6+4,$OQ$3:$ACQ$3,$OQ$10:$ACQ$10+LOOKUP(AER5-AER6+5,$OQ$3:$ACQ$3,$OQ$10:$ACQ$10+LOOKUP(AER5-AER6+6,$OQ$3:$ACQ$3,$OQ$10:$ACQ$10)))))))</f>
        <v>108</v>
      </c>
    </row>
    <row r="11" spans="1:877" x14ac:dyDescent="0.2">
      <c r="A11" s="463" t="s">
        <v>102</v>
      </c>
      <c r="B11" s="333">
        <f>+'BUDGET DATA ENTRY'!B6</f>
        <v>75</v>
      </c>
      <c r="C11" s="287">
        <f>+'BUDGET DATA ENTRY'!C6</f>
        <v>75</v>
      </c>
      <c r="D11" s="287">
        <f>+'BUDGET DATA ENTRY'!D6</f>
        <v>75</v>
      </c>
      <c r="E11" s="287">
        <f>+'BUDGET DATA ENTRY'!E6</f>
        <v>75</v>
      </c>
      <c r="F11" s="287">
        <f>+'BUDGET DATA ENTRY'!F6</f>
        <v>75</v>
      </c>
      <c r="G11" s="287">
        <f>+'BUDGET DATA ENTRY'!G6</f>
        <v>75</v>
      </c>
      <c r="H11" s="287">
        <f>+'BUDGET DATA ENTRY'!H6</f>
        <v>75</v>
      </c>
      <c r="I11" s="287">
        <f>+'BUDGET DATA ENTRY'!I6</f>
        <v>75</v>
      </c>
      <c r="J11" s="287">
        <f>+'BUDGET DATA ENTRY'!J6</f>
        <v>75</v>
      </c>
      <c r="K11" s="287">
        <f>+'BUDGET DATA ENTRY'!K6</f>
        <v>75</v>
      </c>
      <c r="L11" s="287">
        <f>+'BUDGET DATA ENTRY'!L6</f>
        <v>75</v>
      </c>
      <c r="M11" s="287">
        <f>+'BUDGET DATA ENTRY'!M6</f>
        <v>75</v>
      </c>
      <c r="N11" s="333">
        <f>+N12</f>
        <v>75</v>
      </c>
      <c r="O11" s="287">
        <f t="shared" ref="O11:Q11" si="723">+O12</f>
        <v>75</v>
      </c>
      <c r="P11" s="287">
        <f t="shared" si="723"/>
        <v>75</v>
      </c>
      <c r="Q11" s="345">
        <f t="shared" si="723"/>
        <v>75</v>
      </c>
      <c r="R11" s="333">
        <f>+R12</f>
        <v>75</v>
      </c>
      <c r="S11" s="287">
        <f t="shared" ref="S11:AD11" si="724">+S12</f>
        <v>75</v>
      </c>
      <c r="T11" s="287">
        <f t="shared" si="724"/>
        <v>75</v>
      </c>
      <c r="U11" s="287">
        <f t="shared" si="724"/>
        <v>75</v>
      </c>
      <c r="V11" s="287">
        <f t="shared" si="724"/>
        <v>75</v>
      </c>
      <c r="W11" s="287">
        <f t="shared" si="724"/>
        <v>75</v>
      </c>
      <c r="X11" s="287">
        <f t="shared" si="724"/>
        <v>75</v>
      </c>
      <c r="Y11" s="287">
        <f t="shared" si="724"/>
        <v>75</v>
      </c>
      <c r="Z11" s="287">
        <f t="shared" si="724"/>
        <v>75</v>
      </c>
      <c r="AA11" s="287">
        <f t="shared" si="724"/>
        <v>75</v>
      </c>
      <c r="AB11" s="287">
        <f t="shared" si="724"/>
        <v>75</v>
      </c>
      <c r="AC11" s="345">
        <f t="shared" si="724"/>
        <v>75</v>
      </c>
      <c r="AD11" s="287">
        <f t="shared" si="724"/>
        <v>75</v>
      </c>
      <c r="AE11" s="287">
        <f t="shared" ref="AE11" si="725">+AE12</f>
        <v>75</v>
      </c>
      <c r="AF11" s="287">
        <f t="shared" ref="AF11" si="726">+AF12</f>
        <v>75</v>
      </c>
      <c r="AG11" s="287">
        <f t="shared" ref="AG11" si="727">+AG12</f>
        <v>75</v>
      </c>
      <c r="AH11" s="287">
        <f t="shared" ref="AH11" si="728">+AH12</f>
        <v>75</v>
      </c>
      <c r="AI11" s="287">
        <f t="shared" ref="AI11" si="729">+AI12</f>
        <v>75</v>
      </c>
      <c r="AJ11" s="287">
        <f t="shared" ref="AJ11" si="730">+AJ12</f>
        <v>75</v>
      </c>
      <c r="AK11" s="287">
        <f t="shared" ref="AK11" si="731">+AK12</f>
        <v>75</v>
      </c>
      <c r="AL11" s="287">
        <f t="shared" ref="AL11" si="732">+AL12</f>
        <v>75</v>
      </c>
      <c r="AM11" s="287">
        <f t="shared" ref="AM11" si="733">+AM12</f>
        <v>75</v>
      </c>
      <c r="AN11" s="287">
        <f t="shared" ref="AN11" si="734">+AN12</f>
        <v>75</v>
      </c>
      <c r="AO11" s="287">
        <f t="shared" ref="AO11" si="735">+AO12</f>
        <v>75</v>
      </c>
      <c r="AP11" s="335">
        <f>+$AD$11</f>
        <v>75</v>
      </c>
      <c r="AQ11" s="334">
        <f t="shared" ref="AQ11:BN11" si="736">+$AD$11</f>
        <v>75</v>
      </c>
      <c r="AR11" s="334">
        <f t="shared" si="736"/>
        <v>75</v>
      </c>
      <c r="AS11" s="334">
        <f t="shared" si="736"/>
        <v>75</v>
      </c>
      <c r="AT11" s="334">
        <f t="shared" si="736"/>
        <v>75</v>
      </c>
      <c r="AU11" s="334">
        <f t="shared" si="736"/>
        <v>75</v>
      </c>
      <c r="AV11" s="334">
        <f t="shared" si="736"/>
        <v>75</v>
      </c>
      <c r="AW11" s="334">
        <f t="shared" si="736"/>
        <v>75</v>
      </c>
      <c r="AX11" s="334">
        <f t="shared" si="736"/>
        <v>75</v>
      </c>
      <c r="AY11" s="334">
        <f t="shared" si="736"/>
        <v>75</v>
      </c>
      <c r="AZ11" s="334">
        <f t="shared" si="736"/>
        <v>75</v>
      </c>
      <c r="BA11" s="334">
        <f t="shared" si="736"/>
        <v>75</v>
      </c>
      <c r="BB11" s="334">
        <f t="shared" si="736"/>
        <v>75</v>
      </c>
      <c r="BC11" s="334">
        <f t="shared" si="736"/>
        <v>75</v>
      </c>
      <c r="BD11" s="334">
        <f t="shared" si="736"/>
        <v>75</v>
      </c>
      <c r="BE11" s="334">
        <f t="shared" si="736"/>
        <v>75</v>
      </c>
      <c r="BF11" s="334">
        <f t="shared" si="736"/>
        <v>75</v>
      </c>
      <c r="BG11" s="334">
        <f t="shared" si="736"/>
        <v>75</v>
      </c>
      <c r="BH11" s="334">
        <f t="shared" si="736"/>
        <v>75</v>
      </c>
      <c r="BI11" s="334">
        <f t="shared" si="736"/>
        <v>75</v>
      </c>
      <c r="BJ11" s="334">
        <f t="shared" si="736"/>
        <v>75</v>
      </c>
      <c r="BK11" s="334">
        <f t="shared" si="736"/>
        <v>75</v>
      </c>
      <c r="BL11" s="334">
        <f t="shared" si="736"/>
        <v>75</v>
      </c>
      <c r="BM11" s="334">
        <f t="shared" si="736"/>
        <v>75</v>
      </c>
      <c r="BN11" s="344">
        <f t="shared" si="736"/>
        <v>75</v>
      </c>
      <c r="BO11" s="335">
        <f t="shared" ref="BO11:CS11" si="737">+$AE$11</f>
        <v>75</v>
      </c>
      <c r="BP11" s="334">
        <f t="shared" si="737"/>
        <v>75</v>
      </c>
      <c r="BQ11" s="334">
        <f t="shared" si="737"/>
        <v>75</v>
      </c>
      <c r="BR11" s="334">
        <f t="shared" si="737"/>
        <v>75</v>
      </c>
      <c r="BS11" s="334">
        <f t="shared" si="737"/>
        <v>75</v>
      </c>
      <c r="BT11" s="334">
        <f t="shared" si="737"/>
        <v>75</v>
      </c>
      <c r="BU11" s="334">
        <f t="shared" si="737"/>
        <v>75</v>
      </c>
      <c r="BV11" s="334">
        <f t="shared" si="737"/>
        <v>75</v>
      </c>
      <c r="BW11" s="334">
        <f t="shared" si="737"/>
        <v>75</v>
      </c>
      <c r="BX11" s="334">
        <f t="shared" si="737"/>
        <v>75</v>
      </c>
      <c r="BY11" s="334">
        <f t="shared" si="737"/>
        <v>75</v>
      </c>
      <c r="BZ11" s="334">
        <f t="shared" si="737"/>
        <v>75</v>
      </c>
      <c r="CA11" s="334">
        <f t="shared" si="737"/>
        <v>75</v>
      </c>
      <c r="CB11" s="334">
        <f t="shared" si="737"/>
        <v>75</v>
      </c>
      <c r="CC11" s="334">
        <f t="shared" si="737"/>
        <v>75</v>
      </c>
      <c r="CD11" s="334">
        <f t="shared" si="737"/>
        <v>75</v>
      </c>
      <c r="CE11" s="334">
        <f t="shared" si="737"/>
        <v>75</v>
      </c>
      <c r="CF11" s="334">
        <f t="shared" si="737"/>
        <v>75</v>
      </c>
      <c r="CG11" s="334">
        <f t="shared" si="737"/>
        <v>75</v>
      </c>
      <c r="CH11" s="334">
        <f t="shared" si="737"/>
        <v>75</v>
      </c>
      <c r="CI11" s="334">
        <f t="shared" si="737"/>
        <v>75</v>
      </c>
      <c r="CJ11" s="334">
        <f t="shared" si="737"/>
        <v>75</v>
      </c>
      <c r="CK11" s="334">
        <f t="shared" si="737"/>
        <v>75</v>
      </c>
      <c r="CL11" s="334">
        <f t="shared" si="737"/>
        <v>75</v>
      </c>
      <c r="CM11" s="334">
        <f t="shared" si="737"/>
        <v>75</v>
      </c>
      <c r="CN11" s="334">
        <f t="shared" si="737"/>
        <v>75</v>
      </c>
      <c r="CO11" s="334">
        <f t="shared" si="737"/>
        <v>75</v>
      </c>
      <c r="CP11" s="334">
        <f t="shared" si="737"/>
        <v>75</v>
      </c>
      <c r="CQ11" s="334">
        <f t="shared" si="737"/>
        <v>75</v>
      </c>
      <c r="CR11" s="334">
        <f t="shared" si="737"/>
        <v>75</v>
      </c>
      <c r="CS11" s="334">
        <f t="shared" si="737"/>
        <v>75</v>
      </c>
      <c r="CT11" s="335">
        <f t="shared" ref="CT11:DU11" si="738">+$AF$11</f>
        <v>75</v>
      </c>
      <c r="CU11" s="334">
        <f t="shared" si="738"/>
        <v>75</v>
      </c>
      <c r="CV11" s="334">
        <f t="shared" si="738"/>
        <v>75</v>
      </c>
      <c r="CW11" s="334">
        <f t="shared" si="738"/>
        <v>75</v>
      </c>
      <c r="CX11" s="334">
        <f t="shared" si="738"/>
        <v>75</v>
      </c>
      <c r="CY11" s="334">
        <f t="shared" si="738"/>
        <v>75</v>
      </c>
      <c r="CZ11" s="334">
        <f t="shared" si="738"/>
        <v>75</v>
      </c>
      <c r="DA11" s="334">
        <f t="shared" si="738"/>
        <v>75</v>
      </c>
      <c r="DB11" s="334">
        <f t="shared" si="738"/>
        <v>75</v>
      </c>
      <c r="DC11" s="334">
        <f t="shared" si="738"/>
        <v>75</v>
      </c>
      <c r="DD11" s="334">
        <f t="shared" si="738"/>
        <v>75</v>
      </c>
      <c r="DE11" s="334">
        <f t="shared" si="738"/>
        <v>75</v>
      </c>
      <c r="DF11" s="334">
        <f t="shared" si="738"/>
        <v>75</v>
      </c>
      <c r="DG11" s="334">
        <f t="shared" si="738"/>
        <v>75</v>
      </c>
      <c r="DH11" s="334">
        <f t="shared" si="738"/>
        <v>75</v>
      </c>
      <c r="DI11" s="334">
        <f t="shared" si="738"/>
        <v>75</v>
      </c>
      <c r="DJ11" s="334">
        <f t="shared" si="738"/>
        <v>75</v>
      </c>
      <c r="DK11" s="334">
        <f t="shared" si="738"/>
        <v>75</v>
      </c>
      <c r="DL11" s="334">
        <f t="shared" si="738"/>
        <v>75</v>
      </c>
      <c r="DM11" s="334">
        <f t="shared" si="738"/>
        <v>75</v>
      </c>
      <c r="DN11" s="334">
        <f t="shared" si="738"/>
        <v>75</v>
      </c>
      <c r="DO11" s="334">
        <f t="shared" si="738"/>
        <v>75</v>
      </c>
      <c r="DP11" s="334">
        <f t="shared" si="738"/>
        <v>75</v>
      </c>
      <c r="DQ11" s="334">
        <f t="shared" si="738"/>
        <v>75</v>
      </c>
      <c r="DR11" s="334">
        <f t="shared" si="738"/>
        <v>75</v>
      </c>
      <c r="DS11" s="334">
        <f t="shared" si="738"/>
        <v>75</v>
      </c>
      <c r="DT11" s="334">
        <f t="shared" si="738"/>
        <v>75</v>
      </c>
      <c r="DU11" s="334">
        <f t="shared" si="738"/>
        <v>75</v>
      </c>
      <c r="DV11" s="335">
        <f t="shared" ref="DV11:EZ11" si="739">+$AG$11</f>
        <v>75</v>
      </c>
      <c r="DW11" s="334">
        <f t="shared" si="739"/>
        <v>75</v>
      </c>
      <c r="DX11" s="334">
        <f t="shared" si="739"/>
        <v>75</v>
      </c>
      <c r="DY11" s="334">
        <f t="shared" si="739"/>
        <v>75</v>
      </c>
      <c r="DZ11" s="334">
        <f t="shared" si="739"/>
        <v>75</v>
      </c>
      <c r="EA11" s="334">
        <f t="shared" si="739"/>
        <v>75</v>
      </c>
      <c r="EB11" s="334">
        <f t="shared" si="739"/>
        <v>75</v>
      </c>
      <c r="EC11" s="334">
        <f t="shared" si="739"/>
        <v>75</v>
      </c>
      <c r="ED11" s="334">
        <f t="shared" si="739"/>
        <v>75</v>
      </c>
      <c r="EE11" s="334">
        <f t="shared" si="739"/>
        <v>75</v>
      </c>
      <c r="EF11" s="334">
        <f t="shared" si="739"/>
        <v>75</v>
      </c>
      <c r="EG11" s="334">
        <f t="shared" si="739"/>
        <v>75</v>
      </c>
      <c r="EH11" s="334">
        <f t="shared" si="739"/>
        <v>75</v>
      </c>
      <c r="EI11" s="334">
        <f t="shared" si="739"/>
        <v>75</v>
      </c>
      <c r="EJ11" s="334">
        <f t="shared" si="739"/>
        <v>75</v>
      </c>
      <c r="EK11" s="334">
        <f t="shared" si="739"/>
        <v>75</v>
      </c>
      <c r="EL11" s="334">
        <f t="shared" si="739"/>
        <v>75</v>
      </c>
      <c r="EM11" s="334">
        <f t="shared" si="739"/>
        <v>75</v>
      </c>
      <c r="EN11" s="334">
        <f t="shared" si="739"/>
        <v>75</v>
      </c>
      <c r="EO11" s="334">
        <f t="shared" si="739"/>
        <v>75</v>
      </c>
      <c r="EP11" s="334">
        <f t="shared" si="739"/>
        <v>75</v>
      </c>
      <c r="EQ11" s="334">
        <f t="shared" si="739"/>
        <v>75</v>
      </c>
      <c r="ER11" s="334">
        <f t="shared" si="739"/>
        <v>75</v>
      </c>
      <c r="ES11" s="334">
        <f t="shared" si="739"/>
        <v>75</v>
      </c>
      <c r="ET11" s="334">
        <f t="shared" si="739"/>
        <v>75</v>
      </c>
      <c r="EU11" s="334">
        <f t="shared" si="739"/>
        <v>75</v>
      </c>
      <c r="EV11" s="334">
        <f t="shared" si="739"/>
        <v>75</v>
      </c>
      <c r="EW11" s="334">
        <f t="shared" si="739"/>
        <v>75</v>
      </c>
      <c r="EX11" s="334">
        <f t="shared" si="739"/>
        <v>75</v>
      </c>
      <c r="EY11" s="334">
        <f t="shared" si="739"/>
        <v>75</v>
      </c>
      <c r="EZ11" s="334">
        <f t="shared" si="739"/>
        <v>75</v>
      </c>
      <c r="FA11" s="335">
        <f t="shared" ref="FA11:GD11" si="740">+$AH$11</f>
        <v>75</v>
      </c>
      <c r="FB11" s="334">
        <f t="shared" si="740"/>
        <v>75</v>
      </c>
      <c r="FC11" s="334">
        <f t="shared" si="740"/>
        <v>75</v>
      </c>
      <c r="FD11" s="334">
        <f t="shared" si="740"/>
        <v>75</v>
      </c>
      <c r="FE11" s="334">
        <f t="shared" si="740"/>
        <v>75</v>
      </c>
      <c r="FF11" s="334">
        <f t="shared" si="740"/>
        <v>75</v>
      </c>
      <c r="FG11" s="334">
        <f t="shared" si="740"/>
        <v>75</v>
      </c>
      <c r="FH11" s="334">
        <f t="shared" si="740"/>
        <v>75</v>
      </c>
      <c r="FI11" s="334">
        <f t="shared" si="740"/>
        <v>75</v>
      </c>
      <c r="FJ11" s="334">
        <f t="shared" si="740"/>
        <v>75</v>
      </c>
      <c r="FK11" s="334">
        <f t="shared" si="740"/>
        <v>75</v>
      </c>
      <c r="FL11" s="334">
        <f t="shared" si="740"/>
        <v>75</v>
      </c>
      <c r="FM11" s="334">
        <f t="shared" si="740"/>
        <v>75</v>
      </c>
      <c r="FN11" s="334">
        <f t="shared" si="740"/>
        <v>75</v>
      </c>
      <c r="FO11" s="334">
        <f t="shared" si="740"/>
        <v>75</v>
      </c>
      <c r="FP11" s="334">
        <f t="shared" si="740"/>
        <v>75</v>
      </c>
      <c r="FQ11" s="334">
        <f t="shared" si="740"/>
        <v>75</v>
      </c>
      <c r="FR11" s="334">
        <f t="shared" si="740"/>
        <v>75</v>
      </c>
      <c r="FS11" s="334">
        <f t="shared" si="740"/>
        <v>75</v>
      </c>
      <c r="FT11" s="334">
        <f t="shared" si="740"/>
        <v>75</v>
      </c>
      <c r="FU11" s="334">
        <f t="shared" si="740"/>
        <v>75</v>
      </c>
      <c r="FV11" s="334">
        <f t="shared" si="740"/>
        <v>75</v>
      </c>
      <c r="FW11" s="334">
        <f t="shared" si="740"/>
        <v>75</v>
      </c>
      <c r="FX11" s="334">
        <f t="shared" si="740"/>
        <v>75</v>
      </c>
      <c r="FY11" s="334">
        <f t="shared" si="740"/>
        <v>75</v>
      </c>
      <c r="FZ11" s="334">
        <f t="shared" si="740"/>
        <v>75</v>
      </c>
      <c r="GA11" s="334">
        <f t="shared" si="740"/>
        <v>75</v>
      </c>
      <c r="GB11" s="334">
        <f t="shared" si="740"/>
        <v>75</v>
      </c>
      <c r="GC11" s="334">
        <f t="shared" si="740"/>
        <v>75</v>
      </c>
      <c r="GD11" s="334">
        <f t="shared" si="740"/>
        <v>75</v>
      </c>
      <c r="GE11" s="335">
        <f t="shared" ref="GE11:HI11" si="741">+$AI$11</f>
        <v>75</v>
      </c>
      <c r="GF11" s="334">
        <f t="shared" si="741"/>
        <v>75</v>
      </c>
      <c r="GG11" s="334">
        <f t="shared" si="741"/>
        <v>75</v>
      </c>
      <c r="GH11" s="334">
        <f t="shared" si="741"/>
        <v>75</v>
      </c>
      <c r="GI11" s="334">
        <f t="shared" si="741"/>
        <v>75</v>
      </c>
      <c r="GJ11" s="334">
        <f t="shared" si="741"/>
        <v>75</v>
      </c>
      <c r="GK11" s="334">
        <f t="shared" si="741"/>
        <v>75</v>
      </c>
      <c r="GL11" s="334">
        <f t="shared" si="741"/>
        <v>75</v>
      </c>
      <c r="GM11" s="334">
        <f t="shared" si="741"/>
        <v>75</v>
      </c>
      <c r="GN11" s="334">
        <f t="shared" si="741"/>
        <v>75</v>
      </c>
      <c r="GO11" s="334">
        <f t="shared" si="741"/>
        <v>75</v>
      </c>
      <c r="GP11" s="334">
        <f t="shared" si="741"/>
        <v>75</v>
      </c>
      <c r="GQ11" s="334">
        <f t="shared" si="741"/>
        <v>75</v>
      </c>
      <c r="GR11" s="334">
        <f t="shared" si="741"/>
        <v>75</v>
      </c>
      <c r="GS11" s="334">
        <f t="shared" si="741"/>
        <v>75</v>
      </c>
      <c r="GT11" s="334">
        <f t="shared" si="741"/>
        <v>75</v>
      </c>
      <c r="GU11" s="334">
        <f t="shared" si="741"/>
        <v>75</v>
      </c>
      <c r="GV11" s="334">
        <f t="shared" si="741"/>
        <v>75</v>
      </c>
      <c r="GW11" s="334">
        <f t="shared" si="741"/>
        <v>75</v>
      </c>
      <c r="GX11" s="334">
        <f t="shared" si="741"/>
        <v>75</v>
      </c>
      <c r="GY11" s="334">
        <f t="shared" si="741"/>
        <v>75</v>
      </c>
      <c r="GZ11" s="334">
        <f t="shared" si="741"/>
        <v>75</v>
      </c>
      <c r="HA11" s="334">
        <f t="shared" si="741"/>
        <v>75</v>
      </c>
      <c r="HB11" s="334">
        <f t="shared" si="741"/>
        <v>75</v>
      </c>
      <c r="HC11" s="334">
        <f t="shared" si="741"/>
        <v>75</v>
      </c>
      <c r="HD11" s="334">
        <f t="shared" si="741"/>
        <v>75</v>
      </c>
      <c r="HE11" s="334">
        <f t="shared" si="741"/>
        <v>75</v>
      </c>
      <c r="HF11" s="334">
        <f t="shared" si="741"/>
        <v>75</v>
      </c>
      <c r="HG11" s="334">
        <f t="shared" si="741"/>
        <v>75</v>
      </c>
      <c r="HH11" s="334">
        <f t="shared" si="741"/>
        <v>75</v>
      </c>
      <c r="HI11" s="344">
        <f t="shared" si="741"/>
        <v>75</v>
      </c>
      <c r="HJ11" s="335">
        <f t="shared" ref="HJ11:IM11" si="742">+$AJ$11</f>
        <v>75</v>
      </c>
      <c r="HK11" s="334">
        <f t="shared" si="742"/>
        <v>75</v>
      </c>
      <c r="HL11" s="334">
        <f t="shared" si="742"/>
        <v>75</v>
      </c>
      <c r="HM11" s="334">
        <f t="shared" si="742"/>
        <v>75</v>
      </c>
      <c r="HN11" s="334">
        <f t="shared" si="742"/>
        <v>75</v>
      </c>
      <c r="HO11" s="334">
        <f t="shared" si="742"/>
        <v>75</v>
      </c>
      <c r="HP11" s="334">
        <f t="shared" si="742"/>
        <v>75</v>
      </c>
      <c r="HQ11" s="334">
        <f t="shared" si="742"/>
        <v>75</v>
      </c>
      <c r="HR11" s="334">
        <f t="shared" si="742"/>
        <v>75</v>
      </c>
      <c r="HS11" s="334">
        <f t="shared" si="742"/>
        <v>75</v>
      </c>
      <c r="HT11" s="334">
        <f t="shared" si="742"/>
        <v>75</v>
      </c>
      <c r="HU11" s="334">
        <f t="shared" si="742"/>
        <v>75</v>
      </c>
      <c r="HV11" s="334">
        <f t="shared" si="742"/>
        <v>75</v>
      </c>
      <c r="HW11" s="334">
        <f t="shared" si="742"/>
        <v>75</v>
      </c>
      <c r="HX11" s="334">
        <f t="shared" si="742"/>
        <v>75</v>
      </c>
      <c r="HY11" s="334">
        <f t="shared" si="742"/>
        <v>75</v>
      </c>
      <c r="HZ11" s="334">
        <f t="shared" si="742"/>
        <v>75</v>
      </c>
      <c r="IA11" s="334">
        <f t="shared" si="742"/>
        <v>75</v>
      </c>
      <c r="IB11" s="334">
        <f t="shared" si="742"/>
        <v>75</v>
      </c>
      <c r="IC11" s="334">
        <f t="shared" si="742"/>
        <v>75</v>
      </c>
      <c r="ID11" s="334">
        <f t="shared" si="742"/>
        <v>75</v>
      </c>
      <c r="IE11" s="334">
        <f t="shared" si="742"/>
        <v>75</v>
      </c>
      <c r="IF11" s="334">
        <f t="shared" si="742"/>
        <v>75</v>
      </c>
      <c r="IG11" s="334">
        <f t="shared" si="742"/>
        <v>75</v>
      </c>
      <c r="IH11" s="334">
        <f t="shared" si="742"/>
        <v>75</v>
      </c>
      <c r="II11" s="334">
        <f t="shared" si="742"/>
        <v>75</v>
      </c>
      <c r="IJ11" s="334">
        <f t="shared" si="742"/>
        <v>75</v>
      </c>
      <c r="IK11" s="334">
        <f t="shared" si="742"/>
        <v>75</v>
      </c>
      <c r="IL11" s="334">
        <f t="shared" si="742"/>
        <v>75</v>
      </c>
      <c r="IM11" s="334">
        <f t="shared" si="742"/>
        <v>75</v>
      </c>
      <c r="IN11" s="335">
        <f t="shared" ref="IN11:JR11" si="743">+$AK$11</f>
        <v>75</v>
      </c>
      <c r="IO11" s="334">
        <f t="shared" si="743"/>
        <v>75</v>
      </c>
      <c r="IP11" s="334">
        <f t="shared" si="743"/>
        <v>75</v>
      </c>
      <c r="IQ11" s="334">
        <f t="shared" si="743"/>
        <v>75</v>
      </c>
      <c r="IR11" s="334">
        <f t="shared" si="743"/>
        <v>75</v>
      </c>
      <c r="IS11" s="334">
        <f t="shared" si="743"/>
        <v>75</v>
      </c>
      <c r="IT11" s="334">
        <f t="shared" si="743"/>
        <v>75</v>
      </c>
      <c r="IU11" s="334">
        <f t="shared" si="743"/>
        <v>75</v>
      </c>
      <c r="IV11" s="334">
        <f t="shared" si="743"/>
        <v>75</v>
      </c>
      <c r="IW11" s="334">
        <f t="shared" si="743"/>
        <v>75</v>
      </c>
      <c r="IX11" s="334">
        <f t="shared" si="743"/>
        <v>75</v>
      </c>
      <c r="IY11" s="334">
        <f t="shared" si="743"/>
        <v>75</v>
      </c>
      <c r="IZ11" s="334">
        <f t="shared" si="743"/>
        <v>75</v>
      </c>
      <c r="JA11" s="334">
        <f t="shared" si="743"/>
        <v>75</v>
      </c>
      <c r="JB11" s="334">
        <f t="shared" si="743"/>
        <v>75</v>
      </c>
      <c r="JC11" s="334">
        <f t="shared" si="743"/>
        <v>75</v>
      </c>
      <c r="JD11" s="334">
        <f t="shared" si="743"/>
        <v>75</v>
      </c>
      <c r="JE11" s="334">
        <f t="shared" si="743"/>
        <v>75</v>
      </c>
      <c r="JF11" s="334">
        <f t="shared" si="743"/>
        <v>75</v>
      </c>
      <c r="JG11" s="334">
        <f t="shared" si="743"/>
        <v>75</v>
      </c>
      <c r="JH11" s="334">
        <f t="shared" si="743"/>
        <v>75</v>
      </c>
      <c r="JI11" s="334">
        <f t="shared" si="743"/>
        <v>75</v>
      </c>
      <c r="JJ11" s="334">
        <f t="shared" si="743"/>
        <v>75</v>
      </c>
      <c r="JK11" s="334">
        <f t="shared" si="743"/>
        <v>75</v>
      </c>
      <c r="JL11" s="334">
        <f t="shared" si="743"/>
        <v>75</v>
      </c>
      <c r="JM11" s="334">
        <f t="shared" si="743"/>
        <v>75</v>
      </c>
      <c r="JN11" s="334">
        <f t="shared" si="743"/>
        <v>75</v>
      </c>
      <c r="JO11" s="334">
        <f t="shared" si="743"/>
        <v>75</v>
      </c>
      <c r="JP11" s="334">
        <f t="shared" si="743"/>
        <v>75</v>
      </c>
      <c r="JQ11" s="334">
        <f t="shared" si="743"/>
        <v>75</v>
      </c>
      <c r="JR11" s="344">
        <f t="shared" si="743"/>
        <v>75</v>
      </c>
      <c r="JS11" s="335">
        <f t="shared" ref="JS11:KW11" si="744">+$AL$11</f>
        <v>75</v>
      </c>
      <c r="JT11" s="334">
        <f t="shared" si="744"/>
        <v>75</v>
      </c>
      <c r="JU11" s="334">
        <f t="shared" si="744"/>
        <v>75</v>
      </c>
      <c r="JV11" s="334">
        <f t="shared" si="744"/>
        <v>75</v>
      </c>
      <c r="JW11" s="334">
        <f t="shared" si="744"/>
        <v>75</v>
      </c>
      <c r="JX11" s="334">
        <f t="shared" si="744"/>
        <v>75</v>
      </c>
      <c r="JY11" s="334">
        <f t="shared" si="744"/>
        <v>75</v>
      </c>
      <c r="JZ11" s="334">
        <f t="shared" si="744"/>
        <v>75</v>
      </c>
      <c r="KA11" s="334">
        <f t="shared" si="744"/>
        <v>75</v>
      </c>
      <c r="KB11" s="334">
        <f t="shared" si="744"/>
        <v>75</v>
      </c>
      <c r="KC11" s="334">
        <f t="shared" si="744"/>
        <v>75</v>
      </c>
      <c r="KD11" s="334">
        <f t="shared" si="744"/>
        <v>75</v>
      </c>
      <c r="KE11" s="334">
        <f t="shared" si="744"/>
        <v>75</v>
      </c>
      <c r="KF11" s="334">
        <f t="shared" si="744"/>
        <v>75</v>
      </c>
      <c r="KG11" s="334">
        <f t="shared" si="744"/>
        <v>75</v>
      </c>
      <c r="KH11" s="334">
        <f t="shared" si="744"/>
        <v>75</v>
      </c>
      <c r="KI11" s="334">
        <f t="shared" si="744"/>
        <v>75</v>
      </c>
      <c r="KJ11" s="334">
        <f t="shared" si="744"/>
        <v>75</v>
      </c>
      <c r="KK11" s="334">
        <f t="shared" si="744"/>
        <v>75</v>
      </c>
      <c r="KL11" s="334">
        <f t="shared" si="744"/>
        <v>75</v>
      </c>
      <c r="KM11" s="334">
        <f t="shared" si="744"/>
        <v>75</v>
      </c>
      <c r="KN11" s="334">
        <f t="shared" si="744"/>
        <v>75</v>
      </c>
      <c r="KO11" s="334">
        <f t="shared" si="744"/>
        <v>75</v>
      </c>
      <c r="KP11" s="334">
        <f t="shared" si="744"/>
        <v>75</v>
      </c>
      <c r="KQ11" s="334">
        <f t="shared" si="744"/>
        <v>75</v>
      </c>
      <c r="KR11" s="334">
        <f t="shared" si="744"/>
        <v>75</v>
      </c>
      <c r="KS11" s="334">
        <f t="shared" si="744"/>
        <v>75</v>
      </c>
      <c r="KT11" s="334">
        <f t="shared" si="744"/>
        <v>75</v>
      </c>
      <c r="KU11" s="334">
        <f t="shared" si="744"/>
        <v>75</v>
      </c>
      <c r="KV11" s="334">
        <f t="shared" si="744"/>
        <v>75</v>
      </c>
      <c r="KW11" s="344">
        <f t="shared" si="744"/>
        <v>75</v>
      </c>
      <c r="KX11" s="335">
        <f t="shared" ref="KX11:MA11" si="745">+$AM$11</f>
        <v>75</v>
      </c>
      <c r="KY11" s="334">
        <f t="shared" si="745"/>
        <v>75</v>
      </c>
      <c r="KZ11" s="334">
        <f t="shared" si="745"/>
        <v>75</v>
      </c>
      <c r="LA11" s="334">
        <f t="shared" si="745"/>
        <v>75</v>
      </c>
      <c r="LB11" s="334">
        <f t="shared" si="745"/>
        <v>75</v>
      </c>
      <c r="LC11" s="334">
        <f t="shared" si="745"/>
        <v>75</v>
      </c>
      <c r="LD11" s="334">
        <f t="shared" si="745"/>
        <v>75</v>
      </c>
      <c r="LE11" s="334">
        <f t="shared" si="745"/>
        <v>75</v>
      </c>
      <c r="LF11" s="334">
        <f t="shared" si="745"/>
        <v>75</v>
      </c>
      <c r="LG11" s="334">
        <f t="shared" si="745"/>
        <v>75</v>
      </c>
      <c r="LH11" s="334">
        <f t="shared" si="745"/>
        <v>75</v>
      </c>
      <c r="LI11" s="334">
        <f t="shared" si="745"/>
        <v>75</v>
      </c>
      <c r="LJ11" s="334">
        <f t="shared" si="745"/>
        <v>75</v>
      </c>
      <c r="LK11" s="334">
        <f t="shared" si="745"/>
        <v>75</v>
      </c>
      <c r="LL11" s="334">
        <f t="shared" si="745"/>
        <v>75</v>
      </c>
      <c r="LM11" s="334">
        <f t="shared" si="745"/>
        <v>75</v>
      </c>
      <c r="LN11" s="334">
        <f t="shared" si="745"/>
        <v>75</v>
      </c>
      <c r="LO11" s="334">
        <f t="shared" si="745"/>
        <v>75</v>
      </c>
      <c r="LP11" s="334">
        <f t="shared" si="745"/>
        <v>75</v>
      </c>
      <c r="LQ11" s="334">
        <f t="shared" si="745"/>
        <v>75</v>
      </c>
      <c r="LR11" s="334">
        <f t="shared" si="745"/>
        <v>75</v>
      </c>
      <c r="LS11" s="334">
        <f t="shared" si="745"/>
        <v>75</v>
      </c>
      <c r="LT11" s="334">
        <f t="shared" si="745"/>
        <v>75</v>
      </c>
      <c r="LU11" s="334">
        <f t="shared" si="745"/>
        <v>75</v>
      </c>
      <c r="LV11" s="334">
        <f t="shared" si="745"/>
        <v>75</v>
      </c>
      <c r="LW11" s="334">
        <f t="shared" si="745"/>
        <v>75</v>
      </c>
      <c r="LX11" s="334">
        <f t="shared" si="745"/>
        <v>75</v>
      </c>
      <c r="LY11" s="334">
        <f t="shared" si="745"/>
        <v>75</v>
      </c>
      <c r="LZ11" s="334">
        <f t="shared" si="745"/>
        <v>75</v>
      </c>
      <c r="MA11" s="334">
        <f t="shared" si="745"/>
        <v>75</v>
      </c>
      <c r="MB11" s="335">
        <f t="shared" ref="MB11:NF11" si="746">+$AN$11</f>
        <v>75</v>
      </c>
      <c r="MC11" s="334">
        <f t="shared" si="746"/>
        <v>75</v>
      </c>
      <c r="MD11" s="334">
        <f t="shared" si="746"/>
        <v>75</v>
      </c>
      <c r="ME11" s="334">
        <f t="shared" si="746"/>
        <v>75</v>
      </c>
      <c r="MF11" s="334">
        <f t="shared" si="746"/>
        <v>75</v>
      </c>
      <c r="MG11" s="334">
        <f t="shared" si="746"/>
        <v>75</v>
      </c>
      <c r="MH11" s="334">
        <f t="shared" si="746"/>
        <v>75</v>
      </c>
      <c r="MI11" s="334">
        <f t="shared" si="746"/>
        <v>75</v>
      </c>
      <c r="MJ11" s="334">
        <f t="shared" si="746"/>
        <v>75</v>
      </c>
      <c r="MK11" s="334">
        <f t="shared" si="746"/>
        <v>75</v>
      </c>
      <c r="ML11" s="334">
        <f t="shared" si="746"/>
        <v>75</v>
      </c>
      <c r="MM11" s="334">
        <f t="shared" si="746"/>
        <v>75</v>
      </c>
      <c r="MN11" s="334">
        <f t="shared" si="746"/>
        <v>75</v>
      </c>
      <c r="MO11" s="334">
        <f t="shared" si="746"/>
        <v>75</v>
      </c>
      <c r="MP11" s="334">
        <f t="shared" si="746"/>
        <v>75</v>
      </c>
      <c r="MQ11" s="334">
        <f t="shared" si="746"/>
        <v>75</v>
      </c>
      <c r="MR11" s="334">
        <f t="shared" si="746"/>
        <v>75</v>
      </c>
      <c r="MS11" s="334">
        <f t="shared" si="746"/>
        <v>75</v>
      </c>
      <c r="MT11" s="334">
        <f t="shared" si="746"/>
        <v>75</v>
      </c>
      <c r="MU11" s="334">
        <f t="shared" si="746"/>
        <v>75</v>
      </c>
      <c r="MV11" s="334">
        <f t="shared" si="746"/>
        <v>75</v>
      </c>
      <c r="MW11" s="334">
        <f t="shared" si="746"/>
        <v>75</v>
      </c>
      <c r="MX11" s="334">
        <f t="shared" si="746"/>
        <v>75</v>
      </c>
      <c r="MY11" s="334">
        <f t="shared" si="746"/>
        <v>75</v>
      </c>
      <c r="MZ11" s="334">
        <f t="shared" si="746"/>
        <v>75</v>
      </c>
      <c r="NA11" s="334">
        <f t="shared" si="746"/>
        <v>75</v>
      </c>
      <c r="NB11" s="334">
        <f t="shared" si="746"/>
        <v>75</v>
      </c>
      <c r="NC11" s="334">
        <f t="shared" si="746"/>
        <v>75</v>
      </c>
      <c r="ND11" s="334">
        <f t="shared" si="746"/>
        <v>75</v>
      </c>
      <c r="NE11" s="334">
        <f t="shared" si="746"/>
        <v>75</v>
      </c>
      <c r="NF11" s="334">
        <f t="shared" si="746"/>
        <v>75</v>
      </c>
      <c r="NG11" s="335">
        <f t="shared" ref="NG11:OP11" si="747">+$AO$11</f>
        <v>75</v>
      </c>
      <c r="NH11" s="334">
        <f t="shared" si="747"/>
        <v>75</v>
      </c>
      <c r="NI11" s="334">
        <f t="shared" si="747"/>
        <v>75</v>
      </c>
      <c r="NJ11" s="334">
        <f t="shared" si="747"/>
        <v>75</v>
      </c>
      <c r="NK11" s="334">
        <f t="shared" si="747"/>
        <v>75</v>
      </c>
      <c r="NL11" s="334">
        <f t="shared" si="747"/>
        <v>75</v>
      </c>
      <c r="NM11" s="334">
        <f t="shared" si="747"/>
        <v>75</v>
      </c>
      <c r="NN11" s="334">
        <f t="shared" si="747"/>
        <v>75</v>
      </c>
      <c r="NO11" s="334">
        <f t="shared" si="747"/>
        <v>75</v>
      </c>
      <c r="NP11" s="334">
        <f t="shared" si="747"/>
        <v>75</v>
      </c>
      <c r="NQ11" s="334">
        <f t="shared" si="747"/>
        <v>75</v>
      </c>
      <c r="NR11" s="334">
        <f t="shared" si="747"/>
        <v>75</v>
      </c>
      <c r="NS11" s="334">
        <f t="shared" si="747"/>
        <v>75</v>
      </c>
      <c r="NT11" s="334">
        <f t="shared" si="747"/>
        <v>75</v>
      </c>
      <c r="NU11" s="334">
        <f t="shared" si="747"/>
        <v>75</v>
      </c>
      <c r="NV11" s="334">
        <f t="shared" si="747"/>
        <v>75</v>
      </c>
      <c r="NW11" s="334">
        <f t="shared" si="747"/>
        <v>75</v>
      </c>
      <c r="NX11" s="334">
        <f t="shared" si="747"/>
        <v>75</v>
      </c>
      <c r="NY11" s="334">
        <f t="shared" si="747"/>
        <v>75</v>
      </c>
      <c r="NZ11" s="334">
        <f t="shared" si="747"/>
        <v>75</v>
      </c>
      <c r="OA11" s="334">
        <f t="shared" si="747"/>
        <v>75</v>
      </c>
      <c r="OB11" s="334">
        <f t="shared" si="747"/>
        <v>75</v>
      </c>
      <c r="OC11" s="334">
        <f t="shared" si="747"/>
        <v>75</v>
      </c>
      <c r="OD11" s="334">
        <f t="shared" si="747"/>
        <v>75</v>
      </c>
      <c r="OE11" s="334">
        <f t="shared" si="747"/>
        <v>75</v>
      </c>
      <c r="OF11" s="334">
        <f t="shared" si="747"/>
        <v>75</v>
      </c>
      <c r="OG11" s="334">
        <f t="shared" si="747"/>
        <v>75</v>
      </c>
      <c r="OH11" s="334">
        <f t="shared" si="747"/>
        <v>75</v>
      </c>
      <c r="OI11" s="334">
        <f t="shared" si="747"/>
        <v>75</v>
      </c>
      <c r="OJ11" s="334">
        <f t="shared" si="747"/>
        <v>75</v>
      </c>
      <c r="OK11" s="334">
        <f t="shared" si="747"/>
        <v>75</v>
      </c>
      <c r="OL11" s="334">
        <f t="shared" si="747"/>
        <v>75</v>
      </c>
      <c r="OM11" s="334">
        <f t="shared" si="747"/>
        <v>75</v>
      </c>
      <c r="ON11" s="334">
        <f t="shared" si="747"/>
        <v>75</v>
      </c>
      <c r="OO11" s="334">
        <f t="shared" si="747"/>
        <v>75</v>
      </c>
      <c r="OP11" s="344">
        <f t="shared" si="747"/>
        <v>75</v>
      </c>
      <c r="OQ11" s="348">
        <f>+LOOKUP(OQ3,$AP$3:$OP$3,$AP$11:$OP$11)</f>
        <v>75</v>
      </c>
      <c r="OR11" s="348">
        <f t="shared" ref="OR11:RC11" si="748">+LOOKUP(OR3,$AP$3:$OP$3,$AP$11:$OP$11)</f>
        <v>75</v>
      </c>
      <c r="OS11" s="348">
        <f t="shared" si="748"/>
        <v>75</v>
      </c>
      <c r="OT11" s="348">
        <f t="shared" si="748"/>
        <v>75</v>
      </c>
      <c r="OU11" s="348">
        <f t="shared" si="748"/>
        <v>75</v>
      </c>
      <c r="OV11" s="348">
        <f t="shared" si="748"/>
        <v>75</v>
      </c>
      <c r="OW11" s="348">
        <f t="shared" si="748"/>
        <v>75</v>
      </c>
      <c r="OX11" s="348">
        <f t="shared" si="748"/>
        <v>75</v>
      </c>
      <c r="OY11" s="348">
        <f t="shared" si="748"/>
        <v>75</v>
      </c>
      <c r="OZ11" s="348">
        <f t="shared" si="748"/>
        <v>75</v>
      </c>
      <c r="PA11" s="348">
        <f t="shared" si="748"/>
        <v>75</v>
      </c>
      <c r="PB11" s="348">
        <f t="shared" si="748"/>
        <v>75</v>
      </c>
      <c r="PC11" s="348">
        <f t="shared" si="748"/>
        <v>75</v>
      </c>
      <c r="PD11" s="348">
        <f t="shared" si="748"/>
        <v>75</v>
      </c>
      <c r="PE11" s="348">
        <f t="shared" si="748"/>
        <v>75</v>
      </c>
      <c r="PF11" s="348">
        <f t="shared" si="748"/>
        <v>75</v>
      </c>
      <c r="PG11" s="348">
        <f t="shared" si="748"/>
        <v>75</v>
      </c>
      <c r="PH11" s="348">
        <f t="shared" si="748"/>
        <v>75</v>
      </c>
      <c r="PI11" s="348">
        <f t="shared" si="748"/>
        <v>75</v>
      </c>
      <c r="PJ11" s="348">
        <f t="shared" si="748"/>
        <v>75</v>
      </c>
      <c r="PK11" s="348">
        <f t="shared" si="748"/>
        <v>75</v>
      </c>
      <c r="PL11" s="348">
        <f t="shared" si="748"/>
        <v>75</v>
      </c>
      <c r="PM11" s="348">
        <f t="shared" si="748"/>
        <v>75</v>
      </c>
      <c r="PN11" s="348">
        <f t="shared" si="748"/>
        <v>75</v>
      </c>
      <c r="PO11" s="348">
        <f t="shared" si="748"/>
        <v>75</v>
      </c>
      <c r="PP11" s="348">
        <f t="shared" si="748"/>
        <v>75</v>
      </c>
      <c r="PQ11" s="348">
        <f t="shared" si="748"/>
        <v>75</v>
      </c>
      <c r="PR11" s="348">
        <f t="shared" si="748"/>
        <v>75</v>
      </c>
      <c r="PS11" s="348">
        <f t="shared" si="748"/>
        <v>75</v>
      </c>
      <c r="PT11" s="348">
        <f t="shared" si="748"/>
        <v>75</v>
      </c>
      <c r="PU11" s="348">
        <f t="shared" si="748"/>
        <v>75</v>
      </c>
      <c r="PV11" s="348">
        <f t="shared" si="748"/>
        <v>75</v>
      </c>
      <c r="PW11" s="348">
        <f t="shared" si="748"/>
        <v>75</v>
      </c>
      <c r="PX11" s="348">
        <f t="shared" si="748"/>
        <v>75</v>
      </c>
      <c r="PY11" s="348">
        <f t="shared" si="748"/>
        <v>75</v>
      </c>
      <c r="PZ11" s="348">
        <f t="shared" si="748"/>
        <v>75</v>
      </c>
      <c r="QA11" s="348">
        <f t="shared" si="748"/>
        <v>75</v>
      </c>
      <c r="QB11" s="348">
        <f t="shared" si="748"/>
        <v>75</v>
      </c>
      <c r="QC11" s="348">
        <f t="shared" si="748"/>
        <v>75</v>
      </c>
      <c r="QD11" s="348">
        <f t="shared" si="748"/>
        <v>75</v>
      </c>
      <c r="QE11" s="348">
        <f t="shared" si="748"/>
        <v>75</v>
      </c>
      <c r="QF11" s="348">
        <f t="shared" si="748"/>
        <v>75</v>
      </c>
      <c r="QG11" s="348">
        <f t="shared" si="748"/>
        <v>75</v>
      </c>
      <c r="QH11" s="348">
        <f t="shared" si="748"/>
        <v>75</v>
      </c>
      <c r="QI11" s="348">
        <f t="shared" si="748"/>
        <v>75</v>
      </c>
      <c r="QJ11" s="348">
        <f t="shared" si="748"/>
        <v>75</v>
      </c>
      <c r="QK11" s="348">
        <f t="shared" si="748"/>
        <v>75</v>
      </c>
      <c r="QL11" s="348">
        <f t="shared" si="748"/>
        <v>75</v>
      </c>
      <c r="QM11" s="348">
        <f t="shared" si="748"/>
        <v>75</v>
      </c>
      <c r="QN11" s="348">
        <f t="shared" si="748"/>
        <v>75</v>
      </c>
      <c r="QO11" s="348">
        <f t="shared" si="748"/>
        <v>75</v>
      </c>
      <c r="QP11" s="348">
        <f t="shared" si="748"/>
        <v>75</v>
      </c>
      <c r="QQ11" s="348">
        <f t="shared" si="748"/>
        <v>75</v>
      </c>
      <c r="QR11" s="348">
        <f t="shared" si="748"/>
        <v>75</v>
      </c>
      <c r="QS11" s="348">
        <f t="shared" si="748"/>
        <v>75</v>
      </c>
      <c r="QT11" s="348">
        <f t="shared" si="748"/>
        <v>75</v>
      </c>
      <c r="QU11" s="348">
        <f t="shared" si="748"/>
        <v>75</v>
      </c>
      <c r="QV11" s="348">
        <f t="shared" si="748"/>
        <v>75</v>
      </c>
      <c r="QW11" s="348">
        <f t="shared" si="748"/>
        <v>75</v>
      </c>
      <c r="QX11" s="348">
        <f t="shared" si="748"/>
        <v>75</v>
      </c>
      <c r="QY11" s="348">
        <f t="shared" si="748"/>
        <v>75</v>
      </c>
      <c r="QZ11" s="348">
        <f t="shared" si="748"/>
        <v>75</v>
      </c>
      <c r="RA11" s="348">
        <f t="shared" si="748"/>
        <v>75</v>
      </c>
      <c r="RB11" s="348">
        <f t="shared" si="748"/>
        <v>75</v>
      </c>
      <c r="RC11" s="348">
        <f t="shared" si="748"/>
        <v>75</v>
      </c>
      <c r="RD11" s="348">
        <f t="shared" ref="RD11:TO11" si="749">+LOOKUP(RD3,$AP$3:$OP$3,$AP$11:$OP$11)</f>
        <v>75</v>
      </c>
      <c r="RE11" s="348">
        <f t="shared" si="749"/>
        <v>75</v>
      </c>
      <c r="RF11" s="348">
        <f t="shared" si="749"/>
        <v>75</v>
      </c>
      <c r="RG11" s="348">
        <f t="shared" si="749"/>
        <v>75</v>
      </c>
      <c r="RH11" s="348">
        <f t="shared" si="749"/>
        <v>75</v>
      </c>
      <c r="RI11" s="348">
        <f t="shared" si="749"/>
        <v>75</v>
      </c>
      <c r="RJ11" s="348">
        <f t="shared" si="749"/>
        <v>75</v>
      </c>
      <c r="RK11" s="348">
        <f t="shared" si="749"/>
        <v>75</v>
      </c>
      <c r="RL11" s="348">
        <f t="shared" si="749"/>
        <v>75</v>
      </c>
      <c r="RM11" s="348">
        <f t="shared" si="749"/>
        <v>75</v>
      </c>
      <c r="RN11" s="348">
        <f t="shared" si="749"/>
        <v>75</v>
      </c>
      <c r="RO11" s="348">
        <f t="shared" si="749"/>
        <v>75</v>
      </c>
      <c r="RP11" s="348">
        <f t="shared" si="749"/>
        <v>75</v>
      </c>
      <c r="RQ11" s="348">
        <f t="shared" si="749"/>
        <v>75</v>
      </c>
      <c r="RR11" s="348">
        <f t="shared" si="749"/>
        <v>75</v>
      </c>
      <c r="RS11" s="348">
        <f t="shared" si="749"/>
        <v>75</v>
      </c>
      <c r="RT11" s="348">
        <f t="shared" si="749"/>
        <v>75</v>
      </c>
      <c r="RU11" s="348">
        <f t="shared" si="749"/>
        <v>75</v>
      </c>
      <c r="RV11" s="348">
        <f t="shared" si="749"/>
        <v>75</v>
      </c>
      <c r="RW11" s="348">
        <f t="shared" si="749"/>
        <v>75</v>
      </c>
      <c r="RX11" s="348">
        <f t="shared" si="749"/>
        <v>75</v>
      </c>
      <c r="RY11" s="348">
        <f t="shared" si="749"/>
        <v>75</v>
      </c>
      <c r="RZ11" s="348">
        <f t="shared" si="749"/>
        <v>75</v>
      </c>
      <c r="SA11" s="348">
        <f t="shared" si="749"/>
        <v>75</v>
      </c>
      <c r="SB11" s="348">
        <f t="shared" si="749"/>
        <v>75</v>
      </c>
      <c r="SC11" s="348">
        <f t="shared" si="749"/>
        <v>75</v>
      </c>
      <c r="SD11" s="348">
        <f t="shared" si="749"/>
        <v>75</v>
      </c>
      <c r="SE11" s="348">
        <f t="shared" si="749"/>
        <v>75</v>
      </c>
      <c r="SF11" s="348">
        <f t="shared" si="749"/>
        <v>75</v>
      </c>
      <c r="SG11" s="348">
        <f t="shared" si="749"/>
        <v>75</v>
      </c>
      <c r="SH11" s="348">
        <f t="shared" si="749"/>
        <v>75</v>
      </c>
      <c r="SI11" s="348">
        <f t="shared" si="749"/>
        <v>75</v>
      </c>
      <c r="SJ11" s="348">
        <f t="shared" si="749"/>
        <v>75</v>
      </c>
      <c r="SK11" s="348">
        <f t="shared" si="749"/>
        <v>75</v>
      </c>
      <c r="SL11" s="348">
        <f t="shared" si="749"/>
        <v>75</v>
      </c>
      <c r="SM11" s="348">
        <f t="shared" si="749"/>
        <v>75</v>
      </c>
      <c r="SN11" s="348">
        <f t="shared" si="749"/>
        <v>75</v>
      </c>
      <c r="SO11" s="348">
        <f t="shared" si="749"/>
        <v>75</v>
      </c>
      <c r="SP11" s="348">
        <f t="shared" si="749"/>
        <v>75</v>
      </c>
      <c r="SQ11" s="348">
        <f t="shared" si="749"/>
        <v>75</v>
      </c>
      <c r="SR11" s="348">
        <f t="shared" si="749"/>
        <v>75</v>
      </c>
      <c r="SS11" s="348">
        <f t="shared" si="749"/>
        <v>75</v>
      </c>
      <c r="ST11" s="348">
        <f t="shared" si="749"/>
        <v>75</v>
      </c>
      <c r="SU11" s="348">
        <f t="shared" si="749"/>
        <v>75</v>
      </c>
      <c r="SV11" s="348">
        <f t="shared" si="749"/>
        <v>75</v>
      </c>
      <c r="SW11" s="348">
        <f t="shared" si="749"/>
        <v>75</v>
      </c>
      <c r="SX11" s="348">
        <f t="shared" si="749"/>
        <v>75</v>
      </c>
      <c r="SY11" s="348">
        <f t="shared" si="749"/>
        <v>75</v>
      </c>
      <c r="SZ11" s="348">
        <f t="shared" si="749"/>
        <v>75</v>
      </c>
      <c r="TA11" s="348">
        <f t="shared" si="749"/>
        <v>75</v>
      </c>
      <c r="TB11" s="348">
        <f t="shared" si="749"/>
        <v>75</v>
      </c>
      <c r="TC11" s="348">
        <f t="shared" si="749"/>
        <v>75</v>
      </c>
      <c r="TD11" s="348">
        <f t="shared" si="749"/>
        <v>75</v>
      </c>
      <c r="TE11" s="348">
        <f t="shared" si="749"/>
        <v>75</v>
      </c>
      <c r="TF11" s="348">
        <f t="shared" si="749"/>
        <v>75</v>
      </c>
      <c r="TG11" s="348">
        <f t="shared" si="749"/>
        <v>75</v>
      </c>
      <c r="TH11" s="348">
        <f t="shared" si="749"/>
        <v>75</v>
      </c>
      <c r="TI11" s="348">
        <f t="shared" si="749"/>
        <v>75</v>
      </c>
      <c r="TJ11" s="348">
        <f t="shared" si="749"/>
        <v>75</v>
      </c>
      <c r="TK11" s="348">
        <f t="shared" si="749"/>
        <v>75</v>
      </c>
      <c r="TL11" s="348">
        <f t="shared" si="749"/>
        <v>75</v>
      </c>
      <c r="TM11" s="348">
        <f t="shared" si="749"/>
        <v>75</v>
      </c>
      <c r="TN11" s="348">
        <f t="shared" si="749"/>
        <v>75</v>
      </c>
      <c r="TO11" s="348">
        <f t="shared" si="749"/>
        <v>75</v>
      </c>
      <c r="TP11" s="348">
        <f t="shared" ref="TP11:WA11" si="750">+LOOKUP(TP3,$AP$3:$OP$3,$AP$11:$OP$11)</f>
        <v>75</v>
      </c>
      <c r="TQ11" s="348">
        <f t="shared" si="750"/>
        <v>75</v>
      </c>
      <c r="TR11" s="348">
        <f t="shared" si="750"/>
        <v>75</v>
      </c>
      <c r="TS11" s="348">
        <f t="shared" si="750"/>
        <v>75</v>
      </c>
      <c r="TT11" s="348">
        <f t="shared" si="750"/>
        <v>75</v>
      </c>
      <c r="TU11" s="348">
        <f t="shared" si="750"/>
        <v>75</v>
      </c>
      <c r="TV11" s="348">
        <f t="shared" si="750"/>
        <v>75</v>
      </c>
      <c r="TW11" s="348">
        <f t="shared" si="750"/>
        <v>75</v>
      </c>
      <c r="TX11" s="348">
        <f t="shared" si="750"/>
        <v>75</v>
      </c>
      <c r="TY11" s="348">
        <f t="shared" si="750"/>
        <v>75</v>
      </c>
      <c r="TZ11" s="348">
        <f t="shared" si="750"/>
        <v>75</v>
      </c>
      <c r="UA11" s="348">
        <f t="shared" si="750"/>
        <v>75</v>
      </c>
      <c r="UB11" s="348">
        <f t="shared" si="750"/>
        <v>75</v>
      </c>
      <c r="UC11" s="348">
        <f t="shared" si="750"/>
        <v>75</v>
      </c>
      <c r="UD11" s="348">
        <f t="shared" si="750"/>
        <v>75</v>
      </c>
      <c r="UE11" s="348">
        <f t="shared" si="750"/>
        <v>75</v>
      </c>
      <c r="UF11" s="348">
        <f t="shared" si="750"/>
        <v>75</v>
      </c>
      <c r="UG11" s="348">
        <f t="shared" si="750"/>
        <v>75</v>
      </c>
      <c r="UH11" s="348">
        <f t="shared" si="750"/>
        <v>75</v>
      </c>
      <c r="UI11" s="348">
        <f t="shared" si="750"/>
        <v>75</v>
      </c>
      <c r="UJ11" s="348">
        <f t="shared" si="750"/>
        <v>75</v>
      </c>
      <c r="UK11" s="348">
        <f t="shared" si="750"/>
        <v>75</v>
      </c>
      <c r="UL11" s="348">
        <f t="shared" si="750"/>
        <v>75</v>
      </c>
      <c r="UM11" s="348">
        <f t="shared" si="750"/>
        <v>75</v>
      </c>
      <c r="UN11" s="348">
        <f t="shared" si="750"/>
        <v>75</v>
      </c>
      <c r="UO11" s="348">
        <f t="shared" si="750"/>
        <v>75</v>
      </c>
      <c r="UP11" s="348">
        <f t="shared" si="750"/>
        <v>75</v>
      </c>
      <c r="UQ11" s="348">
        <f t="shared" si="750"/>
        <v>75</v>
      </c>
      <c r="UR11" s="348">
        <f t="shared" si="750"/>
        <v>75</v>
      </c>
      <c r="US11" s="348">
        <f t="shared" si="750"/>
        <v>75</v>
      </c>
      <c r="UT11" s="348">
        <f t="shared" si="750"/>
        <v>75</v>
      </c>
      <c r="UU11" s="348">
        <f t="shared" si="750"/>
        <v>75</v>
      </c>
      <c r="UV11" s="348">
        <f t="shared" si="750"/>
        <v>75</v>
      </c>
      <c r="UW11" s="348">
        <f t="shared" si="750"/>
        <v>75</v>
      </c>
      <c r="UX11" s="348">
        <f t="shared" si="750"/>
        <v>75</v>
      </c>
      <c r="UY11" s="348">
        <f t="shared" si="750"/>
        <v>75</v>
      </c>
      <c r="UZ11" s="348">
        <f t="shared" si="750"/>
        <v>75</v>
      </c>
      <c r="VA11" s="348">
        <f t="shared" si="750"/>
        <v>75</v>
      </c>
      <c r="VB11" s="348">
        <f t="shared" si="750"/>
        <v>75</v>
      </c>
      <c r="VC11" s="348">
        <f t="shared" si="750"/>
        <v>75</v>
      </c>
      <c r="VD11" s="348">
        <f t="shared" si="750"/>
        <v>75</v>
      </c>
      <c r="VE11" s="348">
        <f t="shared" si="750"/>
        <v>75</v>
      </c>
      <c r="VF11" s="348">
        <f t="shared" si="750"/>
        <v>75</v>
      </c>
      <c r="VG11" s="348">
        <f t="shared" si="750"/>
        <v>75</v>
      </c>
      <c r="VH11" s="348">
        <f t="shared" si="750"/>
        <v>75</v>
      </c>
      <c r="VI11" s="348">
        <f t="shared" si="750"/>
        <v>75</v>
      </c>
      <c r="VJ11" s="348">
        <f t="shared" si="750"/>
        <v>75</v>
      </c>
      <c r="VK11" s="348">
        <f t="shared" si="750"/>
        <v>75</v>
      </c>
      <c r="VL11" s="348">
        <f t="shared" si="750"/>
        <v>75</v>
      </c>
      <c r="VM11" s="348">
        <f t="shared" si="750"/>
        <v>75</v>
      </c>
      <c r="VN11" s="348">
        <f t="shared" si="750"/>
        <v>75</v>
      </c>
      <c r="VO11" s="348">
        <f t="shared" si="750"/>
        <v>75</v>
      </c>
      <c r="VP11" s="348">
        <f t="shared" si="750"/>
        <v>75</v>
      </c>
      <c r="VQ11" s="348">
        <f t="shared" si="750"/>
        <v>75</v>
      </c>
      <c r="VR11" s="348">
        <f t="shared" si="750"/>
        <v>75</v>
      </c>
      <c r="VS11" s="348">
        <f t="shared" si="750"/>
        <v>75</v>
      </c>
      <c r="VT11" s="348">
        <f t="shared" si="750"/>
        <v>75</v>
      </c>
      <c r="VU11" s="348">
        <f t="shared" si="750"/>
        <v>75</v>
      </c>
      <c r="VV11" s="348">
        <f t="shared" si="750"/>
        <v>75</v>
      </c>
      <c r="VW11" s="348">
        <f t="shared" si="750"/>
        <v>75</v>
      </c>
      <c r="VX11" s="348">
        <f t="shared" si="750"/>
        <v>75</v>
      </c>
      <c r="VY11" s="348">
        <f t="shared" si="750"/>
        <v>75</v>
      </c>
      <c r="VZ11" s="348">
        <f t="shared" si="750"/>
        <v>75</v>
      </c>
      <c r="WA11" s="348">
        <f t="shared" si="750"/>
        <v>75</v>
      </c>
      <c r="WB11" s="348">
        <f t="shared" ref="WB11:YM11" si="751">+LOOKUP(WB3,$AP$3:$OP$3,$AP$11:$OP$11)</f>
        <v>75</v>
      </c>
      <c r="WC11" s="348">
        <f t="shared" si="751"/>
        <v>75</v>
      </c>
      <c r="WD11" s="348">
        <f t="shared" si="751"/>
        <v>75</v>
      </c>
      <c r="WE11" s="348">
        <f t="shared" si="751"/>
        <v>75</v>
      </c>
      <c r="WF11" s="348">
        <f t="shared" si="751"/>
        <v>75</v>
      </c>
      <c r="WG11" s="348">
        <f t="shared" si="751"/>
        <v>75</v>
      </c>
      <c r="WH11" s="348">
        <f t="shared" si="751"/>
        <v>75</v>
      </c>
      <c r="WI11" s="348">
        <f t="shared" si="751"/>
        <v>75</v>
      </c>
      <c r="WJ11" s="348">
        <f t="shared" si="751"/>
        <v>75</v>
      </c>
      <c r="WK11" s="348">
        <f t="shared" si="751"/>
        <v>75</v>
      </c>
      <c r="WL11" s="348">
        <f t="shared" si="751"/>
        <v>75</v>
      </c>
      <c r="WM11" s="348">
        <f t="shared" si="751"/>
        <v>75</v>
      </c>
      <c r="WN11" s="348">
        <f t="shared" si="751"/>
        <v>75</v>
      </c>
      <c r="WO11" s="348">
        <f t="shared" si="751"/>
        <v>75</v>
      </c>
      <c r="WP11" s="348">
        <f t="shared" si="751"/>
        <v>75</v>
      </c>
      <c r="WQ11" s="348">
        <f t="shared" si="751"/>
        <v>75</v>
      </c>
      <c r="WR11" s="348">
        <f t="shared" si="751"/>
        <v>75</v>
      </c>
      <c r="WS11" s="348">
        <f t="shared" si="751"/>
        <v>75</v>
      </c>
      <c r="WT11" s="348">
        <f t="shared" si="751"/>
        <v>75</v>
      </c>
      <c r="WU11" s="348">
        <f t="shared" si="751"/>
        <v>75</v>
      </c>
      <c r="WV11" s="348">
        <f t="shared" si="751"/>
        <v>75</v>
      </c>
      <c r="WW11" s="348">
        <f t="shared" si="751"/>
        <v>75</v>
      </c>
      <c r="WX11" s="348">
        <f t="shared" si="751"/>
        <v>75</v>
      </c>
      <c r="WY11" s="348">
        <f t="shared" si="751"/>
        <v>75</v>
      </c>
      <c r="WZ11" s="348">
        <f t="shared" si="751"/>
        <v>75</v>
      </c>
      <c r="XA11" s="348">
        <f t="shared" si="751"/>
        <v>75</v>
      </c>
      <c r="XB11" s="348">
        <f t="shared" si="751"/>
        <v>75</v>
      </c>
      <c r="XC11" s="348">
        <f t="shared" si="751"/>
        <v>75</v>
      </c>
      <c r="XD11" s="348">
        <f t="shared" si="751"/>
        <v>75</v>
      </c>
      <c r="XE11" s="348">
        <f t="shared" si="751"/>
        <v>75</v>
      </c>
      <c r="XF11" s="348">
        <f t="shared" si="751"/>
        <v>75</v>
      </c>
      <c r="XG11" s="348">
        <f t="shared" si="751"/>
        <v>75</v>
      </c>
      <c r="XH11" s="348">
        <f t="shared" si="751"/>
        <v>75</v>
      </c>
      <c r="XI11" s="348">
        <f t="shared" si="751"/>
        <v>75</v>
      </c>
      <c r="XJ11" s="348">
        <f t="shared" si="751"/>
        <v>75</v>
      </c>
      <c r="XK11" s="348">
        <f t="shared" si="751"/>
        <v>75</v>
      </c>
      <c r="XL11" s="348">
        <f t="shared" si="751"/>
        <v>75</v>
      </c>
      <c r="XM11" s="348">
        <f t="shared" si="751"/>
        <v>75</v>
      </c>
      <c r="XN11" s="348">
        <f t="shared" si="751"/>
        <v>75</v>
      </c>
      <c r="XO11" s="348">
        <f t="shared" si="751"/>
        <v>75</v>
      </c>
      <c r="XP11" s="348">
        <f t="shared" si="751"/>
        <v>75</v>
      </c>
      <c r="XQ11" s="348">
        <f t="shared" si="751"/>
        <v>75</v>
      </c>
      <c r="XR11" s="348">
        <f t="shared" si="751"/>
        <v>75</v>
      </c>
      <c r="XS11" s="348">
        <f t="shared" si="751"/>
        <v>75</v>
      </c>
      <c r="XT11" s="348">
        <f t="shared" si="751"/>
        <v>75</v>
      </c>
      <c r="XU11" s="348">
        <f t="shared" si="751"/>
        <v>75</v>
      </c>
      <c r="XV11" s="348">
        <f t="shared" si="751"/>
        <v>75</v>
      </c>
      <c r="XW11" s="348">
        <f t="shared" si="751"/>
        <v>75</v>
      </c>
      <c r="XX11" s="348">
        <f t="shared" si="751"/>
        <v>75</v>
      </c>
      <c r="XY11" s="348">
        <f t="shared" si="751"/>
        <v>75</v>
      </c>
      <c r="XZ11" s="348">
        <f t="shared" si="751"/>
        <v>75</v>
      </c>
      <c r="YA11" s="348">
        <f t="shared" si="751"/>
        <v>75</v>
      </c>
      <c r="YB11" s="348">
        <f t="shared" si="751"/>
        <v>75</v>
      </c>
      <c r="YC11" s="348">
        <f t="shared" si="751"/>
        <v>75</v>
      </c>
      <c r="YD11" s="348">
        <f t="shared" si="751"/>
        <v>75</v>
      </c>
      <c r="YE11" s="348">
        <f t="shared" si="751"/>
        <v>75</v>
      </c>
      <c r="YF11" s="348">
        <f t="shared" si="751"/>
        <v>75</v>
      </c>
      <c r="YG11" s="348">
        <f t="shared" si="751"/>
        <v>75</v>
      </c>
      <c r="YH11" s="348">
        <f t="shared" si="751"/>
        <v>75</v>
      </c>
      <c r="YI11" s="348">
        <f t="shared" si="751"/>
        <v>75</v>
      </c>
      <c r="YJ11" s="348">
        <f t="shared" si="751"/>
        <v>75</v>
      </c>
      <c r="YK11" s="348">
        <f t="shared" si="751"/>
        <v>75</v>
      </c>
      <c r="YL11" s="348">
        <f t="shared" si="751"/>
        <v>75</v>
      </c>
      <c r="YM11" s="348">
        <f t="shared" si="751"/>
        <v>75</v>
      </c>
      <c r="YN11" s="348">
        <f t="shared" ref="YN11:AAY11" si="752">+LOOKUP(YN3,$AP$3:$OP$3,$AP$11:$OP$11)</f>
        <v>75</v>
      </c>
      <c r="YO11" s="348">
        <f t="shared" si="752"/>
        <v>75</v>
      </c>
      <c r="YP11" s="348">
        <f t="shared" si="752"/>
        <v>75</v>
      </c>
      <c r="YQ11" s="348">
        <f t="shared" si="752"/>
        <v>75</v>
      </c>
      <c r="YR11" s="348">
        <f t="shared" si="752"/>
        <v>75</v>
      </c>
      <c r="YS11" s="348">
        <f t="shared" si="752"/>
        <v>75</v>
      </c>
      <c r="YT11" s="348">
        <f t="shared" si="752"/>
        <v>75</v>
      </c>
      <c r="YU11" s="348">
        <f t="shared" si="752"/>
        <v>75</v>
      </c>
      <c r="YV11" s="348">
        <f t="shared" si="752"/>
        <v>75</v>
      </c>
      <c r="YW11" s="348">
        <f t="shared" si="752"/>
        <v>75</v>
      </c>
      <c r="YX11" s="348">
        <f t="shared" si="752"/>
        <v>75</v>
      </c>
      <c r="YY11" s="348">
        <f t="shared" si="752"/>
        <v>75</v>
      </c>
      <c r="YZ11" s="348">
        <f t="shared" si="752"/>
        <v>75</v>
      </c>
      <c r="ZA11" s="348">
        <f t="shared" si="752"/>
        <v>75</v>
      </c>
      <c r="ZB11" s="348">
        <f t="shared" si="752"/>
        <v>75</v>
      </c>
      <c r="ZC11" s="348">
        <f t="shared" si="752"/>
        <v>75</v>
      </c>
      <c r="ZD11" s="348">
        <f t="shared" si="752"/>
        <v>75</v>
      </c>
      <c r="ZE11" s="348">
        <f t="shared" si="752"/>
        <v>75</v>
      </c>
      <c r="ZF11" s="348">
        <f t="shared" si="752"/>
        <v>75</v>
      </c>
      <c r="ZG11" s="348">
        <f t="shared" si="752"/>
        <v>75</v>
      </c>
      <c r="ZH11" s="348">
        <f t="shared" si="752"/>
        <v>75</v>
      </c>
      <c r="ZI11" s="348">
        <f t="shared" si="752"/>
        <v>75</v>
      </c>
      <c r="ZJ11" s="348">
        <f t="shared" si="752"/>
        <v>75</v>
      </c>
      <c r="ZK11" s="348">
        <f t="shared" si="752"/>
        <v>75</v>
      </c>
      <c r="ZL11" s="348">
        <f t="shared" si="752"/>
        <v>75</v>
      </c>
      <c r="ZM11" s="348">
        <f t="shared" si="752"/>
        <v>75</v>
      </c>
      <c r="ZN11" s="348">
        <f t="shared" si="752"/>
        <v>75</v>
      </c>
      <c r="ZO11" s="348">
        <f t="shared" si="752"/>
        <v>75</v>
      </c>
      <c r="ZP11" s="348">
        <f t="shared" si="752"/>
        <v>75</v>
      </c>
      <c r="ZQ11" s="348">
        <f t="shared" si="752"/>
        <v>75</v>
      </c>
      <c r="ZR11" s="348">
        <f t="shared" si="752"/>
        <v>75</v>
      </c>
      <c r="ZS11" s="348">
        <f t="shared" si="752"/>
        <v>75</v>
      </c>
      <c r="ZT11" s="348">
        <f t="shared" si="752"/>
        <v>75</v>
      </c>
      <c r="ZU11" s="348">
        <f t="shared" si="752"/>
        <v>75</v>
      </c>
      <c r="ZV11" s="348">
        <f t="shared" si="752"/>
        <v>75</v>
      </c>
      <c r="ZW11" s="348">
        <f t="shared" si="752"/>
        <v>75</v>
      </c>
      <c r="ZX11" s="348">
        <f t="shared" si="752"/>
        <v>75</v>
      </c>
      <c r="ZY11" s="348">
        <f t="shared" si="752"/>
        <v>75</v>
      </c>
      <c r="ZZ11" s="348">
        <f t="shared" si="752"/>
        <v>75</v>
      </c>
      <c r="AAA11" s="348">
        <f t="shared" si="752"/>
        <v>75</v>
      </c>
      <c r="AAB11" s="348">
        <f t="shared" si="752"/>
        <v>75</v>
      </c>
      <c r="AAC11" s="348">
        <f t="shared" si="752"/>
        <v>75</v>
      </c>
      <c r="AAD11" s="348">
        <f t="shared" si="752"/>
        <v>75</v>
      </c>
      <c r="AAE11" s="348">
        <f t="shared" si="752"/>
        <v>75</v>
      </c>
      <c r="AAF11" s="348">
        <f t="shared" si="752"/>
        <v>75</v>
      </c>
      <c r="AAG11" s="348">
        <f t="shared" si="752"/>
        <v>75</v>
      </c>
      <c r="AAH11" s="348">
        <f t="shared" si="752"/>
        <v>75</v>
      </c>
      <c r="AAI11" s="348">
        <f t="shared" si="752"/>
        <v>75</v>
      </c>
      <c r="AAJ11" s="348">
        <f t="shared" si="752"/>
        <v>75</v>
      </c>
      <c r="AAK11" s="348">
        <f t="shared" si="752"/>
        <v>75</v>
      </c>
      <c r="AAL11" s="348">
        <f t="shared" si="752"/>
        <v>75</v>
      </c>
      <c r="AAM11" s="348">
        <f t="shared" si="752"/>
        <v>75</v>
      </c>
      <c r="AAN11" s="348">
        <f t="shared" si="752"/>
        <v>75</v>
      </c>
      <c r="AAO11" s="348">
        <f t="shared" si="752"/>
        <v>75</v>
      </c>
      <c r="AAP11" s="348">
        <f t="shared" si="752"/>
        <v>75</v>
      </c>
      <c r="AAQ11" s="348">
        <f t="shared" si="752"/>
        <v>75</v>
      </c>
      <c r="AAR11" s="348">
        <f t="shared" si="752"/>
        <v>75</v>
      </c>
      <c r="AAS11" s="348">
        <f t="shared" si="752"/>
        <v>75</v>
      </c>
      <c r="AAT11" s="348">
        <f t="shared" si="752"/>
        <v>75</v>
      </c>
      <c r="AAU11" s="348">
        <f t="shared" si="752"/>
        <v>75</v>
      </c>
      <c r="AAV11" s="348">
        <f t="shared" si="752"/>
        <v>75</v>
      </c>
      <c r="AAW11" s="348">
        <f t="shared" si="752"/>
        <v>75</v>
      </c>
      <c r="AAX11" s="348">
        <f t="shared" si="752"/>
        <v>75</v>
      </c>
      <c r="AAY11" s="348">
        <f t="shared" si="752"/>
        <v>75</v>
      </c>
      <c r="AAZ11" s="348">
        <f t="shared" ref="AAZ11:ACQ11" si="753">+LOOKUP(AAZ3,$AP$3:$OP$3,$AP$11:$OP$11)</f>
        <v>75</v>
      </c>
      <c r="ABA11" s="348">
        <f t="shared" si="753"/>
        <v>75</v>
      </c>
      <c r="ABB11" s="348">
        <f t="shared" si="753"/>
        <v>75</v>
      </c>
      <c r="ABC11" s="348">
        <f t="shared" si="753"/>
        <v>75</v>
      </c>
      <c r="ABD11" s="348">
        <f t="shared" si="753"/>
        <v>75</v>
      </c>
      <c r="ABE11" s="348">
        <f t="shared" si="753"/>
        <v>75</v>
      </c>
      <c r="ABF11" s="348">
        <f t="shared" si="753"/>
        <v>75</v>
      </c>
      <c r="ABG11" s="348">
        <f t="shared" si="753"/>
        <v>75</v>
      </c>
      <c r="ABH11" s="348">
        <f t="shared" si="753"/>
        <v>75</v>
      </c>
      <c r="ABI11" s="348">
        <f t="shared" si="753"/>
        <v>75</v>
      </c>
      <c r="ABJ11" s="348">
        <f t="shared" si="753"/>
        <v>75</v>
      </c>
      <c r="ABK11" s="348">
        <f t="shared" si="753"/>
        <v>75</v>
      </c>
      <c r="ABL11" s="348">
        <f t="shared" si="753"/>
        <v>75</v>
      </c>
      <c r="ABM11" s="348">
        <f t="shared" si="753"/>
        <v>75</v>
      </c>
      <c r="ABN11" s="348">
        <f t="shared" si="753"/>
        <v>75</v>
      </c>
      <c r="ABO11" s="348">
        <f t="shared" si="753"/>
        <v>75</v>
      </c>
      <c r="ABP11" s="348">
        <f t="shared" si="753"/>
        <v>75</v>
      </c>
      <c r="ABQ11" s="348">
        <f t="shared" si="753"/>
        <v>75</v>
      </c>
      <c r="ABR11" s="348">
        <f t="shared" si="753"/>
        <v>75</v>
      </c>
      <c r="ABS11" s="348">
        <f t="shared" si="753"/>
        <v>75</v>
      </c>
      <c r="ABT11" s="348">
        <f t="shared" si="753"/>
        <v>75</v>
      </c>
      <c r="ABU11" s="348">
        <f t="shared" si="753"/>
        <v>75</v>
      </c>
      <c r="ABV11" s="348">
        <f t="shared" si="753"/>
        <v>75</v>
      </c>
      <c r="ABW11" s="348">
        <f t="shared" si="753"/>
        <v>75</v>
      </c>
      <c r="ABX11" s="348">
        <f t="shared" si="753"/>
        <v>75</v>
      </c>
      <c r="ABY11" s="348">
        <f t="shared" si="753"/>
        <v>75</v>
      </c>
      <c r="ABZ11" s="348">
        <f t="shared" si="753"/>
        <v>75</v>
      </c>
      <c r="ACA11" s="348">
        <f t="shared" si="753"/>
        <v>75</v>
      </c>
      <c r="ACB11" s="348">
        <f t="shared" si="753"/>
        <v>75</v>
      </c>
      <c r="ACC11" s="348">
        <f t="shared" si="753"/>
        <v>75</v>
      </c>
      <c r="ACD11" s="348">
        <f t="shared" si="753"/>
        <v>75</v>
      </c>
      <c r="ACE11" s="348">
        <f t="shared" si="753"/>
        <v>75</v>
      </c>
      <c r="ACF11" s="348">
        <f t="shared" si="753"/>
        <v>75</v>
      </c>
      <c r="ACG11" s="348">
        <f t="shared" si="753"/>
        <v>75</v>
      </c>
      <c r="ACH11" s="348">
        <f t="shared" si="753"/>
        <v>75</v>
      </c>
      <c r="ACI11" s="348">
        <f t="shared" si="753"/>
        <v>75</v>
      </c>
      <c r="ACJ11" s="348">
        <f t="shared" si="753"/>
        <v>75</v>
      </c>
      <c r="ACK11" s="348">
        <f t="shared" si="753"/>
        <v>75</v>
      </c>
      <c r="ACL11" s="348">
        <f t="shared" si="753"/>
        <v>75</v>
      </c>
      <c r="ACM11" s="348">
        <f t="shared" si="753"/>
        <v>75</v>
      </c>
      <c r="ACN11" s="348">
        <f t="shared" si="753"/>
        <v>75</v>
      </c>
      <c r="ACO11" s="348">
        <f t="shared" si="753"/>
        <v>75</v>
      </c>
      <c r="ACP11" s="348">
        <f t="shared" si="753"/>
        <v>75</v>
      </c>
      <c r="ACQ11" s="348">
        <f t="shared" si="753"/>
        <v>75</v>
      </c>
      <c r="ACR11" s="348">
        <f>+ACR10/(ACR6*24)*100</f>
        <v>75</v>
      </c>
      <c r="ACS11" s="348">
        <f t="shared" ref="ACS11:ACX11" si="754">+ACS10/(ACS6*24)*100</f>
        <v>75</v>
      </c>
      <c r="ACT11" s="348">
        <f t="shared" si="754"/>
        <v>75</v>
      </c>
      <c r="ACU11" s="348">
        <f t="shared" si="754"/>
        <v>75</v>
      </c>
      <c r="ACV11" s="348">
        <f t="shared" si="754"/>
        <v>75</v>
      </c>
      <c r="ACW11" s="348">
        <f t="shared" si="754"/>
        <v>75</v>
      </c>
      <c r="ACX11" s="348">
        <f t="shared" si="754"/>
        <v>75</v>
      </c>
      <c r="ACY11" s="348">
        <f t="shared" ref="ACY11" si="755">+ACY10/(ACY6*24)*100</f>
        <v>75</v>
      </c>
      <c r="ACZ11" s="348">
        <f t="shared" ref="ACZ11" si="756">+ACZ10/(ACZ6*24)*100</f>
        <v>75</v>
      </c>
      <c r="ADA11" s="348">
        <f t="shared" ref="ADA11" si="757">+ADA10/(ADA6*24)*100</f>
        <v>75</v>
      </c>
      <c r="ADB11" s="348">
        <f t="shared" ref="ADB11" si="758">+ADB10/(ADB6*24)*100</f>
        <v>75</v>
      </c>
      <c r="ADC11" s="348">
        <f t="shared" ref="ADC11:ADD11" si="759">+ADC10/(ADC6*24)*100</f>
        <v>75</v>
      </c>
      <c r="ADD11" s="348">
        <f t="shared" si="759"/>
        <v>75</v>
      </c>
      <c r="ADE11" s="348">
        <f t="shared" ref="ADE11" si="760">+ADE10/(ADE6*24)*100</f>
        <v>75</v>
      </c>
      <c r="ADF11" s="348">
        <f t="shared" ref="ADF11" si="761">+ADF10/(ADF6*24)*100</f>
        <v>75</v>
      </c>
      <c r="ADG11" s="348">
        <f t="shared" ref="ADG11" si="762">+ADG10/(ADG6*24)*100</f>
        <v>75</v>
      </c>
      <c r="ADH11" s="348">
        <f t="shared" ref="ADH11" si="763">+ADH10/(ADH6*24)*100</f>
        <v>75</v>
      </c>
      <c r="ADI11" s="348">
        <f t="shared" ref="ADI11:ADJ11" si="764">+ADI10/(ADI6*24)*100</f>
        <v>75</v>
      </c>
      <c r="ADJ11" s="348">
        <f t="shared" si="764"/>
        <v>75</v>
      </c>
      <c r="ADK11" s="348">
        <f t="shared" ref="ADK11" si="765">+ADK10/(ADK6*24)*100</f>
        <v>75</v>
      </c>
      <c r="ADL11" s="348">
        <f t="shared" ref="ADL11" si="766">+ADL10/(ADL6*24)*100</f>
        <v>75</v>
      </c>
      <c r="ADM11" s="348">
        <f t="shared" ref="ADM11" si="767">+ADM10/(ADM6*24)*100</f>
        <v>75</v>
      </c>
      <c r="ADN11" s="348">
        <f t="shared" ref="ADN11" si="768">+ADN10/(ADN6*24)*100</f>
        <v>75</v>
      </c>
      <c r="ADO11" s="348">
        <f t="shared" ref="ADO11:ADP11" si="769">+ADO10/(ADO6*24)*100</f>
        <v>75</v>
      </c>
      <c r="ADP11" s="348">
        <f t="shared" si="769"/>
        <v>75</v>
      </c>
      <c r="ADQ11" s="348">
        <f t="shared" ref="ADQ11" si="770">+ADQ10/(ADQ6*24)*100</f>
        <v>75</v>
      </c>
      <c r="ADR11" s="348">
        <f t="shared" ref="ADR11" si="771">+ADR10/(ADR6*24)*100</f>
        <v>75</v>
      </c>
      <c r="ADS11" s="348">
        <f t="shared" ref="ADS11" si="772">+ADS10/(ADS6*24)*100</f>
        <v>75</v>
      </c>
      <c r="ADT11" s="348">
        <f t="shared" ref="ADT11" si="773">+ADT10/(ADT6*24)*100</f>
        <v>75</v>
      </c>
      <c r="ADU11" s="348">
        <f t="shared" ref="ADU11:ADV11" si="774">+ADU10/(ADU6*24)*100</f>
        <v>75</v>
      </c>
      <c r="ADV11" s="348">
        <f t="shared" si="774"/>
        <v>75</v>
      </c>
      <c r="ADW11" s="348">
        <f t="shared" ref="ADW11" si="775">+ADW10/(ADW6*24)*100</f>
        <v>75</v>
      </c>
      <c r="ADX11" s="348">
        <f t="shared" ref="ADX11" si="776">+ADX10/(ADX6*24)*100</f>
        <v>75</v>
      </c>
      <c r="ADY11" s="348">
        <f t="shared" ref="ADY11" si="777">+ADY10/(ADY6*24)*100</f>
        <v>75</v>
      </c>
      <c r="ADZ11" s="348">
        <f t="shared" ref="ADZ11" si="778">+ADZ10/(ADZ6*24)*100</f>
        <v>75</v>
      </c>
      <c r="AEA11" s="348">
        <f t="shared" ref="AEA11:AEB11" si="779">+AEA10/(AEA6*24)*100</f>
        <v>75</v>
      </c>
      <c r="AEB11" s="348">
        <f t="shared" si="779"/>
        <v>75</v>
      </c>
      <c r="AEC11" s="348">
        <f t="shared" ref="AEC11" si="780">+AEC10/(AEC6*24)*100</f>
        <v>75</v>
      </c>
      <c r="AED11" s="348">
        <f t="shared" ref="AED11" si="781">+AED10/(AED6*24)*100</f>
        <v>75</v>
      </c>
      <c r="AEE11" s="348">
        <f t="shared" ref="AEE11" si="782">+AEE10/(AEE6*24)*100</f>
        <v>75</v>
      </c>
      <c r="AEF11" s="348">
        <f t="shared" ref="AEF11" si="783">+AEF10/(AEF6*24)*100</f>
        <v>75</v>
      </c>
      <c r="AEG11" s="348">
        <f t="shared" ref="AEG11:AEH11" si="784">+AEG10/(AEG6*24)*100</f>
        <v>75</v>
      </c>
      <c r="AEH11" s="348">
        <f t="shared" si="784"/>
        <v>75</v>
      </c>
      <c r="AEI11" s="348">
        <f t="shared" ref="AEI11" si="785">+AEI10/(AEI6*24)*100</f>
        <v>75</v>
      </c>
      <c r="AEJ11" s="348">
        <f t="shared" ref="AEJ11" si="786">+AEJ10/(AEJ6*24)*100</f>
        <v>75</v>
      </c>
      <c r="AEK11" s="348">
        <f t="shared" ref="AEK11" si="787">+AEK10/(AEK6*24)*100</f>
        <v>75</v>
      </c>
      <c r="AEL11" s="348">
        <f t="shared" ref="AEL11" si="788">+AEL10/(AEL6*24)*100</f>
        <v>75</v>
      </c>
      <c r="AEM11" s="348">
        <f t="shared" ref="AEM11:AEN11" si="789">+AEM10/(AEM6*24)*100</f>
        <v>75</v>
      </c>
      <c r="AEN11" s="348">
        <f t="shared" si="789"/>
        <v>75</v>
      </c>
      <c r="AEO11" s="348">
        <f t="shared" ref="AEO11" si="790">+AEO10/(AEO6*24)*100</f>
        <v>75</v>
      </c>
      <c r="AEP11" s="348">
        <f t="shared" ref="AEP11" si="791">+AEP10/(AEP6*24)*100</f>
        <v>75</v>
      </c>
      <c r="AEQ11" s="348">
        <f t="shared" ref="AEQ11" si="792">+AEQ10/(AEQ6*24)*100</f>
        <v>75</v>
      </c>
      <c r="AER11" s="348">
        <f t="shared" ref="AER11" si="793">+AER10/(AER6*24)*100</f>
        <v>75</v>
      </c>
    </row>
    <row r="12" spans="1:877" x14ac:dyDescent="0.2">
      <c r="A12" s="463" t="s">
        <v>103</v>
      </c>
      <c r="B12" s="333">
        <f>+'BUDGET DATA ENTRY'!B7</f>
        <v>75</v>
      </c>
      <c r="C12" s="287">
        <f>+'BUDGET DATA ENTRY'!C7</f>
        <v>75</v>
      </c>
      <c r="D12" s="287">
        <f>+'BUDGET DATA ENTRY'!D7</f>
        <v>75</v>
      </c>
      <c r="E12" s="287">
        <f>+'BUDGET DATA ENTRY'!E7</f>
        <v>75</v>
      </c>
      <c r="F12" s="287">
        <f>+'BUDGET DATA ENTRY'!F7</f>
        <v>75</v>
      </c>
      <c r="G12" s="287">
        <f>+'BUDGET DATA ENTRY'!G7</f>
        <v>75</v>
      </c>
      <c r="H12" s="287">
        <f>+'BUDGET DATA ENTRY'!H7</f>
        <v>75</v>
      </c>
      <c r="I12" s="287">
        <f>+'BUDGET DATA ENTRY'!I7</f>
        <v>75</v>
      </c>
      <c r="J12" s="287">
        <f>+'BUDGET DATA ENTRY'!J7</f>
        <v>75</v>
      </c>
      <c r="K12" s="287">
        <f>+'BUDGET DATA ENTRY'!K7</f>
        <v>75</v>
      </c>
      <c r="L12" s="287">
        <f>+'BUDGET DATA ENTRY'!L7</f>
        <v>75</v>
      </c>
      <c r="M12" s="287">
        <f>+'BUDGET DATA ENTRY'!M7</f>
        <v>75</v>
      </c>
      <c r="N12" s="333">
        <f>+N10/(N6*24)*100</f>
        <v>75</v>
      </c>
      <c r="O12" s="287">
        <f t="shared" ref="O12:Q12" si="794">+O10/(O6*24)*100</f>
        <v>75</v>
      </c>
      <c r="P12" s="287">
        <f t="shared" si="794"/>
        <v>75</v>
      </c>
      <c r="Q12" s="345">
        <f t="shared" si="794"/>
        <v>75</v>
      </c>
      <c r="R12" s="333">
        <f>+R10/(R6*24)*100</f>
        <v>75</v>
      </c>
      <c r="S12" s="287">
        <f t="shared" ref="S12:AC12" si="795">+S10/(S6*24)*100</f>
        <v>75</v>
      </c>
      <c r="T12" s="287">
        <f t="shared" si="795"/>
        <v>75</v>
      </c>
      <c r="U12" s="287">
        <f t="shared" si="795"/>
        <v>75</v>
      </c>
      <c r="V12" s="287">
        <f t="shared" si="795"/>
        <v>75</v>
      </c>
      <c r="W12" s="287">
        <f t="shared" si="795"/>
        <v>75</v>
      </c>
      <c r="X12" s="287">
        <f t="shared" si="795"/>
        <v>75</v>
      </c>
      <c r="Y12" s="287">
        <f t="shared" si="795"/>
        <v>75</v>
      </c>
      <c r="Z12" s="287">
        <f t="shared" si="795"/>
        <v>75</v>
      </c>
      <c r="AA12" s="287">
        <f t="shared" si="795"/>
        <v>75</v>
      </c>
      <c r="AB12" s="287">
        <f t="shared" si="795"/>
        <v>75</v>
      </c>
      <c r="AC12" s="345">
        <f t="shared" si="795"/>
        <v>75</v>
      </c>
      <c r="AD12" s="287">
        <f>+AD10/(24)*100</f>
        <v>75</v>
      </c>
      <c r="AE12" s="287">
        <f t="shared" ref="AE12:AO12" si="796">+AE10/(24)*100</f>
        <v>75</v>
      </c>
      <c r="AF12" s="287">
        <f t="shared" si="796"/>
        <v>75</v>
      </c>
      <c r="AG12" s="287">
        <f t="shared" si="796"/>
        <v>75</v>
      </c>
      <c r="AH12" s="287">
        <f t="shared" si="796"/>
        <v>75</v>
      </c>
      <c r="AI12" s="287">
        <f t="shared" si="796"/>
        <v>75</v>
      </c>
      <c r="AJ12" s="287">
        <f t="shared" si="796"/>
        <v>75</v>
      </c>
      <c r="AK12" s="287">
        <f t="shared" si="796"/>
        <v>75</v>
      </c>
      <c r="AL12" s="287">
        <f t="shared" si="796"/>
        <v>75</v>
      </c>
      <c r="AM12" s="287">
        <f t="shared" si="796"/>
        <v>75</v>
      </c>
      <c r="AN12" s="287">
        <f t="shared" si="796"/>
        <v>75</v>
      </c>
      <c r="AO12" s="287">
        <f t="shared" si="796"/>
        <v>75</v>
      </c>
      <c r="AP12" s="335">
        <f>+$AD$12</f>
        <v>75</v>
      </c>
      <c r="AQ12" s="334">
        <f t="shared" ref="AQ12:BN12" si="797">+$AD$12</f>
        <v>75</v>
      </c>
      <c r="AR12" s="334">
        <f t="shared" si="797"/>
        <v>75</v>
      </c>
      <c r="AS12" s="334">
        <f t="shared" si="797"/>
        <v>75</v>
      </c>
      <c r="AT12" s="334">
        <f t="shared" si="797"/>
        <v>75</v>
      </c>
      <c r="AU12" s="334">
        <f t="shared" si="797"/>
        <v>75</v>
      </c>
      <c r="AV12" s="334">
        <f t="shared" si="797"/>
        <v>75</v>
      </c>
      <c r="AW12" s="334">
        <f t="shared" si="797"/>
        <v>75</v>
      </c>
      <c r="AX12" s="334">
        <f t="shared" si="797"/>
        <v>75</v>
      </c>
      <c r="AY12" s="334">
        <f t="shared" si="797"/>
        <v>75</v>
      </c>
      <c r="AZ12" s="334">
        <f t="shared" si="797"/>
        <v>75</v>
      </c>
      <c r="BA12" s="334">
        <f t="shared" si="797"/>
        <v>75</v>
      </c>
      <c r="BB12" s="334">
        <f t="shared" si="797"/>
        <v>75</v>
      </c>
      <c r="BC12" s="334">
        <f t="shared" si="797"/>
        <v>75</v>
      </c>
      <c r="BD12" s="334">
        <f t="shared" si="797"/>
        <v>75</v>
      </c>
      <c r="BE12" s="334">
        <f t="shared" si="797"/>
        <v>75</v>
      </c>
      <c r="BF12" s="334">
        <f t="shared" si="797"/>
        <v>75</v>
      </c>
      <c r="BG12" s="334">
        <f t="shared" si="797"/>
        <v>75</v>
      </c>
      <c r="BH12" s="334">
        <f t="shared" si="797"/>
        <v>75</v>
      </c>
      <c r="BI12" s="334">
        <f t="shared" si="797"/>
        <v>75</v>
      </c>
      <c r="BJ12" s="334">
        <f t="shared" si="797"/>
        <v>75</v>
      </c>
      <c r="BK12" s="334">
        <f t="shared" si="797"/>
        <v>75</v>
      </c>
      <c r="BL12" s="334">
        <f t="shared" si="797"/>
        <v>75</v>
      </c>
      <c r="BM12" s="334">
        <f t="shared" si="797"/>
        <v>75</v>
      </c>
      <c r="BN12" s="344">
        <f t="shared" si="797"/>
        <v>75</v>
      </c>
      <c r="BO12" s="335">
        <f t="shared" ref="BO12:CS12" si="798">+$AE$12</f>
        <v>75</v>
      </c>
      <c r="BP12" s="334">
        <f t="shared" si="798"/>
        <v>75</v>
      </c>
      <c r="BQ12" s="334">
        <f t="shared" si="798"/>
        <v>75</v>
      </c>
      <c r="BR12" s="334">
        <f t="shared" si="798"/>
        <v>75</v>
      </c>
      <c r="BS12" s="334">
        <f t="shared" si="798"/>
        <v>75</v>
      </c>
      <c r="BT12" s="334">
        <f t="shared" si="798"/>
        <v>75</v>
      </c>
      <c r="BU12" s="334">
        <f t="shared" si="798"/>
        <v>75</v>
      </c>
      <c r="BV12" s="334">
        <f t="shared" si="798"/>
        <v>75</v>
      </c>
      <c r="BW12" s="334">
        <f t="shared" si="798"/>
        <v>75</v>
      </c>
      <c r="BX12" s="334">
        <f t="shared" si="798"/>
        <v>75</v>
      </c>
      <c r="BY12" s="334">
        <f t="shared" si="798"/>
        <v>75</v>
      </c>
      <c r="BZ12" s="334">
        <f t="shared" si="798"/>
        <v>75</v>
      </c>
      <c r="CA12" s="334">
        <f t="shared" si="798"/>
        <v>75</v>
      </c>
      <c r="CB12" s="334">
        <f t="shared" si="798"/>
        <v>75</v>
      </c>
      <c r="CC12" s="334">
        <f t="shared" si="798"/>
        <v>75</v>
      </c>
      <c r="CD12" s="334">
        <f t="shared" si="798"/>
        <v>75</v>
      </c>
      <c r="CE12" s="334">
        <f t="shared" si="798"/>
        <v>75</v>
      </c>
      <c r="CF12" s="334">
        <f t="shared" si="798"/>
        <v>75</v>
      </c>
      <c r="CG12" s="334">
        <f t="shared" si="798"/>
        <v>75</v>
      </c>
      <c r="CH12" s="334">
        <f t="shared" si="798"/>
        <v>75</v>
      </c>
      <c r="CI12" s="334">
        <f t="shared" si="798"/>
        <v>75</v>
      </c>
      <c r="CJ12" s="334">
        <f t="shared" si="798"/>
        <v>75</v>
      </c>
      <c r="CK12" s="334">
        <f t="shared" si="798"/>
        <v>75</v>
      </c>
      <c r="CL12" s="334">
        <f t="shared" si="798"/>
        <v>75</v>
      </c>
      <c r="CM12" s="334">
        <f t="shared" si="798"/>
        <v>75</v>
      </c>
      <c r="CN12" s="334">
        <f t="shared" si="798"/>
        <v>75</v>
      </c>
      <c r="CO12" s="334">
        <f t="shared" si="798"/>
        <v>75</v>
      </c>
      <c r="CP12" s="334">
        <f t="shared" si="798"/>
        <v>75</v>
      </c>
      <c r="CQ12" s="334">
        <f t="shared" si="798"/>
        <v>75</v>
      </c>
      <c r="CR12" s="334">
        <f t="shared" si="798"/>
        <v>75</v>
      </c>
      <c r="CS12" s="334">
        <f t="shared" si="798"/>
        <v>75</v>
      </c>
      <c r="CT12" s="335">
        <f t="shared" ref="CT12:DU12" si="799">+$AF$12</f>
        <v>75</v>
      </c>
      <c r="CU12" s="334">
        <f t="shared" si="799"/>
        <v>75</v>
      </c>
      <c r="CV12" s="334">
        <f t="shared" si="799"/>
        <v>75</v>
      </c>
      <c r="CW12" s="334">
        <f t="shared" si="799"/>
        <v>75</v>
      </c>
      <c r="CX12" s="334">
        <f t="shared" si="799"/>
        <v>75</v>
      </c>
      <c r="CY12" s="334">
        <f t="shared" si="799"/>
        <v>75</v>
      </c>
      <c r="CZ12" s="334">
        <f t="shared" si="799"/>
        <v>75</v>
      </c>
      <c r="DA12" s="334">
        <f t="shared" si="799"/>
        <v>75</v>
      </c>
      <c r="DB12" s="334">
        <f t="shared" si="799"/>
        <v>75</v>
      </c>
      <c r="DC12" s="334">
        <f t="shared" si="799"/>
        <v>75</v>
      </c>
      <c r="DD12" s="334">
        <f t="shared" si="799"/>
        <v>75</v>
      </c>
      <c r="DE12" s="334">
        <f t="shared" si="799"/>
        <v>75</v>
      </c>
      <c r="DF12" s="334">
        <f t="shared" si="799"/>
        <v>75</v>
      </c>
      <c r="DG12" s="334">
        <f t="shared" si="799"/>
        <v>75</v>
      </c>
      <c r="DH12" s="334">
        <f t="shared" si="799"/>
        <v>75</v>
      </c>
      <c r="DI12" s="334">
        <f t="shared" si="799"/>
        <v>75</v>
      </c>
      <c r="DJ12" s="334">
        <f t="shared" si="799"/>
        <v>75</v>
      </c>
      <c r="DK12" s="334">
        <f t="shared" si="799"/>
        <v>75</v>
      </c>
      <c r="DL12" s="334">
        <f t="shared" si="799"/>
        <v>75</v>
      </c>
      <c r="DM12" s="334">
        <f t="shared" si="799"/>
        <v>75</v>
      </c>
      <c r="DN12" s="334">
        <f t="shared" si="799"/>
        <v>75</v>
      </c>
      <c r="DO12" s="334">
        <f t="shared" si="799"/>
        <v>75</v>
      </c>
      <c r="DP12" s="334">
        <f t="shared" si="799"/>
        <v>75</v>
      </c>
      <c r="DQ12" s="334">
        <f t="shared" si="799"/>
        <v>75</v>
      </c>
      <c r="DR12" s="334">
        <f t="shared" si="799"/>
        <v>75</v>
      </c>
      <c r="DS12" s="334">
        <f t="shared" si="799"/>
        <v>75</v>
      </c>
      <c r="DT12" s="334">
        <f t="shared" si="799"/>
        <v>75</v>
      </c>
      <c r="DU12" s="334">
        <f t="shared" si="799"/>
        <v>75</v>
      </c>
      <c r="DV12" s="335">
        <f t="shared" ref="DV12:EZ12" si="800">+$AG$12</f>
        <v>75</v>
      </c>
      <c r="DW12" s="334">
        <f t="shared" si="800"/>
        <v>75</v>
      </c>
      <c r="DX12" s="334">
        <f t="shared" si="800"/>
        <v>75</v>
      </c>
      <c r="DY12" s="334">
        <f t="shared" si="800"/>
        <v>75</v>
      </c>
      <c r="DZ12" s="334">
        <f t="shared" si="800"/>
        <v>75</v>
      </c>
      <c r="EA12" s="334">
        <f t="shared" si="800"/>
        <v>75</v>
      </c>
      <c r="EB12" s="334">
        <f t="shared" si="800"/>
        <v>75</v>
      </c>
      <c r="EC12" s="334">
        <f t="shared" si="800"/>
        <v>75</v>
      </c>
      <c r="ED12" s="334">
        <f t="shared" si="800"/>
        <v>75</v>
      </c>
      <c r="EE12" s="334">
        <f t="shared" si="800"/>
        <v>75</v>
      </c>
      <c r="EF12" s="334">
        <f t="shared" si="800"/>
        <v>75</v>
      </c>
      <c r="EG12" s="334">
        <f t="shared" si="800"/>
        <v>75</v>
      </c>
      <c r="EH12" s="334">
        <f t="shared" si="800"/>
        <v>75</v>
      </c>
      <c r="EI12" s="334">
        <f t="shared" si="800"/>
        <v>75</v>
      </c>
      <c r="EJ12" s="334">
        <f t="shared" si="800"/>
        <v>75</v>
      </c>
      <c r="EK12" s="334">
        <f t="shared" si="800"/>
        <v>75</v>
      </c>
      <c r="EL12" s="334">
        <f t="shared" si="800"/>
        <v>75</v>
      </c>
      <c r="EM12" s="334">
        <f t="shared" si="800"/>
        <v>75</v>
      </c>
      <c r="EN12" s="334">
        <f t="shared" si="800"/>
        <v>75</v>
      </c>
      <c r="EO12" s="334">
        <f t="shared" si="800"/>
        <v>75</v>
      </c>
      <c r="EP12" s="334">
        <f t="shared" si="800"/>
        <v>75</v>
      </c>
      <c r="EQ12" s="334">
        <f t="shared" si="800"/>
        <v>75</v>
      </c>
      <c r="ER12" s="334">
        <f t="shared" si="800"/>
        <v>75</v>
      </c>
      <c r="ES12" s="334">
        <f t="shared" si="800"/>
        <v>75</v>
      </c>
      <c r="ET12" s="334">
        <f t="shared" si="800"/>
        <v>75</v>
      </c>
      <c r="EU12" s="334">
        <f t="shared" si="800"/>
        <v>75</v>
      </c>
      <c r="EV12" s="334">
        <f t="shared" si="800"/>
        <v>75</v>
      </c>
      <c r="EW12" s="334">
        <f t="shared" si="800"/>
        <v>75</v>
      </c>
      <c r="EX12" s="334">
        <f t="shared" si="800"/>
        <v>75</v>
      </c>
      <c r="EY12" s="334">
        <f t="shared" si="800"/>
        <v>75</v>
      </c>
      <c r="EZ12" s="334">
        <f t="shared" si="800"/>
        <v>75</v>
      </c>
      <c r="FA12" s="335">
        <f t="shared" ref="FA12:GD12" si="801">+$AH$12</f>
        <v>75</v>
      </c>
      <c r="FB12" s="334">
        <f t="shared" si="801"/>
        <v>75</v>
      </c>
      <c r="FC12" s="334">
        <f t="shared" si="801"/>
        <v>75</v>
      </c>
      <c r="FD12" s="334">
        <f t="shared" si="801"/>
        <v>75</v>
      </c>
      <c r="FE12" s="334">
        <f t="shared" si="801"/>
        <v>75</v>
      </c>
      <c r="FF12" s="334">
        <f t="shared" si="801"/>
        <v>75</v>
      </c>
      <c r="FG12" s="334">
        <f t="shared" si="801"/>
        <v>75</v>
      </c>
      <c r="FH12" s="334">
        <f t="shared" si="801"/>
        <v>75</v>
      </c>
      <c r="FI12" s="334">
        <f t="shared" si="801"/>
        <v>75</v>
      </c>
      <c r="FJ12" s="334">
        <f t="shared" si="801"/>
        <v>75</v>
      </c>
      <c r="FK12" s="334">
        <f t="shared" si="801"/>
        <v>75</v>
      </c>
      <c r="FL12" s="334">
        <f t="shared" si="801"/>
        <v>75</v>
      </c>
      <c r="FM12" s="334">
        <f t="shared" si="801"/>
        <v>75</v>
      </c>
      <c r="FN12" s="334">
        <f t="shared" si="801"/>
        <v>75</v>
      </c>
      <c r="FO12" s="334">
        <f t="shared" si="801"/>
        <v>75</v>
      </c>
      <c r="FP12" s="334">
        <f t="shared" si="801"/>
        <v>75</v>
      </c>
      <c r="FQ12" s="334">
        <f t="shared" si="801"/>
        <v>75</v>
      </c>
      <c r="FR12" s="334">
        <f t="shared" si="801"/>
        <v>75</v>
      </c>
      <c r="FS12" s="334">
        <f t="shared" si="801"/>
        <v>75</v>
      </c>
      <c r="FT12" s="334">
        <f t="shared" si="801"/>
        <v>75</v>
      </c>
      <c r="FU12" s="334">
        <f t="shared" si="801"/>
        <v>75</v>
      </c>
      <c r="FV12" s="334">
        <f t="shared" si="801"/>
        <v>75</v>
      </c>
      <c r="FW12" s="334">
        <f t="shared" si="801"/>
        <v>75</v>
      </c>
      <c r="FX12" s="334">
        <f t="shared" si="801"/>
        <v>75</v>
      </c>
      <c r="FY12" s="334">
        <f t="shared" si="801"/>
        <v>75</v>
      </c>
      <c r="FZ12" s="334">
        <f t="shared" si="801"/>
        <v>75</v>
      </c>
      <c r="GA12" s="334">
        <f t="shared" si="801"/>
        <v>75</v>
      </c>
      <c r="GB12" s="334">
        <f t="shared" si="801"/>
        <v>75</v>
      </c>
      <c r="GC12" s="334">
        <f t="shared" si="801"/>
        <v>75</v>
      </c>
      <c r="GD12" s="334">
        <f t="shared" si="801"/>
        <v>75</v>
      </c>
      <c r="GE12" s="335">
        <f t="shared" ref="GE12:HI12" si="802">+$AI$12</f>
        <v>75</v>
      </c>
      <c r="GF12" s="334">
        <f t="shared" si="802"/>
        <v>75</v>
      </c>
      <c r="GG12" s="334">
        <f t="shared" si="802"/>
        <v>75</v>
      </c>
      <c r="GH12" s="334">
        <f t="shared" si="802"/>
        <v>75</v>
      </c>
      <c r="GI12" s="334">
        <f t="shared" si="802"/>
        <v>75</v>
      </c>
      <c r="GJ12" s="334">
        <f t="shared" si="802"/>
        <v>75</v>
      </c>
      <c r="GK12" s="334">
        <f t="shared" si="802"/>
        <v>75</v>
      </c>
      <c r="GL12" s="334">
        <f t="shared" si="802"/>
        <v>75</v>
      </c>
      <c r="GM12" s="334">
        <f t="shared" si="802"/>
        <v>75</v>
      </c>
      <c r="GN12" s="334">
        <f t="shared" si="802"/>
        <v>75</v>
      </c>
      <c r="GO12" s="334">
        <f t="shared" si="802"/>
        <v>75</v>
      </c>
      <c r="GP12" s="334">
        <f t="shared" si="802"/>
        <v>75</v>
      </c>
      <c r="GQ12" s="334">
        <f t="shared" si="802"/>
        <v>75</v>
      </c>
      <c r="GR12" s="334">
        <f t="shared" si="802"/>
        <v>75</v>
      </c>
      <c r="GS12" s="334">
        <f t="shared" si="802"/>
        <v>75</v>
      </c>
      <c r="GT12" s="334">
        <f t="shared" si="802"/>
        <v>75</v>
      </c>
      <c r="GU12" s="334">
        <f t="shared" si="802"/>
        <v>75</v>
      </c>
      <c r="GV12" s="334">
        <f t="shared" si="802"/>
        <v>75</v>
      </c>
      <c r="GW12" s="334">
        <f t="shared" si="802"/>
        <v>75</v>
      </c>
      <c r="GX12" s="334">
        <f t="shared" si="802"/>
        <v>75</v>
      </c>
      <c r="GY12" s="334">
        <f t="shared" si="802"/>
        <v>75</v>
      </c>
      <c r="GZ12" s="334">
        <f t="shared" si="802"/>
        <v>75</v>
      </c>
      <c r="HA12" s="334">
        <f t="shared" si="802"/>
        <v>75</v>
      </c>
      <c r="HB12" s="334">
        <f t="shared" si="802"/>
        <v>75</v>
      </c>
      <c r="HC12" s="334">
        <f t="shared" si="802"/>
        <v>75</v>
      </c>
      <c r="HD12" s="334">
        <f t="shared" si="802"/>
        <v>75</v>
      </c>
      <c r="HE12" s="334">
        <f t="shared" si="802"/>
        <v>75</v>
      </c>
      <c r="HF12" s="334">
        <f t="shared" si="802"/>
        <v>75</v>
      </c>
      <c r="HG12" s="334">
        <f t="shared" si="802"/>
        <v>75</v>
      </c>
      <c r="HH12" s="334">
        <f t="shared" si="802"/>
        <v>75</v>
      </c>
      <c r="HI12" s="344">
        <f t="shared" si="802"/>
        <v>75</v>
      </c>
      <c r="HJ12" s="335">
        <f t="shared" ref="HJ12:IM12" si="803">+$AJ$12</f>
        <v>75</v>
      </c>
      <c r="HK12" s="334">
        <f t="shared" si="803"/>
        <v>75</v>
      </c>
      <c r="HL12" s="334">
        <f t="shared" si="803"/>
        <v>75</v>
      </c>
      <c r="HM12" s="334">
        <f t="shared" si="803"/>
        <v>75</v>
      </c>
      <c r="HN12" s="334">
        <f t="shared" si="803"/>
        <v>75</v>
      </c>
      <c r="HO12" s="334">
        <f t="shared" si="803"/>
        <v>75</v>
      </c>
      <c r="HP12" s="334">
        <f t="shared" si="803"/>
        <v>75</v>
      </c>
      <c r="HQ12" s="334">
        <f t="shared" si="803"/>
        <v>75</v>
      </c>
      <c r="HR12" s="334">
        <f t="shared" si="803"/>
        <v>75</v>
      </c>
      <c r="HS12" s="334">
        <f t="shared" si="803"/>
        <v>75</v>
      </c>
      <c r="HT12" s="334">
        <f t="shared" si="803"/>
        <v>75</v>
      </c>
      <c r="HU12" s="334">
        <f t="shared" si="803"/>
        <v>75</v>
      </c>
      <c r="HV12" s="334">
        <f t="shared" si="803"/>
        <v>75</v>
      </c>
      <c r="HW12" s="334">
        <f t="shared" si="803"/>
        <v>75</v>
      </c>
      <c r="HX12" s="334">
        <f t="shared" si="803"/>
        <v>75</v>
      </c>
      <c r="HY12" s="334">
        <f t="shared" si="803"/>
        <v>75</v>
      </c>
      <c r="HZ12" s="334">
        <f t="shared" si="803"/>
        <v>75</v>
      </c>
      <c r="IA12" s="334">
        <f t="shared" si="803"/>
        <v>75</v>
      </c>
      <c r="IB12" s="334">
        <f t="shared" si="803"/>
        <v>75</v>
      </c>
      <c r="IC12" s="334">
        <f t="shared" si="803"/>
        <v>75</v>
      </c>
      <c r="ID12" s="334">
        <f t="shared" si="803"/>
        <v>75</v>
      </c>
      <c r="IE12" s="334">
        <f t="shared" si="803"/>
        <v>75</v>
      </c>
      <c r="IF12" s="334">
        <f t="shared" si="803"/>
        <v>75</v>
      </c>
      <c r="IG12" s="334">
        <f t="shared" si="803"/>
        <v>75</v>
      </c>
      <c r="IH12" s="334">
        <f t="shared" si="803"/>
        <v>75</v>
      </c>
      <c r="II12" s="334">
        <f t="shared" si="803"/>
        <v>75</v>
      </c>
      <c r="IJ12" s="334">
        <f t="shared" si="803"/>
        <v>75</v>
      </c>
      <c r="IK12" s="334">
        <f t="shared" si="803"/>
        <v>75</v>
      </c>
      <c r="IL12" s="334">
        <f t="shared" si="803"/>
        <v>75</v>
      </c>
      <c r="IM12" s="334">
        <f t="shared" si="803"/>
        <v>75</v>
      </c>
      <c r="IN12" s="335">
        <f t="shared" ref="IN12:JR12" si="804">+$AK$12</f>
        <v>75</v>
      </c>
      <c r="IO12" s="334">
        <f t="shared" si="804"/>
        <v>75</v>
      </c>
      <c r="IP12" s="334">
        <f t="shared" si="804"/>
        <v>75</v>
      </c>
      <c r="IQ12" s="334">
        <f t="shared" si="804"/>
        <v>75</v>
      </c>
      <c r="IR12" s="334">
        <f t="shared" si="804"/>
        <v>75</v>
      </c>
      <c r="IS12" s="334">
        <f t="shared" si="804"/>
        <v>75</v>
      </c>
      <c r="IT12" s="334">
        <f t="shared" si="804"/>
        <v>75</v>
      </c>
      <c r="IU12" s="334">
        <f t="shared" si="804"/>
        <v>75</v>
      </c>
      <c r="IV12" s="334">
        <f t="shared" si="804"/>
        <v>75</v>
      </c>
      <c r="IW12" s="334">
        <f t="shared" si="804"/>
        <v>75</v>
      </c>
      <c r="IX12" s="334">
        <f t="shared" si="804"/>
        <v>75</v>
      </c>
      <c r="IY12" s="334">
        <f t="shared" si="804"/>
        <v>75</v>
      </c>
      <c r="IZ12" s="334">
        <f t="shared" si="804"/>
        <v>75</v>
      </c>
      <c r="JA12" s="334">
        <f t="shared" si="804"/>
        <v>75</v>
      </c>
      <c r="JB12" s="334">
        <f t="shared" si="804"/>
        <v>75</v>
      </c>
      <c r="JC12" s="334">
        <f t="shared" si="804"/>
        <v>75</v>
      </c>
      <c r="JD12" s="334">
        <f t="shared" si="804"/>
        <v>75</v>
      </c>
      <c r="JE12" s="334">
        <f t="shared" si="804"/>
        <v>75</v>
      </c>
      <c r="JF12" s="334">
        <f t="shared" si="804"/>
        <v>75</v>
      </c>
      <c r="JG12" s="334">
        <f t="shared" si="804"/>
        <v>75</v>
      </c>
      <c r="JH12" s="334">
        <f t="shared" si="804"/>
        <v>75</v>
      </c>
      <c r="JI12" s="334">
        <f t="shared" si="804"/>
        <v>75</v>
      </c>
      <c r="JJ12" s="334">
        <f t="shared" si="804"/>
        <v>75</v>
      </c>
      <c r="JK12" s="334">
        <f t="shared" si="804"/>
        <v>75</v>
      </c>
      <c r="JL12" s="334">
        <f t="shared" si="804"/>
        <v>75</v>
      </c>
      <c r="JM12" s="334">
        <f t="shared" si="804"/>
        <v>75</v>
      </c>
      <c r="JN12" s="334">
        <f t="shared" si="804"/>
        <v>75</v>
      </c>
      <c r="JO12" s="334">
        <f t="shared" si="804"/>
        <v>75</v>
      </c>
      <c r="JP12" s="334">
        <f t="shared" si="804"/>
        <v>75</v>
      </c>
      <c r="JQ12" s="334">
        <f t="shared" si="804"/>
        <v>75</v>
      </c>
      <c r="JR12" s="344">
        <f t="shared" si="804"/>
        <v>75</v>
      </c>
      <c r="JS12" s="335">
        <f t="shared" ref="JS12:KW12" si="805">+$AL$12</f>
        <v>75</v>
      </c>
      <c r="JT12" s="334">
        <f t="shared" si="805"/>
        <v>75</v>
      </c>
      <c r="JU12" s="334">
        <f t="shared" si="805"/>
        <v>75</v>
      </c>
      <c r="JV12" s="334">
        <f t="shared" si="805"/>
        <v>75</v>
      </c>
      <c r="JW12" s="334">
        <f t="shared" si="805"/>
        <v>75</v>
      </c>
      <c r="JX12" s="334">
        <f t="shared" si="805"/>
        <v>75</v>
      </c>
      <c r="JY12" s="334">
        <f t="shared" si="805"/>
        <v>75</v>
      </c>
      <c r="JZ12" s="334">
        <f t="shared" si="805"/>
        <v>75</v>
      </c>
      <c r="KA12" s="334">
        <f t="shared" si="805"/>
        <v>75</v>
      </c>
      <c r="KB12" s="334">
        <f t="shared" si="805"/>
        <v>75</v>
      </c>
      <c r="KC12" s="334">
        <f t="shared" si="805"/>
        <v>75</v>
      </c>
      <c r="KD12" s="334">
        <f t="shared" si="805"/>
        <v>75</v>
      </c>
      <c r="KE12" s="334">
        <f t="shared" si="805"/>
        <v>75</v>
      </c>
      <c r="KF12" s="334">
        <f t="shared" si="805"/>
        <v>75</v>
      </c>
      <c r="KG12" s="334">
        <f t="shared" si="805"/>
        <v>75</v>
      </c>
      <c r="KH12" s="334">
        <f t="shared" si="805"/>
        <v>75</v>
      </c>
      <c r="KI12" s="334">
        <f t="shared" si="805"/>
        <v>75</v>
      </c>
      <c r="KJ12" s="334">
        <f t="shared" si="805"/>
        <v>75</v>
      </c>
      <c r="KK12" s="334">
        <f t="shared" si="805"/>
        <v>75</v>
      </c>
      <c r="KL12" s="334">
        <f t="shared" si="805"/>
        <v>75</v>
      </c>
      <c r="KM12" s="334">
        <f t="shared" si="805"/>
        <v>75</v>
      </c>
      <c r="KN12" s="334">
        <f t="shared" si="805"/>
        <v>75</v>
      </c>
      <c r="KO12" s="334">
        <f t="shared" si="805"/>
        <v>75</v>
      </c>
      <c r="KP12" s="334">
        <f t="shared" si="805"/>
        <v>75</v>
      </c>
      <c r="KQ12" s="334">
        <f t="shared" si="805"/>
        <v>75</v>
      </c>
      <c r="KR12" s="334">
        <f t="shared" si="805"/>
        <v>75</v>
      </c>
      <c r="KS12" s="334">
        <f t="shared" si="805"/>
        <v>75</v>
      </c>
      <c r="KT12" s="334">
        <f t="shared" si="805"/>
        <v>75</v>
      </c>
      <c r="KU12" s="334">
        <f t="shared" si="805"/>
        <v>75</v>
      </c>
      <c r="KV12" s="334">
        <f t="shared" si="805"/>
        <v>75</v>
      </c>
      <c r="KW12" s="344">
        <f t="shared" si="805"/>
        <v>75</v>
      </c>
      <c r="KX12" s="335">
        <f t="shared" ref="KX12:MA12" si="806">+$AM$12</f>
        <v>75</v>
      </c>
      <c r="KY12" s="334">
        <f t="shared" si="806"/>
        <v>75</v>
      </c>
      <c r="KZ12" s="334">
        <f t="shared" si="806"/>
        <v>75</v>
      </c>
      <c r="LA12" s="334">
        <f t="shared" si="806"/>
        <v>75</v>
      </c>
      <c r="LB12" s="334">
        <f t="shared" si="806"/>
        <v>75</v>
      </c>
      <c r="LC12" s="334">
        <f t="shared" si="806"/>
        <v>75</v>
      </c>
      <c r="LD12" s="334">
        <f t="shared" si="806"/>
        <v>75</v>
      </c>
      <c r="LE12" s="334">
        <f t="shared" si="806"/>
        <v>75</v>
      </c>
      <c r="LF12" s="334">
        <f t="shared" si="806"/>
        <v>75</v>
      </c>
      <c r="LG12" s="334">
        <f t="shared" si="806"/>
        <v>75</v>
      </c>
      <c r="LH12" s="334">
        <f t="shared" si="806"/>
        <v>75</v>
      </c>
      <c r="LI12" s="334">
        <f t="shared" si="806"/>
        <v>75</v>
      </c>
      <c r="LJ12" s="334">
        <f t="shared" si="806"/>
        <v>75</v>
      </c>
      <c r="LK12" s="334">
        <f t="shared" si="806"/>
        <v>75</v>
      </c>
      <c r="LL12" s="334">
        <f t="shared" si="806"/>
        <v>75</v>
      </c>
      <c r="LM12" s="334">
        <f t="shared" si="806"/>
        <v>75</v>
      </c>
      <c r="LN12" s="334">
        <f t="shared" si="806"/>
        <v>75</v>
      </c>
      <c r="LO12" s="334">
        <f t="shared" si="806"/>
        <v>75</v>
      </c>
      <c r="LP12" s="334">
        <f t="shared" si="806"/>
        <v>75</v>
      </c>
      <c r="LQ12" s="334">
        <f t="shared" si="806"/>
        <v>75</v>
      </c>
      <c r="LR12" s="334">
        <f t="shared" si="806"/>
        <v>75</v>
      </c>
      <c r="LS12" s="334">
        <f t="shared" si="806"/>
        <v>75</v>
      </c>
      <c r="LT12" s="334">
        <f t="shared" si="806"/>
        <v>75</v>
      </c>
      <c r="LU12" s="334">
        <f t="shared" si="806"/>
        <v>75</v>
      </c>
      <c r="LV12" s="334">
        <f t="shared" si="806"/>
        <v>75</v>
      </c>
      <c r="LW12" s="334">
        <f t="shared" si="806"/>
        <v>75</v>
      </c>
      <c r="LX12" s="334">
        <f t="shared" si="806"/>
        <v>75</v>
      </c>
      <c r="LY12" s="334">
        <f t="shared" si="806"/>
        <v>75</v>
      </c>
      <c r="LZ12" s="334">
        <f t="shared" si="806"/>
        <v>75</v>
      </c>
      <c r="MA12" s="334">
        <f t="shared" si="806"/>
        <v>75</v>
      </c>
      <c r="MB12" s="335">
        <f t="shared" ref="MB12:NF12" si="807">+$AN$12</f>
        <v>75</v>
      </c>
      <c r="MC12" s="334">
        <f t="shared" si="807"/>
        <v>75</v>
      </c>
      <c r="MD12" s="334">
        <f t="shared" si="807"/>
        <v>75</v>
      </c>
      <c r="ME12" s="334">
        <f t="shared" si="807"/>
        <v>75</v>
      </c>
      <c r="MF12" s="334">
        <f t="shared" si="807"/>
        <v>75</v>
      </c>
      <c r="MG12" s="334">
        <f t="shared" si="807"/>
        <v>75</v>
      </c>
      <c r="MH12" s="334">
        <f t="shared" si="807"/>
        <v>75</v>
      </c>
      <c r="MI12" s="334">
        <f t="shared" si="807"/>
        <v>75</v>
      </c>
      <c r="MJ12" s="334">
        <f t="shared" si="807"/>
        <v>75</v>
      </c>
      <c r="MK12" s="334">
        <f t="shared" si="807"/>
        <v>75</v>
      </c>
      <c r="ML12" s="334">
        <f t="shared" si="807"/>
        <v>75</v>
      </c>
      <c r="MM12" s="334">
        <f t="shared" si="807"/>
        <v>75</v>
      </c>
      <c r="MN12" s="334">
        <f t="shared" si="807"/>
        <v>75</v>
      </c>
      <c r="MO12" s="334">
        <f t="shared" si="807"/>
        <v>75</v>
      </c>
      <c r="MP12" s="334">
        <f t="shared" si="807"/>
        <v>75</v>
      </c>
      <c r="MQ12" s="334">
        <f t="shared" si="807"/>
        <v>75</v>
      </c>
      <c r="MR12" s="334">
        <f t="shared" si="807"/>
        <v>75</v>
      </c>
      <c r="MS12" s="334">
        <f t="shared" si="807"/>
        <v>75</v>
      </c>
      <c r="MT12" s="334">
        <f t="shared" si="807"/>
        <v>75</v>
      </c>
      <c r="MU12" s="334">
        <f t="shared" si="807"/>
        <v>75</v>
      </c>
      <c r="MV12" s="334">
        <f t="shared" si="807"/>
        <v>75</v>
      </c>
      <c r="MW12" s="334">
        <f t="shared" si="807"/>
        <v>75</v>
      </c>
      <c r="MX12" s="334">
        <f t="shared" si="807"/>
        <v>75</v>
      </c>
      <c r="MY12" s="334">
        <f t="shared" si="807"/>
        <v>75</v>
      </c>
      <c r="MZ12" s="334">
        <f t="shared" si="807"/>
        <v>75</v>
      </c>
      <c r="NA12" s="334">
        <f t="shared" si="807"/>
        <v>75</v>
      </c>
      <c r="NB12" s="334">
        <f t="shared" si="807"/>
        <v>75</v>
      </c>
      <c r="NC12" s="334">
        <f t="shared" si="807"/>
        <v>75</v>
      </c>
      <c r="ND12" s="334">
        <f t="shared" si="807"/>
        <v>75</v>
      </c>
      <c r="NE12" s="334">
        <f t="shared" si="807"/>
        <v>75</v>
      </c>
      <c r="NF12" s="334">
        <f t="shared" si="807"/>
        <v>75</v>
      </c>
      <c r="NG12" s="335">
        <f t="shared" ref="NG12:OP12" si="808">+$AO$12</f>
        <v>75</v>
      </c>
      <c r="NH12" s="334">
        <f t="shared" si="808"/>
        <v>75</v>
      </c>
      <c r="NI12" s="334">
        <f t="shared" si="808"/>
        <v>75</v>
      </c>
      <c r="NJ12" s="334">
        <f t="shared" si="808"/>
        <v>75</v>
      </c>
      <c r="NK12" s="334">
        <f t="shared" si="808"/>
        <v>75</v>
      </c>
      <c r="NL12" s="334">
        <f t="shared" si="808"/>
        <v>75</v>
      </c>
      <c r="NM12" s="334">
        <f t="shared" si="808"/>
        <v>75</v>
      </c>
      <c r="NN12" s="334">
        <f t="shared" si="808"/>
        <v>75</v>
      </c>
      <c r="NO12" s="334">
        <f t="shared" si="808"/>
        <v>75</v>
      </c>
      <c r="NP12" s="334">
        <f t="shared" si="808"/>
        <v>75</v>
      </c>
      <c r="NQ12" s="334">
        <f t="shared" si="808"/>
        <v>75</v>
      </c>
      <c r="NR12" s="334">
        <f t="shared" si="808"/>
        <v>75</v>
      </c>
      <c r="NS12" s="334">
        <f t="shared" si="808"/>
        <v>75</v>
      </c>
      <c r="NT12" s="334">
        <f t="shared" si="808"/>
        <v>75</v>
      </c>
      <c r="NU12" s="334">
        <f t="shared" si="808"/>
        <v>75</v>
      </c>
      <c r="NV12" s="334">
        <f t="shared" si="808"/>
        <v>75</v>
      </c>
      <c r="NW12" s="334">
        <f t="shared" si="808"/>
        <v>75</v>
      </c>
      <c r="NX12" s="334">
        <f t="shared" si="808"/>
        <v>75</v>
      </c>
      <c r="NY12" s="334">
        <f t="shared" si="808"/>
        <v>75</v>
      </c>
      <c r="NZ12" s="334">
        <f t="shared" si="808"/>
        <v>75</v>
      </c>
      <c r="OA12" s="334">
        <f t="shared" si="808"/>
        <v>75</v>
      </c>
      <c r="OB12" s="334">
        <f t="shared" si="808"/>
        <v>75</v>
      </c>
      <c r="OC12" s="334">
        <f t="shared" si="808"/>
        <v>75</v>
      </c>
      <c r="OD12" s="334">
        <f t="shared" si="808"/>
        <v>75</v>
      </c>
      <c r="OE12" s="334">
        <f t="shared" si="808"/>
        <v>75</v>
      </c>
      <c r="OF12" s="334">
        <f t="shared" si="808"/>
        <v>75</v>
      </c>
      <c r="OG12" s="334">
        <f t="shared" si="808"/>
        <v>75</v>
      </c>
      <c r="OH12" s="334">
        <f t="shared" si="808"/>
        <v>75</v>
      </c>
      <c r="OI12" s="334">
        <f t="shared" si="808"/>
        <v>75</v>
      </c>
      <c r="OJ12" s="334">
        <f t="shared" si="808"/>
        <v>75</v>
      </c>
      <c r="OK12" s="334">
        <f t="shared" si="808"/>
        <v>75</v>
      </c>
      <c r="OL12" s="334">
        <f t="shared" si="808"/>
        <v>75</v>
      </c>
      <c r="OM12" s="334">
        <f t="shared" si="808"/>
        <v>75</v>
      </c>
      <c r="ON12" s="334">
        <f t="shared" si="808"/>
        <v>75</v>
      </c>
      <c r="OO12" s="334">
        <f t="shared" si="808"/>
        <v>75</v>
      </c>
      <c r="OP12" s="344">
        <f t="shared" si="808"/>
        <v>75</v>
      </c>
      <c r="OQ12" s="348">
        <f>+LOOKUP(OQ3,$AP$3:$OP$3,$AP$12:$OP$12)</f>
        <v>75</v>
      </c>
      <c r="OR12" s="348">
        <f t="shared" ref="OR12:RC12" si="809">+LOOKUP(OR3,$AP$3:$OP$3,$AP$12:$OP$12)</f>
        <v>75</v>
      </c>
      <c r="OS12" s="348">
        <f t="shared" si="809"/>
        <v>75</v>
      </c>
      <c r="OT12" s="348">
        <f t="shared" si="809"/>
        <v>75</v>
      </c>
      <c r="OU12" s="348">
        <f t="shared" si="809"/>
        <v>75</v>
      </c>
      <c r="OV12" s="348">
        <f t="shared" si="809"/>
        <v>75</v>
      </c>
      <c r="OW12" s="348">
        <f t="shared" si="809"/>
        <v>75</v>
      </c>
      <c r="OX12" s="348">
        <f t="shared" si="809"/>
        <v>75</v>
      </c>
      <c r="OY12" s="348">
        <f t="shared" si="809"/>
        <v>75</v>
      </c>
      <c r="OZ12" s="348">
        <f t="shared" si="809"/>
        <v>75</v>
      </c>
      <c r="PA12" s="348">
        <f t="shared" si="809"/>
        <v>75</v>
      </c>
      <c r="PB12" s="348">
        <f t="shared" si="809"/>
        <v>75</v>
      </c>
      <c r="PC12" s="348">
        <f t="shared" si="809"/>
        <v>75</v>
      </c>
      <c r="PD12" s="348">
        <f t="shared" si="809"/>
        <v>75</v>
      </c>
      <c r="PE12" s="348">
        <f t="shared" si="809"/>
        <v>75</v>
      </c>
      <c r="PF12" s="348">
        <f t="shared" si="809"/>
        <v>75</v>
      </c>
      <c r="PG12" s="348">
        <f t="shared" si="809"/>
        <v>75</v>
      </c>
      <c r="PH12" s="348">
        <f t="shared" si="809"/>
        <v>75</v>
      </c>
      <c r="PI12" s="348">
        <f t="shared" si="809"/>
        <v>75</v>
      </c>
      <c r="PJ12" s="348">
        <f t="shared" si="809"/>
        <v>75</v>
      </c>
      <c r="PK12" s="348">
        <f t="shared" si="809"/>
        <v>75</v>
      </c>
      <c r="PL12" s="348">
        <f t="shared" si="809"/>
        <v>75</v>
      </c>
      <c r="PM12" s="348">
        <f t="shared" si="809"/>
        <v>75</v>
      </c>
      <c r="PN12" s="348">
        <f t="shared" si="809"/>
        <v>75</v>
      </c>
      <c r="PO12" s="348">
        <f t="shared" si="809"/>
        <v>75</v>
      </c>
      <c r="PP12" s="348">
        <f t="shared" si="809"/>
        <v>75</v>
      </c>
      <c r="PQ12" s="348">
        <f t="shared" si="809"/>
        <v>75</v>
      </c>
      <c r="PR12" s="348">
        <f t="shared" si="809"/>
        <v>75</v>
      </c>
      <c r="PS12" s="348">
        <f t="shared" si="809"/>
        <v>75</v>
      </c>
      <c r="PT12" s="348">
        <f t="shared" si="809"/>
        <v>75</v>
      </c>
      <c r="PU12" s="348">
        <f t="shared" si="809"/>
        <v>75</v>
      </c>
      <c r="PV12" s="348">
        <f t="shared" si="809"/>
        <v>75</v>
      </c>
      <c r="PW12" s="348">
        <f t="shared" si="809"/>
        <v>75</v>
      </c>
      <c r="PX12" s="348">
        <f t="shared" si="809"/>
        <v>75</v>
      </c>
      <c r="PY12" s="348">
        <f t="shared" si="809"/>
        <v>75</v>
      </c>
      <c r="PZ12" s="348">
        <f t="shared" si="809"/>
        <v>75</v>
      </c>
      <c r="QA12" s="348">
        <f t="shared" si="809"/>
        <v>75</v>
      </c>
      <c r="QB12" s="348">
        <f t="shared" si="809"/>
        <v>75</v>
      </c>
      <c r="QC12" s="348">
        <f t="shared" si="809"/>
        <v>75</v>
      </c>
      <c r="QD12" s="348">
        <f t="shared" si="809"/>
        <v>75</v>
      </c>
      <c r="QE12" s="348">
        <f t="shared" si="809"/>
        <v>75</v>
      </c>
      <c r="QF12" s="348">
        <f t="shared" si="809"/>
        <v>75</v>
      </c>
      <c r="QG12" s="348">
        <f t="shared" si="809"/>
        <v>75</v>
      </c>
      <c r="QH12" s="348">
        <f t="shared" si="809"/>
        <v>75</v>
      </c>
      <c r="QI12" s="348">
        <f t="shared" si="809"/>
        <v>75</v>
      </c>
      <c r="QJ12" s="348">
        <f t="shared" si="809"/>
        <v>75</v>
      </c>
      <c r="QK12" s="348">
        <f t="shared" si="809"/>
        <v>75</v>
      </c>
      <c r="QL12" s="348">
        <f t="shared" si="809"/>
        <v>75</v>
      </c>
      <c r="QM12" s="348">
        <f t="shared" si="809"/>
        <v>75</v>
      </c>
      <c r="QN12" s="348">
        <f t="shared" si="809"/>
        <v>75</v>
      </c>
      <c r="QO12" s="348">
        <f t="shared" si="809"/>
        <v>75</v>
      </c>
      <c r="QP12" s="348">
        <f t="shared" si="809"/>
        <v>75</v>
      </c>
      <c r="QQ12" s="348">
        <f t="shared" si="809"/>
        <v>75</v>
      </c>
      <c r="QR12" s="348">
        <f t="shared" si="809"/>
        <v>75</v>
      </c>
      <c r="QS12" s="348">
        <f t="shared" si="809"/>
        <v>75</v>
      </c>
      <c r="QT12" s="348">
        <f t="shared" si="809"/>
        <v>75</v>
      </c>
      <c r="QU12" s="348">
        <f t="shared" si="809"/>
        <v>75</v>
      </c>
      <c r="QV12" s="348">
        <f t="shared" si="809"/>
        <v>75</v>
      </c>
      <c r="QW12" s="348">
        <f t="shared" si="809"/>
        <v>75</v>
      </c>
      <c r="QX12" s="348">
        <f t="shared" si="809"/>
        <v>75</v>
      </c>
      <c r="QY12" s="348">
        <f t="shared" si="809"/>
        <v>75</v>
      </c>
      <c r="QZ12" s="348">
        <f t="shared" si="809"/>
        <v>75</v>
      </c>
      <c r="RA12" s="348">
        <f t="shared" si="809"/>
        <v>75</v>
      </c>
      <c r="RB12" s="348">
        <f t="shared" si="809"/>
        <v>75</v>
      </c>
      <c r="RC12" s="348">
        <f t="shared" si="809"/>
        <v>75</v>
      </c>
      <c r="RD12" s="348">
        <f t="shared" ref="RD12:TO12" si="810">+LOOKUP(RD3,$AP$3:$OP$3,$AP$12:$OP$12)</f>
        <v>75</v>
      </c>
      <c r="RE12" s="348">
        <f t="shared" si="810"/>
        <v>75</v>
      </c>
      <c r="RF12" s="348">
        <f t="shared" si="810"/>
        <v>75</v>
      </c>
      <c r="RG12" s="348">
        <f t="shared" si="810"/>
        <v>75</v>
      </c>
      <c r="RH12" s="348">
        <f t="shared" si="810"/>
        <v>75</v>
      </c>
      <c r="RI12" s="348">
        <f t="shared" si="810"/>
        <v>75</v>
      </c>
      <c r="RJ12" s="348">
        <f t="shared" si="810"/>
        <v>75</v>
      </c>
      <c r="RK12" s="348">
        <f t="shared" si="810"/>
        <v>75</v>
      </c>
      <c r="RL12" s="348">
        <f t="shared" si="810"/>
        <v>75</v>
      </c>
      <c r="RM12" s="348">
        <f t="shared" si="810"/>
        <v>75</v>
      </c>
      <c r="RN12" s="348">
        <f t="shared" si="810"/>
        <v>75</v>
      </c>
      <c r="RO12" s="348">
        <f t="shared" si="810"/>
        <v>75</v>
      </c>
      <c r="RP12" s="348">
        <f t="shared" si="810"/>
        <v>75</v>
      </c>
      <c r="RQ12" s="348">
        <f t="shared" si="810"/>
        <v>75</v>
      </c>
      <c r="RR12" s="348">
        <f t="shared" si="810"/>
        <v>75</v>
      </c>
      <c r="RS12" s="348">
        <f t="shared" si="810"/>
        <v>75</v>
      </c>
      <c r="RT12" s="348">
        <f t="shared" si="810"/>
        <v>75</v>
      </c>
      <c r="RU12" s="348">
        <f t="shared" si="810"/>
        <v>75</v>
      </c>
      <c r="RV12" s="348">
        <f t="shared" si="810"/>
        <v>75</v>
      </c>
      <c r="RW12" s="348">
        <f t="shared" si="810"/>
        <v>75</v>
      </c>
      <c r="RX12" s="348">
        <f t="shared" si="810"/>
        <v>75</v>
      </c>
      <c r="RY12" s="348">
        <f t="shared" si="810"/>
        <v>75</v>
      </c>
      <c r="RZ12" s="348">
        <f t="shared" si="810"/>
        <v>75</v>
      </c>
      <c r="SA12" s="348">
        <f t="shared" si="810"/>
        <v>75</v>
      </c>
      <c r="SB12" s="348">
        <f t="shared" si="810"/>
        <v>75</v>
      </c>
      <c r="SC12" s="348">
        <f t="shared" si="810"/>
        <v>75</v>
      </c>
      <c r="SD12" s="348">
        <f t="shared" si="810"/>
        <v>75</v>
      </c>
      <c r="SE12" s="348">
        <f t="shared" si="810"/>
        <v>75</v>
      </c>
      <c r="SF12" s="348">
        <f t="shared" si="810"/>
        <v>75</v>
      </c>
      <c r="SG12" s="348">
        <f t="shared" si="810"/>
        <v>75</v>
      </c>
      <c r="SH12" s="348">
        <f t="shared" si="810"/>
        <v>75</v>
      </c>
      <c r="SI12" s="348">
        <f t="shared" si="810"/>
        <v>75</v>
      </c>
      <c r="SJ12" s="348">
        <f t="shared" si="810"/>
        <v>75</v>
      </c>
      <c r="SK12" s="348">
        <f t="shared" si="810"/>
        <v>75</v>
      </c>
      <c r="SL12" s="348">
        <f t="shared" si="810"/>
        <v>75</v>
      </c>
      <c r="SM12" s="348">
        <f t="shared" si="810"/>
        <v>75</v>
      </c>
      <c r="SN12" s="348">
        <f t="shared" si="810"/>
        <v>75</v>
      </c>
      <c r="SO12" s="348">
        <f t="shared" si="810"/>
        <v>75</v>
      </c>
      <c r="SP12" s="348">
        <f t="shared" si="810"/>
        <v>75</v>
      </c>
      <c r="SQ12" s="348">
        <f t="shared" si="810"/>
        <v>75</v>
      </c>
      <c r="SR12" s="348">
        <f t="shared" si="810"/>
        <v>75</v>
      </c>
      <c r="SS12" s="348">
        <f t="shared" si="810"/>
        <v>75</v>
      </c>
      <c r="ST12" s="348">
        <f t="shared" si="810"/>
        <v>75</v>
      </c>
      <c r="SU12" s="348">
        <f t="shared" si="810"/>
        <v>75</v>
      </c>
      <c r="SV12" s="348">
        <f t="shared" si="810"/>
        <v>75</v>
      </c>
      <c r="SW12" s="348">
        <f t="shared" si="810"/>
        <v>75</v>
      </c>
      <c r="SX12" s="348">
        <f t="shared" si="810"/>
        <v>75</v>
      </c>
      <c r="SY12" s="348">
        <f t="shared" si="810"/>
        <v>75</v>
      </c>
      <c r="SZ12" s="348">
        <f t="shared" si="810"/>
        <v>75</v>
      </c>
      <c r="TA12" s="348">
        <f t="shared" si="810"/>
        <v>75</v>
      </c>
      <c r="TB12" s="348">
        <f t="shared" si="810"/>
        <v>75</v>
      </c>
      <c r="TC12" s="348">
        <f t="shared" si="810"/>
        <v>75</v>
      </c>
      <c r="TD12" s="348">
        <f t="shared" si="810"/>
        <v>75</v>
      </c>
      <c r="TE12" s="348">
        <f t="shared" si="810"/>
        <v>75</v>
      </c>
      <c r="TF12" s="348">
        <f t="shared" si="810"/>
        <v>75</v>
      </c>
      <c r="TG12" s="348">
        <f t="shared" si="810"/>
        <v>75</v>
      </c>
      <c r="TH12" s="348">
        <f t="shared" si="810"/>
        <v>75</v>
      </c>
      <c r="TI12" s="348">
        <f t="shared" si="810"/>
        <v>75</v>
      </c>
      <c r="TJ12" s="348">
        <f t="shared" si="810"/>
        <v>75</v>
      </c>
      <c r="TK12" s="348">
        <f t="shared" si="810"/>
        <v>75</v>
      </c>
      <c r="TL12" s="348">
        <f t="shared" si="810"/>
        <v>75</v>
      </c>
      <c r="TM12" s="348">
        <f t="shared" si="810"/>
        <v>75</v>
      </c>
      <c r="TN12" s="348">
        <f t="shared" si="810"/>
        <v>75</v>
      </c>
      <c r="TO12" s="348">
        <f t="shared" si="810"/>
        <v>75</v>
      </c>
      <c r="TP12" s="348">
        <f t="shared" ref="TP12:WA12" si="811">+LOOKUP(TP3,$AP$3:$OP$3,$AP$12:$OP$12)</f>
        <v>75</v>
      </c>
      <c r="TQ12" s="348">
        <f t="shared" si="811"/>
        <v>75</v>
      </c>
      <c r="TR12" s="348">
        <f t="shared" si="811"/>
        <v>75</v>
      </c>
      <c r="TS12" s="348">
        <f t="shared" si="811"/>
        <v>75</v>
      </c>
      <c r="TT12" s="348">
        <f t="shared" si="811"/>
        <v>75</v>
      </c>
      <c r="TU12" s="348">
        <f t="shared" si="811"/>
        <v>75</v>
      </c>
      <c r="TV12" s="348">
        <f t="shared" si="811"/>
        <v>75</v>
      </c>
      <c r="TW12" s="348">
        <f t="shared" si="811"/>
        <v>75</v>
      </c>
      <c r="TX12" s="348">
        <f t="shared" si="811"/>
        <v>75</v>
      </c>
      <c r="TY12" s="348">
        <f t="shared" si="811"/>
        <v>75</v>
      </c>
      <c r="TZ12" s="348">
        <f t="shared" si="811"/>
        <v>75</v>
      </c>
      <c r="UA12" s="348">
        <f t="shared" si="811"/>
        <v>75</v>
      </c>
      <c r="UB12" s="348">
        <f t="shared" si="811"/>
        <v>75</v>
      </c>
      <c r="UC12" s="348">
        <f t="shared" si="811"/>
        <v>75</v>
      </c>
      <c r="UD12" s="348">
        <f t="shared" si="811"/>
        <v>75</v>
      </c>
      <c r="UE12" s="348">
        <f t="shared" si="811"/>
        <v>75</v>
      </c>
      <c r="UF12" s="348">
        <f t="shared" si="811"/>
        <v>75</v>
      </c>
      <c r="UG12" s="348">
        <f t="shared" si="811"/>
        <v>75</v>
      </c>
      <c r="UH12" s="348">
        <f t="shared" si="811"/>
        <v>75</v>
      </c>
      <c r="UI12" s="348">
        <f t="shared" si="811"/>
        <v>75</v>
      </c>
      <c r="UJ12" s="348">
        <f t="shared" si="811"/>
        <v>75</v>
      </c>
      <c r="UK12" s="348">
        <f t="shared" si="811"/>
        <v>75</v>
      </c>
      <c r="UL12" s="348">
        <f t="shared" si="811"/>
        <v>75</v>
      </c>
      <c r="UM12" s="348">
        <f t="shared" si="811"/>
        <v>75</v>
      </c>
      <c r="UN12" s="348">
        <f t="shared" si="811"/>
        <v>75</v>
      </c>
      <c r="UO12" s="348">
        <f t="shared" si="811"/>
        <v>75</v>
      </c>
      <c r="UP12" s="348">
        <f t="shared" si="811"/>
        <v>75</v>
      </c>
      <c r="UQ12" s="348">
        <f t="shared" si="811"/>
        <v>75</v>
      </c>
      <c r="UR12" s="348">
        <f t="shared" si="811"/>
        <v>75</v>
      </c>
      <c r="US12" s="348">
        <f t="shared" si="811"/>
        <v>75</v>
      </c>
      <c r="UT12" s="348">
        <f t="shared" si="811"/>
        <v>75</v>
      </c>
      <c r="UU12" s="348">
        <f t="shared" si="811"/>
        <v>75</v>
      </c>
      <c r="UV12" s="348">
        <f t="shared" si="811"/>
        <v>75</v>
      </c>
      <c r="UW12" s="348">
        <f t="shared" si="811"/>
        <v>75</v>
      </c>
      <c r="UX12" s="348">
        <f t="shared" si="811"/>
        <v>75</v>
      </c>
      <c r="UY12" s="348">
        <f t="shared" si="811"/>
        <v>75</v>
      </c>
      <c r="UZ12" s="348">
        <f t="shared" si="811"/>
        <v>75</v>
      </c>
      <c r="VA12" s="348">
        <f t="shared" si="811"/>
        <v>75</v>
      </c>
      <c r="VB12" s="348">
        <f t="shared" si="811"/>
        <v>75</v>
      </c>
      <c r="VC12" s="348">
        <f t="shared" si="811"/>
        <v>75</v>
      </c>
      <c r="VD12" s="348">
        <f t="shared" si="811"/>
        <v>75</v>
      </c>
      <c r="VE12" s="348">
        <f t="shared" si="811"/>
        <v>75</v>
      </c>
      <c r="VF12" s="348">
        <f t="shared" si="811"/>
        <v>75</v>
      </c>
      <c r="VG12" s="348">
        <f t="shared" si="811"/>
        <v>75</v>
      </c>
      <c r="VH12" s="348">
        <f t="shared" si="811"/>
        <v>75</v>
      </c>
      <c r="VI12" s="348">
        <f t="shared" si="811"/>
        <v>75</v>
      </c>
      <c r="VJ12" s="348">
        <f t="shared" si="811"/>
        <v>75</v>
      </c>
      <c r="VK12" s="348">
        <f t="shared" si="811"/>
        <v>75</v>
      </c>
      <c r="VL12" s="348">
        <f t="shared" si="811"/>
        <v>75</v>
      </c>
      <c r="VM12" s="348">
        <f t="shared" si="811"/>
        <v>75</v>
      </c>
      <c r="VN12" s="348">
        <f t="shared" si="811"/>
        <v>75</v>
      </c>
      <c r="VO12" s="348">
        <f t="shared" si="811"/>
        <v>75</v>
      </c>
      <c r="VP12" s="348">
        <f t="shared" si="811"/>
        <v>75</v>
      </c>
      <c r="VQ12" s="348">
        <f t="shared" si="811"/>
        <v>75</v>
      </c>
      <c r="VR12" s="348">
        <f t="shared" si="811"/>
        <v>75</v>
      </c>
      <c r="VS12" s="348">
        <f t="shared" si="811"/>
        <v>75</v>
      </c>
      <c r="VT12" s="348">
        <f t="shared" si="811"/>
        <v>75</v>
      </c>
      <c r="VU12" s="348">
        <f t="shared" si="811"/>
        <v>75</v>
      </c>
      <c r="VV12" s="348">
        <f t="shared" si="811"/>
        <v>75</v>
      </c>
      <c r="VW12" s="348">
        <f t="shared" si="811"/>
        <v>75</v>
      </c>
      <c r="VX12" s="348">
        <f t="shared" si="811"/>
        <v>75</v>
      </c>
      <c r="VY12" s="348">
        <f t="shared" si="811"/>
        <v>75</v>
      </c>
      <c r="VZ12" s="348">
        <f t="shared" si="811"/>
        <v>75</v>
      </c>
      <c r="WA12" s="348">
        <f t="shared" si="811"/>
        <v>75</v>
      </c>
      <c r="WB12" s="348">
        <f t="shared" ref="WB12:YM12" si="812">+LOOKUP(WB3,$AP$3:$OP$3,$AP$12:$OP$12)</f>
        <v>75</v>
      </c>
      <c r="WC12" s="348">
        <f t="shared" si="812"/>
        <v>75</v>
      </c>
      <c r="WD12" s="348">
        <f t="shared" si="812"/>
        <v>75</v>
      </c>
      <c r="WE12" s="348">
        <f t="shared" si="812"/>
        <v>75</v>
      </c>
      <c r="WF12" s="348">
        <f t="shared" si="812"/>
        <v>75</v>
      </c>
      <c r="WG12" s="348">
        <f t="shared" si="812"/>
        <v>75</v>
      </c>
      <c r="WH12" s="348">
        <f t="shared" si="812"/>
        <v>75</v>
      </c>
      <c r="WI12" s="348">
        <f t="shared" si="812"/>
        <v>75</v>
      </c>
      <c r="WJ12" s="348">
        <f t="shared" si="812"/>
        <v>75</v>
      </c>
      <c r="WK12" s="348">
        <f t="shared" si="812"/>
        <v>75</v>
      </c>
      <c r="WL12" s="348">
        <f t="shared" si="812"/>
        <v>75</v>
      </c>
      <c r="WM12" s="348">
        <f t="shared" si="812"/>
        <v>75</v>
      </c>
      <c r="WN12" s="348">
        <f t="shared" si="812"/>
        <v>75</v>
      </c>
      <c r="WO12" s="348">
        <f t="shared" si="812"/>
        <v>75</v>
      </c>
      <c r="WP12" s="348">
        <f t="shared" si="812"/>
        <v>75</v>
      </c>
      <c r="WQ12" s="348">
        <f t="shared" si="812"/>
        <v>75</v>
      </c>
      <c r="WR12" s="348">
        <f t="shared" si="812"/>
        <v>75</v>
      </c>
      <c r="WS12" s="348">
        <f t="shared" si="812"/>
        <v>75</v>
      </c>
      <c r="WT12" s="348">
        <f t="shared" si="812"/>
        <v>75</v>
      </c>
      <c r="WU12" s="348">
        <f t="shared" si="812"/>
        <v>75</v>
      </c>
      <c r="WV12" s="348">
        <f t="shared" si="812"/>
        <v>75</v>
      </c>
      <c r="WW12" s="348">
        <f t="shared" si="812"/>
        <v>75</v>
      </c>
      <c r="WX12" s="348">
        <f t="shared" si="812"/>
        <v>75</v>
      </c>
      <c r="WY12" s="348">
        <f t="shared" si="812"/>
        <v>75</v>
      </c>
      <c r="WZ12" s="348">
        <f t="shared" si="812"/>
        <v>75</v>
      </c>
      <c r="XA12" s="348">
        <f t="shared" si="812"/>
        <v>75</v>
      </c>
      <c r="XB12" s="348">
        <f t="shared" si="812"/>
        <v>75</v>
      </c>
      <c r="XC12" s="348">
        <f t="shared" si="812"/>
        <v>75</v>
      </c>
      <c r="XD12" s="348">
        <f t="shared" si="812"/>
        <v>75</v>
      </c>
      <c r="XE12" s="348">
        <f t="shared" si="812"/>
        <v>75</v>
      </c>
      <c r="XF12" s="348">
        <f t="shared" si="812"/>
        <v>75</v>
      </c>
      <c r="XG12" s="348">
        <f t="shared" si="812"/>
        <v>75</v>
      </c>
      <c r="XH12" s="348">
        <f t="shared" si="812"/>
        <v>75</v>
      </c>
      <c r="XI12" s="348">
        <f t="shared" si="812"/>
        <v>75</v>
      </c>
      <c r="XJ12" s="348">
        <f t="shared" si="812"/>
        <v>75</v>
      </c>
      <c r="XK12" s="348">
        <f t="shared" si="812"/>
        <v>75</v>
      </c>
      <c r="XL12" s="348">
        <f t="shared" si="812"/>
        <v>75</v>
      </c>
      <c r="XM12" s="348">
        <f t="shared" si="812"/>
        <v>75</v>
      </c>
      <c r="XN12" s="348">
        <f t="shared" si="812"/>
        <v>75</v>
      </c>
      <c r="XO12" s="348">
        <f t="shared" si="812"/>
        <v>75</v>
      </c>
      <c r="XP12" s="348">
        <f t="shared" si="812"/>
        <v>75</v>
      </c>
      <c r="XQ12" s="348">
        <f t="shared" si="812"/>
        <v>75</v>
      </c>
      <c r="XR12" s="348">
        <f t="shared" si="812"/>
        <v>75</v>
      </c>
      <c r="XS12" s="348">
        <f t="shared" si="812"/>
        <v>75</v>
      </c>
      <c r="XT12" s="348">
        <f t="shared" si="812"/>
        <v>75</v>
      </c>
      <c r="XU12" s="348">
        <f t="shared" si="812"/>
        <v>75</v>
      </c>
      <c r="XV12" s="348">
        <f t="shared" si="812"/>
        <v>75</v>
      </c>
      <c r="XW12" s="348">
        <f t="shared" si="812"/>
        <v>75</v>
      </c>
      <c r="XX12" s="348">
        <f t="shared" si="812"/>
        <v>75</v>
      </c>
      <c r="XY12" s="348">
        <f t="shared" si="812"/>
        <v>75</v>
      </c>
      <c r="XZ12" s="348">
        <f t="shared" si="812"/>
        <v>75</v>
      </c>
      <c r="YA12" s="348">
        <f t="shared" si="812"/>
        <v>75</v>
      </c>
      <c r="YB12" s="348">
        <f t="shared" si="812"/>
        <v>75</v>
      </c>
      <c r="YC12" s="348">
        <f t="shared" si="812"/>
        <v>75</v>
      </c>
      <c r="YD12" s="348">
        <f t="shared" si="812"/>
        <v>75</v>
      </c>
      <c r="YE12" s="348">
        <f t="shared" si="812"/>
        <v>75</v>
      </c>
      <c r="YF12" s="348">
        <f t="shared" si="812"/>
        <v>75</v>
      </c>
      <c r="YG12" s="348">
        <f t="shared" si="812"/>
        <v>75</v>
      </c>
      <c r="YH12" s="348">
        <f t="shared" si="812"/>
        <v>75</v>
      </c>
      <c r="YI12" s="348">
        <f t="shared" si="812"/>
        <v>75</v>
      </c>
      <c r="YJ12" s="348">
        <f t="shared" si="812"/>
        <v>75</v>
      </c>
      <c r="YK12" s="348">
        <f t="shared" si="812"/>
        <v>75</v>
      </c>
      <c r="YL12" s="348">
        <f t="shared" si="812"/>
        <v>75</v>
      </c>
      <c r="YM12" s="348">
        <f t="shared" si="812"/>
        <v>75</v>
      </c>
      <c r="YN12" s="348">
        <f t="shared" ref="YN12:AAY12" si="813">+LOOKUP(YN3,$AP$3:$OP$3,$AP$12:$OP$12)</f>
        <v>75</v>
      </c>
      <c r="YO12" s="348">
        <f t="shared" si="813"/>
        <v>75</v>
      </c>
      <c r="YP12" s="348">
        <f t="shared" si="813"/>
        <v>75</v>
      </c>
      <c r="YQ12" s="348">
        <f t="shared" si="813"/>
        <v>75</v>
      </c>
      <c r="YR12" s="348">
        <f t="shared" si="813"/>
        <v>75</v>
      </c>
      <c r="YS12" s="348">
        <f t="shared" si="813"/>
        <v>75</v>
      </c>
      <c r="YT12" s="348">
        <f t="shared" si="813"/>
        <v>75</v>
      </c>
      <c r="YU12" s="348">
        <f t="shared" si="813"/>
        <v>75</v>
      </c>
      <c r="YV12" s="348">
        <f t="shared" si="813"/>
        <v>75</v>
      </c>
      <c r="YW12" s="348">
        <f t="shared" si="813"/>
        <v>75</v>
      </c>
      <c r="YX12" s="348">
        <f t="shared" si="813"/>
        <v>75</v>
      </c>
      <c r="YY12" s="348">
        <f t="shared" si="813"/>
        <v>75</v>
      </c>
      <c r="YZ12" s="348">
        <f t="shared" si="813"/>
        <v>75</v>
      </c>
      <c r="ZA12" s="348">
        <f t="shared" si="813"/>
        <v>75</v>
      </c>
      <c r="ZB12" s="348">
        <f t="shared" si="813"/>
        <v>75</v>
      </c>
      <c r="ZC12" s="348">
        <f t="shared" si="813"/>
        <v>75</v>
      </c>
      <c r="ZD12" s="348">
        <f t="shared" si="813"/>
        <v>75</v>
      </c>
      <c r="ZE12" s="348">
        <f t="shared" si="813"/>
        <v>75</v>
      </c>
      <c r="ZF12" s="348">
        <f t="shared" si="813"/>
        <v>75</v>
      </c>
      <c r="ZG12" s="348">
        <f t="shared" si="813"/>
        <v>75</v>
      </c>
      <c r="ZH12" s="348">
        <f t="shared" si="813"/>
        <v>75</v>
      </c>
      <c r="ZI12" s="348">
        <f t="shared" si="813"/>
        <v>75</v>
      </c>
      <c r="ZJ12" s="348">
        <f t="shared" si="813"/>
        <v>75</v>
      </c>
      <c r="ZK12" s="348">
        <f t="shared" si="813"/>
        <v>75</v>
      </c>
      <c r="ZL12" s="348">
        <f t="shared" si="813"/>
        <v>75</v>
      </c>
      <c r="ZM12" s="348">
        <f t="shared" si="813"/>
        <v>75</v>
      </c>
      <c r="ZN12" s="348">
        <f t="shared" si="813"/>
        <v>75</v>
      </c>
      <c r="ZO12" s="348">
        <f t="shared" si="813"/>
        <v>75</v>
      </c>
      <c r="ZP12" s="348">
        <f t="shared" si="813"/>
        <v>75</v>
      </c>
      <c r="ZQ12" s="348">
        <f t="shared" si="813"/>
        <v>75</v>
      </c>
      <c r="ZR12" s="348">
        <f t="shared" si="813"/>
        <v>75</v>
      </c>
      <c r="ZS12" s="348">
        <f t="shared" si="813"/>
        <v>75</v>
      </c>
      <c r="ZT12" s="348">
        <f t="shared" si="813"/>
        <v>75</v>
      </c>
      <c r="ZU12" s="348">
        <f t="shared" si="813"/>
        <v>75</v>
      </c>
      <c r="ZV12" s="348">
        <f t="shared" si="813"/>
        <v>75</v>
      </c>
      <c r="ZW12" s="348">
        <f t="shared" si="813"/>
        <v>75</v>
      </c>
      <c r="ZX12" s="348">
        <f t="shared" si="813"/>
        <v>75</v>
      </c>
      <c r="ZY12" s="348">
        <f t="shared" si="813"/>
        <v>75</v>
      </c>
      <c r="ZZ12" s="348">
        <f t="shared" si="813"/>
        <v>75</v>
      </c>
      <c r="AAA12" s="348">
        <f t="shared" si="813"/>
        <v>75</v>
      </c>
      <c r="AAB12" s="348">
        <f t="shared" si="813"/>
        <v>75</v>
      </c>
      <c r="AAC12" s="348">
        <f t="shared" si="813"/>
        <v>75</v>
      </c>
      <c r="AAD12" s="348">
        <f t="shared" si="813"/>
        <v>75</v>
      </c>
      <c r="AAE12" s="348">
        <f t="shared" si="813"/>
        <v>75</v>
      </c>
      <c r="AAF12" s="348">
        <f t="shared" si="813"/>
        <v>75</v>
      </c>
      <c r="AAG12" s="348">
        <f t="shared" si="813"/>
        <v>75</v>
      </c>
      <c r="AAH12" s="348">
        <f t="shared" si="813"/>
        <v>75</v>
      </c>
      <c r="AAI12" s="348">
        <f t="shared" si="813"/>
        <v>75</v>
      </c>
      <c r="AAJ12" s="348">
        <f t="shared" si="813"/>
        <v>75</v>
      </c>
      <c r="AAK12" s="348">
        <f t="shared" si="813"/>
        <v>75</v>
      </c>
      <c r="AAL12" s="348">
        <f t="shared" si="813"/>
        <v>75</v>
      </c>
      <c r="AAM12" s="348">
        <f t="shared" si="813"/>
        <v>75</v>
      </c>
      <c r="AAN12" s="348">
        <f t="shared" si="813"/>
        <v>75</v>
      </c>
      <c r="AAO12" s="348">
        <f t="shared" si="813"/>
        <v>75</v>
      </c>
      <c r="AAP12" s="348">
        <f t="shared" si="813"/>
        <v>75</v>
      </c>
      <c r="AAQ12" s="348">
        <f t="shared" si="813"/>
        <v>75</v>
      </c>
      <c r="AAR12" s="348">
        <f t="shared" si="813"/>
        <v>75</v>
      </c>
      <c r="AAS12" s="348">
        <f t="shared" si="813"/>
        <v>75</v>
      </c>
      <c r="AAT12" s="348">
        <f t="shared" si="813"/>
        <v>75</v>
      </c>
      <c r="AAU12" s="348">
        <f t="shared" si="813"/>
        <v>75</v>
      </c>
      <c r="AAV12" s="348">
        <f t="shared" si="813"/>
        <v>75</v>
      </c>
      <c r="AAW12" s="348">
        <f t="shared" si="813"/>
        <v>75</v>
      </c>
      <c r="AAX12" s="348">
        <f t="shared" si="813"/>
        <v>75</v>
      </c>
      <c r="AAY12" s="348">
        <f t="shared" si="813"/>
        <v>75</v>
      </c>
      <c r="AAZ12" s="348">
        <f t="shared" ref="AAZ12:ACQ12" si="814">+LOOKUP(AAZ3,$AP$3:$OP$3,$AP$12:$OP$12)</f>
        <v>75</v>
      </c>
      <c r="ABA12" s="348">
        <f t="shared" si="814"/>
        <v>75</v>
      </c>
      <c r="ABB12" s="348">
        <f t="shared" si="814"/>
        <v>75</v>
      </c>
      <c r="ABC12" s="348">
        <f t="shared" si="814"/>
        <v>75</v>
      </c>
      <c r="ABD12" s="348">
        <f t="shared" si="814"/>
        <v>75</v>
      </c>
      <c r="ABE12" s="348">
        <f t="shared" si="814"/>
        <v>75</v>
      </c>
      <c r="ABF12" s="348">
        <f t="shared" si="814"/>
        <v>75</v>
      </c>
      <c r="ABG12" s="348">
        <f t="shared" si="814"/>
        <v>75</v>
      </c>
      <c r="ABH12" s="348">
        <f t="shared" si="814"/>
        <v>75</v>
      </c>
      <c r="ABI12" s="348">
        <f t="shared" si="814"/>
        <v>75</v>
      </c>
      <c r="ABJ12" s="348">
        <f t="shared" si="814"/>
        <v>75</v>
      </c>
      <c r="ABK12" s="348">
        <f t="shared" si="814"/>
        <v>75</v>
      </c>
      <c r="ABL12" s="348">
        <f t="shared" si="814"/>
        <v>75</v>
      </c>
      <c r="ABM12" s="348">
        <f t="shared" si="814"/>
        <v>75</v>
      </c>
      <c r="ABN12" s="348">
        <f t="shared" si="814"/>
        <v>75</v>
      </c>
      <c r="ABO12" s="348">
        <f t="shared" si="814"/>
        <v>75</v>
      </c>
      <c r="ABP12" s="348">
        <f t="shared" si="814"/>
        <v>75</v>
      </c>
      <c r="ABQ12" s="348">
        <f t="shared" si="814"/>
        <v>75</v>
      </c>
      <c r="ABR12" s="348">
        <f t="shared" si="814"/>
        <v>75</v>
      </c>
      <c r="ABS12" s="348">
        <f t="shared" si="814"/>
        <v>75</v>
      </c>
      <c r="ABT12" s="348">
        <f t="shared" si="814"/>
        <v>75</v>
      </c>
      <c r="ABU12" s="348">
        <f t="shared" si="814"/>
        <v>75</v>
      </c>
      <c r="ABV12" s="348">
        <f t="shared" si="814"/>
        <v>75</v>
      </c>
      <c r="ABW12" s="348">
        <f t="shared" si="814"/>
        <v>75</v>
      </c>
      <c r="ABX12" s="348">
        <f t="shared" si="814"/>
        <v>75</v>
      </c>
      <c r="ABY12" s="348">
        <f t="shared" si="814"/>
        <v>75</v>
      </c>
      <c r="ABZ12" s="348">
        <f t="shared" si="814"/>
        <v>75</v>
      </c>
      <c r="ACA12" s="348">
        <f t="shared" si="814"/>
        <v>75</v>
      </c>
      <c r="ACB12" s="348">
        <f t="shared" si="814"/>
        <v>75</v>
      </c>
      <c r="ACC12" s="348">
        <f t="shared" si="814"/>
        <v>75</v>
      </c>
      <c r="ACD12" s="348">
        <f t="shared" si="814"/>
        <v>75</v>
      </c>
      <c r="ACE12" s="348">
        <f t="shared" si="814"/>
        <v>75</v>
      </c>
      <c r="ACF12" s="348">
        <f t="shared" si="814"/>
        <v>75</v>
      </c>
      <c r="ACG12" s="348">
        <f t="shared" si="814"/>
        <v>75</v>
      </c>
      <c r="ACH12" s="348">
        <f t="shared" si="814"/>
        <v>75</v>
      </c>
      <c r="ACI12" s="348">
        <f t="shared" si="814"/>
        <v>75</v>
      </c>
      <c r="ACJ12" s="348">
        <f t="shared" si="814"/>
        <v>75</v>
      </c>
      <c r="ACK12" s="348">
        <f t="shared" si="814"/>
        <v>75</v>
      </c>
      <c r="ACL12" s="348">
        <f t="shared" si="814"/>
        <v>75</v>
      </c>
      <c r="ACM12" s="348">
        <f t="shared" si="814"/>
        <v>75</v>
      </c>
      <c r="ACN12" s="348">
        <f t="shared" si="814"/>
        <v>75</v>
      </c>
      <c r="ACO12" s="348">
        <f t="shared" si="814"/>
        <v>75</v>
      </c>
      <c r="ACP12" s="348">
        <f t="shared" si="814"/>
        <v>75</v>
      </c>
      <c r="ACQ12" s="348">
        <f t="shared" si="814"/>
        <v>75</v>
      </c>
      <c r="ACR12" s="348">
        <f>+ACR10/(ACR6*24)*100</f>
        <v>75</v>
      </c>
      <c r="ACS12" s="348">
        <f t="shared" ref="ACS12:ACX12" si="815">+ACS10/(ACS6*24)*100</f>
        <v>75</v>
      </c>
      <c r="ACT12" s="348">
        <f t="shared" si="815"/>
        <v>75</v>
      </c>
      <c r="ACU12" s="348">
        <f t="shared" si="815"/>
        <v>75</v>
      </c>
      <c r="ACV12" s="348">
        <f t="shared" si="815"/>
        <v>75</v>
      </c>
      <c r="ACW12" s="348">
        <f t="shared" si="815"/>
        <v>75</v>
      </c>
      <c r="ACX12" s="348">
        <f t="shared" si="815"/>
        <v>75</v>
      </c>
      <c r="ACY12" s="348">
        <f t="shared" ref="ACY12:AER12" si="816">+ACY10/(ACY6*24)*100</f>
        <v>75</v>
      </c>
      <c r="ACZ12" s="348">
        <f t="shared" si="816"/>
        <v>75</v>
      </c>
      <c r="ADA12" s="348">
        <f t="shared" si="816"/>
        <v>75</v>
      </c>
      <c r="ADB12" s="348">
        <f t="shared" si="816"/>
        <v>75</v>
      </c>
      <c r="ADC12" s="348">
        <f t="shared" si="816"/>
        <v>75</v>
      </c>
      <c r="ADD12" s="348">
        <f t="shared" si="816"/>
        <v>75</v>
      </c>
      <c r="ADE12" s="348">
        <f t="shared" si="816"/>
        <v>75</v>
      </c>
      <c r="ADF12" s="348">
        <f t="shared" si="816"/>
        <v>75</v>
      </c>
      <c r="ADG12" s="348">
        <f t="shared" si="816"/>
        <v>75</v>
      </c>
      <c r="ADH12" s="348">
        <f t="shared" si="816"/>
        <v>75</v>
      </c>
      <c r="ADI12" s="348">
        <f t="shared" si="816"/>
        <v>75</v>
      </c>
      <c r="ADJ12" s="348">
        <f t="shared" si="816"/>
        <v>75</v>
      </c>
      <c r="ADK12" s="348">
        <f t="shared" si="816"/>
        <v>75</v>
      </c>
      <c r="ADL12" s="348">
        <f t="shared" si="816"/>
        <v>75</v>
      </c>
      <c r="ADM12" s="348">
        <f t="shared" si="816"/>
        <v>75</v>
      </c>
      <c r="ADN12" s="348">
        <f t="shared" si="816"/>
        <v>75</v>
      </c>
      <c r="ADO12" s="348">
        <f t="shared" si="816"/>
        <v>75</v>
      </c>
      <c r="ADP12" s="348">
        <f t="shared" si="816"/>
        <v>75</v>
      </c>
      <c r="ADQ12" s="348">
        <f t="shared" si="816"/>
        <v>75</v>
      </c>
      <c r="ADR12" s="348">
        <f t="shared" si="816"/>
        <v>75</v>
      </c>
      <c r="ADS12" s="348">
        <f t="shared" si="816"/>
        <v>75</v>
      </c>
      <c r="ADT12" s="348">
        <f t="shared" si="816"/>
        <v>75</v>
      </c>
      <c r="ADU12" s="348">
        <f t="shared" si="816"/>
        <v>75</v>
      </c>
      <c r="ADV12" s="348">
        <f t="shared" si="816"/>
        <v>75</v>
      </c>
      <c r="ADW12" s="348">
        <f t="shared" si="816"/>
        <v>75</v>
      </c>
      <c r="ADX12" s="348">
        <f t="shared" si="816"/>
        <v>75</v>
      </c>
      <c r="ADY12" s="348">
        <f t="shared" si="816"/>
        <v>75</v>
      </c>
      <c r="ADZ12" s="348">
        <f t="shared" si="816"/>
        <v>75</v>
      </c>
      <c r="AEA12" s="348">
        <f t="shared" si="816"/>
        <v>75</v>
      </c>
      <c r="AEB12" s="348">
        <f t="shared" si="816"/>
        <v>75</v>
      </c>
      <c r="AEC12" s="348">
        <f t="shared" si="816"/>
        <v>75</v>
      </c>
      <c r="AED12" s="348">
        <f t="shared" si="816"/>
        <v>75</v>
      </c>
      <c r="AEE12" s="348">
        <f t="shared" si="816"/>
        <v>75</v>
      </c>
      <c r="AEF12" s="348">
        <f t="shared" si="816"/>
        <v>75</v>
      </c>
      <c r="AEG12" s="348">
        <f t="shared" si="816"/>
        <v>75</v>
      </c>
      <c r="AEH12" s="348">
        <f t="shared" si="816"/>
        <v>75</v>
      </c>
      <c r="AEI12" s="348">
        <f t="shared" si="816"/>
        <v>75</v>
      </c>
      <c r="AEJ12" s="348">
        <f t="shared" si="816"/>
        <v>75</v>
      </c>
      <c r="AEK12" s="348">
        <f t="shared" si="816"/>
        <v>75</v>
      </c>
      <c r="AEL12" s="348">
        <f t="shared" si="816"/>
        <v>75</v>
      </c>
      <c r="AEM12" s="348">
        <f t="shared" si="816"/>
        <v>75</v>
      </c>
      <c r="AEN12" s="348">
        <f t="shared" si="816"/>
        <v>75</v>
      </c>
      <c r="AEO12" s="348">
        <f t="shared" si="816"/>
        <v>75</v>
      </c>
      <c r="AEP12" s="348">
        <f t="shared" si="816"/>
        <v>75</v>
      </c>
      <c r="AEQ12" s="348">
        <f t="shared" si="816"/>
        <v>75</v>
      </c>
      <c r="AER12" s="348">
        <f t="shared" si="816"/>
        <v>75</v>
      </c>
    </row>
    <row r="13" spans="1:877" x14ac:dyDescent="0.2">
      <c r="A13" s="278" t="s">
        <v>104</v>
      </c>
      <c r="B13" s="339"/>
      <c r="C13" s="338"/>
      <c r="D13" s="338"/>
      <c r="E13" s="338"/>
      <c r="F13" s="338"/>
      <c r="G13" s="338"/>
      <c r="H13" s="338"/>
      <c r="I13" s="338"/>
      <c r="J13" s="338"/>
      <c r="K13" s="338"/>
      <c r="L13" s="338"/>
      <c r="M13" s="338"/>
      <c r="N13" s="339"/>
      <c r="O13" s="338"/>
      <c r="P13" s="338"/>
      <c r="Q13" s="340"/>
      <c r="R13" s="339"/>
      <c r="S13" s="338"/>
      <c r="T13" s="338"/>
      <c r="U13" s="338"/>
      <c r="V13" s="338"/>
      <c r="W13" s="338"/>
      <c r="X13" s="338"/>
      <c r="Y13" s="338"/>
      <c r="Z13" s="338"/>
      <c r="AA13" s="338"/>
      <c r="AB13" s="338"/>
      <c r="AC13" s="340"/>
      <c r="AD13" s="338"/>
      <c r="AE13" s="338"/>
      <c r="AF13" s="338"/>
      <c r="AG13" s="338"/>
      <c r="AH13" s="338"/>
      <c r="AI13" s="338"/>
      <c r="AJ13" s="338"/>
      <c r="AK13" s="338"/>
      <c r="AL13" s="338"/>
      <c r="AM13" s="338"/>
      <c r="AN13" s="338"/>
      <c r="AO13" s="338"/>
      <c r="AP13" s="339"/>
      <c r="AQ13" s="338"/>
      <c r="AR13" s="338"/>
      <c r="AS13" s="338"/>
      <c r="AT13" s="338"/>
      <c r="AU13" s="338"/>
      <c r="AV13" s="338"/>
      <c r="AW13" s="338"/>
      <c r="AX13" s="338"/>
      <c r="AY13" s="338"/>
      <c r="AZ13" s="338"/>
      <c r="BA13" s="338"/>
      <c r="BB13" s="338"/>
      <c r="BC13" s="338"/>
      <c r="BD13" s="338"/>
      <c r="BE13" s="338"/>
      <c r="BF13" s="338"/>
      <c r="BG13" s="338"/>
      <c r="BH13" s="338"/>
      <c r="BI13" s="338"/>
      <c r="BJ13" s="338"/>
      <c r="BK13" s="338"/>
      <c r="BL13" s="338"/>
      <c r="BM13" s="338"/>
      <c r="BN13" s="340"/>
      <c r="BO13" s="339"/>
      <c r="BP13" s="338"/>
      <c r="BQ13" s="338"/>
      <c r="BR13" s="338"/>
      <c r="BS13" s="338"/>
      <c r="BT13" s="338"/>
      <c r="BU13" s="338"/>
      <c r="BV13" s="338"/>
      <c r="BW13" s="338"/>
      <c r="BX13" s="338"/>
      <c r="BY13" s="338"/>
      <c r="BZ13" s="338"/>
      <c r="CA13" s="338"/>
      <c r="CB13" s="338"/>
      <c r="CC13" s="338"/>
      <c r="CD13" s="338"/>
      <c r="CE13" s="338"/>
      <c r="CF13" s="338"/>
      <c r="CG13" s="338"/>
      <c r="CH13" s="338"/>
      <c r="CI13" s="338"/>
      <c r="CJ13" s="338"/>
      <c r="CK13" s="338"/>
      <c r="CL13" s="338"/>
      <c r="CM13" s="338"/>
      <c r="CN13" s="338"/>
      <c r="CO13" s="338"/>
      <c r="CP13" s="338"/>
      <c r="CQ13" s="338"/>
      <c r="CR13" s="338"/>
      <c r="CS13" s="338"/>
      <c r="CT13" s="339"/>
      <c r="CU13" s="338"/>
      <c r="CV13" s="338"/>
      <c r="CW13" s="338"/>
      <c r="CX13" s="338"/>
      <c r="CY13" s="338"/>
      <c r="CZ13" s="338"/>
      <c r="DA13" s="338"/>
      <c r="DB13" s="338"/>
      <c r="DC13" s="338"/>
      <c r="DD13" s="338"/>
      <c r="DE13" s="338"/>
      <c r="DF13" s="338"/>
      <c r="DG13" s="338"/>
      <c r="DH13" s="338"/>
      <c r="DI13" s="338"/>
      <c r="DJ13" s="338"/>
      <c r="DK13" s="338"/>
      <c r="DL13" s="338"/>
      <c r="DM13" s="338"/>
      <c r="DN13" s="338"/>
      <c r="DO13" s="338"/>
      <c r="DP13" s="338"/>
      <c r="DQ13" s="338"/>
      <c r="DR13" s="338"/>
      <c r="DS13" s="338"/>
      <c r="DT13" s="338"/>
      <c r="DU13" s="338"/>
      <c r="DV13" s="339"/>
      <c r="DW13" s="338"/>
      <c r="DX13" s="338"/>
      <c r="DY13" s="338"/>
      <c r="DZ13" s="338"/>
      <c r="EA13" s="338"/>
      <c r="EB13" s="338"/>
      <c r="EC13" s="338"/>
      <c r="ED13" s="338"/>
      <c r="EE13" s="338"/>
      <c r="EF13" s="338"/>
      <c r="EG13" s="338"/>
      <c r="EH13" s="338"/>
      <c r="EI13" s="338"/>
      <c r="EJ13" s="338"/>
      <c r="EK13" s="338"/>
      <c r="EL13" s="338"/>
      <c r="EM13" s="338"/>
      <c r="EN13" s="338"/>
      <c r="EO13" s="338"/>
      <c r="EP13" s="338"/>
      <c r="EQ13" s="338"/>
      <c r="ER13" s="338"/>
      <c r="ES13" s="338"/>
      <c r="ET13" s="338"/>
      <c r="EU13" s="338"/>
      <c r="EV13" s="338"/>
      <c r="EW13" s="338"/>
      <c r="EX13" s="338"/>
      <c r="EY13" s="338"/>
      <c r="EZ13" s="338"/>
      <c r="FA13" s="339"/>
      <c r="FB13" s="338"/>
      <c r="FC13" s="338"/>
      <c r="FD13" s="338"/>
      <c r="FE13" s="338"/>
      <c r="FF13" s="338"/>
      <c r="FG13" s="338"/>
      <c r="FH13" s="338"/>
      <c r="FI13" s="338"/>
      <c r="FJ13" s="338"/>
      <c r="FK13" s="338"/>
      <c r="FL13" s="338"/>
      <c r="FM13" s="338"/>
      <c r="FN13" s="338"/>
      <c r="FO13" s="338"/>
      <c r="FP13" s="338"/>
      <c r="FQ13" s="338"/>
      <c r="FR13" s="338"/>
      <c r="FS13" s="338"/>
      <c r="FT13" s="338"/>
      <c r="FU13" s="338"/>
      <c r="FV13" s="338"/>
      <c r="FW13" s="338"/>
      <c r="FX13" s="338"/>
      <c r="FY13" s="338"/>
      <c r="FZ13" s="338"/>
      <c r="GA13" s="338"/>
      <c r="GB13" s="338"/>
      <c r="GC13" s="338"/>
      <c r="GD13" s="338"/>
      <c r="GE13" s="339"/>
      <c r="GF13" s="338"/>
      <c r="GG13" s="338"/>
      <c r="GH13" s="338"/>
      <c r="GI13" s="338"/>
      <c r="GJ13" s="338"/>
      <c r="GK13" s="338"/>
      <c r="GL13" s="338"/>
      <c r="GM13" s="338"/>
      <c r="GN13" s="338"/>
      <c r="GO13" s="338"/>
      <c r="GP13" s="338"/>
      <c r="GQ13" s="338"/>
      <c r="GR13" s="338"/>
      <c r="GS13" s="338"/>
      <c r="GT13" s="338"/>
      <c r="GU13" s="338"/>
      <c r="GV13" s="338"/>
      <c r="GW13" s="338"/>
      <c r="GX13" s="338"/>
      <c r="GY13" s="338"/>
      <c r="GZ13" s="338"/>
      <c r="HA13" s="338"/>
      <c r="HB13" s="338"/>
      <c r="HC13" s="338"/>
      <c r="HD13" s="338"/>
      <c r="HE13" s="338"/>
      <c r="HF13" s="338"/>
      <c r="HG13" s="338"/>
      <c r="HH13" s="338"/>
      <c r="HI13" s="340"/>
      <c r="HJ13" s="339"/>
      <c r="HK13" s="338"/>
      <c r="HL13" s="338"/>
      <c r="HM13" s="338"/>
      <c r="HN13" s="338"/>
      <c r="HO13" s="338"/>
      <c r="HP13" s="338"/>
      <c r="HQ13" s="338"/>
      <c r="HR13" s="338"/>
      <c r="HS13" s="338"/>
      <c r="HT13" s="338"/>
      <c r="HU13" s="338"/>
      <c r="HV13" s="338"/>
      <c r="HW13" s="338"/>
      <c r="HX13" s="338"/>
      <c r="HY13" s="338"/>
      <c r="HZ13" s="338"/>
      <c r="IA13" s="338"/>
      <c r="IB13" s="338"/>
      <c r="IC13" s="338"/>
      <c r="ID13" s="338"/>
      <c r="IE13" s="338"/>
      <c r="IF13" s="338"/>
      <c r="IG13" s="338"/>
      <c r="IH13" s="338"/>
      <c r="II13" s="338"/>
      <c r="IJ13" s="338"/>
      <c r="IK13" s="338"/>
      <c r="IL13" s="338"/>
      <c r="IM13" s="338"/>
      <c r="IN13" s="339"/>
      <c r="IO13" s="338"/>
      <c r="IP13" s="338"/>
      <c r="IQ13" s="338"/>
      <c r="IR13" s="338"/>
      <c r="IS13" s="338"/>
      <c r="IT13" s="338"/>
      <c r="IU13" s="338"/>
      <c r="IV13" s="338"/>
      <c r="IW13" s="338"/>
      <c r="IX13" s="338"/>
      <c r="IY13" s="338"/>
      <c r="IZ13" s="338"/>
      <c r="JA13" s="338"/>
      <c r="JB13" s="338"/>
      <c r="JC13" s="338"/>
      <c r="JD13" s="338"/>
      <c r="JE13" s="338"/>
      <c r="JF13" s="338"/>
      <c r="JG13" s="338"/>
      <c r="JH13" s="338"/>
      <c r="JI13" s="338"/>
      <c r="JJ13" s="338"/>
      <c r="JK13" s="338"/>
      <c r="JL13" s="338"/>
      <c r="JM13" s="338"/>
      <c r="JN13" s="338"/>
      <c r="JO13" s="338"/>
      <c r="JP13" s="338"/>
      <c r="JQ13" s="338"/>
      <c r="JR13" s="340"/>
      <c r="JS13" s="339"/>
      <c r="JT13" s="338"/>
      <c r="JU13" s="338"/>
      <c r="JV13" s="338"/>
      <c r="JW13" s="338"/>
      <c r="JX13" s="338"/>
      <c r="JY13" s="338"/>
      <c r="JZ13" s="338"/>
      <c r="KA13" s="338"/>
      <c r="KB13" s="338"/>
      <c r="KC13" s="338"/>
      <c r="KD13" s="338"/>
      <c r="KE13" s="338"/>
      <c r="KF13" s="338"/>
      <c r="KG13" s="338"/>
      <c r="KH13" s="338"/>
      <c r="KI13" s="338"/>
      <c r="KJ13" s="338"/>
      <c r="KK13" s="338"/>
      <c r="KL13" s="338"/>
      <c r="KM13" s="338"/>
      <c r="KN13" s="338"/>
      <c r="KO13" s="338"/>
      <c r="KP13" s="338"/>
      <c r="KQ13" s="338"/>
      <c r="KR13" s="338"/>
      <c r="KS13" s="338"/>
      <c r="KT13" s="338"/>
      <c r="KU13" s="338"/>
      <c r="KV13" s="338"/>
      <c r="KW13" s="340"/>
      <c r="KX13" s="339"/>
      <c r="KY13" s="338"/>
      <c r="KZ13" s="338"/>
      <c r="LA13" s="338"/>
      <c r="LB13" s="338"/>
      <c r="LC13" s="338"/>
      <c r="LD13" s="338"/>
      <c r="LE13" s="338"/>
      <c r="LF13" s="338"/>
      <c r="LG13" s="338"/>
      <c r="LH13" s="338"/>
      <c r="LI13" s="338"/>
      <c r="LJ13" s="338"/>
      <c r="LK13" s="338"/>
      <c r="LL13" s="338"/>
      <c r="LM13" s="338"/>
      <c r="LN13" s="338"/>
      <c r="LO13" s="338"/>
      <c r="LP13" s="338"/>
      <c r="LQ13" s="338"/>
      <c r="LR13" s="338"/>
      <c r="LS13" s="338"/>
      <c r="LT13" s="338"/>
      <c r="LU13" s="338"/>
      <c r="LV13" s="338"/>
      <c r="LW13" s="338"/>
      <c r="LX13" s="338"/>
      <c r="LY13" s="338"/>
      <c r="LZ13" s="338"/>
      <c r="MA13" s="338"/>
      <c r="MB13" s="339"/>
      <c r="MC13" s="338"/>
      <c r="MD13" s="338"/>
      <c r="ME13" s="338"/>
      <c r="MF13" s="338"/>
      <c r="MG13" s="338"/>
      <c r="MH13" s="338"/>
      <c r="MI13" s="338"/>
      <c r="MJ13" s="338"/>
      <c r="MK13" s="338"/>
      <c r="ML13" s="338"/>
      <c r="MM13" s="338"/>
      <c r="MN13" s="338"/>
      <c r="MO13" s="338"/>
      <c r="MP13" s="338"/>
      <c r="MQ13" s="338"/>
      <c r="MR13" s="338"/>
      <c r="MS13" s="338"/>
      <c r="MT13" s="338"/>
      <c r="MU13" s="338"/>
      <c r="MV13" s="338"/>
      <c r="MW13" s="338"/>
      <c r="MX13" s="338"/>
      <c r="MY13" s="338"/>
      <c r="MZ13" s="338"/>
      <c r="NA13" s="338"/>
      <c r="NB13" s="338"/>
      <c r="NC13" s="338"/>
      <c r="ND13" s="338"/>
      <c r="NE13" s="338"/>
      <c r="NF13" s="338"/>
      <c r="NG13" s="339"/>
      <c r="NH13" s="338"/>
      <c r="NI13" s="338"/>
      <c r="NJ13" s="338"/>
      <c r="NK13" s="338"/>
      <c r="NL13" s="338"/>
      <c r="NM13" s="338"/>
      <c r="NN13" s="338"/>
      <c r="NO13" s="338"/>
      <c r="NP13" s="338"/>
      <c r="NQ13" s="338"/>
      <c r="NR13" s="338"/>
      <c r="NS13" s="338"/>
      <c r="NT13" s="338"/>
      <c r="NU13" s="338"/>
      <c r="NV13" s="338"/>
      <c r="NW13" s="338"/>
      <c r="NX13" s="338"/>
      <c r="NY13" s="338"/>
      <c r="NZ13" s="338"/>
      <c r="OA13" s="338"/>
      <c r="OB13" s="338"/>
      <c r="OC13" s="338"/>
      <c r="OD13" s="338"/>
      <c r="OE13" s="338"/>
      <c r="OF13" s="338"/>
      <c r="OG13" s="338"/>
      <c r="OH13" s="338"/>
      <c r="OI13" s="338"/>
      <c r="OJ13" s="338"/>
      <c r="OK13" s="338"/>
      <c r="OL13" s="338"/>
      <c r="OM13" s="338"/>
      <c r="ON13" s="338"/>
      <c r="OO13" s="338"/>
      <c r="OP13" s="340"/>
      <c r="OQ13" s="338"/>
      <c r="OR13" s="338"/>
      <c r="OS13" s="338"/>
      <c r="OT13" s="338"/>
      <c r="OU13" s="338"/>
      <c r="OV13" s="338"/>
      <c r="OW13" s="338"/>
      <c r="OX13" s="338"/>
      <c r="OY13" s="338"/>
      <c r="OZ13" s="338"/>
      <c r="PA13" s="338"/>
      <c r="PB13" s="338"/>
      <c r="PC13" s="338"/>
      <c r="PD13" s="338"/>
      <c r="PE13" s="338"/>
      <c r="PF13" s="338"/>
      <c r="PG13" s="338"/>
      <c r="PH13" s="338"/>
      <c r="PI13" s="338"/>
      <c r="PJ13" s="338"/>
      <c r="PK13" s="338"/>
      <c r="PL13" s="338"/>
      <c r="PM13" s="338"/>
      <c r="PN13" s="338"/>
      <c r="PO13" s="338"/>
      <c r="PP13" s="338"/>
      <c r="PQ13" s="338"/>
      <c r="PR13" s="338"/>
      <c r="PS13" s="338"/>
      <c r="PT13" s="338"/>
      <c r="PU13" s="338"/>
      <c r="PV13" s="338"/>
      <c r="PW13" s="338"/>
      <c r="PX13" s="338"/>
      <c r="PY13" s="338"/>
      <c r="PZ13" s="338"/>
      <c r="QA13" s="338"/>
      <c r="QB13" s="338"/>
      <c r="QC13" s="338"/>
      <c r="QD13" s="338"/>
      <c r="QE13" s="338"/>
      <c r="QF13" s="338"/>
      <c r="QG13" s="338"/>
      <c r="QH13" s="338"/>
      <c r="QI13" s="338"/>
      <c r="QJ13" s="338"/>
      <c r="QK13" s="338"/>
      <c r="QL13" s="338"/>
      <c r="QM13" s="338"/>
      <c r="QN13" s="338"/>
      <c r="QO13" s="338"/>
      <c r="QP13" s="338"/>
      <c r="QQ13" s="338"/>
      <c r="QR13" s="338"/>
      <c r="QS13" s="338"/>
      <c r="QT13" s="338"/>
      <c r="QU13" s="338"/>
      <c r="QV13" s="338"/>
      <c r="QW13" s="338"/>
      <c r="QX13" s="338"/>
      <c r="QY13" s="338"/>
      <c r="QZ13" s="338"/>
      <c r="RA13" s="338"/>
      <c r="RB13" s="338"/>
      <c r="RC13" s="338"/>
      <c r="RD13" s="338"/>
      <c r="RE13" s="338"/>
      <c r="RF13" s="338"/>
      <c r="RG13" s="338"/>
      <c r="RH13" s="338"/>
      <c r="RI13" s="338"/>
      <c r="RJ13" s="338"/>
      <c r="RK13" s="338"/>
      <c r="RL13" s="338"/>
      <c r="RM13" s="338"/>
      <c r="RN13" s="338"/>
      <c r="RO13" s="338"/>
      <c r="RP13" s="338"/>
      <c r="RQ13" s="338"/>
      <c r="RR13" s="338"/>
      <c r="RS13" s="338"/>
      <c r="RT13" s="338"/>
      <c r="RU13" s="338"/>
      <c r="RV13" s="338"/>
      <c r="RW13" s="338"/>
      <c r="RX13" s="338"/>
      <c r="RY13" s="338"/>
      <c r="RZ13" s="338"/>
      <c r="SA13" s="338"/>
      <c r="SB13" s="338"/>
      <c r="SC13" s="338"/>
      <c r="SD13" s="338"/>
      <c r="SE13" s="338"/>
      <c r="SF13" s="338"/>
      <c r="SG13" s="338"/>
      <c r="SH13" s="338"/>
      <c r="SI13" s="338"/>
      <c r="SJ13" s="338"/>
      <c r="SK13" s="338"/>
      <c r="SL13" s="338"/>
      <c r="SM13" s="338"/>
      <c r="SN13" s="338"/>
      <c r="SO13" s="338"/>
      <c r="SP13" s="338"/>
      <c r="SQ13" s="338"/>
      <c r="SR13" s="338"/>
      <c r="SS13" s="338"/>
      <c r="ST13" s="338"/>
      <c r="SU13" s="338"/>
      <c r="SV13" s="338"/>
      <c r="SW13" s="338"/>
      <c r="SX13" s="338"/>
      <c r="SY13" s="338"/>
      <c r="SZ13" s="338"/>
      <c r="TA13" s="338"/>
      <c r="TB13" s="338"/>
      <c r="TC13" s="338"/>
      <c r="TD13" s="338"/>
      <c r="TE13" s="338"/>
      <c r="TF13" s="338"/>
      <c r="TG13" s="338"/>
      <c r="TH13" s="338"/>
      <c r="TI13" s="338"/>
      <c r="TJ13" s="338"/>
      <c r="TK13" s="338"/>
      <c r="TL13" s="338"/>
      <c r="TM13" s="338"/>
      <c r="TN13" s="338"/>
      <c r="TO13" s="338"/>
      <c r="TP13" s="338"/>
      <c r="TQ13" s="338"/>
      <c r="TR13" s="338"/>
      <c r="TS13" s="338"/>
      <c r="TT13" s="338"/>
      <c r="TU13" s="338"/>
      <c r="TV13" s="338"/>
      <c r="TW13" s="338"/>
      <c r="TX13" s="338"/>
      <c r="TY13" s="338"/>
      <c r="TZ13" s="338"/>
      <c r="UA13" s="338"/>
      <c r="UB13" s="338"/>
      <c r="UC13" s="338"/>
      <c r="UD13" s="338"/>
      <c r="UE13" s="338"/>
      <c r="UF13" s="338"/>
      <c r="UG13" s="338"/>
      <c r="UH13" s="338"/>
      <c r="UI13" s="338"/>
      <c r="UJ13" s="338"/>
      <c r="UK13" s="338"/>
      <c r="UL13" s="338"/>
      <c r="UM13" s="338"/>
      <c r="UN13" s="338"/>
      <c r="UO13" s="338"/>
      <c r="UP13" s="338"/>
      <c r="UQ13" s="338"/>
      <c r="UR13" s="338"/>
      <c r="US13" s="338"/>
      <c r="UT13" s="338"/>
      <c r="UU13" s="338"/>
      <c r="UV13" s="338"/>
      <c r="UW13" s="338"/>
      <c r="UX13" s="338"/>
      <c r="UY13" s="338"/>
      <c r="UZ13" s="338"/>
      <c r="VA13" s="338"/>
      <c r="VB13" s="338"/>
      <c r="VC13" s="338"/>
      <c r="VD13" s="338"/>
      <c r="VE13" s="338"/>
      <c r="VF13" s="338"/>
      <c r="VG13" s="338"/>
      <c r="VH13" s="338"/>
      <c r="VI13" s="338"/>
      <c r="VJ13" s="338"/>
      <c r="VK13" s="338"/>
      <c r="VL13" s="338"/>
      <c r="VM13" s="338"/>
      <c r="VN13" s="338"/>
      <c r="VO13" s="338"/>
      <c r="VP13" s="338"/>
      <c r="VQ13" s="338"/>
      <c r="VR13" s="338"/>
      <c r="VS13" s="338"/>
      <c r="VT13" s="338"/>
      <c r="VU13" s="338"/>
      <c r="VV13" s="338"/>
      <c r="VW13" s="338"/>
      <c r="VX13" s="338"/>
      <c r="VY13" s="338"/>
      <c r="VZ13" s="338"/>
      <c r="WA13" s="338"/>
      <c r="WB13" s="338"/>
      <c r="WC13" s="338"/>
      <c r="WD13" s="338"/>
      <c r="WE13" s="338"/>
      <c r="WF13" s="338"/>
      <c r="WG13" s="338"/>
      <c r="WH13" s="338"/>
      <c r="WI13" s="338"/>
      <c r="WJ13" s="338"/>
      <c r="WK13" s="338"/>
      <c r="WL13" s="338"/>
      <c r="WM13" s="338"/>
      <c r="WN13" s="338"/>
      <c r="WO13" s="338"/>
      <c r="WP13" s="338"/>
      <c r="WQ13" s="338"/>
      <c r="WR13" s="338"/>
      <c r="WS13" s="338"/>
      <c r="WT13" s="338"/>
      <c r="WU13" s="338"/>
      <c r="WV13" s="338"/>
      <c r="WW13" s="338"/>
      <c r="WX13" s="338"/>
      <c r="WY13" s="338"/>
      <c r="WZ13" s="338"/>
      <c r="XA13" s="338"/>
      <c r="XB13" s="338"/>
      <c r="XC13" s="338"/>
      <c r="XD13" s="338"/>
      <c r="XE13" s="338"/>
      <c r="XF13" s="338"/>
      <c r="XG13" s="338"/>
      <c r="XH13" s="338"/>
      <c r="XI13" s="338"/>
      <c r="XJ13" s="338"/>
      <c r="XK13" s="338"/>
      <c r="XL13" s="338"/>
      <c r="XM13" s="338"/>
      <c r="XN13" s="338"/>
      <c r="XO13" s="338"/>
      <c r="XP13" s="338"/>
      <c r="XQ13" s="338"/>
      <c r="XR13" s="338"/>
      <c r="XS13" s="338"/>
      <c r="XT13" s="338"/>
      <c r="XU13" s="338"/>
      <c r="XV13" s="338"/>
      <c r="XW13" s="338"/>
      <c r="XX13" s="338"/>
      <c r="XY13" s="338"/>
      <c r="XZ13" s="338"/>
      <c r="YA13" s="338"/>
      <c r="YB13" s="338"/>
      <c r="YC13" s="338"/>
      <c r="YD13" s="338"/>
      <c r="YE13" s="338"/>
      <c r="YF13" s="338"/>
      <c r="YG13" s="338"/>
      <c r="YH13" s="338"/>
      <c r="YI13" s="338"/>
      <c r="YJ13" s="338"/>
      <c r="YK13" s="338"/>
      <c r="YL13" s="338"/>
      <c r="YM13" s="338"/>
      <c r="YN13" s="338"/>
      <c r="YO13" s="338"/>
      <c r="YP13" s="338"/>
      <c r="YQ13" s="338"/>
      <c r="YR13" s="338"/>
      <c r="YS13" s="338"/>
      <c r="YT13" s="338"/>
      <c r="YU13" s="338"/>
      <c r="YV13" s="338"/>
      <c r="YW13" s="338"/>
      <c r="YX13" s="338"/>
      <c r="YY13" s="338"/>
      <c r="YZ13" s="338"/>
      <c r="ZA13" s="338"/>
      <c r="ZB13" s="338"/>
      <c r="ZC13" s="338"/>
      <c r="ZD13" s="338"/>
      <c r="ZE13" s="338"/>
      <c r="ZF13" s="338"/>
      <c r="ZG13" s="338"/>
      <c r="ZH13" s="338"/>
      <c r="ZI13" s="338"/>
      <c r="ZJ13" s="338"/>
      <c r="ZK13" s="338"/>
      <c r="ZL13" s="338"/>
      <c r="ZM13" s="338"/>
      <c r="ZN13" s="338"/>
      <c r="ZO13" s="338"/>
      <c r="ZP13" s="338"/>
      <c r="ZQ13" s="338"/>
      <c r="ZR13" s="338"/>
      <c r="ZS13" s="338"/>
      <c r="ZT13" s="338"/>
      <c r="ZU13" s="338"/>
      <c r="ZV13" s="338"/>
      <c r="ZW13" s="338"/>
      <c r="ZX13" s="338"/>
      <c r="ZY13" s="338"/>
      <c r="ZZ13" s="338"/>
      <c r="AAA13" s="338"/>
      <c r="AAB13" s="338"/>
      <c r="AAC13" s="338"/>
      <c r="AAD13" s="338"/>
      <c r="AAE13" s="338"/>
      <c r="AAF13" s="338"/>
      <c r="AAG13" s="338"/>
      <c r="AAH13" s="338"/>
      <c r="AAI13" s="338"/>
      <c r="AAJ13" s="338"/>
      <c r="AAK13" s="338"/>
      <c r="AAL13" s="338"/>
      <c r="AAM13" s="338"/>
      <c r="AAN13" s="338"/>
      <c r="AAO13" s="338"/>
      <c r="AAP13" s="338"/>
      <c r="AAQ13" s="338"/>
      <c r="AAR13" s="338"/>
      <c r="AAS13" s="338"/>
      <c r="AAT13" s="338"/>
      <c r="AAU13" s="338"/>
      <c r="AAV13" s="338"/>
      <c r="AAW13" s="338"/>
      <c r="AAX13" s="338"/>
      <c r="AAY13" s="338"/>
      <c r="AAZ13" s="338"/>
      <c r="ABA13" s="338"/>
      <c r="ABB13" s="338"/>
      <c r="ABC13" s="338"/>
      <c r="ABD13" s="338"/>
      <c r="ABE13" s="338"/>
      <c r="ABF13" s="338"/>
      <c r="ABG13" s="338"/>
      <c r="ABH13" s="338"/>
      <c r="ABI13" s="338"/>
      <c r="ABJ13" s="338"/>
      <c r="ABK13" s="338"/>
      <c r="ABL13" s="338"/>
      <c r="ABM13" s="338"/>
      <c r="ABN13" s="338"/>
      <c r="ABO13" s="338"/>
      <c r="ABP13" s="338"/>
      <c r="ABQ13" s="338"/>
      <c r="ABR13" s="338"/>
      <c r="ABS13" s="338"/>
      <c r="ABT13" s="338"/>
      <c r="ABU13" s="338"/>
      <c r="ABV13" s="338"/>
      <c r="ABW13" s="338"/>
      <c r="ABX13" s="338"/>
      <c r="ABY13" s="338"/>
      <c r="ABZ13" s="338"/>
      <c r="ACA13" s="338"/>
      <c r="ACB13" s="338"/>
      <c r="ACC13" s="338"/>
      <c r="ACD13" s="338"/>
      <c r="ACE13" s="338"/>
      <c r="ACF13" s="338"/>
      <c r="ACG13" s="338"/>
      <c r="ACH13" s="338"/>
      <c r="ACI13" s="338"/>
      <c r="ACJ13" s="338"/>
      <c r="ACK13" s="338"/>
      <c r="ACL13" s="338"/>
      <c r="ACM13" s="338"/>
      <c r="ACN13" s="338"/>
      <c r="ACO13" s="338"/>
      <c r="ACP13" s="338"/>
      <c r="ACQ13" s="338"/>
      <c r="ACR13" s="272"/>
      <c r="ACS13" s="272"/>
      <c r="ACT13" s="272"/>
      <c r="ACU13" s="272"/>
      <c r="ACV13" s="272"/>
      <c r="ACW13" s="272"/>
      <c r="ACX13" s="272"/>
      <c r="ACY13" s="272"/>
      <c r="ACZ13" s="272"/>
      <c r="ADA13" s="272"/>
      <c r="ADB13" s="272"/>
      <c r="ADC13" s="272"/>
      <c r="ADD13" s="272"/>
      <c r="ADE13" s="272"/>
      <c r="ADF13" s="272"/>
      <c r="ADG13" s="272"/>
      <c r="ADH13" s="272"/>
      <c r="ADI13" s="272"/>
      <c r="ADJ13" s="272"/>
      <c r="ADK13" s="272"/>
      <c r="ADL13" s="272"/>
      <c r="ADM13" s="272"/>
      <c r="ADN13" s="272"/>
      <c r="ADO13" s="272"/>
      <c r="ADP13" s="272"/>
      <c r="ADQ13" s="272"/>
      <c r="ADR13" s="272"/>
      <c r="ADS13" s="272"/>
      <c r="ADT13" s="272"/>
      <c r="ADU13" s="272"/>
      <c r="ADV13" s="272"/>
      <c r="ADW13" s="272"/>
      <c r="ADX13" s="272"/>
      <c r="ADY13" s="272"/>
      <c r="ADZ13" s="272"/>
      <c r="AEA13" s="272"/>
      <c r="AEB13" s="272"/>
      <c r="AEC13" s="272"/>
      <c r="AED13" s="272"/>
      <c r="AEE13" s="272"/>
      <c r="AEF13" s="272"/>
      <c r="AEG13" s="272"/>
      <c r="AEH13" s="272"/>
      <c r="AEI13" s="272"/>
      <c r="AEJ13" s="272"/>
      <c r="AEK13" s="272"/>
      <c r="AEL13" s="272"/>
      <c r="AEM13" s="272"/>
      <c r="AEN13" s="272"/>
      <c r="AEO13" s="272"/>
      <c r="AEP13" s="272"/>
      <c r="AEQ13" s="272"/>
      <c r="AER13" s="272"/>
      <c r="AES13" s="272"/>
      <c r="AET13" s="272"/>
      <c r="AEU13" s="272"/>
      <c r="AEV13" s="272"/>
      <c r="AEW13" s="272"/>
      <c r="AEX13" s="272"/>
      <c r="AEY13" s="272"/>
      <c r="AEZ13" s="272"/>
      <c r="AFA13" s="272"/>
      <c r="AFB13" s="272"/>
      <c r="AFC13" s="272"/>
      <c r="AFD13" s="272"/>
      <c r="AFE13" s="272"/>
      <c r="AFF13" s="272"/>
      <c r="AFG13" s="272"/>
      <c r="AFH13" s="272"/>
      <c r="AFI13" s="272"/>
      <c r="AFJ13" s="272"/>
      <c r="AFK13" s="272"/>
      <c r="AFL13" s="272"/>
      <c r="AFM13" s="272"/>
      <c r="AFN13" s="272"/>
      <c r="AFO13" s="272"/>
      <c r="AFP13" s="272"/>
      <c r="AFQ13" s="272"/>
      <c r="AFR13" s="272"/>
      <c r="AFS13" s="272"/>
      <c r="AFT13" s="272"/>
      <c r="AFU13" s="272"/>
      <c r="AFV13" s="272"/>
      <c r="AFW13" s="272"/>
      <c r="AFX13" s="272"/>
      <c r="AFY13" s="272"/>
      <c r="AFZ13" s="272"/>
      <c r="AGA13" s="272"/>
      <c r="AGB13" s="272"/>
      <c r="AGC13" s="272"/>
      <c r="AGD13" s="272"/>
      <c r="AGE13" s="272"/>
      <c r="AGF13" s="272"/>
      <c r="AGG13" s="272"/>
      <c r="AGH13" s="272"/>
      <c r="AGI13" s="272"/>
      <c r="AGJ13" s="272"/>
      <c r="AGK13" s="272"/>
      <c r="AGL13" s="272"/>
      <c r="AGM13" s="272"/>
      <c r="AGN13" s="272"/>
      <c r="AGO13" s="272"/>
      <c r="AGP13" s="272"/>
      <c r="AGQ13" s="272"/>
      <c r="AGR13" s="272"/>
      <c r="AGS13" s="272"/>
    </row>
    <row r="14" spans="1:877" x14ac:dyDescent="0.2">
      <c r="A14" s="463" t="s">
        <v>105</v>
      </c>
      <c r="B14" s="347">
        <f>+LOOKUP(B3,'BUDGET DATA ENTRY'!$B$3:$M$3,'BUDGET DATA ENTRY'!$B$10:$M$10)</f>
        <v>50000</v>
      </c>
      <c r="C14" s="348">
        <f>+LOOKUP(C3,'BUDGET DATA ENTRY'!$B$3:$M$3,'BUDGET DATA ENTRY'!$B$10:$M$10)</f>
        <v>62000</v>
      </c>
      <c r="D14" s="348">
        <f>+LOOKUP(D3,'BUDGET DATA ENTRY'!$B$3:$M$3,'BUDGET DATA ENTRY'!$B$10:$M$10)</f>
        <v>56000</v>
      </c>
      <c r="E14" s="348">
        <f>+LOOKUP(E3,'BUDGET DATA ENTRY'!$B$3:$M$3,'BUDGET DATA ENTRY'!$B$10:$M$10)</f>
        <v>89797.73</v>
      </c>
      <c r="F14" s="348">
        <f>+LOOKUP(F3,'BUDGET DATA ENTRY'!$B$3:$M$3,'BUDGET DATA ENTRY'!$B$10:$M$10)</f>
        <v>90000</v>
      </c>
      <c r="G14" s="348">
        <f>+LOOKUP(G3,'BUDGET DATA ENTRY'!$B$3:$M$3,'BUDGET DATA ENTRY'!$B$10:$M$10)</f>
        <v>93000</v>
      </c>
      <c r="H14" s="348">
        <f>+LOOKUP(H3,'BUDGET DATA ENTRY'!$B$3:$M$3,'BUDGET DATA ENTRY'!$B$10:$M$10)</f>
        <v>120000</v>
      </c>
      <c r="I14" s="348">
        <f>+LOOKUP(I3,'BUDGET DATA ENTRY'!$B$3:$M$3,'BUDGET DATA ENTRY'!$B$10:$M$10)</f>
        <v>124000</v>
      </c>
      <c r="J14" s="348">
        <f>+LOOKUP(J3,'BUDGET DATA ENTRY'!$B$3:$M$3,'BUDGET DATA ENTRY'!$B$10:$M$10)</f>
        <v>124000</v>
      </c>
      <c r="K14" s="348">
        <f>+LOOKUP(K3,'BUDGET DATA ENTRY'!$B$3:$M$3,'BUDGET DATA ENTRY'!$B$10:$M$10)</f>
        <v>120000</v>
      </c>
      <c r="L14" s="348">
        <f>+LOOKUP(L3,'BUDGET DATA ENTRY'!$B$3:$M$3,'BUDGET DATA ENTRY'!$B$10:$M$10)</f>
        <v>124000</v>
      </c>
      <c r="M14" s="348">
        <f>+LOOKUP(M3,'BUDGET DATA ENTRY'!$B$3:$M$3,'BUDGET DATA ENTRY'!$B$10:$M$10)</f>
        <v>144000</v>
      </c>
      <c r="N14" s="347">
        <f>+SUM(B14:D14)</f>
        <v>168000</v>
      </c>
      <c r="O14" s="348">
        <f>+SUM(E14:G14)</f>
        <v>272797.73</v>
      </c>
      <c r="P14" s="348">
        <f>+SUM(H14:J14)</f>
        <v>368000</v>
      </c>
      <c r="Q14" s="349">
        <f>+SUM(K14:M14)</f>
        <v>388000</v>
      </c>
      <c r="R14" s="347">
        <f>+SUM($B$14:B14)</f>
        <v>50000</v>
      </c>
      <c r="S14" s="348">
        <f>+SUM($B$14:C14)</f>
        <v>112000</v>
      </c>
      <c r="T14" s="348">
        <f>+SUM($B$14:D14)</f>
        <v>168000</v>
      </c>
      <c r="U14" s="348">
        <f>+SUM($B$14:E14)</f>
        <v>257797.72999999998</v>
      </c>
      <c r="V14" s="348">
        <f>+SUM($B$14:F14)</f>
        <v>347797.73</v>
      </c>
      <c r="W14" s="348">
        <f>+SUM($B$14:G14)</f>
        <v>440797.73</v>
      </c>
      <c r="X14" s="348">
        <f>+SUM($B$14:H14)</f>
        <v>560797.73</v>
      </c>
      <c r="Y14" s="348">
        <f>+SUM($B$14:I14)</f>
        <v>684797.73</v>
      </c>
      <c r="Z14" s="348">
        <f>+SUM($B$14:J14)</f>
        <v>808797.73</v>
      </c>
      <c r="AA14" s="348">
        <f>+SUM($B$14:K14)</f>
        <v>928797.73</v>
      </c>
      <c r="AB14" s="348">
        <f>+SUM($B$14:L14)</f>
        <v>1052797.73</v>
      </c>
      <c r="AC14" s="349">
        <f>+SUM($B$14:M14)</f>
        <v>1196797.73</v>
      </c>
      <c r="AD14" s="334">
        <f t="shared" ref="AD14:AO14" si="817">+B14/AD6</f>
        <v>2000</v>
      </c>
      <c r="AE14" s="334">
        <f t="shared" si="817"/>
        <v>2000</v>
      </c>
      <c r="AF14" s="334">
        <f t="shared" si="817"/>
        <v>2000</v>
      </c>
      <c r="AG14" s="334">
        <f t="shared" si="817"/>
        <v>2896.7009677419355</v>
      </c>
      <c r="AH14" s="334">
        <f t="shared" si="817"/>
        <v>3000</v>
      </c>
      <c r="AI14" s="334">
        <f t="shared" si="817"/>
        <v>3000</v>
      </c>
      <c r="AJ14" s="334">
        <f t="shared" si="817"/>
        <v>4000</v>
      </c>
      <c r="AK14" s="334">
        <f t="shared" si="817"/>
        <v>4000</v>
      </c>
      <c r="AL14" s="334">
        <f t="shared" si="817"/>
        <v>4000</v>
      </c>
      <c r="AM14" s="334">
        <f t="shared" si="817"/>
        <v>4000</v>
      </c>
      <c r="AN14" s="334">
        <f t="shared" si="817"/>
        <v>4000</v>
      </c>
      <c r="AO14" s="334">
        <f t="shared" si="817"/>
        <v>4000</v>
      </c>
      <c r="AP14" s="347">
        <f>+$AD$14*AP6</f>
        <v>2000</v>
      </c>
      <c r="AQ14" s="348">
        <f>+$AD$14*AQ6</f>
        <v>4000</v>
      </c>
      <c r="AR14" s="348">
        <f t="shared" ref="AR14:BN14" si="818">+$AD$14*AR6</f>
        <v>6000</v>
      </c>
      <c r="AS14" s="348">
        <f t="shared" si="818"/>
        <v>8000</v>
      </c>
      <c r="AT14" s="348">
        <f t="shared" si="818"/>
        <v>10000</v>
      </c>
      <c r="AU14" s="348">
        <f t="shared" si="818"/>
        <v>12000</v>
      </c>
      <c r="AV14" s="348">
        <f t="shared" si="818"/>
        <v>14000</v>
      </c>
      <c r="AW14" s="348">
        <f t="shared" si="818"/>
        <v>16000</v>
      </c>
      <c r="AX14" s="348">
        <f t="shared" si="818"/>
        <v>18000</v>
      </c>
      <c r="AY14" s="348">
        <f t="shared" si="818"/>
        <v>20000</v>
      </c>
      <c r="AZ14" s="348">
        <f t="shared" si="818"/>
        <v>22000</v>
      </c>
      <c r="BA14" s="348">
        <f t="shared" si="818"/>
        <v>24000</v>
      </c>
      <c r="BB14" s="348">
        <f t="shared" si="818"/>
        <v>26000</v>
      </c>
      <c r="BC14" s="348">
        <f t="shared" si="818"/>
        <v>28000</v>
      </c>
      <c r="BD14" s="348">
        <f t="shared" si="818"/>
        <v>30000</v>
      </c>
      <c r="BE14" s="348">
        <f t="shared" si="818"/>
        <v>32000</v>
      </c>
      <c r="BF14" s="348">
        <f t="shared" si="818"/>
        <v>34000</v>
      </c>
      <c r="BG14" s="348">
        <f t="shared" si="818"/>
        <v>36000</v>
      </c>
      <c r="BH14" s="348">
        <f t="shared" si="818"/>
        <v>38000</v>
      </c>
      <c r="BI14" s="348">
        <f t="shared" si="818"/>
        <v>40000</v>
      </c>
      <c r="BJ14" s="348">
        <f t="shared" si="818"/>
        <v>42000</v>
      </c>
      <c r="BK14" s="348">
        <f t="shared" si="818"/>
        <v>44000</v>
      </c>
      <c r="BL14" s="348">
        <f t="shared" si="818"/>
        <v>46000</v>
      </c>
      <c r="BM14" s="348">
        <f t="shared" si="818"/>
        <v>48000</v>
      </c>
      <c r="BN14" s="349">
        <f t="shared" si="818"/>
        <v>50000</v>
      </c>
      <c r="BO14" s="347">
        <f t="shared" ref="BO14:CS14" si="819">+$AE$14*BO6</f>
        <v>2000</v>
      </c>
      <c r="BP14" s="348">
        <f t="shared" si="819"/>
        <v>4000</v>
      </c>
      <c r="BQ14" s="348">
        <f t="shared" si="819"/>
        <v>6000</v>
      </c>
      <c r="BR14" s="348">
        <f t="shared" si="819"/>
        <v>8000</v>
      </c>
      <c r="BS14" s="348">
        <f t="shared" si="819"/>
        <v>10000</v>
      </c>
      <c r="BT14" s="348">
        <f t="shared" si="819"/>
        <v>12000</v>
      </c>
      <c r="BU14" s="348">
        <f t="shared" si="819"/>
        <v>14000</v>
      </c>
      <c r="BV14" s="348">
        <f t="shared" si="819"/>
        <v>16000</v>
      </c>
      <c r="BW14" s="348">
        <f t="shared" si="819"/>
        <v>18000</v>
      </c>
      <c r="BX14" s="348">
        <f t="shared" si="819"/>
        <v>20000</v>
      </c>
      <c r="BY14" s="348">
        <f t="shared" si="819"/>
        <v>22000</v>
      </c>
      <c r="BZ14" s="348">
        <f t="shared" si="819"/>
        <v>24000</v>
      </c>
      <c r="CA14" s="348">
        <f t="shared" si="819"/>
        <v>26000</v>
      </c>
      <c r="CB14" s="348">
        <f t="shared" si="819"/>
        <v>28000</v>
      </c>
      <c r="CC14" s="348">
        <f t="shared" si="819"/>
        <v>30000</v>
      </c>
      <c r="CD14" s="348">
        <f t="shared" si="819"/>
        <v>32000</v>
      </c>
      <c r="CE14" s="348">
        <f t="shared" si="819"/>
        <v>34000</v>
      </c>
      <c r="CF14" s="348">
        <f t="shared" si="819"/>
        <v>36000</v>
      </c>
      <c r="CG14" s="348">
        <f t="shared" si="819"/>
        <v>38000</v>
      </c>
      <c r="CH14" s="348">
        <f t="shared" si="819"/>
        <v>40000</v>
      </c>
      <c r="CI14" s="348">
        <f t="shared" si="819"/>
        <v>42000</v>
      </c>
      <c r="CJ14" s="348">
        <f t="shared" si="819"/>
        <v>44000</v>
      </c>
      <c r="CK14" s="348">
        <f t="shared" si="819"/>
        <v>46000</v>
      </c>
      <c r="CL14" s="348">
        <f t="shared" si="819"/>
        <v>48000</v>
      </c>
      <c r="CM14" s="348">
        <f t="shared" si="819"/>
        <v>50000</v>
      </c>
      <c r="CN14" s="348">
        <f t="shared" si="819"/>
        <v>52000</v>
      </c>
      <c r="CO14" s="348">
        <f t="shared" si="819"/>
        <v>54000</v>
      </c>
      <c r="CP14" s="348">
        <f t="shared" si="819"/>
        <v>56000</v>
      </c>
      <c r="CQ14" s="348">
        <f t="shared" si="819"/>
        <v>58000</v>
      </c>
      <c r="CR14" s="348">
        <f t="shared" si="819"/>
        <v>60000</v>
      </c>
      <c r="CS14" s="349">
        <f t="shared" si="819"/>
        <v>62000</v>
      </c>
      <c r="CT14" s="347">
        <f t="shared" ref="CT14:DU14" si="820">+$AF$14*CT6</f>
        <v>2000</v>
      </c>
      <c r="CU14" s="348">
        <f t="shared" si="820"/>
        <v>4000</v>
      </c>
      <c r="CV14" s="348">
        <f t="shared" si="820"/>
        <v>6000</v>
      </c>
      <c r="CW14" s="348">
        <f t="shared" si="820"/>
        <v>8000</v>
      </c>
      <c r="CX14" s="348">
        <f t="shared" si="820"/>
        <v>10000</v>
      </c>
      <c r="CY14" s="348">
        <f t="shared" si="820"/>
        <v>12000</v>
      </c>
      <c r="CZ14" s="348">
        <f t="shared" si="820"/>
        <v>14000</v>
      </c>
      <c r="DA14" s="348">
        <f t="shared" si="820"/>
        <v>16000</v>
      </c>
      <c r="DB14" s="348">
        <f t="shared" si="820"/>
        <v>18000</v>
      </c>
      <c r="DC14" s="348">
        <f t="shared" si="820"/>
        <v>20000</v>
      </c>
      <c r="DD14" s="348">
        <f t="shared" si="820"/>
        <v>22000</v>
      </c>
      <c r="DE14" s="348">
        <f t="shared" si="820"/>
        <v>24000</v>
      </c>
      <c r="DF14" s="348">
        <f t="shared" si="820"/>
        <v>26000</v>
      </c>
      <c r="DG14" s="348">
        <f t="shared" si="820"/>
        <v>28000</v>
      </c>
      <c r="DH14" s="348">
        <f t="shared" si="820"/>
        <v>30000</v>
      </c>
      <c r="DI14" s="348">
        <f t="shared" si="820"/>
        <v>32000</v>
      </c>
      <c r="DJ14" s="348">
        <f t="shared" si="820"/>
        <v>34000</v>
      </c>
      <c r="DK14" s="348">
        <f t="shared" si="820"/>
        <v>36000</v>
      </c>
      <c r="DL14" s="348">
        <f t="shared" si="820"/>
        <v>38000</v>
      </c>
      <c r="DM14" s="348">
        <f t="shared" si="820"/>
        <v>40000</v>
      </c>
      <c r="DN14" s="348">
        <f t="shared" si="820"/>
        <v>42000</v>
      </c>
      <c r="DO14" s="348">
        <f t="shared" si="820"/>
        <v>44000</v>
      </c>
      <c r="DP14" s="348">
        <f t="shared" si="820"/>
        <v>46000</v>
      </c>
      <c r="DQ14" s="348">
        <f t="shared" si="820"/>
        <v>48000</v>
      </c>
      <c r="DR14" s="348">
        <f t="shared" si="820"/>
        <v>50000</v>
      </c>
      <c r="DS14" s="348">
        <f t="shared" si="820"/>
        <v>52000</v>
      </c>
      <c r="DT14" s="348">
        <f t="shared" si="820"/>
        <v>54000</v>
      </c>
      <c r="DU14" s="348">
        <f t="shared" si="820"/>
        <v>56000</v>
      </c>
      <c r="DV14" s="347">
        <f t="shared" ref="DV14:EZ14" si="821">+$AG$14*DV6</f>
        <v>2896.7009677419355</v>
      </c>
      <c r="DW14" s="348">
        <f t="shared" si="821"/>
        <v>5793.4019354838711</v>
      </c>
      <c r="DX14" s="348">
        <f t="shared" si="821"/>
        <v>8690.1029032258066</v>
      </c>
      <c r="DY14" s="348">
        <f t="shared" si="821"/>
        <v>11586.803870967742</v>
      </c>
      <c r="DZ14" s="348">
        <f t="shared" si="821"/>
        <v>14483.504838709678</v>
      </c>
      <c r="EA14" s="348">
        <f t="shared" si="821"/>
        <v>17380.205806451613</v>
      </c>
      <c r="EB14" s="348">
        <f t="shared" si="821"/>
        <v>20276.906774193551</v>
      </c>
      <c r="EC14" s="348">
        <f t="shared" si="821"/>
        <v>23173.607741935484</v>
      </c>
      <c r="ED14" s="348">
        <f t="shared" si="821"/>
        <v>26070.308709677418</v>
      </c>
      <c r="EE14" s="348">
        <f t="shared" si="821"/>
        <v>28967.009677419355</v>
      </c>
      <c r="EF14" s="348">
        <f t="shared" si="821"/>
        <v>31863.710645161293</v>
      </c>
      <c r="EG14" s="348">
        <f t="shared" si="821"/>
        <v>34760.411612903226</v>
      </c>
      <c r="EH14" s="348">
        <f t="shared" si="821"/>
        <v>37657.11258064516</v>
      </c>
      <c r="EI14" s="348">
        <f t="shared" si="821"/>
        <v>40553.813548387101</v>
      </c>
      <c r="EJ14" s="348">
        <f t="shared" si="821"/>
        <v>43450.514516129035</v>
      </c>
      <c r="EK14" s="348">
        <f t="shared" si="821"/>
        <v>46347.215483870968</v>
      </c>
      <c r="EL14" s="348">
        <f t="shared" si="821"/>
        <v>49243.916451612902</v>
      </c>
      <c r="EM14" s="348">
        <f t="shared" si="821"/>
        <v>52140.617419354836</v>
      </c>
      <c r="EN14" s="348">
        <f t="shared" si="821"/>
        <v>55037.318387096777</v>
      </c>
      <c r="EO14" s="348">
        <f t="shared" si="821"/>
        <v>57934.019354838711</v>
      </c>
      <c r="EP14" s="348">
        <f t="shared" si="821"/>
        <v>60830.720322580644</v>
      </c>
      <c r="EQ14" s="348">
        <f t="shared" si="821"/>
        <v>63727.421290322585</v>
      </c>
      <c r="ER14" s="348">
        <f t="shared" si="821"/>
        <v>66624.122258064512</v>
      </c>
      <c r="ES14" s="348">
        <f t="shared" si="821"/>
        <v>69520.823225806453</v>
      </c>
      <c r="ET14" s="348">
        <f t="shared" si="821"/>
        <v>72417.524193548394</v>
      </c>
      <c r="EU14" s="348">
        <f t="shared" si="821"/>
        <v>75314.22516129032</v>
      </c>
      <c r="EV14" s="348">
        <f t="shared" si="821"/>
        <v>78210.926129032261</v>
      </c>
      <c r="EW14" s="348">
        <f t="shared" si="821"/>
        <v>81107.627096774202</v>
      </c>
      <c r="EX14" s="348">
        <f t="shared" si="821"/>
        <v>84004.328064516129</v>
      </c>
      <c r="EY14" s="348">
        <f t="shared" si="821"/>
        <v>86901.029032258069</v>
      </c>
      <c r="EZ14" s="348">
        <f t="shared" si="821"/>
        <v>89797.73</v>
      </c>
      <c r="FA14" s="347">
        <f t="shared" ref="FA14:GD14" si="822">+$AH$14*FA6</f>
        <v>3000</v>
      </c>
      <c r="FB14" s="348">
        <f t="shared" si="822"/>
        <v>6000</v>
      </c>
      <c r="FC14" s="348">
        <f t="shared" si="822"/>
        <v>9000</v>
      </c>
      <c r="FD14" s="348">
        <f t="shared" si="822"/>
        <v>12000</v>
      </c>
      <c r="FE14" s="348">
        <f t="shared" si="822"/>
        <v>15000</v>
      </c>
      <c r="FF14" s="348">
        <f t="shared" si="822"/>
        <v>18000</v>
      </c>
      <c r="FG14" s="348">
        <f t="shared" si="822"/>
        <v>21000</v>
      </c>
      <c r="FH14" s="348">
        <f t="shared" si="822"/>
        <v>24000</v>
      </c>
      <c r="FI14" s="348">
        <f t="shared" si="822"/>
        <v>27000</v>
      </c>
      <c r="FJ14" s="348">
        <f t="shared" si="822"/>
        <v>30000</v>
      </c>
      <c r="FK14" s="348">
        <f t="shared" si="822"/>
        <v>33000</v>
      </c>
      <c r="FL14" s="348">
        <f t="shared" si="822"/>
        <v>36000</v>
      </c>
      <c r="FM14" s="348">
        <f t="shared" si="822"/>
        <v>39000</v>
      </c>
      <c r="FN14" s="348">
        <f t="shared" si="822"/>
        <v>42000</v>
      </c>
      <c r="FO14" s="348">
        <f t="shared" si="822"/>
        <v>45000</v>
      </c>
      <c r="FP14" s="348">
        <f t="shared" si="822"/>
        <v>48000</v>
      </c>
      <c r="FQ14" s="348">
        <f t="shared" si="822"/>
        <v>51000</v>
      </c>
      <c r="FR14" s="348">
        <f t="shared" si="822"/>
        <v>54000</v>
      </c>
      <c r="FS14" s="348">
        <f t="shared" si="822"/>
        <v>57000</v>
      </c>
      <c r="FT14" s="348">
        <f t="shared" si="822"/>
        <v>60000</v>
      </c>
      <c r="FU14" s="348">
        <f t="shared" si="822"/>
        <v>63000</v>
      </c>
      <c r="FV14" s="348">
        <f t="shared" si="822"/>
        <v>66000</v>
      </c>
      <c r="FW14" s="348">
        <f t="shared" si="822"/>
        <v>69000</v>
      </c>
      <c r="FX14" s="348">
        <f t="shared" si="822"/>
        <v>72000</v>
      </c>
      <c r="FY14" s="348">
        <f t="shared" si="822"/>
        <v>75000</v>
      </c>
      <c r="FZ14" s="348">
        <f t="shared" si="822"/>
        <v>78000</v>
      </c>
      <c r="GA14" s="348">
        <f t="shared" si="822"/>
        <v>81000</v>
      </c>
      <c r="GB14" s="348">
        <f t="shared" si="822"/>
        <v>84000</v>
      </c>
      <c r="GC14" s="348">
        <f t="shared" si="822"/>
        <v>87000</v>
      </c>
      <c r="GD14" s="348">
        <f t="shared" si="822"/>
        <v>90000</v>
      </c>
      <c r="GE14" s="347">
        <f t="shared" ref="GE14:HI14" si="823">+$AI$14*GE6</f>
        <v>3000</v>
      </c>
      <c r="GF14" s="348">
        <f t="shared" si="823"/>
        <v>6000</v>
      </c>
      <c r="GG14" s="348">
        <f t="shared" si="823"/>
        <v>9000</v>
      </c>
      <c r="GH14" s="348">
        <f t="shared" si="823"/>
        <v>12000</v>
      </c>
      <c r="GI14" s="348">
        <f t="shared" si="823"/>
        <v>15000</v>
      </c>
      <c r="GJ14" s="348">
        <f t="shared" si="823"/>
        <v>18000</v>
      </c>
      <c r="GK14" s="348">
        <f t="shared" si="823"/>
        <v>21000</v>
      </c>
      <c r="GL14" s="348">
        <f t="shared" si="823"/>
        <v>24000</v>
      </c>
      <c r="GM14" s="348">
        <f t="shared" si="823"/>
        <v>27000</v>
      </c>
      <c r="GN14" s="348">
        <f t="shared" si="823"/>
        <v>30000</v>
      </c>
      <c r="GO14" s="348">
        <f t="shared" si="823"/>
        <v>33000</v>
      </c>
      <c r="GP14" s="348">
        <f t="shared" si="823"/>
        <v>36000</v>
      </c>
      <c r="GQ14" s="348">
        <f t="shared" si="823"/>
        <v>39000</v>
      </c>
      <c r="GR14" s="348">
        <f t="shared" si="823"/>
        <v>42000</v>
      </c>
      <c r="GS14" s="348">
        <f t="shared" si="823"/>
        <v>45000</v>
      </c>
      <c r="GT14" s="348">
        <f t="shared" si="823"/>
        <v>48000</v>
      </c>
      <c r="GU14" s="348">
        <f t="shared" si="823"/>
        <v>51000</v>
      </c>
      <c r="GV14" s="348">
        <f t="shared" si="823"/>
        <v>54000</v>
      </c>
      <c r="GW14" s="348">
        <f t="shared" si="823"/>
        <v>57000</v>
      </c>
      <c r="GX14" s="348">
        <f t="shared" si="823"/>
        <v>60000</v>
      </c>
      <c r="GY14" s="348">
        <f t="shared" si="823"/>
        <v>63000</v>
      </c>
      <c r="GZ14" s="348">
        <f t="shared" si="823"/>
        <v>66000</v>
      </c>
      <c r="HA14" s="348">
        <f t="shared" si="823"/>
        <v>69000</v>
      </c>
      <c r="HB14" s="348">
        <f t="shared" si="823"/>
        <v>72000</v>
      </c>
      <c r="HC14" s="348">
        <f t="shared" si="823"/>
        <v>75000</v>
      </c>
      <c r="HD14" s="348">
        <f t="shared" si="823"/>
        <v>78000</v>
      </c>
      <c r="HE14" s="348">
        <f t="shared" si="823"/>
        <v>81000</v>
      </c>
      <c r="HF14" s="348">
        <f t="shared" si="823"/>
        <v>84000</v>
      </c>
      <c r="HG14" s="348">
        <f t="shared" si="823"/>
        <v>87000</v>
      </c>
      <c r="HH14" s="348">
        <f t="shared" si="823"/>
        <v>90000</v>
      </c>
      <c r="HI14" s="349">
        <f t="shared" si="823"/>
        <v>93000</v>
      </c>
      <c r="HJ14" s="347">
        <f t="shared" ref="HJ14:IM14" si="824">+$AJ$14*HJ6</f>
        <v>4000</v>
      </c>
      <c r="HK14" s="348">
        <f t="shared" si="824"/>
        <v>8000</v>
      </c>
      <c r="HL14" s="348">
        <f t="shared" si="824"/>
        <v>12000</v>
      </c>
      <c r="HM14" s="348">
        <f t="shared" si="824"/>
        <v>16000</v>
      </c>
      <c r="HN14" s="348">
        <f t="shared" si="824"/>
        <v>20000</v>
      </c>
      <c r="HO14" s="348">
        <f t="shared" si="824"/>
        <v>24000</v>
      </c>
      <c r="HP14" s="348">
        <f t="shared" si="824"/>
        <v>28000</v>
      </c>
      <c r="HQ14" s="348">
        <f t="shared" si="824"/>
        <v>32000</v>
      </c>
      <c r="HR14" s="348">
        <f t="shared" si="824"/>
        <v>36000</v>
      </c>
      <c r="HS14" s="348">
        <f t="shared" si="824"/>
        <v>40000</v>
      </c>
      <c r="HT14" s="348">
        <f t="shared" si="824"/>
        <v>44000</v>
      </c>
      <c r="HU14" s="348">
        <f t="shared" si="824"/>
        <v>48000</v>
      </c>
      <c r="HV14" s="348">
        <f t="shared" si="824"/>
        <v>52000</v>
      </c>
      <c r="HW14" s="348">
        <f t="shared" si="824"/>
        <v>56000</v>
      </c>
      <c r="HX14" s="348">
        <f t="shared" si="824"/>
        <v>60000</v>
      </c>
      <c r="HY14" s="348">
        <f t="shared" si="824"/>
        <v>64000</v>
      </c>
      <c r="HZ14" s="348">
        <f t="shared" si="824"/>
        <v>68000</v>
      </c>
      <c r="IA14" s="348">
        <f t="shared" si="824"/>
        <v>72000</v>
      </c>
      <c r="IB14" s="348">
        <f t="shared" si="824"/>
        <v>76000</v>
      </c>
      <c r="IC14" s="348">
        <f t="shared" si="824"/>
        <v>80000</v>
      </c>
      <c r="ID14" s="348">
        <f t="shared" si="824"/>
        <v>84000</v>
      </c>
      <c r="IE14" s="348">
        <f t="shared" si="824"/>
        <v>88000</v>
      </c>
      <c r="IF14" s="348">
        <f t="shared" si="824"/>
        <v>92000</v>
      </c>
      <c r="IG14" s="348">
        <f t="shared" si="824"/>
        <v>96000</v>
      </c>
      <c r="IH14" s="348">
        <f t="shared" si="824"/>
        <v>100000</v>
      </c>
      <c r="II14" s="348">
        <f t="shared" si="824"/>
        <v>104000</v>
      </c>
      <c r="IJ14" s="348">
        <f t="shared" si="824"/>
        <v>108000</v>
      </c>
      <c r="IK14" s="348">
        <f t="shared" si="824"/>
        <v>112000</v>
      </c>
      <c r="IL14" s="348">
        <f t="shared" si="824"/>
        <v>116000</v>
      </c>
      <c r="IM14" s="348">
        <f t="shared" si="824"/>
        <v>120000</v>
      </c>
      <c r="IN14" s="347">
        <f t="shared" ref="IN14:JR14" si="825">+$AK$14*IN6</f>
        <v>4000</v>
      </c>
      <c r="IO14" s="348">
        <f t="shared" si="825"/>
        <v>8000</v>
      </c>
      <c r="IP14" s="348">
        <f t="shared" si="825"/>
        <v>12000</v>
      </c>
      <c r="IQ14" s="348">
        <f t="shared" si="825"/>
        <v>16000</v>
      </c>
      <c r="IR14" s="348">
        <f t="shared" si="825"/>
        <v>20000</v>
      </c>
      <c r="IS14" s="348">
        <f t="shared" si="825"/>
        <v>24000</v>
      </c>
      <c r="IT14" s="348">
        <f t="shared" si="825"/>
        <v>28000</v>
      </c>
      <c r="IU14" s="348">
        <f t="shared" si="825"/>
        <v>32000</v>
      </c>
      <c r="IV14" s="348">
        <f t="shared" si="825"/>
        <v>36000</v>
      </c>
      <c r="IW14" s="348">
        <f t="shared" si="825"/>
        <v>40000</v>
      </c>
      <c r="IX14" s="348">
        <f t="shared" si="825"/>
        <v>44000</v>
      </c>
      <c r="IY14" s="348">
        <f t="shared" si="825"/>
        <v>48000</v>
      </c>
      <c r="IZ14" s="348">
        <f t="shared" si="825"/>
        <v>52000</v>
      </c>
      <c r="JA14" s="348">
        <f t="shared" si="825"/>
        <v>56000</v>
      </c>
      <c r="JB14" s="348">
        <f t="shared" si="825"/>
        <v>60000</v>
      </c>
      <c r="JC14" s="348">
        <f t="shared" si="825"/>
        <v>64000</v>
      </c>
      <c r="JD14" s="348">
        <f t="shared" si="825"/>
        <v>68000</v>
      </c>
      <c r="JE14" s="348">
        <f t="shared" si="825"/>
        <v>72000</v>
      </c>
      <c r="JF14" s="348">
        <f t="shared" si="825"/>
        <v>76000</v>
      </c>
      <c r="JG14" s="348">
        <f t="shared" si="825"/>
        <v>80000</v>
      </c>
      <c r="JH14" s="348">
        <f t="shared" si="825"/>
        <v>84000</v>
      </c>
      <c r="JI14" s="348">
        <f t="shared" si="825"/>
        <v>88000</v>
      </c>
      <c r="JJ14" s="348">
        <f t="shared" si="825"/>
        <v>92000</v>
      </c>
      <c r="JK14" s="348">
        <f t="shared" si="825"/>
        <v>96000</v>
      </c>
      <c r="JL14" s="348">
        <f t="shared" si="825"/>
        <v>100000</v>
      </c>
      <c r="JM14" s="348">
        <f t="shared" si="825"/>
        <v>104000</v>
      </c>
      <c r="JN14" s="348">
        <f t="shared" si="825"/>
        <v>108000</v>
      </c>
      <c r="JO14" s="348">
        <f t="shared" si="825"/>
        <v>112000</v>
      </c>
      <c r="JP14" s="348">
        <f t="shared" si="825"/>
        <v>116000</v>
      </c>
      <c r="JQ14" s="348">
        <f t="shared" si="825"/>
        <v>120000</v>
      </c>
      <c r="JR14" s="349">
        <f t="shared" si="825"/>
        <v>124000</v>
      </c>
      <c r="JS14" s="347">
        <f t="shared" ref="JS14:KW14" si="826">+$AL$14*JS6</f>
        <v>4000</v>
      </c>
      <c r="JT14" s="348">
        <f t="shared" si="826"/>
        <v>8000</v>
      </c>
      <c r="JU14" s="348">
        <f t="shared" si="826"/>
        <v>12000</v>
      </c>
      <c r="JV14" s="348">
        <f t="shared" si="826"/>
        <v>16000</v>
      </c>
      <c r="JW14" s="348">
        <f t="shared" si="826"/>
        <v>20000</v>
      </c>
      <c r="JX14" s="348">
        <f t="shared" si="826"/>
        <v>24000</v>
      </c>
      <c r="JY14" s="348">
        <f t="shared" si="826"/>
        <v>28000</v>
      </c>
      <c r="JZ14" s="348">
        <f t="shared" si="826"/>
        <v>32000</v>
      </c>
      <c r="KA14" s="348">
        <f t="shared" si="826"/>
        <v>36000</v>
      </c>
      <c r="KB14" s="348">
        <f t="shared" si="826"/>
        <v>40000</v>
      </c>
      <c r="KC14" s="348">
        <f t="shared" si="826"/>
        <v>44000</v>
      </c>
      <c r="KD14" s="348">
        <f t="shared" si="826"/>
        <v>48000</v>
      </c>
      <c r="KE14" s="348">
        <f t="shared" si="826"/>
        <v>52000</v>
      </c>
      <c r="KF14" s="348">
        <f t="shared" si="826"/>
        <v>56000</v>
      </c>
      <c r="KG14" s="348">
        <f t="shared" si="826"/>
        <v>60000</v>
      </c>
      <c r="KH14" s="348">
        <f t="shared" si="826"/>
        <v>64000</v>
      </c>
      <c r="KI14" s="348">
        <f t="shared" si="826"/>
        <v>68000</v>
      </c>
      <c r="KJ14" s="348">
        <f t="shared" si="826"/>
        <v>72000</v>
      </c>
      <c r="KK14" s="348">
        <f t="shared" si="826"/>
        <v>76000</v>
      </c>
      <c r="KL14" s="348">
        <f t="shared" si="826"/>
        <v>80000</v>
      </c>
      <c r="KM14" s="348">
        <f t="shared" si="826"/>
        <v>84000</v>
      </c>
      <c r="KN14" s="348">
        <f t="shared" si="826"/>
        <v>88000</v>
      </c>
      <c r="KO14" s="348">
        <f t="shared" si="826"/>
        <v>92000</v>
      </c>
      <c r="KP14" s="348">
        <f t="shared" si="826"/>
        <v>96000</v>
      </c>
      <c r="KQ14" s="348">
        <f t="shared" si="826"/>
        <v>100000</v>
      </c>
      <c r="KR14" s="348">
        <f t="shared" si="826"/>
        <v>104000</v>
      </c>
      <c r="KS14" s="348">
        <f t="shared" si="826"/>
        <v>108000</v>
      </c>
      <c r="KT14" s="348">
        <f t="shared" si="826"/>
        <v>112000</v>
      </c>
      <c r="KU14" s="348">
        <f t="shared" si="826"/>
        <v>116000</v>
      </c>
      <c r="KV14" s="348">
        <f t="shared" si="826"/>
        <v>120000</v>
      </c>
      <c r="KW14" s="349">
        <f t="shared" si="826"/>
        <v>124000</v>
      </c>
      <c r="KX14" s="347">
        <f t="shared" ref="KX14:MA14" si="827">+$AM$14*KX6</f>
        <v>4000</v>
      </c>
      <c r="KY14" s="348">
        <f t="shared" si="827"/>
        <v>8000</v>
      </c>
      <c r="KZ14" s="348">
        <f t="shared" si="827"/>
        <v>12000</v>
      </c>
      <c r="LA14" s="348">
        <f t="shared" si="827"/>
        <v>16000</v>
      </c>
      <c r="LB14" s="348">
        <f t="shared" si="827"/>
        <v>20000</v>
      </c>
      <c r="LC14" s="348">
        <f t="shared" si="827"/>
        <v>24000</v>
      </c>
      <c r="LD14" s="348">
        <f t="shared" si="827"/>
        <v>28000</v>
      </c>
      <c r="LE14" s="348">
        <f t="shared" si="827"/>
        <v>32000</v>
      </c>
      <c r="LF14" s="348">
        <f t="shared" si="827"/>
        <v>36000</v>
      </c>
      <c r="LG14" s="348">
        <f t="shared" si="827"/>
        <v>40000</v>
      </c>
      <c r="LH14" s="348">
        <f t="shared" si="827"/>
        <v>44000</v>
      </c>
      <c r="LI14" s="348">
        <f t="shared" si="827"/>
        <v>48000</v>
      </c>
      <c r="LJ14" s="348">
        <f t="shared" si="827"/>
        <v>52000</v>
      </c>
      <c r="LK14" s="348">
        <f t="shared" si="827"/>
        <v>56000</v>
      </c>
      <c r="LL14" s="348">
        <f t="shared" si="827"/>
        <v>60000</v>
      </c>
      <c r="LM14" s="348">
        <f t="shared" si="827"/>
        <v>64000</v>
      </c>
      <c r="LN14" s="348">
        <f t="shared" si="827"/>
        <v>68000</v>
      </c>
      <c r="LO14" s="348">
        <f t="shared" si="827"/>
        <v>72000</v>
      </c>
      <c r="LP14" s="348">
        <f t="shared" si="827"/>
        <v>76000</v>
      </c>
      <c r="LQ14" s="348">
        <f t="shared" si="827"/>
        <v>80000</v>
      </c>
      <c r="LR14" s="348">
        <f t="shared" si="827"/>
        <v>84000</v>
      </c>
      <c r="LS14" s="348">
        <f t="shared" si="827"/>
        <v>88000</v>
      </c>
      <c r="LT14" s="348">
        <f t="shared" si="827"/>
        <v>92000</v>
      </c>
      <c r="LU14" s="348">
        <f t="shared" si="827"/>
        <v>96000</v>
      </c>
      <c r="LV14" s="348">
        <f t="shared" si="827"/>
        <v>100000</v>
      </c>
      <c r="LW14" s="348">
        <f t="shared" si="827"/>
        <v>104000</v>
      </c>
      <c r="LX14" s="348">
        <f t="shared" si="827"/>
        <v>108000</v>
      </c>
      <c r="LY14" s="348">
        <f t="shared" si="827"/>
        <v>112000</v>
      </c>
      <c r="LZ14" s="348">
        <f t="shared" si="827"/>
        <v>116000</v>
      </c>
      <c r="MA14" s="348">
        <f t="shared" si="827"/>
        <v>120000</v>
      </c>
      <c r="MB14" s="347">
        <f t="shared" ref="MB14:NF14" si="828">+$AN$14*MB6</f>
        <v>4000</v>
      </c>
      <c r="MC14" s="348">
        <f t="shared" si="828"/>
        <v>8000</v>
      </c>
      <c r="MD14" s="348">
        <f t="shared" si="828"/>
        <v>12000</v>
      </c>
      <c r="ME14" s="348">
        <f t="shared" si="828"/>
        <v>16000</v>
      </c>
      <c r="MF14" s="348">
        <f t="shared" si="828"/>
        <v>20000</v>
      </c>
      <c r="MG14" s="348">
        <f t="shared" si="828"/>
        <v>24000</v>
      </c>
      <c r="MH14" s="348">
        <f t="shared" si="828"/>
        <v>28000</v>
      </c>
      <c r="MI14" s="348">
        <f t="shared" si="828"/>
        <v>32000</v>
      </c>
      <c r="MJ14" s="348">
        <f t="shared" si="828"/>
        <v>36000</v>
      </c>
      <c r="MK14" s="348">
        <f t="shared" si="828"/>
        <v>40000</v>
      </c>
      <c r="ML14" s="348">
        <f t="shared" si="828"/>
        <v>44000</v>
      </c>
      <c r="MM14" s="348">
        <f t="shared" si="828"/>
        <v>48000</v>
      </c>
      <c r="MN14" s="348">
        <f t="shared" si="828"/>
        <v>52000</v>
      </c>
      <c r="MO14" s="348">
        <f t="shared" si="828"/>
        <v>56000</v>
      </c>
      <c r="MP14" s="348">
        <f t="shared" si="828"/>
        <v>60000</v>
      </c>
      <c r="MQ14" s="348">
        <f t="shared" si="828"/>
        <v>64000</v>
      </c>
      <c r="MR14" s="348">
        <f t="shared" si="828"/>
        <v>68000</v>
      </c>
      <c r="MS14" s="348">
        <f t="shared" si="828"/>
        <v>72000</v>
      </c>
      <c r="MT14" s="348">
        <f t="shared" si="828"/>
        <v>76000</v>
      </c>
      <c r="MU14" s="348">
        <f t="shared" si="828"/>
        <v>80000</v>
      </c>
      <c r="MV14" s="348">
        <f t="shared" si="828"/>
        <v>84000</v>
      </c>
      <c r="MW14" s="348">
        <f t="shared" si="828"/>
        <v>88000</v>
      </c>
      <c r="MX14" s="348">
        <f t="shared" si="828"/>
        <v>92000</v>
      </c>
      <c r="MY14" s="348">
        <f t="shared" si="828"/>
        <v>96000</v>
      </c>
      <c r="MZ14" s="348">
        <f t="shared" si="828"/>
        <v>100000</v>
      </c>
      <c r="NA14" s="348">
        <f t="shared" si="828"/>
        <v>104000</v>
      </c>
      <c r="NB14" s="348">
        <f t="shared" si="828"/>
        <v>108000</v>
      </c>
      <c r="NC14" s="348">
        <f t="shared" si="828"/>
        <v>112000</v>
      </c>
      <c r="ND14" s="348">
        <f t="shared" si="828"/>
        <v>116000</v>
      </c>
      <c r="NE14" s="348">
        <f t="shared" si="828"/>
        <v>120000</v>
      </c>
      <c r="NF14" s="348">
        <f t="shared" si="828"/>
        <v>124000</v>
      </c>
      <c r="NG14" s="347">
        <f t="shared" ref="NG14:OP14" si="829">+$AO$14*NG6</f>
        <v>4000</v>
      </c>
      <c r="NH14" s="348">
        <f t="shared" si="829"/>
        <v>8000</v>
      </c>
      <c r="NI14" s="348">
        <f t="shared" si="829"/>
        <v>12000</v>
      </c>
      <c r="NJ14" s="348">
        <f t="shared" si="829"/>
        <v>16000</v>
      </c>
      <c r="NK14" s="348">
        <f t="shared" si="829"/>
        <v>20000</v>
      </c>
      <c r="NL14" s="348">
        <f t="shared" si="829"/>
        <v>24000</v>
      </c>
      <c r="NM14" s="348">
        <f t="shared" si="829"/>
        <v>28000</v>
      </c>
      <c r="NN14" s="348">
        <f t="shared" si="829"/>
        <v>32000</v>
      </c>
      <c r="NO14" s="348">
        <f t="shared" si="829"/>
        <v>36000</v>
      </c>
      <c r="NP14" s="348">
        <f t="shared" si="829"/>
        <v>40000</v>
      </c>
      <c r="NQ14" s="348">
        <f t="shared" si="829"/>
        <v>44000</v>
      </c>
      <c r="NR14" s="348">
        <f t="shared" si="829"/>
        <v>48000</v>
      </c>
      <c r="NS14" s="348">
        <f t="shared" si="829"/>
        <v>52000</v>
      </c>
      <c r="NT14" s="348">
        <f t="shared" si="829"/>
        <v>56000</v>
      </c>
      <c r="NU14" s="348">
        <f t="shared" si="829"/>
        <v>60000</v>
      </c>
      <c r="NV14" s="348">
        <f t="shared" si="829"/>
        <v>64000</v>
      </c>
      <c r="NW14" s="348">
        <f t="shared" si="829"/>
        <v>68000</v>
      </c>
      <c r="NX14" s="348">
        <f t="shared" si="829"/>
        <v>72000</v>
      </c>
      <c r="NY14" s="348">
        <f t="shared" si="829"/>
        <v>76000</v>
      </c>
      <c r="NZ14" s="348">
        <f t="shared" si="829"/>
        <v>80000</v>
      </c>
      <c r="OA14" s="348">
        <f t="shared" si="829"/>
        <v>84000</v>
      </c>
      <c r="OB14" s="348">
        <f t="shared" si="829"/>
        <v>88000</v>
      </c>
      <c r="OC14" s="348">
        <f t="shared" si="829"/>
        <v>92000</v>
      </c>
      <c r="OD14" s="348">
        <f t="shared" si="829"/>
        <v>96000</v>
      </c>
      <c r="OE14" s="348">
        <f t="shared" si="829"/>
        <v>100000</v>
      </c>
      <c r="OF14" s="348">
        <f t="shared" si="829"/>
        <v>104000</v>
      </c>
      <c r="OG14" s="348">
        <f t="shared" si="829"/>
        <v>108000</v>
      </c>
      <c r="OH14" s="348">
        <f t="shared" si="829"/>
        <v>112000</v>
      </c>
      <c r="OI14" s="348">
        <f t="shared" si="829"/>
        <v>116000</v>
      </c>
      <c r="OJ14" s="348">
        <f t="shared" si="829"/>
        <v>120000</v>
      </c>
      <c r="OK14" s="348">
        <f t="shared" si="829"/>
        <v>124000</v>
      </c>
      <c r="OL14" s="348">
        <f t="shared" si="829"/>
        <v>128000</v>
      </c>
      <c r="OM14" s="348">
        <f t="shared" si="829"/>
        <v>132000</v>
      </c>
      <c r="ON14" s="348">
        <f t="shared" si="829"/>
        <v>136000</v>
      </c>
      <c r="OO14" s="348">
        <f t="shared" si="829"/>
        <v>140000</v>
      </c>
      <c r="OP14" s="349">
        <f t="shared" si="829"/>
        <v>144000</v>
      </c>
      <c r="OQ14" s="348">
        <f>+AP14/AP6</f>
        <v>2000</v>
      </c>
      <c r="OR14" s="348">
        <f t="shared" ref="OR14:RC14" si="830">+AQ14/AQ6</f>
        <v>2000</v>
      </c>
      <c r="OS14" s="348">
        <f t="shared" si="830"/>
        <v>2000</v>
      </c>
      <c r="OT14" s="348">
        <f t="shared" si="830"/>
        <v>2000</v>
      </c>
      <c r="OU14" s="348">
        <f t="shared" si="830"/>
        <v>2000</v>
      </c>
      <c r="OV14" s="348">
        <f t="shared" si="830"/>
        <v>2000</v>
      </c>
      <c r="OW14" s="348">
        <f t="shared" si="830"/>
        <v>2000</v>
      </c>
      <c r="OX14" s="348">
        <f t="shared" si="830"/>
        <v>2000</v>
      </c>
      <c r="OY14" s="348">
        <f t="shared" si="830"/>
        <v>2000</v>
      </c>
      <c r="OZ14" s="348">
        <f t="shared" si="830"/>
        <v>2000</v>
      </c>
      <c r="PA14" s="348">
        <f t="shared" si="830"/>
        <v>2000</v>
      </c>
      <c r="PB14" s="348">
        <f t="shared" si="830"/>
        <v>2000</v>
      </c>
      <c r="PC14" s="348">
        <f t="shared" si="830"/>
        <v>2000</v>
      </c>
      <c r="PD14" s="348">
        <f t="shared" si="830"/>
        <v>2000</v>
      </c>
      <c r="PE14" s="348">
        <f t="shared" si="830"/>
        <v>2000</v>
      </c>
      <c r="PF14" s="348">
        <f t="shared" si="830"/>
        <v>2000</v>
      </c>
      <c r="PG14" s="348">
        <f t="shared" si="830"/>
        <v>2000</v>
      </c>
      <c r="PH14" s="348">
        <f t="shared" si="830"/>
        <v>2000</v>
      </c>
      <c r="PI14" s="348">
        <f t="shared" si="830"/>
        <v>2000</v>
      </c>
      <c r="PJ14" s="348">
        <f t="shared" si="830"/>
        <v>2000</v>
      </c>
      <c r="PK14" s="348">
        <f t="shared" si="830"/>
        <v>2000</v>
      </c>
      <c r="PL14" s="348">
        <f t="shared" si="830"/>
        <v>2000</v>
      </c>
      <c r="PM14" s="348">
        <f t="shared" si="830"/>
        <v>2000</v>
      </c>
      <c r="PN14" s="348">
        <f t="shared" si="830"/>
        <v>2000</v>
      </c>
      <c r="PO14" s="348">
        <f t="shared" si="830"/>
        <v>2000</v>
      </c>
      <c r="PP14" s="348">
        <f t="shared" si="830"/>
        <v>2000</v>
      </c>
      <c r="PQ14" s="348">
        <f t="shared" si="830"/>
        <v>2000</v>
      </c>
      <c r="PR14" s="348">
        <f t="shared" si="830"/>
        <v>2000</v>
      </c>
      <c r="PS14" s="348">
        <f t="shared" si="830"/>
        <v>2000</v>
      </c>
      <c r="PT14" s="348">
        <f t="shared" si="830"/>
        <v>2000</v>
      </c>
      <c r="PU14" s="348">
        <f t="shared" si="830"/>
        <v>2000</v>
      </c>
      <c r="PV14" s="348">
        <f t="shared" si="830"/>
        <v>2000</v>
      </c>
      <c r="PW14" s="348">
        <f t="shared" si="830"/>
        <v>2000</v>
      </c>
      <c r="PX14" s="348">
        <f t="shared" si="830"/>
        <v>2000</v>
      </c>
      <c r="PY14" s="348">
        <f t="shared" si="830"/>
        <v>2000</v>
      </c>
      <c r="PZ14" s="348">
        <f t="shared" si="830"/>
        <v>2000</v>
      </c>
      <c r="QA14" s="348">
        <f t="shared" si="830"/>
        <v>2000</v>
      </c>
      <c r="QB14" s="348">
        <f t="shared" si="830"/>
        <v>2000</v>
      </c>
      <c r="QC14" s="348">
        <f t="shared" si="830"/>
        <v>2000</v>
      </c>
      <c r="QD14" s="348">
        <f t="shared" si="830"/>
        <v>2000</v>
      </c>
      <c r="QE14" s="348">
        <f t="shared" si="830"/>
        <v>2000</v>
      </c>
      <c r="QF14" s="348">
        <f t="shared" si="830"/>
        <v>2000</v>
      </c>
      <c r="QG14" s="348">
        <f t="shared" si="830"/>
        <v>2000</v>
      </c>
      <c r="QH14" s="348">
        <f t="shared" si="830"/>
        <v>2000</v>
      </c>
      <c r="QI14" s="348">
        <f t="shared" si="830"/>
        <v>2000</v>
      </c>
      <c r="QJ14" s="348">
        <f t="shared" si="830"/>
        <v>2000</v>
      </c>
      <c r="QK14" s="348">
        <f t="shared" si="830"/>
        <v>2000</v>
      </c>
      <c r="QL14" s="348">
        <f t="shared" si="830"/>
        <v>2000</v>
      </c>
      <c r="QM14" s="348">
        <f t="shared" si="830"/>
        <v>2000</v>
      </c>
      <c r="QN14" s="348">
        <f t="shared" si="830"/>
        <v>2000</v>
      </c>
      <c r="QO14" s="348">
        <f t="shared" si="830"/>
        <v>2000</v>
      </c>
      <c r="QP14" s="348">
        <f t="shared" si="830"/>
        <v>2000</v>
      </c>
      <c r="QQ14" s="348">
        <f t="shared" si="830"/>
        <v>2000</v>
      </c>
      <c r="QR14" s="348">
        <f t="shared" si="830"/>
        <v>2000</v>
      </c>
      <c r="QS14" s="348">
        <f t="shared" si="830"/>
        <v>2000</v>
      </c>
      <c r="QT14" s="348">
        <f t="shared" si="830"/>
        <v>2000</v>
      </c>
      <c r="QU14" s="348">
        <f t="shared" si="830"/>
        <v>2000</v>
      </c>
      <c r="QV14" s="348">
        <f t="shared" si="830"/>
        <v>2000</v>
      </c>
      <c r="QW14" s="348">
        <f t="shared" si="830"/>
        <v>2000</v>
      </c>
      <c r="QX14" s="348">
        <f t="shared" si="830"/>
        <v>2000</v>
      </c>
      <c r="QY14" s="348">
        <f t="shared" si="830"/>
        <v>2000</v>
      </c>
      <c r="QZ14" s="348">
        <f t="shared" si="830"/>
        <v>2000</v>
      </c>
      <c r="RA14" s="348">
        <f t="shared" si="830"/>
        <v>2000</v>
      </c>
      <c r="RB14" s="348">
        <f t="shared" si="830"/>
        <v>2000</v>
      </c>
      <c r="RC14" s="348">
        <f t="shared" si="830"/>
        <v>2000</v>
      </c>
      <c r="RD14" s="348">
        <f t="shared" ref="RD14:SE14" si="831">+DC14/DC6</f>
        <v>2000</v>
      </c>
      <c r="RE14" s="348">
        <f t="shared" si="831"/>
        <v>2000</v>
      </c>
      <c r="RF14" s="348">
        <f t="shared" si="831"/>
        <v>2000</v>
      </c>
      <c r="RG14" s="348">
        <f t="shared" si="831"/>
        <v>2000</v>
      </c>
      <c r="RH14" s="348">
        <f t="shared" si="831"/>
        <v>2000</v>
      </c>
      <c r="RI14" s="348">
        <f t="shared" si="831"/>
        <v>2000</v>
      </c>
      <c r="RJ14" s="348">
        <f t="shared" si="831"/>
        <v>2000</v>
      </c>
      <c r="RK14" s="348">
        <f t="shared" si="831"/>
        <v>2000</v>
      </c>
      <c r="RL14" s="348">
        <f t="shared" si="831"/>
        <v>2000</v>
      </c>
      <c r="RM14" s="348">
        <f t="shared" si="831"/>
        <v>2000</v>
      </c>
      <c r="RN14" s="348">
        <f t="shared" si="831"/>
        <v>2000</v>
      </c>
      <c r="RO14" s="348">
        <f t="shared" si="831"/>
        <v>2000</v>
      </c>
      <c r="RP14" s="348">
        <f t="shared" si="831"/>
        <v>2000</v>
      </c>
      <c r="RQ14" s="348">
        <f t="shared" si="831"/>
        <v>2000</v>
      </c>
      <c r="RR14" s="348">
        <f t="shared" si="831"/>
        <v>2000</v>
      </c>
      <c r="RS14" s="348">
        <f t="shared" si="831"/>
        <v>2000</v>
      </c>
      <c r="RT14" s="348">
        <f t="shared" si="831"/>
        <v>2000</v>
      </c>
      <c r="RU14" s="348">
        <f t="shared" si="831"/>
        <v>2000</v>
      </c>
      <c r="RV14" s="348">
        <f t="shared" si="831"/>
        <v>2000</v>
      </c>
      <c r="RW14" s="348">
        <f t="shared" si="831"/>
        <v>2896.7009677419355</v>
      </c>
      <c r="RX14" s="348">
        <f t="shared" si="831"/>
        <v>2896.7009677419355</v>
      </c>
      <c r="RY14" s="348">
        <f t="shared" si="831"/>
        <v>2896.7009677419355</v>
      </c>
      <c r="RZ14" s="348">
        <f t="shared" si="831"/>
        <v>2896.7009677419355</v>
      </c>
      <c r="SA14" s="348">
        <f t="shared" si="831"/>
        <v>2896.7009677419355</v>
      </c>
      <c r="SB14" s="348">
        <f t="shared" si="831"/>
        <v>2896.7009677419355</v>
      </c>
      <c r="SC14" s="348">
        <f t="shared" si="831"/>
        <v>2896.700967741936</v>
      </c>
      <c r="SD14" s="348">
        <f t="shared" si="831"/>
        <v>2896.7009677419355</v>
      </c>
      <c r="SE14" s="348">
        <f t="shared" si="831"/>
        <v>2896.7009677419355</v>
      </c>
      <c r="SF14" s="348">
        <f t="shared" ref="SF14" si="832">+EE14/EE6</f>
        <v>2896.7009677419355</v>
      </c>
      <c r="SG14" s="348">
        <f t="shared" ref="SG14" si="833">+EF14/EF6</f>
        <v>2896.7009677419355</v>
      </c>
      <c r="SH14" s="348">
        <f t="shared" ref="SH14" si="834">+EG14/EG6</f>
        <v>2896.7009677419355</v>
      </c>
      <c r="SI14" s="348">
        <f t="shared" ref="SI14" si="835">+EH14/EH6</f>
        <v>2896.7009677419355</v>
      </c>
      <c r="SJ14" s="348">
        <f t="shared" ref="SJ14" si="836">+EI14/EI6</f>
        <v>2896.700967741936</v>
      </c>
      <c r="SK14" s="348">
        <f t="shared" ref="SK14" si="837">+EJ14/EJ6</f>
        <v>2896.7009677419355</v>
      </c>
      <c r="SL14" s="348">
        <f t="shared" ref="SL14" si="838">+EK14/EK6</f>
        <v>2896.7009677419355</v>
      </c>
      <c r="SM14" s="348">
        <f t="shared" ref="SM14" si="839">+EL14/EL6</f>
        <v>2896.7009677419355</v>
      </c>
      <c r="SN14" s="348">
        <f t="shared" ref="SN14" si="840">+EM14/EM6</f>
        <v>2896.7009677419355</v>
      </c>
      <c r="SO14" s="348">
        <f t="shared" ref="SO14" si="841">+EN14/EN6</f>
        <v>2896.7009677419355</v>
      </c>
      <c r="SP14" s="348">
        <f t="shared" ref="SP14" si="842">+EO14/EO6</f>
        <v>2896.7009677419355</v>
      </c>
      <c r="SQ14" s="348">
        <f t="shared" ref="SQ14" si="843">+EP14/EP6</f>
        <v>2896.7009677419355</v>
      </c>
      <c r="SR14" s="348">
        <f t="shared" ref="SR14" si="844">+EQ14/EQ6</f>
        <v>2896.7009677419355</v>
      </c>
      <c r="SS14" s="348">
        <f t="shared" ref="SS14" si="845">+ER14/ER6</f>
        <v>2896.7009677419351</v>
      </c>
      <c r="ST14" s="348">
        <f t="shared" ref="ST14" si="846">+ES14/ES6</f>
        <v>2896.7009677419355</v>
      </c>
      <c r="SU14" s="348">
        <f t="shared" ref="SU14" si="847">+ET14/ET6</f>
        <v>2896.7009677419355</v>
      </c>
      <c r="SV14" s="348">
        <f t="shared" ref="SV14" si="848">+EU14/EU6</f>
        <v>2896.7009677419355</v>
      </c>
      <c r="SW14" s="348">
        <f t="shared" ref="SW14" si="849">+EV14/EV6</f>
        <v>2896.7009677419355</v>
      </c>
      <c r="SX14" s="348">
        <f t="shared" ref="SX14" si="850">+EW14/EW6</f>
        <v>2896.700967741936</v>
      </c>
      <c r="SY14" s="348">
        <f t="shared" ref="SY14" si="851">+EX14/EX6</f>
        <v>2896.7009677419355</v>
      </c>
      <c r="SZ14" s="348">
        <f t="shared" ref="SZ14" si="852">+EY14/EY6</f>
        <v>2896.7009677419355</v>
      </c>
      <c r="TA14" s="348">
        <f t="shared" ref="TA14" si="853">+EZ14/EZ6</f>
        <v>2896.7009677419355</v>
      </c>
      <c r="TB14" s="348">
        <f t="shared" ref="TB14" si="854">+FA14/FA6</f>
        <v>3000</v>
      </c>
      <c r="TC14" s="348">
        <f t="shared" ref="TC14" si="855">+FB14/FB6</f>
        <v>3000</v>
      </c>
      <c r="TD14" s="348">
        <f t="shared" ref="TD14" si="856">+FC14/FC6</f>
        <v>3000</v>
      </c>
      <c r="TE14" s="348">
        <f t="shared" ref="TE14" si="857">+FD14/FD6</f>
        <v>3000</v>
      </c>
      <c r="TF14" s="348">
        <f t="shared" ref="TF14" si="858">+FE14/FE6</f>
        <v>3000</v>
      </c>
      <c r="TG14" s="348">
        <f t="shared" ref="TG14" si="859">+FF14/FF6</f>
        <v>3000</v>
      </c>
      <c r="TH14" s="348">
        <f t="shared" ref="TH14" si="860">+FG14/FG6</f>
        <v>3000</v>
      </c>
      <c r="TI14" s="348">
        <f t="shared" ref="TI14" si="861">+FH14/FH6</f>
        <v>3000</v>
      </c>
      <c r="TJ14" s="348">
        <f t="shared" ref="TJ14" si="862">+FI14/FI6</f>
        <v>3000</v>
      </c>
      <c r="TK14" s="348">
        <f t="shared" ref="TK14" si="863">+FJ14/FJ6</f>
        <v>3000</v>
      </c>
      <c r="TL14" s="348">
        <f t="shared" ref="TL14" si="864">+FK14/FK6</f>
        <v>3000</v>
      </c>
      <c r="TM14" s="348">
        <f t="shared" ref="TM14" si="865">+FL14/FL6</f>
        <v>3000</v>
      </c>
      <c r="TN14" s="348">
        <f t="shared" ref="TN14" si="866">+FM14/FM6</f>
        <v>3000</v>
      </c>
      <c r="TO14" s="348">
        <f t="shared" ref="TO14" si="867">+FN14/FN6</f>
        <v>3000</v>
      </c>
      <c r="TP14" s="348">
        <f t="shared" ref="TP14" si="868">+FO14/FO6</f>
        <v>3000</v>
      </c>
      <c r="TQ14" s="348">
        <f t="shared" ref="TQ14" si="869">+FP14/FP6</f>
        <v>3000</v>
      </c>
      <c r="TR14" s="348">
        <f t="shared" ref="TR14" si="870">+FQ14/FQ6</f>
        <v>3000</v>
      </c>
      <c r="TS14" s="348">
        <f t="shared" ref="TS14" si="871">+FR14/FR6</f>
        <v>3000</v>
      </c>
      <c r="TT14" s="348">
        <f t="shared" ref="TT14" si="872">+FS14/FS6</f>
        <v>3000</v>
      </c>
      <c r="TU14" s="348">
        <f t="shared" ref="TU14" si="873">+FT14/FT6</f>
        <v>3000</v>
      </c>
      <c r="TV14" s="348">
        <f t="shared" ref="TV14" si="874">+FU14/FU6</f>
        <v>3000</v>
      </c>
      <c r="TW14" s="348">
        <f t="shared" ref="TW14" si="875">+FV14/FV6</f>
        <v>3000</v>
      </c>
      <c r="TX14" s="348">
        <f t="shared" ref="TX14" si="876">+FW14/FW6</f>
        <v>3000</v>
      </c>
      <c r="TY14" s="348">
        <f t="shared" ref="TY14" si="877">+FX14/FX6</f>
        <v>3000</v>
      </c>
      <c r="TZ14" s="348">
        <f t="shared" ref="TZ14" si="878">+FY14/FY6</f>
        <v>3000</v>
      </c>
      <c r="UA14" s="348">
        <f t="shared" ref="UA14" si="879">+FZ14/FZ6</f>
        <v>3000</v>
      </c>
      <c r="UB14" s="348">
        <f t="shared" ref="UB14" si="880">+GA14/GA6</f>
        <v>3000</v>
      </c>
      <c r="UC14" s="348">
        <f t="shared" ref="UC14" si="881">+GB14/GB6</f>
        <v>3000</v>
      </c>
      <c r="UD14" s="348">
        <f t="shared" ref="UD14" si="882">+GC14/GC6</f>
        <v>3000</v>
      </c>
      <c r="UE14" s="348">
        <f t="shared" ref="UE14" si="883">+GD14/GD6</f>
        <v>3000</v>
      </c>
      <c r="UF14" s="348">
        <f t="shared" ref="UF14" si="884">+GE14/GE6</f>
        <v>3000</v>
      </c>
      <c r="UG14" s="348">
        <f t="shared" ref="UG14" si="885">+GF14/GF6</f>
        <v>3000</v>
      </c>
      <c r="UH14" s="348">
        <f t="shared" ref="UH14" si="886">+GG14/GG6</f>
        <v>3000</v>
      </c>
      <c r="UI14" s="348">
        <f t="shared" ref="UI14" si="887">+GH14/GH6</f>
        <v>3000</v>
      </c>
      <c r="UJ14" s="348">
        <f t="shared" ref="UJ14" si="888">+GI14/GI6</f>
        <v>3000</v>
      </c>
      <c r="UK14" s="348">
        <f t="shared" ref="UK14" si="889">+GJ14/GJ6</f>
        <v>3000</v>
      </c>
      <c r="UL14" s="348">
        <f t="shared" ref="UL14" si="890">+GK14/GK6</f>
        <v>3000</v>
      </c>
      <c r="UM14" s="348">
        <f t="shared" ref="UM14" si="891">+GL14/GL6</f>
        <v>3000</v>
      </c>
      <c r="UN14" s="348">
        <f t="shared" ref="UN14" si="892">+GM14/GM6</f>
        <v>3000</v>
      </c>
      <c r="UO14" s="348">
        <f t="shared" ref="UO14" si="893">+GN14/GN6</f>
        <v>3000</v>
      </c>
      <c r="UP14" s="348">
        <f t="shared" ref="UP14" si="894">+GO14/GO6</f>
        <v>3000</v>
      </c>
      <c r="UQ14" s="348">
        <f t="shared" ref="UQ14" si="895">+GP14/GP6</f>
        <v>3000</v>
      </c>
      <c r="UR14" s="348">
        <f t="shared" ref="UR14" si="896">+GQ14/GQ6</f>
        <v>3000</v>
      </c>
      <c r="US14" s="348">
        <f t="shared" ref="US14" si="897">+GR14/GR6</f>
        <v>3000</v>
      </c>
      <c r="UT14" s="348">
        <f t="shared" ref="UT14" si="898">+GS14/GS6</f>
        <v>3000</v>
      </c>
      <c r="UU14" s="348">
        <f t="shared" ref="UU14" si="899">+GT14/GT6</f>
        <v>3000</v>
      </c>
      <c r="UV14" s="348">
        <f t="shared" ref="UV14" si="900">+GU14/GU6</f>
        <v>3000</v>
      </c>
      <c r="UW14" s="348">
        <f t="shared" ref="UW14" si="901">+GV14/GV6</f>
        <v>3000</v>
      </c>
      <c r="UX14" s="348">
        <f t="shared" ref="UX14" si="902">+GW14/GW6</f>
        <v>3000</v>
      </c>
      <c r="UY14" s="348">
        <f t="shared" ref="UY14" si="903">+GX14/GX6</f>
        <v>3000</v>
      </c>
      <c r="UZ14" s="348">
        <f t="shared" ref="UZ14" si="904">+GY14/GY6</f>
        <v>3000</v>
      </c>
      <c r="VA14" s="348">
        <f t="shared" ref="VA14" si="905">+GZ14/GZ6</f>
        <v>3000</v>
      </c>
      <c r="VB14" s="348">
        <f t="shared" ref="VB14" si="906">+HA14/HA6</f>
        <v>3000</v>
      </c>
      <c r="VC14" s="348">
        <f t="shared" ref="VC14" si="907">+HB14/HB6</f>
        <v>3000</v>
      </c>
      <c r="VD14" s="348">
        <f t="shared" ref="VD14" si="908">+HC14/HC6</f>
        <v>3000</v>
      </c>
      <c r="VE14" s="348">
        <f t="shared" ref="VE14" si="909">+HD14/HD6</f>
        <v>3000</v>
      </c>
      <c r="VF14" s="348">
        <f t="shared" ref="VF14" si="910">+HE14/HE6</f>
        <v>3000</v>
      </c>
      <c r="VG14" s="348">
        <f t="shared" ref="VG14" si="911">+HF14/HF6</f>
        <v>3000</v>
      </c>
      <c r="VH14" s="348">
        <f t="shared" ref="VH14" si="912">+HG14/HG6</f>
        <v>3000</v>
      </c>
      <c r="VI14" s="348">
        <f t="shared" ref="VI14" si="913">+HH14/HH6</f>
        <v>3000</v>
      </c>
      <c r="VJ14" s="348">
        <f t="shared" ref="VJ14" si="914">+HI14/HI6</f>
        <v>3000</v>
      </c>
      <c r="VK14" s="348">
        <f t="shared" ref="VK14" si="915">+HJ14/HJ6</f>
        <v>4000</v>
      </c>
      <c r="VL14" s="348">
        <f t="shared" ref="VL14" si="916">+HK14/HK6</f>
        <v>4000</v>
      </c>
      <c r="VM14" s="348">
        <f t="shared" ref="VM14" si="917">+HL14/HL6</f>
        <v>4000</v>
      </c>
      <c r="VN14" s="348">
        <f t="shared" ref="VN14" si="918">+HM14/HM6</f>
        <v>4000</v>
      </c>
      <c r="VO14" s="348">
        <f t="shared" ref="VO14" si="919">+HN14/HN6</f>
        <v>4000</v>
      </c>
      <c r="VP14" s="348">
        <f t="shared" ref="VP14" si="920">+HO14/HO6</f>
        <v>4000</v>
      </c>
      <c r="VQ14" s="348">
        <f t="shared" ref="VQ14" si="921">+HP14/HP6</f>
        <v>4000</v>
      </c>
      <c r="VR14" s="348">
        <f t="shared" ref="VR14:VS14" si="922">+HQ14/HQ6</f>
        <v>4000</v>
      </c>
      <c r="VS14" s="348">
        <f t="shared" si="922"/>
        <v>4000</v>
      </c>
      <c r="VT14" s="348">
        <f t="shared" ref="VT14" si="923">+HS14/HS6</f>
        <v>4000</v>
      </c>
      <c r="VU14" s="348">
        <f t="shared" ref="VU14" si="924">+HT14/HT6</f>
        <v>4000</v>
      </c>
      <c r="VV14" s="348">
        <f t="shared" ref="VV14" si="925">+HU14/HU6</f>
        <v>4000</v>
      </c>
      <c r="VW14" s="348">
        <f t="shared" ref="VW14" si="926">+HV14/HV6</f>
        <v>4000</v>
      </c>
      <c r="VX14" s="348">
        <f t="shared" ref="VX14" si="927">+HW14/HW6</f>
        <v>4000</v>
      </c>
      <c r="VY14" s="348">
        <f t="shared" ref="VY14" si="928">+HX14/HX6</f>
        <v>4000</v>
      </c>
      <c r="VZ14" s="348">
        <f t="shared" ref="VZ14" si="929">+HY14/HY6</f>
        <v>4000</v>
      </c>
      <c r="WA14" s="348">
        <f t="shared" ref="WA14" si="930">+HZ14/HZ6</f>
        <v>4000</v>
      </c>
      <c r="WB14" s="348">
        <f t="shared" ref="WB14" si="931">+IA14/IA6</f>
        <v>4000</v>
      </c>
      <c r="WC14" s="348">
        <f t="shared" ref="WC14" si="932">+IB14/IB6</f>
        <v>4000</v>
      </c>
      <c r="WD14" s="348">
        <f t="shared" ref="WD14" si="933">+IC14/IC6</f>
        <v>4000</v>
      </c>
      <c r="WE14" s="348">
        <f t="shared" ref="WE14" si="934">+ID14/ID6</f>
        <v>4000</v>
      </c>
      <c r="WF14" s="348">
        <f t="shared" ref="WF14" si="935">+IE14/IE6</f>
        <v>4000</v>
      </c>
      <c r="WG14" s="348">
        <f t="shared" ref="WG14" si="936">+IF14/IF6</f>
        <v>4000</v>
      </c>
      <c r="WH14" s="348">
        <f t="shared" ref="WH14" si="937">+IG14/IG6</f>
        <v>4000</v>
      </c>
      <c r="WI14" s="348">
        <f t="shared" ref="WI14" si="938">+IH14/IH6</f>
        <v>4000</v>
      </c>
      <c r="WJ14" s="348">
        <f t="shared" ref="WJ14" si="939">+II14/II6</f>
        <v>4000</v>
      </c>
      <c r="WK14" s="348">
        <f t="shared" ref="WK14" si="940">+IJ14/IJ6</f>
        <v>4000</v>
      </c>
      <c r="WL14" s="348">
        <f t="shared" ref="WL14" si="941">+IK14/IK6</f>
        <v>4000</v>
      </c>
      <c r="WM14" s="348">
        <f t="shared" ref="WM14" si="942">+IL14/IL6</f>
        <v>4000</v>
      </c>
      <c r="WN14" s="348">
        <f t="shared" ref="WN14" si="943">+IM14/IM6</f>
        <v>4000</v>
      </c>
      <c r="WO14" s="348">
        <f t="shared" ref="WO14" si="944">+IN14/IN6</f>
        <v>4000</v>
      </c>
      <c r="WP14" s="348">
        <f t="shared" ref="WP14" si="945">+IO14/IO6</f>
        <v>4000</v>
      </c>
      <c r="WQ14" s="348">
        <f t="shared" ref="WQ14" si="946">+IP14/IP6</f>
        <v>4000</v>
      </c>
      <c r="WR14" s="348">
        <f t="shared" ref="WR14" si="947">+IQ14/IQ6</f>
        <v>4000</v>
      </c>
      <c r="WS14" s="348">
        <f t="shared" ref="WS14" si="948">+IR14/IR6</f>
        <v>4000</v>
      </c>
      <c r="WT14" s="348">
        <f t="shared" ref="WT14" si="949">+IS14/IS6</f>
        <v>4000</v>
      </c>
      <c r="WU14" s="348">
        <f t="shared" ref="WU14" si="950">+IT14/IT6</f>
        <v>4000</v>
      </c>
      <c r="WV14" s="348">
        <f t="shared" ref="WV14" si="951">+IU14/IU6</f>
        <v>4000</v>
      </c>
      <c r="WW14" s="348">
        <f t="shared" ref="WW14" si="952">+IV14/IV6</f>
        <v>4000</v>
      </c>
      <c r="WX14" s="348">
        <f t="shared" ref="WX14" si="953">+IW14/IW6</f>
        <v>4000</v>
      </c>
      <c r="WY14" s="348">
        <f t="shared" ref="WY14" si="954">+IX14/IX6</f>
        <v>4000</v>
      </c>
      <c r="WZ14" s="348">
        <f t="shared" ref="WZ14" si="955">+IY14/IY6</f>
        <v>4000</v>
      </c>
      <c r="XA14" s="348">
        <f t="shared" ref="XA14" si="956">+IZ14/IZ6</f>
        <v>4000</v>
      </c>
      <c r="XB14" s="348">
        <f t="shared" ref="XB14" si="957">+JA14/JA6</f>
        <v>4000</v>
      </c>
      <c r="XC14" s="348">
        <f t="shared" ref="XC14" si="958">+JB14/JB6</f>
        <v>4000</v>
      </c>
      <c r="XD14" s="348">
        <f t="shared" ref="XD14" si="959">+JC14/JC6</f>
        <v>4000</v>
      </c>
      <c r="XE14" s="348">
        <f t="shared" ref="XE14" si="960">+JD14/JD6</f>
        <v>4000</v>
      </c>
      <c r="XF14" s="348">
        <f t="shared" ref="XF14" si="961">+JE14/JE6</f>
        <v>4000</v>
      </c>
      <c r="XG14" s="348">
        <f t="shared" ref="XG14" si="962">+JF14/JF6</f>
        <v>4000</v>
      </c>
      <c r="XH14" s="348">
        <f t="shared" ref="XH14" si="963">+JG14/JG6</f>
        <v>4000</v>
      </c>
      <c r="XI14" s="348">
        <f t="shared" ref="XI14" si="964">+JH14/JH6</f>
        <v>4000</v>
      </c>
      <c r="XJ14" s="348">
        <f t="shared" ref="XJ14" si="965">+JI14/JI6</f>
        <v>4000</v>
      </c>
      <c r="XK14" s="348">
        <f t="shared" ref="XK14" si="966">+JJ14/JJ6</f>
        <v>4000</v>
      </c>
      <c r="XL14" s="348">
        <f t="shared" ref="XL14" si="967">+JK14/JK6</f>
        <v>4000</v>
      </c>
      <c r="XM14" s="348">
        <f t="shared" ref="XM14" si="968">+JL14/JL6</f>
        <v>4000</v>
      </c>
      <c r="XN14" s="348">
        <f t="shared" ref="XN14" si="969">+JM14/JM6</f>
        <v>4000</v>
      </c>
      <c r="XO14" s="348">
        <f t="shared" ref="XO14" si="970">+JN14/JN6</f>
        <v>4000</v>
      </c>
      <c r="XP14" s="348">
        <f t="shared" ref="XP14" si="971">+JO14/JO6</f>
        <v>4000</v>
      </c>
      <c r="XQ14" s="348">
        <f t="shared" ref="XQ14" si="972">+JP14/JP6</f>
        <v>4000</v>
      </c>
      <c r="XR14" s="348">
        <f t="shared" ref="XR14" si="973">+JQ14/JQ6</f>
        <v>4000</v>
      </c>
      <c r="XS14" s="348">
        <f t="shared" ref="XS14" si="974">+JR14/JR6</f>
        <v>4000</v>
      </c>
      <c r="XT14" s="348">
        <f t="shared" ref="XT14" si="975">+JS14/JS6</f>
        <v>4000</v>
      </c>
      <c r="XU14" s="348">
        <f t="shared" ref="XU14" si="976">+JT14/JT6</f>
        <v>4000</v>
      </c>
      <c r="XV14" s="348">
        <f t="shared" ref="XV14" si="977">+JU14/JU6</f>
        <v>4000</v>
      </c>
      <c r="XW14" s="348">
        <f t="shared" ref="XW14" si="978">+JV14/JV6</f>
        <v>4000</v>
      </c>
      <c r="XX14" s="348">
        <f t="shared" ref="XX14" si="979">+JW14/JW6</f>
        <v>4000</v>
      </c>
      <c r="XY14" s="348">
        <f t="shared" ref="XY14" si="980">+JX14/JX6</f>
        <v>4000</v>
      </c>
      <c r="XZ14" s="348">
        <f t="shared" ref="XZ14" si="981">+JY14/JY6</f>
        <v>4000</v>
      </c>
      <c r="YA14" s="348">
        <f t="shared" ref="YA14" si="982">+JZ14/JZ6</f>
        <v>4000</v>
      </c>
      <c r="YB14" s="348">
        <f t="shared" ref="YB14" si="983">+KA14/KA6</f>
        <v>4000</v>
      </c>
      <c r="YC14" s="348">
        <f t="shared" ref="YC14" si="984">+KB14/KB6</f>
        <v>4000</v>
      </c>
      <c r="YD14" s="348">
        <f t="shared" ref="YD14" si="985">+KC14/KC6</f>
        <v>4000</v>
      </c>
      <c r="YE14" s="348">
        <f t="shared" ref="YE14" si="986">+KD14/KD6</f>
        <v>4000</v>
      </c>
      <c r="YF14" s="348">
        <f t="shared" ref="YF14" si="987">+KE14/KE6</f>
        <v>4000</v>
      </c>
      <c r="YG14" s="348">
        <f t="shared" ref="YG14" si="988">+KF14/KF6</f>
        <v>4000</v>
      </c>
      <c r="YH14" s="348">
        <f t="shared" ref="YH14" si="989">+KG14/KG6</f>
        <v>4000</v>
      </c>
      <c r="YI14" s="348">
        <f t="shared" ref="YI14" si="990">+KH14/KH6</f>
        <v>4000</v>
      </c>
      <c r="YJ14" s="348">
        <f t="shared" ref="YJ14" si="991">+KI14/KI6</f>
        <v>4000</v>
      </c>
      <c r="YK14" s="348">
        <f t="shared" ref="YK14" si="992">+KJ14/KJ6</f>
        <v>4000</v>
      </c>
      <c r="YL14" s="348">
        <f t="shared" ref="YL14" si="993">+KK14/KK6</f>
        <v>4000</v>
      </c>
      <c r="YM14" s="348">
        <f t="shared" ref="YM14" si="994">+KL14/KL6</f>
        <v>4000</v>
      </c>
      <c r="YN14" s="348">
        <f t="shared" ref="YN14" si="995">+KM14/KM6</f>
        <v>4000</v>
      </c>
      <c r="YO14" s="348">
        <f t="shared" ref="YO14" si="996">+KN14/KN6</f>
        <v>4000</v>
      </c>
      <c r="YP14" s="348">
        <f t="shared" ref="YP14" si="997">+KO14/KO6</f>
        <v>4000</v>
      </c>
      <c r="YQ14" s="348">
        <f t="shared" ref="YQ14" si="998">+KP14/KP6</f>
        <v>4000</v>
      </c>
      <c r="YR14" s="348">
        <f t="shared" ref="YR14" si="999">+KQ14/KQ6</f>
        <v>4000</v>
      </c>
      <c r="YS14" s="348">
        <f t="shared" ref="YS14" si="1000">+KR14/KR6</f>
        <v>4000</v>
      </c>
      <c r="YT14" s="348">
        <f t="shared" ref="YT14" si="1001">+KS14/KS6</f>
        <v>4000</v>
      </c>
      <c r="YU14" s="348">
        <f t="shared" ref="YU14" si="1002">+KT14/KT6</f>
        <v>4000</v>
      </c>
      <c r="YV14" s="348">
        <f t="shared" ref="YV14" si="1003">+KU14/KU6</f>
        <v>4000</v>
      </c>
      <c r="YW14" s="348">
        <f t="shared" ref="YW14" si="1004">+KV14/KV6</f>
        <v>4000</v>
      </c>
      <c r="YX14" s="348">
        <f t="shared" ref="YX14" si="1005">+KW14/KW6</f>
        <v>4000</v>
      </c>
      <c r="YY14" s="348">
        <f t="shared" ref="YY14" si="1006">+KX14/KX6</f>
        <v>4000</v>
      </c>
      <c r="YZ14" s="348">
        <f t="shared" ref="YZ14" si="1007">+KY14/KY6</f>
        <v>4000</v>
      </c>
      <c r="ZA14" s="348">
        <f t="shared" ref="ZA14" si="1008">+KZ14/KZ6</f>
        <v>4000</v>
      </c>
      <c r="ZB14" s="348">
        <f t="shared" ref="ZB14" si="1009">+LA14/LA6</f>
        <v>4000</v>
      </c>
      <c r="ZC14" s="348">
        <f t="shared" ref="ZC14" si="1010">+LB14/LB6</f>
        <v>4000</v>
      </c>
      <c r="ZD14" s="348">
        <f t="shared" ref="ZD14" si="1011">+LC14/LC6</f>
        <v>4000</v>
      </c>
      <c r="ZE14" s="348">
        <f t="shared" ref="ZE14" si="1012">+LD14/LD6</f>
        <v>4000</v>
      </c>
      <c r="ZF14" s="348">
        <f t="shared" ref="ZF14:ZG14" si="1013">+LE14/LE6</f>
        <v>4000</v>
      </c>
      <c r="ZG14" s="348">
        <f t="shared" si="1013"/>
        <v>4000</v>
      </c>
      <c r="ZH14" s="348">
        <f t="shared" ref="ZH14" si="1014">+LG14/LG6</f>
        <v>4000</v>
      </c>
      <c r="ZI14" s="348">
        <f t="shared" ref="ZI14" si="1015">+LH14/LH6</f>
        <v>4000</v>
      </c>
      <c r="ZJ14" s="348">
        <f t="shared" ref="ZJ14" si="1016">+LI14/LI6</f>
        <v>4000</v>
      </c>
      <c r="ZK14" s="348">
        <f t="shared" ref="ZK14" si="1017">+LJ14/LJ6</f>
        <v>4000</v>
      </c>
      <c r="ZL14" s="348">
        <f t="shared" ref="ZL14" si="1018">+LK14/LK6</f>
        <v>4000</v>
      </c>
      <c r="ZM14" s="348">
        <f t="shared" ref="ZM14" si="1019">+LL14/LL6</f>
        <v>4000</v>
      </c>
      <c r="ZN14" s="348">
        <f t="shared" ref="ZN14" si="1020">+LM14/LM6</f>
        <v>4000</v>
      </c>
      <c r="ZO14" s="348">
        <f t="shared" ref="ZO14" si="1021">+LN14/LN6</f>
        <v>4000</v>
      </c>
      <c r="ZP14" s="348">
        <f t="shared" ref="ZP14" si="1022">+LO14/LO6</f>
        <v>4000</v>
      </c>
      <c r="ZQ14" s="348">
        <f t="shared" ref="ZQ14" si="1023">+LP14/LP6</f>
        <v>4000</v>
      </c>
      <c r="ZR14" s="348">
        <f t="shared" ref="ZR14" si="1024">+LQ14/LQ6</f>
        <v>4000</v>
      </c>
      <c r="ZS14" s="348">
        <f t="shared" ref="ZS14" si="1025">+LR14/LR6</f>
        <v>4000</v>
      </c>
      <c r="ZT14" s="348">
        <f t="shared" ref="ZT14" si="1026">+LS14/LS6</f>
        <v>4000</v>
      </c>
      <c r="ZU14" s="348">
        <f t="shared" ref="ZU14" si="1027">+LT14/LT6</f>
        <v>4000</v>
      </c>
      <c r="ZV14" s="348">
        <f t="shared" ref="ZV14" si="1028">+LU14/LU6</f>
        <v>4000</v>
      </c>
      <c r="ZW14" s="348">
        <f t="shared" ref="ZW14" si="1029">+LV14/LV6</f>
        <v>4000</v>
      </c>
      <c r="ZX14" s="348">
        <f t="shared" ref="ZX14" si="1030">+LW14/LW6</f>
        <v>4000</v>
      </c>
      <c r="ZY14" s="348">
        <f t="shared" ref="ZY14" si="1031">+LX14/LX6</f>
        <v>4000</v>
      </c>
      <c r="ZZ14" s="348">
        <f t="shared" ref="ZZ14" si="1032">+LY14/LY6</f>
        <v>4000</v>
      </c>
      <c r="AAA14" s="348">
        <f t="shared" ref="AAA14" si="1033">+LZ14/LZ6</f>
        <v>4000</v>
      </c>
      <c r="AAB14" s="348">
        <f t="shared" ref="AAB14" si="1034">+MA14/MA6</f>
        <v>4000</v>
      </c>
      <c r="AAC14" s="348">
        <f t="shared" ref="AAC14" si="1035">+MB14/MB6</f>
        <v>4000</v>
      </c>
      <c r="AAD14" s="348">
        <f t="shared" ref="AAD14" si="1036">+MC14/MC6</f>
        <v>4000</v>
      </c>
      <c r="AAE14" s="348">
        <f t="shared" ref="AAE14" si="1037">+MD14/MD6</f>
        <v>4000</v>
      </c>
      <c r="AAF14" s="348">
        <f t="shared" ref="AAF14" si="1038">+ME14/ME6</f>
        <v>4000</v>
      </c>
      <c r="AAG14" s="348">
        <f t="shared" ref="AAG14" si="1039">+MF14/MF6</f>
        <v>4000</v>
      </c>
      <c r="AAH14" s="348">
        <f t="shared" ref="AAH14" si="1040">+MG14/MG6</f>
        <v>4000</v>
      </c>
      <c r="AAI14" s="348">
        <f t="shared" ref="AAI14" si="1041">+MH14/MH6</f>
        <v>4000</v>
      </c>
      <c r="AAJ14" s="348">
        <f t="shared" ref="AAJ14" si="1042">+MI14/MI6</f>
        <v>4000</v>
      </c>
      <c r="AAK14" s="348">
        <f t="shared" ref="AAK14" si="1043">+MJ14/MJ6</f>
        <v>4000</v>
      </c>
      <c r="AAL14" s="348">
        <f t="shared" ref="AAL14" si="1044">+MK14/MK6</f>
        <v>4000</v>
      </c>
      <c r="AAM14" s="348">
        <f t="shared" ref="AAM14" si="1045">+ML14/ML6</f>
        <v>4000</v>
      </c>
      <c r="AAN14" s="348">
        <f t="shared" ref="AAN14" si="1046">+MM14/MM6</f>
        <v>4000</v>
      </c>
      <c r="AAO14" s="348">
        <f t="shared" ref="AAO14" si="1047">+MN14/MN6</f>
        <v>4000</v>
      </c>
      <c r="AAP14" s="348">
        <f t="shared" ref="AAP14" si="1048">+MO14/MO6</f>
        <v>4000</v>
      </c>
      <c r="AAQ14" s="348">
        <f t="shared" ref="AAQ14" si="1049">+MP14/MP6</f>
        <v>4000</v>
      </c>
      <c r="AAR14" s="348">
        <f t="shared" ref="AAR14" si="1050">+MQ14/MQ6</f>
        <v>4000</v>
      </c>
      <c r="AAS14" s="348">
        <f t="shared" ref="AAS14" si="1051">+MR14/MR6</f>
        <v>4000</v>
      </c>
      <c r="AAT14" s="348">
        <f t="shared" ref="AAT14" si="1052">+MS14/MS6</f>
        <v>4000</v>
      </c>
      <c r="AAU14" s="348">
        <f t="shared" ref="AAU14" si="1053">+MT14/MT6</f>
        <v>4000</v>
      </c>
      <c r="AAV14" s="348">
        <f t="shared" ref="AAV14" si="1054">+MU14/MU6</f>
        <v>4000</v>
      </c>
      <c r="AAW14" s="348">
        <f t="shared" ref="AAW14" si="1055">+MV14/MV6</f>
        <v>4000</v>
      </c>
      <c r="AAX14" s="348">
        <f t="shared" ref="AAX14" si="1056">+MW14/MW6</f>
        <v>4000</v>
      </c>
      <c r="AAY14" s="348">
        <f t="shared" ref="AAY14" si="1057">+MX14/MX6</f>
        <v>4000</v>
      </c>
      <c r="AAZ14" s="348">
        <f t="shared" ref="AAZ14" si="1058">+MY14/MY6</f>
        <v>4000</v>
      </c>
      <c r="ABA14" s="348">
        <f t="shared" ref="ABA14" si="1059">+MZ14/MZ6</f>
        <v>4000</v>
      </c>
      <c r="ABB14" s="348">
        <f t="shared" ref="ABB14" si="1060">+NA14/NA6</f>
        <v>4000</v>
      </c>
      <c r="ABC14" s="348">
        <f t="shared" ref="ABC14" si="1061">+NB14/NB6</f>
        <v>4000</v>
      </c>
      <c r="ABD14" s="348">
        <f t="shared" ref="ABD14" si="1062">+NC14/NC6</f>
        <v>4000</v>
      </c>
      <c r="ABE14" s="348">
        <f t="shared" ref="ABE14" si="1063">+ND14/ND6</f>
        <v>4000</v>
      </c>
      <c r="ABF14" s="348">
        <f t="shared" ref="ABF14" si="1064">+NE14/NE6</f>
        <v>4000</v>
      </c>
      <c r="ABG14" s="348">
        <f t="shared" ref="ABG14" si="1065">+NF14/NF6</f>
        <v>4000</v>
      </c>
      <c r="ABH14" s="348">
        <f t="shared" ref="ABH14" si="1066">+NG14/NG6</f>
        <v>4000</v>
      </c>
      <c r="ABI14" s="348">
        <f t="shared" ref="ABI14" si="1067">+NH14/NH6</f>
        <v>4000</v>
      </c>
      <c r="ABJ14" s="348">
        <f t="shared" ref="ABJ14" si="1068">+NI14/NI6</f>
        <v>4000</v>
      </c>
      <c r="ABK14" s="348">
        <f t="shared" ref="ABK14" si="1069">+NJ14/NJ6</f>
        <v>4000</v>
      </c>
      <c r="ABL14" s="348">
        <f t="shared" ref="ABL14" si="1070">+NK14/NK6</f>
        <v>4000</v>
      </c>
      <c r="ABM14" s="348">
        <f t="shared" ref="ABM14" si="1071">+NL14/NL6</f>
        <v>4000</v>
      </c>
      <c r="ABN14" s="348">
        <f t="shared" ref="ABN14" si="1072">+NM14/NM6</f>
        <v>4000</v>
      </c>
      <c r="ABO14" s="348">
        <f t="shared" ref="ABO14" si="1073">+NN14/NN6</f>
        <v>4000</v>
      </c>
      <c r="ABP14" s="348">
        <f t="shared" ref="ABP14" si="1074">+NO14/NO6</f>
        <v>4000</v>
      </c>
      <c r="ABQ14" s="348">
        <f t="shared" ref="ABQ14" si="1075">+NP14/NP6</f>
        <v>4000</v>
      </c>
      <c r="ABR14" s="348">
        <f t="shared" ref="ABR14" si="1076">+NQ14/NQ6</f>
        <v>4000</v>
      </c>
      <c r="ABS14" s="348">
        <f t="shared" ref="ABS14" si="1077">+NR14/NR6</f>
        <v>4000</v>
      </c>
      <c r="ABT14" s="348">
        <f t="shared" ref="ABT14" si="1078">+NS14/NS6</f>
        <v>4000</v>
      </c>
      <c r="ABU14" s="348">
        <f t="shared" ref="ABU14" si="1079">+NT14/NT6</f>
        <v>4000</v>
      </c>
      <c r="ABV14" s="348">
        <f t="shared" ref="ABV14" si="1080">+NU14/NU6</f>
        <v>4000</v>
      </c>
      <c r="ABW14" s="348">
        <f t="shared" ref="ABW14" si="1081">+NV14/NV6</f>
        <v>4000</v>
      </c>
      <c r="ABX14" s="348">
        <f t="shared" ref="ABX14" si="1082">+NW14/NW6</f>
        <v>4000</v>
      </c>
      <c r="ABY14" s="348">
        <f t="shared" ref="ABY14" si="1083">+NX14/NX6</f>
        <v>4000</v>
      </c>
      <c r="ABZ14" s="348">
        <f t="shared" ref="ABZ14" si="1084">+NY14/NY6</f>
        <v>4000</v>
      </c>
      <c r="ACA14" s="348">
        <f t="shared" ref="ACA14" si="1085">+NZ14/NZ6</f>
        <v>4000</v>
      </c>
      <c r="ACB14" s="348">
        <f t="shared" ref="ACB14" si="1086">+OA14/OA6</f>
        <v>4000</v>
      </c>
      <c r="ACC14" s="348">
        <f t="shared" ref="ACC14" si="1087">+OB14/OB6</f>
        <v>4000</v>
      </c>
      <c r="ACD14" s="348">
        <f t="shared" ref="ACD14" si="1088">+OC14/OC6</f>
        <v>4000</v>
      </c>
      <c r="ACE14" s="348">
        <f t="shared" ref="ACE14" si="1089">+OD14/OD6</f>
        <v>4000</v>
      </c>
      <c r="ACF14" s="348">
        <f t="shared" ref="ACF14" si="1090">+OE14/OE6</f>
        <v>4000</v>
      </c>
      <c r="ACG14" s="348">
        <f t="shared" ref="ACG14" si="1091">+OF14/OF6</f>
        <v>4000</v>
      </c>
      <c r="ACH14" s="348">
        <f t="shared" ref="ACH14" si="1092">+OG14/OG6</f>
        <v>4000</v>
      </c>
      <c r="ACI14" s="348">
        <f t="shared" ref="ACI14" si="1093">+OH14/OH6</f>
        <v>4000</v>
      </c>
      <c r="ACJ14" s="348">
        <f t="shared" ref="ACJ14" si="1094">+OI14/OI6</f>
        <v>4000</v>
      </c>
      <c r="ACK14" s="348">
        <f t="shared" ref="ACK14" si="1095">+OJ14/OJ6</f>
        <v>4000</v>
      </c>
      <c r="ACL14" s="348">
        <f t="shared" ref="ACL14" si="1096">+OK14/OK6</f>
        <v>4000</v>
      </c>
      <c r="ACM14" s="348">
        <f t="shared" ref="ACM14" si="1097">+OL14/OL6</f>
        <v>4000</v>
      </c>
      <c r="ACN14" s="348">
        <f t="shared" ref="ACN14" si="1098">+OM14/OM6</f>
        <v>4000</v>
      </c>
      <c r="ACO14" s="348">
        <f t="shared" ref="ACO14" si="1099">+ON14/ON6</f>
        <v>4000</v>
      </c>
      <c r="ACP14" s="348">
        <f t="shared" ref="ACP14" si="1100">+OO14/OO6</f>
        <v>4000</v>
      </c>
      <c r="ACQ14" s="348">
        <f t="shared" ref="ACQ14" si="1101">+OP14/OP6</f>
        <v>4000</v>
      </c>
      <c r="ACR14" s="348">
        <f>+(LOOKUP(ACR5-ACR6+1,$OQ$3:$ACQ$3,$OQ$14:$ACQ$14)+LOOKUP(ACR5-ACR6+2,$OQ$3:$ACQ$3,$OQ$14:$ACQ$14))</f>
        <v>4000</v>
      </c>
      <c r="ACS14" s="348" cm="1">
        <f t="array" ref="ACS14">+(LOOKUP(ACS5-ACS6+1,$OQ$3:$ACQ$3,$OQ$15:$ACQ$15+LOOKUP(ACS5-ACS6+2,$OQ$3:$ACQ$3,$OQ$15:$ACQ$15+LOOKUP(ACS5-ACS6+3,$OQ$3:$ACQ$3,$OQ$15:$ACQ$15+LOOKUP(ACS5-ACS6+4,$OQ$3:$ACQ$3,$OQ$15:$ACQ$15+LOOKUP(ACS5-ACS6+5,$OQ$3:$ACQ$3,$OQ$15:$ACQ$15+LOOKUP(ACS5-ACS6+6,$OQ$3:$ACQ$3,$OQ$15:$ACQ$15+LOOKUP(ACS5-ACS6+7,$OQ$3:$ACQ$3,$OQ$15:$ACQ$15))))))))</f>
        <v>14000</v>
      </c>
      <c r="ACT14" s="348" cm="1">
        <f t="array" ref="ACT14">+(LOOKUP(ACT5-ACT6+1,$OQ$3:$ACQ$3,$OQ$15:$ACQ$15+LOOKUP(ACT5-ACT6+2,$OQ$3:$ACQ$3,$OQ$15:$ACQ$15+LOOKUP(ACT5-ACT6+3,$OQ$3:$ACQ$3,$OQ$15:$ACQ$15+LOOKUP(ACT5-ACT6+4,$OQ$3:$ACQ$3,$OQ$15:$ACQ$15+LOOKUP(ACT5-ACT6+5,$OQ$3:$ACQ$3,$OQ$15:$ACQ$15+LOOKUP(ACT5-ACT6+6,$OQ$3:$ACQ$3,$OQ$15:$ACQ$15+LOOKUP(ACT5-ACT6+7,$OQ$3:$ACQ$3,$OQ$15:$ACQ$15))))))))</f>
        <v>14000</v>
      </c>
      <c r="ACU14" s="348" cm="1">
        <f t="array" ref="ACU14">+(LOOKUP(ACU5-ACU6+1,$OQ$3:$ACQ$3,$OQ$15:$ACQ$15+LOOKUP(ACU5-ACU6+2,$OQ$3:$ACQ$3,$OQ$15:$ACQ$15+LOOKUP(ACU5-ACU6+3,$OQ$3:$ACQ$3,$OQ$15:$ACQ$15+LOOKUP(ACU5-ACU6+4,$OQ$3:$ACQ$3,$OQ$15:$ACQ$15+LOOKUP(ACU5-ACU6+5,$OQ$3:$ACQ$3,$OQ$15:$ACQ$15+LOOKUP(ACU5-ACU6+6,$OQ$3:$ACQ$3,$OQ$15:$ACQ$15+LOOKUP(ACU5-ACU6+7,$OQ$3:$ACQ$3,$OQ$15:$ACQ$15))))))))</f>
        <v>14000</v>
      </c>
      <c r="ACV14" s="348" cm="1">
        <f t="array" ref="ACV14">+(LOOKUP(ACV5-ACV6+1,$OQ$3:$ACQ$3,$OQ$15:$ACQ$15+LOOKUP(ACV5-ACV6+2,$OQ$3:$ACQ$3,$OQ$15:$ACQ$15+LOOKUP(ACV5-ACV6+3,$OQ$3:$ACQ$3,$OQ$15:$ACQ$15+LOOKUP(ACV5-ACV6+4,$OQ$3:$ACQ$3,$OQ$15:$ACQ$15+LOOKUP(ACV5-ACV6+5,$OQ$3:$ACQ$3,$OQ$15:$ACQ$15+LOOKUP(ACV5-ACV6+6,$OQ$3:$ACQ$3,$OQ$15:$ACQ$15+LOOKUP(ACV5-ACV6+7,$OQ$3:$ACQ$3,$OQ$15:$ACQ$15))))))))</f>
        <v>14000</v>
      </c>
      <c r="ACW14" s="348" cm="1">
        <f t="array" ref="ACW14">+(LOOKUP(ACW5-ACW6+1,$OQ$3:$ACQ$3,$OQ$15:$ACQ$15+LOOKUP(ACW5-ACW6+2,$OQ$3:$ACQ$3,$OQ$15:$ACQ$15+LOOKUP(ACW5-ACW6+3,$OQ$3:$ACQ$3,$OQ$15:$ACQ$15+LOOKUP(ACW5-ACW6+4,$OQ$3:$ACQ$3,$OQ$15:$ACQ$15+LOOKUP(ACW5-ACW6+5,$OQ$3:$ACQ$3,$OQ$15:$ACQ$15+LOOKUP(ACW5-ACW6+6,$OQ$3:$ACQ$3,$OQ$15:$ACQ$15+LOOKUP(ACW5-ACW6+7,$OQ$3:$ACQ$3,$OQ$15:$ACQ$15))))))))</f>
        <v>14000</v>
      </c>
      <c r="ACX14" s="348" cm="1">
        <f t="array" ref="ACX14">+(LOOKUP(ACX5-ACX6+1,$OQ$3:$ACQ$3,$OQ$15:$ACQ$15+LOOKUP(ACX5-ACX6+2,$OQ$3:$ACQ$3,$OQ$15:$ACQ$15+LOOKUP(ACX5-ACX6+3,$OQ$3:$ACQ$3,$OQ$15:$ACQ$15+LOOKUP(ACX5-ACX6+4,$OQ$3:$ACQ$3,$OQ$15:$ACQ$15+LOOKUP(ACX5-ACX6+5,$OQ$3:$ACQ$3,$OQ$15:$ACQ$15+LOOKUP(ACX5-ACX6+6,$OQ$3:$ACQ$3,$OQ$15:$ACQ$15+LOOKUP(ACX5-ACX6+7,$OQ$3:$ACQ$3,$OQ$15:$ACQ$15))))))))</f>
        <v>14000</v>
      </c>
      <c r="ACY14" s="348" cm="1">
        <f t="array" ref="ACY14">+(LOOKUP(ACY5-ACY6+1,$OQ$3:$ACQ$3,$OQ$15:$ACQ$15+LOOKUP(ACY5-ACY6+2,$OQ$3:$ACQ$3,$OQ$15:$ACQ$15+LOOKUP(ACY5-ACY6+3,$OQ$3:$ACQ$3,$OQ$15:$ACQ$15+LOOKUP(ACY5-ACY6+4,$OQ$3:$ACQ$3,$OQ$15:$ACQ$15+LOOKUP(ACY5-ACY6+5,$OQ$3:$ACQ$3,$OQ$15:$ACQ$15+LOOKUP(ACY5-ACY6+6,$OQ$3:$ACQ$3,$OQ$15:$ACQ$15+LOOKUP(ACY5-ACY6+7,$OQ$3:$ACQ$3,$OQ$15:$ACQ$15))))))))</f>
        <v>14000</v>
      </c>
      <c r="ACZ14" s="348" cm="1">
        <f t="array" ref="ACZ14">+(LOOKUP(ACZ5-ACZ6+1,$OQ$3:$ACQ$3,$OQ$15:$ACQ$15+LOOKUP(ACZ5-ACZ6+2,$OQ$3:$ACQ$3,$OQ$15:$ACQ$15+LOOKUP(ACZ5-ACZ6+3,$OQ$3:$ACQ$3,$OQ$15:$ACQ$15+LOOKUP(ACZ5-ACZ6+4,$OQ$3:$ACQ$3,$OQ$15:$ACQ$15+LOOKUP(ACZ5-ACZ6+5,$OQ$3:$ACQ$3,$OQ$15:$ACQ$15+LOOKUP(ACZ5-ACZ6+6,$OQ$3:$ACQ$3,$OQ$15:$ACQ$15+LOOKUP(ACZ5-ACZ6+7,$OQ$3:$ACQ$3,$OQ$15:$ACQ$15))))))))</f>
        <v>14000</v>
      </c>
      <c r="ADA14" s="348" cm="1">
        <f t="array" ref="ADA14">+(LOOKUP(ADA5-ADA6+1,$OQ$3:$ACQ$3,$OQ$15:$ACQ$15+LOOKUP(ADA5-ADA6+2,$OQ$3:$ACQ$3,$OQ$15:$ACQ$15+LOOKUP(ADA5-ADA6+3,$OQ$3:$ACQ$3,$OQ$15:$ACQ$15+LOOKUP(ADA5-ADA6+4,$OQ$3:$ACQ$3,$OQ$15:$ACQ$15+LOOKUP(ADA5-ADA6+5,$OQ$3:$ACQ$3,$OQ$15:$ACQ$15+LOOKUP(ADA5-ADA6+6,$OQ$3:$ACQ$3,$OQ$15:$ACQ$15+LOOKUP(ADA5-ADA6+7,$OQ$3:$ACQ$3,$OQ$15:$ACQ$15))))))))</f>
        <v>14000</v>
      </c>
      <c r="ADB14" s="348" cm="1">
        <f t="array" ref="ADB14">+(LOOKUP(ADB5-ADB6+1,$OQ$3:$ACQ$3,$OQ$15:$ACQ$15+LOOKUP(ADB5-ADB6+2,$OQ$3:$ACQ$3,$OQ$15:$ACQ$15+LOOKUP(ADB5-ADB6+3,$OQ$3:$ACQ$3,$OQ$15:$ACQ$15+LOOKUP(ADB5-ADB6+4,$OQ$3:$ACQ$3,$OQ$15:$ACQ$15+LOOKUP(ADB5-ADB6+5,$OQ$3:$ACQ$3,$OQ$15:$ACQ$15+LOOKUP(ADB5-ADB6+6,$OQ$3:$ACQ$3,$OQ$15:$ACQ$15+LOOKUP(ADB5-ADB6+7,$OQ$3:$ACQ$3,$OQ$15:$ACQ$15))))))))</f>
        <v>14000</v>
      </c>
      <c r="ADC14" s="348" cm="1">
        <f t="array" ref="ADC14">+(LOOKUP(ADC5-ADC6+1,$OQ$3:$ACQ$3,$OQ$15:$ACQ$15+LOOKUP(ADC5-ADC6+2,$OQ$3:$ACQ$3,$OQ$15:$ACQ$15+LOOKUP(ADC5-ADC6+3,$OQ$3:$ACQ$3,$OQ$15:$ACQ$15+LOOKUP(ADC5-ADC6+4,$OQ$3:$ACQ$3,$OQ$15:$ACQ$15+LOOKUP(ADC5-ADC6+5,$OQ$3:$ACQ$3,$OQ$15:$ACQ$15+LOOKUP(ADC5-ADC6+6,$OQ$3:$ACQ$3,$OQ$15:$ACQ$15+LOOKUP(ADC5-ADC6+7,$OQ$3:$ACQ$3,$OQ$15:$ACQ$15))))))))</f>
        <v>14000</v>
      </c>
      <c r="ADD14" s="348" cm="1">
        <f t="array" ref="ADD14">+(LOOKUP(ADD5-ADD6+1,$OQ$3:$ACQ$3,$OQ$15:$ACQ$15+LOOKUP(ADD5-ADD6+2,$OQ$3:$ACQ$3,$OQ$15:$ACQ$15+LOOKUP(ADD5-ADD6+3,$OQ$3:$ACQ$3,$OQ$15:$ACQ$15+LOOKUP(ADD5-ADD6+4,$OQ$3:$ACQ$3,$OQ$15:$ACQ$15+LOOKUP(ADD5-ADD6+5,$OQ$3:$ACQ$3,$OQ$15:$ACQ$15+LOOKUP(ADD5-ADD6+6,$OQ$3:$ACQ$3,$OQ$15:$ACQ$15+LOOKUP(ADD5-ADD6+7,$OQ$3:$ACQ$3,$OQ$15:$ACQ$15))))))))</f>
        <v>15793.401935483871</v>
      </c>
      <c r="ADE14" s="348" cm="1">
        <f t="array" ref="ADE14">+(LOOKUP(ADE5-ADE6+1,$OQ$3:$ACQ$3,$OQ$15:$ACQ$15+LOOKUP(ADE5-ADE6+2,$OQ$3:$ACQ$3,$OQ$15:$ACQ$15+LOOKUP(ADE5-ADE6+3,$OQ$3:$ACQ$3,$OQ$15:$ACQ$15+LOOKUP(ADE5-ADE6+4,$OQ$3:$ACQ$3,$OQ$15:$ACQ$15+LOOKUP(ADE5-ADE6+5,$OQ$3:$ACQ$3,$OQ$15:$ACQ$15+LOOKUP(ADE5-ADE6+6,$OQ$3:$ACQ$3,$OQ$15:$ACQ$15+LOOKUP(ADE5-ADE6+7,$OQ$3:$ACQ$3,$OQ$15:$ACQ$15))))))))</f>
        <v>20276.906774193551</v>
      </c>
      <c r="ADF14" s="348" cm="1">
        <f t="array" ref="ADF14">+(LOOKUP(ADF5-ADF6+1,$OQ$3:$ACQ$3,$OQ$15:$ACQ$15+LOOKUP(ADF5-ADF6+2,$OQ$3:$ACQ$3,$OQ$15:$ACQ$15+LOOKUP(ADF5-ADF6+3,$OQ$3:$ACQ$3,$OQ$15:$ACQ$15+LOOKUP(ADF5-ADF6+4,$OQ$3:$ACQ$3,$OQ$15:$ACQ$15+LOOKUP(ADF5-ADF6+5,$OQ$3:$ACQ$3,$OQ$15:$ACQ$15+LOOKUP(ADF5-ADF6+6,$OQ$3:$ACQ$3,$OQ$15:$ACQ$15+LOOKUP(ADF5-ADF6+7,$OQ$3:$ACQ$3,$OQ$15:$ACQ$15))))))))</f>
        <v>20276.906774193551</v>
      </c>
      <c r="ADG14" s="348" cm="1">
        <f t="array" ref="ADG14">+(LOOKUP(ADG5-ADG6+1,$OQ$3:$ACQ$3,$OQ$15:$ACQ$15+LOOKUP(ADG5-ADG6+2,$OQ$3:$ACQ$3,$OQ$15:$ACQ$15+LOOKUP(ADG5-ADG6+3,$OQ$3:$ACQ$3,$OQ$15:$ACQ$15+LOOKUP(ADG5-ADG6+4,$OQ$3:$ACQ$3,$OQ$15:$ACQ$15+LOOKUP(ADG5-ADG6+5,$OQ$3:$ACQ$3,$OQ$15:$ACQ$15+LOOKUP(ADG5-ADG6+6,$OQ$3:$ACQ$3,$OQ$15:$ACQ$15+LOOKUP(ADG5-ADG6+7,$OQ$3:$ACQ$3,$OQ$15:$ACQ$15))))))))</f>
        <v>20276.906774193551</v>
      </c>
      <c r="ADH14" s="348" cm="1">
        <f t="array" ref="ADH14">+(LOOKUP(ADH5-ADH6+1,$OQ$3:$ACQ$3,$OQ$15:$ACQ$15+LOOKUP(ADH5-ADH6+2,$OQ$3:$ACQ$3,$OQ$15:$ACQ$15+LOOKUP(ADH5-ADH6+3,$OQ$3:$ACQ$3,$OQ$15:$ACQ$15+LOOKUP(ADH5-ADH6+4,$OQ$3:$ACQ$3,$OQ$15:$ACQ$15+LOOKUP(ADH5-ADH6+5,$OQ$3:$ACQ$3,$OQ$15:$ACQ$15+LOOKUP(ADH5-ADH6+6,$OQ$3:$ACQ$3,$OQ$15:$ACQ$15+LOOKUP(ADH5-ADH6+7,$OQ$3:$ACQ$3,$OQ$15:$ACQ$15))))))))</f>
        <v>20276.906774193551</v>
      </c>
      <c r="ADI14" s="348" cm="1">
        <f t="array" ref="ADI14">+(LOOKUP(ADI5-ADI6+1,$OQ$3:$ACQ$3,$OQ$15:$ACQ$15+LOOKUP(ADI5-ADI6+2,$OQ$3:$ACQ$3,$OQ$15:$ACQ$15+LOOKUP(ADI5-ADI6+3,$OQ$3:$ACQ$3,$OQ$15:$ACQ$15+LOOKUP(ADI5-ADI6+4,$OQ$3:$ACQ$3,$OQ$15:$ACQ$15+LOOKUP(ADI5-ADI6+5,$OQ$3:$ACQ$3,$OQ$15:$ACQ$15+LOOKUP(ADI5-ADI6+6,$OQ$3:$ACQ$3,$OQ$15:$ACQ$15+LOOKUP(ADI5-ADI6+7,$OQ$3:$ACQ$3,$OQ$15:$ACQ$15))))))))</f>
        <v>20896.700967741934</v>
      </c>
      <c r="ADJ14" s="348" cm="1">
        <f t="array" ref="ADJ14">+(LOOKUP(ADJ5-ADJ6+1,$OQ$3:$ACQ$3,$OQ$15:$ACQ$15+LOOKUP(ADJ5-ADJ6+2,$OQ$3:$ACQ$3,$OQ$15:$ACQ$15+LOOKUP(ADJ5-ADJ6+3,$OQ$3:$ACQ$3,$OQ$15:$ACQ$15+LOOKUP(ADJ5-ADJ6+4,$OQ$3:$ACQ$3,$OQ$15:$ACQ$15+LOOKUP(ADJ5-ADJ6+5,$OQ$3:$ACQ$3,$OQ$15:$ACQ$15+LOOKUP(ADJ5-ADJ6+6,$OQ$3:$ACQ$3,$OQ$15:$ACQ$15+LOOKUP(ADJ5-ADJ6+7,$OQ$3:$ACQ$3,$OQ$15:$ACQ$15))))))))</f>
        <v>21000</v>
      </c>
      <c r="ADK14" s="348" cm="1">
        <f t="array" ref="ADK14">+(LOOKUP(ADK5-ADK6+1,$OQ$3:$ACQ$3,$OQ$15:$ACQ$15+LOOKUP(ADK5-ADK6+2,$OQ$3:$ACQ$3,$OQ$15:$ACQ$15+LOOKUP(ADK5-ADK6+3,$OQ$3:$ACQ$3,$OQ$15:$ACQ$15+LOOKUP(ADK5-ADK6+4,$OQ$3:$ACQ$3,$OQ$15:$ACQ$15+LOOKUP(ADK5-ADK6+5,$OQ$3:$ACQ$3,$OQ$15:$ACQ$15+LOOKUP(ADK5-ADK6+6,$OQ$3:$ACQ$3,$OQ$15:$ACQ$15+LOOKUP(ADK5-ADK6+7,$OQ$3:$ACQ$3,$OQ$15:$ACQ$15))))))))</f>
        <v>21000</v>
      </c>
      <c r="ADL14" s="348" cm="1">
        <f t="array" ref="ADL14">+(LOOKUP(ADL5-ADL6+1,$OQ$3:$ACQ$3,$OQ$15:$ACQ$15+LOOKUP(ADL5-ADL6+2,$OQ$3:$ACQ$3,$OQ$15:$ACQ$15+LOOKUP(ADL5-ADL6+3,$OQ$3:$ACQ$3,$OQ$15:$ACQ$15+LOOKUP(ADL5-ADL6+4,$OQ$3:$ACQ$3,$OQ$15:$ACQ$15+LOOKUP(ADL5-ADL6+5,$OQ$3:$ACQ$3,$OQ$15:$ACQ$15+LOOKUP(ADL5-ADL6+6,$OQ$3:$ACQ$3,$OQ$15:$ACQ$15+LOOKUP(ADL5-ADL6+7,$OQ$3:$ACQ$3,$OQ$15:$ACQ$15))))))))</f>
        <v>21000</v>
      </c>
      <c r="ADM14" s="348" cm="1">
        <f t="array" ref="ADM14">+(LOOKUP(ADM5-ADM6+1,$OQ$3:$ACQ$3,$OQ$15:$ACQ$15+LOOKUP(ADM5-ADM6+2,$OQ$3:$ACQ$3,$OQ$15:$ACQ$15+LOOKUP(ADM5-ADM6+3,$OQ$3:$ACQ$3,$OQ$15:$ACQ$15+LOOKUP(ADM5-ADM6+4,$OQ$3:$ACQ$3,$OQ$15:$ACQ$15+LOOKUP(ADM5-ADM6+5,$OQ$3:$ACQ$3,$OQ$15:$ACQ$15+LOOKUP(ADM5-ADM6+6,$OQ$3:$ACQ$3,$OQ$15:$ACQ$15+LOOKUP(ADM5-ADM6+7,$OQ$3:$ACQ$3,$OQ$15:$ACQ$15))))))))</f>
        <v>21000</v>
      </c>
      <c r="ADN14" s="348" cm="1">
        <f t="array" ref="ADN14">+(LOOKUP(ADN5-ADN6+1,$OQ$3:$ACQ$3,$OQ$15:$ACQ$15+LOOKUP(ADN5-ADN6+2,$OQ$3:$ACQ$3,$OQ$15:$ACQ$15+LOOKUP(ADN5-ADN6+3,$OQ$3:$ACQ$3,$OQ$15:$ACQ$15+LOOKUP(ADN5-ADN6+4,$OQ$3:$ACQ$3,$OQ$15:$ACQ$15+LOOKUP(ADN5-ADN6+5,$OQ$3:$ACQ$3,$OQ$15:$ACQ$15+LOOKUP(ADN5-ADN6+6,$OQ$3:$ACQ$3,$OQ$15:$ACQ$15+LOOKUP(ADN5-ADN6+7,$OQ$3:$ACQ$3,$OQ$15:$ACQ$15))))))))</f>
        <v>21000</v>
      </c>
      <c r="ADO14" s="348" cm="1">
        <f t="array" ref="ADO14">+(LOOKUP(ADO5-ADO6+1,$OQ$3:$ACQ$3,$OQ$15:$ACQ$15+LOOKUP(ADO5-ADO6+2,$OQ$3:$ACQ$3,$OQ$15:$ACQ$15+LOOKUP(ADO5-ADO6+3,$OQ$3:$ACQ$3,$OQ$15:$ACQ$15+LOOKUP(ADO5-ADO6+4,$OQ$3:$ACQ$3,$OQ$15:$ACQ$15+LOOKUP(ADO5-ADO6+5,$OQ$3:$ACQ$3,$OQ$15:$ACQ$15+LOOKUP(ADO5-ADO6+6,$OQ$3:$ACQ$3,$OQ$15:$ACQ$15+LOOKUP(ADO5-ADO6+7,$OQ$3:$ACQ$3,$OQ$15:$ACQ$15))))))))</f>
        <v>21000</v>
      </c>
      <c r="ADP14" s="348" cm="1">
        <f t="array" ref="ADP14">+(LOOKUP(ADP5-ADP6+1,$OQ$3:$ACQ$3,$OQ$15:$ACQ$15+LOOKUP(ADP5-ADP6+2,$OQ$3:$ACQ$3,$OQ$15:$ACQ$15+LOOKUP(ADP5-ADP6+3,$OQ$3:$ACQ$3,$OQ$15:$ACQ$15+LOOKUP(ADP5-ADP6+4,$OQ$3:$ACQ$3,$OQ$15:$ACQ$15+LOOKUP(ADP5-ADP6+5,$OQ$3:$ACQ$3,$OQ$15:$ACQ$15+LOOKUP(ADP5-ADP6+6,$OQ$3:$ACQ$3,$OQ$15:$ACQ$15+LOOKUP(ADP5-ADP6+7,$OQ$3:$ACQ$3,$OQ$15:$ACQ$15))))))))</f>
        <v>21000</v>
      </c>
      <c r="ADQ14" s="348" cm="1">
        <f t="array" ref="ADQ14">+(LOOKUP(ADQ5-ADQ6+1,$OQ$3:$ACQ$3,$OQ$15:$ACQ$15+LOOKUP(ADQ5-ADQ6+2,$OQ$3:$ACQ$3,$OQ$15:$ACQ$15+LOOKUP(ADQ5-ADQ6+3,$OQ$3:$ACQ$3,$OQ$15:$ACQ$15+LOOKUP(ADQ5-ADQ6+4,$OQ$3:$ACQ$3,$OQ$15:$ACQ$15+LOOKUP(ADQ5-ADQ6+5,$OQ$3:$ACQ$3,$OQ$15:$ACQ$15+LOOKUP(ADQ5-ADQ6+6,$OQ$3:$ACQ$3,$OQ$15:$ACQ$15+LOOKUP(ADQ5-ADQ6+7,$OQ$3:$ACQ$3,$OQ$15:$ACQ$15))))))))</f>
        <v>22000</v>
      </c>
      <c r="ADR14" s="348" cm="1">
        <f t="array" ref="ADR14">+(LOOKUP(ADR5-ADR6+1,$OQ$3:$ACQ$3,$OQ$15:$ACQ$15+LOOKUP(ADR5-ADR6+2,$OQ$3:$ACQ$3,$OQ$15:$ACQ$15+LOOKUP(ADR5-ADR6+3,$OQ$3:$ACQ$3,$OQ$15:$ACQ$15+LOOKUP(ADR5-ADR6+4,$OQ$3:$ACQ$3,$OQ$15:$ACQ$15+LOOKUP(ADR5-ADR6+5,$OQ$3:$ACQ$3,$OQ$15:$ACQ$15+LOOKUP(ADR5-ADR6+6,$OQ$3:$ACQ$3,$OQ$15:$ACQ$15+LOOKUP(ADR5-ADR6+7,$OQ$3:$ACQ$3,$OQ$15:$ACQ$15))))))))</f>
        <v>28000</v>
      </c>
      <c r="ADS14" s="348" cm="1">
        <f t="array" ref="ADS14">+(LOOKUP(ADS5-ADS6+1,$OQ$3:$ACQ$3,$OQ$15:$ACQ$15+LOOKUP(ADS5-ADS6+2,$OQ$3:$ACQ$3,$OQ$15:$ACQ$15+LOOKUP(ADS5-ADS6+3,$OQ$3:$ACQ$3,$OQ$15:$ACQ$15+LOOKUP(ADS5-ADS6+4,$OQ$3:$ACQ$3,$OQ$15:$ACQ$15+LOOKUP(ADS5-ADS6+5,$OQ$3:$ACQ$3,$OQ$15:$ACQ$15+LOOKUP(ADS5-ADS6+6,$OQ$3:$ACQ$3,$OQ$15:$ACQ$15+LOOKUP(ADS5-ADS6+7,$OQ$3:$ACQ$3,$OQ$15:$ACQ$15))))))))</f>
        <v>28000</v>
      </c>
      <c r="ADT14" s="348" cm="1">
        <f t="array" ref="ADT14">+(LOOKUP(ADT5-ADT6+1,$OQ$3:$ACQ$3,$OQ$15:$ACQ$15+LOOKUP(ADT5-ADT6+2,$OQ$3:$ACQ$3,$OQ$15:$ACQ$15+LOOKUP(ADT5-ADT6+3,$OQ$3:$ACQ$3,$OQ$15:$ACQ$15+LOOKUP(ADT5-ADT6+4,$OQ$3:$ACQ$3,$OQ$15:$ACQ$15+LOOKUP(ADT5-ADT6+5,$OQ$3:$ACQ$3,$OQ$15:$ACQ$15+LOOKUP(ADT5-ADT6+6,$OQ$3:$ACQ$3,$OQ$15:$ACQ$15+LOOKUP(ADT5-ADT6+7,$OQ$3:$ACQ$3,$OQ$15:$ACQ$15))))))))</f>
        <v>28000</v>
      </c>
      <c r="ADU14" s="348" cm="1">
        <f t="array" ref="ADU14">+(LOOKUP(ADU5-ADU6+1,$OQ$3:$ACQ$3,$OQ$15:$ACQ$15+LOOKUP(ADU5-ADU6+2,$OQ$3:$ACQ$3,$OQ$15:$ACQ$15+LOOKUP(ADU5-ADU6+3,$OQ$3:$ACQ$3,$OQ$15:$ACQ$15+LOOKUP(ADU5-ADU6+4,$OQ$3:$ACQ$3,$OQ$15:$ACQ$15+LOOKUP(ADU5-ADU6+5,$OQ$3:$ACQ$3,$OQ$15:$ACQ$15+LOOKUP(ADU5-ADU6+6,$OQ$3:$ACQ$3,$OQ$15:$ACQ$15+LOOKUP(ADU5-ADU6+7,$OQ$3:$ACQ$3,$OQ$15:$ACQ$15))))))))</f>
        <v>28000</v>
      </c>
      <c r="ADV14" s="348" cm="1">
        <f t="array" ref="ADV14">+(LOOKUP(ADV5-ADV6+1,$OQ$3:$ACQ$3,$OQ$15:$ACQ$15+LOOKUP(ADV5-ADV6+2,$OQ$3:$ACQ$3,$OQ$15:$ACQ$15+LOOKUP(ADV5-ADV6+3,$OQ$3:$ACQ$3,$OQ$15:$ACQ$15+LOOKUP(ADV5-ADV6+4,$OQ$3:$ACQ$3,$OQ$15:$ACQ$15+LOOKUP(ADV5-ADV6+5,$OQ$3:$ACQ$3,$OQ$15:$ACQ$15+LOOKUP(ADV5-ADV6+6,$OQ$3:$ACQ$3,$OQ$15:$ACQ$15+LOOKUP(ADV5-ADV6+7,$OQ$3:$ACQ$3,$OQ$15:$ACQ$15))))))))</f>
        <v>28000</v>
      </c>
      <c r="ADW14" s="348" cm="1">
        <f t="array" ref="ADW14">+(LOOKUP(ADW5-ADW6+1,$OQ$3:$ACQ$3,$OQ$15:$ACQ$15+LOOKUP(ADW5-ADW6+2,$OQ$3:$ACQ$3,$OQ$15:$ACQ$15+LOOKUP(ADW5-ADW6+3,$OQ$3:$ACQ$3,$OQ$15:$ACQ$15+LOOKUP(ADW5-ADW6+4,$OQ$3:$ACQ$3,$OQ$15:$ACQ$15+LOOKUP(ADW5-ADW6+5,$OQ$3:$ACQ$3,$OQ$15:$ACQ$15+LOOKUP(ADW5-ADW6+6,$OQ$3:$ACQ$3,$OQ$15:$ACQ$15+LOOKUP(ADW5-ADW6+7,$OQ$3:$ACQ$3,$OQ$15:$ACQ$15))))))))</f>
        <v>28000</v>
      </c>
      <c r="ADX14" s="348" cm="1">
        <f t="array" ref="ADX14">+(LOOKUP(ADX5-ADX6+1,$OQ$3:$ACQ$3,$OQ$15:$ACQ$15+LOOKUP(ADX5-ADX6+2,$OQ$3:$ACQ$3,$OQ$15:$ACQ$15+LOOKUP(ADX5-ADX6+3,$OQ$3:$ACQ$3,$OQ$15:$ACQ$15+LOOKUP(ADX5-ADX6+4,$OQ$3:$ACQ$3,$OQ$15:$ACQ$15+LOOKUP(ADX5-ADX6+5,$OQ$3:$ACQ$3,$OQ$15:$ACQ$15+LOOKUP(ADX5-ADX6+6,$OQ$3:$ACQ$3,$OQ$15:$ACQ$15+LOOKUP(ADX5-ADX6+7,$OQ$3:$ACQ$3,$OQ$15:$ACQ$15))))))))</f>
        <v>28000</v>
      </c>
      <c r="ADY14" s="348" cm="1">
        <f t="array" ref="ADY14">+(LOOKUP(ADY5-ADY6+1,$OQ$3:$ACQ$3,$OQ$15:$ACQ$15+LOOKUP(ADY5-ADY6+2,$OQ$3:$ACQ$3,$OQ$15:$ACQ$15+LOOKUP(ADY5-ADY6+3,$OQ$3:$ACQ$3,$OQ$15:$ACQ$15+LOOKUP(ADY5-ADY6+4,$OQ$3:$ACQ$3,$OQ$15:$ACQ$15+LOOKUP(ADY5-ADY6+5,$OQ$3:$ACQ$3,$OQ$15:$ACQ$15+LOOKUP(ADY5-ADY6+6,$OQ$3:$ACQ$3,$OQ$15:$ACQ$15+LOOKUP(ADY5-ADY6+7,$OQ$3:$ACQ$3,$OQ$15:$ACQ$15))))))))</f>
        <v>28000</v>
      </c>
      <c r="ADZ14" s="348" cm="1">
        <f t="array" ref="ADZ14">+(LOOKUP(ADZ5-ADZ6+1,$OQ$3:$ACQ$3,$OQ$15:$ACQ$15+LOOKUP(ADZ5-ADZ6+2,$OQ$3:$ACQ$3,$OQ$15:$ACQ$15+LOOKUP(ADZ5-ADZ6+3,$OQ$3:$ACQ$3,$OQ$15:$ACQ$15+LOOKUP(ADZ5-ADZ6+4,$OQ$3:$ACQ$3,$OQ$15:$ACQ$15+LOOKUP(ADZ5-ADZ6+5,$OQ$3:$ACQ$3,$OQ$15:$ACQ$15+LOOKUP(ADZ5-ADZ6+6,$OQ$3:$ACQ$3,$OQ$15:$ACQ$15+LOOKUP(ADZ5-ADZ6+7,$OQ$3:$ACQ$3,$OQ$15:$ACQ$15))))))))</f>
        <v>28000</v>
      </c>
      <c r="AEA14" s="348" cm="1">
        <f t="array" ref="AEA14">+(LOOKUP(AEA5-AEA6+1,$OQ$3:$ACQ$3,$OQ$15:$ACQ$15+LOOKUP(AEA5-AEA6+2,$OQ$3:$ACQ$3,$OQ$15:$ACQ$15+LOOKUP(AEA5-AEA6+3,$OQ$3:$ACQ$3,$OQ$15:$ACQ$15+LOOKUP(AEA5-AEA6+4,$OQ$3:$ACQ$3,$OQ$15:$ACQ$15+LOOKUP(AEA5-AEA6+5,$OQ$3:$ACQ$3,$OQ$15:$ACQ$15+LOOKUP(AEA5-AEA6+6,$OQ$3:$ACQ$3,$OQ$15:$ACQ$15+LOOKUP(AEA5-AEA6+7,$OQ$3:$ACQ$3,$OQ$15:$ACQ$15))))))))</f>
        <v>28000</v>
      </c>
      <c r="AEB14" s="348" cm="1">
        <f t="array" ref="AEB14">+(LOOKUP(AEB5-AEB6+1,$OQ$3:$ACQ$3,$OQ$15:$ACQ$15+LOOKUP(AEB5-AEB6+2,$OQ$3:$ACQ$3,$OQ$15:$ACQ$15+LOOKUP(AEB5-AEB6+3,$OQ$3:$ACQ$3,$OQ$15:$ACQ$15+LOOKUP(AEB5-AEB6+4,$OQ$3:$ACQ$3,$OQ$15:$ACQ$15+LOOKUP(AEB5-AEB6+5,$OQ$3:$ACQ$3,$OQ$15:$ACQ$15+LOOKUP(AEB5-AEB6+6,$OQ$3:$ACQ$3,$OQ$15:$ACQ$15+LOOKUP(AEB5-AEB6+7,$OQ$3:$ACQ$3,$OQ$15:$ACQ$15))))))))</f>
        <v>28000</v>
      </c>
      <c r="AEC14" s="348" cm="1">
        <f t="array" ref="AEC14">+(LOOKUP(AEC5-AEC6+1,$OQ$3:$ACQ$3,$OQ$15:$ACQ$15+LOOKUP(AEC5-AEC6+2,$OQ$3:$ACQ$3,$OQ$15:$ACQ$15+LOOKUP(AEC5-AEC6+3,$OQ$3:$ACQ$3,$OQ$15:$ACQ$15+LOOKUP(AEC5-AEC6+4,$OQ$3:$ACQ$3,$OQ$15:$ACQ$15+LOOKUP(AEC5-AEC6+5,$OQ$3:$ACQ$3,$OQ$15:$ACQ$15+LOOKUP(AEC5-AEC6+6,$OQ$3:$ACQ$3,$OQ$15:$ACQ$15+LOOKUP(AEC5-AEC6+7,$OQ$3:$ACQ$3,$OQ$15:$ACQ$15))))))))</f>
        <v>28000</v>
      </c>
      <c r="AED14" s="348" cm="1">
        <f t="array" ref="AED14">+(LOOKUP(AED5-AED6+1,$OQ$3:$ACQ$3,$OQ$15:$ACQ$15+LOOKUP(AED5-AED6+2,$OQ$3:$ACQ$3,$OQ$15:$ACQ$15+LOOKUP(AED5-AED6+3,$OQ$3:$ACQ$3,$OQ$15:$ACQ$15+LOOKUP(AED5-AED6+4,$OQ$3:$ACQ$3,$OQ$15:$ACQ$15+LOOKUP(AED5-AED6+5,$OQ$3:$ACQ$3,$OQ$15:$ACQ$15+LOOKUP(AED5-AED6+6,$OQ$3:$ACQ$3,$OQ$15:$ACQ$15+LOOKUP(AED5-AED6+7,$OQ$3:$ACQ$3,$OQ$15:$ACQ$15))))))))</f>
        <v>28000</v>
      </c>
      <c r="AEE14" s="348" cm="1">
        <f t="array" ref="AEE14">+(LOOKUP(AEE5-AEE6+1,$OQ$3:$ACQ$3,$OQ$15:$ACQ$15+LOOKUP(AEE5-AEE6+2,$OQ$3:$ACQ$3,$OQ$15:$ACQ$15+LOOKUP(AEE5-AEE6+3,$OQ$3:$ACQ$3,$OQ$15:$ACQ$15+LOOKUP(AEE5-AEE6+4,$OQ$3:$ACQ$3,$OQ$15:$ACQ$15+LOOKUP(AEE5-AEE6+5,$OQ$3:$ACQ$3,$OQ$15:$ACQ$15+LOOKUP(AEE5-AEE6+6,$OQ$3:$ACQ$3,$OQ$15:$ACQ$15+LOOKUP(AEE5-AEE6+7,$OQ$3:$ACQ$3,$OQ$15:$ACQ$15))))))))</f>
        <v>28000</v>
      </c>
      <c r="AEF14" s="348" cm="1">
        <f t="array" ref="AEF14">+(LOOKUP(AEF5-AEF6+1,$OQ$3:$ACQ$3,$OQ$15:$ACQ$15+LOOKUP(AEF5-AEF6+2,$OQ$3:$ACQ$3,$OQ$15:$ACQ$15+LOOKUP(AEF5-AEF6+3,$OQ$3:$ACQ$3,$OQ$15:$ACQ$15+LOOKUP(AEF5-AEF6+4,$OQ$3:$ACQ$3,$OQ$15:$ACQ$15+LOOKUP(AEF5-AEF6+5,$OQ$3:$ACQ$3,$OQ$15:$ACQ$15+LOOKUP(AEF5-AEF6+6,$OQ$3:$ACQ$3,$OQ$15:$ACQ$15+LOOKUP(AEF5-AEF6+7,$OQ$3:$ACQ$3,$OQ$15:$ACQ$15))))))))</f>
        <v>28000</v>
      </c>
      <c r="AEG14" s="348" cm="1">
        <f t="array" ref="AEG14">+(LOOKUP(AEG5-AEG6+1,$OQ$3:$ACQ$3,$OQ$15:$ACQ$15+LOOKUP(AEG5-AEG6+2,$OQ$3:$ACQ$3,$OQ$15:$ACQ$15+LOOKUP(AEG5-AEG6+3,$OQ$3:$ACQ$3,$OQ$15:$ACQ$15+LOOKUP(AEG5-AEG6+4,$OQ$3:$ACQ$3,$OQ$15:$ACQ$15+LOOKUP(AEG5-AEG6+5,$OQ$3:$ACQ$3,$OQ$15:$ACQ$15+LOOKUP(AEG5-AEG6+6,$OQ$3:$ACQ$3,$OQ$15:$ACQ$15+LOOKUP(AEG5-AEG6+7,$OQ$3:$ACQ$3,$OQ$15:$ACQ$15))))))))</f>
        <v>28000</v>
      </c>
      <c r="AEH14" s="348" cm="1">
        <f t="array" ref="AEH14">+(LOOKUP(AEH5-AEH6+1,$OQ$3:$ACQ$3,$OQ$15:$ACQ$15+LOOKUP(AEH5-AEH6+2,$OQ$3:$ACQ$3,$OQ$15:$ACQ$15+LOOKUP(AEH5-AEH6+3,$OQ$3:$ACQ$3,$OQ$15:$ACQ$15+LOOKUP(AEH5-AEH6+4,$OQ$3:$ACQ$3,$OQ$15:$ACQ$15+LOOKUP(AEH5-AEH6+5,$OQ$3:$ACQ$3,$OQ$15:$ACQ$15+LOOKUP(AEH5-AEH6+6,$OQ$3:$ACQ$3,$OQ$15:$ACQ$15+LOOKUP(AEH5-AEH6+7,$OQ$3:$ACQ$3,$OQ$15:$ACQ$15))))))))</f>
        <v>28000</v>
      </c>
      <c r="AEI14" s="348" cm="1">
        <f t="array" ref="AEI14">+(LOOKUP(AEI5-AEI6+1,$OQ$3:$ACQ$3,$OQ$15:$ACQ$15+LOOKUP(AEI5-AEI6+2,$OQ$3:$ACQ$3,$OQ$15:$ACQ$15+LOOKUP(AEI5-AEI6+3,$OQ$3:$ACQ$3,$OQ$15:$ACQ$15+LOOKUP(AEI5-AEI6+4,$OQ$3:$ACQ$3,$OQ$15:$ACQ$15+LOOKUP(AEI5-AEI6+5,$OQ$3:$ACQ$3,$OQ$15:$ACQ$15+LOOKUP(AEI5-AEI6+6,$OQ$3:$ACQ$3,$OQ$15:$ACQ$15+LOOKUP(AEI5-AEI6+7,$OQ$3:$ACQ$3,$OQ$15:$ACQ$15))))))))</f>
        <v>28000</v>
      </c>
      <c r="AEJ14" s="348" cm="1">
        <f t="array" ref="AEJ14">+(LOOKUP(AEJ5-AEJ6+1,$OQ$3:$ACQ$3,$OQ$15:$ACQ$15+LOOKUP(AEJ5-AEJ6+2,$OQ$3:$ACQ$3,$OQ$15:$ACQ$15+LOOKUP(AEJ5-AEJ6+3,$OQ$3:$ACQ$3,$OQ$15:$ACQ$15+LOOKUP(AEJ5-AEJ6+4,$OQ$3:$ACQ$3,$OQ$15:$ACQ$15+LOOKUP(AEJ5-AEJ6+5,$OQ$3:$ACQ$3,$OQ$15:$ACQ$15+LOOKUP(AEJ5-AEJ6+6,$OQ$3:$ACQ$3,$OQ$15:$ACQ$15+LOOKUP(AEJ5-AEJ6+7,$OQ$3:$ACQ$3,$OQ$15:$ACQ$15))))))))</f>
        <v>28000</v>
      </c>
      <c r="AEK14" s="348" cm="1">
        <f t="array" ref="AEK14">+(LOOKUP(AEK5-AEK6+1,$OQ$3:$ACQ$3,$OQ$15:$ACQ$15+LOOKUP(AEK5-AEK6+2,$OQ$3:$ACQ$3,$OQ$15:$ACQ$15+LOOKUP(AEK5-AEK6+3,$OQ$3:$ACQ$3,$OQ$15:$ACQ$15+LOOKUP(AEK5-AEK6+4,$OQ$3:$ACQ$3,$OQ$15:$ACQ$15+LOOKUP(AEK5-AEK6+5,$OQ$3:$ACQ$3,$OQ$15:$ACQ$15+LOOKUP(AEK5-AEK6+6,$OQ$3:$ACQ$3,$OQ$15:$ACQ$15+LOOKUP(AEK5-AEK6+7,$OQ$3:$ACQ$3,$OQ$15:$ACQ$15))))))))</f>
        <v>28000</v>
      </c>
      <c r="AEL14" s="348" cm="1">
        <f t="array" ref="AEL14">+(LOOKUP(AEL5-AEL6+1,$OQ$3:$ACQ$3,$OQ$15:$ACQ$15+LOOKUP(AEL5-AEL6+2,$OQ$3:$ACQ$3,$OQ$15:$ACQ$15+LOOKUP(AEL5-AEL6+3,$OQ$3:$ACQ$3,$OQ$15:$ACQ$15+LOOKUP(AEL5-AEL6+4,$OQ$3:$ACQ$3,$OQ$15:$ACQ$15+LOOKUP(AEL5-AEL6+5,$OQ$3:$ACQ$3,$OQ$15:$ACQ$15+LOOKUP(AEL5-AEL6+6,$OQ$3:$ACQ$3,$OQ$15:$ACQ$15+LOOKUP(AEL5-AEL6+7,$OQ$3:$ACQ$3,$OQ$15:$ACQ$15))))))))</f>
        <v>28000</v>
      </c>
      <c r="AEM14" s="348" cm="1">
        <f t="array" ref="AEM14">+(LOOKUP(AEM5-AEM6+1,$OQ$3:$ACQ$3,$OQ$15:$ACQ$15+LOOKUP(AEM5-AEM6+2,$OQ$3:$ACQ$3,$OQ$15:$ACQ$15+LOOKUP(AEM5-AEM6+3,$OQ$3:$ACQ$3,$OQ$15:$ACQ$15+LOOKUP(AEM5-AEM6+4,$OQ$3:$ACQ$3,$OQ$15:$ACQ$15+LOOKUP(AEM5-AEM6+5,$OQ$3:$ACQ$3,$OQ$15:$ACQ$15+LOOKUP(AEM5-AEM6+6,$OQ$3:$ACQ$3,$OQ$15:$ACQ$15+LOOKUP(AEM5-AEM6+7,$OQ$3:$ACQ$3,$OQ$15:$ACQ$15))))))))</f>
        <v>28000</v>
      </c>
      <c r="AEN14" s="348" cm="1">
        <f t="array" ref="AEN14">+(LOOKUP(AEN5-AEN6+1,$OQ$3:$ACQ$3,$OQ$15:$ACQ$15+LOOKUP(AEN5-AEN6+2,$OQ$3:$ACQ$3,$OQ$15:$ACQ$15+LOOKUP(AEN5-AEN6+3,$OQ$3:$ACQ$3,$OQ$15:$ACQ$15+LOOKUP(AEN5-AEN6+4,$OQ$3:$ACQ$3,$OQ$15:$ACQ$15+LOOKUP(AEN5-AEN6+5,$OQ$3:$ACQ$3,$OQ$15:$ACQ$15+LOOKUP(AEN5-AEN6+6,$OQ$3:$ACQ$3,$OQ$15:$ACQ$15+LOOKUP(AEN5-AEN6+7,$OQ$3:$ACQ$3,$OQ$15:$ACQ$15))))))))</f>
        <v>28000</v>
      </c>
      <c r="AEO14" s="348" cm="1">
        <f t="array" ref="AEO14">+(LOOKUP(AEO5-AEO6+1,$OQ$3:$ACQ$3,$OQ$15:$ACQ$15+LOOKUP(AEO5-AEO6+2,$OQ$3:$ACQ$3,$OQ$15:$ACQ$15+LOOKUP(AEO5-AEO6+3,$OQ$3:$ACQ$3,$OQ$15:$ACQ$15+LOOKUP(AEO5-AEO6+4,$OQ$3:$ACQ$3,$OQ$15:$ACQ$15+LOOKUP(AEO5-AEO6+5,$OQ$3:$ACQ$3,$OQ$15:$ACQ$15+LOOKUP(AEO5-AEO6+6,$OQ$3:$ACQ$3,$OQ$15:$ACQ$15+LOOKUP(AEO5-AEO6+7,$OQ$3:$ACQ$3,$OQ$15:$ACQ$15))))))))</f>
        <v>28000</v>
      </c>
      <c r="AEP14" s="348" cm="1">
        <f t="array" ref="AEP14">+(LOOKUP(AEP5-AEP6+1,$OQ$3:$ACQ$3,$OQ$15:$ACQ$15+LOOKUP(AEP5-AEP6+2,$OQ$3:$ACQ$3,$OQ$15:$ACQ$15+LOOKUP(AEP5-AEP6+3,$OQ$3:$ACQ$3,$OQ$15:$ACQ$15+LOOKUP(AEP5-AEP6+4,$OQ$3:$ACQ$3,$OQ$15:$ACQ$15+LOOKUP(AEP5-AEP6+5,$OQ$3:$ACQ$3,$OQ$15:$ACQ$15+LOOKUP(AEP5-AEP6+6,$OQ$3:$ACQ$3,$OQ$15:$ACQ$15+LOOKUP(AEP5-AEP6+7,$OQ$3:$ACQ$3,$OQ$15:$ACQ$15))))))))</f>
        <v>28000</v>
      </c>
      <c r="AEQ14" s="348" cm="1">
        <f t="array" ref="AEQ14">+(LOOKUP(AEQ5-AEQ6+1,$OQ$3:$ACQ$3,$OQ$15:$ACQ$15+LOOKUP(AEQ5-AEQ6+2,$OQ$3:$ACQ$3,$OQ$15:$ACQ$15+LOOKUP(AEQ5-AEQ6+3,$OQ$3:$ACQ$3,$OQ$15:$ACQ$15+LOOKUP(AEQ5-AEQ6+4,$OQ$3:$ACQ$3,$OQ$15:$ACQ$15+LOOKUP(AEQ5-AEQ6+5,$OQ$3:$ACQ$3,$OQ$15:$ACQ$15+LOOKUP(AEQ5-AEQ6+6,$OQ$3:$ACQ$3,$OQ$15:$ACQ$15+LOOKUP(AEQ5-AEQ6+7,$OQ$3:$ACQ$3,$OQ$15:$ACQ$15))))))))</f>
        <v>28000</v>
      </c>
      <c r="AER14" s="348" cm="1">
        <f t="array" ref="AER14">+(LOOKUP(AER5-AER6+1,$OQ$3:$ACQ$3,$OQ$15:$ACQ$15+LOOKUP(AER5-AER6+2,$OQ$3:$ACQ$3,$OQ$15:$ACQ$15+LOOKUP(AER5-AER6+3,$OQ$3:$ACQ$3,$OQ$15:$ACQ$15+LOOKUP(AER5-AER6+4,$OQ$3:$ACQ$3,$OQ$15:$ACQ$15+LOOKUP(AER5-AER6+5,$OQ$3:$ACQ$3,$OQ$15:$ACQ$15+LOOKUP(AER5-AER6+6,$OQ$3:$ACQ$3,$OQ$15:$ACQ$15)))))))</f>
        <v>24000</v>
      </c>
    </row>
    <row r="15" spans="1:877" x14ac:dyDescent="0.2">
      <c r="A15" s="463" t="s">
        <v>106</v>
      </c>
      <c r="B15" s="347">
        <f>+B14</f>
        <v>50000</v>
      </c>
      <c r="C15" s="348">
        <f t="shared" ref="C15:M15" si="1102">+C14</f>
        <v>62000</v>
      </c>
      <c r="D15" s="348">
        <f t="shared" si="1102"/>
        <v>56000</v>
      </c>
      <c r="E15" s="348">
        <f t="shared" si="1102"/>
        <v>89797.73</v>
      </c>
      <c r="F15" s="348">
        <f t="shared" si="1102"/>
        <v>90000</v>
      </c>
      <c r="G15" s="348">
        <f t="shared" si="1102"/>
        <v>93000</v>
      </c>
      <c r="H15" s="348">
        <f t="shared" si="1102"/>
        <v>120000</v>
      </c>
      <c r="I15" s="348">
        <f t="shared" si="1102"/>
        <v>124000</v>
      </c>
      <c r="J15" s="348">
        <f t="shared" si="1102"/>
        <v>124000</v>
      </c>
      <c r="K15" s="348">
        <f t="shared" si="1102"/>
        <v>120000</v>
      </c>
      <c r="L15" s="348">
        <f t="shared" si="1102"/>
        <v>124000</v>
      </c>
      <c r="M15" s="348">
        <f t="shared" si="1102"/>
        <v>144000</v>
      </c>
      <c r="N15" s="347">
        <f>+SUM(B15:D15)</f>
        <v>168000</v>
      </c>
      <c r="O15" s="348">
        <f>+SUM(E15:G15)</f>
        <v>272797.73</v>
      </c>
      <c r="P15" s="348">
        <f>+SUM(H15:J15)</f>
        <v>368000</v>
      </c>
      <c r="Q15" s="349">
        <f>+SUM(K15:M15)</f>
        <v>388000</v>
      </c>
      <c r="R15" s="347">
        <f>+SUM($B$15:B15)</f>
        <v>50000</v>
      </c>
      <c r="S15" s="348">
        <f>+SUM($B$15:C15)</f>
        <v>112000</v>
      </c>
      <c r="T15" s="348">
        <f>+SUM($B$15:D15)</f>
        <v>168000</v>
      </c>
      <c r="U15" s="348">
        <f>+SUM($B$15:E15)</f>
        <v>257797.72999999998</v>
      </c>
      <c r="V15" s="348">
        <f>+SUM($B$15:F15)</f>
        <v>347797.73</v>
      </c>
      <c r="W15" s="348">
        <f>+SUM($B$15:G15)</f>
        <v>440797.73</v>
      </c>
      <c r="X15" s="348">
        <f>+SUM($B$15:H15)</f>
        <v>560797.73</v>
      </c>
      <c r="Y15" s="348">
        <f>+SUM($B$15:I15)</f>
        <v>684797.73</v>
      </c>
      <c r="Z15" s="348">
        <f>+SUM($B$15:J15)</f>
        <v>808797.73</v>
      </c>
      <c r="AA15" s="348">
        <f>+SUM($B$15:K15)</f>
        <v>928797.73</v>
      </c>
      <c r="AB15" s="348">
        <f>+SUM($B$15:L15)</f>
        <v>1052797.73</v>
      </c>
      <c r="AC15" s="349">
        <f>+SUM($B$15:M15)</f>
        <v>1196797.73</v>
      </c>
      <c r="AD15" s="334">
        <f t="shared" ref="AD15:AO15" si="1103">+B15/AD6</f>
        <v>2000</v>
      </c>
      <c r="AE15" s="334">
        <f t="shared" si="1103"/>
        <v>2000</v>
      </c>
      <c r="AF15" s="334">
        <f t="shared" si="1103"/>
        <v>2000</v>
      </c>
      <c r="AG15" s="334">
        <f t="shared" si="1103"/>
        <v>2896.7009677419355</v>
      </c>
      <c r="AH15" s="334">
        <f t="shared" si="1103"/>
        <v>3000</v>
      </c>
      <c r="AI15" s="334">
        <f t="shared" si="1103"/>
        <v>3000</v>
      </c>
      <c r="AJ15" s="334">
        <f t="shared" si="1103"/>
        <v>4000</v>
      </c>
      <c r="AK15" s="334">
        <f t="shared" si="1103"/>
        <v>4000</v>
      </c>
      <c r="AL15" s="334">
        <f t="shared" si="1103"/>
        <v>4000</v>
      </c>
      <c r="AM15" s="334">
        <f t="shared" si="1103"/>
        <v>4000</v>
      </c>
      <c r="AN15" s="334">
        <f t="shared" si="1103"/>
        <v>4000</v>
      </c>
      <c r="AO15" s="334">
        <f t="shared" si="1103"/>
        <v>4000</v>
      </c>
      <c r="AP15" s="347">
        <f>+$AD$15*AP6</f>
        <v>2000</v>
      </c>
      <c r="AQ15" s="348">
        <f>+$AD$15*AQ6</f>
        <v>4000</v>
      </c>
      <c r="AR15" s="348">
        <f t="shared" ref="AR15:BN15" si="1104">+$AD$15*AR6</f>
        <v>6000</v>
      </c>
      <c r="AS15" s="348">
        <f t="shared" si="1104"/>
        <v>8000</v>
      </c>
      <c r="AT15" s="348">
        <f t="shared" si="1104"/>
        <v>10000</v>
      </c>
      <c r="AU15" s="348">
        <f t="shared" si="1104"/>
        <v>12000</v>
      </c>
      <c r="AV15" s="348">
        <f t="shared" si="1104"/>
        <v>14000</v>
      </c>
      <c r="AW15" s="348">
        <f t="shared" si="1104"/>
        <v>16000</v>
      </c>
      <c r="AX15" s="348">
        <f t="shared" si="1104"/>
        <v>18000</v>
      </c>
      <c r="AY15" s="348">
        <f t="shared" si="1104"/>
        <v>20000</v>
      </c>
      <c r="AZ15" s="348">
        <f t="shared" si="1104"/>
        <v>22000</v>
      </c>
      <c r="BA15" s="348">
        <f t="shared" si="1104"/>
        <v>24000</v>
      </c>
      <c r="BB15" s="348">
        <f t="shared" si="1104"/>
        <v>26000</v>
      </c>
      <c r="BC15" s="348">
        <f t="shared" si="1104"/>
        <v>28000</v>
      </c>
      <c r="BD15" s="348">
        <f t="shared" si="1104"/>
        <v>30000</v>
      </c>
      <c r="BE15" s="348">
        <f t="shared" si="1104"/>
        <v>32000</v>
      </c>
      <c r="BF15" s="348">
        <f t="shared" si="1104"/>
        <v>34000</v>
      </c>
      <c r="BG15" s="348">
        <f t="shared" si="1104"/>
        <v>36000</v>
      </c>
      <c r="BH15" s="348">
        <f t="shared" si="1104"/>
        <v>38000</v>
      </c>
      <c r="BI15" s="348">
        <f t="shared" si="1104"/>
        <v>40000</v>
      </c>
      <c r="BJ15" s="348">
        <f t="shared" si="1104"/>
        <v>42000</v>
      </c>
      <c r="BK15" s="348">
        <f t="shared" si="1104"/>
        <v>44000</v>
      </c>
      <c r="BL15" s="348">
        <f t="shared" si="1104"/>
        <v>46000</v>
      </c>
      <c r="BM15" s="348">
        <f t="shared" si="1104"/>
        <v>48000</v>
      </c>
      <c r="BN15" s="349">
        <f t="shared" si="1104"/>
        <v>50000</v>
      </c>
      <c r="BO15" s="347">
        <f t="shared" ref="BO15:CS15" si="1105">+$AE$15*BO6</f>
        <v>2000</v>
      </c>
      <c r="BP15" s="348">
        <f t="shared" si="1105"/>
        <v>4000</v>
      </c>
      <c r="BQ15" s="348">
        <f t="shared" si="1105"/>
        <v>6000</v>
      </c>
      <c r="BR15" s="348">
        <f t="shared" si="1105"/>
        <v>8000</v>
      </c>
      <c r="BS15" s="348">
        <f t="shared" si="1105"/>
        <v>10000</v>
      </c>
      <c r="BT15" s="348">
        <f t="shared" si="1105"/>
        <v>12000</v>
      </c>
      <c r="BU15" s="348">
        <f t="shared" si="1105"/>
        <v>14000</v>
      </c>
      <c r="BV15" s="348">
        <f t="shared" si="1105"/>
        <v>16000</v>
      </c>
      <c r="BW15" s="348">
        <f t="shared" si="1105"/>
        <v>18000</v>
      </c>
      <c r="BX15" s="348">
        <f t="shared" si="1105"/>
        <v>20000</v>
      </c>
      <c r="BY15" s="348">
        <f t="shared" si="1105"/>
        <v>22000</v>
      </c>
      <c r="BZ15" s="348">
        <f t="shared" si="1105"/>
        <v>24000</v>
      </c>
      <c r="CA15" s="348">
        <f t="shared" si="1105"/>
        <v>26000</v>
      </c>
      <c r="CB15" s="348">
        <f t="shared" si="1105"/>
        <v>28000</v>
      </c>
      <c r="CC15" s="348">
        <f t="shared" si="1105"/>
        <v>30000</v>
      </c>
      <c r="CD15" s="348">
        <f t="shared" si="1105"/>
        <v>32000</v>
      </c>
      <c r="CE15" s="348">
        <f t="shared" si="1105"/>
        <v>34000</v>
      </c>
      <c r="CF15" s="348">
        <f t="shared" si="1105"/>
        <v>36000</v>
      </c>
      <c r="CG15" s="348">
        <f t="shared" si="1105"/>
        <v>38000</v>
      </c>
      <c r="CH15" s="348">
        <f t="shared" si="1105"/>
        <v>40000</v>
      </c>
      <c r="CI15" s="348">
        <f t="shared" si="1105"/>
        <v>42000</v>
      </c>
      <c r="CJ15" s="348">
        <f t="shared" si="1105"/>
        <v>44000</v>
      </c>
      <c r="CK15" s="348">
        <f t="shared" si="1105"/>
        <v>46000</v>
      </c>
      <c r="CL15" s="348">
        <f t="shared" si="1105"/>
        <v>48000</v>
      </c>
      <c r="CM15" s="348">
        <f t="shared" si="1105"/>
        <v>50000</v>
      </c>
      <c r="CN15" s="348">
        <f t="shared" si="1105"/>
        <v>52000</v>
      </c>
      <c r="CO15" s="348">
        <f t="shared" si="1105"/>
        <v>54000</v>
      </c>
      <c r="CP15" s="348">
        <f t="shared" si="1105"/>
        <v>56000</v>
      </c>
      <c r="CQ15" s="348">
        <f t="shared" si="1105"/>
        <v>58000</v>
      </c>
      <c r="CR15" s="348">
        <f t="shared" si="1105"/>
        <v>60000</v>
      </c>
      <c r="CS15" s="349">
        <f t="shared" si="1105"/>
        <v>62000</v>
      </c>
      <c r="CT15" s="347">
        <f t="shared" ref="CT15:DU15" si="1106">+$AF$15*CT6</f>
        <v>2000</v>
      </c>
      <c r="CU15" s="348">
        <f t="shared" si="1106"/>
        <v>4000</v>
      </c>
      <c r="CV15" s="348">
        <f t="shared" si="1106"/>
        <v>6000</v>
      </c>
      <c r="CW15" s="348">
        <f t="shared" si="1106"/>
        <v>8000</v>
      </c>
      <c r="CX15" s="348">
        <f t="shared" si="1106"/>
        <v>10000</v>
      </c>
      <c r="CY15" s="348">
        <f t="shared" si="1106"/>
        <v>12000</v>
      </c>
      <c r="CZ15" s="348">
        <f t="shared" si="1106"/>
        <v>14000</v>
      </c>
      <c r="DA15" s="348">
        <f t="shared" si="1106"/>
        <v>16000</v>
      </c>
      <c r="DB15" s="348">
        <f t="shared" si="1106"/>
        <v>18000</v>
      </c>
      <c r="DC15" s="348">
        <f t="shared" si="1106"/>
        <v>20000</v>
      </c>
      <c r="DD15" s="348">
        <f t="shared" si="1106"/>
        <v>22000</v>
      </c>
      <c r="DE15" s="348">
        <f t="shared" si="1106"/>
        <v>24000</v>
      </c>
      <c r="DF15" s="348">
        <f t="shared" si="1106"/>
        <v>26000</v>
      </c>
      <c r="DG15" s="348">
        <f t="shared" si="1106"/>
        <v>28000</v>
      </c>
      <c r="DH15" s="348">
        <f t="shared" si="1106"/>
        <v>30000</v>
      </c>
      <c r="DI15" s="348">
        <f t="shared" si="1106"/>
        <v>32000</v>
      </c>
      <c r="DJ15" s="348">
        <f t="shared" si="1106"/>
        <v>34000</v>
      </c>
      <c r="DK15" s="348">
        <f t="shared" si="1106"/>
        <v>36000</v>
      </c>
      <c r="DL15" s="348">
        <f t="shared" si="1106"/>
        <v>38000</v>
      </c>
      <c r="DM15" s="348">
        <f t="shared" si="1106"/>
        <v>40000</v>
      </c>
      <c r="DN15" s="348">
        <f t="shared" si="1106"/>
        <v>42000</v>
      </c>
      <c r="DO15" s="348">
        <f t="shared" si="1106"/>
        <v>44000</v>
      </c>
      <c r="DP15" s="348">
        <f t="shared" si="1106"/>
        <v>46000</v>
      </c>
      <c r="DQ15" s="348">
        <f t="shared" si="1106"/>
        <v>48000</v>
      </c>
      <c r="DR15" s="348">
        <f t="shared" si="1106"/>
        <v>50000</v>
      </c>
      <c r="DS15" s="348">
        <f t="shared" si="1106"/>
        <v>52000</v>
      </c>
      <c r="DT15" s="348">
        <f t="shared" si="1106"/>
        <v>54000</v>
      </c>
      <c r="DU15" s="348">
        <f t="shared" si="1106"/>
        <v>56000</v>
      </c>
      <c r="DV15" s="347">
        <f t="shared" ref="DV15:EZ15" si="1107">+$AG$15*DV6</f>
        <v>2896.7009677419355</v>
      </c>
      <c r="DW15" s="348">
        <f t="shared" si="1107"/>
        <v>5793.4019354838711</v>
      </c>
      <c r="DX15" s="348">
        <f t="shared" si="1107"/>
        <v>8690.1029032258066</v>
      </c>
      <c r="DY15" s="348">
        <f t="shared" si="1107"/>
        <v>11586.803870967742</v>
      </c>
      <c r="DZ15" s="348">
        <f t="shared" si="1107"/>
        <v>14483.504838709678</v>
      </c>
      <c r="EA15" s="348">
        <f t="shared" si="1107"/>
        <v>17380.205806451613</v>
      </c>
      <c r="EB15" s="348">
        <f t="shared" si="1107"/>
        <v>20276.906774193551</v>
      </c>
      <c r="EC15" s="348">
        <f t="shared" si="1107"/>
        <v>23173.607741935484</v>
      </c>
      <c r="ED15" s="348">
        <f t="shared" si="1107"/>
        <v>26070.308709677418</v>
      </c>
      <c r="EE15" s="348">
        <f t="shared" si="1107"/>
        <v>28967.009677419355</v>
      </c>
      <c r="EF15" s="348">
        <f t="shared" si="1107"/>
        <v>31863.710645161293</v>
      </c>
      <c r="EG15" s="348">
        <f t="shared" si="1107"/>
        <v>34760.411612903226</v>
      </c>
      <c r="EH15" s="348">
        <f t="shared" si="1107"/>
        <v>37657.11258064516</v>
      </c>
      <c r="EI15" s="348">
        <f t="shared" si="1107"/>
        <v>40553.813548387101</v>
      </c>
      <c r="EJ15" s="348">
        <f t="shared" si="1107"/>
        <v>43450.514516129035</v>
      </c>
      <c r="EK15" s="348">
        <f t="shared" si="1107"/>
        <v>46347.215483870968</v>
      </c>
      <c r="EL15" s="348">
        <f t="shared" si="1107"/>
        <v>49243.916451612902</v>
      </c>
      <c r="EM15" s="348">
        <f t="shared" si="1107"/>
        <v>52140.617419354836</v>
      </c>
      <c r="EN15" s="348">
        <f t="shared" si="1107"/>
        <v>55037.318387096777</v>
      </c>
      <c r="EO15" s="348">
        <f t="shared" si="1107"/>
        <v>57934.019354838711</v>
      </c>
      <c r="EP15" s="348">
        <f t="shared" si="1107"/>
        <v>60830.720322580644</v>
      </c>
      <c r="EQ15" s="348">
        <f t="shared" si="1107"/>
        <v>63727.421290322585</v>
      </c>
      <c r="ER15" s="348">
        <f t="shared" si="1107"/>
        <v>66624.122258064512</v>
      </c>
      <c r="ES15" s="348">
        <f t="shared" si="1107"/>
        <v>69520.823225806453</v>
      </c>
      <c r="ET15" s="348">
        <f t="shared" si="1107"/>
        <v>72417.524193548394</v>
      </c>
      <c r="EU15" s="348">
        <f t="shared" si="1107"/>
        <v>75314.22516129032</v>
      </c>
      <c r="EV15" s="348">
        <f t="shared" si="1107"/>
        <v>78210.926129032261</v>
      </c>
      <c r="EW15" s="348">
        <f t="shared" si="1107"/>
        <v>81107.627096774202</v>
      </c>
      <c r="EX15" s="348">
        <f t="shared" si="1107"/>
        <v>84004.328064516129</v>
      </c>
      <c r="EY15" s="348">
        <f t="shared" si="1107"/>
        <v>86901.029032258069</v>
      </c>
      <c r="EZ15" s="348">
        <f t="shared" si="1107"/>
        <v>89797.73</v>
      </c>
      <c r="FA15" s="347">
        <f t="shared" ref="FA15:GD15" si="1108">+$AH$15*FA6</f>
        <v>3000</v>
      </c>
      <c r="FB15" s="348">
        <f t="shared" si="1108"/>
        <v>6000</v>
      </c>
      <c r="FC15" s="348">
        <f t="shared" si="1108"/>
        <v>9000</v>
      </c>
      <c r="FD15" s="348">
        <f t="shared" si="1108"/>
        <v>12000</v>
      </c>
      <c r="FE15" s="348">
        <f t="shared" si="1108"/>
        <v>15000</v>
      </c>
      <c r="FF15" s="348">
        <f t="shared" si="1108"/>
        <v>18000</v>
      </c>
      <c r="FG15" s="348">
        <f t="shared" si="1108"/>
        <v>21000</v>
      </c>
      <c r="FH15" s="348">
        <f t="shared" si="1108"/>
        <v>24000</v>
      </c>
      <c r="FI15" s="348">
        <f t="shared" si="1108"/>
        <v>27000</v>
      </c>
      <c r="FJ15" s="348">
        <f t="shared" si="1108"/>
        <v>30000</v>
      </c>
      <c r="FK15" s="348">
        <f t="shared" si="1108"/>
        <v>33000</v>
      </c>
      <c r="FL15" s="348">
        <f t="shared" si="1108"/>
        <v>36000</v>
      </c>
      <c r="FM15" s="348">
        <f t="shared" si="1108"/>
        <v>39000</v>
      </c>
      <c r="FN15" s="348">
        <f t="shared" si="1108"/>
        <v>42000</v>
      </c>
      <c r="FO15" s="348">
        <f t="shared" si="1108"/>
        <v>45000</v>
      </c>
      <c r="FP15" s="348">
        <f t="shared" si="1108"/>
        <v>48000</v>
      </c>
      <c r="FQ15" s="348">
        <f t="shared" si="1108"/>
        <v>51000</v>
      </c>
      <c r="FR15" s="348">
        <f t="shared" si="1108"/>
        <v>54000</v>
      </c>
      <c r="FS15" s="348">
        <f t="shared" si="1108"/>
        <v>57000</v>
      </c>
      <c r="FT15" s="348">
        <f t="shared" si="1108"/>
        <v>60000</v>
      </c>
      <c r="FU15" s="348">
        <f t="shared" si="1108"/>
        <v>63000</v>
      </c>
      <c r="FV15" s="348">
        <f t="shared" si="1108"/>
        <v>66000</v>
      </c>
      <c r="FW15" s="348">
        <f t="shared" si="1108"/>
        <v>69000</v>
      </c>
      <c r="FX15" s="348">
        <f t="shared" si="1108"/>
        <v>72000</v>
      </c>
      <c r="FY15" s="348">
        <f t="shared" si="1108"/>
        <v>75000</v>
      </c>
      <c r="FZ15" s="348">
        <f t="shared" si="1108"/>
        <v>78000</v>
      </c>
      <c r="GA15" s="348">
        <f t="shared" si="1108"/>
        <v>81000</v>
      </c>
      <c r="GB15" s="348">
        <f t="shared" si="1108"/>
        <v>84000</v>
      </c>
      <c r="GC15" s="348">
        <f t="shared" si="1108"/>
        <v>87000</v>
      </c>
      <c r="GD15" s="348">
        <f t="shared" si="1108"/>
        <v>90000</v>
      </c>
      <c r="GE15" s="347">
        <f t="shared" ref="GE15:HI15" si="1109">+$AI$15*GE6</f>
        <v>3000</v>
      </c>
      <c r="GF15" s="348">
        <f t="shared" si="1109"/>
        <v>6000</v>
      </c>
      <c r="GG15" s="348">
        <f t="shared" si="1109"/>
        <v>9000</v>
      </c>
      <c r="GH15" s="348">
        <f t="shared" si="1109"/>
        <v>12000</v>
      </c>
      <c r="GI15" s="348">
        <f t="shared" si="1109"/>
        <v>15000</v>
      </c>
      <c r="GJ15" s="348">
        <f t="shared" si="1109"/>
        <v>18000</v>
      </c>
      <c r="GK15" s="348">
        <f t="shared" si="1109"/>
        <v>21000</v>
      </c>
      <c r="GL15" s="348">
        <f t="shared" si="1109"/>
        <v>24000</v>
      </c>
      <c r="GM15" s="348">
        <f t="shared" si="1109"/>
        <v>27000</v>
      </c>
      <c r="GN15" s="348">
        <f t="shared" si="1109"/>
        <v>30000</v>
      </c>
      <c r="GO15" s="348">
        <f t="shared" si="1109"/>
        <v>33000</v>
      </c>
      <c r="GP15" s="348">
        <f t="shared" si="1109"/>
        <v>36000</v>
      </c>
      <c r="GQ15" s="348">
        <f t="shared" si="1109"/>
        <v>39000</v>
      </c>
      <c r="GR15" s="348">
        <f t="shared" si="1109"/>
        <v>42000</v>
      </c>
      <c r="GS15" s="348">
        <f t="shared" si="1109"/>
        <v>45000</v>
      </c>
      <c r="GT15" s="348">
        <f t="shared" si="1109"/>
        <v>48000</v>
      </c>
      <c r="GU15" s="348">
        <f t="shared" si="1109"/>
        <v>51000</v>
      </c>
      <c r="GV15" s="348">
        <f t="shared" si="1109"/>
        <v>54000</v>
      </c>
      <c r="GW15" s="348">
        <f t="shared" si="1109"/>
        <v>57000</v>
      </c>
      <c r="GX15" s="348">
        <f t="shared" si="1109"/>
        <v>60000</v>
      </c>
      <c r="GY15" s="348">
        <f t="shared" si="1109"/>
        <v>63000</v>
      </c>
      <c r="GZ15" s="348">
        <f t="shared" si="1109"/>
        <v>66000</v>
      </c>
      <c r="HA15" s="348">
        <f t="shared" si="1109"/>
        <v>69000</v>
      </c>
      <c r="HB15" s="348">
        <f t="shared" si="1109"/>
        <v>72000</v>
      </c>
      <c r="HC15" s="348">
        <f t="shared" si="1109"/>
        <v>75000</v>
      </c>
      <c r="HD15" s="348">
        <f t="shared" si="1109"/>
        <v>78000</v>
      </c>
      <c r="HE15" s="348">
        <f t="shared" si="1109"/>
        <v>81000</v>
      </c>
      <c r="HF15" s="348">
        <f t="shared" si="1109"/>
        <v>84000</v>
      </c>
      <c r="HG15" s="348">
        <f t="shared" si="1109"/>
        <v>87000</v>
      </c>
      <c r="HH15" s="348">
        <f t="shared" si="1109"/>
        <v>90000</v>
      </c>
      <c r="HI15" s="349">
        <f t="shared" si="1109"/>
        <v>93000</v>
      </c>
      <c r="HJ15" s="347">
        <f t="shared" ref="HJ15:IM15" si="1110">+$AJ$15*HJ6</f>
        <v>4000</v>
      </c>
      <c r="HK15" s="348">
        <f t="shared" si="1110"/>
        <v>8000</v>
      </c>
      <c r="HL15" s="348">
        <f t="shared" si="1110"/>
        <v>12000</v>
      </c>
      <c r="HM15" s="348">
        <f t="shared" si="1110"/>
        <v>16000</v>
      </c>
      <c r="HN15" s="348">
        <f t="shared" si="1110"/>
        <v>20000</v>
      </c>
      <c r="HO15" s="348">
        <f t="shared" si="1110"/>
        <v>24000</v>
      </c>
      <c r="HP15" s="348">
        <f t="shared" si="1110"/>
        <v>28000</v>
      </c>
      <c r="HQ15" s="348">
        <f t="shared" si="1110"/>
        <v>32000</v>
      </c>
      <c r="HR15" s="348">
        <f t="shared" si="1110"/>
        <v>36000</v>
      </c>
      <c r="HS15" s="348">
        <f t="shared" si="1110"/>
        <v>40000</v>
      </c>
      <c r="HT15" s="348">
        <f t="shared" si="1110"/>
        <v>44000</v>
      </c>
      <c r="HU15" s="348">
        <f t="shared" si="1110"/>
        <v>48000</v>
      </c>
      <c r="HV15" s="348">
        <f t="shared" si="1110"/>
        <v>52000</v>
      </c>
      <c r="HW15" s="348">
        <f t="shared" si="1110"/>
        <v>56000</v>
      </c>
      <c r="HX15" s="348">
        <f t="shared" si="1110"/>
        <v>60000</v>
      </c>
      <c r="HY15" s="348">
        <f t="shared" si="1110"/>
        <v>64000</v>
      </c>
      <c r="HZ15" s="348">
        <f t="shared" si="1110"/>
        <v>68000</v>
      </c>
      <c r="IA15" s="348">
        <f t="shared" si="1110"/>
        <v>72000</v>
      </c>
      <c r="IB15" s="348">
        <f t="shared" si="1110"/>
        <v>76000</v>
      </c>
      <c r="IC15" s="348">
        <f t="shared" si="1110"/>
        <v>80000</v>
      </c>
      <c r="ID15" s="348">
        <f t="shared" si="1110"/>
        <v>84000</v>
      </c>
      <c r="IE15" s="348">
        <f t="shared" si="1110"/>
        <v>88000</v>
      </c>
      <c r="IF15" s="348">
        <f t="shared" si="1110"/>
        <v>92000</v>
      </c>
      <c r="IG15" s="348">
        <f t="shared" si="1110"/>
        <v>96000</v>
      </c>
      <c r="IH15" s="348">
        <f t="shared" si="1110"/>
        <v>100000</v>
      </c>
      <c r="II15" s="348">
        <f t="shared" si="1110"/>
        <v>104000</v>
      </c>
      <c r="IJ15" s="348">
        <f t="shared" si="1110"/>
        <v>108000</v>
      </c>
      <c r="IK15" s="348">
        <f t="shared" si="1110"/>
        <v>112000</v>
      </c>
      <c r="IL15" s="348">
        <f t="shared" si="1110"/>
        <v>116000</v>
      </c>
      <c r="IM15" s="348">
        <f t="shared" si="1110"/>
        <v>120000</v>
      </c>
      <c r="IN15" s="347">
        <f t="shared" ref="IN15:JR15" si="1111">+$AK$15*IN6</f>
        <v>4000</v>
      </c>
      <c r="IO15" s="348">
        <f t="shared" si="1111"/>
        <v>8000</v>
      </c>
      <c r="IP15" s="348">
        <f t="shared" si="1111"/>
        <v>12000</v>
      </c>
      <c r="IQ15" s="348">
        <f t="shared" si="1111"/>
        <v>16000</v>
      </c>
      <c r="IR15" s="348">
        <f t="shared" si="1111"/>
        <v>20000</v>
      </c>
      <c r="IS15" s="348">
        <f t="shared" si="1111"/>
        <v>24000</v>
      </c>
      <c r="IT15" s="348">
        <f t="shared" si="1111"/>
        <v>28000</v>
      </c>
      <c r="IU15" s="348">
        <f t="shared" si="1111"/>
        <v>32000</v>
      </c>
      <c r="IV15" s="348">
        <f t="shared" si="1111"/>
        <v>36000</v>
      </c>
      <c r="IW15" s="348">
        <f t="shared" si="1111"/>
        <v>40000</v>
      </c>
      <c r="IX15" s="348">
        <f t="shared" si="1111"/>
        <v>44000</v>
      </c>
      <c r="IY15" s="348">
        <f t="shared" si="1111"/>
        <v>48000</v>
      </c>
      <c r="IZ15" s="348">
        <f t="shared" si="1111"/>
        <v>52000</v>
      </c>
      <c r="JA15" s="348">
        <f t="shared" si="1111"/>
        <v>56000</v>
      </c>
      <c r="JB15" s="348">
        <f t="shared" si="1111"/>
        <v>60000</v>
      </c>
      <c r="JC15" s="348">
        <f t="shared" si="1111"/>
        <v>64000</v>
      </c>
      <c r="JD15" s="348">
        <f t="shared" si="1111"/>
        <v>68000</v>
      </c>
      <c r="JE15" s="348">
        <f t="shared" si="1111"/>
        <v>72000</v>
      </c>
      <c r="JF15" s="348">
        <f t="shared" si="1111"/>
        <v>76000</v>
      </c>
      <c r="JG15" s="348">
        <f t="shared" si="1111"/>
        <v>80000</v>
      </c>
      <c r="JH15" s="348">
        <f t="shared" si="1111"/>
        <v>84000</v>
      </c>
      <c r="JI15" s="348">
        <f t="shared" si="1111"/>
        <v>88000</v>
      </c>
      <c r="JJ15" s="348">
        <f t="shared" si="1111"/>
        <v>92000</v>
      </c>
      <c r="JK15" s="348">
        <f t="shared" si="1111"/>
        <v>96000</v>
      </c>
      <c r="JL15" s="348">
        <f t="shared" si="1111"/>
        <v>100000</v>
      </c>
      <c r="JM15" s="348">
        <f t="shared" si="1111"/>
        <v>104000</v>
      </c>
      <c r="JN15" s="348">
        <f t="shared" si="1111"/>
        <v>108000</v>
      </c>
      <c r="JO15" s="348">
        <f t="shared" si="1111"/>
        <v>112000</v>
      </c>
      <c r="JP15" s="348">
        <f t="shared" si="1111"/>
        <v>116000</v>
      </c>
      <c r="JQ15" s="348">
        <f t="shared" si="1111"/>
        <v>120000</v>
      </c>
      <c r="JR15" s="349">
        <f t="shared" si="1111"/>
        <v>124000</v>
      </c>
      <c r="JS15" s="347">
        <f t="shared" ref="JS15:KW15" si="1112">+$AL$15*JS6</f>
        <v>4000</v>
      </c>
      <c r="JT15" s="348">
        <f t="shared" si="1112"/>
        <v>8000</v>
      </c>
      <c r="JU15" s="348">
        <f t="shared" si="1112"/>
        <v>12000</v>
      </c>
      <c r="JV15" s="348">
        <f t="shared" si="1112"/>
        <v>16000</v>
      </c>
      <c r="JW15" s="348">
        <f t="shared" si="1112"/>
        <v>20000</v>
      </c>
      <c r="JX15" s="348">
        <f t="shared" si="1112"/>
        <v>24000</v>
      </c>
      <c r="JY15" s="348">
        <f t="shared" si="1112"/>
        <v>28000</v>
      </c>
      <c r="JZ15" s="348">
        <f t="shared" si="1112"/>
        <v>32000</v>
      </c>
      <c r="KA15" s="348">
        <f t="shared" si="1112"/>
        <v>36000</v>
      </c>
      <c r="KB15" s="348">
        <f t="shared" si="1112"/>
        <v>40000</v>
      </c>
      <c r="KC15" s="348">
        <f t="shared" si="1112"/>
        <v>44000</v>
      </c>
      <c r="KD15" s="348">
        <f t="shared" si="1112"/>
        <v>48000</v>
      </c>
      <c r="KE15" s="348">
        <f t="shared" si="1112"/>
        <v>52000</v>
      </c>
      <c r="KF15" s="348">
        <f t="shared" si="1112"/>
        <v>56000</v>
      </c>
      <c r="KG15" s="348">
        <f t="shared" si="1112"/>
        <v>60000</v>
      </c>
      <c r="KH15" s="348">
        <f t="shared" si="1112"/>
        <v>64000</v>
      </c>
      <c r="KI15" s="348">
        <f t="shared" si="1112"/>
        <v>68000</v>
      </c>
      <c r="KJ15" s="348">
        <f t="shared" si="1112"/>
        <v>72000</v>
      </c>
      <c r="KK15" s="348">
        <f t="shared" si="1112"/>
        <v>76000</v>
      </c>
      <c r="KL15" s="348">
        <f t="shared" si="1112"/>
        <v>80000</v>
      </c>
      <c r="KM15" s="348">
        <f t="shared" si="1112"/>
        <v>84000</v>
      </c>
      <c r="KN15" s="348">
        <f t="shared" si="1112"/>
        <v>88000</v>
      </c>
      <c r="KO15" s="348">
        <f t="shared" si="1112"/>
        <v>92000</v>
      </c>
      <c r="KP15" s="348">
        <f t="shared" si="1112"/>
        <v>96000</v>
      </c>
      <c r="KQ15" s="348">
        <f t="shared" si="1112"/>
        <v>100000</v>
      </c>
      <c r="KR15" s="348">
        <f t="shared" si="1112"/>
        <v>104000</v>
      </c>
      <c r="KS15" s="348">
        <f t="shared" si="1112"/>
        <v>108000</v>
      </c>
      <c r="KT15" s="348">
        <f t="shared" si="1112"/>
        <v>112000</v>
      </c>
      <c r="KU15" s="348">
        <f t="shared" si="1112"/>
        <v>116000</v>
      </c>
      <c r="KV15" s="348">
        <f t="shared" si="1112"/>
        <v>120000</v>
      </c>
      <c r="KW15" s="349">
        <f t="shared" si="1112"/>
        <v>124000</v>
      </c>
      <c r="KX15" s="347">
        <f t="shared" ref="KX15:MA15" si="1113">+$AM$15*KX6</f>
        <v>4000</v>
      </c>
      <c r="KY15" s="348">
        <f t="shared" si="1113"/>
        <v>8000</v>
      </c>
      <c r="KZ15" s="348">
        <f t="shared" si="1113"/>
        <v>12000</v>
      </c>
      <c r="LA15" s="348">
        <f t="shared" si="1113"/>
        <v>16000</v>
      </c>
      <c r="LB15" s="348">
        <f t="shared" si="1113"/>
        <v>20000</v>
      </c>
      <c r="LC15" s="348">
        <f t="shared" si="1113"/>
        <v>24000</v>
      </c>
      <c r="LD15" s="348">
        <f t="shared" si="1113"/>
        <v>28000</v>
      </c>
      <c r="LE15" s="348">
        <f t="shared" si="1113"/>
        <v>32000</v>
      </c>
      <c r="LF15" s="348">
        <f t="shared" si="1113"/>
        <v>36000</v>
      </c>
      <c r="LG15" s="348">
        <f t="shared" si="1113"/>
        <v>40000</v>
      </c>
      <c r="LH15" s="348">
        <f t="shared" si="1113"/>
        <v>44000</v>
      </c>
      <c r="LI15" s="348">
        <f t="shared" si="1113"/>
        <v>48000</v>
      </c>
      <c r="LJ15" s="348">
        <f t="shared" si="1113"/>
        <v>52000</v>
      </c>
      <c r="LK15" s="348">
        <f t="shared" si="1113"/>
        <v>56000</v>
      </c>
      <c r="LL15" s="348">
        <f t="shared" si="1113"/>
        <v>60000</v>
      </c>
      <c r="LM15" s="348">
        <f t="shared" si="1113"/>
        <v>64000</v>
      </c>
      <c r="LN15" s="348">
        <f t="shared" si="1113"/>
        <v>68000</v>
      </c>
      <c r="LO15" s="348">
        <f t="shared" si="1113"/>
        <v>72000</v>
      </c>
      <c r="LP15" s="348">
        <f t="shared" si="1113"/>
        <v>76000</v>
      </c>
      <c r="LQ15" s="348">
        <f t="shared" si="1113"/>
        <v>80000</v>
      </c>
      <c r="LR15" s="348">
        <f t="shared" si="1113"/>
        <v>84000</v>
      </c>
      <c r="LS15" s="348">
        <f t="shared" si="1113"/>
        <v>88000</v>
      </c>
      <c r="LT15" s="348">
        <f t="shared" si="1113"/>
        <v>92000</v>
      </c>
      <c r="LU15" s="348">
        <f t="shared" si="1113"/>
        <v>96000</v>
      </c>
      <c r="LV15" s="348">
        <f t="shared" si="1113"/>
        <v>100000</v>
      </c>
      <c r="LW15" s="348">
        <f t="shared" si="1113"/>
        <v>104000</v>
      </c>
      <c r="LX15" s="348">
        <f t="shared" si="1113"/>
        <v>108000</v>
      </c>
      <c r="LY15" s="348">
        <f t="shared" si="1113"/>
        <v>112000</v>
      </c>
      <c r="LZ15" s="348">
        <f t="shared" si="1113"/>
        <v>116000</v>
      </c>
      <c r="MA15" s="348">
        <f t="shared" si="1113"/>
        <v>120000</v>
      </c>
      <c r="MB15" s="347">
        <f t="shared" ref="MB15:NF15" si="1114">+$AN$15*MB6</f>
        <v>4000</v>
      </c>
      <c r="MC15" s="348">
        <f t="shared" si="1114"/>
        <v>8000</v>
      </c>
      <c r="MD15" s="348">
        <f t="shared" si="1114"/>
        <v>12000</v>
      </c>
      <c r="ME15" s="348">
        <f t="shared" si="1114"/>
        <v>16000</v>
      </c>
      <c r="MF15" s="348">
        <f t="shared" si="1114"/>
        <v>20000</v>
      </c>
      <c r="MG15" s="348">
        <f t="shared" si="1114"/>
        <v>24000</v>
      </c>
      <c r="MH15" s="348">
        <f t="shared" si="1114"/>
        <v>28000</v>
      </c>
      <c r="MI15" s="348">
        <f t="shared" si="1114"/>
        <v>32000</v>
      </c>
      <c r="MJ15" s="348">
        <f t="shared" si="1114"/>
        <v>36000</v>
      </c>
      <c r="MK15" s="348">
        <f t="shared" si="1114"/>
        <v>40000</v>
      </c>
      <c r="ML15" s="348">
        <f t="shared" si="1114"/>
        <v>44000</v>
      </c>
      <c r="MM15" s="348">
        <f t="shared" si="1114"/>
        <v>48000</v>
      </c>
      <c r="MN15" s="348">
        <f t="shared" si="1114"/>
        <v>52000</v>
      </c>
      <c r="MO15" s="348">
        <f t="shared" si="1114"/>
        <v>56000</v>
      </c>
      <c r="MP15" s="348">
        <f t="shared" si="1114"/>
        <v>60000</v>
      </c>
      <c r="MQ15" s="348">
        <f t="shared" si="1114"/>
        <v>64000</v>
      </c>
      <c r="MR15" s="348">
        <f t="shared" si="1114"/>
        <v>68000</v>
      </c>
      <c r="MS15" s="348">
        <f t="shared" si="1114"/>
        <v>72000</v>
      </c>
      <c r="MT15" s="348">
        <f t="shared" si="1114"/>
        <v>76000</v>
      </c>
      <c r="MU15" s="348">
        <f t="shared" si="1114"/>
        <v>80000</v>
      </c>
      <c r="MV15" s="348">
        <f t="shared" si="1114"/>
        <v>84000</v>
      </c>
      <c r="MW15" s="348">
        <f t="shared" si="1114"/>
        <v>88000</v>
      </c>
      <c r="MX15" s="348">
        <f t="shared" si="1114"/>
        <v>92000</v>
      </c>
      <c r="MY15" s="348">
        <f t="shared" si="1114"/>
        <v>96000</v>
      </c>
      <c r="MZ15" s="348">
        <f t="shared" si="1114"/>
        <v>100000</v>
      </c>
      <c r="NA15" s="348">
        <f t="shared" si="1114"/>
        <v>104000</v>
      </c>
      <c r="NB15" s="348">
        <f t="shared" si="1114"/>
        <v>108000</v>
      </c>
      <c r="NC15" s="348">
        <f t="shared" si="1114"/>
        <v>112000</v>
      </c>
      <c r="ND15" s="348">
        <f t="shared" si="1114"/>
        <v>116000</v>
      </c>
      <c r="NE15" s="348">
        <f t="shared" si="1114"/>
        <v>120000</v>
      </c>
      <c r="NF15" s="348">
        <f t="shared" si="1114"/>
        <v>124000</v>
      </c>
      <c r="NG15" s="347">
        <f t="shared" ref="NG15:OP15" si="1115">+$AO$15*NG6</f>
        <v>4000</v>
      </c>
      <c r="NH15" s="348">
        <f t="shared" si="1115"/>
        <v>8000</v>
      </c>
      <c r="NI15" s="348">
        <f t="shared" si="1115"/>
        <v>12000</v>
      </c>
      <c r="NJ15" s="348">
        <f t="shared" si="1115"/>
        <v>16000</v>
      </c>
      <c r="NK15" s="348">
        <f t="shared" si="1115"/>
        <v>20000</v>
      </c>
      <c r="NL15" s="348">
        <f t="shared" si="1115"/>
        <v>24000</v>
      </c>
      <c r="NM15" s="348">
        <f t="shared" si="1115"/>
        <v>28000</v>
      </c>
      <c r="NN15" s="348">
        <f t="shared" si="1115"/>
        <v>32000</v>
      </c>
      <c r="NO15" s="348">
        <f t="shared" si="1115"/>
        <v>36000</v>
      </c>
      <c r="NP15" s="348">
        <f t="shared" si="1115"/>
        <v>40000</v>
      </c>
      <c r="NQ15" s="348">
        <f t="shared" si="1115"/>
        <v>44000</v>
      </c>
      <c r="NR15" s="348">
        <f t="shared" si="1115"/>
        <v>48000</v>
      </c>
      <c r="NS15" s="348">
        <f t="shared" si="1115"/>
        <v>52000</v>
      </c>
      <c r="NT15" s="348">
        <f t="shared" si="1115"/>
        <v>56000</v>
      </c>
      <c r="NU15" s="348">
        <f t="shared" si="1115"/>
        <v>60000</v>
      </c>
      <c r="NV15" s="348">
        <f t="shared" si="1115"/>
        <v>64000</v>
      </c>
      <c r="NW15" s="348">
        <f t="shared" si="1115"/>
        <v>68000</v>
      </c>
      <c r="NX15" s="348">
        <f t="shared" si="1115"/>
        <v>72000</v>
      </c>
      <c r="NY15" s="348">
        <f t="shared" si="1115"/>
        <v>76000</v>
      </c>
      <c r="NZ15" s="348">
        <f t="shared" si="1115"/>
        <v>80000</v>
      </c>
      <c r="OA15" s="348">
        <f t="shared" si="1115"/>
        <v>84000</v>
      </c>
      <c r="OB15" s="348">
        <f t="shared" si="1115"/>
        <v>88000</v>
      </c>
      <c r="OC15" s="348">
        <f t="shared" si="1115"/>
        <v>92000</v>
      </c>
      <c r="OD15" s="348">
        <f t="shared" si="1115"/>
        <v>96000</v>
      </c>
      <c r="OE15" s="348">
        <f t="shared" si="1115"/>
        <v>100000</v>
      </c>
      <c r="OF15" s="348">
        <f t="shared" si="1115"/>
        <v>104000</v>
      </c>
      <c r="OG15" s="348">
        <f t="shared" si="1115"/>
        <v>108000</v>
      </c>
      <c r="OH15" s="348">
        <f t="shared" si="1115"/>
        <v>112000</v>
      </c>
      <c r="OI15" s="348">
        <f t="shared" si="1115"/>
        <v>116000</v>
      </c>
      <c r="OJ15" s="348">
        <f t="shared" si="1115"/>
        <v>120000</v>
      </c>
      <c r="OK15" s="348">
        <f t="shared" si="1115"/>
        <v>124000</v>
      </c>
      <c r="OL15" s="348">
        <f t="shared" si="1115"/>
        <v>128000</v>
      </c>
      <c r="OM15" s="348">
        <f t="shared" si="1115"/>
        <v>132000</v>
      </c>
      <c r="ON15" s="348">
        <f t="shared" si="1115"/>
        <v>136000</v>
      </c>
      <c r="OO15" s="348">
        <f t="shared" si="1115"/>
        <v>140000</v>
      </c>
      <c r="OP15" s="349">
        <f t="shared" si="1115"/>
        <v>144000</v>
      </c>
      <c r="OQ15" s="348">
        <f>+AP15/AP6</f>
        <v>2000</v>
      </c>
      <c r="OR15" s="348">
        <f t="shared" ref="OR15:RC15" si="1116">+AQ15/AQ6</f>
        <v>2000</v>
      </c>
      <c r="OS15" s="348">
        <f t="shared" si="1116"/>
        <v>2000</v>
      </c>
      <c r="OT15" s="348">
        <f t="shared" si="1116"/>
        <v>2000</v>
      </c>
      <c r="OU15" s="348">
        <f t="shared" si="1116"/>
        <v>2000</v>
      </c>
      <c r="OV15" s="348">
        <f t="shared" si="1116"/>
        <v>2000</v>
      </c>
      <c r="OW15" s="348">
        <f t="shared" si="1116"/>
        <v>2000</v>
      </c>
      <c r="OX15" s="348">
        <f t="shared" si="1116"/>
        <v>2000</v>
      </c>
      <c r="OY15" s="348">
        <f t="shared" si="1116"/>
        <v>2000</v>
      </c>
      <c r="OZ15" s="348">
        <f t="shared" si="1116"/>
        <v>2000</v>
      </c>
      <c r="PA15" s="348">
        <f t="shared" si="1116"/>
        <v>2000</v>
      </c>
      <c r="PB15" s="348">
        <f t="shared" si="1116"/>
        <v>2000</v>
      </c>
      <c r="PC15" s="348">
        <f t="shared" si="1116"/>
        <v>2000</v>
      </c>
      <c r="PD15" s="348">
        <f t="shared" si="1116"/>
        <v>2000</v>
      </c>
      <c r="PE15" s="348">
        <f t="shared" si="1116"/>
        <v>2000</v>
      </c>
      <c r="PF15" s="348">
        <f t="shared" si="1116"/>
        <v>2000</v>
      </c>
      <c r="PG15" s="348">
        <f t="shared" si="1116"/>
        <v>2000</v>
      </c>
      <c r="PH15" s="348">
        <f t="shared" si="1116"/>
        <v>2000</v>
      </c>
      <c r="PI15" s="348">
        <f t="shared" si="1116"/>
        <v>2000</v>
      </c>
      <c r="PJ15" s="348">
        <f t="shared" si="1116"/>
        <v>2000</v>
      </c>
      <c r="PK15" s="348">
        <f t="shared" si="1116"/>
        <v>2000</v>
      </c>
      <c r="PL15" s="348">
        <f t="shared" si="1116"/>
        <v>2000</v>
      </c>
      <c r="PM15" s="348">
        <f t="shared" si="1116"/>
        <v>2000</v>
      </c>
      <c r="PN15" s="348">
        <f t="shared" si="1116"/>
        <v>2000</v>
      </c>
      <c r="PO15" s="348">
        <f t="shared" si="1116"/>
        <v>2000</v>
      </c>
      <c r="PP15" s="348">
        <f t="shared" si="1116"/>
        <v>2000</v>
      </c>
      <c r="PQ15" s="348">
        <f t="shared" si="1116"/>
        <v>2000</v>
      </c>
      <c r="PR15" s="348">
        <f t="shared" si="1116"/>
        <v>2000</v>
      </c>
      <c r="PS15" s="348">
        <f t="shared" si="1116"/>
        <v>2000</v>
      </c>
      <c r="PT15" s="348">
        <f t="shared" si="1116"/>
        <v>2000</v>
      </c>
      <c r="PU15" s="348">
        <f t="shared" si="1116"/>
        <v>2000</v>
      </c>
      <c r="PV15" s="348">
        <f t="shared" si="1116"/>
        <v>2000</v>
      </c>
      <c r="PW15" s="348">
        <f t="shared" si="1116"/>
        <v>2000</v>
      </c>
      <c r="PX15" s="348">
        <f t="shared" si="1116"/>
        <v>2000</v>
      </c>
      <c r="PY15" s="348">
        <f t="shared" si="1116"/>
        <v>2000</v>
      </c>
      <c r="PZ15" s="348">
        <f t="shared" si="1116"/>
        <v>2000</v>
      </c>
      <c r="QA15" s="348">
        <f t="shared" si="1116"/>
        <v>2000</v>
      </c>
      <c r="QB15" s="348">
        <f t="shared" si="1116"/>
        <v>2000</v>
      </c>
      <c r="QC15" s="348">
        <f t="shared" si="1116"/>
        <v>2000</v>
      </c>
      <c r="QD15" s="348">
        <f t="shared" si="1116"/>
        <v>2000</v>
      </c>
      <c r="QE15" s="348">
        <f t="shared" si="1116"/>
        <v>2000</v>
      </c>
      <c r="QF15" s="348">
        <f t="shared" si="1116"/>
        <v>2000</v>
      </c>
      <c r="QG15" s="348">
        <f t="shared" si="1116"/>
        <v>2000</v>
      </c>
      <c r="QH15" s="348">
        <f t="shared" si="1116"/>
        <v>2000</v>
      </c>
      <c r="QI15" s="348">
        <f t="shared" si="1116"/>
        <v>2000</v>
      </c>
      <c r="QJ15" s="348">
        <f t="shared" si="1116"/>
        <v>2000</v>
      </c>
      <c r="QK15" s="348">
        <f t="shared" si="1116"/>
        <v>2000</v>
      </c>
      <c r="QL15" s="348">
        <f t="shared" si="1116"/>
        <v>2000</v>
      </c>
      <c r="QM15" s="348">
        <f t="shared" si="1116"/>
        <v>2000</v>
      </c>
      <c r="QN15" s="348">
        <f t="shared" si="1116"/>
        <v>2000</v>
      </c>
      <c r="QO15" s="348">
        <f t="shared" si="1116"/>
        <v>2000</v>
      </c>
      <c r="QP15" s="348">
        <f t="shared" si="1116"/>
        <v>2000</v>
      </c>
      <c r="QQ15" s="348">
        <f t="shared" si="1116"/>
        <v>2000</v>
      </c>
      <c r="QR15" s="348">
        <f t="shared" si="1116"/>
        <v>2000</v>
      </c>
      <c r="QS15" s="348">
        <f t="shared" si="1116"/>
        <v>2000</v>
      </c>
      <c r="QT15" s="348">
        <f t="shared" si="1116"/>
        <v>2000</v>
      </c>
      <c r="QU15" s="348">
        <f t="shared" si="1116"/>
        <v>2000</v>
      </c>
      <c r="QV15" s="348">
        <f t="shared" si="1116"/>
        <v>2000</v>
      </c>
      <c r="QW15" s="348">
        <f t="shared" si="1116"/>
        <v>2000</v>
      </c>
      <c r="QX15" s="348">
        <f t="shared" si="1116"/>
        <v>2000</v>
      </c>
      <c r="QY15" s="348">
        <f t="shared" si="1116"/>
        <v>2000</v>
      </c>
      <c r="QZ15" s="348">
        <f t="shared" si="1116"/>
        <v>2000</v>
      </c>
      <c r="RA15" s="348">
        <f t="shared" si="1116"/>
        <v>2000</v>
      </c>
      <c r="RB15" s="348">
        <f t="shared" si="1116"/>
        <v>2000</v>
      </c>
      <c r="RC15" s="348">
        <f t="shared" si="1116"/>
        <v>2000</v>
      </c>
      <c r="RD15" s="348">
        <f t="shared" ref="RD15:SE15" si="1117">+DC15/DC6</f>
        <v>2000</v>
      </c>
      <c r="RE15" s="348">
        <f t="shared" si="1117"/>
        <v>2000</v>
      </c>
      <c r="RF15" s="348">
        <f t="shared" si="1117"/>
        <v>2000</v>
      </c>
      <c r="RG15" s="348">
        <f t="shared" si="1117"/>
        <v>2000</v>
      </c>
      <c r="RH15" s="348">
        <f t="shared" si="1117"/>
        <v>2000</v>
      </c>
      <c r="RI15" s="348">
        <f t="shared" si="1117"/>
        <v>2000</v>
      </c>
      <c r="RJ15" s="348">
        <f t="shared" si="1117"/>
        <v>2000</v>
      </c>
      <c r="RK15" s="348">
        <f t="shared" si="1117"/>
        <v>2000</v>
      </c>
      <c r="RL15" s="348">
        <f t="shared" si="1117"/>
        <v>2000</v>
      </c>
      <c r="RM15" s="348">
        <f t="shared" si="1117"/>
        <v>2000</v>
      </c>
      <c r="RN15" s="348">
        <f t="shared" si="1117"/>
        <v>2000</v>
      </c>
      <c r="RO15" s="348">
        <f t="shared" si="1117"/>
        <v>2000</v>
      </c>
      <c r="RP15" s="348">
        <f t="shared" si="1117"/>
        <v>2000</v>
      </c>
      <c r="RQ15" s="348">
        <f t="shared" si="1117"/>
        <v>2000</v>
      </c>
      <c r="RR15" s="348">
        <f t="shared" si="1117"/>
        <v>2000</v>
      </c>
      <c r="RS15" s="348">
        <f t="shared" si="1117"/>
        <v>2000</v>
      </c>
      <c r="RT15" s="348">
        <f t="shared" si="1117"/>
        <v>2000</v>
      </c>
      <c r="RU15" s="348">
        <f t="shared" si="1117"/>
        <v>2000</v>
      </c>
      <c r="RV15" s="348">
        <f t="shared" si="1117"/>
        <v>2000</v>
      </c>
      <c r="RW15" s="348">
        <f t="shared" si="1117"/>
        <v>2896.7009677419355</v>
      </c>
      <c r="RX15" s="348">
        <f t="shared" si="1117"/>
        <v>2896.7009677419355</v>
      </c>
      <c r="RY15" s="348">
        <f t="shared" si="1117"/>
        <v>2896.7009677419355</v>
      </c>
      <c r="RZ15" s="348">
        <f t="shared" si="1117"/>
        <v>2896.7009677419355</v>
      </c>
      <c r="SA15" s="348">
        <f t="shared" si="1117"/>
        <v>2896.7009677419355</v>
      </c>
      <c r="SB15" s="348">
        <f t="shared" si="1117"/>
        <v>2896.7009677419355</v>
      </c>
      <c r="SC15" s="348">
        <f t="shared" si="1117"/>
        <v>2896.700967741936</v>
      </c>
      <c r="SD15" s="348">
        <f t="shared" si="1117"/>
        <v>2896.7009677419355</v>
      </c>
      <c r="SE15" s="348">
        <f t="shared" si="1117"/>
        <v>2896.7009677419355</v>
      </c>
      <c r="SF15" s="348">
        <f t="shared" ref="SF15" si="1118">+EE15/EE6</f>
        <v>2896.7009677419355</v>
      </c>
      <c r="SG15" s="348">
        <f t="shared" ref="SG15" si="1119">+EF15/EF6</f>
        <v>2896.7009677419355</v>
      </c>
      <c r="SH15" s="348">
        <f t="shared" ref="SH15" si="1120">+EG15/EG6</f>
        <v>2896.7009677419355</v>
      </c>
      <c r="SI15" s="348">
        <f t="shared" ref="SI15" si="1121">+EH15/EH6</f>
        <v>2896.7009677419355</v>
      </c>
      <c r="SJ15" s="348">
        <f t="shared" ref="SJ15" si="1122">+EI15/EI6</f>
        <v>2896.700967741936</v>
      </c>
      <c r="SK15" s="348">
        <f t="shared" ref="SK15" si="1123">+EJ15/EJ6</f>
        <v>2896.7009677419355</v>
      </c>
      <c r="SL15" s="348">
        <f t="shared" ref="SL15" si="1124">+EK15/EK6</f>
        <v>2896.7009677419355</v>
      </c>
      <c r="SM15" s="348">
        <f t="shared" ref="SM15" si="1125">+EL15/EL6</f>
        <v>2896.7009677419355</v>
      </c>
      <c r="SN15" s="348">
        <f t="shared" ref="SN15" si="1126">+EM15/EM6</f>
        <v>2896.7009677419355</v>
      </c>
      <c r="SO15" s="348">
        <f t="shared" ref="SO15" si="1127">+EN15/EN6</f>
        <v>2896.7009677419355</v>
      </c>
      <c r="SP15" s="348">
        <f t="shared" ref="SP15" si="1128">+EO15/EO6</f>
        <v>2896.7009677419355</v>
      </c>
      <c r="SQ15" s="348">
        <f t="shared" ref="SQ15" si="1129">+EP15/EP6</f>
        <v>2896.7009677419355</v>
      </c>
      <c r="SR15" s="348">
        <f t="shared" ref="SR15" si="1130">+EQ15/EQ6</f>
        <v>2896.7009677419355</v>
      </c>
      <c r="SS15" s="348">
        <f t="shared" ref="SS15" si="1131">+ER15/ER6</f>
        <v>2896.7009677419351</v>
      </c>
      <c r="ST15" s="348">
        <f t="shared" ref="ST15" si="1132">+ES15/ES6</f>
        <v>2896.7009677419355</v>
      </c>
      <c r="SU15" s="348">
        <f t="shared" ref="SU15" si="1133">+ET15/ET6</f>
        <v>2896.7009677419355</v>
      </c>
      <c r="SV15" s="348">
        <f t="shared" ref="SV15" si="1134">+EU15/EU6</f>
        <v>2896.7009677419355</v>
      </c>
      <c r="SW15" s="348">
        <f t="shared" ref="SW15" si="1135">+EV15/EV6</f>
        <v>2896.7009677419355</v>
      </c>
      <c r="SX15" s="348">
        <f t="shared" ref="SX15" si="1136">+EW15/EW6</f>
        <v>2896.700967741936</v>
      </c>
      <c r="SY15" s="348">
        <f t="shared" ref="SY15" si="1137">+EX15/EX6</f>
        <v>2896.7009677419355</v>
      </c>
      <c r="SZ15" s="348">
        <f t="shared" ref="SZ15" si="1138">+EY15/EY6</f>
        <v>2896.7009677419355</v>
      </c>
      <c r="TA15" s="348">
        <f t="shared" ref="TA15" si="1139">+EZ15/EZ6</f>
        <v>2896.7009677419355</v>
      </c>
      <c r="TB15" s="348">
        <f t="shared" ref="TB15" si="1140">+FA15/FA6</f>
        <v>3000</v>
      </c>
      <c r="TC15" s="348">
        <f t="shared" ref="TC15" si="1141">+FB15/FB6</f>
        <v>3000</v>
      </c>
      <c r="TD15" s="348">
        <f t="shared" ref="TD15" si="1142">+FC15/FC6</f>
        <v>3000</v>
      </c>
      <c r="TE15" s="348">
        <f t="shared" ref="TE15" si="1143">+FD15/FD6</f>
        <v>3000</v>
      </c>
      <c r="TF15" s="348">
        <f t="shared" ref="TF15" si="1144">+FE15/FE6</f>
        <v>3000</v>
      </c>
      <c r="TG15" s="348">
        <f t="shared" ref="TG15" si="1145">+FF15/FF6</f>
        <v>3000</v>
      </c>
      <c r="TH15" s="348">
        <f t="shared" ref="TH15" si="1146">+FG15/FG6</f>
        <v>3000</v>
      </c>
      <c r="TI15" s="348">
        <f t="shared" ref="TI15" si="1147">+FH15/FH6</f>
        <v>3000</v>
      </c>
      <c r="TJ15" s="348">
        <f t="shared" ref="TJ15" si="1148">+FI15/FI6</f>
        <v>3000</v>
      </c>
      <c r="TK15" s="348">
        <f t="shared" ref="TK15" si="1149">+FJ15/FJ6</f>
        <v>3000</v>
      </c>
      <c r="TL15" s="348">
        <f t="shared" ref="TL15" si="1150">+FK15/FK6</f>
        <v>3000</v>
      </c>
      <c r="TM15" s="348">
        <f t="shared" ref="TM15" si="1151">+FL15/FL6</f>
        <v>3000</v>
      </c>
      <c r="TN15" s="348">
        <f t="shared" ref="TN15" si="1152">+FM15/FM6</f>
        <v>3000</v>
      </c>
      <c r="TO15" s="348">
        <f t="shared" ref="TO15" si="1153">+FN15/FN6</f>
        <v>3000</v>
      </c>
      <c r="TP15" s="348">
        <f t="shared" ref="TP15" si="1154">+FO15/FO6</f>
        <v>3000</v>
      </c>
      <c r="TQ15" s="348">
        <f t="shared" ref="TQ15" si="1155">+FP15/FP6</f>
        <v>3000</v>
      </c>
      <c r="TR15" s="348">
        <f t="shared" ref="TR15" si="1156">+FQ15/FQ6</f>
        <v>3000</v>
      </c>
      <c r="TS15" s="348">
        <f t="shared" ref="TS15" si="1157">+FR15/FR6</f>
        <v>3000</v>
      </c>
      <c r="TT15" s="348">
        <f t="shared" ref="TT15" si="1158">+FS15/FS6</f>
        <v>3000</v>
      </c>
      <c r="TU15" s="348">
        <f t="shared" ref="TU15" si="1159">+FT15/FT6</f>
        <v>3000</v>
      </c>
      <c r="TV15" s="348">
        <f t="shared" ref="TV15" si="1160">+FU15/FU6</f>
        <v>3000</v>
      </c>
      <c r="TW15" s="348">
        <f t="shared" ref="TW15" si="1161">+FV15/FV6</f>
        <v>3000</v>
      </c>
      <c r="TX15" s="348">
        <f t="shared" ref="TX15" si="1162">+FW15/FW6</f>
        <v>3000</v>
      </c>
      <c r="TY15" s="348">
        <f t="shared" ref="TY15" si="1163">+FX15/FX6</f>
        <v>3000</v>
      </c>
      <c r="TZ15" s="348">
        <f t="shared" ref="TZ15" si="1164">+FY15/FY6</f>
        <v>3000</v>
      </c>
      <c r="UA15" s="348">
        <f t="shared" ref="UA15" si="1165">+FZ15/FZ6</f>
        <v>3000</v>
      </c>
      <c r="UB15" s="348">
        <f t="shared" ref="UB15" si="1166">+GA15/GA6</f>
        <v>3000</v>
      </c>
      <c r="UC15" s="348">
        <f t="shared" ref="UC15" si="1167">+GB15/GB6</f>
        <v>3000</v>
      </c>
      <c r="UD15" s="348">
        <f t="shared" ref="UD15" si="1168">+GC15/GC6</f>
        <v>3000</v>
      </c>
      <c r="UE15" s="348">
        <f t="shared" ref="UE15" si="1169">+GD15/GD6</f>
        <v>3000</v>
      </c>
      <c r="UF15" s="348">
        <f t="shared" ref="UF15" si="1170">+GE15/GE6</f>
        <v>3000</v>
      </c>
      <c r="UG15" s="348">
        <f t="shared" ref="UG15" si="1171">+GF15/GF6</f>
        <v>3000</v>
      </c>
      <c r="UH15" s="348">
        <f t="shared" ref="UH15" si="1172">+GG15/GG6</f>
        <v>3000</v>
      </c>
      <c r="UI15" s="348">
        <f t="shared" ref="UI15" si="1173">+GH15/GH6</f>
        <v>3000</v>
      </c>
      <c r="UJ15" s="348">
        <f t="shared" ref="UJ15" si="1174">+GI15/GI6</f>
        <v>3000</v>
      </c>
      <c r="UK15" s="348">
        <f t="shared" ref="UK15" si="1175">+GJ15/GJ6</f>
        <v>3000</v>
      </c>
      <c r="UL15" s="348">
        <f t="shared" ref="UL15" si="1176">+GK15/GK6</f>
        <v>3000</v>
      </c>
      <c r="UM15" s="348">
        <f t="shared" ref="UM15" si="1177">+GL15/GL6</f>
        <v>3000</v>
      </c>
      <c r="UN15" s="348">
        <f t="shared" ref="UN15" si="1178">+GM15/GM6</f>
        <v>3000</v>
      </c>
      <c r="UO15" s="348">
        <f t="shared" ref="UO15" si="1179">+GN15/GN6</f>
        <v>3000</v>
      </c>
      <c r="UP15" s="348">
        <f t="shared" ref="UP15" si="1180">+GO15/GO6</f>
        <v>3000</v>
      </c>
      <c r="UQ15" s="348">
        <f t="shared" ref="UQ15" si="1181">+GP15/GP6</f>
        <v>3000</v>
      </c>
      <c r="UR15" s="348">
        <f t="shared" ref="UR15" si="1182">+GQ15/GQ6</f>
        <v>3000</v>
      </c>
      <c r="US15" s="348">
        <f t="shared" ref="US15" si="1183">+GR15/GR6</f>
        <v>3000</v>
      </c>
      <c r="UT15" s="348">
        <f t="shared" ref="UT15" si="1184">+GS15/GS6</f>
        <v>3000</v>
      </c>
      <c r="UU15" s="348">
        <f t="shared" ref="UU15" si="1185">+GT15/GT6</f>
        <v>3000</v>
      </c>
      <c r="UV15" s="348">
        <f t="shared" ref="UV15" si="1186">+GU15/GU6</f>
        <v>3000</v>
      </c>
      <c r="UW15" s="348">
        <f t="shared" ref="UW15" si="1187">+GV15/GV6</f>
        <v>3000</v>
      </c>
      <c r="UX15" s="348">
        <f t="shared" ref="UX15" si="1188">+GW15/GW6</f>
        <v>3000</v>
      </c>
      <c r="UY15" s="348">
        <f t="shared" ref="UY15" si="1189">+GX15/GX6</f>
        <v>3000</v>
      </c>
      <c r="UZ15" s="348">
        <f t="shared" ref="UZ15" si="1190">+GY15/GY6</f>
        <v>3000</v>
      </c>
      <c r="VA15" s="348">
        <f t="shared" ref="VA15" si="1191">+GZ15/GZ6</f>
        <v>3000</v>
      </c>
      <c r="VB15" s="348">
        <f t="shared" ref="VB15" si="1192">+HA15/HA6</f>
        <v>3000</v>
      </c>
      <c r="VC15" s="348">
        <f t="shared" ref="VC15" si="1193">+HB15/HB6</f>
        <v>3000</v>
      </c>
      <c r="VD15" s="348">
        <f t="shared" ref="VD15" si="1194">+HC15/HC6</f>
        <v>3000</v>
      </c>
      <c r="VE15" s="348">
        <f t="shared" ref="VE15" si="1195">+HD15/HD6</f>
        <v>3000</v>
      </c>
      <c r="VF15" s="348">
        <f t="shared" ref="VF15" si="1196">+HE15/HE6</f>
        <v>3000</v>
      </c>
      <c r="VG15" s="348">
        <f t="shared" ref="VG15" si="1197">+HF15/HF6</f>
        <v>3000</v>
      </c>
      <c r="VH15" s="348">
        <f t="shared" ref="VH15" si="1198">+HG15/HG6</f>
        <v>3000</v>
      </c>
      <c r="VI15" s="348">
        <f t="shared" ref="VI15" si="1199">+HH15/HH6</f>
        <v>3000</v>
      </c>
      <c r="VJ15" s="348">
        <f t="shared" ref="VJ15" si="1200">+HI15/HI6</f>
        <v>3000</v>
      </c>
      <c r="VK15" s="348">
        <f t="shared" ref="VK15" si="1201">+HJ15/HJ6</f>
        <v>4000</v>
      </c>
      <c r="VL15" s="348">
        <f t="shared" ref="VL15" si="1202">+HK15/HK6</f>
        <v>4000</v>
      </c>
      <c r="VM15" s="348">
        <f t="shared" ref="VM15" si="1203">+HL15/HL6</f>
        <v>4000</v>
      </c>
      <c r="VN15" s="348">
        <f t="shared" ref="VN15" si="1204">+HM15/HM6</f>
        <v>4000</v>
      </c>
      <c r="VO15" s="348">
        <f t="shared" ref="VO15" si="1205">+HN15/HN6</f>
        <v>4000</v>
      </c>
      <c r="VP15" s="348">
        <f t="shared" ref="VP15" si="1206">+HO15/HO6</f>
        <v>4000</v>
      </c>
      <c r="VQ15" s="348">
        <f t="shared" ref="VQ15" si="1207">+HP15/HP6</f>
        <v>4000</v>
      </c>
      <c r="VR15" s="348">
        <f t="shared" ref="VR15:VS15" si="1208">+HQ15/HQ6</f>
        <v>4000</v>
      </c>
      <c r="VS15" s="348">
        <f t="shared" si="1208"/>
        <v>4000</v>
      </c>
      <c r="VT15" s="348">
        <f t="shared" ref="VT15" si="1209">+HS15/HS6</f>
        <v>4000</v>
      </c>
      <c r="VU15" s="348">
        <f t="shared" ref="VU15" si="1210">+HT15/HT6</f>
        <v>4000</v>
      </c>
      <c r="VV15" s="348">
        <f t="shared" ref="VV15" si="1211">+HU15/HU6</f>
        <v>4000</v>
      </c>
      <c r="VW15" s="348">
        <f t="shared" ref="VW15" si="1212">+HV15/HV6</f>
        <v>4000</v>
      </c>
      <c r="VX15" s="348">
        <f t="shared" ref="VX15" si="1213">+HW15/HW6</f>
        <v>4000</v>
      </c>
      <c r="VY15" s="348">
        <f t="shared" ref="VY15" si="1214">+HX15/HX6</f>
        <v>4000</v>
      </c>
      <c r="VZ15" s="348">
        <f t="shared" ref="VZ15" si="1215">+HY15/HY6</f>
        <v>4000</v>
      </c>
      <c r="WA15" s="348">
        <f t="shared" ref="WA15" si="1216">+HZ15/HZ6</f>
        <v>4000</v>
      </c>
      <c r="WB15" s="348">
        <f t="shared" ref="WB15" si="1217">+IA15/IA6</f>
        <v>4000</v>
      </c>
      <c r="WC15" s="348">
        <f t="shared" ref="WC15" si="1218">+IB15/IB6</f>
        <v>4000</v>
      </c>
      <c r="WD15" s="348">
        <f t="shared" ref="WD15" si="1219">+IC15/IC6</f>
        <v>4000</v>
      </c>
      <c r="WE15" s="348">
        <f t="shared" ref="WE15" si="1220">+ID15/ID6</f>
        <v>4000</v>
      </c>
      <c r="WF15" s="348">
        <f t="shared" ref="WF15" si="1221">+IE15/IE6</f>
        <v>4000</v>
      </c>
      <c r="WG15" s="348">
        <f t="shared" ref="WG15" si="1222">+IF15/IF6</f>
        <v>4000</v>
      </c>
      <c r="WH15" s="348">
        <f t="shared" ref="WH15" si="1223">+IG15/IG6</f>
        <v>4000</v>
      </c>
      <c r="WI15" s="348">
        <f t="shared" ref="WI15" si="1224">+IH15/IH6</f>
        <v>4000</v>
      </c>
      <c r="WJ15" s="348">
        <f t="shared" ref="WJ15" si="1225">+II15/II6</f>
        <v>4000</v>
      </c>
      <c r="WK15" s="348">
        <f t="shared" ref="WK15" si="1226">+IJ15/IJ6</f>
        <v>4000</v>
      </c>
      <c r="WL15" s="348">
        <f t="shared" ref="WL15" si="1227">+IK15/IK6</f>
        <v>4000</v>
      </c>
      <c r="WM15" s="348">
        <f t="shared" ref="WM15" si="1228">+IL15/IL6</f>
        <v>4000</v>
      </c>
      <c r="WN15" s="348">
        <f t="shared" ref="WN15" si="1229">+IM15/IM6</f>
        <v>4000</v>
      </c>
      <c r="WO15" s="348">
        <f t="shared" ref="WO15" si="1230">+IN15/IN6</f>
        <v>4000</v>
      </c>
      <c r="WP15" s="348">
        <f t="shared" ref="WP15" si="1231">+IO15/IO6</f>
        <v>4000</v>
      </c>
      <c r="WQ15" s="348">
        <f t="shared" ref="WQ15" si="1232">+IP15/IP6</f>
        <v>4000</v>
      </c>
      <c r="WR15" s="348">
        <f t="shared" ref="WR15" si="1233">+IQ15/IQ6</f>
        <v>4000</v>
      </c>
      <c r="WS15" s="348">
        <f t="shared" ref="WS15" si="1234">+IR15/IR6</f>
        <v>4000</v>
      </c>
      <c r="WT15" s="348">
        <f t="shared" ref="WT15" si="1235">+IS15/IS6</f>
        <v>4000</v>
      </c>
      <c r="WU15" s="348">
        <f t="shared" ref="WU15" si="1236">+IT15/IT6</f>
        <v>4000</v>
      </c>
      <c r="WV15" s="348">
        <f t="shared" ref="WV15" si="1237">+IU15/IU6</f>
        <v>4000</v>
      </c>
      <c r="WW15" s="348">
        <f t="shared" ref="WW15" si="1238">+IV15/IV6</f>
        <v>4000</v>
      </c>
      <c r="WX15" s="348">
        <f t="shared" ref="WX15" si="1239">+IW15/IW6</f>
        <v>4000</v>
      </c>
      <c r="WY15" s="348">
        <f t="shared" ref="WY15" si="1240">+IX15/IX6</f>
        <v>4000</v>
      </c>
      <c r="WZ15" s="348">
        <f t="shared" ref="WZ15" si="1241">+IY15/IY6</f>
        <v>4000</v>
      </c>
      <c r="XA15" s="348">
        <f t="shared" ref="XA15" si="1242">+IZ15/IZ6</f>
        <v>4000</v>
      </c>
      <c r="XB15" s="348">
        <f t="shared" ref="XB15" si="1243">+JA15/JA6</f>
        <v>4000</v>
      </c>
      <c r="XC15" s="348">
        <f t="shared" ref="XC15" si="1244">+JB15/JB6</f>
        <v>4000</v>
      </c>
      <c r="XD15" s="348">
        <f t="shared" ref="XD15" si="1245">+JC15/JC6</f>
        <v>4000</v>
      </c>
      <c r="XE15" s="348">
        <f t="shared" ref="XE15" si="1246">+JD15/JD6</f>
        <v>4000</v>
      </c>
      <c r="XF15" s="348">
        <f t="shared" ref="XF15" si="1247">+JE15/JE6</f>
        <v>4000</v>
      </c>
      <c r="XG15" s="348">
        <f t="shared" ref="XG15" si="1248">+JF15/JF6</f>
        <v>4000</v>
      </c>
      <c r="XH15" s="348">
        <f t="shared" ref="XH15" si="1249">+JG15/JG6</f>
        <v>4000</v>
      </c>
      <c r="XI15" s="348">
        <f t="shared" ref="XI15" si="1250">+JH15/JH6</f>
        <v>4000</v>
      </c>
      <c r="XJ15" s="348">
        <f t="shared" ref="XJ15" si="1251">+JI15/JI6</f>
        <v>4000</v>
      </c>
      <c r="XK15" s="348">
        <f t="shared" ref="XK15" si="1252">+JJ15/JJ6</f>
        <v>4000</v>
      </c>
      <c r="XL15" s="348">
        <f t="shared" ref="XL15" si="1253">+JK15/JK6</f>
        <v>4000</v>
      </c>
      <c r="XM15" s="348">
        <f t="shared" ref="XM15" si="1254">+JL15/JL6</f>
        <v>4000</v>
      </c>
      <c r="XN15" s="348">
        <f t="shared" ref="XN15" si="1255">+JM15/JM6</f>
        <v>4000</v>
      </c>
      <c r="XO15" s="348">
        <f t="shared" ref="XO15" si="1256">+JN15/JN6</f>
        <v>4000</v>
      </c>
      <c r="XP15" s="348">
        <f t="shared" ref="XP15" si="1257">+JO15/JO6</f>
        <v>4000</v>
      </c>
      <c r="XQ15" s="348">
        <f t="shared" ref="XQ15" si="1258">+JP15/JP6</f>
        <v>4000</v>
      </c>
      <c r="XR15" s="348">
        <f t="shared" ref="XR15" si="1259">+JQ15/JQ6</f>
        <v>4000</v>
      </c>
      <c r="XS15" s="348">
        <f t="shared" ref="XS15" si="1260">+JR15/JR6</f>
        <v>4000</v>
      </c>
      <c r="XT15" s="348">
        <f t="shared" ref="XT15" si="1261">+JS15/JS6</f>
        <v>4000</v>
      </c>
      <c r="XU15" s="348">
        <f t="shared" ref="XU15" si="1262">+JT15/JT6</f>
        <v>4000</v>
      </c>
      <c r="XV15" s="348">
        <f t="shared" ref="XV15" si="1263">+JU15/JU6</f>
        <v>4000</v>
      </c>
      <c r="XW15" s="348">
        <f t="shared" ref="XW15" si="1264">+JV15/JV6</f>
        <v>4000</v>
      </c>
      <c r="XX15" s="348">
        <f t="shared" ref="XX15" si="1265">+JW15/JW6</f>
        <v>4000</v>
      </c>
      <c r="XY15" s="348">
        <f t="shared" ref="XY15" si="1266">+JX15/JX6</f>
        <v>4000</v>
      </c>
      <c r="XZ15" s="348">
        <f t="shared" ref="XZ15" si="1267">+JY15/JY6</f>
        <v>4000</v>
      </c>
      <c r="YA15" s="348">
        <f t="shared" ref="YA15" si="1268">+JZ15/JZ6</f>
        <v>4000</v>
      </c>
      <c r="YB15" s="348">
        <f t="shared" ref="YB15" si="1269">+KA15/KA6</f>
        <v>4000</v>
      </c>
      <c r="YC15" s="348">
        <f t="shared" ref="YC15" si="1270">+KB15/KB6</f>
        <v>4000</v>
      </c>
      <c r="YD15" s="348">
        <f t="shared" ref="YD15" si="1271">+KC15/KC6</f>
        <v>4000</v>
      </c>
      <c r="YE15" s="348">
        <f t="shared" ref="YE15" si="1272">+KD15/KD6</f>
        <v>4000</v>
      </c>
      <c r="YF15" s="348">
        <f t="shared" ref="YF15" si="1273">+KE15/KE6</f>
        <v>4000</v>
      </c>
      <c r="YG15" s="348">
        <f t="shared" ref="YG15" si="1274">+KF15/KF6</f>
        <v>4000</v>
      </c>
      <c r="YH15" s="348">
        <f t="shared" ref="YH15" si="1275">+KG15/KG6</f>
        <v>4000</v>
      </c>
      <c r="YI15" s="348">
        <f t="shared" ref="YI15" si="1276">+KH15/KH6</f>
        <v>4000</v>
      </c>
      <c r="YJ15" s="348">
        <f t="shared" ref="YJ15" si="1277">+KI15/KI6</f>
        <v>4000</v>
      </c>
      <c r="YK15" s="348">
        <f t="shared" ref="YK15" si="1278">+KJ15/KJ6</f>
        <v>4000</v>
      </c>
      <c r="YL15" s="348">
        <f t="shared" ref="YL15" si="1279">+KK15/KK6</f>
        <v>4000</v>
      </c>
      <c r="YM15" s="348">
        <f t="shared" ref="YM15" si="1280">+KL15/KL6</f>
        <v>4000</v>
      </c>
      <c r="YN15" s="348">
        <f t="shared" ref="YN15" si="1281">+KM15/KM6</f>
        <v>4000</v>
      </c>
      <c r="YO15" s="348">
        <f t="shared" ref="YO15" si="1282">+KN15/KN6</f>
        <v>4000</v>
      </c>
      <c r="YP15" s="348">
        <f t="shared" ref="YP15" si="1283">+KO15/KO6</f>
        <v>4000</v>
      </c>
      <c r="YQ15" s="348">
        <f t="shared" ref="YQ15" si="1284">+KP15/KP6</f>
        <v>4000</v>
      </c>
      <c r="YR15" s="348">
        <f t="shared" ref="YR15" si="1285">+KQ15/KQ6</f>
        <v>4000</v>
      </c>
      <c r="YS15" s="348">
        <f t="shared" ref="YS15" si="1286">+KR15/KR6</f>
        <v>4000</v>
      </c>
      <c r="YT15" s="348">
        <f t="shared" ref="YT15" si="1287">+KS15/KS6</f>
        <v>4000</v>
      </c>
      <c r="YU15" s="348">
        <f t="shared" ref="YU15" si="1288">+KT15/KT6</f>
        <v>4000</v>
      </c>
      <c r="YV15" s="348">
        <f t="shared" ref="YV15" si="1289">+KU15/KU6</f>
        <v>4000</v>
      </c>
      <c r="YW15" s="348">
        <f t="shared" ref="YW15" si="1290">+KV15/KV6</f>
        <v>4000</v>
      </c>
      <c r="YX15" s="348">
        <f t="shared" ref="YX15" si="1291">+KW15/KW6</f>
        <v>4000</v>
      </c>
      <c r="YY15" s="348">
        <f t="shared" ref="YY15" si="1292">+KX15/KX6</f>
        <v>4000</v>
      </c>
      <c r="YZ15" s="348">
        <f t="shared" ref="YZ15" si="1293">+KY15/KY6</f>
        <v>4000</v>
      </c>
      <c r="ZA15" s="348">
        <f t="shared" ref="ZA15" si="1294">+KZ15/KZ6</f>
        <v>4000</v>
      </c>
      <c r="ZB15" s="348">
        <f t="shared" ref="ZB15" si="1295">+LA15/LA6</f>
        <v>4000</v>
      </c>
      <c r="ZC15" s="348">
        <f t="shared" ref="ZC15" si="1296">+LB15/LB6</f>
        <v>4000</v>
      </c>
      <c r="ZD15" s="348">
        <f t="shared" ref="ZD15" si="1297">+LC15/LC6</f>
        <v>4000</v>
      </c>
      <c r="ZE15" s="348">
        <f t="shared" ref="ZE15" si="1298">+LD15/LD6</f>
        <v>4000</v>
      </c>
      <c r="ZF15" s="348">
        <f t="shared" ref="ZF15:ZG15" si="1299">+LE15/LE6</f>
        <v>4000</v>
      </c>
      <c r="ZG15" s="348">
        <f t="shared" si="1299"/>
        <v>4000</v>
      </c>
      <c r="ZH15" s="348">
        <f t="shared" ref="ZH15" si="1300">+LG15/LG6</f>
        <v>4000</v>
      </c>
      <c r="ZI15" s="348">
        <f t="shared" ref="ZI15" si="1301">+LH15/LH6</f>
        <v>4000</v>
      </c>
      <c r="ZJ15" s="348">
        <f t="shared" ref="ZJ15" si="1302">+LI15/LI6</f>
        <v>4000</v>
      </c>
      <c r="ZK15" s="348">
        <f t="shared" ref="ZK15" si="1303">+LJ15/LJ6</f>
        <v>4000</v>
      </c>
      <c r="ZL15" s="348">
        <f t="shared" ref="ZL15" si="1304">+LK15/LK6</f>
        <v>4000</v>
      </c>
      <c r="ZM15" s="348">
        <f t="shared" ref="ZM15" si="1305">+LL15/LL6</f>
        <v>4000</v>
      </c>
      <c r="ZN15" s="348">
        <f t="shared" ref="ZN15" si="1306">+LM15/LM6</f>
        <v>4000</v>
      </c>
      <c r="ZO15" s="348">
        <f t="shared" ref="ZO15" si="1307">+LN15/LN6</f>
        <v>4000</v>
      </c>
      <c r="ZP15" s="348">
        <f t="shared" ref="ZP15" si="1308">+LO15/LO6</f>
        <v>4000</v>
      </c>
      <c r="ZQ15" s="348">
        <f t="shared" ref="ZQ15" si="1309">+LP15/LP6</f>
        <v>4000</v>
      </c>
      <c r="ZR15" s="348">
        <f t="shared" ref="ZR15" si="1310">+LQ15/LQ6</f>
        <v>4000</v>
      </c>
      <c r="ZS15" s="348">
        <f t="shared" ref="ZS15" si="1311">+LR15/LR6</f>
        <v>4000</v>
      </c>
      <c r="ZT15" s="348">
        <f t="shared" ref="ZT15" si="1312">+LS15/LS6</f>
        <v>4000</v>
      </c>
      <c r="ZU15" s="348">
        <f t="shared" ref="ZU15" si="1313">+LT15/LT6</f>
        <v>4000</v>
      </c>
      <c r="ZV15" s="348">
        <f t="shared" ref="ZV15" si="1314">+LU15/LU6</f>
        <v>4000</v>
      </c>
      <c r="ZW15" s="348">
        <f t="shared" ref="ZW15" si="1315">+LV15/LV6</f>
        <v>4000</v>
      </c>
      <c r="ZX15" s="348">
        <f t="shared" ref="ZX15" si="1316">+LW15/LW6</f>
        <v>4000</v>
      </c>
      <c r="ZY15" s="348">
        <f t="shared" ref="ZY15" si="1317">+LX15/LX6</f>
        <v>4000</v>
      </c>
      <c r="ZZ15" s="348">
        <f t="shared" ref="ZZ15" si="1318">+LY15/LY6</f>
        <v>4000</v>
      </c>
      <c r="AAA15" s="348">
        <f t="shared" ref="AAA15" si="1319">+LZ15/LZ6</f>
        <v>4000</v>
      </c>
      <c r="AAB15" s="348">
        <f t="shared" ref="AAB15" si="1320">+MA15/MA6</f>
        <v>4000</v>
      </c>
      <c r="AAC15" s="348">
        <f t="shared" ref="AAC15" si="1321">+MB15/MB6</f>
        <v>4000</v>
      </c>
      <c r="AAD15" s="348">
        <f t="shared" ref="AAD15" si="1322">+MC15/MC6</f>
        <v>4000</v>
      </c>
      <c r="AAE15" s="348">
        <f t="shared" ref="AAE15" si="1323">+MD15/MD6</f>
        <v>4000</v>
      </c>
      <c r="AAF15" s="348">
        <f t="shared" ref="AAF15" si="1324">+ME15/ME6</f>
        <v>4000</v>
      </c>
      <c r="AAG15" s="348">
        <f t="shared" ref="AAG15" si="1325">+MF15/MF6</f>
        <v>4000</v>
      </c>
      <c r="AAH15" s="348">
        <f t="shared" ref="AAH15" si="1326">+MG15/MG6</f>
        <v>4000</v>
      </c>
      <c r="AAI15" s="348">
        <f t="shared" ref="AAI15" si="1327">+MH15/MH6</f>
        <v>4000</v>
      </c>
      <c r="AAJ15" s="348">
        <f t="shared" ref="AAJ15" si="1328">+MI15/MI6</f>
        <v>4000</v>
      </c>
      <c r="AAK15" s="348">
        <f t="shared" ref="AAK15" si="1329">+MJ15/MJ6</f>
        <v>4000</v>
      </c>
      <c r="AAL15" s="348">
        <f t="shared" ref="AAL15" si="1330">+MK15/MK6</f>
        <v>4000</v>
      </c>
      <c r="AAM15" s="348">
        <f t="shared" ref="AAM15" si="1331">+ML15/ML6</f>
        <v>4000</v>
      </c>
      <c r="AAN15" s="348">
        <f t="shared" ref="AAN15" si="1332">+MM15/MM6</f>
        <v>4000</v>
      </c>
      <c r="AAO15" s="348">
        <f t="shared" ref="AAO15" si="1333">+MN15/MN6</f>
        <v>4000</v>
      </c>
      <c r="AAP15" s="348">
        <f t="shared" ref="AAP15" si="1334">+MO15/MO6</f>
        <v>4000</v>
      </c>
      <c r="AAQ15" s="348">
        <f t="shared" ref="AAQ15" si="1335">+MP15/MP6</f>
        <v>4000</v>
      </c>
      <c r="AAR15" s="348">
        <f t="shared" ref="AAR15" si="1336">+MQ15/MQ6</f>
        <v>4000</v>
      </c>
      <c r="AAS15" s="348">
        <f t="shared" ref="AAS15" si="1337">+MR15/MR6</f>
        <v>4000</v>
      </c>
      <c r="AAT15" s="348">
        <f t="shared" ref="AAT15" si="1338">+MS15/MS6</f>
        <v>4000</v>
      </c>
      <c r="AAU15" s="348">
        <f t="shared" ref="AAU15" si="1339">+MT15/MT6</f>
        <v>4000</v>
      </c>
      <c r="AAV15" s="348">
        <f t="shared" ref="AAV15" si="1340">+MU15/MU6</f>
        <v>4000</v>
      </c>
      <c r="AAW15" s="348">
        <f t="shared" ref="AAW15" si="1341">+MV15/MV6</f>
        <v>4000</v>
      </c>
      <c r="AAX15" s="348">
        <f t="shared" ref="AAX15" si="1342">+MW15/MW6</f>
        <v>4000</v>
      </c>
      <c r="AAY15" s="348">
        <f t="shared" ref="AAY15" si="1343">+MX15/MX6</f>
        <v>4000</v>
      </c>
      <c r="AAZ15" s="348">
        <f t="shared" ref="AAZ15" si="1344">+MY15/MY6</f>
        <v>4000</v>
      </c>
      <c r="ABA15" s="348">
        <f t="shared" ref="ABA15" si="1345">+MZ15/MZ6</f>
        <v>4000</v>
      </c>
      <c r="ABB15" s="348">
        <f t="shared" ref="ABB15" si="1346">+NA15/NA6</f>
        <v>4000</v>
      </c>
      <c r="ABC15" s="348">
        <f t="shared" ref="ABC15" si="1347">+NB15/NB6</f>
        <v>4000</v>
      </c>
      <c r="ABD15" s="348">
        <f t="shared" ref="ABD15" si="1348">+NC15/NC6</f>
        <v>4000</v>
      </c>
      <c r="ABE15" s="348">
        <f t="shared" ref="ABE15" si="1349">+ND15/ND6</f>
        <v>4000</v>
      </c>
      <c r="ABF15" s="348">
        <f t="shared" ref="ABF15" si="1350">+NE15/NE6</f>
        <v>4000</v>
      </c>
      <c r="ABG15" s="348">
        <f t="shared" ref="ABG15" si="1351">+NF15/NF6</f>
        <v>4000</v>
      </c>
      <c r="ABH15" s="348">
        <f t="shared" ref="ABH15" si="1352">+NG15/NG6</f>
        <v>4000</v>
      </c>
      <c r="ABI15" s="348">
        <f t="shared" ref="ABI15" si="1353">+NH15/NH6</f>
        <v>4000</v>
      </c>
      <c r="ABJ15" s="348">
        <f t="shared" ref="ABJ15" si="1354">+NI15/NI6</f>
        <v>4000</v>
      </c>
      <c r="ABK15" s="348">
        <f t="shared" ref="ABK15" si="1355">+NJ15/NJ6</f>
        <v>4000</v>
      </c>
      <c r="ABL15" s="348">
        <f t="shared" ref="ABL15" si="1356">+NK15/NK6</f>
        <v>4000</v>
      </c>
      <c r="ABM15" s="348">
        <f t="shared" ref="ABM15" si="1357">+NL15/NL6</f>
        <v>4000</v>
      </c>
      <c r="ABN15" s="348">
        <f t="shared" ref="ABN15" si="1358">+NM15/NM6</f>
        <v>4000</v>
      </c>
      <c r="ABO15" s="348">
        <f t="shared" ref="ABO15" si="1359">+NN15/NN6</f>
        <v>4000</v>
      </c>
      <c r="ABP15" s="348">
        <f t="shared" ref="ABP15" si="1360">+NO15/NO6</f>
        <v>4000</v>
      </c>
      <c r="ABQ15" s="348">
        <f t="shared" ref="ABQ15" si="1361">+NP15/NP6</f>
        <v>4000</v>
      </c>
      <c r="ABR15" s="348">
        <f t="shared" ref="ABR15" si="1362">+NQ15/NQ6</f>
        <v>4000</v>
      </c>
      <c r="ABS15" s="348">
        <f t="shared" ref="ABS15" si="1363">+NR15/NR6</f>
        <v>4000</v>
      </c>
      <c r="ABT15" s="348">
        <f t="shared" ref="ABT15" si="1364">+NS15/NS6</f>
        <v>4000</v>
      </c>
      <c r="ABU15" s="348">
        <f t="shared" ref="ABU15" si="1365">+NT15/NT6</f>
        <v>4000</v>
      </c>
      <c r="ABV15" s="348">
        <f t="shared" ref="ABV15" si="1366">+NU15/NU6</f>
        <v>4000</v>
      </c>
      <c r="ABW15" s="348">
        <f t="shared" ref="ABW15" si="1367">+NV15/NV6</f>
        <v>4000</v>
      </c>
      <c r="ABX15" s="348">
        <f t="shared" ref="ABX15" si="1368">+NW15/NW6</f>
        <v>4000</v>
      </c>
      <c r="ABY15" s="348">
        <f t="shared" ref="ABY15" si="1369">+NX15/NX6</f>
        <v>4000</v>
      </c>
      <c r="ABZ15" s="348">
        <f t="shared" ref="ABZ15" si="1370">+NY15/NY6</f>
        <v>4000</v>
      </c>
      <c r="ACA15" s="348">
        <f t="shared" ref="ACA15" si="1371">+NZ15/NZ6</f>
        <v>4000</v>
      </c>
      <c r="ACB15" s="348">
        <f t="shared" ref="ACB15" si="1372">+OA15/OA6</f>
        <v>4000</v>
      </c>
      <c r="ACC15" s="348">
        <f t="shared" ref="ACC15" si="1373">+OB15/OB6</f>
        <v>4000</v>
      </c>
      <c r="ACD15" s="348">
        <f t="shared" ref="ACD15" si="1374">+OC15/OC6</f>
        <v>4000</v>
      </c>
      <c r="ACE15" s="348">
        <f t="shared" ref="ACE15" si="1375">+OD15/OD6</f>
        <v>4000</v>
      </c>
      <c r="ACF15" s="348">
        <f t="shared" ref="ACF15" si="1376">+OE15/OE6</f>
        <v>4000</v>
      </c>
      <c r="ACG15" s="348">
        <f t="shared" ref="ACG15" si="1377">+OF15/OF6</f>
        <v>4000</v>
      </c>
      <c r="ACH15" s="348">
        <f t="shared" ref="ACH15" si="1378">+OG15/OG6</f>
        <v>4000</v>
      </c>
      <c r="ACI15" s="348">
        <f t="shared" ref="ACI15" si="1379">+OH15/OH6</f>
        <v>4000</v>
      </c>
      <c r="ACJ15" s="348">
        <f t="shared" ref="ACJ15" si="1380">+OI15/OI6</f>
        <v>4000</v>
      </c>
      <c r="ACK15" s="348">
        <f t="shared" ref="ACK15" si="1381">+OJ15/OJ6</f>
        <v>4000</v>
      </c>
      <c r="ACL15" s="348">
        <f t="shared" ref="ACL15" si="1382">+OK15/OK6</f>
        <v>4000</v>
      </c>
      <c r="ACM15" s="348">
        <f t="shared" ref="ACM15" si="1383">+OL15/OL6</f>
        <v>4000</v>
      </c>
      <c r="ACN15" s="348">
        <f t="shared" ref="ACN15" si="1384">+OM15/OM6</f>
        <v>4000</v>
      </c>
      <c r="ACO15" s="348">
        <f t="shared" ref="ACO15" si="1385">+ON15/ON6</f>
        <v>4000</v>
      </c>
      <c r="ACP15" s="348">
        <f t="shared" ref="ACP15" si="1386">+OO15/OO6</f>
        <v>4000</v>
      </c>
      <c r="ACQ15" s="348">
        <f t="shared" ref="ACQ15" si="1387">+OP15/OP6</f>
        <v>4000</v>
      </c>
      <c r="ACR15" s="348">
        <f>+(LOOKUP(ACR5-ACR6+1,$OQ$3:$ACQ$3,$OQ$15:$ACQ$15)+LOOKUP(ACR5-ACR6+2,$OQ$3:$ACQ$3,$OQ$14:$ACQ$14))</f>
        <v>4000</v>
      </c>
      <c r="ACS15" s="348" cm="1">
        <f t="array" ref="ACS15">+(LOOKUP(ACS5-ACS6+1,$OQ$3:$ACQ$3,$OQ$15:$ACQ$15+LOOKUP(ACS5-ACS6+2,$OQ$3:$ACQ$3,$OQ$15:$ACQ$15+LOOKUP(ACS5-ACS6+3,$OQ$3:$ACQ$3,$OQ$15:$ACQ$15+LOOKUP(ACS5-ACS6+4,$OQ$3:$ACQ$3,$OQ$15:$ACQ$15+LOOKUP(ACS5-ACS6+5,$OQ$3:$ACQ$3,$OQ$15:$ACQ$15+LOOKUP(ACS5-ACS6+6,$OQ$3:$ACQ$3,$OQ$15:$ACQ$15+LOOKUP(ACS5-ACS6+7,$OQ$3:$ACQ$3,$OQ$15:$ACQ$15))))))))</f>
        <v>14000</v>
      </c>
      <c r="ACT15" s="348" cm="1">
        <f t="array" ref="ACT15">+(LOOKUP(ACT5-ACT6+1,$OQ$3:$ACQ$3,$OQ$15:$ACQ$15+LOOKUP(ACT5-ACT6+2,$OQ$3:$ACQ$3,$OQ$15:$ACQ$15+LOOKUP(ACT5-ACT6+3,$OQ$3:$ACQ$3,$OQ$15:$ACQ$15+LOOKUP(ACT5-ACT6+4,$OQ$3:$ACQ$3,$OQ$15:$ACQ$15+LOOKUP(ACT5-ACT6+5,$OQ$3:$ACQ$3,$OQ$15:$ACQ$15+LOOKUP(ACT5-ACT6+6,$OQ$3:$ACQ$3,$OQ$15:$ACQ$15+LOOKUP(ACT5-ACT6+7,$OQ$3:$ACQ$3,$OQ$15:$ACQ$15))))))))</f>
        <v>14000</v>
      </c>
      <c r="ACU15" s="348" cm="1">
        <f t="array" ref="ACU15">+(LOOKUP(ACU5-ACU6+1,$OQ$3:$ACQ$3,$OQ$15:$ACQ$15+LOOKUP(ACU5-ACU6+2,$OQ$3:$ACQ$3,$OQ$15:$ACQ$15+LOOKUP(ACU5-ACU6+3,$OQ$3:$ACQ$3,$OQ$15:$ACQ$15+LOOKUP(ACU5-ACU6+4,$OQ$3:$ACQ$3,$OQ$15:$ACQ$15+LOOKUP(ACU5-ACU6+5,$OQ$3:$ACQ$3,$OQ$15:$ACQ$15+LOOKUP(ACU5-ACU6+6,$OQ$3:$ACQ$3,$OQ$15:$ACQ$15+LOOKUP(ACU5-ACU6+7,$OQ$3:$ACQ$3,$OQ$15:$ACQ$15))))))))</f>
        <v>14000</v>
      </c>
      <c r="ACV15" s="348" cm="1">
        <f t="array" ref="ACV15">+(LOOKUP(ACV5-ACV6+1,$OQ$3:$ACQ$3,$OQ$15:$ACQ$15+LOOKUP(ACV5-ACV6+2,$OQ$3:$ACQ$3,$OQ$15:$ACQ$15+LOOKUP(ACV5-ACV6+3,$OQ$3:$ACQ$3,$OQ$15:$ACQ$15+LOOKUP(ACV5-ACV6+4,$OQ$3:$ACQ$3,$OQ$15:$ACQ$15+LOOKUP(ACV5-ACV6+5,$OQ$3:$ACQ$3,$OQ$15:$ACQ$15+LOOKUP(ACV5-ACV6+6,$OQ$3:$ACQ$3,$OQ$15:$ACQ$15+LOOKUP(ACV5-ACV6+7,$OQ$3:$ACQ$3,$OQ$15:$ACQ$15))))))))</f>
        <v>14000</v>
      </c>
      <c r="ACW15" s="348" cm="1">
        <f t="array" ref="ACW15">+(LOOKUP(ACW5-ACW6+1,$OQ$3:$ACQ$3,$OQ$15:$ACQ$15+LOOKUP(ACW5-ACW6+2,$OQ$3:$ACQ$3,$OQ$15:$ACQ$15+LOOKUP(ACW5-ACW6+3,$OQ$3:$ACQ$3,$OQ$15:$ACQ$15+LOOKUP(ACW5-ACW6+4,$OQ$3:$ACQ$3,$OQ$15:$ACQ$15+LOOKUP(ACW5-ACW6+5,$OQ$3:$ACQ$3,$OQ$15:$ACQ$15+LOOKUP(ACW5-ACW6+6,$OQ$3:$ACQ$3,$OQ$15:$ACQ$15+LOOKUP(ACW5-ACW6+7,$OQ$3:$ACQ$3,$OQ$15:$ACQ$15))))))))</f>
        <v>14000</v>
      </c>
      <c r="ACX15" s="348" cm="1">
        <f t="array" ref="ACX15">+(LOOKUP(ACX5-ACX6+1,$OQ$3:$ACQ$3,$OQ$15:$ACQ$15+LOOKUP(ACX5-ACX6+2,$OQ$3:$ACQ$3,$OQ$15:$ACQ$15+LOOKUP(ACX5-ACX6+3,$OQ$3:$ACQ$3,$OQ$15:$ACQ$15+LOOKUP(ACX5-ACX6+4,$OQ$3:$ACQ$3,$OQ$15:$ACQ$15+LOOKUP(ACX5-ACX6+5,$OQ$3:$ACQ$3,$OQ$15:$ACQ$15+LOOKUP(ACX5-ACX6+6,$OQ$3:$ACQ$3,$OQ$15:$ACQ$15+LOOKUP(ACX5-ACX6+7,$OQ$3:$ACQ$3,$OQ$15:$ACQ$15))))))))</f>
        <v>14000</v>
      </c>
      <c r="ACY15" s="348" cm="1">
        <f t="array" ref="ACY15">+(LOOKUP(ACY5-ACY6+1,$OQ$3:$ACQ$3,$OQ$15:$ACQ$15+LOOKUP(ACY5-ACY6+2,$OQ$3:$ACQ$3,$OQ$15:$ACQ$15+LOOKUP(ACY5-ACY6+3,$OQ$3:$ACQ$3,$OQ$15:$ACQ$15+LOOKUP(ACY5-ACY6+4,$OQ$3:$ACQ$3,$OQ$15:$ACQ$15+LOOKUP(ACY5-ACY6+5,$OQ$3:$ACQ$3,$OQ$15:$ACQ$15+LOOKUP(ACY5-ACY6+6,$OQ$3:$ACQ$3,$OQ$15:$ACQ$15+LOOKUP(ACY5-ACY6+7,$OQ$3:$ACQ$3,$OQ$15:$ACQ$15))))))))</f>
        <v>14000</v>
      </c>
      <c r="ACZ15" s="348" cm="1">
        <f t="array" ref="ACZ15">+(LOOKUP(ACZ5-ACZ6+1,$OQ$3:$ACQ$3,$OQ$15:$ACQ$15+LOOKUP(ACZ5-ACZ6+2,$OQ$3:$ACQ$3,$OQ$15:$ACQ$15+LOOKUP(ACZ5-ACZ6+3,$OQ$3:$ACQ$3,$OQ$15:$ACQ$15+LOOKUP(ACZ5-ACZ6+4,$OQ$3:$ACQ$3,$OQ$15:$ACQ$15+LOOKUP(ACZ5-ACZ6+5,$OQ$3:$ACQ$3,$OQ$15:$ACQ$15+LOOKUP(ACZ5-ACZ6+6,$OQ$3:$ACQ$3,$OQ$15:$ACQ$15+LOOKUP(ACZ5-ACZ6+7,$OQ$3:$ACQ$3,$OQ$15:$ACQ$15))))))))</f>
        <v>14000</v>
      </c>
      <c r="ADA15" s="348" cm="1">
        <f t="array" ref="ADA15">+(LOOKUP(ADA5-ADA6+1,$OQ$3:$ACQ$3,$OQ$15:$ACQ$15+LOOKUP(ADA5-ADA6+2,$OQ$3:$ACQ$3,$OQ$15:$ACQ$15+LOOKUP(ADA5-ADA6+3,$OQ$3:$ACQ$3,$OQ$15:$ACQ$15+LOOKUP(ADA5-ADA6+4,$OQ$3:$ACQ$3,$OQ$15:$ACQ$15+LOOKUP(ADA5-ADA6+5,$OQ$3:$ACQ$3,$OQ$15:$ACQ$15+LOOKUP(ADA5-ADA6+6,$OQ$3:$ACQ$3,$OQ$15:$ACQ$15+LOOKUP(ADA5-ADA6+7,$OQ$3:$ACQ$3,$OQ$15:$ACQ$15))))))))</f>
        <v>14000</v>
      </c>
      <c r="ADB15" s="348" cm="1">
        <f t="array" ref="ADB15">+(LOOKUP(ADB5-ADB6+1,$OQ$3:$ACQ$3,$OQ$15:$ACQ$15+LOOKUP(ADB5-ADB6+2,$OQ$3:$ACQ$3,$OQ$15:$ACQ$15+LOOKUP(ADB5-ADB6+3,$OQ$3:$ACQ$3,$OQ$15:$ACQ$15+LOOKUP(ADB5-ADB6+4,$OQ$3:$ACQ$3,$OQ$15:$ACQ$15+LOOKUP(ADB5-ADB6+5,$OQ$3:$ACQ$3,$OQ$15:$ACQ$15+LOOKUP(ADB5-ADB6+6,$OQ$3:$ACQ$3,$OQ$15:$ACQ$15+LOOKUP(ADB5-ADB6+7,$OQ$3:$ACQ$3,$OQ$15:$ACQ$15))))))))</f>
        <v>14000</v>
      </c>
      <c r="ADC15" s="348" cm="1">
        <f t="array" ref="ADC15">+(LOOKUP(ADC5-ADC6+1,$OQ$3:$ACQ$3,$OQ$15:$ACQ$15+LOOKUP(ADC5-ADC6+2,$OQ$3:$ACQ$3,$OQ$15:$ACQ$15+LOOKUP(ADC5-ADC6+3,$OQ$3:$ACQ$3,$OQ$15:$ACQ$15+LOOKUP(ADC5-ADC6+4,$OQ$3:$ACQ$3,$OQ$15:$ACQ$15+LOOKUP(ADC5-ADC6+5,$OQ$3:$ACQ$3,$OQ$15:$ACQ$15+LOOKUP(ADC5-ADC6+6,$OQ$3:$ACQ$3,$OQ$15:$ACQ$15+LOOKUP(ADC5-ADC6+7,$OQ$3:$ACQ$3,$OQ$15:$ACQ$15))))))))</f>
        <v>14000</v>
      </c>
      <c r="ADD15" s="348" cm="1">
        <f t="array" ref="ADD15">+(LOOKUP(ADD5-ADD6+1,$OQ$3:$ACQ$3,$OQ$15:$ACQ$15+LOOKUP(ADD5-ADD6+2,$OQ$3:$ACQ$3,$OQ$15:$ACQ$15+LOOKUP(ADD5-ADD6+3,$OQ$3:$ACQ$3,$OQ$15:$ACQ$15+LOOKUP(ADD5-ADD6+4,$OQ$3:$ACQ$3,$OQ$15:$ACQ$15+LOOKUP(ADD5-ADD6+5,$OQ$3:$ACQ$3,$OQ$15:$ACQ$15+LOOKUP(ADD5-ADD6+6,$OQ$3:$ACQ$3,$OQ$15:$ACQ$15+LOOKUP(ADD5-ADD6+7,$OQ$3:$ACQ$3,$OQ$15:$ACQ$15))))))))</f>
        <v>15793.401935483871</v>
      </c>
      <c r="ADE15" s="348" cm="1">
        <f t="array" ref="ADE15">+(LOOKUP(ADE5-ADE6+1,$OQ$3:$ACQ$3,$OQ$15:$ACQ$15+LOOKUP(ADE5-ADE6+2,$OQ$3:$ACQ$3,$OQ$15:$ACQ$15+LOOKUP(ADE5-ADE6+3,$OQ$3:$ACQ$3,$OQ$15:$ACQ$15+LOOKUP(ADE5-ADE6+4,$OQ$3:$ACQ$3,$OQ$15:$ACQ$15+LOOKUP(ADE5-ADE6+5,$OQ$3:$ACQ$3,$OQ$15:$ACQ$15+LOOKUP(ADE5-ADE6+6,$OQ$3:$ACQ$3,$OQ$15:$ACQ$15+LOOKUP(ADE5-ADE6+7,$OQ$3:$ACQ$3,$OQ$15:$ACQ$15))))))))</f>
        <v>20276.906774193551</v>
      </c>
      <c r="ADF15" s="348" cm="1">
        <f t="array" ref="ADF15">+(LOOKUP(ADF5-ADF6+1,$OQ$3:$ACQ$3,$OQ$15:$ACQ$15+LOOKUP(ADF5-ADF6+2,$OQ$3:$ACQ$3,$OQ$15:$ACQ$15+LOOKUP(ADF5-ADF6+3,$OQ$3:$ACQ$3,$OQ$15:$ACQ$15+LOOKUP(ADF5-ADF6+4,$OQ$3:$ACQ$3,$OQ$15:$ACQ$15+LOOKUP(ADF5-ADF6+5,$OQ$3:$ACQ$3,$OQ$15:$ACQ$15+LOOKUP(ADF5-ADF6+6,$OQ$3:$ACQ$3,$OQ$15:$ACQ$15+LOOKUP(ADF5-ADF6+7,$OQ$3:$ACQ$3,$OQ$15:$ACQ$15))))))))</f>
        <v>20276.906774193551</v>
      </c>
      <c r="ADG15" s="348" cm="1">
        <f t="array" ref="ADG15">+(LOOKUP(ADG5-ADG6+1,$OQ$3:$ACQ$3,$OQ$15:$ACQ$15+LOOKUP(ADG5-ADG6+2,$OQ$3:$ACQ$3,$OQ$15:$ACQ$15+LOOKUP(ADG5-ADG6+3,$OQ$3:$ACQ$3,$OQ$15:$ACQ$15+LOOKUP(ADG5-ADG6+4,$OQ$3:$ACQ$3,$OQ$15:$ACQ$15+LOOKUP(ADG5-ADG6+5,$OQ$3:$ACQ$3,$OQ$15:$ACQ$15+LOOKUP(ADG5-ADG6+6,$OQ$3:$ACQ$3,$OQ$15:$ACQ$15+LOOKUP(ADG5-ADG6+7,$OQ$3:$ACQ$3,$OQ$15:$ACQ$15))))))))</f>
        <v>20276.906774193551</v>
      </c>
      <c r="ADH15" s="348" cm="1">
        <f t="array" ref="ADH15">+(LOOKUP(ADH5-ADH6+1,$OQ$3:$ACQ$3,$OQ$15:$ACQ$15+LOOKUP(ADH5-ADH6+2,$OQ$3:$ACQ$3,$OQ$15:$ACQ$15+LOOKUP(ADH5-ADH6+3,$OQ$3:$ACQ$3,$OQ$15:$ACQ$15+LOOKUP(ADH5-ADH6+4,$OQ$3:$ACQ$3,$OQ$15:$ACQ$15+LOOKUP(ADH5-ADH6+5,$OQ$3:$ACQ$3,$OQ$15:$ACQ$15+LOOKUP(ADH5-ADH6+6,$OQ$3:$ACQ$3,$OQ$15:$ACQ$15+LOOKUP(ADH5-ADH6+7,$OQ$3:$ACQ$3,$OQ$15:$ACQ$15))))))))</f>
        <v>20276.906774193551</v>
      </c>
      <c r="ADI15" s="348" cm="1">
        <f t="array" ref="ADI15">+(LOOKUP(ADI5-ADI6+1,$OQ$3:$ACQ$3,$OQ$15:$ACQ$15+LOOKUP(ADI5-ADI6+2,$OQ$3:$ACQ$3,$OQ$15:$ACQ$15+LOOKUP(ADI5-ADI6+3,$OQ$3:$ACQ$3,$OQ$15:$ACQ$15+LOOKUP(ADI5-ADI6+4,$OQ$3:$ACQ$3,$OQ$15:$ACQ$15+LOOKUP(ADI5-ADI6+5,$OQ$3:$ACQ$3,$OQ$15:$ACQ$15+LOOKUP(ADI5-ADI6+6,$OQ$3:$ACQ$3,$OQ$15:$ACQ$15+LOOKUP(ADI5-ADI6+7,$OQ$3:$ACQ$3,$OQ$15:$ACQ$15))))))))</f>
        <v>20896.700967741934</v>
      </c>
      <c r="ADJ15" s="348" cm="1">
        <f t="array" ref="ADJ15">+(LOOKUP(ADJ5-ADJ6+1,$OQ$3:$ACQ$3,$OQ$15:$ACQ$15+LOOKUP(ADJ5-ADJ6+2,$OQ$3:$ACQ$3,$OQ$15:$ACQ$15+LOOKUP(ADJ5-ADJ6+3,$OQ$3:$ACQ$3,$OQ$15:$ACQ$15+LOOKUP(ADJ5-ADJ6+4,$OQ$3:$ACQ$3,$OQ$15:$ACQ$15+LOOKUP(ADJ5-ADJ6+5,$OQ$3:$ACQ$3,$OQ$15:$ACQ$15+LOOKUP(ADJ5-ADJ6+6,$OQ$3:$ACQ$3,$OQ$15:$ACQ$15+LOOKUP(ADJ5-ADJ6+7,$OQ$3:$ACQ$3,$OQ$15:$ACQ$15))))))))</f>
        <v>21000</v>
      </c>
      <c r="ADK15" s="348" cm="1">
        <f t="array" ref="ADK15">+(LOOKUP(ADK5-ADK6+1,$OQ$3:$ACQ$3,$OQ$15:$ACQ$15+LOOKUP(ADK5-ADK6+2,$OQ$3:$ACQ$3,$OQ$15:$ACQ$15+LOOKUP(ADK5-ADK6+3,$OQ$3:$ACQ$3,$OQ$15:$ACQ$15+LOOKUP(ADK5-ADK6+4,$OQ$3:$ACQ$3,$OQ$15:$ACQ$15+LOOKUP(ADK5-ADK6+5,$OQ$3:$ACQ$3,$OQ$15:$ACQ$15+LOOKUP(ADK5-ADK6+6,$OQ$3:$ACQ$3,$OQ$15:$ACQ$15+LOOKUP(ADK5-ADK6+7,$OQ$3:$ACQ$3,$OQ$15:$ACQ$15))))))))</f>
        <v>21000</v>
      </c>
      <c r="ADL15" s="348" cm="1">
        <f t="array" ref="ADL15">+(LOOKUP(ADL5-ADL6+1,$OQ$3:$ACQ$3,$OQ$15:$ACQ$15+LOOKUP(ADL5-ADL6+2,$OQ$3:$ACQ$3,$OQ$15:$ACQ$15+LOOKUP(ADL5-ADL6+3,$OQ$3:$ACQ$3,$OQ$15:$ACQ$15+LOOKUP(ADL5-ADL6+4,$OQ$3:$ACQ$3,$OQ$15:$ACQ$15+LOOKUP(ADL5-ADL6+5,$OQ$3:$ACQ$3,$OQ$15:$ACQ$15+LOOKUP(ADL5-ADL6+6,$OQ$3:$ACQ$3,$OQ$15:$ACQ$15+LOOKUP(ADL5-ADL6+7,$OQ$3:$ACQ$3,$OQ$15:$ACQ$15))))))))</f>
        <v>21000</v>
      </c>
      <c r="ADM15" s="348" cm="1">
        <f t="array" ref="ADM15">+(LOOKUP(ADM5-ADM6+1,$OQ$3:$ACQ$3,$OQ$15:$ACQ$15+LOOKUP(ADM5-ADM6+2,$OQ$3:$ACQ$3,$OQ$15:$ACQ$15+LOOKUP(ADM5-ADM6+3,$OQ$3:$ACQ$3,$OQ$15:$ACQ$15+LOOKUP(ADM5-ADM6+4,$OQ$3:$ACQ$3,$OQ$15:$ACQ$15+LOOKUP(ADM5-ADM6+5,$OQ$3:$ACQ$3,$OQ$15:$ACQ$15+LOOKUP(ADM5-ADM6+6,$OQ$3:$ACQ$3,$OQ$15:$ACQ$15+LOOKUP(ADM5-ADM6+7,$OQ$3:$ACQ$3,$OQ$15:$ACQ$15))))))))</f>
        <v>21000</v>
      </c>
      <c r="ADN15" s="348" cm="1">
        <f t="array" ref="ADN15">+(LOOKUP(ADN5-ADN6+1,$OQ$3:$ACQ$3,$OQ$15:$ACQ$15+LOOKUP(ADN5-ADN6+2,$OQ$3:$ACQ$3,$OQ$15:$ACQ$15+LOOKUP(ADN5-ADN6+3,$OQ$3:$ACQ$3,$OQ$15:$ACQ$15+LOOKUP(ADN5-ADN6+4,$OQ$3:$ACQ$3,$OQ$15:$ACQ$15+LOOKUP(ADN5-ADN6+5,$OQ$3:$ACQ$3,$OQ$15:$ACQ$15+LOOKUP(ADN5-ADN6+6,$OQ$3:$ACQ$3,$OQ$15:$ACQ$15+LOOKUP(ADN5-ADN6+7,$OQ$3:$ACQ$3,$OQ$15:$ACQ$15))))))))</f>
        <v>21000</v>
      </c>
      <c r="ADO15" s="348" cm="1">
        <f t="array" ref="ADO15">+(LOOKUP(ADO5-ADO6+1,$OQ$3:$ACQ$3,$OQ$15:$ACQ$15+LOOKUP(ADO5-ADO6+2,$OQ$3:$ACQ$3,$OQ$15:$ACQ$15+LOOKUP(ADO5-ADO6+3,$OQ$3:$ACQ$3,$OQ$15:$ACQ$15+LOOKUP(ADO5-ADO6+4,$OQ$3:$ACQ$3,$OQ$15:$ACQ$15+LOOKUP(ADO5-ADO6+5,$OQ$3:$ACQ$3,$OQ$15:$ACQ$15+LOOKUP(ADO5-ADO6+6,$OQ$3:$ACQ$3,$OQ$15:$ACQ$15+LOOKUP(ADO5-ADO6+7,$OQ$3:$ACQ$3,$OQ$15:$ACQ$15))))))))</f>
        <v>21000</v>
      </c>
      <c r="ADP15" s="348" cm="1">
        <f t="array" ref="ADP15">+(LOOKUP(ADP5-ADP6+1,$OQ$3:$ACQ$3,$OQ$15:$ACQ$15+LOOKUP(ADP5-ADP6+2,$OQ$3:$ACQ$3,$OQ$15:$ACQ$15+LOOKUP(ADP5-ADP6+3,$OQ$3:$ACQ$3,$OQ$15:$ACQ$15+LOOKUP(ADP5-ADP6+4,$OQ$3:$ACQ$3,$OQ$15:$ACQ$15+LOOKUP(ADP5-ADP6+5,$OQ$3:$ACQ$3,$OQ$15:$ACQ$15+LOOKUP(ADP5-ADP6+6,$OQ$3:$ACQ$3,$OQ$15:$ACQ$15+LOOKUP(ADP5-ADP6+7,$OQ$3:$ACQ$3,$OQ$15:$ACQ$15))))))))</f>
        <v>21000</v>
      </c>
      <c r="ADQ15" s="348" cm="1">
        <f t="array" ref="ADQ15">+(LOOKUP(ADQ5-ADQ6+1,$OQ$3:$ACQ$3,$OQ$15:$ACQ$15+LOOKUP(ADQ5-ADQ6+2,$OQ$3:$ACQ$3,$OQ$15:$ACQ$15+LOOKUP(ADQ5-ADQ6+3,$OQ$3:$ACQ$3,$OQ$15:$ACQ$15+LOOKUP(ADQ5-ADQ6+4,$OQ$3:$ACQ$3,$OQ$15:$ACQ$15+LOOKUP(ADQ5-ADQ6+5,$OQ$3:$ACQ$3,$OQ$15:$ACQ$15+LOOKUP(ADQ5-ADQ6+6,$OQ$3:$ACQ$3,$OQ$15:$ACQ$15+LOOKUP(ADQ5-ADQ6+7,$OQ$3:$ACQ$3,$OQ$15:$ACQ$15))))))))</f>
        <v>22000</v>
      </c>
      <c r="ADR15" s="348" cm="1">
        <f t="array" ref="ADR15">+(LOOKUP(ADR5-ADR6+1,$OQ$3:$ACQ$3,$OQ$15:$ACQ$15+LOOKUP(ADR5-ADR6+2,$OQ$3:$ACQ$3,$OQ$15:$ACQ$15+LOOKUP(ADR5-ADR6+3,$OQ$3:$ACQ$3,$OQ$15:$ACQ$15+LOOKUP(ADR5-ADR6+4,$OQ$3:$ACQ$3,$OQ$15:$ACQ$15+LOOKUP(ADR5-ADR6+5,$OQ$3:$ACQ$3,$OQ$15:$ACQ$15+LOOKUP(ADR5-ADR6+6,$OQ$3:$ACQ$3,$OQ$15:$ACQ$15+LOOKUP(ADR5-ADR6+7,$OQ$3:$ACQ$3,$OQ$15:$ACQ$15))))))))</f>
        <v>28000</v>
      </c>
      <c r="ADS15" s="348" cm="1">
        <f t="array" ref="ADS15">+(LOOKUP(ADS5-ADS6+1,$OQ$3:$ACQ$3,$OQ$15:$ACQ$15+LOOKUP(ADS5-ADS6+2,$OQ$3:$ACQ$3,$OQ$15:$ACQ$15+LOOKUP(ADS5-ADS6+3,$OQ$3:$ACQ$3,$OQ$15:$ACQ$15+LOOKUP(ADS5-ADS6+4,$OQ$3:$ACQ$3,$OQ$15:$ACQ$15+LOOKUP(ADS5-ADS6+5,$OQ$3:$ACQ$3,$OQ$15:$ACQ$15+LOOKUP(ADS5-ADS6+6,$OQ$3:$ACQ$3,$OQ$15:$ACQ$15+LOOKUP(ADS5-ADS6+7,$OQ$3:$ACQ$3,$OQ$15:$ACQ$15))))))))</f>
        <v>28000</v>
      </c>
      <c r="ADT15" s="348" cm="1">
        <f t="array" ref="ADT15">+(LOOKUP(ADT5-ADT6+1,$OQ$3:$ACQ$3,$OQ$15:$ACQ$15+LOOKUP(ADT5-ADT6+2,$OQ$3:$ACQ$3,$OQ$15:$ACQ$15+LOOKUP(ADT5-ADT6+3,$OQ$3:$ACQ$3,$OQ$15:$ACQ$15+LOOKUP(ADT5-ADT6+4,$OQ$3:$ACQ$3,$OQ$15:$ACQ$15+LOOKUP(ADT5-ADT6+5,$OQ$3:$ACQ$3,$OQ$15:$ACQ$15+LOOKUP(ADT5-ADT6+6,$OQ$3:$ACQ$3,$OQ$15:$ACQ$15+LOOKUP(ADT5-ADT6+7,$OQ$3:$ACQ$3,$OQ$15:$ACQ$15))))))))</f>
        <v>28000</v>
      </c>
      <c r="ADU15" s="348" cm="1">
        <f t="array" ref="ADU15">+(LOOKUP(ADU5-ADU6+1,$OQ$3:$ACQ$3,$OQ$15:$ACQ$15+LOOKUP(ADU5-ADU6+2,$OQ$3:$ACQ$3,$OQ$15:$ACQ$15+LOOKUP(ADU5-ADU6+3,$OQ$3:$ACQ$3,$OQ$15:$ACQ$15+LOOKUP(ADU5-ADU6+4,$OQ$3:$ACQ$3,$OQ$15:$ACQ$15+LOOKUP(ADU5-ADU6+5,$OQ$3:$ACQ$3,$OQ$15:$ACQ$15+LOOKUP(ADU5-ADU6+6,$OQ$3:$ACQ$3,$OQ$15:$ACQ$15+LOOKUP(ADU5-ADU6+7,$OQ$3:$ACQ$3,$OQ$15:$ACQ$15))))))))</f>
        <v>28000</v>
      </c>
      <c r="ADV15" s="348" cm="1">
        <f t="array" ref="ADV15">+(LOOKUP(ADV5-ADV6+1,$OQ$3:$ACQ$3,$OQ$15:$ACQ$15+LOOKUP(ADV5-ADV6+2,$OQ$3:$ACQ$3,$OQ$15:$ACQ$15+LOOKUP(ADV5-ADV6+3,$OQ$3:$ACQ$3,$OQ$15:$ACQ$15+LOOKUP(ADV5-ADV6+4,$OQ$3:$ACQ$3,$OQ$15:$ACQ$15+LOOKUP(ADV5-ADV6+5,$OQ$3:$ACQ$3,$OQ$15:$ACQ$15+LOOKUP(ADV5-ADV6+6,$OQ$3:$ACQ$3,$OQ$15:$ACQ$15+LOOKUP(ADV5-ADV6+7,$OQ$3:$ACQ$3,$OQ$15:$ACQ$15))))))))</f>
        <v>28000</v>
      </c>
      <c r="ADW15" s="348" cm="1">
        <f t="array" ref="ADW15">+(LOOKUP(ADW5-ADW6+1,$OQ$3:$ACQ$3,$OQ$15:$ACQ$15+LOOKUP(ADW5-ADW6+2,$OQ$3:$ACQ$3,$OQ$15:$ACQ$15+LOOKUP(ADW5-ADW6+3,$OQ$3:$ACQ$3,$OQ$15:$ACQ$15+LOOKUP(ADW5-ADW6+4,$OQ$3:$ACQ$3,$OQ$15:$ACQ$15+LOOKUP(ADW5-ADW6+5,$OQ$3:$ACQ$3,$OQ$15:$ACQ$15+LOOKUP(ADW5-ADW6+6,$OQ$3:$ACQ$3,$OQ$15:$ACQ$15+LOOKUP(ADW5-ADW6+7,$OQ$3:$ACQ$3,$OQ$15:$ACQ$15))))))))</f>
        <v>28000</v>
      </c>
      <c r="ADX15" s="348" cm="1">
        <f t="array" ref="ADX15">+(LOOKUP(ADX5-ADX6+1,$OQ$3:$ACQ$3,$OQ$15:$ACQ$15+LOOKUP(ADX5-ADX6+2,$OQ$3:$ACQ$3,$OQ$15:$ACQ$15+LOOKUP(ADX5-ADX6+3,$OQ$3:$ACQ$3,$OQ$15:$ACQ$15+LOOKUP(ADX5-ADX6+4,$OQ$3:$ACQ$3,$OQ$15:$ACQ$15+LOOKUP(ADX5-ADX6+5,$OQ$3:$ACQ$3,$OQ$15:$ACQ$15+LOOKUP(ADX5-ADX6+6,$OQ$3:$ACQ$3,$OQ$15:$ACQ$15+LOOKUP(ADX5-ADX6+7,$OQ$3:$ACQ$3,$OQ$15:$ACQ$15))))))))</f>
        <v>28000</v>
      </c>
      <c r="ADY15" s="348" cm="1">
        <f t="array" ref="ADY15">+(LOOKUP(ADY5-ADY6+1,$OQ$3:$ACQ$3,$OQ$15:$ACQ$15+LOOKUP(ADY5-ADY6+2,$OQ$3:$ACQ$3,$OQ$15:$ACQ$15+LOOKUP(ADY5-ADY6+3,$OQ$3:$ACQ$3,$OQ$15:$ACQ$15+LOOKUP(ADY5-ADY6+4,$OQ$3:$ACQ$3,$OQ$15:$ACQ$15+LOOKUP(ADY5-ADY6+5,$OQ$3:$ACQ$3,$OQ$15:$ACQ$15+LOOKUP(ADY5-ADY6+6,$OQ$3:$ACQ$3,$OQ$15:$ACQ$15+LOOKUP(ADY5-ADY6+7,$OQ$3:$ACQ$3,$OQ$15:$ACQ$15))))))))</f>
        <v>28000</v>
      </c>
      <c r="ADZ15" s="348" cm="1">
        <f t="array" ref="ADZ15">+(LOOKUP(ADZ5-ADZ6+1,$OQ$3:$ACQ$3,$OQ$15:$ACQ$15+LOOKUP(ADZ5-ADZ6+2,$OQ$3:$ACQ$3,$OQ$15:$ACQ$15+LOOKUP(ADZ5-ADZ6+3,$OQ$3:$ACQ$3,$OQ$15:$ACQ$15+LOOKUP(ADZ5-ADZ6+4,$OQ$3:$ACQ$3,$OQ$15:$ACQ$15+LOOKUP(ADZ5-ADZ6+5,$OQ$3:$ACQ$3,$OQ$15:$ACQ$15+LOOKUP(ADZ5-ADZ6+6,$OQ$3:$ACQ$3,$OQ$15:$ACQ$15+LOOKUP(ADZ5-ADZ6+7,$OQ$3:$ACQ$3,$OQ$15:$ACQ$15))))))))</f>
        <v>28000</v>
      </c>
      <c r="AEA15" s="348" cm="1">
        <f t="array" ref="AEA15">+(LOOKUP(AEA5-AEA6+1,$OQ$3:$ACQ$3,$OQ$15:$ACQ$15+LOOKUP(AEA5-AEA6+2,$OQ$3:$ACQ$3,$OQ$15:$ACQ$15+LOOKUP(AEA5-AEA6+3,$OQ$3:$ACQ$3,$OQ$15:$ACQ$15+LOOKUP(AEA5-AEA6+4,$OQ$3:$ACQ$3,$OQ$15:$ACQ$15+LOOKUP(AEA5-AEA6+5,$OQ$3:$ACQ$3,$OQ$15:$ACQ$15+LOOKUP(AEA5-AEA6+6,$OQ$3:$ACQ$3,$OQ$15:$ACQ$15+LOOKUP(AEA5-AEA6+7,$OQ$3:$ACQ$3,$OQ$15:$ACQ$15))))))))</f>
        <v>28000</v>
      </c>
      <c r="AEB15" s="348" cm="1">
        <f t="array" ref="AEB15">+(LOOKUP(AEB5-AEB6+1,$OQ$3:$ACQ$3,$OQ$15:$ACQ$15+LOOKUP(AEB5-AEB6+2,$OQ$3:$ACQ$3,$OQ$15:$ACQ$15+LOOKUP(AEB5-AEB6+3,$OQ$3:$ACQ$3,$OQ$15:$ACQ$15+LOOKUP(AEB5-AEB6+4,$OQ$3:$ACQ$3,$OQ$15:$ACQ$15+LOOKUP(AEB5-AEB6+5,$OQ$3:$ACQ$3,$OQ$15:$ACQ$15+LOOKUP(AEB5-AEB6+6,$OQ$3:$ACQ$3,$OQ$15:$ACQ$15+LOOKUP(AEB5-AEB6+7,$OQ$3:$ACQ$3,$OQ$15:$ACQ$15))))))))</f>
        <v>28000</v>
      </c>
      <c r="AEC15" s="348" cm="1">
        <f t="array" ref="AEC15">+(LOOKUP(AEC5-AEC6+1,$OQ$3:$ACQ$3,$OQ$15:$ACQ$15+LOOKUP(AEC5-AEC6+2,$OQ$3:$ACQ$3,$OQ$15:$ACQ$15+LOOKUP(AEC5-AEC6+3,$OQ$3:$ACQ$3,$OQ$15:$ACQ$15+LOOKUP(AEC5-AEC6+4,$OQ$3:$ACQ$3,$OQ$15:$ACQ$15+LOOKUP(AEC5-AEC6+5,$OQ$3:$ACQ$3,$OQ$15:$ACQ$15+LOOKUP(AEC5-AEC6+6,$OQ$3:$ACQ$3,$OQ$15:$ACQ$15+LOOKUP(AEC5-AEC6+7,$OQ$3:$ACQ$3,$OQ$15:$ACQ$15))))))))</f>
        <v>28000</v>
      </c>
      <c r="AED15" s="348" cm="1">
        <f t="array" ref="AED15">+(LOOKUP(AED5-AED6+1,$OQ$3:$ACQ$3,$OQ$15:$ACQ$15+LOOKUP(AED5-AED6+2,$OQ$3:$ACQ$3,$OQ$15:$ACQ$15+LOOKUP(AED5-AED6+3,$OQ$3:$ACQ$3,$OQ$15:$ACQ$15+LOOKUP(AED5-AED6+4,$OQ$3:$ACQ$3,$OQ$15:$ACQ$15+LOOKUP(AED5-AED6+5,$OQ$3:$ACQ$3,$OQ$15:$ACQ$15+LOOKUP(AED5-AED6+6,$OQ$3:$ACQ$3,$OQ$15:$ACQ$15+LOOKUP(AED5-AED6+7,$OQ$3:$ACQ$3,$OQ$15:$ACQ$15))))))))</f>
        <v>28000</v>
      </c>
      <c r="AEE15" s="348" cm="1">
        <f t="array" ref="AEE15">+(LOOKUP(AEE5-AEE6+1,$OQ$3:$ACQ$3,$OQ$15:$ACQ$15+LOOKUP(AEE5-AEE6+2,$OQ$3:$ACQ$3,$OQ$15:$ACQ$15+LOOKUP(AEE5-AEE6+3,$OQ$3:$ACQ$3,$OQ$15:$ACQ$15+LOOKUP(AEE5-AEE6+4,$OQ$3:$ACQ$3,$OQ$15:$ACQ$15+LOOKUP(AEE5-AEE6+5,$OQ$3:$ACQ$3,$OQ$15:$ACQ$15+LOOKUP(AEE5-AEE6+6,$OQ$3:$ACQ$3,$OQ$15:$ACQ$15+LOOKUP(AEE5-AEE6+7,$OQ$3:$ACQ$3,$OQ$15:$ACQ$15))))))))</f>
        <v>28000</v>
      </c>
      <c r="AEF15" s="348" cm="1">
        <f t="array" ref="AEF15">+(LOOKUP(AEF5-AEF6+1,$OQ$3:$ACQ$3,$OQ$15:$ACQ$15+LOOKUP(AEF5-AEF6+2,$OQ$3:$ACQ$3,$OQ$15:$ACQ$15+LOOKUP(AEF5-AEF6+3,$OQ$3:$ACQ$3,$OQ$15:$ACQ$15+LOOKUP(AEF5-AEF6+4,$OQ$3:$ACQ$3,$OQ$15:$ACQ$15+LOOKUP(AEF5-AEF6+5,$OQ$3:$ACQ$3,$OQ$15:$ACQ$15+LOOKUP(AEF5-AEF6+6,$OQ$3:$ACQ$3,$OQ$15:$ACQ$15+LOOKUP(AEF5-AEF6+7,$OQ$3:$ACQ$3,$OQ$15:$ACQ$15))))))))</f>
        <v>28000</v>
      </c>
      <c r="AEG15" s="348" cm="1">
        <f t="array" ref="AEG15">+(LOOKUP(AEG5-AEG6+1,$OQ$3:$ACQ$3,$OQ$15:$ACQ$15+LOOKUP(AEG5-AEG6+2,$OQ$3:$ACQ$3,$OQ$15:$ACQ$15+LOOKUP(AEG5-AEG6+3,$OQ$3:$ACQ$3,$OQ$15:$ACQ$15+LOOKUP(AEG5-AEG6+4,$OQ$3:$ACQ$3,$OQ$15:$ACQ$15+LOOKUP(AEG5-AEG6+5,$OQ$3:$ACQ$3,$OQ$15:$ACQ$15+LOOKUP(AEG5-AEG6+6,$OQ$3:$ACQ$3,$OQ$15:$ACQ$15+LOOKUP(AEG5-AEG6+7,$OQ$3:$ACQ$3,$OQ$15:$ACQ$15))))))))</f>
        <v>28000</v>
      </c>
      <c r="AEH15" s="348" cm="1">
        <f t="array" ref="AEH15">+(LOOKUP(AEH5-AEH6+1,$OQ$3:$ACQ$3,$OQ$15:$ACQ$15+LOOKUP(AEH5-AEH6+2,$OQ$3:$ACQ$3,$OQ$15:$ACQ$15+LOOKUP(AEH5-AEH6+3,$OQ$3:$ACQ$3,$OQ$15:$ACQ$15+LOOKUP(AEH5-AEH6+4,$OQ$3:$ACQ$3,$OQ$15:$ACQ$15+LOOKUP(AEH5-AEH6+5,$OQ$3:$ACQ$3,$OQ$15:$ACQ$15+LOOKUP(AEH5-AEH6+6,$OQ$3:$ACQ$3,$OQ$15:$ACQ$15+LOOKUP(AEH5-AEH6+7,$OQ$3:$ACQ$3,$OQ$15:$ACQ$15))))))))</f>
        <v>28000</v>
      </c>
      <c r="AEI15" s="348" cm="1">
        <f t="array" ref="AEI15">+(LOOKUP(AEI5-AEI6+1,$OQ$3:$ACQ$3,$OQ$15:$ACQ$15+LOOKUP(AEI5-AEI6+2,$OQ$3:$ACQ$3,$OQ$15:$ACQ$15+LOOKUP(AEI5-AEI6+3,$OQ$3:$ACQ$3,$OQ$15:$ACQ$15+LOOKUP(AEI5-AEI6+4,$OQ$3:$ACQ$3,$OQ$15:$ACQ$15+LOOKUP(AEI5-AEI6+5,$OQ$3:$ACQ$3,$OQ$15:$ACQ$15+LOOKUP(AEI5-AEI6+6,$OQ$3:$ACQ$3,$OQ$15:$ACQ$15+LOOKUP(AEI5-AEI6+7,$OQ$3:$ACQ$3,$OQ$15:$ACQ$15))))))))</f>
        <v>28000</v>
      </c>
      <c r="AEJ15" s="348" cm="1">
        <f t="array" ref="AEJ15">+(LOOKUP(AEJ5-AEJ6+1,$OQ$3:$ACQ$3,$OQ$15:$ACQ$15+LOOKUP(AEJ5-AEJ6+2,$OQ$3:$ACQ$3,$OQ$15:$ACQ$15+LOOKUP(AEJ5-AEJ6+3,$OQ$3:$ACQ$3,$OQ$15:$ACQ$15+LOOKUP(AEJ5-AEJ6+4,$OQ$3:$ACQ$3,$OQ$15:$ACQ$15+LOOKUP(AEJ5-AEJ6+5,$OQ$3:$ACQ$3,$OQ$15:$ACQ$15+LOOKUP(AEJ5-AEJ6+6,$OQ$3:$ACQ$3,$OQ$15:$ACQ$15+LOOKUP(AEJ5-AEJ6+7,$OQ$3:$ACQ$3,$OQ$15:$ACQ$15))))))))</f>
        <v>28000</v>
      </c>
      <c r="AEK15" s="348" cm="1">
        <f t="array" ref="AEK15">+(LOOKUP(AEK5-AEK6+1,$OQ$3:$ACQ$3,$OQ$15:$ACQ$15+LOOKUP(AEK5-AEK6+2,$OQ$3:$ACQ$3,$OQ$15:$ACQ$15+LOOKUP(AEK5-AEK6+3,$OQ$3:$ACQ$3,$OQ$15:$ACQ$15+LOOKUP(AEK5-AEK6+4,$OQ$3:$ACQ$3,$OQ$15:$ACQ$15+LOOKUP(AEK5-AEK6+5,$OQ$3:$ACQ$3,$OQ$15:$ACQ$15+LOOKUP(AEK5-AEK6+6,$OQ$3:$ACQ$3,$OQ$15:$ACQ$15+LOOKUP(AEK5-AEK6+7,$OQ$3:$ACQ$3,$OQ$15:$ACQ$15))))))))</f>
        <v>28000</v>
      </c>
      <c r="AEL15" s="348" cm="1">
        <f t="array" ref="AEL15">+(LOOKUP(AEL5-AEL6+1,$OQ$3:$ACQ$3,$OQ$15:$ACQ$15+LOOKUP(AEL5-AEL6+2,$OQ$3:$ACQ$3,$OQ$15:$ACQ$15+LOOKUP(AEL5-AEL6+3,$OQ$3:$ACQ$3,$OQ$15:$ACQ$15+LOOKUP(AEL5-AEL6+4,$OQ$3:$ACQ$3,$OQ$15:$ACQ$15+LOOKUP(AEL5-AEL6+5,$OQ$3:$ACQ$3,$OQ$15:$ACQ$15+LOOKUP(AEL5-AEL6+6,$OQ$3:$ACQ$3,$OQ$15:$ACQ$15+LOOKUP(AEL5-AEL6+7,$OQ$3:$ACQ$3,$OQ$15:$ACQ$15))))))))</f>
        <v>28000</v>
      </c>
      <c r="AEM15" s="348" cm="1">
        <f t="array" ref="AEM15">+(LOOKUP(AEM5-AEM6+1,$OQ$3:$ACQ$3,$OQ$15:$ACQ$15+LOOKUP(AEM5-AEM6+2,$OQ$3:$ACQ$3,$OQ$15:$ACQ$15+LOOKUP(AEM5-AEM6+3,$OQ$3:$ACQ$3,$OQ$15:$ACQ$15+LOOKUP(AEM5-AEM6+4,$OQ$3:$ACQ$3,$OQ$15:$ACQ$15+LOOKUP(AEM5-AEM6+5,$OQ$3:$ACQ$3,$OQ$15:$ACQ$15+LOOKUP(AEM5-AEM6+6,$OQ$3:$ACQ$3,$OQ$15:$ACQ$15+LOOKUP(AEM5-AEM6+7,$OQ$3:$ACQ$3,$OQ$15:$ACQ$15))))))))</f>
        <v>28000</v>
      </c>
      <c r="AEN15" s="348" cm="1">
        <f t="array" ref="AEN15">+(LOOKUP(AEN5-AEN6+1,$OQ$3:$ACQ$3,$OQ$15:$ACQ$15+LOOKUP(AEN5-AEN6+2,$OQ$3:$ACQ$3,$OQ$15:$ACQ$15+LOOKUP(AEN5-AEN6+3,$OQ$3:$ACQ$3,$OQ$15:$ACQ$15+LOOKUP(AEN5-AEN6+4,$OQ$3:$ACQ$3,$OQ$15:$ACQ$15+LOOKUP(AEN5-AEN6+5,$OQ$3:$ACQ$3,$OQ$15:$ACQ$15+LOOKUP(AEN5-AEN6+6,$OQ$3:$ACQ$3,$OQ$15:$ACQ$15+LOOKUP(AEN5-AEN6+7,$OQ$3:$ACQ$3,$OQ$15:$ACQ$15))))))))</f>
        <v>28000</v>
      </c>
      <c r="AEO15" s="348" cm="1">
        <f t="array" ref="AEO15">+(LOOKUP(AEO5-AEO6+1,$OQ$3:$ACQ$3,$OQ$15:$ACQ$15+LOOKUP(AEO5-AEO6+2,$OQ$3:$ACQ$3,$OQ$15:$ACQ$15+LOOKUP(AEO5-AEO6+3,$OQ$3:$ACQ$3,$OQ$15:$ACQ$15+LOOKUP(AEO5-AEO6+4,$OQ$3:$ACQ$3,$OQ$15:$ACQ$15+LOOKUP(AEO5-AEO6+5,$OQ$3:$ACQ$3,$OQ$15:$ACQ$15+LOOKUP(AEO5-AEO6+6,$OQ$3:$ACQ$3,$OQ$15:$ACQ$15+LOOKUP(AEO5-AEO6+7,$OQ$3:$ACQ$3,$OQ$15:$ACQ$15))))))))</f>
        <v>28000</v>
      </c>
      <c r="AEP15" s="348" cm="1">
        <f t="array" ref="AEP15">+(LOOKUP(AEP5-AEP6+1,$OQ$3:$ACQ$3,$OQ$15:$ACQ$15+LOOKUP(AEP5-AEP6+2,$OQ$3:$ACQ$3,$OQ$15:$ACQ$15+LOOKUP(AEP5-AEP6+3,$OQ$3:$ACQ$3,$OQ$15:$ACQ$15+LOOKUP(AEP5-AEP6+4,$OQ$3:$ACQ$3,$OQ$15:$ACQ$15+LOOKUP(AEP5-AEP6+5,$OQ$3:$ACQ$3,$OQ$15:$ACQ$15+LOOKUP(AEP5-AEP6+6,$OQ$3:$ACQ$3,$OQ$15:$ACQ$15+LOOKUP(AEP5-AEP6+7,$OQ$3:$ACQ$3,$OQ$15:$ACQ$15))))))))</f>
        <v>28000</v>
      </c>
      <c r="AEQ15" s="348" cm="1">
        <f t="array" ref="AEQ15">+(LOOKUP(AEQ5-AEQ6+1,$OQ$3:$ACQ$3,$OQ$15:$ACQ$15+LOOKUP(AEQ5-AEQ6+2,$OQ$3:$ACQ$3,$OQ$15:$ACQ$15+LOOKUP(AEQ5-AEQ6+3,$OQ$3:$ACQ$3,$OQ$15:$ACQ$15+LOOKUP(AEQ5-AEQ6+4,$OQ$3:$ACQ$3,$OQ$15:$ACQ$15+LOOKUP(AEQ5-AEQ6+5,$OQ$3:$ACQ$3,$OQ$15:$ACQ$15+LOOKUP(AEQ5-AEQ6+6,$OQ$3:$ACQ$3,$OQ$15:$ACQ$15+LOOKUP(AEQ5-AEQ6+7,$OQ$3:$ACQ$3,$OQ$15:$ACQ$15))))))))</f>
        <v>28000</v>
      </c>
      <c r="AER15" s="348" cm="1">
        <f t="array" ref="AER15">+(LOOKUP(AER5-AER6+1,$OQ$3:$ACQ$3,$OQ$15:$ACQ$15+LOOKUP(AER5-AER6+2,$OQ$3:$ACQ$3,$OQ$15:$ACQ$15+LOOKUP(AER5-AER6+3,$OQ$3:$ACQ$3,$OQ$15:$ACQ$15+LOOKUP(AER5-AER6+4,$OQ$3:$ACQ$3,$OQ$15:$ACQ$15+LOOKUP(AER5-AER6+5,$OQ$3:$ACQ$3,$OQ$15:$ACQ$15+LOOKUP(AER5-AER6+6,$OQ$3:$ACQ$3,$OQ$15:$ACQ$15)))))))</f>
        <v>24000</v>
      </c>
    </row>
    <row r="16" spans="1:877" x14ac:dyDescent="0.2">
      <c r="A16" s="463" t="s">
        <v>107</v>
      </c>
      <c r="B16" s="335">
        <f>+B14/B18</f>
        <v>91.274187659729833</v>
      </c>
      <c r="C16" s="334">
        <f t="shared" ref="C16:Q16" si="1388">+C14/C18</f>
        <v>91.274187659729833</v>
      </c>
      <c r="D16" s="334">
        <f t="shared" si="1388"/>
        <v>91.274187659729833</v>
      </c>
      <c r="E16" s="334">
        <f t="shared" si="1388"/>
        <v>132.19701386189922</v>
      </c>
      <c r="F16" s="334">
        <f t="shared" si="1388"/>
        <v>136.91128148959473</v>
      </c>
      <c r="G16" s="334">
        <f t="shared" si="1388"/>
        <v>136.91128148959476</v>
      </c>
      <c r="H16" s="334">
        <f t="shared" si="1388"/>
        <v>182.54837531945967</v>
      </c>
      <c r="I16" s="334">
        <f t="shared" si="1388"/>
        <v>182.54837531945967</v>
      </c>
      <c r="J16" s="334">
        <f t="shared" si="1388"/>
        <v>182.54837531945967</v>
      </c>
      <c r="K16" s="334">
        <f t="shared" si="1388"/>
        <v>182.54837531945967</v>
      </c>
      <c r="L16" s="334">
        <f t="shared" si="1388"/>
        <v>182.54837531945967</v>
      </c>
      <c r="M16" s="334">
        <f t="shared" si="1388"/>
        <v>182.54837531945967</v>
      </c>
      <c r="N16" s="335">
        <f t="shared" si="1388"/>
        <v>91.274187659729847</v>
      </c>
      <c r="O16" s="334">
        <f t="shared" si="1388"/>
        <v>135.32277826721906</v>
      </c>
      <c r="P16" s="334">
        <f t="shared" si="1388"/>
        <v>182.54837531945967</v>
      </c>
      <c r="Q16" s="344">
        <f t="shared" si="1388"/>
        <v>182.54837531945967</v>
      </c>
      <c r="R16" s="335">
        <f t="shared" ref="R16:CC16" si="1389">+R14/R18</f>
        <v>91.274187659729833</v>
      </c>
      <c r="S16" s="334">
        <f t="shared" si="1389"/>
        <v>91.274187659729833</v>
      </c>
      <c r="T16" s="334">
        <f t="shared" si="1389"/>
        <v>91.274187659729847</v>
      </c>
      <c r="U16" s="334">
        <f t="shared" si="1389"/>
        <v>102.30555820118418</v>
      </c>
      <c r="V16" s="334">
        <f t="shared" si="1389"/>
        <v>109.46536301947603</v>
      </c>
      <c r="W16" s="334">
        <f t="shared" si="1389"/>
        <v>114.29958729546284</v>
      </c>
      <c r="X16" s="334">
        <f t="shared" si="1389"/>
        <v>124.23873118245268</v>
      </c>
      <c r="Y16" s="334">
        <f t="shared" si="1389"/>
        <v>131.86573104847469</v>
      </c>
      <c r="Z16" s="334">
        <f t="shared" si="1389"/>
        <v>137.72827572161103</v>
      </c>
      <c r="AA16" s="334">
        <f t="shared" si="1389"/>
        <v>142.24036628515285</v>
      </c>
      <c r="AB16" s="334">
        <f t="shared" si="1389"/>
        <v>146.03838537349176</v>
      </c>
      <c r="AC16" s="344">
        <f t="shared" si="1389"/>
        <v>149.63937068323108</v>
      </c>
      <c r="AD16" s="334">
        <f t="shared" si="1389"/>
        <v>91.274187659729833</v>
      </c>
      <c r="AE16" s="334">
        <f t="shared" si="1389"/>
        <v>91.274187659729833</v>
      </c>
      <c r="AF16" s="334">
        <f t="shared" si="1389"/>
        <v>91.274187659729833</v>
      </c>
      <c r="AG16" s="334">
        <f t="shared" si="1389"/>
        <v>132.19701386189922</v>
      </c>
      <c r="AH16" s="334">
        <f t="shared" si="1389"/>
        <v>136.91128148959476</v>
      </c>
      <c r="AI16" s="334">
        <f t="shared" si="1389"/>
        <v>136.91128148959476</v>
      </c>
      <c r="AJ16" s="334">
        <f t="shared" si="1389"/>
        <v>182.54837531945967</v>
      </c>
      <c r="AK16" s="334">
        <f t="shared" si="1389"/>
        <v>182.54837531945967</v>
      </c>
      <c r="AL16" s="334">
        <f t="shared" si="1389"/>
        <v>182.54837531945967</v>
      </c>
      <c r="AM16" s="334">
        <f t="shared" si="1389"/>
        <v>182.54837531945967</v>
      </c>
      <c r="AN16" s="334">
        <f t="shared" si="1389"/>
        <v>182.54837531945967</v>
      </c>
      <c r="AO16" s="334">
        <f t="shared" si="1389"/>
        <v>182.54837531945967</v>
      </c>
      <c r="AP16" s="335">
        <f t="shared" si="1389"/>
        <v>91.274187659729833</v>
      </c>
      <c r="AQ16" s="334">
        <f t="shared" si="1389"/>
        <v>91.274187659729833</v>
      </c>
      <c r="AR16" s="334">
        <f t="shared" si="1389"/>
        <v>91.274187659729847</v>
      </c>
      <c r="AS16" s="334">
        <f t="shared" si="1389"/>
        <v>91.274187659729833</v>
      </c>
      <c r="AT16" s="334">
        <f t="shared" si="1389"/>
        <v>91.274187659729833</v>
      </c>
      <c r="AU16" s="334">
        <f t="shared" si="1389"/>
        <v>91.274187659729847</v>
      </c>
      <c r="AV16" s="334">
        <f t="shared" si="1389"/>
        <v>91.274187659729833</v>
      </c>
      <c r="AW16" s="334">
        <f t="shared" si="1389"/>
        <v>91.274187659729833</v>
      </c>
      <c r="AX16" s="334">
        <f t="shared" si="1389"/>
        <v>91.274187659729833</v>
      </c>
      <c r="AY16" s="334">
        <f t="shared" si="1389"/>
        <v>91.274187659729833</v>
      </c>
      <c r="AZ16" s="334">
        <f t="shared" si="1389"/>
        <v>91.274187659729833</v>
      </c>
      <c r="BA16" s="334">
        <f t="shared" si="1389"/>
        <v>91.274187659729847</v>
      </c>
      <c r="BB16" s="334">
        <f t="shared" si="1389"/>
        <v>91.274187659729833</v>
      </c>
      <c r="BC16" s="334">
        <f t="shared" si="1389"/>
        <v>91.274187659729833</v>
      </c>
      <c r="BD16" s="334">
        <f t="shared" si="1389"/>
        <v>91.274187659729833</v>
      </c>
      <c r="BE16" s="334">
        <f t="shared" si="1389"/>
        <v>91.274187659729833</v>
      </c>
      <c r="BF16" s="334">
        <f t="shared" si="1389"/>
        <v>91.274187659729833</v>
      </c>
      <c r="BG16" s="334">
        <f t="shared" si="1389"/>
        <v>91.274187659729833</v>
      </c>
      <c r="BH16" s="334">
        <f t="shared" si="1389"/>
        <v>91.274187659729833</v>
      </c>
      <c r="BI16" s="334">
        <f t="shared" si="1389"/>
        <v>91.274187659729833</v>
      </c>
      <c r="BJ16" s="334">
        <f t="shared" si="1389"/>
        <v>91.274187659729833</v>
      </c>
      <c r="BK16" s="334">
        <f t="shared" si="1389"/>
        <v>91.274187659729833</v>
      </c>
      <c r="BL16" s="334">
        <f t="shared" si="1389"/>
        <v>91.274187659729833</v>
      </c>
      <c r="BM16" s="334">
        <f t="shared" si="1389"/>
        <v>91.274187659729847</v>
      </c>
      <c r="BN16" s="344">
        <f t="shared" si="1389"/>
        <v>91.274187659729833</v>
      </c>
      <c r="BO16" s="335">
        <f t="shared" si="1389"/>
        <v>91.274187659729833</v>
      </c>
      <c r="BP16" s="334">
        <f t="shared" si="1389"/>
        <v>91.274187659729833</v>
      </c>
      <c r="BQ16" s="334">
        <f t="shared" si="1389"/>
        <v>91.274187659729847</v>
      </c>
      <c r="BR16" s="334">
        <f t="shared" si="1389"/>
        <v>91.274187659729833</v>
      </c>
      <c r="BS16" s="334">
        <f t="shared" si="1389"/>
        <v>91.274187659729833</v>
      </c>
      <c r="BT16" s="334">
        <f t="shared" si="1389"/>
        <v>91.274187659729847</v>
      </c>
      <c r="BU16" s="334">
        <f t="shared" si="1389"/>
        <v>91.274187659729833</v>
      </c>
      <c r="BV16" s="334">
        <f t="shared" si="1389"/>
        <v>91.274187659729833</v>
      </c>
      <c r="BW16" s="334">
        <f t="shared" si="1389"/>
        <v>91.274187659729833</v>
      </c>
      <c r="BX16" s="334">
        <f t="shared" si="1389"/>
        <v>91.274187659729833</v>
      </c>
      <c r="BY16" s="334">
        <f t="shared" si="1389"/>
        <v>91.274187659729833</v>
      </c>
      <c r="BZ16" s="334">
        <f t="shared" si="1389"/>
        <v>91.274187659729847</v>
      </c>
      <c r="CA16" s="334">
        <f t="shared" si="1389"/>
        <v>91.274187659729833</v>
      </c>
      <c r="CB16" s="334">
        <f t="shared" si="1389"/>
        <v>91.274187659729833</v>
      </c>
      <c r="CC16" s="334">
        <f t="shared" si="1389"/>
        <v>91.274187659729833</v>
      </c>
      <c r="CD16" s="334">
        <f t="shared" ref="CD16:EO16" si="1390">+CD14/CD18</f>
        <v>91.274187659729833</v>
      </c>
      <c r="CE16" s="334">
        <f t="shared" si="1390"/>
        <v>91.274187659729833</v>
      </c>
      <c r="CF16" s="334">
        <f t="shared" si="1390"/>
        <v>91.274187659729833</v>
      </c>
      <c r="CG16" s="334">
        <f t="shared" si="1390"/>
        <v>91.274187659729833</v>
      </c>
      <c r="CH16" s="334">
        <f t="shared" si="1390"/>
        <v>91.274187659729833</v>
      </c>
      <c r="CI16" s="334">
        <f t="shared" si="1390"/>
        <v>91.274187659729833</v>
      </c>
      <c r="CJ16" s="334">
        <f t="shared" si="1390"/>
        <v>91.274187659729833</v>
      </c>
      <c r="CK16" s="334">
        <f t="shared" si="1390"/>
        <v>91.274187659729833</v>
      </c>
      <c r="CL16" s="334">
        <f t="shared" si="1390"/>
        <v>91.274187659729847</v>
      </c>
      <c r="CM16" s="334">
        <f t="shared" si="1390"/>
        <v>91.274187659729833</v>
      </c>
      <c r="CN16" s="334">
        <f t="shared" si="1390"/>
        <v>91.274187659729833</v>
      </c>
      <c r="CO16" s="334">
        <f t="shared" si="1390"/>
        <v>91.274187659729819</v>
      </c>
      <c r="CP16" s="334">
        <f t="shared" si="1390"/>
        <v>91.274187659729833</v>
      </c>
      <c r="CQ16" s="334">
        <f t="shared" si="1390"/>
        <v>91.274187659729833</v>
      </c>
      <c r="CR16" s="334">
        <f t="shared" si="1390"/>
        <v>91.274187659729833</v>
      </c>
      <c r="CS16" s="344">
        <f t="shared" si="1390"/>
        <v>91.274187659729833</v>
      </c>
      <c r="CT16" s="335">
        <f t="shared" si="1390"/>
        <v>91.274187659729833</v>
      </c>
      <c r="CU16" s="334">
        <f t="shared" si="1390"/>
        <v>91.274187659729833</v>
      </c>
      <c r="CV16" s="334">
        <f t="shared" si="1390"/>
        <v>91.274187659729847</v>
      </c>
      <c r="CW16" s="334">
        <f t="shared" si="1390"/>
        <v>91.274187659729833</v>
      </c>
      <c r="CX16" s="334">
        <f t="shared" si="1390"/>
        <v>91.274187659729833</v>
      </c>
      <c r="CY16" s="334">
        <f t="shared" si="1390"/>
        <v>91.274187659729847</v>
      </c>
      <c r="CZ16" s="334">
        <f t="shared" si="1390"/>
        <v>91.274187659729833</v>
      </c>
      <c r="DA16" s="334">
        <f t="shared" si="1390"/>
        <v>91.274187659729833</v>
      </c>
      <c r="DB16" s="334">
        <f t="shared" si="1390"/>
        <v>91.274187659729833</v>
      </c>
      <c r="DC16" s="334">
        <f t="shared" si="1390"/>
        <v>91.274187659729833</v>
      </c>
      <c r="DD16" s="334">
        <f t="shared" si="1390"/>
        <v>91.274187659729833</v>
      </c>
      <c r="DE16" s="334">
        <f t="shared" si="1390"/>
        <v>91.274187659729847</v>
      </c>
      <c r="DF16" s="334">
        <f t="shared" si="1390"/>
        <v>91.274187659729833</v>
      </c>
      <c r="DG16" s="334">
        <f t="shared" si="1390"/>
        <v>91.274187659729833</v>
      </c>
      <c r="DH16" s="334">
        <f t="shared" si="1390"/>
        <v>91.274187659729833</v>
      </c>
      <c r="DI16" s="334">
        <f t="shared" si="1390"/>
        <v>91.274187659729833</v>
      </c>
      <c r="DJ16" s="334">
        <f t="shared" si="1390"/>
        <v>91.274187659729833</v>
      </c>
      <c r="DK16" s="334">
        <f t="shared" si="1390"/>
        <v>91.274187659729833</v>
      </c>
      <c r="DL16" s="334">
        <f t="shared" si="1390"/>
        <v>91.274187659729833</v>
      </c>
      <c r="DM16" s="334">
        <f t="shared" si="1390"/>
        <v>91.274187659729833</v>
      </c>
      <c r="DN16" s="334">
        <f t="shared" si="1390"/>
        <v>91.274187659729833</v>
      </c>
      <c r="DO16" s="334">
        <f t="shared" si="1390"/>
        <v>91.274187659729833</v>
      </c>
      <c r="DP16" s="334">
        <f t="shared" si="1390"/>
        <v>91.274187659729833</v>
      </c>
      <c r="DQ16" s="334">
        <f t="shared" si="1390"/>
        <v>91.274187659729847</v>
      </c>
      <c r="DR16" s="334">
        <f t="shared" si="1390"/>
        <v>91.274187659729833</v>
      </c>
      <c r="DS16" s="334">
        <f t="shared" si="1390"/>
        <v>91.274187659729833</v>
      </c>
      <c r="DT16" s="334">
        <f t="shared" si="1390"/>
        <v>91.274187659729819</v>
      </c>
      <c r="DU16" s="334">
        <f t="shared" si="1390"/>
        <v>91.274187659729833</v>
      </c>
      <c r="DV16" s="335">
        <f t="shared" si="1390"/>
        <v>132.19701386189922</v>
      </c>
      <c r="DW16" s="334">
        <f t="shared" si="1390"/>
        <v>132.19701386189922</v>
      </c>
      <c r="DX16" s="334">
        <f t="shared" si="1390"/>
        <v>132.19701386189922</v>
      </c>
      <c r="DY16" s="334">
        <f t="shared" si="1390"/>
        <v>132.19701386189922</v>
      </c>
      <c r="DZ16" s="334">
        <f t="shared" si="1390"/>
        <v>132.19701386189922</v>
      </c>
      <c r="EA16" s="334">
        <f t="shared" si="1390"/>
        <v>132.19701386189922</v>
      </c>
      <c r="EB16" s="334">
        <f t="shared" si="1390"/>
        <v>132.19701386189922</v>
      </c>
      <c r="EC16" s="334">
        <f t="shared" si="1390"/>
        <v>132.19701386189922</v>
      </c>
      <c r="ED16" s="334">
        <f t="shared" si="1390"/>
        <v>132.19701386189919</v>
      </c>
      <c r="EE16" s="334">
        <f t="shared" si="1390"/>
        <v>132.19701386189922</v>
      </c>
      <c r="EF16" s="334">
        <f t="shared" si="1390"/>
        <v>132.19701386189922</v>
      </c>
      <c r="EG16" s="334">
        <f t="shared" si="1390"/>
        <v>132.19701386189922</v>
      </c>
      <c r="EH16" s="334">
        <f t="shared" si="1390"/>
        <v>132.19701386189919</v>
      </c>
      <c r="EI16" s="334">
        <f t="shared" si="1390"/>
        <v>132.19701386189922</v>
      </c>
      <c r="EJ16" s="334">
        <f t="shared" si="1390"/>
        <v>132.19701386189922</v>
      </c>
      <c r="EK16" s="334">
        <f t="shared" si="1390"/>
        <v>132.19701386189922</v>
      </c>
      <c r="EL16" s="334">
        <f t="shared" si="1390"/>
        <v>132.19701386189922</v>
      </c>
      <c r="EM16" s="334">
        <f t="shared" si="1390"/>
        <v>132.19701386189919</v>
      </c>
      <c r="EN16" s="334">
        <f t="shared" si="1390"/>
        <v>132.19701386189922</v>
      </c>
      <c r="EO16" s="334">
        <f t="shared" si="1390"/>
        <v>132.19701386189922</v>
      </c>
      <c r="EP16" s="334">
        <f t="shared" ref="EP16:HA16" si="1391">+EP14/EP18</f>
        <v>132.19701386189922</v>
      </c>
      <c r="EQ16" s="334">
        <f t="shared" si="1391"/>
        <v>132.19701386189922</v>
      </c>
      <c r="ER16" s="334">
        <f t="shared" si="1391"/>
        <v>132.19701386189919</v>
      </c>
      <c r="ES16" s="334">
        <f t="shared" si="1391"/>
        <v>132.19701386189922</v>
      </c>
      <c r="ET16" s="334">
        <f t="shared" si="1391"/>
        <v>132.19701386189922</v>
      </c>
      <c r="EU16" s="334">
        <f t="shared" si="1391"/>
        <v>132.19701386189919</v>
      </c>
      <c r="EV16" s="334">
        <f t="shared" si="1391"/>
        <v>132.19701386189922</v>
      </c>
      <c r="EW16" s="334">
        <f t="shared" si="1391"/>
        <v>132.19701386189922</v>
      </c>
      <c r="EX16" s="334">
        <f t="shared" si="1391"/>
        <v>132.19701386189922</v>
      </c>
      <c r="EY16" s="334">
        <f t="shared" si="1391"/>
        <v>132.19701386189922</v>
      </c>
      <c r="EZ16" s="334">
        <f t="shared" si="1391"/>
        <v>132.19701386189922</v>
      </c>
      <c r="FA16" s="335">
        <f t="shared" si="1391"/>
        <v>136.91128148959476</v>
      </c>
      <c r="FB16" s="334">
        <f t="shared" si="1391"/>
        <v>136.91128148959476</v>
      </c>
      <c r="FC16" s="334">
        <f t="shared" si="1391"/>
        <v>136.91128148959476</v>
      </c>
      <c r="FD16" s="334">
        <f t="shared" si="1391"/>
        <v>136.91128148959476</v>
      </c>
      <c r="FE16" s="334">
        <f t="shared" si="1391"/>
        <v>136.91128148959473</v>
      </c>
      <c r="FF16" s="334">
        <f t="shared" si="1391"/>
        <v>136.91128148959476</v>
      </c>
      <c r="FG16" s="334">
        <f t="shared" si="1391"/>
        <v>136.91128148959476</v>
      </c>
      <c r="FH16" s="334">
        <f t="shared" si="1391"/>
        <v>136.91128148959476</v>
      </c>
      <c r="FI16" s="334">
        <f t="shared" si="1391"/>
        <v>136.91128148959476</v>
      </c>
      <c r="FJ16" s="334">
        <f t="shared" si="1391"/>
        <v>136.91128148959473</v>
      </c>
      <c r="FK16" s="334">
        <f t="shared" si="1391"/>
        <v>136.91128148959476</v>
      </c>
      <c r="FL16" s="334">
        <f t="shared" si="1391"/>
        <v>136.91128148959476</v>
      </c>
      <c r="FM16" s="334">
        <f t="shared" si="1391"/>
        <v>136.91128148959476</v>
      </c>
      <c r="FN16" s="334">
        <f t="shared" si="1391"/>
        <v>136.91128148959476</v>
      </c>
      <c r="FO16" s="334">
        <f t="shared" si="1391"/>
        <v>136.91128148959473</v>
      </c>
      <c r="FP16" s="334">
        <f t="shared" si="1391"/>
        <v>136.91128148959476</v>
      </c>
      <c r="FQ16" s="334">
        <f t="shared" si="1391"/>
        <v>136.91128148959476</v>
      </c>
      <c r="FR16" s="334">
        <f t="shared" si="1391"/>
        <v>136.91128148959476</v>
      </c>
      <c r="FS16" s="334">
        <f t="shared" si="1391"/>
        <v>136.91128148959476</v>
      </c>
      <c r="FT16" s="334">
        <f t="shared" si="1391"/>
        <v>136.91128148959473</v>
      </c>
      <c r="FU16" s="334">
        <f t="shared" si="1391"/>
        <v>136.91128148959476</v>
      </c>
      <c r="FV16" s="334">
        <f t="shared" si="1391"/>
        <v>136.91128148959476</v>
      </c>
      <c r="FW16" s="334">
        <f t="shared" si="1391"/>
        <v>136.91128148959476</v>
      </c>
      <c r="FX16" s="334">
        <f t="shared" si="1391"/>
        <v>136.91128148959476</v>
      </c>
      <c r="FY16" s="334">
        <f t="shared" si="1391"/>
        <v>136.91128148959476</v>
      </c>
      <c r="FZ16" s="334">
        <f t="shared" si="1391"/>
        <v>136.91128148959476</v>
      </c>
      <c r="GA16" s="334">
        <f t="shared" si="1391"/>
        <v>136.91128148959473</v>
      </c>
      <c r="GB16" s="334">
        <f t="shared" si="1391"/>
        <v>136.91128148959476</v>
      </c>
      <c r="GC16" s="334">
        <f t="shared" si="1391"/>
        <v>136.91128148959476</v>
      </c>
      <c r="GD16" s="334">
        <f t="shared" si="1391"/>
        <v>136.91128148959473</v>
      </c>
      <c r="GE16" s="335">
        <f t="shared" si="1391"/>
        <v>136.91128148959476</v>
      </c>
      <c r="GF16" s="334">
        <f t="shared" si="1391"/>
        <v>136.91128148959476</v>
      </c>
      <c r="GG16" s="334">
        <f t="shared" si="1391"/>
        <v>136.91128148959476</v>
      </c>
      <c r="GH16" s="334">
        <f t="shared" si="1391"/>
        <v>136.91128148959476</v>
      </c>
      <c r="GI16" s="334">
        <f t="shared" si="1391"/>
        <v>136.91128148959473</v>
      </c>
      <c r="GJ16" s="334">
        <f t="shared" si="1391"/>
        <v>136.91128148959476</v>
      </c>
      <c r="GK16" s="334">
        <f t="shared" si="1391"/>
        <v>136.91128148959476</v>
      </c>
      <c r="GL16" s="334">
        <f t="shared" si="1391"/>
        <v>136.91128148959476</v>
      </c>
      <c r="GM16" s="334">
        <f t="shared" si="1391"/>
        <v>136.91128148959476</v>
      </c>
      <c r="GN16" s="334">
        <f t="shared" si="1391"/>
        <v>136.91128148959473</v>
      </c>
      <c r="GO16" s="334">
        <f t="shared" si="1391"/>
        <v>136.91128148959476</v>
      </c>
      <c r="GP16" s="334">
        <f t="shared" si="1391"/>
        <v>136.91128148959476</v>
      </c>
      <c r="GQ16" s="334">
        <f t="shared" si="1391"/>
        <v>136.91128148959476</v>
      </c>
      <c r="GR16" s="334">
        <f t="shared" si="1391"/>
        <v>136.91128148959476</v>
      </c>
      <c r="GS16" s="334">
        <f t="shared" si="1391"/>
        <v>136.91128148959473</v>
      </c>
      <c r="GT16" s="334">
        <f t="shared" si="1391"/>
        <v>136.91128148959476</v>
      </c>
      <c r="GU16" s="334">
        <f t="shared" si="1391"/>
        <v>136.91128148959476</v>
      </c>
      <c r="GV16" s="334">
        <f t="shared" si="1391"/>
        <v>136.91128148959476</v>
      </c>
      <c r="GW16" s="334">
        <f t="shared" si="1391"/>
        <v>136.91128148959476</v>
      </c>
      <c r="GX16" s="334">
        <f t="shared" si="1391"/>
        <v>136.91128148959473</v>
      </c>
      <c r="GY16" s="334">
        <f t="shared" si="1391"/>
        <v>136.91128148959476</v>
      </c>
      <c r="GZ16" s="334">
        <f t="shared" si="1391"/>
        <v>136.91128148959476</v>
      </c>
      <c r="HA16" s="334">
        <f t="shared" si="1391"/>
        <v>136.91128148959476</v>
      </c>
      <c r="HB16" s="334">
        <f t="shared" ref="HB16:JM16" si="1392">+HB14/HB18</f>
        <v>136.91128148959476</v>
      </c>
      <c r="HC16" s="334">
        <f t="shared" si="1392"/>
        <v>136.91128148959476</v>
      </c>
      <c r="HD16" s="334">
        <f t="shared" si="1392"/>
        <v>136.91128148959476</v>
      </c>
      <c r="HE16" s="334">
        <f t="shared" si="1392"/>
        <v>136.91128148959473</v>
      </c>
      <c r="HF16" s="334">
        <f t="shared" si="1392"/>
        <v>136.91128148959476</v>
      </c>
      <c r="HG16" s="334">
        <f t="shared" si="1392"/>
        <v>136.91128148959476</v>
      </c>
      <c r="HH16" s="334">
        <f t="shared" si="1392"/>
        <v>136.91128148959473</v>
      </c>
      <c r="HI16" s="344">
        <f t="shared" si="1392"/>
        <v>136.91128148959476</v>
      </c>
      <c r="HJ16" s="335">
        <f t="shared" si="1392"/>
        <v>182.54837531945967</v>
      </c>
      <c r="HK16" s="334">
        <f t="shared" si="1392"/>
        <v>182.54837531945967</v>
      </c>
      <c r="HL16" s="334">
        <f t="shared" si="1392"/>
        <v>182.54837531945969</v>
      </c>
      <c r="HM16" s="334">
        <f t="shared" si="1392"/>
        <v>182.54837531945967</v>
      </c>
      <c r="HN16" s="334">
        <f t="shared" si="1392"/>
        <v>182.54837531945967</v>
      </c>
      <c r="HO16" s="334">
        <f t="shared" si="1392"/>
        <v>182.54837531945969</v>
      </c>
      <c r="HP16" s="334">
        <f t="shared" si="1392"/>
        <v>182.54837531945967</v>
      </c>
      <c r="HQ16" s="334">
        <f t="shared" si="1392"/>
        <v>182.54837531945967</v>
      </c>
      <c r="HR16" s="334">
        <f t="shared" si="1392"/>
        <v>182.54837531945967</v>
      </c>
      <c r="HS16" s="334">
        <f t="shared" si="1392"/>
        <v>182.54837531945967</v>
      </c>
      <c r="HT16" s="334">
        <f t="shared" si="1392"/>
        <v>182.54837531945967</v>
      </c>
      <c r="HU16" s="334">
        <f t="shared" si="1392"/>
        <v>182.54837531945969</v>
      </c>
      <c r="HV16" s="334">
        <f t="shared" si="1392"/>
        <v>182.54837531945967</v>
      </c>
      <c r="HW16" s="334">
        <f t="shared" si="1392"/>
        <v>182.54837531945967</v>
      </c>
      <c r="HX16" s="334">
        <f t="shared" si="1392"/>
        <v>182.54837531945967</v>
      </c>
      <c r="HY16" s="334">
        <f t="shared" si="1392"/>
        <v>182.54837531945967</v>
      </c>
      <c r="HZ16" s="334">
        <f t="shared" si="1392"/>
        <v>182.54837531945967</v>
      </c>
      <c r="IA16" s="334">
        <f t="shared" si="1392"/>
        <v>182.54837531945967</v>
      </c>
      <c r="IB16" s="334">
        <f t="shared" si="1392"/>
        <v>182.54837531945967</v>
      </c>
      <c r="IC16" s="334">
        <f t="shared" si="1392"/>
        <v>182.54837531945967</v>
      </c>
      <c r="ID16" s="334">
        <f t="shared" si="1392"/>
        <v>182.54837531945967</v>
      </c>
      <c r="IE16" s="334">
        <f t="shared" si="1392"/>
        <v>182.54837531945967</v>
      </c>
      <c r="IF16" s="334">
        <f t="shared" si="1392"/>
        <v>182.54837531945967</v>
      </c>
      <c r="IG16" s="334">
        <f t="shared" si="1392"/>
        <v>182.54837531945969</v>
      </c>
      <c r="IH16" s="334">
        <f t="shared" si="1392"/>
        <v>182.54837531945967</v>
      </c>
      <c r="II16" s="334">
        <f t="shared" si="1392"/>
        <v>182.54837531945967</v>
      </c>
      <c r="IJ16" s="334">
        <f t="shared" si="1392"/>
        <v>182.54837531945964</v>
      </c>
      <c r="IK16" s="334">
        <f t="shared" si="1392"/>
        <v>182.54837531945967</v>
      </c>
      <c r="IL16" s="334">
        <f t="shared" si="1392"/>
        <v>182.54837531945967</v>
      </c>
      <c r="IM16" s="334">
        <f t="shared" si="1392"/>
        <v>182.54837531945967</v>
      </c>
      <c r="IN16" s="335">
        <f t="shared" si="1392"/>
        <v>182.54837531945967</v>
      </c>
      <c r="IO16" s="334">
        <f t="shared" si="1392"/>
        <v>182.54837531945967</v>
      </c>
      <c r="IP16" s="334">
        <f t="shared" si="1392"/>
        <v>182.54837531945969</v>
      </c>
      <c r="IQ16" s="334">
        <f t="shared" si="1392"/>
        <v>182.54837531945967</v>
      </c>
      <c r="IR16" s="334">
        <f t="shared" si="1392"/>
        <v>182.54837531945967</v>
      </c>
      <c r="IS16" s="334">
        <f t="shared" si="1392"/>
        <v>182.54837531945969</v>
      </c>
      <c r="IT16" s="334">
        <f t="shared" si="1392"/>
        <v>182.54837531945967</v>
      </c>
      <c r="IU16" s="334">
        <f t="shared" si="1392"/>
        <v>182.54837531945967</v>
      </c>
      <c r="IV16" s="334">
        <f t="shared" si="1392"/>
        <v>182.54837531945967</v>
      </c>
      <c r="IW16" s="334">
        <f t="shared" si="1392"/>
        <v>182.54837531945967</v>
      </c>
      <c r="IX16" s="334">
        <f t="shared" si="1392"/>
        <v>182.54837531945967</v>
      </c>
      <c r="IY16" s="334">
        <f t="shared" si="1392"/>
        <v>182.54837531945969</v>
      </c>
      <c r="IZ16" s="334">
        <f t="shared" si="1392"/>
        <v>182.54837531945967</v>
      </c>
      <c r="JA16" s="334">
        <f t="shared" si="1392"/>
        <v>182.54837531945967</v>
      </c>
      <c r="JB16" s="334">
        <f t="shared" si="1392"/>
        <v>182.54837531945967</v>
      </c>
      <c r="JC16" s="334">
        <f t="shared" si="1392"/>
        <v>182.54837531945967</v>
      </c>
      <c r="JD16" s="334">
        <f t="shared" si="1392"/>
        <v>182.54837531945967</v>
      </c>
      <c r="JE16" s="334">
        <f t="shared" si="1392"/>
        <v>182.54837531945967</v>
      </c>
      <c r="JF16" s="334">
        <f t="shared" si="1392"/>
        <v>182.54837531945967</v>
      </c>
      <c r="JG16" s="334">
        <f t="shared" si="1392"/>
        <v>182.54837531945967</v>
      </c>
      <c r="JH16" s="334">
        <f t="shared" si="1392"/>
        <v>182.54837531945967</v>
      </c>
      <c r="JI16" s="334">
        <f t="shared" si="1392"/>
        <v>182.54837531945967</v>
      </c>
      <c r="JJ16" s="334">
        <f t="shared" si="1392"/>
        <v>182.54837531945967</v>
      </c>
      <c r="JK16" s="334">
        <f t="shared" si="1392"/>
        <v>182.54837531945969</v>
      </c>
      <c r="JL16" s="334">
        <f t="shared" si="1392"/>
        <v>182.54837531945967</v>
      </c>
      <c r="JM16" s="334">
        <f t="shared" si="1392"/>
        <v>182.54837531945967</v>
      </c>
      <c r="JN16" s="334">
        <f t="shared" ref="JN16:LY16" si="1393">+JN14/JN18</f>
        <v>182.54837531945964</v>
      </c>
      <c r="JO16" s="334">
        <f t="shared" si="1393"/>
        <v>182.54837531945967</v>
      </c>
      <c r="JP16" s="334">
        <f t="shared" si="1393"/>
        <v>182.54837531945967</v>
      </c>
      <c r="JQ16" s="334">
        <f t="shared" si="1393"/>
        <v>182.54837531945967</v>
      </c>
      <c r="JR16" s="344">
        <f t="shared" si="1393"/>
        <v>182.54837531945967</v>
      </c>
      <c r="JS16" s="335">
        <f t="shared" si="1393"/>
        <v>182.54837531945967</v>
      </c>
      <c r="JT16" s="334">
        <f t="shared" si="1393"/>
        <v>182.54837531945967</v>
      </c>
      <c r="JU16" s="334">
        <f t="shared" si="1393"/>
        <v>182.54837531945969</v>
      </c>
      <c r="JV16" s="334">
        <f t="shared" si="1393"/>
        <v>182.54837531945967</v>
      </c>
      <c r="JW16" s="334">
        <f t="shared" si="1393"/>
        <v>182.54837531945967</v>
      </c>
      <c r="JX16" s="334">
        <f t="shared" si="1393"/>
        <v>182.54837531945969</v>
      </c>
      <c r="JY16" s="334">
        <f t="shared" si="1393"/>
        <v>182.54837531945967</v>
      </c>
      <c r="JZ16" s="334">
        <f t="shared" si="1393"/>
        <v>182.54837531945967</v>
      </c>
      <c r="KA16" s="334">
        <f t="shared" si="1393"/>
        <v>182.54837531945967</v>
      </c>
      <c r="KB16" s="334">
        <f t="shared" si="1393"/>
        <v>182.54837531945967</v>
      </c>
      <c r="KC16" s="334">
        <f t="shared" si="1393"/>
        <v>182.54837531945967</v>
      </c>
      <c r="KD16" s="334">
        <f t="shared" si="1393"/>
        <v>182.54837531945969</v>
      </c>
      <c r="KE16" s="334">
        <f t="shared" si="1393"/>
        <v>182.54837531945967</v>
      </c>
      <c r="KF16" s="334">
        <f t="shared" si="1393"/>
        <v>182.54837531945967</v>
      </c>
      <c r="KG16" s="334">
        <f t="shared" si="1393"/>
        <v>182.54837531945967</v>
      </c>
      <c r="KH16" s="334">
        <f t="shared" si="1393"/>
        <v>182.54837531945967</v>
      </c>
      <c r="KI16" s="334">
        <f t="shared" si="1393"/>
        <v>182.54837531945967</v>
      </c>
      <c r="KJ16" s="334">
        <f t="shared" si="1393"/>
        <v>182.54837531945967</v>
      </c>
      <c r="KK16" s="334">
        <f t="shared" si="1393"/>
        <v>182.54837531945967</v>
      </c>
      <c r="KL16" s="334">
        <f t="shared" si="1393"/>
        <v>182.54837531945967</v>
      </c>
      <c r="KM16" s="334">
        <f t="shared" si="1393"/>
        <v>182.54837531945967</v>
      </c>
      <c r="KN16" s="334">
        <f t="shared" si="1393"/>
        <v>182.54837531945967</v>
      </c>
      <c r="KO16" s="334">
        <f t="shared" si="1393"/>
        <v>182.54837531945967</v>
      </c>
      <c r="KP16" s="334">
        <f t="shared" si="1393"/>
        <v>182.54837531945969</v>
      </c>
      <c r="KQ16" s="334">
        <f t="shared" si="1393"/>
        <v>182.54837531945967</v>
      </c>
      <c r="KR16" s="334">
        <f t="shared" si="1393"/>
        <v>182.54837531945967</v>
      </c>
      <c r="KS16" s="334">
        <f t="shared" si="1393"/>
        <v>182.54837531945964</v>
      </c>
      <c r="KT16" s="334">
        <f t="shared" si="1393"/>
        <v>182.54837531945967</v>
      </c>
      <c r="KU16" s="334">
        <f t="shared" si="1393"/>
        <v>182.54837531945967</v>
      </c>
      <c r="KV16" s="334">
        <f t="shared" si="1393"/>
        <v>182.54837531945967</v>
      </c>
      <c r="KW16" s="344">
        <f t="shared" si="1393"/>
        <v>182.54837531945967</v>
      </c>
      <c r="KX16" s="335">
        <f t="shared" si="1393"/>
        <v>182.54837531945967</v>
      </c>
      <c r="KY16" s="334">
        <f t="shared" si="1393"/>
        <v>182.54837531945967</v>
      </c>
      <c r="KZ16" s="334">
        <f t="shared" si="1393"/>
        <v>182.54837531945969</v>
      </c>
      <c r="LA16" s="334">
        <f t="shared" si="1393"/>
        <v>182.54837531945967</v>
      </c>
      <c r="LB16" s="334">
        <f t="shared" si="1393"/>
        <v>182.54837531945967</v>
      </c>
      <c r="LC16" s="334">
        <f t="shared" si="1393"/>
        <v>182.54837531945969</v>
      </c>
      <c r="LD16" s="334">
        <f t="shared" si="1393"/>
        <v>182.54837531945967</v>
      </c>
      <c r="LE16" s="334">
        <f t="shared" si="1393"/>
        <v>182.54837531945967</v>
      </c>
      <c r="LF16" s="334">
        <f t="shared" si="1393"/>
        <v>182.54837531945967</v>
      </c>
      <c r="LG16" s="334">
        <f t="shared" si="1393"/>
        <v>182.54837531945967</v>
      </c>
      <c r="LH16" s="334">
        <f t="shared" si="1393"/>
        <v>182.54837531945967</v>
      </c>
      <c r="LI16" s="334">
        <f t="shared" si="1393"/>
        <v>182.54837531945969</v>
      </c>
      <c r="LJ16" s="334">
        <f t="shared" si="1393"/>
        <v>182.54837531945967</v>
      </c>
      <c r="LK16" s="334">
        <f t="shared" si="1393"/>
        <v>182.54837531945967</v>
      </c>
      <c r="LL16" s="334">
        <f t="shared" si="1393"/>
        <v>182.54837531945967</v>
      </c>
      <c r="LM16" s="334">
        <f t="shared" si="1393"/>
        <v>182.54837531945967</v>
      </c>
      <c r="LN16" s="334">
        <f t="shared" si="1393"/>
        <v>182.54837531945967</v>
      </c>
      <c r="LO16" s="334">
        <f t="shared" si="1393"/>
        <v>182.54837531945967</v>
      </c>
      <c r="LP16" s="334">
        <f t="shared" si="1393"/>
        <v>182.54837531945967</v>
      </c>
      <c r="LQ16" s="334">
        <f t="shared" si="1393"/>
        <v>182.54837531945967</v>
      </c>
      <c r="LR16" s="334">
        <f t="shared" si="1393"/>
        <v>182.54837531945967</v>
      </c>
      <c r="LS16" s="334">
        <f t="shared" si="1393"/>
        <v>182.54837531945967</v>
      </c>
      <c r="LT16" s="334">
        <f t="shared" si="1393"/>
        <v>182.54837531945967</v>
      </c>
      <c r="LU16" s="334">
        <f t="shared" si="1393"/>
        <v>182.54837531945969</v>
      </c>
      <c r="LV16" s="334">
        <f t="shared" si="1393"/>
        <v>182.54837531945967</v>
      </c>
      <c r="LW16" s="334">
        <f t="shared" si="1393"/>
        <v>182.54837531945967</v>
      </c>
      <c r="LX16" s="334">
        <f t="shared" si="1393"/>
        <v>182.54837531945964</v>
      </c>
      <c r="LY16" s="334">
        <f t="shared" si="1393"/>
        <v>182.54837531945967</v>
      </c>
      <c r="LZ16" s="334">
        <f t="shared" ref="LZ16:OK16" si="1394">+LZ14/LZ18</f>
        <v>182.54837531945967</v>
      </c>
      <c r="MA16" s="334">
        <f t="shared" si="1394"/>
        <v>182.54837531945967</v>
      </c>
      <c r="MB16" s="335">
        <f t="shared" si="1394"/>
        <v>182.54837531945967</v>
      </c>
      <c r="MC16" s="334">
        <f t="shared" si="1394"/>
        <v>182.54837531945967</v>
      </c>
      <c r="MD16" s="334">
        <f t="shared" si="1394"/>
        <v>182.54837531945969</v>
      </c>
      <c r="ME16" s="334">
        <f t="shared" si="1394"/>
        <v>182.54837531945967</v>
      </c>
      <c r="MF16" s="334">
        <f t="shared" si="1394"/>
        <v>182.54837531945967</v>
      </c>
      <c r="MG16" s="334">
        <f t="shared" si="1394"/>
        <v>182.54837531945969</v>
      </c>
      <c r="MH16" s="334">
        <f t="shared" si="1394"/>
        <v>182.54837531945967</v>
      </c>
      <c r="MI16" s="334">
        <f t="shared" si="1394"/>
        <v>182.54837531945967</v>
      </c>
      <c r="MJ16" s="334">
        <f t="shared" si="1394"/>
        <v>182.54837531945967</v>
      </c>
      <c r="MK16" s="334">
        <f t="shared" si="1394"/>
        <v>182.54837531945967</v>
      </c>
      <c r="ML16" s="334">
        <f t="shared" si="1394"/>
        <v>182.54837531945967</v>
      </c>
      <c r="MM16" s="334">
        <f t="shared" si="1394"/>
        <v>182.54837531945969</v>
      </c>
      <c r="MN16" s="334">
        <f t="shared" si="1394"/>
        <v>182.54837531945967</v>
      </c>
      <c r="MO16" s="334">
        <f t="shared" si="1394"/>
        <v>182.54837531945967</v>
      </c>
      <c r="MP16" s="334">
        <f t="shared" si="1394"/>
        <v>182.54837531945967</v>
      </c>
      <c r="MQ16" s="334">
        <f t="shared" si="1394"/>
        <v>182.54837531945967</v>
      </c>
      <c r="MR16" s="334">
        <f t="shared" si="1394"/>
        <v>182.54837531945967</v>
      </c>
      <c r="MS16" s="334">
        <f t="shared" si="1394"/>
        <v>182.54837531945967</v>
      </c>
      <c r="MT16" s="334">
        <f t="shared" si="1394"/>
        <v>182.54837531945967</v>
      </c>
      <c r="MU16" s="334">
        <f t="shared" si="1394"/>
        <v>182.54837531945967</v>
      </c>
      <c r="MV16" s="334">
        <f t="shared" si="1394"/>
        <v>182.54837531945967</v>
      </c>
      <c r="MW16" s="334">
        <f t="shared" si="1394"/>
        <v>182.54837531945967</v>
      </c>
      <c r="MX16" s="334">
        <f t="shared" si="1394"/>
        <v>182.54837531945967</v>
      </c>
      <c r="MY16" s="334">
        <f t="shared" si="1394"/>
        <v>182.54837531945969</v>
      </c>
      <c r="MZ16" s="334">
        <f t="shared" si="1394"/>
        <v>182.54837531945967</v>
      </c>
      <c r="NA16" s="334">
        <f t="shared" si="1394"/>
        <v>182.54837531945967</v>
      </c>
      <c r="NB16" s="334">
        <f t="shared" si="1394"/>
        <v>182.54837531945964</v>
      </c>
      <c r="NC16" s="334">
        <f t="shared" si="1394"/>
        <v>182.54837531945967</v>
      </c>
      <c r="ND16" s="334">
        <f t="shared" si="1394"/>
        <v>182.54837531945967</v>
      </c>
      <c r="NE16" s="334">
        <f t="shared" si="1394"/>
        <v>182.54837531945967</v>
      </c>
      <c r="NF16" s="334">
        <f t="shared" si="1394"/>
        <v>182.54837531945967</v>
      </c>
      <c r="NG16" s="335">
        <f t="shared" si="1394"/>
        <v>182.54837531945967</v>
      </c>
      <c r="NH16" s="334">
        <f t="shared" si="1394"/>
        <v>182.54837531945967</v>
      </c>
      <c r="NI16" s="334">
        <f t="shared" si="1394"/>
        <v>182.54837531945969</v>
      </c>
      <c r="NJ16" s="334">
        <f t="shared" si="1394"/>
        <v>182.54837531945967</v>
      </c>
      <c r="NK16" s="334">
        <f t="shared" si="1394"/>
        <v>182.54837531945967</v>
      </c>
      <c r="NL16" s="334">
        <f t="shared" si="1394"/>
        <v>182.54837531945969</v>
      </c>
      <c r="NM16" s="334">
        <f t="shared" si="1394"/>
        <v>182.54837531945967</v>
      </c>
      <c r="NN16" s="334">
        <f t="shared" si="1394"/>
        <v>182.54837531945967</v>
      </c>
      <c r="NO16" s="334">
        <f t="shared" si="1394"/>
        <v>182.54837531945967</v>
      </c>
      <c r="NP16" s="334">
        <f t="shared" si="1394"/>
        <v>182.54837531945967</v>
      </c>
      <c r="NQ16" s="334">
        <f t="shared" si="1394"/>
        <v>182.54837531945967</v>
      </c>
      <c r="NR16" s="334">
        <f t="shared" si="1394"/>
        <v>182.54837531945969</v>
      </c>
      <c r="NS16" s="334">
        <f t="shared" si="1394"/>
        <v>182.54837531945967</v>
      </c>
      <c r="NT16" s="334">
        <f t="shared" si="1394"/>
        <v>182.54837531945967</v>
      </c>
      <c r="NU16" s="334">
        <f t="shared" si="1394"/>
        <v>182.54837531945967</v>
      </c>
      <c r="NV16" s="334">
        <f t="shared" si="1394"/>
        <v>182.54837531945967</v>
      </c>
      <c r="NW16" s="334">
        <f t="shared" si="1394"/>
        <v>182.54837531945967</v>
      </c>
      <c r="NX16" s="334">
        <f t="shared" si="1394"/>
        <v>182.54837531945967</v>
      </c>
      <c r="NY16" s="334">
        <f t="shared" si="1394"/>
        <v>182.54837531945967</v>
      </c>
      <c r="NZ16" s="334">
        <f t="shared" si="1394"/>
        <v>182.54837531945967</v>
      </c>
      <c r="OA16" s="334">
        <f t="shared" si="1394"/>
        <v>182.54837531945967</v>
      </c>
      <c r="OB16" s="334">
        <f t="shared" si="1394"/>
        <v>182.54837531945967</v>
      </c>
      <c r="OC16" s="334">
        <f t="shared" si="1394"/>
        <v>182.54837531945967</v>
      </c>
      <c r="OD16" s="334">
        <f t="shared" si="1394"/>
        <v>182.54837531945969</v>
      </c>
      <c r="OE16" s="334">
        <f t="shared" si="1394"/>
        <v>182.54837531945967</v>
      </c>
      <c r="OF16" s="334">
        <f t="shared" si="1394"/>
        <v>182.54837531945967</v>
      </c>
      <c r="OG16" s="334">
        <f t="shared" si="1394"/>
        <v>182.54837531945964</v>
      </c>
      <c r="OH16" s="334">
        <f t="shared" si="1394"/>
        <v>182.54837531945967</v>
      </c>
      <c r="OI16" s="334">
        <f t="shared" si="1394"/>
        <v>182.54837531945967</v>
      </c>
      <c r="OJ16" s="334">
        <f t="shared" si="1394"/>
        <v>182.54837531945967</v>
      </c>
      <c r="OK16" s="334">
        <f t="shared" si="1394"/>
        <v>182.54837531945967</v>
      </c>
      <c r="OL16" s="334">
        <f t="shared" ref="OL16:OQ16" si="1395">+OL14/OL18</f>
        <v>182.54837531945967</v>
      </c>
      <c r="OM16" s="334">
        <f t="shared" si="1395"/>
        <v>182.54837531945967</v>
      </c>
      <c r="ON16" s="334">
        <f t="shared" si="1395"/>
        <v>182.54837531945967</v>
      </c>
      <c r="OO16" s="334">
        <f t="shared" si="1395"/>
        <v>182.54837531945967</v>
      </c>
      <c r="OP16" s="344">
        <f t="shared" si="1395"/>
        <v>182.54837531945967</v>
      </c>
      <c r="OQ16" s="334">
        <f t="shared" si="1395"/>
        <v>91.274187659729833</v>
      </c>
      <c r="OR16" s="334">
        <f t="shared" ref="OR16:RC16" si="1396">+OR14/OR18</f>
        <v>91.274187659729833</v>
      </c>
      <c r="OS16" s="334">
        <f t="shared" si="1396"/>
        <v>91.274187659729833</v>
      </c>
      <c r="OT16" s="334">
        <f t="shared" si="1396"/>
        <v>91.274187659729833</v>
      </c>
      <c r="OU16" s="334">
        <f t="shared" si="1396"/>
        <v>91.274187659729833</v>
      </c>
      <c r="OV16" s="334">
        <f t="shared" si="1396"/>
        <v>91.274187659729833</v>
      </c>
      <c r="OW16" s="334">
        <f t="shared" si="1396"/>
        <v>91.274187659729833</v>
      </c>
      <c r="OX16" s="334">
        <f t="shared" si="1396"/>
        <v>91.274187659729833</v>
      </c>
      <c r="OY16" s="334">
        <f t="shared" si="1396"/>
        <v>91.274187659729833</v>
      </c>
      <c r="OZ16" s="334">
        <f t="shared" si="1396"/>
        <v>91.274187659729833</v>
      </c>
      <c r="PA16" s="334">
        <f t="shared" si="1396"/>
        <v>91.274187659729833</v>
      </c>
      <c r="PB16" s="334">
        <f t="shared" si="1396"/>
        <v>91.274187659729833</v>
      </c>
      <c r="PC16" s="334">
        <f t="shared" si="1396"/>
        <v>91.274187659729833</v>
      </c>
      <c r="PD16" s="334">
        <f t="shared" si="1396"/>
        <v>91.274187659729833</v>
      </c>
      <c r="PE16" s="334">
        <f t="shared" si="1396"/>
        <v>91.274187659729833</v>
      </c>
      <c r="PF16" s="334">
        <f t="shared" si="1396"/>
        <v>91.274187659729833</v>
      </c>
      <c r="PG16" s="334">
        <f t="shared" si="1396"/>
        <v>91.274187659729833</v>
      </c>
      <c r="PH16" s="334">
        <f t="shared" si="1396"/>
        <v>91.274187659729833</v>
      </c>
      <c r="PI16" s="334">
        <f t="shared" si="1396"/>
        <v>91.274187659729833</v>
      </c>
      <c r="PJ16" s="334">
        <f t="shared" si="1396"/>
        <v>91.274187659729833</v>
      </c>
      <c r="PK16" s="334">
        <f t="shared" si="1396"/>
        <v>91.274187659729833</v>
      </c>
      <c r="PL16" s="334">
        <f t="shared" si="1396"/>
        <v>91.274187659729833</v>
      </c>
      <c r="PM16" s="334">
        <f t="shared" si="1396"/>
        <v>91.274187659729833</v>
      </c>
      <c r="PN16" s="334">
        <f t="shared" si="1396"/>
        <v>91.274187659729833</v>
      </c>
      <c r="PO16" s="334">
        <f t="shared" si="1396"/>
        <v>91.274187659729833</v>
      </c>
      <c r="PP16" s="334">
        <f t="shared" si="1396"/>
        <v>91.274187659729833</v>
      </c>
      <c r="PQ16" s="334">
        <f t="shared" si="1396"/>
        <v>91.274187659729833</v>
      </c>
      <c r="PR16" s="334">
        <f t="shared" si="1396"/>
        <v>91.274187659729833</v>
      </c>
      <c r="PS16" s="334">
        <f t="shared" si="1396"/>
        <v>91.274187659729833</v>
      </c>
      <c r="PT16" s="334">
        <f t="shared" si="1396"/>
        <v>91.274187659729833</v>
      </c>
      <c r="PU16" s="334">
        <f t="shared" si="1396"/>
        <v>91.274187659729833</v>
      </c>
      <c r="PV16" s="334">
        <f t="shared" si="1396"/>
        <v>91.274187659729833</v>
      </c>
      <c r="PW16" s="334">
        <f t="shared" si="1396"/>
        <v>91.274187659729833</v>
      </c>
      <c r="PX16" s="334">
        <f t="shared" si="1396"/>
        <v>91.274187659729833</v>
      </c>
      <c r="PY16" s="334">
        <f t="shared" si="1396"/>
        <v>91.274187659729833</v>
      </c>
      <c r="PZ16" s="334">
        <f t="shared" si="1396"/>
        <v>91.274187659729833</v>
      </c>
      <c r="QA16" s="334">
        <f t="shared" si="1396"/>
        <v>91.274187659729833</v>
      </c>
      <c r="QB16" s="334">
        <f t="shared" si="1396"/>
        <v>91.274187659729833</v>
      </c>
      <c r="QC16" s="334">
        <f t="shared" si="1396"/>
        <v>91.274187659729833</v>
      </c>
      <c r="QD16" s="334">
        <f t="shared" si="1396"/>
        <v>91.274187659729833</v>
      </c>
      <c r="QE16" s="334">
        <f t="shared" si="1396"/>
        <v>91.274187659729833</v>
      </c>
      <c r="QF16" s="334">
        <f t="shared" si="1396"/>
        <v>91.274187659729833</v>
      </c>
      <c r="QG16" s="334">
        <f t="shared" si="1396"/>
        <v>91.274187659729833</v>
      </c>
      <c r="QH16" s="334">
        <f t="shared" si="1396"/>
        <v>91.274187659729833</v>
      </c>
      <c r="QI16" s="334">
        <f t="shared" si="1396"/>
        <v>91.274187659729833</v>
      </c>
      <c r="QJ16" s="334">
        <f t="shared" si="1396"/>
        <v>91.274187659729833</v>
      </c>
      <c r="QK16" s="334">
        <f t="shared" si="1396"/>
        <v>91.274187659729833</v>
      </c>
      <c r="QL16" s="334">
        <f t="shared" si="1396"/>
        <v>91.274187659729833</v>
      </c>
      <c r="QM16" s="334">
        <f t="shared" si="1396"/>
        <v>91.274187659729833</v>
      </c>
      <c r="QN16" s="334">
        <f t="shared" si="1396"/>
        <v>91.274187659729833</v>
      </c>
      <c r="QO16" s="334">
        <f t="shared" si="1396"/>
        <v>91.274187659729833</v>
      </c>
      <c r="QP16" s="334">
        <f t="shared" si="1396"/>
        <v>91.274187659729833</v>
      </c>
      <c r="QQ16" s="334">
        <f t="shared" si="1396"/>
        <v>91.274187659729833</v>
      </c>
      <c r="QR16" s="334">
        <f t="shared" si="1396"/>
        <v>91.274187659729833</v>
      </c>
      <c r="QS16" s="334">
        <f t="shared" si="1396"/>
        <v>91.274187659729833</v>
      </c>
      <c r="QT16" s="334">
        <f t="shared" si="1396"/>
        <v>91.274187659729833</v>
      </c>
      <c r="QU16" s="334">
        <f t="shared" si="1396"/>
        <v>91.274187659729833</v>
      </c>
      <c r="QV16" s="334">
        <f t="shared" si="1396"/>
        <v>91.274187659729833</v>
      </c>
      <c r="QW16" s="334">
        <f t="shared" si="1396"/>
        <v>91.274187659729833</v>
      </c>
      <c r="QX16" s="334">
        <f t="shared" si="1396"/>
        <v>91.274187659729833</v>
      </c>
      <c r="QY16" s="334">
        <f t="shared" si="1396"/>
        <v>91.274187659729833</v>
      </c>
      <c r="QZ16" s="334">
        <f t="shared" si="1396"/>
        <v>91.274187659729833</v>
      </c>
      <c r="RA16" s="334">
        <f t="shared" si="1396"/>
        <v>91.274187659729833</v>
      </c>
      <c r="RB16" s="334">
        <f t="shared" si="1396"/>
        <v>91.274187659729833</v>
      </c>
      <c r="RC16" s="334">
        <f t="shared" si="1396"/>
        <v>91.274187659729833</v>
      </c>
      <c r="RD16" s="334">
        <f t="shared" ref="RD16:TO16" si="1397">+RD14/RD18</f>
        <v>91.274187659729833</v>
      </c>
      <c r="RE16" s="334">
        <f t="shared" si="1397"/>
        <v>91.274187659729833</v>
      </c>
      <c r="RF16" s="334">
        <f t="shared" si="1397"/>
        <v>91.274187659729833</v>
      </c>
      <c r="RG16" s="334">
        <f t="shared" si="1397"/>
        <v>91.274187659729833</v>
      </c>
      <c r="RH16" s="334">
        <f t="shared" si="1397"/>
        <v>91.274187659729833</v>
      </c>
      <c r="RI16" s="334">
        <f t="shared" si="1397"/>
        <v>91.274187659729833</v>
      </c>
      <c r="RJ16" s="334">
        <f t="shared" si="1397"/>
        <v>91.274187659729833</v>
      </c>
      <c r="RK16" s="334">
        <f t="shared" si="1397"/>
        <v>91.274187659729833</v>
      </c>
      <c r="RL16" s="334">
        <f t="shared" si="1397"/>
        <v>91.274187659729833</v>
      </c>
      <c r="RM16" s="334">
        <f t="shared" si="1397"/>
        <v>91.274187659729833</v>
      </c>
      <c r="RN16" s="334">
        <f t="shared" si="1397"/>
        <v>91.274187659729833</v>
      </c>
      <c r="RO16" s="334">
        <f t="shared" si="1397"/>
        <v>91.274187659729833</v>
      </c>
      <c r="RP16" s="334">
        <f t="shared" si="1397"/>
        <v>91.274187659729833</v>
      </c>
      <c r="RQ16" s="334">
        <f t="shared" si="1397"/>
        <v>91.274187659729833</v>
      </c>
      <c r="RR16" s="334">
        <f t="shared" si="1397"/>
        <v>91.274187659729833</v>
      </c>
      <c r="RS16" s="334">
        <f t="shared" si="1397"/>
        <v>91.274187659729833</v>
      </c>
      <c r="RT16" s="334">
        <f t="shared" si="1397"/>
        <v>91.274187659729833</v>
      </c>
      <c r="RU16" s="334">
        <f t="shared" si="1397"/>
        <v>91.274187659729833</v>
      </c>
      <c r="RV16" s="334">
        <f t="shared" si="1397"/>
        <v>91.274187659729833</v>
      </c>
      <c r="RW16" s="334">
        <f t="shared" si="1397"/>
        <v>132.19701386189922</v>
      </c>
      <c r="RX16" s="334">
        <f t="shared" si="1397"/>
        <v>132.19701386189922</v>
      </c>
      <c r="RY16" s="334">
        <f t="shared" si="1397"/>
        <v>132.19701386189922</v>
      </c>
      <c r="RZ16" s="334">
        <f t="shared" si="1397"/>
        <v>132.19701386189922</v>
      </c>
      <c r="SA16" s="334">
        <f t="shared" si="1397"/>
        <v>132.19701386189922</v>
      </c>
      <c r="SB16" s="334">
        <f t="shared" si="1397"/>
        <v>132.19701386189922</v>
      </c>
      <c r="SC16" s="334">
        <f t="shared" si="1397"/>
        <v>132.19701386189925</v>
      </c>
      <c r="SD16" s="334">
        <f t="shared" si="1397"/>
        <v>132.19701386189922</v>
      </c>
      <c r="SE16" s="334">
        <f t="shared" si="1397"/>
        <v>132.19701386189922</v>
      </c>
      <c r="SF16" s="334">
        <f t="shared" si="1397"/>
        <v>132.19701386189922</v>
      </c>
      <c r="SG16" s="334">
        <f t="shared" si="1397"/>
        <v>132.19701386189922</v>
      </c>
      <c r="SH16" s="334">
        <f t="shared" si="1397"/>
        <v>132.19701386189922</v>
      </c>
      <c r="SI16" s="334">
        <f t="shared" si="1397"/>
        <v>132.19701386189922</v>
      </c>
      <c r="SJ16" s="334">
        <f t="shared" si="1397"/>
        <v>132.19701386189925</v>
      </c>
      <c r="SK16" s="334">
        <f t="shared" si="1397"/>
        <v>132.19701386189922</v>
      </c>
      <c r="SL16" s="334">
        <f t="shared" si="1397"/>
        <v>132.19701386189922</v>
      </c>
      <c r="SM16" s="334">
        <f t="shared" si="1397"/>
        <v>132.19701386189922</v>
      </c>
      <c r="SN16" s="334">
        <f t="shared" si="1397"/>
        <v>132.19701386189922</v>
      </c>
      <c r="SO16" s="334">
        <f t="shared" si="1397"/>
        <v>132.19701386189922</v>
      </c>
      <c r="SP16" s="334">
        <f t="shared" si="1397"/>
        <v>132.19701386189922</v>
      </c>
      <c r="SQ16" s="334">
        <f t="shared" si="1397"/>
        <v>132.19701386189922</v>
      </c>
      <c r="SR16" s="334">
        <f t="shared" si="1397"/>
        <v>132.19701386189922</v>
      </c>
      <c r="SS16" s="334">
        <f t="shared" si="1397"/>
        <v>132.19701386189919</v>
      </c>
      <c r="ST16" s="334">
        <f t="shared" si="1397"/>
        <v>132.19701386189922</v>
      </c>
      <c r="SU16" s="334">
        <f t="shared" si="1397"/>
        <v>132.19701386189922</v>
      </c>
      <c r="SV16" s="334">
        <f t="shared" si="1397"/>
        <v>132.19701386189922</v>
      </c>
      <c r="SW16" s="334">
        <f t="shared" si="1397"/>
        <v>132.19701386189922</v>
      </c>
      <c r="SX16" s="334">
        <f t="shared" si="1397"/>
        <v>132.19701386189925</v>
      </c>
      <c r="SY16" s="334">
        <f t="shared" si="1397"/>
        <v>132.19701386189922</v>
      </c>
      <c r="SZ16" s="334">
        <f t="shared" si="1397"/>
        <v>132.19701386189922</v>
      </c>
      <c r="TA16" s="334">
        <f t="shared" si="1397"/>
        <v>132.19701386189922</v>
      </c>
      <c r="TB16" s="334">
        <f t="shared" si="1397"/>
        <v>136.91128148959476</v>
      </c>
      <c r="TC16" s="334">
        <f t="shared" si="1397"/>
        <v>136.91128148959476</v>
      </c>
      <c r="TD16" s="334">
        <f t="shared" si="1397"/>
        <v>136.91128148959476</v>
      </c>
      <c r="TE16" s="334">
        <f t="shared" si="1397"/>
        <v>136.91128148959476</v>
      </c>
      <c r="TF16" s="334">
        <f t="shared" si="1397"/>
        <v>136.91128148959476</v>
      </c>
      <c r="TG16" s="334">
        <f t="shared" si="1397"/>
        <v>136.91128148959476</v>
      </c>
      <c r="TH16" s="334">
        <f t="shared" si="1397"/>
        <v>136.91128148959476</v>
      </c>
      <c r="TI16" s="334">
        <f t="shared" si="1397"/>
        <v>136.91128148959476</v>
      </c>
      <c r="TJ16" s="334">
        <f t="shared" si="1397"/>
        <v>136.91128148959476</v>
      </c>
      <c r="TK16" s="334">
        <f t="shared" si="1397"/>
        <v>136.91128148959476</v>
      </c>
      <c r="TL16" s="334">
        <f t="shared" si="1397"/>
        <v>136.91128148959476</v>
      </c>
      <c r="TM16" s="334">
        <f t="shared" si="1397"/>
        <v>136.91128148959476</v>
      </c>
      <c r="TN16" s="334">
        <f t="shared" si="1397"/>
        <v>136.91128148959476</v>
      </c>
      <c r="TO16" s="334">
        <f t="shared" si="1397"/>
        <v>136.91128148959476</v>
      </c>
      <c r="TP16" s="334">
        <f t="shared" ref="TP16:WA16" si="1398">+TP14/TP18</f>
        <v>136.91128148959476</v>
      </c>
      <c r="TQ16" s="334">
        <f t="shared" si="1398"/>
        <v>136.91128148959476</v>
      </c>
      <c r="TR16" s="334">
        <f t="shared" si="1398"/>
        <v>136.91128148959476</v>
      </c>
      <c r="TS16" s="334">
        <f t="shared" si="1398"/>
        <v>136.91128148959476</v>
      </c>
      <c r="TT16" s="334">
        <f t="shared" si="1398"/>
        <v>136.91128148959476</v>
      </c>
      <c r="TU16" s="334">
        <f t="shared" si="1398"/>
        <v>136.91128148959476</v>
      </c>
      <c r="TV16" s="334">
        <f t="shared" si="1398"/>
        <v>136.91128148959476</v>
      </c>
      <c r="TW16" s="334">
        <f t="shared" si="1398"/>
        <v>136.91128148959476</v>
      </c>
      <c r="TX16" s="334">
        <f t="shared" si="1398"/>
        <v>136.91128148959476</v>
      </c>
      <c r="TY16" s="334">
        <f t="shared" si="1398"/>
        <v>136.91128148959476</v>
      </c>
      <c r="TZ16" s="334">
        <f t="shared" si="1398"/>
        <v>136.91128148959476</v>
      </c>
      <c r="UA16" s="334">
        <f t="shared" si="1398"/>
        <v>136.91128148959476</v>
      </c>
      <c r="UB16" s="334">
        <f t="shared" si="1398"/>
        <v>136.91128148959476</v>
      </c>
      <c r="UC16" s="334">
        <f t="shared" si="1398"/>
        <v>136.91128148959476</v>
      </c>
      <c r="UD16" s="334">
        <f t="shared" si="1398"/>
        <v>136.91128148959476</v>
      </c>
      <c r="UE16" s="334">
        <f t="shared" si="1398"/>
        <v>136.91128148959476</v>
      </c>
      <c r="UF16" s="334">
        <f t="shared" si="1398"/>
        <v>136.91128148959476</v>
      </c>
      <c r="UG16" s="334">
        <f t="shared" si="1398"/>
        <v>136.91128148959476</v>
      </c>
      <c r="UH16" s="334">
        <f t="shared" si="1398"/>
        <v>136.91128148959476</v>
      </c>
      <c r="UI16" s="334">
        <f t="shared" si="1398"/>
        <v>136.91128148959476</v>
      </c>
      <c r="UJ16" s="334">
        <f t="shared" si="1398"/>
        <v>136.91128148959476</v>
      </c>
      <c r="UK16" s="334">
        <f t="shared" si="1398"/>
        <v>136.91128148959476</v>
      </c>
      <c r="UL16" s="334">
        <f t="shared" si="1398"/>
        <v>136.91128148959476</v>
      </c>
      <c r="UM16" s="334">
        <f t="shared" si="1398"/>
        <v>136.91128148959476</v>
      </c>
      <c r="UN16" s="334">
        <f t="shared" si="1398"/>
        <v>136.91128148959476</v>
      </c>
      <c r="UO16" s="334">
        <f t="shared" si="1398"/>
        <v>136.91128148959476</v>
      </c>
      <c r="UP16" s="334">
        <f t="shared" si="1398"/>
        <v>136.91128148959476</v>
      </c>
      <c r="UQ16" s="334">
        <f t="shared" si="1398"/>
        <v>136.91128148959476</v>
      </c>
      <c r="UR16" s="334">
        <f t="shared" si="1398"/>
        <v>136.91128148959476</v>
      </c>
      <c r="US16" s="334">
        <f t="shared" si="1398"/>
        <v>136.91128148959476</v>
      </c>
      <c r="UT16" s="334">
        <f t="shared" si="1398"/>
        <v>136.91128148959476</v>
      </c>
      <c r="UU16" s="334">
        <f t="shared" si="1398"/>
        <v>136.91128148959476</v>
      </c>
      <c r="UV16" s="334">
        <f t="shared" si="1398"/>
        <v>136.91128148959476</v>
      </c>
      <c r="UW16" s="334">
        <f t="shared" si="1398"/>
        <v>136.91128148959476</v>
      </c>
      <c r="UX16" s="334">
        <f t="shared" si="1398"/>
        <v>136.91128148959476</v>
      </c>
      <c r="UY16" s="334">
        <f t="shared" si="1398"/>
        <v>136.91128148959476</v>
      </c>
      <c r="UZ16" s="334">
        <f t="shared" si="1398"/>
        <v>136.91128148959476</v>
      </c>
      <c r="VA16" s="334">
        <f t="shared" si="1398"/>
        <v>136.91128148959476</v>
      </c>
      <c r="VB16" s="334">
        <f t="shared" si="1398"/>
        <v>136.91128148959476</v>
      </c>
      <c r="VC16" s="334">
        <f t="shared" si="1398"/>
        <v>136.91128148959476</v>
      </c>
      <c r="VD16" s="334">
        <f t="shared" si="1398"/>
        <v>136.91128148959476</v>
      </c>
      <c r="VE16" s="334">
        <f t="shared" si="1398"/>
        <v>136.91128148959476</v>
      </c>
      <c r="VF16" s="334">
        <f t="shared" si="1398"/>
        <v>136.91128148959476</v>
      </c>
      <c r="VG16" s="334">
        <f t="shared" si="1398"/>
        <v>136.91128148959476</v>
      </c>
      <c r="VH16" s="334">
        <f t="shared" si="1398"/>
        <v>136.91128148959476</v>
      </c>
      <c r="VI16" s="334">
        <f t="shared" si="1398"/>
        <v>136.91128148959476</v>
      </c>
      <c r="VJ16" s="334">
        <f t="shared" si="1398"/>
        <v>136.91128148959476</v>
      </c>
      <c r="VK16" s="334">
        <f t="shared" si="1398"/>
        <v>182.54837531945967</v>
      </c>
      <c r="VL16" s="334">
        <f t="shared" si="1398"/>
        <v>182.54837531945967</v>
      </c>
      <c r="VM16" s="334">
        <f t="shared" si="1398"/>
        <v>182.54837531945967</v>
      </c>
      <c r="VN16" s="334">
        <f t="shared" si="1398"/>
        <v>182.54837531945967</v>
      </c>
      <c r="VO16" s="334">
        <f t="shared" si="1398"/>
        <v>182.54837531945967</v>
      </c>
      <c r="VP16" s="334">
        <f t="shared" si="1398"/>
        <v>182.54837531945967</v>
      </c>
      <c r="VQ16" s="334">
        <f t="shared" si="1398"/>
        <v>182.54837531945967</v>
      </c>
      <c r="VR16" s="334">
        <f t="shared" si="1398"/>
        <v>182.54837531945967</v>
      </c>
      <c r="VS16" s="334">
        <f t="shared" si="1398"/>
        <v>182.54837531945967</v>
      </c>
      <c r="VT16" s="334">
        <f t="shared" si="1398"/>
        <v>182.54837531945967</v>
      </c>
      <c r="VU16" s="334">
        <f t="shared" si="1398"/>
        <v>182.54837531945967</v>
      </c>
      <c r="VV16" s="334">
        <f t="shared" si="1398"/>
        <v>182.54837531945967</v>
      </c>
      <c r="VW16" s="334">
        <f t="shared" si="1398"/>
        <v>182.54837531945967</v>
      </c>
      <c r="VX16" s="334">
        <f t="shared" si="1398"/>
        <v>182.54837531945967</v>
      </c>
      <c r="VY16" s="334">
        <f t="shared" si="1398"/>
        <v>182.54837531945967</v>
      </c>
      <c r="VZ16" s="334">
        <f t="shared" si="1398"/>
        <v>182.54837531945967</v>
      </c>
      <c r="WA16" s="334">
        <f t="shared" si="1398"/>
        <v>182.54837531945967</v>
      </c>
      <c r="WB16" s="334">
        <f t="shared" ref="WB16:YM16" si="1399">+WB14/WB18</f>
        <v>182.54837531945967</v>
      </c>
      <c r="WC16" s="334">
        <f t="shared" si="1399"/>
        <v>182.54837531945967</v>
      </c>
      <c r="WD16" s="334">
        <f t="shared" si="1399"/>
        <v>182.54837531945967</v>
      </c>
      <c r="WE16" s="334">
        <f t="shared" si="1399"/>
        <v>182.54837531945967</v>
      </c>
      <c r="WF16" s="334">
        <f t="shared" si="1399"/>
        <v>182.54837531945967</v>
      </c>
      <c r="WG16" s="334">
        <f t="shared" si="1399"/>
        <v>182.54837531945967</v>
      </c>
      <c r="WH16" s="334">
        <f t="shared" si="1399"/>
        <v>182.54837531945967</v>
      </c>
      <c r="WI16" s="334">
        <f t="shared" si="1399"/>
        <v>182.54837531945967</v>
      </c>
      <c r="WJ16" s="334">
        <f t="shared" si="1399"/>
        <v>182.54837531945967</v>
      </c>
      <c r="WK16" s="334">
        <f t="shared" si="1399"/>
        <v>182.54837531945967</v>
      </c>
      <c r="WL16" s="334">
        <f t="shared" si="1399"/>
        <v>182.54837531945967</v>
      </c>
      <c r="WM16" s="334">
        <f t="shared" si="1399"/>
        <v>182.54837531945967</v>
      </c>
      <c r="WN16" s="334">
        <f t="shared" si="1399"/>
        <v>182.54837531945967</v>
      </c>
      <c r="WO16" s="334">
        <f t="shared" si="1399"/>
        <v>182.54837531945967</v>
      </c>
      <c r="WP16" s="334">
        <f t="shared" si="1399"/>
        <v>182.54837531945967</v>
      </c>
      <c r="WQ16" s="334">
        <f t="shared" si="1399"/>
        <v>182.54837531945967</v>
      </c>
      <c r="WR16" s="334">
        <f t="shared" si="1399"/>
        <v>182.54837531945967</v>
      </c>
      <c r="WS16" s="334">
        <f t="shared" si="1399"/>
        <v>182.54837531945967</v>
      </c>
      <c r="WT16" s="334">
        <f t="shared" si="1399"/>
        <v>182.54837531945967</v>
      </c>
      <c r="WU16" s="334">
        <f t="shared" si="1399"/>
        <v>182.54837531945967</v>
      </c>
      <c r="WV16" s="334">
        <f t="shared" si="1399"/>
        <v>182.54837531945967</v>
      </c>
      <c r="WW16" s="334">
        <f t="shared" si="1399"/>
        <v>182.54837531945967</v>
      </c>
      <c r="WX16" s="334">
        <f t="shared" si="1399"/>
        <v>182.54837531945967</v>
      </c>
      <c r="WY16" s="334">
        <f t="shared" si="1399"/>
        <v>182.54837531945967</v>
      </c>
      <c r="WZ16" s="334">
        <f t="shared" si="1399"/>
        <v>182.54837531945967</v>
      </c>
      <c r="XA16" s="334">
        <f t="shared" si="1399"/>
        <v>182.54837531945967</v>
      </c>
      <c r="XB16" s="334">
        <f t="shared" si="1399"/>
        <v>182.54837531945967</v>
      </c>
      <c r="XC16" s="334">
        <f t="shared" si="1399"/>
        <v>182.54837531945967</v>
      </c>
      <c r="XD16" s="334">
        <f t="shared" si="1399"/>
        <v>182.54837531945967</v>
      </c>
      <c r="XE16" s="334">
        <f t="shared" si="1399"/>
        <v>182.54837531945967</v>
      </c>
      <c r="XF16" s="334">
        <f t="shared" si="1399"/>
        <v>182.54837531945967</v>
      </c>
      <c r="XG16" s="334">
        <f t="shared" si="1399"/>
        <v>182.54837531945967</v>
      </c>
      <c r="XH16" s="334">
        <f t="shared" si="1399"/>
        <v>182.54837531945967</v>
      </c>
      <c r="XI16" s="334">
        <f t="shared" si="1399"/>
        <v>182.54837531945967</v>
      </c>
      <c r="XJ16" s="334">
        <f t="shared" si="1399"/>
        <v>182.54837531945967</v>
      </c>
      <c r="XK16" s="334">
        <f t="shared" si="1399"/>
        <v>182.54837531945967</v>
      </c>
      <c r="XL16" s="334">
        <f t="shared" si="1399"/>
        <v>182.54837531945967</v>
      </c>
      <c r="XM16" s="334">
        <f t="shared" si="1399"/>
        <v>182.54837531945967</v>
      </c>
      <c r="XN16" s="334">
        <f t="shared" si="1399"/>
        <v>182.54837531945967</v>
      </c>
      <c r="XO16" s="334">
        <f t="shared" si="1399"/>
        <v>182.54837531945967</v>
      </c>
      <c r="XP16" s="334">
        <f t="shared" si="1399"/>
        <v>182.54837531945967</v>
      </c>
      <c r="XQ16" s="334">
        <f t="shared" si="1399"/>
        <v>182.54837531945967</v>
      </c>
      <c r="XR16" s="334">
        <f t="shared" si="1399"/>
        <v>182.54837531945967</v>
      </c>
      <c r="XS16" s="334">
        <f t="shared" si="1399"/>
        <v>182.54837531945967</v>
      </c>
      <c r="XT16" s="334">
        <f t="shared" si="1399"/>
        <v>182.54837531945967</v>
      </c>
      <c r="XU16" s="334">
        <f t="shared" si="1399"/>
        <v>182.54837531945967</v>
      </c>
      <c r="XV16" s="334">
        <f t="shared" si="1399"/>
        <v>182.54837531945967</v>
      </c>
      <c r="XW16" s="334">
        <f t="shared" si="1399"/>
        <v>182.54837531945967</v>
      </c>
      <c r="XX16" s="334">
        <f t="shared" si="1399"/>
        <v>182.54837531945967</v>
      </c>
      <c r="XY16" s="334">
        <f t="shared" si="1399"/>
        <v>182.54837531945967</v>
      </c>
      <c r="XZ16" s="334">
        <f t="shared" si="1399"/>
        <v>182.54837531945967</v>
      </c>
      <c r="YA16" s="334">
        <f t="shared" si="1399"/>
        <v>182.54837531945967</v>
      </c>
      <c r="YB16" s="334">
        <f t="shared" si="1399"/>
        <v>182.54837531945967</v>
      </c>
      <c r="YC16" s="334">
        <f t="shared" si="1399"/>
        <v>182.54837531945967</v>
      </c>
      <c r="YD16" s="334">
        <f t="shared" si="1399"/>
        <v>182.54837531945967</v>
      </c>
      <c r="YE16" s="334">
        <f t="shared" si="1399"/>
        <v>182.54837531945967</v>
      </c>
      <c r="YF16" s="334">
        <f t="shared" si="1399"/>
        <v>182.54837531945967</v>
      </c>
      <c r="YG16" s="334">
        <f t="shared" si="1399"/>
        <v>182.54837531945967</v>
      </c>
      <c r="YH16" s="334">
        <f t="shared" si="1399"/>
        <v>182.54837531945967</v>
      </c>
      <c r="YI16" s="334">
        <f t="shared" si="1399"/>
        <v>182.54837531945967</v>
      </c>
      <c r="YJ16" s="334">
        <f t="shared" si="1399"/>
        <v>182.54837531945967</v>
      </c>
      <c r="YK16" s="334">
        <f t="shared" si="1399"/>
        <v>182.54837531945967</v>
      </c>
      <c r="YL16" s="334">
        <f t="shared" si="1399"/>
        <v>182.54837531945967</v>
      </c>
      <c r="YM16" s="334">
        <f t="shared" si="1399"/>
        <v>182.54837531945967</v>
      </c>
      <c r="YN16" s="334">
        <f t="shared" ref="YN16:AAY16" si="1400">+YN14/YN18</f>
        <v>182.54837531945967</v>
      </c>
      <c r="YO16" s="334">
        <f t="shared" si="1400"/>
        <v>182.54837531945967</v>
      </c>
      <c r="YP16" s="334">
        <f t="shared" si="1400"/>
        <v>182.54837531945967</v>
      </c>
      <c r="YQ16" s="334">
        <f t="shared" si="1400"/>
        <v>182.54837531945967</v>
      </c>
      <c r="YR16" s="334">
        <f t="shared" si="1400"/>
        <v>182.54837531945967</v>
      </c>
      <c r="YS16" s="334">
        <f t="shared" si="1400"/>
        <v>182.54837531945967</v>
      </c>
      <c r="YT16" s="334">
        <f t="shared" si="1400"/>
        <v>182.54837531945967</v>
      </c>
      <c r="YU16" s="334">
        <f t="shared" si="1400"/>
        <v>182.54837531945967</v>
      </c>
      <c r="YV16" s="334">
        <f t="shared" si="1400"/>
        <v>182.54837531945967</v>
      </c>
      <c r="YW16" s="334">
        <f t="shared" si="1400"/>
        <v>182.54837531945967</v>
      </c>
      <c r="YX16" s="334">
        <f t="shared" si="1400"/>
        <v>182.54837531945967</v>
      </c>
      <c r="YY16" s="334">
        <f t="shared" si="1400"/>
        <v>182.54837531945967</v>
      </c>
      <c r="YZ16" s="334">
        <f t="shared" si="1400"/>
        <v>182.54837531945967</v>
      </c>
      <c r="ZA16" s="334">
        <f t="shared" si="1400"/>
        <v>182.54837531945967</v>
      </c>
      <c r="ZB16" s="334">
        <f t="shared" si="1400"/>
        <v>182.54837531945967</v>
      </c>
      <c r="ZC16" s="334">
        <f t="shared" si="1400"/>
        <v>182.54837531945967</v>
      </c>
      <c r="ZD16" s="334">
        <f t="shared" si="1400"/>
        <v>182.54837531945967</v>
      </c>
      <c r="ZE16" s="334">
        <f t="shared" si="1400"/>
        <v>182.54837531945967</v>
      </c>
      <c r="ZF16" s="334">
        <f t="shared" si="1400"/>
        <v>182.54837531945967</v>
      </c>
      <c r="ZG16" s="334">
        <f t="shared" si="1400"/>
        <v>182.54837531945967</v>
      </c>
      <c r="ZH16" s="334">
        <f t="shared" si="1400"/>
        <v>182.54837531945967</v>
      </c>
      <c r="ZI16" s="334">
        <f t="shared" si="1400"/>
        <v>182.54837531945967</v>
      </c>
      <c r="ZJ16" s="334">
        <f t="shared" si="1400"/>
        <v>182.54837531945967</v>
      </c>
      <c r="ZK16" s="334">
        <f t="shared" si="1400"/>
        <v>182.54837531945967</v>
      </c>
      <c r="ZL16" s="334">
        <f t="shared" si="1400"/>
        <v>182.54837531945967</v>
      </c>
      <c r="ZM16" s="334">
        <f t="shared" si="1400"/>
        <v>182.54837531945967</v>
      </c>
      <c r="ZN16" s="334">
        <f t="shared" si="1400"/>
        <v>182.54837531945967</v>
      </c>
      <c r="ZO16" s="334">
        <f t="shared" si="1400"/>
        <v>182.54837531945967</v>
      </c>
      <c r="ZP16" s="334">
        <f t="shared" si="1400"/>
        <v>182.54837531945967</v>
      </c>
      <c r="ZQ16" s="334">
        <f t="shared" si="1400"/>
        <v>182.54837531945967</v>
      </c>
      <c r="ZR16" s="334">
        <f t="shared" si="1400"/>
        <v>182.54837531945967</v>
      </c>
      <c r="ZS16" s="334">
        <f t="shared" si="1400"/>
        <v>182.54837531945967</v>
      </c>
      <c r="ZT16" s="334">
        <f t="shared" si="1400"/>
        <v>182.54837531945967</v>
      </c>
      <c r="ZU16" s="334">
        <f t="shared" si="1400"/>
        <v>182.54837531945967</v>
      </c>
      <c r="ZV16" s="334">
        <f t="shared" si="1400"/>
        <v>182.54837531945967</v>
      </c>
      <c r="ZW16" s="334">
        <f t="shared" si="1400"/>
        <v>182.54837531945967</v>
      </c>
      <c r="ZX16" s="334">
        <f t="shared" si="1400"/>
        <v>182.54837531945967</v>
      </c>
      <c r="ZY16" s="334">
        <f t="shared" si="1400"/>
        <v>182.54837531945967</v>
      </c>
      <c r="ZZ16" s="334">
        <f t="shared" si="1400"/>
        <v>182.54837531945967</v>
      </c>
      <c r="AAA16" s="334">
        <f t="shared" si="1400"/>
        <v>182.54837531945967</v>
      </c>
      <c r="AAB16" s="334">
        <f t="shared" si="1400"/>
        <v>182.54837531945967</v>
      </c>
      <c r="AAC16" s="334">
        <f t="shared" si="1400"/>
        <v>182.54837531945967</v>
      </c>
      <c r="AAD16" s="334">
        <f t="shared" si="1400"/>
        <v>182.54837531945967</v>
      </c>
      <c r="AAE16" s="334">
        <f t="shared" si="1400"/>
        <v>182.54837531945967</v>
      </c>
      <c r="AAF16" s="334">
        <f t="shared" si="1400"/>
        <v>182.54837531945967</v>
      </c>
      <c r="AAG16" s="334">
        <f t="shared" si="1400"/>
        <v>182.54837531945967</v>
      </c>
      <c r="AAH16" s="334">
        <f t="shared" si="1400"/>
        <v>182.54837531945967</v>
      </c>
      <c r="AAI16" s="334">
        <f t="shared" si="1400"/>
        <v>182.54837531945967</v>
      </c>
      <c r="AAJ16" s="334">
        <f t="shared" si="1400"/>
        <v>182.54837531945967</v>
      </c>
      <c r="AAK16" s="334">
        <f t="shared" si="1400"/>
        <v>182.54837531945967</v>
      </c>
      <c r="AAL16" s="334">
        <f t="shared" si="1400"/>
        <v>182.54837531945967</v>
      </c>
      <c r="AAM16" s="334">
        <f t="shared" si="1400"/>
        <v>182.54837531945967</v>
      </c>
      <c r="AAN16" s="334">
        <f t="shared" si="1400"/>
        <v>182.54837531945967</v>
      </c>
      <c r="AAO16" s="334">
        <f t="shared" si="1400"/>
        <v>182.54837531945967</v>
      </c>
      <c r="AAP16" s="334">
        <f t="shared" si="1400"/>
        <v>182.54837531945967</v>
      </c>
      <c r="AAQ16" s="334">
        <f t="shared" si="1400"/>
        <v>182.54837531945967</v>
      </c>
      <c r="AAR16" s="334">
        <f t="shared" si="1400"/>
        <v>182.54837531945967</v>
      </c>
      <c r="AAS16" s="334">
        <f t="shared" si="1400"/>
        <v>182.54837531945967</v>
      </c>
      <c r="AAT16" s="334">
        <f t="shared" si="1400"/>
        <v>182.54837531945967</v>
      </c>
      <c r="AAU16" s="334">
        <f t="shared" si="1400"/>
        <v>182.54837531945967</v>
      </c>
      <c r="AAV16" s="334">
        <f t="shared" si="1400"/>
        <v>182.54837531945967</v>
      </c>
      <c r="AAW16" s="334">
        <f t="shared" si="1400"/>
        <v>182.54837531945967</v>
      </c>
      <c r="AAX16" s="334">
        <f t="shared" si="1400"/>
        <v>182.54837531945967</v>
      </c>
      <c r="AAY16" s="334">
        <f t="shared" si="1400"/>
        <v>182.54837531945967</v>
      </c>
      <c r="AAZ16" s="334">
        <f t="shared" ref="AAZ16:ACR16" si="1401">+AAZ14/AAZ18</f>
        <v>182.54837531945967</v>
      </c>
      <c r="ABA16" s="334">
        <f t="shared" si="1401"/>
        <v>182.54837531945967</v>
      </c>
      <c r="ABB16" s="334">
        <f t="shared" si="1401"/>
        <v>182.54837531945967</v>
      </c>
      <c r="ABC16" s="334">
        <f t="shared" si="1401"/>
        <v>182.54837531945967</v>
      </c>
      <c r="ABD16" s="334">
        <f t="shared" si="1401"/>
        <v>182.54837531945967</v>
      </c>
      <c r="ABE16" s="334">
        <f t="shared" si="1401"/>
        <v>182.54837531945967</v>
      </c>
      <c r="ABF16" s="334">
        <f t="shared" si="1401"/>
        <v>182.54837531945967</v>
      </c>
      <c r="ABG16" s="334">
        <f t="shared" si="1401"/>
        <v>182.54837531945967</v>
      </c>
      <c r="ABH16" s="334">
        <f t="shared" si="1401"/>
        <v>182.54837531945967</v>
      </c>
      <c r="ABI16" s="334">
        <f t="shared" si="1401"/>
        <v>182.54837531945967</v>
      </c>
      <c r="ABJ16" s="334">
        <f t="shared" si="1401"/>
        <v>182.54837531945967</v>
      </c>
      <c r="ABK16" s="334">
        <f t="shared" si="1401"/>
        <v>182.54837531945967</v>
      </c>
      <c r="ABL16" s="334">
        <f t="shared" si="1401"/>
        <v>182.54837531945967</v>
      </c>
      <c r="ABM16" s="334">
        <f t="shared" si="1401"/>
        <v>182.54837531945967</v>
      </c>
      <c r="ABN16" s="334">
        <f t="shared" si="1401"/>
        <v>182.54837531945967</v>
      </c>
      <c r="ABO16" s="334">
        <f t="shared" si="1401"/>
        <v>182.54837531945967</v>
      </c>
      <c r="ABP16" s="334">
        <f t="shared" si="1401"/>
        <v>182.54837531945967</v>
      </c>
      <c r="ABQ16" s="334">
        <f t="shared" si="1401"/>
        <v>182.54837531945967</v>
      </c>
      <c r="ABR16" s="334">
        <f t="shared" si="1401"/>
        <v>182.54837531945967</v>
      </c>
      <c r="ABS16" s="334">
        <f t="shared" si="1401"/>
        <v>182.54837531945967</v>
      </c>
      <c r="ABT16" s="334">
        <f t="shared" si="1401"/>
        <v>182.54837531945967</v>
      </c>
      <c r="ABU16" s="334">
        <f t="shared" si="1401"/>
        <v>182.54837531945967</v>
      </c>
      <c r="ABV16" s="334">
        <f t="shared" si="1401"/>
        <v>182.54837531945967</v>
      </c>
      <c r="ABW16" s="334">
        <f t="shared" si="1401"/>
        <v>182.54837531945967</v>
      </c>
      <c r="ABX16" s="334">
        <f t="shared" si="1401"/>
        <v>182.54837531945967</v>
      </c>
      <c r="ABY16" s="334">
        <f t="shared" si="1401"/>
        <v>182.54837531945967</v>
      </c>
      <c r="ABZ16" s="334">
        <f t="shared" si="1401"/>
        <v>182.54837531945967</v>
      </c>
      <c r="ACA16" s="334">
        <f t="shared" si="1401"/>
        <v>182.54837531945967</v>
      </c>
      <c r="ACB16" s="334">
        <f t="shared" si="1401"/>
        <v>182.54837531945967</v>
      </c>
      <c r="ACC16" s="334">
        <f t="shared" si="1401"/>
        <v>182.54837531945967</v>
      </c>
      <c r="ACD16" s="334">
        <f t="shared" si="1401"/>
        <v>182.54837531945967</v>
      </c>
      <c r="ACE16" s="334">
        <f t="shared" si="1401"/>
        <v>182.54837531945967</v>
      </c>
      <c r="ACF16" s="334">
        <f t="shared" si="1401"/>
        <v>182.54837531945967</v>
      </c>
      <c r="ACG16" s="334">
        <f t="shared" si="1401"/>
        <v>182.54837531945967</v>
      </c>
      <c r="ACH16" s="334">
        <f t="shared" si="1401"/>
        <v>182.54837531945967</v>
      </c>
      <c r="ACI16" s="334">
        <f t="shared" si="1401"/>
        <v>182.54837531945967</v>
      </c>
      <c r="ACJ16" s="334">
        <f t="shared" si="1401"/>
        <v>182.54837531945967</v>
      </c>
      <c r="ACK16" s="334">
        <f t="shared" si="1401"/>
        <v>182.54837531945967</v>
      </c>
      <c r="ACL16" s="334">
        <f t="shared" si="1401"/>
        <v>182.54837531945967</v>
      </c>
      <c r="ACM16" s="334">
        <f t="shared" si="1401"/>
        <v>182.54837531945967</v>
      </c>
      <c r="ACN16" s="334">
        <f t="shared" si="1401"/>
        <v>182.54837531945967</v>
      </c>
      <c r="ACO16" s="334">
        <f t="shared" si="1401"/>
        <v>182.54837531945967</v>
      </c>
      <c r="ACP16" s="334">
        <f t="shared" si="1401"/>
        <v>182.54837531945967</v>
      </c>
      <c r="ACQ16" s="334">
        <f t="shared" si="1401"/>
        <v>182.54837531945967</v>
      </c>
      <c r="ACR16" s="334">
        <f t="shared" si="1401"/>
        <v>91.274187659729833</v>
      </c>
      <c r="ACS16" s="334">
        <f t="shared" ref="ACS16:ACT16" si="1402">+ACS14/ACS18</f>
        <v>91.274187659729819</v>
      </c>
      <c r="ACT16" s="334">
        <f t="shared" si="1402"/>
        <v>91.274187659729819</v>
      </c>
      <c r="ACU16" s="334">
        <f t="shared" ref="ACU16:AER16" si="1403">+ACU14/ACU18</f>
        <v>91.274187659729819</v>
      </c>
      <c r="ACV16" s="334">
        <f t="shared" si="1403"/>
        <v>91.274187659729819</v>
      </c>
      <c r="ACW16" s="334">
        <f t="shared" si="1403"/>
        <v>91.274187659729819</v>
      </c>
      <c r="ACX16" s="334">
        <f t="shared" si="1403"/>
        <v>91.274187659729819</v>
      </c>
      <c r="ACY16" s="334">
        <f t="shared" si="1403"/>
        <v>91.274187659729819</v>
      </c>
      <c r="ACZ16" s="334">
        <f t="shared" si="1403"/>
        <v>91.274187659729819</v>
      </c>
      <c r="ADA16" s="334">
        <f t="shared" si="1403"/>
        <v>91.274187659729819</v>
      </c>
      <c r="ADB16" s="334">
        <f t="shared" si="1403"/>
        <v>91.274187659729819</v>
      </c>
      <c r="ADC16" s="334">
        <f t="shared" si="1403"/>
        <v>91.274187659729819</v>
      </c>
      <c r="ADD16" s="334">
        <f t="shared" si="1403"/>
        <v>102.9664237174925</v>
      </c>
      <c r="ADE16" s="334">
        <f t="shared" si="1403"/>
        <v>132.19701386189922</v>
      </c>
      <c r="ADF16" s="334">
        <f t="shared" si="1403"/>
        <v>132.19701386189922</v>
      </c>
      <c r="ADG16" s="334">
        <f t="shared" si="1403"/>
        <v>132.19701386189922</v>
      </c>
      <c r="ADH16" s="334">
        <f t="shared" si="1403"/>
        <v>132.19701386189922</v>
      </c>
      <c r="ADI16" s="334">
        <f t="shared" si="1403"/>
        <v>136.23781468563823</v>
      </c>
      <c r="ADJ16" s="334">
        <f t="shared" si="1403"/>
        <v>136.91128148959473</v>
      </c>
      <c r="ADK16" s="334">
        <f t="shared" si="1403"/>
        <v>136.91128148959473</v>
      </c>
      <c r="ADL16" s="334">
        <f t="shared" si="1403"/>
        <v>136.91128148959473</v>
      </c>
      <c r="ADM16" s="334">
        <f t="shared" si="1403"/>
        <v>136.91128148959473</v>
      </c>
      <c r="ADN16" s="334">
        <f t="shared" si="1403"/>
        <v>136.91128148959473</v>
      </c>
      <c r="ADO16" s="334">
        <f t="shared" si="1403"/>
        <v>136.91128148959473</v>
      </c>
      <c r="ADP16" s="334">
        <f t="shared" si="1403"/>
        <v>136.91128148959473</v>
      </c>
      <c r="ADQ16" s="334">
        <f t="shared" si="1403"/>
        <v>143.43086632243256</v>
      </c>
      <c r="ADR16" s="334">
        <f t="shared" si="1403"/>
        <v>182.54837531945964</v>
      </c>
      <c r="ADS16" s="334">
        <f t="shared" si="1403"/>
        <v>182.54837531945964</v>
      </c>
      <c r="ADT16" s="334">
        <f t="shared" si="1403"/>
        <v>182.54837531945964</v>
      </c>
      <c r="ADU16" s="334">
        <f t="shared" si="1403"/>
        <v>182.54837531945964</v>
      </c>
      <c r="ADV16" s="334">
        <f t="shared" si="1403"/>
        <v>182.54837531945964</v>
      </c>
      <c r="ADW16" s="334">
        <f t="shared" si="1403"/>
        <v>182.54837531945964</v>
      </c>
      <c r="ADX16" s="334">
        <f t="shared" si="1403"/>
        <v>182.54837531945964</v>
      </c>
      <c r="ADY16" s="334">
        <f t="shared" si="1403"/>
        <v>182.54837531945964</v>
      </c>
      <c r="ADZ16" s="334">
        <f t="shared" si="1403"/>
        <v>182.54837531945964</v>
      </c>
      <c r="AEA16" s="334">
        <f t="shared" si="1403"/>
        <v>182.54837531945964</v>
      </c>
      <c r="AEB16" s="334">
        <f t="shared" si="1403"/>
        <v>182.54837531945964</v>
      </c>
      <c r="AEC16" s="334">
        <f t="shared" si="1403"/>
        <v>182.54837531945964</v>
      </c>
      <c r="AED16" s="334">
        <f t="shared" si="1403"/>
        <v>182.54837531945964</v>
      </c>
      <c r="AEE16" s="334">
        <f t="shared" si="1403"/>
        <v>182.54837531945964</v>
      </c>
      <c r="AEF16" s="334">
        <f t="shared" si="1403"/>
        <v>182.54837531945964</v>
      </c>
      <c r="AEG16" s="334">
        <f t="shared" si="1403"/>
        <v>182.54837531945964</v>
      </c>
      <c r="AEH16" s="334">
        <f t="shared" si="1403"/>
        <v>182.54837531945964</v>
      </c>
      <c r="AEI16" s="334">
        <f t="shared" si="1403"/>
        <v>182.54837531945964</v>
      </c>
      <c r="AEJ16" s="334">
        <f t="shared" si="1403"/>
        <v>182.54837531945964</v>
      </c>
      <c r="AEK16" s="334">
        <f t="shared" si="1403"/>
        <v>182.54837531945964</v>
      </c>
      <c r="AEL16" s="334">
        <f t="shared" si="1403"/>
        <v>182.54837531945964</v>
      </c>
      <c r="AEM16" s="334">
        <f t="shared" si="1403"/>
        <v>182.54837531945964</v>
      </c>
      <c r="AEN16" s="334">
        <f t="shared" si="1403"/>
        <v>182.54837531945964</v>
      </c>
      <c r="AEO16" s="334">
        <f t="shared" si="1403"/>
        <v>182.54837531945964</v>
      </c>
      <c r="AEP16" s="334">
        <f t="shared" si="1403"/>
        <v>182.54837531945964</v>
      </c>
      <c r="AEQ16" s="334">
        <f t="shared" si="1403"/>
        <v>182.54837531945964</v>
      </c>
      <c r="AER16" s="334">
        <f t="shared" si="1403"/>
        <v>182.54837531945964</v>
      </c>
    </row>
    <row r="17" spans="1:877" s="287" customFormat="1" x14ac:dyDescent="0.2">
      <c r="A17" s="366" t="s">
        <v>108</v>
      </c>
      <c r="B17" s="333">
        <f>+'BUDGET DATA ENTRY'!B18</f>
        <v>10</v>
      </c>
      <c r="C17" s="287">
        <f>+'BUDGET DATA ENTRY'!C18</f>
        <v>10</v>
      </c>
      <c r="D17" s="287">
        <f>+'BUDGET DATA ENTRY'!D18</f>
        <v>10</v>
      </c>
      <c r="E17" s="287">
        <f>+'BUDGET DATA ENTRY'!E18</f>
        <v>10</v>
      </c>
      <c r="F17" s="287">
        <f>+'BUDGET DATA ENTRY'!F18</f>
        <v>10</v>
      </c>
      <c r="G17" s="287">
        <f>+'BUDGET DATA ENTRY'!G18</f>
        <v>10</v>
      </c>
      <c r="H17" s="287">
        <f>+'BUDGET DATA ENTRY'!H18</f>
        <v>10</v>
      </c>
      <c r="I17" s="287">
        <f>+'BUDGET DATA ENTRY'!I18</f>
        <v>10</v>
      </c>
      <c r="J17" s="287">
        <f>+'BUDGET DATA ENTRY'!J18</f>
        <v>10</v>
      </c>
      <c r="K17" s="287">
        <f>+'BUDGET DATA ENTRY'!K18</f>
        <v>10</v>
      </c>
      <c r="L17" s="287">
        <f>+'BUDGET DATA ENTRY'!L18</f>
        <v>10</v>
      </c>
      <c r="M17" s="287">
        <f>+'BUDGET DATA ENTRY'!M18</f>
        <v>10</v>
      </c>
      <c r="N17" s="333">
        <f>+SUMPRODUCT($B$17:D17,$B$14:D14)/N14</f>
        <v>10</v>
      </c>
      <c r="O17" s="287">
        <f>+SUMPRODUCT($E$17:G17,$E$14:G14)/O14</f>
        <v>10</v>
      </c>
      <c r="P17" s="287">
        <f>+SUMPRODUCT($H$17:J17,$H$14:J14)/P14</f>
        <v>10</v>
      </c>
      <c r="Q17" s="345">
        <f>+SUMPRODUCT($K$17:M17,$K$14:M14)/Q14</f>
        <v>10</v>
      </c>
      <c r="R17" s="333">
        <f>+SUMPRODUCT($B17:B$17,$B$14:B14)/R14</f>
        <v>10</v>
      </c>
      <c r="S17" s="287">
        <f>+SUMPRODUCT($B17:C$17,$B$14:C14)/S14</f>
        <v>10</v>
      </c>
      <c r="T17" s="287">
        <f>+SUMPRODUCT($B17:D$17,$B$14:D14)/T14</f>
        <v>10</v>
      </c>
      <c r="U17" s="287">
        <f>+SUMPRODUCT($B17:E$17,$B$14:E14)/U14</f>
        <v>10</v>
      </c>
      <c r="V17" s="287">
        <f>+SUMPRODUCT($B17:F$17,$B$14:F14)/V14</f>
        <v>10</v>
      </c>
      <c r="W17" s="287">
        <f>+SUMPRODUCT($B17:G$17,$B$14:G14)/W14</f>
        <v>10</v>
      </c>
      <c r="X17" s="287">
        <f>+SUMPRODUCT($B17:H$17,$B$14:H14)/X14</f>
        <v>10</v>
      </c>
      <c r="Y17" s="287">
        <f>+SUMPRODUCT($B17:I$17,$B$14:I14)/Y14</f>
        <v>10</v>
      </c>
      <c r="Z17" s="287">
        <f>+SUMPRODUCT($B17:J$17,$B$14:J14)/Z14</f>
        <v>10</v>
      </c>
      <c r="AA17" s="287">
        <f>+SUMPRODUCT($B17:K$17,$B$14:K14)/AA14</f>
        <v>10.000000000000002</v>
      </c>
      <c r="AB17" s="287">
        <f>+SUMPRODUCT($B17:L$17,$B$14:L14)/AB14</f>
        <v>10</v>
      </c>
      <c r="AC17" s="345">
        <f>+SUMPRODUCT($B17:M$17,$B$14:M14)/AC14</f>
        <v>10</v>
      </c>
      <c r="AD17" s="287">
        <f t="shared" ref="AD17" si="1404">+B17</f>
        <v>10</v>
      </c>
      <c r="AE17" s="287">
        <f t="shared" ref="AE17" si="1405">+C17</f>
        <v>10</v>
      </c>
      <c r="AF17" s="287">
        <f t="shared" ref="AF17" si="1406">+D17</f>
        <v>10</v>
      </c>
      <c r="AG17" s="287">
        <f t="shared" ref="AG17" si="1407">+E17</f>
        <v>10</v>
      </c>
      <c r="AH17" s="287">
        <f t="shared" ref="AH17" si="1408">+F17</f>
        <v>10</v>
      </c>
      <c r="AI17" s="287">
        <f t="shared" ref="AI17" si="1409">+G17</f>
        <v>10</v>
      </c>
      <c r="AJ17" s="287">
        <f t="shared" ref="AJ17" si="1410">+H17</f>
        <v>10</v>
      </c>
      <c r="AK17" s="287">
        <f t="shared" ref="AK17" si="1411">+I17</f>
        <v>10</v>
      </c>
      <c r="AL17" s="287">
        <f t="shared" ref="AL17" si="1412">+J17</f>
        <v>10</v>
      </c>
      <c r="AM17" s="287">
        <f t="shared" ref="AM17" si="1413">+K17</f>
        <v>10</v>
      </c>
      <c r="AN17" s="287">
        <f t="shared" ref="AN17" si="1414">+L17</f>
        <v>10</v>
      </c>
      <c r="AO17" s="287">
        <f t="shared" ref="AO17" si="1415">+M17</f>
        <v>10</v>
      </c>
      <c r="AP17" s="333">
        <f>+$AD$17</f>
        <v>10</v>
      </c>
      <c r="AQ17" s="287">
        <f>+$AD$17</f>
        <v>10</v>
      </c>
      <c r="AR17" s="287">
        <f t="shared" ref="AR17:BN17" si="1416">+$AD$17</f>
        <v>10</v>
      </c>
      <c r="AS17" s="287">
        <f t="shared" si="1416"/>
        <v>10</v>
      </c>
      <c r="AT17" s="287">
        <f t="shared" si="1416"/>
        <v>10</v>
      </c>
      <c r="AU17" s="287">
        <f t="shared" si="1416"/>
        <v>10</v>
      </c>
      <c r="AV17" s="287">
        <f t="shared" si="1416"/>
        <v>10</v>
      </c>
      <c r="AW17" s="287">
        <f t="shared" si="1416"/>
        <v>10</v>
      </c>
      <c r="AX17" s="287">
        <f t="shared" si="1416"/>
        <v>10</v>
      </c>
      <c r="AY17" s="287">
        <f t="shared" si="1416"/>
        <v>10</v>
      </c>
      <c r="AZ17" s="287">
        <f t="shared" si="1416"/>
        <v>10</v>
      </c>
      <c r="BA17" s="287">
        <f t="shared" si="1416"/>
        <v>10</v>
      </c>
      <c r="BB17" s="287">
        <f t="shared" si="1416"/>
        <v>10</v>
      </c>
      <c r="BC17" s="287">
        <f t="shared" si="1416"/>
        <v>10</v>
      </c>
      <c r="BD17" s="287">
        <f t="shared" si="1416"/>
        <v>10</v>
      </c>
      <c r="BE17" s="287">
        <f t="shared" si="1416"/>
        <v>10</v>
      </c>
      <c r="BF17" s="287">
        <f t="shared" si="1416"/>
        <v>10</v>
      </c>
      <c r="BG17" s="287">
        <f t="shared" si="1416"/>
        <v>10</v>
      </c>
      <c r="BH17" s="287">
        <f t="shared" si="1416"/>
        <v>10</v>
      </c>
      <c r="BI17" s="287">
        <f t="shared" si="1416"/>
        <v>10</v>
      </c>
      <c r="BJ17" s="287">
        <f t="shared" si="1416"/>
        <v>10</v>
      </c>
      <c r="BK17" s="287">
        <f t="shared" si="1416"/>
        <v>10</v>
      </c>
      <c r="BL17" s="287">
        <f t="shared" si="1416"/>
        <v>10</v>
      </c>
      <c r="BM17" s="287">
        <f t="shared" si="1416"/>
        <v>10</v>
      </c>
      <c r="BN17" s="345">
        <f t="shared" si="1416"/>
        <v>10</v>
      </c>
      <c r="BO17" s="333">
        <f t="shared" ref="BO17:CS17" si="1417">+$AE$17</f>
        <v>10</v>
      </c>
      <c r="BP17" s="287">
        <f t="shared" si="1417"/>
        <v>10</v>
      </c>
      <c r="BQ17" s="287">
        <f t="shared" si="1417"/>
        <v>10</v>
      </c>
      <c r="BR17" s="287">
        <f t="shared" si="1417"/>
        <v>10</v>
      </c>
      <c r="BS17" s="287">
        <f t="shared" si="1417"/>
        <v>10</v>
      </c>
      <c r="BT17" s="287">
        <f t="shared" si="1417"/>
        <v>10</v>
      </c>
      <c r="BU17" s="287">
        <f t="shared" si="1417"/>
        <v>10</v>
      </c>
      <c r="BV17" s="287">
        <f t="shared" si="1417"/>
        <v>10</v>
      </c>
      <c r="BW17" s="287">
        <f t="shared" si="1417"/>
        <v>10</v>
      </c>
      <c r="BX17" s="287">
        <f t="shared" si="1417"/>
        <v>10</v>
      </c>
      <c r="BY17" s="287">
        <f t="shared" si="1417"/>
        <v>10</v>
      </c>
      <c r="BZ17" s="287">
        <f t="shared" si="1417"/>
        <v>10</v>
      </c>
      <c r="CA17" s="287">
        <f t="shared" si="1417"/>
        <v>10</v>
      </c>
      <c r="CB17" s="287">
        <f t="shared" si="1417"/>
        <v>10</v>
      </c>
      <c r="CC17" s="287">
        <f t="shared" si="1417"/>
        <v>10</v>
      </c>
      <c r="CD17" s="287">
        <f t="shared" si="1417"/>
        <v>10</v>
      </c>
      <c r="CE17" s="287">
        <f t="shared" si="1417"/>
        <v>10</v>
      </c>
      <c r="CF17" s="287">
        <f t="shared" si="1417"/>
        <v>10</v>
      </c>
      <c r="CG17" s="287">
        <f t="shared" si="1417"/>
        <v>10</v>
      </c>
      <c r="CH17" s="287">
        <f t="shared" si="1417"/>
        <v>10</v>
      </c>
      <c r="CI17" s="287">
        <f t="shared" si="1417"/>
        <v>10</v>
      </c>
      <c r="CJ17" s="287">
        <f t="shared" si="1417"/>
        <v>10</v>
      </c>
      <c r="CK17" s="287">
        <f t="shared" si="1417"/>
        <v>10</v>
      </c>
      <c r="CL17" s="287">
        <f t="shared" si="1417"/>
        <v>10</v>
      </c>
      <c r="CM17" s="287">
        <f t="shared" si="1417"/>
        <v>10</v>
      </c>
      <c r="CN17" s="287">
        <f t="shared" si="1417"/>
        <v>10</v>
      </c>
      <c r="CO17" s="287">
        <f t="shared" si="1417"/>
        <v>10</v>
      </c>
      <c r="CP17" s="287">
        <f t="shared" si="1417"/>
        <v>10</v>
      </c>
      <c r="CQ17" s="287">
        <f t="shared" si="1417"/>
        <v>10</v>
      </c>
      <c r="CR17" s="287">
        <f t="shared" si="1417"/>
        <v>10</v>
      </c>
      <c r="CS17" s="345">
        <f t="shared" si="1417"/>
        <v>10</v>
      </c>
      <c r="CT17" s="333">
        <f t="shared" ref="CT17:DU17" si="1418">+$AF$17</f>
        <v>10</v>
      </c>
      <c r="CU17" s="287">
        <f t="shared" si="1418"/>
        <v>10</v>
      </c>
      <c r="CV17" s="287">
        <f t="shared" si="1418"/>
        <v>10</v>
      </c>
      <c r="CW17" s="287">
        <f t="shared" si="1418"/>
        <v>10</v>
      </c>
      <c r="CX17" s="287">
        <f t="shared" si="1418"/>
        <v>10</v>
      </c>
      <c r="CY17" s="287">
        <f t="shared" si="1418"/>
        <v>10</v>
      </c>
      <c r="CZ17" s="287">
        <f t="shared" si="1418"/>
        <v>10</v>
      </c>
      <c r="DA17" s="287">
        <f t="shared" si="1418"/>
        <v>10</v>
      </c>
      <c r="DB17" s="287">
        <f t="shared" si="1418"/>
        <v>10</v>
      </c>
      <c r="DC17" s="287">
        <f t="shared" si="1418"/>
        <v>10</v>
      </c>
      <c r="DD17" s="287">
        <f t="shared" si="1418"/>
        <v>10</v>
      </c>
      <c r="DE17" s="287">
        <f t="shared" si="1418"/>
        <v>10</v>
      </c>
      <c r="DF17" s="287">
        <f t="shared" si="1418"/>
        <v>10</v>
      </c>
      <c r="DG17" s="287">
        <f t="shared" si="1418"/>
        <v>10</v>
      </c>
      <c r="DH17" s="287">
        <f t="shared" si="1418"/>
        <v>10</v>
      </c>
      <c r="DI17" s="287">
        <f t="shared" si="1418"/>
        <v>10</v>
      </c>
      <c r="DJ17" s="287">
        <f t="shared" si="1418"/>
        <v>10</v>
      </c>
      <c r="DK17" s="287">
        <f t="shared" si="1418"/>
        <v>10</v>
      </c>
      <c r="DL17" s="287">
        <f t="shared" si="1418"/>
        <v>10</v>
      </c>
      <c r="DM17" s="287">
        <f t="shared" si="1418"/>
        <v>10</v>
      </c>
      <c r="DN17" s="287">
        <f t="shared" si="1418"/>
        <v>10</v>
      </c>
      <c r="DO17" s="287">
        <f t="shared" si="1418"/>
        <v>10</v>
      </c>
      <c r="DP17" s="287">
        <f t="shared" si="1418"/>
        <v>10</v>
      </c>
      <c r="DQ17" s="287">
        <f t="shared" si="1418"/>
        <v>10</v>
      </c>
      <c r="DR17" s="287">
        <f t="shared" si="1418"/>
        <v>10</v>
      </c>
      <c r="DS17" s="287">
        <f t="shared" si="1418"/>
        <v>10</v>
      </c>
      <c r="DT17" s="287">
        <f t="shared" si="1418"/>
        <v>10</v>
      </c>
      <c r="DU17" s="287">
        <f t="shared" si="1418"/>
        <v>10</v>
      </c>
      <c r="DV17" s="333">
        <f t="shared" ref="DV17:EZ17" si="1419">+$AG$17</f>
        <v>10</v>
      </c>
      <c r="DW17" s="287">
        <f t="shared" si="1419"/>
        <v>10</v>
      </c>
      <c r="DX17" s="287">
        <f t="shared" si="1419"/>
        <v>10</v>
      </c>
      <c r="DY17" s="287">
        <f t="shared" si="1419"/>
        <v>10</v>
      </c>
      <c r="DZ17" s="287">
        <f t="shared" si="1419"/>
        <v>10</v>
      </c>
      <c r="EA17" s="287">
        <f t="shared" si="1419"/>
        <v>10</v>
      </c>
      <c r="EB17" s="287">
        <f t="shared" si="1419"/>
        <v>10</v>
      </c>
      <c r="EC17" s="287">
        <f t="shared" si="1419"/>
        <v>10</v>
      </c>
      <c r="ED17" s="287">
        <f t="shared" si="1419"/>
        <v>10</v>
      </c>
      <c r="EE17" s="287">
        <f t="shared" si="1419"/>
        <v>10</v>
      </c>
      <c r="EF17" s="287">
        <f t="shared" si="1419"/>
        <v>10</v>
      </c>
      <c r="EG17" s="287">
        <f t="shared" si="1419"/>
        <v>10</v>
      </c>
      <c r="EH17" s="287">
        <f t="shared" si="1419"/>
        <v>10</v>
      </c>
      <c r="EI17" s="287">
        <f t="shared" si="1419"/>
        <v>10</v>
      </c>
      <c r="EJ17" s="287">
        <f t="shared" si="1419"/>
        <v>10</v>
      </c>
      <c r="EK17" s="287">
        <f t="shared" si="1419"/>
        <v>10</v>
      </c>
      <c r="EL17" s="287">
        <f t="shared" si="1419"/>
        <v>10</v>
      </c>
      <c r="EM17" s="287">
        <f t="shared" si="1419"/>
        <v>10</v>
      </c>
      <c r="EN17" s="287">
        <f t="shared" si="1419"/>
        <v>10</v>
      </c>
      <c r="EO17" s="287">
        <f t="shared" si="1419"/>
        <v>10</v>
      </c>
      <c r="EP17" s="287">
        <f t="shared" si="1419"/>
        <v>10</v>
      </c>
      <c r="EQ17" s="287">
        <f t="shared" si="1419"/>
        <v>10</v>
      </c>
      <c r="ER17" s="287">
        <f t="shared" si="1419"/>
        <v>10</v>
      </c>
      <c r="ES17" s="287">
        <f t="shared" si="1419"/>
        <v>10</v>
      </c>
      <c r="ET17" s="287">
        <f t="shared" si="1419"/>
        <v>10</v>
      </c>
      <c r="EU17" s="287">
        <f t="shared" si="1419"/>
        <v>10</v>
      </c>
      <c r="EV17" s="287">
        <f t="shared" si="1419"/>
        <v>10</v>
      </c>
      <c r="EW17" s="287">
        <f t="shared" si="1419"/>
        <v>10</v>
      </c>
      <c r="EX17" s="287">
        <f t="shared" si="1419"/>
        <v>10</v>
      </c>
      <c r="EY17" s="287">
        <f t="shared" si="1419"/>
        <v>10</v>
      </c>
      <c r="EZ17" s="287">
        <f t="shared" si="1419"/>
        <v>10</v>
      </c>
      <c r="FA17" s="333">
        <f t="shared" ref="FA17:GD17" si="1420">+$AH$17</f>
        <v>10</v>
      </c>
      <c r="FB17" s="287">
        <f t="shared" si="1420"/>
        <v>10</v>
      </c>
      <c r="FC17" s="287">
        <f t="shared" si="1420"/>
        <v>10</v>
      </c>
      <c r="FD17" s="287">
        <f t="shared" si="1420"/>
        <v>10</v>
      </c>
      <c r="FE17" s="287">
        <f t="shared" si="1420"/>
        <v>10</v>
      </c>
      <c r="FF17" s="287">
        <f t="shared" si="1420"/>
        <v>10</v>
      </c>
      <c r="FG17" s="287">
        <f t="shared" si="1420"/>
        <v>10</v>
      </c>
      <c r="FH17" s="287">
        <f t="shared" si="1420"/>
        <v>10</v>
      </c>
      <c r="FI17" s="287">
        <f t="shared" si="1420"/>
        <v>10</v>
      </c>
      <c r="FJ17" s="287">
        <f t="shared" si="1420"/>
        <v>10</v>
      </c>
      <c r="FK17" s="287">
        <f t="shared" si="1420"/>
        <v>10</v>
      </c>
      <c r="FL17" s="287">
        <f t="shared" si="1420"/>
        <v>10</v>
      </c>
      <c r="FM17" s="287">
        <f t="shared" si="1420"/>
        <v>10</v>
      </c>
      <c r="FN17" s="287">
        <f t="shared" si="1420"/>
        <v>10</v>
      </c>
      <c r="FO17" s="287">
        <f t="shared" si="1420"/>
        <v>10</v>
      </c>
      <c r="FP17" s="287">
        <f t="shared" si="1420"/>
        <v>10</v>
      </c>
      <c r="FQ17" s="287">
        <f t="shared" si="1420"/>
        <v>10</v>
      </c>
      <c r="FR17" s="287">
        <f t="shared" si="1420"/>
        <v>10</v>
      </c>
      <c r="FS17" s="287">
        <f t="shared" si="1420"/>
        <v>10</v>
      </c>
      <c r="FT17" s="287">
        <f t="shared" si="1420"/>
        <v>10</v>
      </c>
      <c r="FU17" s="287">
        <f t="shared" si="1420"/>
        <v>10</v>
      </c>
      <c r="FV17" s="287">
        <f t="shared" si="1420"/>
        <v>10</v>
      </c>
      <c r="FW17" s="287">
        <f t="shared" si="1420"/>
        <v>10</v>
      </c>
      <c r="FX17" s="287">
        <f t="shared" si="1420"/>
        <v>10</v>
      </c>
      <c r="FY17" s="287">
        <f t="shared" si="1420"/>
        <v>10</v>
      </c>
      <c r="FZ17" s="287">
        <f t="shared" si="1420"/>
        <v>10</v>
      </c>
      <c r="GA17" s="287">
        <f t="shared" si="1420"/>
        <v>10</v>
      </c>
      <c r="GB17" s="287">
        <f t="shared" si="1420"/>
        <v>10</v>
      </c>
      <c r="GC17" s="287">
        <f t="shared" si="1420"/>
        <v>10</v>
      </c>
      <c r="GD17" s="287">
        <f t="shared" si="1420"/>
        <v>10</v>
      </c>
      <c r="GE17" s="333">
        <f t="shared" ref="GE17:HI17" si="1421">+$AI$17</f>
        <v>10</v>
      </c>
      <c r="GF17" s="287">
        <f t="shared" si="1421"/>
        <v>10</v>
      </c>
      <c r="GG17" s="287">
        <f t="shared" si="1421"/>
        <v>10</v>
      </c>
      <c r="GH17" s="287">
        <f t="shared" si="1421"/>
        <v>10</v>
      </c>
      <c r="GI17" s="287">
        <f t="shared" si="1421"/>
        <v>10</v>
      </c>
      <c r="GJ17" s="287">
        <f t="shared" si="1421"/>
        <v>10</v>
      </c>
      <c r="GK17" s="287">
        <f t="shared" si="1421"/>
        <v>10</v>
      </c>
      <c r="GL17" s="287">
        <f t="shared" si="1421"/>
        <v>10</v>
      </c>
      <c r="GM17" s="287">
        <f t="shared" si="1421"/>
        <v>10</v>
      </c>
      <c r="GN17" s="287">
        <f t="shared" si="1421"/>
        <v>10</v>
      </c>
      <c r="GO17" s="287">
        <f t="shared" si="1421"/>
        <v>10</v>
      </c>
      <c r="GP17" s="287">
        <f t="shared" si="1421"/>
        <v>10</v>
      </c>
      <c r="GQ17" s="287">
        <f t="shared" si="1421"/>
        <v>10</v>
      </c>
      <c r="GR17" s="287">
        <f t="shared" si="1421"/>
        <v>10</v>
      </c>
      <c r="GS17" s="287">
        <f t="shared" si="1421"/>
        <v>10</v>
      </c>
      <c r="GT17" s="287">
        <f t="shared" si="1421"/>
        <v>10</v>
      </c>
      <c r="GU17" s="287">
        <f t="shared" si="1421"/>
        <v>10</v>
      </c>
      <c r="GV17" s="287">
        <f t="shared" si="1421"/>
        <v>10</v>
      </c>
      <c r="GW17" s="287">
        <f t="shared" si="1421"/>
        <v>10</v>
      </c>
      <c r="GX17" s="287">
        <f t="shared" si="1421"/>
        <v>10</v>
      </c>
      <c r="GY17" s="287">
        <f t="shared" si="1421"/>
        <v>10</v>
      </c>
      <c r="GZ17" s="287">
        <f t="shared" si="1421"/>
        <v>10</v>
      </c>
      <c r="HA17" s="287">
        <f t="shared" si="1421"/>
        <v>10</v>
      </c>
      <c r="HB17" s="287">
        <f t="shared" si="1421"/>
        <v>10</v>
      </c>
      <c r="HC17" s="287">
        <f t="shared" si="1421"/>
        <v>10</v>
      </c>
      <c r="HD17" s="287">
        <f t="shared" si="1421"/>
        <v>10</v>
      </c>
      <c r="HE17" s="287">
        <f t="shared" si="1421"/>
        <v>10</v>
      </c>
      <c r="HF17" s="287">
        <f t="shared" si="1421"/>
        <v>10</v>
      </c>
      <c r="HG17" s="287">
        <f t="shared" si="1421"/>
        <v>10</v>
      </c>
      <c r="HH17" s="287">
        <f t="shared" si="1421"/>
        <v>10</v>
      </c>
      <c r="HI17" s="345">
        <f t="shared" si="1421"/>
        <v>10</v>
      </c>
      <c r="HJ17" s="333">
        <f t="shared" ref="HJ17:IM17" si="1422">+$AJ$17</f>
        <v>10</v>
      </c>
      <c r="HK17" s="287">
        <f t="shared" si="1422"/>
        <v>10</v>
      </c>
      <c r="HL17" s="287">
        <f t="shared" si="1422"/>
        <v>10</v>
      </c>
      <c r="HM17" s="287">
        <f t="shared" si="1422"/>
        <v>10</v>
      </c>
      <c r="HN17" s="287">
        <f t="shared" si="1422"/>
        <v>10</v>
      </c>
      <c r="HO17" s="287">
        <f t="shared" si="1422"/>
        <v>10</v>
      </c>
      <c r="HP17" s="287">
        <f t="shared" si="1422"/>
        <v>10</v>
      </c>
      <c r="HQ17" s="287">
        <f t="shared" si="1422"/>
        <v>10</v>
      </c>
      <c r="HR17" s="287">
        <f t="shared" si="1422"/>
        <v>10</v>
      </c>
      <c r="HS17" s="287">
        <f t="shared" si="1422"/>
        <v>10</v>
      </c>
      <c r="HT17" s="287">
        <f t="shared" si="1422"/>
        <v>10</v>
      </c>
      <c r="HU17" s="287">
        <f t="shared" si="1422"/>
        <v>10</v>
      </c>
      <c r="HV17" s="287">
        <f t="shared" si="1422"/>
        <v>10</v>
      </c>
      <c r="HW17" s="287">
        <f t="shared" si="1422"/>
        <v>10</v>
      </c>
      <c r="HX17" s="287">
        <f t="shared" si="1422"/>
        <v>10</v>
      </c>
      <c r="HY17" s="287">
        <f t="shared" si="1422"/>
        <v>10</v>
      </c>
      <c r="HZ17" s="287">
        <f t="shared" si="1422"/>
        <v>10</v>
      </c>
      <c r="IA17" s="287">
        <f t="shared" si="1422"/>
        <v>10</v>
      </c>
      <c r="IB17" s="287">
        <f t="shared" si="1422"/>
        <v>10</v>
      </c>
      <c r="IC17" s="287">
        <f t="shared" si="1422"/>
        <v>10</v>
      </c>
      <c r="ID17" s="287">
        <f t="shared" si="1422"/>
        <v>10</v>
      </c>
      <c r="IE17" s="287">
        <f t="shared" si="1422"/>
        <v>10</v>
      </c>
      <c r="IF17" s="287">
        <f t="shared" si="1422"/>
        <v>10</v>
      </c>
      <c r="IG17" s="287">
        <f t="shared" si="1422"/>
        <v>10</v>
      </c>
      <c r="IH17" s="287">
        <f t="shared" si="1422"/>
        <v>10</v>
      </c>
      <c r="II17" s="287">
        <f t="shared" si="1422"/>
        <v>10</v>
      </c>
      <c r="IJ17" s="287">
        <f t="shared" si="1422"/>
        <v>10</v>
      </c>
      <c r="IK17" s="287">
        <f t="shared" si="1422"/>
        <v>10</v>
      </c>
      <c r="IL17" s="287">
        <f t="shared" si="1422"/>
        <v>10</v>
      </c>
      <c r="IM17" s="287">
        <f t="shared" si="1422"/>
        <v>10</v>
      </c>
      <c r="IN17" s="333">
        <f t="shared" ref="IN17:JR17" si="1423">+$AK$17</f>
        <v>10</v>
      </c>
      <c r="IO17" s="287">
        <f t="shared" si="1423"/>
        <v>10</v>
      </c>
      <c r="IP17" s="287">
        <f t="shared" si="1423"/>
        <v>10</v>
      </c>
      <c r="IQ17" s="287">
        <f t="shared" si="1423"/>
        <v>10</v>
      </c>
      <c r="IR17" s="287">
        <f t="shared" si="1423"/>
        <v>10</v>
      </c>
      <c r="IS17" s="287">
        <f t="shared" si="1423"/>
        <v>10</v>
      </c>
      <c r="IT17" s="287">
        <f t="shared" si="1423"/>
        <v>10</v>
      </c>
      <c r="IU17" s="287">
        <f t="shared" si="1423"/>
        <v>10</v>
      </c>
      <c r="IV17" s="287">
        <f t="shared" si="1423"/>
        <v>10</v>
      </c>
      <c r="IW17" s="287">
        <f t="shared" si="1423"/>
        <v>10</v>
      </c>
      <c r="IX17" s="287">
        <f t="shared" si="1423"/>
        <v>10</v>
      </c>
      <c r="IY17" s="287">
        <f t="shared" si="1423"/>
        <v>10</v>
      </c>
      <c r="IZ17" s="287">
        <f t="shared" si="1423"/>
        <v>10</v>
      </c>
      <c r="JA17" s="287">
        <f t="shared" si="1423"/>
        <v>10</v>
      </c>
      <c r="JB17" s="287">
        <f t="shared" si="1423"/>
        <v>10</v>
      </c>
      <c r="JC17" s="287">
        <f t="shared" si="1423"/>
        <v>10</v>
      </c>
      <c r="JD17" s="287">
        <f t="shared" si="1423"/>
        <v>10</v>
      </c>
      <c r="JE17" s="287">
        <f t="shared" si="1423"/>
        <v>10</v>
      </c>
      <c r="JF17" s="287">
        <f t="shared" si="1423"/>
        <v>10</v>
      </c>
      <c r="JG17" s="287">
        <f t="shared" si="1423"/>
        <v>10</v>
      </c>
      <c r="JH17" s="287">
        <f t="shared" si="1423"/>
        <v>10</v>
      </c>
      <c r="JI17" s="287">
        <f t="shared" si="1423"/>
        <v>10</v>
      </c>
      <c r="JJ17" s="287">
        <f t="shared" si="1423"/>
        <v>10</v>
      </c>
      <c r="JK17" s="287">
        <f t="shared" si="1423"/>
        <v>10</v>
      </c>
      <c r="JL17" s="287">
        <f t="shared" si="1423"/>
        <v>10</v>
      </c>
      <c r="JM17" s="287">
        <f t="shared" si="1423"/>
        <v>10</v>
      </c>
      <c r="JN17" s="287">
        <f t="shared" si="1423"/>
        <v>10</v>
      </c>
      <c r="JO17" s="287">
        <f t="shared" si="1423"/>
        <v>10</v>
      </c>
      <c r="JP17" s="287">
        <f t="shared" si="1423"/>
        <v>10</v>
      </c>
      <c r="JQ17" s="287">
        <f t="shared" si="1423"/>
        <v>10</v>
      </c>
      <c r="JR17" s="345">
        <f t="shared" si="1423"/>
        <v>10</v>
      </c>
      <c r="JS17" s="333">
        <f t="shared" ref="JS17:KW17" si="1424">+$AL$17</f>
        <v>10</v>
      </c>
      <c r="JT17" s="287">
        <f t="shared" si="1424"/>
        <v>10</v>
      </c>
      <c r="JU17" s="287">
        <f t="shared" si="1424"/>
        <v>10</v>
      </c>
      <c r="JV17" s="287">
        <f t="shared" si="1424"/>
        <v>10</v>
      </c>
      <c r="JW17" s="287">
        <f t="shared" si="1424"/>
        <v>10</v>
      </c>
      <c r="JX17" s="287">
        <f t="shared" si="1424"/>
        <v>10</v>
      </c>
      <c r="JY17" s="287">
        <f t="shared" si="1424"/>
        <v>10</v>
      </c>
      <c r="JZ17" s="287">
        <f t="shared" si="1424"/>
        <v>10</v>
      </c>
      <c r="KA17" s="287">
        <f t="shared" si="1424"/>
        <v>10</v>
      </c>
      <c r="KB17" s="287">
        <f t="shared" si="1424"/>
        <v>10</v>
      </c>
      <c r="KC17" s="287">
        <f t="shared" si="1424"/>
        <v>10</v>
      </c>
      <c r="KD17" s="287">
        <f t="shared" si="1424"/>
        <v>10</v>
      </c>
      <c r="KE17" s="287">
        <f t="shared" si="1424"/>
        <v>10</v>
      </c>
      <c r="KF17" s="287">
        <f t="shared" si="1424"/>
        <v>10</v>
      </c>
      <c r="KG17" s="287">
        <f t="shared" si="1424"/>
        <v>10</v>
      </c>
      <c r="KH17" s="287">
        <f t="shared" si="1424"/>
        <v>10</v>
      </c>
      <c r="KI17" s="287">
        <f t="shared" si="1424"/>
        <v>10</v>
      </c>
      <c r="KJ17" s="287">
        <f t="shared" si="1424"/>
        <v>10</v>
      </c>
      <c r="KK17" s="287">
        <f t="shared" si="1424"/>
        <v>10</v>
      </c>
      <c r="KL17" s="287">
        <f t="shared" si="1424"/>
        <v>10</v>
      </c>
      <c r="KM17" s="287">
        <f t="shared" si="1424"/>
        <v>10</v>
      </c>
      <c r="KN17" s="287">
        <f t="shared" si="1424"/>
        <v>10</v>
      </c>
      <c r="KO17" s="287">
        <f t="shared" si="1424"/>
        <v>10</v>
      </c>
      <c r="KP17" s="287">
        <f t="shared" si="1424"/>
        <v>10</v>
      </c>
      <c r="KQ17" s="287">
        <f t="shared" si="1424"/>
        <v>10</v>
      </c>
      <c r="KR17" s="287">
        <f t="shared" si="1424"/>
        <v>10</v>
      </c>
      <c r="KS17" s="287">
        <f t="shared" si="1424"/>
        <v>10</v>
      </c>
      <c r="KT17" s="287">
        <f t="shared" si="1424"/>
        <v>10</v>
      </c>
      <c r="KU17" s="287">
        <f t="shared" si="1424"/>
        <v>10</v>
      </c>
      <c r="KV17" s="287">
        <f t="shared" si="1424"/>
        <v>10</v>
      </c>
      <c r="KW17" s="345">
        <f t="shared" si="1424"/>
        <v>10</v>
      </c>
      <c r="KX17" s="333">
        <f t="shared" ref="KX17:MA17" si="1425">+$AM$17</f>
        <v>10</v>
      </c>
      <c r="KY17" s="287">
        <f t="shared" si="1425"/>
        <v>10</v>
      </c>
      <c r="KZ17" s="287">
        <f t="shared" si="1425"/>
        <v>10</v>
      </c>
      <c r="LA17" s="287">
        <f t="shared" si="1425"/>
        <v>10</v>
      </c>
      <c r="LB17" s="287">
        <f t="shared" si="1425"/>
        <v>10</v>
      </c>
      <c r="LC17" s="287">
        <f t="shared" si="1425"/>
        <v>10</v>
      </c>
      <c r="LD17" s="287">
        <f t="shared" si="1425"/>
        <v>10</v>
      </c>
      <c r="LE17" s="287">
        <f t="shared" si="1425"/>
        <v>10</v>
      </c>
      <c r="LF17" s="287">
        <f t="shared" si="1425"/>
        <v>10</v>
      </c>
      <c r="LG17" s="287">
        <f t="shared" si="1425"/>
        <v>10</v>
      </c>
      <c r="LH17" s="287">
        <f t="shared" si="1425"/>
        <v>10</v>
      </c>
      <c r="LI17" s="287">
        <f t="shared" si="1425"/>
        <v>10</v>
      </c>
      <c r="LJ17" s="287">
        <f t="shared" si="1425"/>
        <v>10</v>
      </c>
      <c r="LK17" s="287">
        <f t="shared" si="1425"/>
        <v>10</v>
      </c>
      <c r="LL17" s="287">
        <f t="shared" si="1425"/>
        <v>10</v>
      </c>
      <c r="LM17" s="287">
        <f t="shared" si="1425"/>
        <v>10</v>
      </c>
      <c r="LN17" s="287">
        <f t="shared" si="1425"/>
        <v>10</v>
      </c>
      <c r="LO17" s="287">
        <f t="shared" si="1425"/>
        <v>10</v>
      </c>
      <c r="LP17" s="287">
        <f t="shared" si="1425"/>
        <v>10</v>
      </c>
      <c r="LQ17" s="287">
        <f t="shared" si="1425"/>
        <v>10</v>
      </c>
      <c r="LR17" s="287">
        <f t="shared" si="1425"/>
        <v>10</v>
      </c>
      <c r="LS17" s="287">
        <f t="shared" si="1425"/>
        <v>10</v>
      </c>
      <c r="LT17" s="287">
        <f t="shared" si="1425"/>
        <v>10</v>
      </c>
      <c r="LU17" s="287">
        <f t="shared" si="1425"/>
        <v>10</v>
      </c>
      <c r="LV17" s="287">
        <f t="shared" si="1425"/>
        <v>10</v>
      </c>
      <c r="LW17" s="287">
        <f t="shared" si="1425"/>
        <v>10</v>
      </c>
      <c r="LX17" s="287">
        <f t="shared" si="1425"/>
        <v>10</v>
      </c>
      <c r="LY17" s="287">
        <f t="shared" si="1425"/>
        <v>10</v>
      </c>
      <c r="LZ17" s="287">
        <f t="shared" si="1425"/>
        <v>10</v>
      </c>
      <c r="MA17" s="287">
        <f t="shared" si="1425"/>
        <v>10</v>
      </c>
      <c r="MB17" s="333">
        <f t="shared" ref="MB17:NF17" si="1426">+$AN$17</f>
        <v>10</v>
      </c>
      <c r="MC17" s="287">
        <f t="shared" si="1426"/>
        <v>10</v>
      </c>
      <c r="MD17" s="287">
        <f t="shared" si="1426"/>
        <v>10</v>
      </c>
      <c r="ME17" s="287">
        <f t="shared" si="1426"/>
        <v>10</v>
      </c>
      <c r="MF17" s="287">
        <f t="shared" si="1426"/>
        <v>10</v>
      </c>
      <c r="MG17" s="287">
        <f t="shared" si="1426"/>
        <v>10</v>
      </c>
      <c r="MH17" s="287">
        <f t="shared" si="1426"/>
        <v>10</v>
      </c>
      <c r="MI17" s="287">
        <f t="shared" si="1426"/>
        <v>10</v>
      </c>
      <c r="MJ17" s="287">
        <f t="shared" si="1426"/>
        <v>10</v>
      </c>
      <c r="MK17" s="287">
        <f t="shared" si="1426"/>
        <v>10</v>
      </c>
      <c r="ML17" s="287">
        <f t="shared" si="1426"/>
        <v>10</v>
      </c>
      <c r="MM17" s="287">
        <f t="shared" si="1426"/>
        <v>10</v>
      </c>
      <c r="MN17" s="287">
        <f t="shared" si="1426"/>
        <v>10</v>
      </c>
      <c r="MO17" s="287">
        <f t="shared" si="1426"/>
        <v>10</v>
      </c>
      <c r="MP17" s="287">
        <f t="shared" si="1426"/>
        <v>10</v>
      </c>
      <c r="MQ17" s="287">
        <f t="shared" si="1426"/>
        <v>10</v>
      </c>
      <c r="MR17" s="287">
        <f t="shared" si="1426"/>
        <v>10</v>
      </c>
      <c r="MS17" s="287">
        <f t="shared" si="1426"/>
        <v>10</v>
      </c>
      <c r="MT17" s="287">
        <f t="shared" si="1426"/>
        <v>10</v>
      </c>
      <c r="MU17" s="287">
        <f t="shared" si="1426"/>
        <v>10</v>
      </c>
      <c r="MV17" s="287">
        <f t="shared" si="1426"/>
        <v>10</v>
      </c>
      <c r="MW17" s="287">
        <f t="shared" si="1426"/>
        <v>10</v>
      </c>
      <c r="MX17" s="287">
        <f t="shared" si="1426"/>
        <v>10</v>
      </c>
      <c r="MY17" s="287">
        <f t="shared" si="1426"/>
        <v>10</v>
      </c>
      <c r="MZ17" s="287">
        <f t="shared" si="1426"/>
        <v>10</v>
      </c>
      <c r="NA17" s="287">
        <f t="shared" si="1426"/>
        <v>10</v>
      </c>
      <c r="NB17" s="287">
        <f t="shared" si="1426"/>
        <v>10</v>
      </c>
      <c r="NC17" s="287">
        <f t="shared" si="1426"/>
        <v>10</v>
      </c>
      <c r="ND17" s="287">
        <f t="shared" si="1426"/>
        <v>10</v>
      </c>
      <c r="NE17" s="287">
        <f t="shared" si="1426"/>
        <v>10</v>
      </c>
      <c r="NF17" s="287">
        <f t="shared" si="1426"/>
        <v>10</v>
      </c>
      <c r="NG17" s="333">
        <f t="shared" ref="NG17:PR17" si="1427">+$AO$17</f>
        <v>10</v>
      </c>
      <c r="NH17" s="287">
        <f t="shared" si="1427"/>
        <v>10</v>
      </c>
      <c r="NI17" s="287">
        <f t="shared" si="1427"/>
        <v>10</v>
      </c>
      <c r="NJ17" s="287">
        <f t="shared" si="1427"/>
        <v>10</v>
      </c>
      <c r="NK17" s="287">
        <f t="shared" si="1427"/>
        <v>10</v>
      </c>
      <c r="NL17" s="287">
        <f t="shared" si="1427"/>
        <v>10</v>
      </c>
      <c r="NM17" s="287">
        <f t="shared" si="1427"/>
        <v>10</v>
      </c>
      <c r="NN17" s="287">
        <f t="shared" si="1427"/>
        <v>10</v>
      </c>
      <c r="NO17" s="287">
        <f t="shared" si="1427"/>
        <v>10</v>
      </c>
      <c r="NP17" s="287">
        <f t="shared" si="1427"/>
        <v>10</v>
      </c>
      <c r="NQ17" s="287">
        <f t="shared" si="1427"/>
        <v>10</v>
      </c>
      <c r="NR17" s="287">
        <f t="shared" si="1427"/>
        <v>10</v>
      </c>
      <c r="NS17" s="287">
        <f t="shared" si="1427"/>
        <v>10</v>
      </c>
      <c r="NT17" s="287">
        <f t="shared" si="1427"/>
        <v>10</v>
      </c>
      <c r="NU17" s="287">
        <f t="shared" si="1427"/>
        <v>10</v>
      </c>
      <c r="NV17" s="287">
        <f t="shared" si="1427"/>
        <v>10</v>
      </c>
      <c r="NW17" s="287">
        <f t="shared" si="1427"/>
        <v>10</v>
      </c>
      <c r="NX17" s="287">
        <f t="shared" si="1427"/>
        <v>10</v>
      </c>
      <c r="NY17" s="287">
        <f t="shared" si="1427"/>
        <v>10</v>
      </c>
      <c r="NZ17" s="287">
        <f t="shared" si="1427"/>
        <v>10</v>
      </c>
      <c r="OA17" s="287">
        <f t="shared" si="1427"/>
        <v>10</v>
      </c>
      <c r="OB17" s="287">
        <f t="shared" si="1427"/>
        <v>10</v>
      </c>
      <c r="OC17" s="287">
        <f t="shared" si="1427"/>
        <v>10</v>
      </c>
      <c r="OD17" s="287">
        <f t="shared" si="1427"/>
        <v>10</v>
      </c>
      <c r="OE17" s="287">
        <f t="shared" si="1427"/>
        <v>10</v>
      </c>
      <c r="OF17" s="287">
        <f t="shared" si="1427"/>
        <v>10</v>
      </c>
      <c r="OG17" s="287">
        <f t="shared" si="1427"/>
        <v>10</v>
      </c>
      <c r="OH17" s="287">
        <f t="shared" si="1427"/>
        <v>10</v>
      </c>
      <c r="OI17" s="287">
        <f t="shared" si="1427"/>
        <v>10</v>
      </c>
      <c r="OJ17" s="287">
        <f t="shared" si="1427"/>
        <v>10</v>
      </c>
      <c r="OK17" s="287">
        <f t="shared" si="1427"/>
        <v>10</v>
      </c>
      <c r="OL17" s="287">
        <f t="shared" si="1427"/>
        <v>10</v>
      </c>
      <c r="OM17" s="287">
        <f t="shared" si="1427"/>
        <v>10</v>
      </c>
      <c r="ON17" s="287">
        <f t="shared" si="1427"/>
        <v>10</v>
      </c>
      <c r="OO17" s="287">
        <f t="shared" si="1427"/>
        <v>10</v>
      </c>
      <c r="OP17" s="345">
        <f t="shared" si="1427"/>
        <v>10</v>
      </c>
      <c r="OQ17" s="287">
        <f t="shared" si="1427"/>
        <v>10</v>
      </c>
      <c r="OR17" s="287">
        <f t="shared" si="1427"/>
        <v>10</v>
      </c>
      <c r="OS17" s="287">
        <f t="shared" si="1427"/>
        <v>10</v>
      </c>
      <c r="OT17" s="287">
        <f t="shared" si="1427"/>
        <v>10</v>
      </c>
      <c r="OU17" s="287">
        <f t="shared" si="1427"/>
        <v>10</v>
      </c>
      <c r="OV17" s="287">
        <f t="shared" si="1427"/>
        <v>10</v>
      </c>
      <c r="OW17" s="287">
        <f t="shared" si="1427"/>
        <v>10</v>
      </c>
      <c r="OX17" s="287">
        <f t="shared" si="1427"/>
        <v>10</v>
      </c>
      <c r="OY17" s="287">
        <f t="shared" si="1427"/>
        <v>10</v>
      </c>
      <c r="OZ17" s="287">
        <f t="shared" si="1427"/>
        <v>10</v>
      </c>
      <c r="PA17" s="287">
        <f t="shared" si="1427"/>
        <v>10</v>
      </c>
      <c r="PB17" s="287">
        <f t="shared" si="1427"/>
        <v>10</v>
      </c>
      <c r="PC17" s="287">
        <f t="shared" si="1427"/>
        <v>10</v>
      </c>
      <c r="PD17" s="287">
        <f t="shared" si="1427"/>
        <v>10</v>
      </c>
      <c r="PE17" s="287">
        <f t="shared" si="1427"/>
        <v>10</v>
      </c>
      <c r="PF17" s="287">
        <f t="shared" si="1427"/>
        <v>10</v>
      </c>
      <c r="PG17" s="287">
        <f t="shared" si="1427"/>
        <v>10</v>
      </c>
      <c r="PH17" s="287">
        <f t="shared" si="1427"/>
        <v>10</v>
      </c>
      <c r="PI17" s="287">
        <f t="shared" si="1427"/>
        <v>10</v>
      </c>
      <c r="PJ17" s="287">
        <f t="shared" si="1427"/>
        <v>10</v>
      </c>
      <c r="PK17" s="287">
        <f t="shared" si="1427"/>
        <v>10</v>
      </c>
      <c r="PL17" s="287">
        <f t="shared" si="1427"/>
        <v>10</v>
      </c>
      <c r="PM17" s="287">
        <f t="shared" si="1427"/>
        <v>10</v>
      </c>
      <c r="PN17" s="287">
        <f t="shared" si="1427"/>
        <v>10</v>
      </c>
      <c r="PO17" s="287">
        <f t="shared" si="1427"/>
        <v>10</v>
      </c>
      <c r="PP17" s="287">
        <f t="shared" si="1427"/>
        <v>10</v>
      </c>
      <c r="PQ17" s="287">
        <f t="shared" si="1427"/>
        <v>10</v>
      </c>
      <c r="PR17" s="287">
        <f t="shared" si="1427"/>
        <v>10</v>
      </c>
      <c r="PS17" s="287">
        <f t="shared" ref="PS17:SD17" si="1428">+$AO$17</f>
        <v>10</v>
      </c>
      <c r="PT17" s="287">
        <f t="shared" si="1428"/>
        <v>10</v>
      </c>
      <c r="PU17" s="287">
        <f t="shared" si="1428"/>
        <v>10</v>
      </c>
      <c r="PV17" s="287">
        <f t="shared" si="1428"/>
        <v>10</v>
      </c>
      <c r="PW17" s="287">
        <f t="shared" si="1428"/>
        <v>10</v>
      </c>
      <c r="PX17" s="287">
        <f t="shared" si="1428"/>
        <v>10</v>
      </c>
      <c r="PY17" s="287">
        <f t="shared" si="1428"/>
        <v>10</v>
      </c>
      <c r="PZ17" s="287">
        <f t="shared" si="1428"/>
        <v>10</v>
      </c>
      <c r="QA17" s="287">
        <f t="shared" si="1428"/>
        <v>10</v>
      </c>
      <c r="QB17" s="287">
        <f t="shared" si="1428"/>
        <v>10</v>
      </c>
      <c r="QC17" s="287">
        <f t="shared" si="1428"/>
        <v>10</v>
      </c>
      <c r="QD17" s="287">
        <f t="shared" si="1428"/>
        <v>10</v>
      </c>
      <c r="QE17" s="287">
        <f t="shared" si="1428"/>
        <v>10</v>
      </c>
      <c r="QF17" s="287">
        <f t="shared" si="1428"/>
        <v>10</v>
      </c>
      <c r="QG17" s="287">
        <f t="shared" si="1428"/>
        <v>10</v>
      </c>
      <c r="QH17" s="287">
        <f t="shared" si="1428"/>
        <v>10</v>
      </c>
      <c r="QI17" s="287">
        <f t="shared" si="1428"/>
        <v>10</v>
      </c>
      <c r="QJ17" s="287">
        <f t="shared" si="1428"/>
        <v>10</v>
      </c>
      <c r="QK17" s="287">
        <f t="shared" si="1428"/>
        <v>10</v>
      </c>
      <c r="QL17" s="287">
        <f t="shared" si="1428"/>
        <v>10</v>
      </c>
      <c r="QM17" s="287">
        <f t="shared" si="1428"/>
        <v>10</v>
      </c>
      <c r="QN17" s="287">
        <f t="shared" si="1428"/>
        <v>10</v>
      </c>
      <c r="QO17" s="287">
        <f t="shared" si="1428"/>
        <v>10</v>
      </c>
      <c r="QP17" s="287">
        <f t="shared" si="1428"/>
        <v>10</v>
      </c>
      <c r="QQ17" s="287">
        <f t="shared" si="1428"/>
        <v>10</v>
      </c>
      <c r="QR17" s="287">
        <f t="shared" si="1428"/>
        <v>10</v>
      </c>
      <c r="QS17" s="287">
        <f t="shared" si="1428"/>
        <v>10</v>
      </c>
      <c r="QT17" s="287">
        <f t="shared" si="1428"/>
        <v>10</v>
      </c>
      <c r="QU17" s="287">
        <f t="shared" si="1428"/>
        <v>10</v>
      </c>
      <c r="QV17" s="287">
        <f t="shared" si="1428"/>
        <v>10</v>
      </c>
      <c r="QW17" s="287">
        <f t="shared" si="1428"/>
        <v>10</v>
      </c>
      <c r="QX17" s="287">
        <f t="shared" si="1428"/>
        <v>10</v>
      </c>
      <c r="QY17" s="287">
        <f t="shared" si="1428"/>
        <v>10</v>
      </c>
      <c r="QZ17" s="287">
        <f t="shared" si="1428"/>
        <v>10</v>
      </c>
      <c r="RA17" s="287">
        <f t="shared" si="1428"/>
        <v>10</v>
      </c>
      <c r="RB17" s="287">
        <f t="shared" si="1428"/>
        <v>10</v>
      </c>
      <c r="RC17" s="287">
        <f t="shared" si="1428"/>
        <v>10</v>
      </c>
      <c r="RD17" s="287">
        <f t="shared" si="1428"/>
        <v>10</v>
      </c>
      <c r="RE17" s="287">
        <f t="shared" si="1428"/>
        <v>10</v>
      </c>
      <c r="RF17" s="287">
        <f t="shared" si="1428"/>
        <v>10</v>
      </c>
      <c r="RG17" s="287">
        <f t="shared" si="1428"/>
        <v>10</v>
      </c>
      <c r="RH17" s="287">
        <f t="shared" si="1428"/>
        <v>10</v>
      </c>
      <c r="RI17" s="287">
        <f t="shared" si="1428"/>
        <v>10</v>
      </c>
      <c r="RJ17" s="287">
        <f t="shared" si="1428"/>
        <v>10</v>
      </c>
      <c r="RK17" s="287">
        <f t="shared" si="1428"/>
        <v>10</v>
      </c>
      <c r="RL17" s="287">
        <f t="shared" si="1428"/>
        <v>10</v>
      </c>
      <c r="RM17" s="287">
        <f t="shared" si="1428"/>
        <v>10</v>
      </c>
      <c r="RN17" s="287">
        <f t="shared" si="1428"/>
        <v>10</v>
      </c>
      <c r="RO17" s="287">
        <f t="shared" si="1428"/>
        <v>10</v>
      </c>
      <c r="RP17" s="287">
        <f t="shared" si="1428"/>
        <v>10</v>
      </c>
      <c r="RQ17" s="287">
        <f t="shared" si="1428"/>
        <v>10</v>
      </c>
      <c r="RR17" s="287">
        <f t="shared" si="1428"/>
        <v>10</v>
      </c>
      <c r="RS17" s="287">
        <f t="shared" si="1428"/>
        <v>10</v>
      </c>
      <c r="RT17" s="287">
        <f t="shared" si="1428"/>
        <v>10</v>
      </c>
      <c r="RU17" s="287">
        <f t="shared" si="1428"/>
        <v>10</v>
      </c>
      <c r="RV17" s="287">
        <f t="shared" si="1428"/>
        <v>10</v>
      </c>
      <c r="RW17" s="287">
        <f t="shared" si="1428"/>
        <v>10</v>
      </c>
      <c r="RX17" s="287">
        <f t="shared" si="1428"/>
        <v>10</v>
      </c>
      <c r="RY17" s="287">
        <f t="shared" si="1428"/>
        <v>10</v>
      </c>
      <c r="RZ17" s="287">
        <f t="shared" si="1428"/>
        <v>10</v>
      </c>
      <c r="SA17" s="287">
        <f t="shared" si="1428"/>
        <v>10</v>
      </c>
      <c r="SB17" s="287">
        <f t="shared" si="1428"/>
        <v>10</v>
      </c>
      <c r="SC17" s="287">
        <f t="shared" si="1428"/>
        <v>10</v>
      </c>
      <c r="SD17" s="287">
        <f t="shared" si="1428"/>
        <v>10</v>
      </c>
      <c r="SE17" s="287">
        <f t="shared" ref="SE17:UP17" si="1429">+$AO$17</f>
        <v>10</v>
      </c>
      <c r="SF17" s="287">
        <f t="shared" si="1429"/>
        <v>10</v>
      </c>
      <c r="SG17" s="287">
        <f t="shared" si="1429"/>
        <v>10</v>
      </c>
      <c r="SH17" s="287">
        <f t="shared" si="1429"/>
        <v>10</v>
      </c>
      <c r="SI17" s="287">
        <f t="shared" si="1429"/>
        <v>10</v>
      </c>
      <c r="SJ17" s="287">
        <f t="shared" si="1429"/>
        <v>10</v>
      </c>
      <c r="SK17" s="287">
        <f t="shared" si="1429"/>
        <v>10</v>
      </c>
      <c r="SL17" s="287">
        <f t="shared" si="1429"/>
        <v>10</v>
      </c>
      <c r="SM17" s="287">
        <f t="shared" si="1429"/>
        <v>10</v>
      </c>
      <c r="SN17" s="287">
        <f t="shared" si="1429"/>
        <v>10</v>
      </c>
      <c r="SO17" s="287">
        <f t="shared" si="1429"/>
        <v>10</v>
      </c>
      <c r="SP17" s="287">
        <f t="shared" si="1429"/>
        <v>10</v>
      </c>
      <c r="SQ17" s="287">
        <f t="shared" si="1429"/>
        <v>10</v>
      </c>
      <c r="SR17" s="287">
        <f t="shared" si="1429"/>
        <v>10</v>
      </c>
      <c r="SS17" s="287">
        <f t="shared" si="1429"/>
        <v>10</v>
      </c>
      <c r="ST17" s="287">
        <f t="shared" si="1429"/>
        <v>10</v>
      </c>
      <c r="SU17" s="287">
        <f t="shared" si="1429"/>
        <v>10</v>
      </c>
      <c r="SV17" s="287">
        <f t="shared" si="1429"/>
        <v>10</v>
      </c>
      <c r="SW17" s="287">
        <f t="shared" si="1429"/>
        <v>10</v>
      </c>
      <c r="SX17" s="287">
        <f t="shared" si="1429"/>
        <v>10</v>
      </c>
      <c r="SY17" s="287">
        <f t="shared" si="1429"/>
        <v>10</v>
      </c>
      <c r="SZ17" s="287">
        <f t="shared" si="1429"/>
        <v>10</v>
      </c>
      <c r="TA17" s="287">
        <f t="shared" si="1429"/>
        <v>10</v>
      </c>
      <c r="TB17" s="287">
        <f t="shared" si="1429"/>
        <v>10</v>
      </c>
      <c r="TC17" s="287">
        <f t="shared" si="1429"/>
        <v>10</v>
      </c>
      <c r="TD17" s="287">
        <f t="shared" si="1429"/>
        <v>10</v>
      </c>
      <c r="TE17" s="287">
        <f t="shared" si="1429"/>
        <v>10</v>
      </c>
      <c r="TF17" s="287">
        <f t="shared" si="1429"/>
        <v>10</v>
      </c>
      <c r="TG17" s="287">
        <f t="shared" si="1429"/>
        <v>10</v>
      </c>
      <c r="TH17" s="287">
        <f t="shared" si="1429"/>
        <v>10</v>
      </c>
      <c r="TI17" s="287">
        <f t="shared" si="1429"/>
        <v>10</v>
      </c>
      <c r="TJ17" s="287">
        <f t="shared" si="1429"/>
        <v>10</v>
      </c>
      <c r="TK17" s="287">
        <f t="shared" si="1429"/>
        <v>10</v>
      </c>
      <c r="TL17" s="287">
        <f t="shared" si="1429"/>
        <v>10</v>
      </c>
      <c r="TM17" s="287">
        <f t="shared" si="1429"/>
        <v>10</v>
      </c>
      <c r="TN17" s="287">
        <f t="shared" si="1429"/>
        <v>10</v>
      </c>
      <c r="TO17" s="287">
        <f t="shared" si="1429"/>
        <v>10</v>
      </c>
      <c r="TP17" s="287">
        <f t="shared" si="1429"/>
        <v>10</v>
      </c>
      <c r="TQ17" s="287">
        <f t="shared" si="1429"/>
        <v>10</v>
      </c>
      <c r="TR17" s="287">
        <f t="shared" si="1429"/>
        <v>10</v>
      </c>
      <c r="TS17" s="287">
        <f t="shared" si="1429"/>
        <v>10</v>
      </c>
      <c r="TT17" s="287">
        <f t="shared" si="1429"/>
        <v>10</v>
      </c>
      <c r="TU17" s="287">
        <f t="shared" si="1429"/>
        <v>10</v>
      </c>
      <c r="TV17" s="287">
        <f t="shared" si="1429"/>
        <v>10</v>
      </c>
      <c r="TW17" s="287">
        <f t="shared" si="1429"/>
        <v>10</v>
      </c>
      <c r="TX17" s="287">
        <f t="shared" si="1429"/>
        <v>10</v>
      </c>
      <c r="TY17" s="287">
        <f t="shared" si="1429"/>
        <v>10</v>
      </c>
      <c r="TZ17" s="287">
        <f t="shared" si="1429"/>
        <v>10</v>
      </c>
      <c r="UA17" s="287">
        <f t="shared" si="1429"/>
        <v>10</v>
      </c>
      <c r="UB17" s="287">
        <f t="shared" si="1429"/>
        <v>10</v>
      </c>
      <c r="UC17" s="287">
        <f t="shared" si="1429"/>
        <v>10</v>
      </c>
      <c r="UD17" s="287">
        <f t="shared" si="1429"/>
        <v>10</v>
      </c>
      <c r="UE17" s="287">
        <f t="shared" si="1429"/>
        <v>10</v>
      </c>
      <c r="UF17" s="287">
        <f t="shared" si="1429"/>
        <v>10</v>
      </c>
      <c r="UG17" s="287">
        <f t="shared" si="1429"/>
        <v>10</v>
      </c>
      <c r="UH17" s="287">
        <f t="shared" si="1429"/>
        <v>10</v>
      </c>
      <c r="UI17" s="287">
        <f t="shared" si="1429"/>
        <v>10</v>
      </c>
      <c r="UJ17" s="287">
        <f t="shared" si="1429"/>
        <v>10</v>
      </c>
      <c r="UK17" s="287">
        <f t="shared" si="1429"/>
        <v>10</v>
      </c>
      <c r="UL17" s="287">
        <f t="shared" si="1429"/>
        <v>10</v>
      </c>
      <c r="UM17" s="287">
        <f t="shared" si="1429"/>
        <v>10</v>
      </c>
      <c r="UN17" s="287">
        <f t="shared" si="1429"/>
        <v>10</v>
      </c>
      <c r="UO17" s="287">
        <f t="shared" si="1429"/>
        <v>10</v>
      </c>
      <c r="UP17" s="287">
        <f t="shared" si="1429"/>
        <v>10</v>
      </c>
      <c r="UQ17" s="287">
        <f t="shared" ref="UQ17:XB17" si="1430">+$AO$17</f>
        <v>10</v>
      </c>
      <c r="UR17" s="287">
        <f t="shared" si="1430"/>
        <v>10</v>
      </c>
      <c r="US17" s="287">
        <f t="shared" si="1430"/>
        <v>10</v>
      </c>
      <c r="UT17" s="287">
        <f t="shared" si="1430"/>
        <v>10</v>
      </c>
      <c r="UU17" s="287">
        <f t="shared" si="1430"/>
        <v>10</v>
      </c>
      <c r="UV17" s="287">
        <f t="shared" si="1430"/>
        <v>10</v>
      </c>
      <c r="UW17" s="287">
        <f t="shared" si="1430"/>
        <v>10</v>
      </c>
      <c r="UX17" s="287">
        <f t="shared" si="1430"/>
        <v>10</v>
      </c>
      <c r="UY17" s="287">
        <f t="shared" si="1430"/>
        <v>10</v>
      </c>
      <c r="UZ17" s="287">
        <f t="shared" si="1430"/>
        <v>10</v>
      </c>
      <c r="VA17" s="287">
        <f t="shared" si="1430"/>
        <v>10</v>
      </c>
      <c r="VB17" s="287">
        <f t="shared" si="1430"/>
        <v>10</v>
      </c>
      <c r="VC17" s="287">
        <f t="shared" si="1430"/>
        <v>10</v>
      </c>
      <c r="VD17" s="287">
        <f t="shared" si="1430"/>
        <v>10</v>
      </c>
      <c r="VE17" s="287">
        <f t="shared" si="1430"/>
        <v>10</v>
      </c>
      <c r="VF17" s="287">
        <f t="shared" si="1430"/>
        <v>10</v>
      </c>
      <c r="VG17" s="287">
        <f t="shared" si="1430"/>
        <v>10</v>
      </c>
      <c r="VH17" s="287">
        <f t="shared" si="1430"/>
        <v>10</v>
      </c>
      <c r="VI17" s="287">
        <f t="shared" si="1430"/>
        <v>10</v>
      </c>
      <c r="VJ17" s="287">
        <f t="shared" si="1430"/>
        <v>10</v>
      </c>
      <c r="VK17" s="287">
        <f t="shared" si="1430"/>
        <v>10</v>
      </c>
      <c r="VL17" s="287">
        <f t="shared" si="1430"/>
        <v>10</v>
      </c>
      <c r="VM17" s="287">
        <f t="shared" si="1430"/>
        <v>10</v>
      </c>
      <c r="VN17" s="287">
        <f t="shared" si="1430"/>
        <v>10</v>
      </c>
      <c r="VO17" s="287">
        <f t="shared" si="1430"/>
        <v>10</v>
      </c>
      <c r="VP17" s="287">
        <f t="shared" si="1430"/>
        <v>10</v>
      </c>
      <c r="VQ17" s="287">
        <f t="shared" si="1430"/>
        <v>10</v>
      </c>
      <c r="VR17" s="287">
        <f t="shared" si="1430"/>
        <v>10</v>
      </c>
      <c r="VS17" s="287">
        <f t="shared" si="1430"/>
        <v>10</v>
      </c>
      <c r="VT17" s="287">
        <f t="shared" si="1430"/>
        <v>10</v>
      </c>
      <c r="VU17" s="287">
        <f t="shared" si="1430"/>
        <v>10</v>
      </c>
      <c r="VV17" s="287">
        <f t="shared" si="1430"/>
        <v>10</v>
      </c>
      <c r="VW17" s="287">
        <f t="shared" si="1430"/>
        <v>10</v>
      </c>
      <c r="VX17" s="287">
        <f t="shared" si="1430"/>
        <v>10</v>
      </c>
      <c r="VY17" s="287">
        <f t="shared" si="1430"/>
        <v>10</v>
      </c>
      <c r="VZ17" s="287">
        <f t="shared" si="1430"/>
        <v>10</v>
      </c>
      <c r="WA17" s="287">
        <f t="shared" si="1430"/>
        <v>10</v>
      </c>
      <c r="WB17" s="287">
        <f t="shared" si="1430"/>
        <v>10</v>
      </c>
      <c r="WC17" s="287">
        <f t="shared" si="1430"/>
        <v>10</v>
      </c>
      <c r="WD17" s="287">
        <f t="shared" si="1430"/>
        <v>10</v>
      </c>
      <c r="WE17" s="287">
        <f t="shared" si="1430"/>
        <v>10</v>
      </c>
      <c r="WF17" s="287">
        <f t="shared" si="1430"/>
        <v>10</v>
      </c>
      <c r="WG17" s="287">
        <f t="shared" si="1430"/>
        <v>10</v>
      </c>
      <c r="WH17" s="287">
        <f t="shared" si="1430"/>
        <v>10</v>
      </c>
      <c r="WI17" s="287">
        <f t="shared" si="1430"/>
        <v>10</v>
      </c>
      <c r="WJ17" s="287">
        <f t="shared" si="1430"/>
        <v>10</v>
      </c>
      <c r="WK17" s="287">
        <f t="shared" si="1430"/>
        <v>10</v>
      </c>
      <c r="WL17" s="287">
        <f t="shared" si="1430"/>
        <v>10</v>
      </c>
      <c r="WM17" s="287">
        <f t="shared" si="1430"/>
        <v>10</v>
      </c>
      <c r="WN17" s="287">
        <f t="shared" si="1430"/>
        <v>10</v>
      </c>
      <c r="WO17" s="287">
        <f t="shared" si="1430"/>
        <v>10</v>
      </c>
      <c r="WP17" s="287">
        <f t="shared" si="1430"/>
        <v>10</v>
      </c>
      <c r="WQ17" s="287">
        <f t="shared" si="1430"/>
        <v>10</v>
      </c>
      <c r="WR17" s="287">
        <f t="shared" si="1430"/>
        <v>10</v>
      </c>
      <c r="WS17" s="287">
        <f t="shared" si="1430"/>
        <v>10</v>
      </c>
      <c r="WT17" s="287">
        <f t="shared" si="1430"/>
        <v>10</v>
      </c>
      <c r="WU17" s="287">
        <f t="shared" si="1430"/>
        <v>10</v>
      </c>
      <c r="WV17" s="287">
        <f t="shared" si="1430"/>
        <v>10</v>
      </c>
      <c r="WW17" s="287">
        <f t="shared" si="1430"/>
        <v>10</v>
      </c>
      <c r="WX17" s="287">
        <f t="shared" si="1430"/>
        <v>10</v>
      </c>
      <c r="WY17" s="287">
        <f t="shared" si="1430"/>
        <v>10</v>
      </c>
      <c r="WZ17" s="287">
        <f t="shared" si="1430"/>
        <v>10</v>
      </c>
      <c r="XA17" s="287">
        <f t="shared" si="1430"/>
        <v>10</v>
      </c>
      <c r="XB17" s="287">
        <f t="shared" si="1430"/>
        <v>10</v>
      </c>
      <c r="XC17" s="287">
        <f t="shared" ref="XC17:ZN17" si="1431">+$AO$17</f>
        <v>10</v>
      </c>
      <c r="XD17" s="287">
        <f t="shared" si="1431"/>
        <v>10</v>
      </c>
      <c r="XE17" s="287">
        <f t="shared" si="1431"/>
        <v>10</v>
      </c>
      <c r="XF17" s="287">
        <f t="shared" si="1431"/>
        <v>10</v>
      </c>
      <c r="XG17" s="287">
        <f t="shared" si="1431"/>
        <v>10</v>
      </c>
      <c r="XH17" s="287">
        <f t="shared" si="1431"/>
        <v>10</v>
      </c>
      <c r="XI17" s="287">
        <f t="shared" si="1431"/>
        <v>10</v>
      </c>
      <c r="XJ17" s="287">
        <f t="shared" si="1431"/>
        <v>10</v>
      </c>
      <c r="XK17" s="287">
        <f t="shared" si="1431"/>
        <v>10</v>
      </c>
      <c r="XL17" s="287">
        <f t="shared" si="1431"/>
        <v>10</v>
      </c>
      <c r="XM17" s="287">
        <f t="shared" si="1431"/>
        <v>10</v>
      </c>
      <c r="XN17" s="287">
        <f t="shared" si="1431"/>
        <v>10</v>
      </c>
      <c r="XO17" s="287">
        <f t="shared" si="1431"/>
        <v>10</v>
      </c>
      <c r="XP17" s="287">
        <f t="shared" si="1431"/>
        <v>10</v>
      </c>
      <c r="XQ17" s="287">
        <f t="shared" si="1431"/>
        <v>10</v>
      </c>
      <c r="XR17" s="287">
        <f t="shared" si="1431"/>
        <v>10</v>
      </c>
      <c r="XS17" s="287">
        <f t="shared" si="1431"/>
        <v>10</v>
      </c>
      <c r="XT17" s="287">
        <f t="shared" si="1431"/>
        <v>10</v>
      </c>
      <c r="XU17" s="287">
        <f t="shared" si="1431"/>
        <v>10</v>
      </c>
      <c r="XV17" s="287">
        <f t="shared" si="1431"/>
        <v>10</v>
      </c>
      <c r="XW17" s="287">
        <f t="shared" si="1431"/>
        <v>10</v>
      </c>
      <c r="XX17" s="287">
        <f t="shared" si="1431"/>
        <v>10</v>
      </c>
      <c r="XY17" s="287">
        <f t="shared" si="1431"/>
        <v>10</v>
      </c>
      <c r="XZ17" s="287">
        <f t="shared" si="1431"/>
        <v>10</v>
      </c>
      <c r="YA17" s="287">
        <f t="shared" si="1431"/>
        <v>10</v>
      </c>
      <c r="YB17" s="287">
        <f t="shared" si="1431"/>
        <v>10</v>
      </c>
      <c r="YC17" s="287">
        <f t="shared" si="1431"/>
        <v>10</v>
      </c>
      <c r="YD17" s="287">
        <f t="shared" si="1431"/>
        <v>10</v>
      </c>
      <c r="YE17" s="287">
        <f t="shared" si="1431"/>
        <v>10</v>
      </c>
      <c r="YF17" s="287">
        <f t="shared" si="1431"/>
        <v>10</v>
      </c>
      <c r="YG17" s="287">
        <f t="shared" si="1431"/>
        <v>10</v>
      </c>
      <c r="YH17" s="287">
        <f t="shared" si="1431"/>
        <v>10</v>
      </c>
      <c r="YI17" s="287">
        <f t="shared" si="1431"/>
        <v>10</v>
      </c>
      <c r="YJ17" s="287">
        <f t="shared" si="1431"/>
        <v>10</v>
      </c>
      <c r="YK17" s="287">
        <f t="shared" si="1431"/>
        <v>10</v>
      </c>
      <c r="YL17" s="287">
        <f t="shared" si="1431"/>
        <v>10</v>
      </c>
      <c r="YM17" s="287">
        <f t="shared" si="1431"/>
        <v>10</v>
      </c>
      <c r="YN17" s="287">
        <f t="shared" si="1431"/>
        <v>10</v>
      </c>
      <c r="YO17" s="287">
        <f t="shared" si="1431"/>
        <v>10</v>
      </c>
      <c r="YP17" s="287">
        <f t="shared" si="1431"/>
        <v>10</v>
      </c>
      <c r="YQ17" s="287">
        <f t="shared" si="1431"/>
        <v>10</v>
      </c>
      <c r="YR17" s="287">
        <f t="shared" si="1431"/>
        <v>10</v>
      </c>
      <c r="YS17" s="287">
        <f t="shared" si="1431"/>
        <v>10</v>
      </c>
      <c r="YT17" s="287">
        <f t="shared" si="1431"/>
        <v>10</v>
      </c>
      <c r="YU17" s="287">
        <f t="shared" si="1431"/>
        <v>10</v>
      </c>
      <c r="YV17" s="287">
        <f t="shared" si="1431"/>
        <v>10</v>
      </c>
      <c r="YW17" s="287">
        <f t="shared" si="1431"/>
        <v>10</v>
      </c>
      <c r="YX17" s="287">
        <f t="shared" si="1431"/>
        <v>10</v>
      </c>
      <c r="YY17" s="287">
        <f t="shared" si="1431"/>
        <v>10</v>
      </c>
      <c r="YZ17" s="287">
        <f t="shared" si="1431"/>
        <v>10</v>
      </c>
      <c r="ZA17" s="287">
        <f t="shared" si="1431"/>
        <v>10</v>
      </c>
      <c r="ZB17" s="287">
        <f t="shared" si="1431"/>
        <v>10</v>
      </c>
      <c r="ZC17" s="287">
        <f t="shared" si="1431"/>
        <v>10</v>
      </c>
      <c r="ZD17" s="287">
        <f t="shared" si="1431"/>
        <v>10</v>
      </c>
      <c r="ZE17" s="287">
        <f t="shared" si="1431"/>
        <v>10</v>
      </c>
      <c r="ZF17" s="287">
        <f t="shared" si="1431"/>
        <v>10</v>
      </c>
      <c r="ZG17" s="287">
        <f t="shared" si="1431"/>
        <v>10</v>
      </c>
      <c r="ZH17" s="287">
        <f t="shared" si="1431"/>
        <v>10</v>
      </c>
      <c r="ZI17" s="287">
        <f t="shared" si="1431"/>
        <v>10</v>
      </c>
      <c r="ZJ17" s="287">
        <f t="shared" si="1431"/>
        <v>10</v>
      </c>
      <c r="ZK17" s="287">
        <f t="shared" si="1431"/>
        <v>10</v>
      </c>
      <c r="ZL17" s="287">
        <f t="shared" si="1431"/>
        <v>10</v>
      </c>
      <c r="ZM17" s="287">
        <f t="shared" si="1431"/>
        <v>10</v>
      </c>
      <c r="ZN17" s="287">
        <f t="shared" si="1431"/>
        <v>10</v>
      </c>
      <c r="ZO17" s="287">
        <f t="shared" ref="ZO17:ABZ17" si="1432">+$AO$17</f>
        <v>10</v>
      </c>
      <c r="ZP17" s="287">
        <f t="shared" si="1432"/>
        <v>10</v>
      </c>
      <c r="ZQ17" s="287">
        <f t="shared" si="1432"/>
        <v>10</v>
      </c>
      <c r="ZR17" s="287">
        <f t="shared" si="1432"/>
        <v>10</v>
      </c>
      <c r="ZS17" s="287">
        <f t="shared" si="1432"/>
        <v>10</v>
      </c>
      <c r="ZT17" s="287">
        <f t="shared" si="1432"/>
        <v>10</v>
      </c>
      <c r="ZU17" s="287">
        <f t="shared" si="1432"/>
        <v>10</v>
      </c>
      <c r="ZV17" s="287">
        <f t="shared" si="1432"/>
        <v>10</v>
      </c>
      <c r="ZW17" s="287">
        <f t="shared" si="1432"/>
        <v>10</v>
      </c>
      <c r="ZX17" s="287">
        <f t="shared" si="1432"/>
        <v>10</v>
      </c>
      <c r="ZY17" s="287">
        <f t="shared" si="1432"/>
        <v>10</v>
      </c>
      <c r="ZZ17" s="287">
        <f t="shared" si="1432"/>
        <v>10</v>
      </c>
      <c r="AAA17" s="287">
        <f t="shared" si="1432"/>
        <v>10</v>
      </c>
      <c r="AAB17" s="287">
        <f t="shared" si="1432"/>
        <v>10</v>
      </c>
      <c r="AAC17" s="287">
        <f t="shared" si="1432"/>
        <v>10</v>
      </c>
      <c r="AAD17" s="287">
        <f t="shared" si="1432"/>
        <v>10</v>
      </c>
      <c r="AAE17" s="287">
        <f t="shared" si="1432"/>
        <v>10</v>
      </c>
      <c r="AAF17" s="287">
        <f t="shared" si="1432"/>
        <v>10</v>
      </c>
      <c r="AAG17" s="287">
        <f t="shared" si="1432"/>
        <v>10</v>
      </c>
      <c r="AAH17" s="287">
        <f t="shared" si="1432"/>
        <v>10</v>
      </c>
      <c r="AAI17" s="287">
        <f t="shared" si="1432"/>
        <v>10</v>
      </c>
      <c r="AAJ17" s="287">
        <f t="shared" si="1432"/>
        <v>10</v>
      </c>
      <c r="AAK17" s="287">
        <f t="shared" si="1432"/>
        <v>10</v>
      </c>
      <c r="AAL17" s="287">
        <f t="shared" si="1432"/>
        <v>10</v>
      </c>
      <c r="AAM17" s="287">
        <f t="shared" si="1432"/>
        <v>10</v>
      </c>
      <c r="AAN17" s="287">
        <f t="shared" si="1432"/>
        <v>10</v>
      </c>
      <c r="AAO17" s="287">
        <f t="shared" si="1432"/>
        <v>10</v>
      </c>
      <c r="AAP17" s="287">
        <f t="shared" si="1432"/>
        <v>10</v>
      </c>
      <c r="AAQ17" s="287">
        <f t="shared" si="1432"/>
        <v>10</v>
      </c>
      <c r="AAR17" s="287">
        <f t="shared" si="1432"/>
        <v>10</v>
      </c>
      <c r="AAS17" s="287">
        <f t="shared" si="1432"/>
        <v>10</v>
      </c>
      <c r="AAT17" s="287">
        <f t="shared" si="1432"/>
        <v>10</v>
      </c>
      <c r="AAU17" s="287">
        <f t="shared" si="1432"/>
        <v>10</v>
      </c>
      <c r="AAV17" s="287">
        <f t="shared" si="1432"/>
        <v>10</v>
      </c>
      <c r="AAW17" s="287">
        <f t="shared" si="1432"/>
        <v>10</v>
      </c>
      <c r="AAX17" s="287">
        <f t="shared" si="1432"/>
        <v>10</v>
      </c>
      <c r="AAY17" s="287">
        <f t="shared" si="1432"/>
        <v>10</v>
      </c>
      <c r="AAZ17" s="287">
        <f t="shared" si="1432"/>
        <v>10</v>
      </c>
      <c r="ABA17" s="287">
        <f t="shared" si="1432"/>
        <v>10</v>
      </c>
      <c r="ABB17" s="287">
        <f t="shared" si="1432"/>
        <v>10</v>
      </c>
      <c r="ABC17" s="287">
        <f t="shared" si="1432"/>
        <v>10</v>
      </c>
      <c r="ABD17" s="287">
        <f t="shared" si="1432"/>
        <v>10</v>
      </c>
      <c r="ABE17" s="287">
        <f t="shared" si="1432"/>
        <v>10</v>
      </c>
      <c r="ABF17" s="287">
        <f t="shared" si="1432"/>
        <v>10</v>
      </c>
      <c r="ABG17" s="287">
        <f t="shared" si="1432"/>
        <v>10</v>
      </c>
      <c r="ABH17" s="287">
        <f t="shared" si="1432"/>
        <v>10</v>
      </c>
      <c r="ABI17" s="287">
        <f t="shared" si="1432"/>
        <v>10</v>
      </c>
      <c r="ABJ17" s="287">
        <f t="shared" si="1432"/>
        <v>10</v>
      </c>
      <c r="ABK17" s="287">
        <f t="shared" si="1432"/>
        <v>10</v>
      </c>
      <c r="ABL17" s="287">
        <f t="shared" si="1432"/>
        <v>10</v>
      </c>
      <c r="ABM17" s="287">
        <f t="shared" si="1432"/>
        <v>10</v>
      </c>
      <c r="ABN17" s="287">
        <f t="shared" si="1432"/>
        <v>10</v>
      </c>
      <c r="ABO17" s="287">
        <f t="shared" si="1432"/>
        <v>10</v>
      </c>
      <c r="ABP17" s="287">
        <f t="shared" si="1432"/>
        <v>10</v>
      </c>
      <c r="ABQ17" s="287">
        <f t="shared" si="1432"/>
        <v>10</v>
      </c>
      <c r="ABR17" s="287">
        <f t="shared" si="1432"/>
        <v>10</v>
      </c>
      <c r="ABS17" s="287">
        <f t="shared" si="1432"/>
        <v>10</v>
      </c>
      <c r="ABT17" s="287">
        <f t="shared" si="1432"/>
        <v>10</v>
      </c>
      <c r="ABU17" s="287">
        <f t="shared" si="1432"/>
        <v>10</v>
      </c>
      <c r="ABV17" s="287">
        <f t="shared" si="1432"/>
        <v>10</v>
      </c>
      <c r="ABW17" s="287">
        <f t="shared" si="1432"/>
        <v>10</v>
      </c>
      <c r="ABX17" s="287">
        <f t="shared" si="1432"/>
        <v>10</v>
      </c>
      <c r="ABY17" s="287">
        <f t="shared" si="1432"/>
        <v>10</v>
      </c>
      <c r="ABZ17" s="287">
        <f t="shared" si="1432"/>
        <v>10</v>
      </c>
      <c r="ACA17" s="287">
        <f t="shared" ref="ACA17:AEL17" si="1433">+$AO$17</f>
        <v>10</v>
      </c>
      <c r="ACB17" s="287">
        <f t="shared" si="1433"/>
        <v>10</v>
      </c>
      <c r="ACC17" s="287">
        <f t="shared" si="1433"/>
        <v>10</v>
      </c>
      <c r="ACD17" s="287">
        <f t="shared" si="1433"/>
        <v>10</v>
      </c>
      <c r="ACE17" s="287">
        <f t="shared" si="1433"/>
        <v>10</v>
      </c>
      <c r="ACF17" s="287">
        <f t="shared" si="1433"/>
        <v>10</v>
      </c>
      <c r="ACG17" s="287">
        <f t="shared" si="1433"/>
        <v>10</v>
      </c>
      <c r="ACH17" s="287">
        <f t="shared" si="1433"/>
        <v>10</v>
      </c>
      <c r="ACI17" s="287">
        <f t="shared" si="1433"/>
        <v>10</v>
      </c>
      <c r="ACJ17" s="287">
        <f t="shared" si="1433"/>
        <v>10</v>
      </c>
      <c r="ACK17" s="287">
        <f t="shared" si="1433"/>
        <v>10</v>
      </c>
      <c r="ACL17" s="287">
        <f t="shared" si="1433"/>
        <v>10</v>
      </c>
      <c r="ACM17" s="287">
        <f t="shared" si="1433"/>
        <v>10</v>
      </c>
      <c r="ACN17" s="287">
        <f t="shared" si="1433"/>
        <v>10</v>
      </c>
      <c r="ACO17" s="287">
        <f t="shared" si="1433"/>
        <v>10</v>
      </c>
      <c r="ACP17" s="287">
        <f t="shared" si="1433"/>
        <v>10</v>
      </c>
      <c r="ACQ17" s="287">
        <f t="shared" si="1433"/>
        <v>10</v>
      </c>
      <c r="ACR17" s="287">
        <f t="shared" si="1433"/>
        <v>10</v>
      </c>
      <c r="ACS17" s="287">
        <f t="shared" si="1433"/>
        <v>10</v>
      </c>
      <c r="ACT17" s="287">
        <f t="shared" si="1433"/>
        <v>10</v>
      </c>
      <c r="ACU17" s="287">
        <f t="shared" si="1433"/>
        <v>10</v>
      </c>
      <c r="ACV17" s="287">
        <f t="shared" si="1433"/>
        <v>10</v>
      </c>
      <c r="ACW17" s="287">
        <f t="shared" si="1433"/>
        <v>10</v>
      </c>
      <c r="ACX17" s="287">
        <f t="shared" si="1433"/>
        <v>10</v>
      </c>
      <c r="ACY17" s="287">
        <f t="shared" si="1433"/>
        <v>10</v>
      </c>
      <c r="ACZ17" s="287">
        <f t="shared" si="1433"/>
        <v>10</v>
      </c>
      <c r="ADA17" s="287">
        <f t="shared" si="1433"/>
        <v>10</v>
      </c>
      <c r="ADB17" s="287">
        <f t="shared" si="1433"/>
        <v>10</v>
      </c>
      <c r="ADC17" s="287">
        <f t="shared" si="1433"/>
        <v>10</v>
      </c>
      <c r="ADD17" s="287">
        <f t="shared" si="1433"/>
        <v>10</v>
      </c>
      <c r="ADE17" s="287">
        <f t="shared" si="1433"/>
        <v>10</v>
      </c>
      <c r="ADF17" s="287">
        <f t="shared" si="1433"/>
        <v>10</v>
      </c>
      <c r="ADG17" s="287">
        <f t="shared" si="1433"/>
        <v>10</v>
      </c>
      <c r="ADH17" s="287">
        <f t="shared" si="1433"/>
        <v>10</v>
      </c>
      <c r="ADI17" s="287">
        <f t="shared" si="1433"/>
        <v>10</v>
      </c>
      <c r="ADJ17" s="287">
        <f t="shared" si="1433"/>
        <v>10</v>
      </c>
      <c r="ADK17" s="287">
        <f t="shared" si="1433"/>
        <v>10</v>
      </c>
      <c r="ADL17" s="287">
        <f t="shared" si="1433"/>
        <v>10</v>
      </c>
      <c r="ADM17" s="287">
        <f t="shared" si="1433"/>
        <v>10</v>
      </c>
      <c r="ADN17" s="287">
        <f t="shared" si="1433"/>
        <v>10</v>
      </c>
      <c r="ADO17" s="287">
        <f t="shared" si="1433"/>
        <v>10</v>
      </c>
      <c r="ADP17" s="287">
        <f t="shared" si="1433"/>
        <v>10</v>
      </c>
      <c r="ADQ17" s="287">
        <f t="shared" si="1433"/>
        <v>10</v>
      </c>
      <c r="ADR17" s="287">
        <f t="shared" si="1433"/>
        <v>10</v>
      </c>
      <c r="ADS17" s="287">
        <f t="shared" si="1433"/>
        <v>10</v>
      </c>
      <c r="ADT17" s="287">
        <f t="shared" si="1433"/>
        <v>10</v>
      </c>
      <c r="ADU17" s="287">
        <f t="shared" si="1433"/>
        <v>10</v>
      </c>
      <c r="ADV17" s="287">
        <f t="shared" si="1433"/>
        <v>10</v>
      </c>
      <c r="ADW17" s="287">
        <f t="shared" si="1433"/>
        <v>10</v>
      </c>
      <c r="ADX17" s="287">
        <f t="shared" si="1433"/>
        <v>10</v>
      </c>
      <c r="ADY17" s="287">
        <f t="shared" si="1433"/>
        <v>10</v>
      </c>
      <c r="ADZ17" s="287">
        <f t="shared" si="1433"/>
        <v>10</v>
      </c>
      <c r="AEA17" s="287">
        <f t="shared" si="1433"/>
        <v>10</v>
      </c>
      <c r="AEB17" s="287">
        <f t="shared" si="1433"/>
        <v>10</v>
      </c>
      <c r="AEC17" s="287">
        <f t="shared" si="1433"/>
        <v>10</v>
      </c>
      <c r="AED17" s="287">
        <f t="shared" si="1433"/>
        <v>10</v>
      </c>
      <c r="AEE17" s="287">
        <f t="shared" si="1433"/>
        <v>10</v>
      </c>
      <c r="AEF17" s="287">
        <f t="shared" si="1433"/>
        <v>10</v>
      </c>
      <c r="AEG17" s="287">
        <f t="shared" si="1433"/>
        <v>10</v>
      </c>
      <c r="AEH17" s="287">
        <f t="shared" si="1433"/>
        <v>10</v>
      </c>
      <c r="AEI17" s="287">
        <f t="shared" si="1433"/>
        <v>10</v>
      </c>
      <c r="AEJ17" s="287">
        <f t="shared" si="1433"/>
        <v>10</v>
      </c>
      <c r="AEK17" s="287">
        <f t="shared" si="1433"/>
        <v>10</v>
      </c>
      <c r="AEL17" s="287">
        <f t="shared" si="1433"/>
        <v>10</v>
      </c>
      <c r="AEM17" s="287">
        <f t="shared" ref="AEM17:AER17" si="1434">+$AO$17</f>
        <v>10</v>
      </c>
      <c r="AEN17" s="287">
        <f t="shared" si="1434"/>
        <v>10</v>
      </c>
      <c r="AEO17" s="287">
        <f t="shared" si="1434"/>
        <v>10</v>
      </c>
      <c r="AEP17" s="287">
        <f t="shared" si="1434"/>
        <v>10</v>
      </c>
      <c r="AEQ17" s="287">
        <f t="shared" si="1434"/>
        <v>10</v>
      </c>
      <c r="AER17" s="287">
        <f t="shared" si="1434"/>
        <v>10</v>
      </c>
    </row>
    <row r="18" spans="1:877" x14ac:dyDescent="0.2">
      <c r="A18" s="15" t="s">
        <v>101</v>
      </c>
      <c r="B18" s="335">
        <f>+B6*24*B20/100</f>
        <v>547.79999999999995</v>
      </c>
      <c r="C18" s="334">
        <f t="shared" ref="C18:M18" si="1435">+C6*24*C20/100</f>
        <v>679.27199999999993</v>
      </c>
      <c r="D18" s="334">
        <f t="shared" si="1435"/>
        <v>613.53599999999994</v>
      </c>
      <c r="E18" s="334">
        <f t="shared" si="1435"/>
        <v>679.27199999999993</v>
      </c>
      <c r="F18" s="334">
        <f t="shared" si="1435"/>
        <v>657.36</v>
      </c>
      <c r="G18" s="334">
        <f t="shared" si="1435"/>
        <v>679.27199999999993</v>
      </c>
      <c r="H18" s="334">
        <f t="shared" si="1435"/>
        <v>657.36</v>
      </c>
      <c r="I18" s="334">
        <f t="shared" si="1435"/>
        <v>679.27199999999993</v>
      </c>
      <c r="J18" s="334">
        <f t="shared" si="1435"/>
        <v>679.27199999999993</v>
      </c>
      <c r="K18" s="334">
        <f t="shared" si="1435"/>
        <v>657.36</v>
      </c>
      <c r="L18" s="334">
        <f t="shared" si="1435"/>
        <v>679.27199999999993</v>
      </c>
      <c r="M18" s="334">
        <f t="shared" si="1435"/>
        <v>788.83199999999999</v>
      </c>
      <c r="N18" s="347">
        <f>+SUM(B18:D18)</f>
        <v>1840.6079999999997</v>
      </c>
      <c r="O18" s="348">
        <f>+SUM(E18:G18)</f>
        <v>2015.904</v>
      </c>
      <c r="P18" s="348">
        <f>+SUM(H18:J18)</f>
        <v>2015.904</v>
      </c>
      <c r="Q18" s="349">
        <f>+SUM(K18:M18)</f>
        <v>2125.4639999999999</v>
      </c>
      <c r="R18" s="335">
        <f>+SUM($B$18:B18)</f>
        <v>547.79999999999995</v>
      </c>
      <c r="S18" s="334">
        <f>+SUM($B$18:C18)</f>
        <v>1227.0719999999999</v>
      </c>
      <c r="T18" s="334">
        <f>+SUM($B$18:D18)</f>
        <v>1840.6079999999997</v>
      </c>
      <c r="U18" s="334">
        <f>+SUM($B$18:E18)</f>
        <v>2519.8799999999997</v>
      </c>
      <c r="V18" s="334">
        <f>+SUM($B$18:F18)</f>
        <v>3177.24</v>
      </c>
      <c r="W18" s="334">
        <f>+SUM($B$18:G18)</f>
        <v>3856.5119999999997</v>
      </c>
      <c r="X18" s="334">
        <f>+SUM($B$18:H18)</f>
        <v>4513.8719999999994</v>
      </c>
      <c r="Y18" s="334">
        <f>+SUM($B$18:I18)</f>
        <v>5193.1439999999993</v>
      </c>
      <c r="Z18" s="334">
        <f>+SUM($B$18:J18)</f>
        <v>5872.4159999999993</v>
      </c>
      <c r="AA18" s="334">
        <f>+SUM($B$18:K18)</f>
        <v>6529.7759999999989</v>
      </c>
      <c r="AB18" s="334">
        <f>+SUM($B$18:L18)</f>
        <v>7209.0479999999989</v>
      </c>
      <c r="AC18" s="344">
        <f>+SUM($B$18:M18)</f>
        <v>7997.8799999999992</v>
      </c>
      <c r="AD18" s="334">
        <f t="shared" ref="AD18:AO18" si="1436">+B18/AD6</f>
        <v>21.911999999999999</v>
      </c>
      <c r="AE18" s="334">
        <f t="shared" si="1436"/>
        <v>21.911999999999999</v>
      </c>
      <c r="AF18" s="334">
        <f t="shared" si="1436"/>
        <v>21.911999999999999</v>
      </c>
      <c r="AG18" s="334">
        <f t="shared" si="1436"/>
        <v>21.911999999999999</v>
      </c>
      <c r="AH18" s="334">
        <f t="shared" si="1436"/>
        <v>21.911999999999999</v>
      </c>
      <c r="AI18" s="334">
        <f t="shared" si="1436"/>
        <v>21.911999999999999</v>
      </c>
      <c r="AJ18" s="334">
        <f t="shared" si="1436"/>
        <v>21.911999999999999</v>
      </c>
      <c r="AK18" s="334">
        <f t="shared" si="1436"/>
        <v>21.911999999999999</v>
      </c>
      <c r="AL18" s="334">
        <f t="shared" si="1436"/>
        <v>21.911999999999999</v>
      </c>
      <c r="AM18" s="334">
        <f t="shared" si="1436"/>
        <v>21.911999999999999</v>
      </c>
      <c r="AN18" s="334">
        <f t="shared" si="1436"/>
        <v>21.911999999999999</v>
      </c>
      <c r="AO18" s="334">
        <f t="shared" si="1436"/>
        <v>21.911999999999999</v>
      </c>
      <c r="AP18" s="347">
        <f t="shared" ref="AP18:BN18" si="1437">+$AD$18*AP6</f>
        <v>21.911999999999999</v>
      </c>
      <c r="AQ18" s="348">
        <f t="shared" si="1437"/>
        <v>43.823999999999998</v>
      </c>
      <c r="AR18" s="348">
        <f t="shared" si="1437"/>
        <v>65.73599999999999</v>
      </c>
      <c r="AS18" s="348">
        <f t="shared" si="1437"/>
        <v>87.647999999999996</v>
      </c>
      <c r="AT18" s="348">
        <f t="shared" si="1437"/>
        <v>109.56</v>
      </c>
      <c r="AU18" s="348">
        <f t="shared" si="1437"/>
        <v>131.47199999999998</v>
      </c>
      <c r="AV18" s="348">
        <f t="shared" si="1437"/>
        <v>153.38399999999999</v>
      </c>
      <c r="AW18" s="348">
        <f t="shared" si="1437"/>
        <v>175.29599999999999</v>
      </c>
      <c r="AX18" s="348">
        <f t="shared" si="1437"/>
        <v>197.208</v>
      </c>
      <c r="AY18" s="348">
        <f t="shared" si="1437"/>
        <v>219.12</v>
      </c>
      <c r="AZ18" s="348">
        <f t="shared" si="1437"/>
        <v>241.03199999999998</v>
      </c>
      <c r="BA18" s="348">
        <f t="shared" si="1437"/>
        <v>262.94399999999996</v>
      </c>
      <c r="BB18" s="348">
        <f t="shared" si="1437"/>
        <v>284.85599999999999</v>
      </c>
      <c r="BC18" s="348">
        <f t="shared" si="1437"/>
        <v>306.76799999999997</v>
      </c>
      <c r="BD18" s="348">
        <f t="shared" si="1437"/>
        <v>328.68</v>
      </c>
      <c r="BE18" s="348">
        <f t="shared" si="1437"/>
        <v>350.59199999999998</v>
      </c>
      <c r="BF18" s="348">
        <f t="shared" si="1437"/>
        <v>372.50399999999996</v>
      </c>
      <c r="BG18" s="348">
        <f t="shared" si="1437"/>
        <v>394.416</v>
      </c>
      <c r="BH18" s="348">
        <f t="shared" si="1437"/>
        <v>416.32799999999997</v>
      </c>
      <c r="BI18" s="348">
        <f t="shared" si="1437"/>
        <v>438.24</v>
      </c>
      <c r="BJ18" s="348">
        <f t="shared" si="1437"/>
        <v>460.15199999999999</v>
      </c>
      <c r="BK18" s="348">
        <f t="shared" si="1437"/>
        <v>482.06399999999996</v>
      </c>
      <c r="BL18" s="348">
        <f t="shared" si="1437"/>
        <v>503.976</v>
      </c>
      <c r="BM18" s="348">
        <f t="shared" si="1437"/>
        <v>525.88799999999992</v>
      </c>
      <c r="BN18" s="349">
        <f t="shared" si="1437"/>
        <v>547.79999999999995</v>
      </c>
      <c r="BO18" s="347">
        <f t="shared" ref="BO18:CS18" si="1438">+$AE$18*BO6</f>
        <v>21.911999999999999</v>
      </c>
      <c r="BP18" s="348">
        <f t="shared" si="1438"/>
        <v>43.823999999999998</v>
      </c>
      <c r="BQ18" s="348">
        <f t="shared" si="1438"/>
        <v>65.73599999999999</v>
      </c>
      <c r="BR18" s="348">
        <f t="shared" si="1438"/>
        <v>87.647999999999996</v>
      </c>
      <c r="BS18" s="348">
        <f t="shared" si="1438"/>
        <v>109.56</v>
      </c>
      <c r="BT18" s="348">
        <f t="shared" si="1438"/>
        <v>131.47199999999998</v>
      </c>
      <c r="BU18" s="348">
        <f t="shared" si="1438"/>
        <v>153.38399999999999</v>
      </c>
      <c r="BV18" s="348">
        <f t="shared" si="1438"/>
        <v>175.29599999999999</v>
      </c>
      <c r="BW18" s="348">
        <f t="shared" si="1438"/>
        <v>197.208</v>
      </c>
      <c r="BX18" s="348">
        <f t="shared" si="1438"/>
        <v>219.12</v>
      </c>
      <c r="BY18" s="348">
        <f t="shared" si="1438"/>
        <v>241.03199999999998</v>
      </c>
      <c r="BZ18" s="348">
        <f t="shared" si="1438"/>
        <v>262.94399999999996</v>
      </c>
      <c r="CA18" s="348">
        <f t="shared" si="1438"/>
        <v>284.85599999999999</v>
      </c>
      <c r="CB18" s="348">
        <f t="shared" si="1438"/>
        <v>306.76799999999997</v>
      </c>
      <c r="CC18" s="348">
        <f t="shared" si="1438"/>
        <v>328.68</v>
      </c>
      <c r="CD18" s="348">
        <f t="shared" si="1438"/>
        <v>350.59199999999998</v>
      </c>
      <c r="CE18" s="348">
        <f t="shared" si="1438"/>
        <v>372.50399999999996</v>
      </c>
      <c r="CF18" s="348">
        <f t="shared" si="1438"/>
        <v>394.416</v>
      </c>
      <c r="CG18" s="348">
        <f t="shared" si="1438"/>
        <v>416.32799999999997</v>
      </c>
      <c r="CH18" s="348">
        <f t="shared" si="1438"/>
        <v>438.24</v>
      </c>
      <c r="CI18" s="348">
        <f t="shared" si="1438"/>
        <v>460.15199999999999</v>
      </c>
      <c r="CJ18" s="348">
        <f t="shared" si="1438"/>
        <v>482.06399999999996</v>
      </c>
      <c r="CK18" s="348">
        <f t="shared" si="1438"/>
        <v>503.976</v>
      </c>
      <c r="CL18" s="348">
        <f t="shared" si="1438"/>
        <v>525.88799999999992</v>
      </c>
      <c r="CM18" s="348">
        <f t="shared" si="1438"/>
        <v>547.79999999999995</v>
      </c>
      <c r="CN18" s="348">
        <f t="shared" si="1438"/>
        <v>569.71199999999999</v>
      </c>
      <c r="CO18" s="348">
        <f t="shared" si="1438"/>
        <v>591.62400000000002</v>
      </c>
      <c r="CP18" s="348">
        <f t="shared" si="1438"/>
        <v>613.53599999999994</v>
      </c>
      <c r="CQ18" s="348">
        <f t="shared" si="1438"/>
        <v>635.44799999999998</v>
      </c>
      <c r="CR18" s="348">
        <f t="shared" si="1438"/>
        <v>657.36</v>
      </c>
      <c r="CS18" s="349">
        <f t="shared" si="1438"/>
        <v>679.27199999999993</v>
      </c>
      <c r="CT18" s="347">
        <f t="shared" ref="CT18:DU18" si="1439">+$AF$18*CT6</f>
        <v>21.911999999999999</v>
      </c>
      <c r="CU18" s="348">
        <f t="shared" si="1439"/>
        <v>43.823999999999998</v>
      </c>
      <c r="CV18" s="348">
        <f t="shared" si="1439"/>
        <v>65.73599999999999</v>
      </c>
      <c r="CW18" s="348">
        <f t="shared" si="1439"/>
        <v>87.647999999999996</v>
      </c>
      <c r="CX18" s="348">
        <f t="shared" si="1439"/>
        <v>109.56</v>
      </c>
      <c r="CY18" s="348">
        <f t="shared" si="1439"/>
        <v>131.47199999999998</v>
      </c>
      <c r="CZ18" s="348">
        <f t="shared" si="1439"/>
        <v>153.38399999999999</v>
      </c>
      <c r="DA18" s="348">
        <f t="shared" si="1439"/>
        <v>175.29599999999999</v>
      </c>
      <c r="DB18" s="348">
        <f t="shared" si="1439"/>
        <v>197.208</v>
      </c>
      <c r="DC18" s="348">
        <f t="shared" si="1439"/>
        <v>219.12</v>
      </c>
      <c r="DD18" s="348">
        <f t="shared" si="1439"/>
        <v>241.03199999999998</v>
      </c>
      <c r="DE18" s="348">
        <f t="shared" si="1439"/>
        <v>262.94399999999996</v>
      </c>
      <c r="DF18" s="348">
        <f t="shared" si="1439"/>
        <v>284.85599999999999</v>
      </c>
      <c r="DG18" s="348">
        <f t="shared" si="1439"/>
        <v>306.76799999999997</v>
      </c>
      <c r="DH18" s="348">
        <f t="shared" si="1439"/>
        <v>328.68</v>
      </c>
      <c r="DI18" s="348">
        <f t="shared" si="1439"/>
        <v>350.59199999999998</v>
      </c>
      <c r="DJ18" s="348">
        <f t="shared" si="1439"/>
        <v>372.50399999999996</v>
      </c>
      <c r="DK18" s="348">
        <f t="shared" si="1439"/>
        <v>394.416</v>
      </c>
      <c r="DL18" s="348">
        <f t="shared" si="1439"/>
        <v>416.32799999999997</v>
      </c>
      <c r="DM18" s="348">
        <f t="shared" si="1439"/>
        <v>438.24</v>
      </c>
      <c r="DN18" s="348">
        <f t="shared" si="1439"/>
        <v>460.15199999999999</v>
      </c>
      <c r="DO18" s="348">
        <f t="shared" si="1439"/>
        <v>482.06399999999996</v>
      </c>
      <c r="DP18" s="348">
        <f t="shared" si="1439"/>
        <v>503.976</v>
      </c>
      <c r="DQ18" s="348">
        <f t="shared" si="1439"/>
        <v>525.88799999999992</v>
      </c>
      <c r="DR18" s="348">
        <f t="shared" si="1439"/>
        <v>547.79999999999995</v>
      </c>
      <c r="DS18" s="348">
        <f t="shared" si="1439"/>
        <v>569.71199999999999</v>
      </c>
      <c r="DT18" s="348">
        <f t="shared" si="1439"/>
        <v>591.62400000000002</v>
      </c>
      <c r="DU18" s="348">
        <f t="shared" si="1439"/>
        <v>613.53599999999994</v>
      </c>
      <c r="DV18" s="347">
        <f t="shared" ref="DV18:EZ18" si="1440">+$AG$18*DV6</f>
        <v>21.911999999999999</v>
      </c>
      <c r="DW18" s="348">
        <f t="shared" si="1440"/>
        <v>43.823999999999998</v>
      </c>
      <c r="DX18" s="348">
        <f t="shared" si="1440"/>
        <v>65.73599999999999</v>
      </c>
      <c r="DY18" s="348">
        <f t="shared" si="1440"/>
        <v>87.647999999999996</v>
      </c>
      <c r="DZ18" s="348">
        <f t="shared" si="1440"/>
        <v>109.56</v>
      </c>
      <c r="EA18" s="348">
        <f t="shared" si="1440"/>
        <v>131.47199999999998</v>
      </c>
      <c r="EB18" s="348">
        <f t="shared" si="1440"/>
        <v>153.38399999999999</v>
      </c>
      <c r="EC18" s="348">
        <f t="shared" si="1440"/>
        <v>175.29599999999999</v>
      </c>
      <c r="ED18" s="348">
        <f t="shared" si="1440"/>
        <v>197.208</v>
      </c>
      <c r="EE18" s="348">
        <f t="shared" si="1440"/>
        <v>219.12</v>
      </c>
      <c r="EF18" s="348">
        <f t="shared" si="1440"/>
        <v>241.03199999999998</v>
      </c>
      <c r="EG18" s="348">
        <f t="shared" si="1440"/>
        <v>262.94399999999996</v>
      </c>
      <c r="EH18" s="348">
        <f t="shared" si="1440"/>
        <v>284.85599999999999</v>
      </c>
      <c r="EI18" s="348">
        <f t="shared" si="1440"/>
        <v>306.76799999999997</v>
      </c>
      <c r="EJ18" s="348">
        <f t="shared" si="1440"/>
        <v>328.68</v>
      </c>
      <c r="EK18" s="348">
        <f t="shared" si="1440"/>
        <v>350.59199999999998</v>
      </c>
      <c r="EL18" s="348">
        <f t="shared" si="1440"/>
        <v>372.50399999999996</v>
      </c>
      <c r="EM18" s="348">
        <f t="shared" si="1440"/>
        <v>394.416</v>
      </c>
      <c r="EN18" s="348">
        <f t="shared" si="1440"/>
        <v>416.32799999999997</v>
      </c>
      <c r="EO18" s="348">
        <f t="shared" si="1440"/>
        <v>438.24</v>
      </c>
      <c r="EP18" s="348">
        <f t="shared" si="1440"/>
        <v>460.15199999999999</v>
      </c>
      <c r="EQ18" s="348">
        <f t="shared" si="1440"/>
        <v>482.06399999999996</v>
      </c>
      <c r="ER18" s="348">
        <f t="shared" si="1440"/>
        <v>503.976</v>
      </c>
      <c r="ES18" s="348">
        <f t="shared" si="1440"/>
        <v>525.88799999999992</v>
      </c>
      <c r="ET18" s="348">
        <f t="shared" si="1440"/>
        <v>547.79999999999995</v>
      </c>
      <c r="EU18" s="348">
        <f t="shared" si="1440"/>
        <v>569.71199999999999</v>
      </c>
      <c r="EV18" s="348">
        <f t="shared" si="1440"/>
        <v>591.62400000000002</v>
      </c>
      <c r="EW18" s="348">
        <f t="shared" si="1440"/>
        <v>613.53599999999994</v>
      </c>
      <c r="EX18" s="348">
        <f t="shared" si="1440"/>
        <v>635.44799999999998</v>
      </c>
      <c r="EY18" s="348">
        <f t="shared" si="1440"/>
        <v>657.36</v>
      </c>
      <c r="EZ18" s="348">
        <f t="shared" si="1440"/>
        <v>679.27199999999993</v>
      </c>
      <c r="FA18" s="347">
        <f t="shared" ref="FA18:GD18" si="1441">+$AH$18*FA6</f>
        <v>21.911999999999999</v>
      </c>
      <c r="FB18" s="348">
        <f t="shared" si="1441"/>
        <v>43.823999999999998</v>
      </c>
      <c r="FC18" s="348">
        <f t="shared" si="1441"/>
        <v>65.73599999999999</v>
      </c>
      <c r="FD18" s="348">
        <f t="shared" si="1441"/>
        <v>87.647999999999996</v>
      </c>
      <c r="FE18" s="348">
        <f t="shared" si="1441"/>
        <v>109.56</v>
      </c>
      <c r="FF18" s="348">
        <f t="shared" si="1441"/>
        <v>131.47199999999998</v>
      </c>
      <c r="FG18" s="348">
        <f t="shared" si="1441"/>
        <v>153.38399999999999</v>
      </c>
      <c r="FH18" s="348">
        <f t="shared" si="1441"/>
        <v>175.29599999999999</v>
      </c>
      <c r="FI18" s="348">
        <f t="shared" si="1441"/>
        <v>197.208</v>
      </c>
      <c r="FJ18" s="348">
        <f t="shared" si="1441"/>
        <v>219.12</v>
      </c>
      <c r="FK18" s="348">
        <f t="shared" si="1441"/>
        <v>241.03199999999998</v>
      </c>
      <c r="FL18" s="348">
        <f t="shared" si="1441"/>
        <v>262.94399999999996</v>
      </c>
      <c r="FM18" s="348">
        <f t="shared" si="1441"/>
        <v>284.85599999999999</v>
      </c>
      <c r="FN18" s="348">
        <f t="shared" si="1441"/>
        <v>306.76799999999997</v>
      </c>
      <c r="FO18" s="348">
        <f t="shared" si="1441"/>
        <v>328.68</v>
      </c>
      <c r="FP18" s="348">
        <f t="shared" si="1441"/>
        <v>350.59199999999998</v>
      </c>
      <c r="FQ18" s="348">
        <f t="shared" si="1441"/>
        <v>372.50399999999996</v>
      </c>
      <c r="FR18" s="348">
        <f t="shared" si="1441"/>
        <v>394.416</v>
      </c>
      <c r="FS18" s="348">
        <f t="shared" si="1441"/>
        <v>416.32799999999997</v>
      </c>
      <c r="FT18" s="348">
        <f t="shared" si="1441"/>
        <v>438.24</v>
      </c>
      <c r="FU18" s="348">
        <f t="shared" si="1441"/>
        <v>460.15199999999999</v>
      </c>
      <c r="FV18" s="348">
        <f t="shared" si="1441"/>
        <v>482.06399999999996</v>
      </c>
      <c r="FW18" s="348">
        <f t="shared" si="1441"/>
        <v>503.976</v>
      </c>
      <c r="FX18" s="348">
        <f t="shared" si="1441"/>
        <v>525.88799999999992</v>
      </c>
      <c r="FY18" s="348">
        <f t="shared" si="1441"/>
        <v>547.79999999999995</v>
      </c>
      <c r="FZ18" s="348">
        <f t="shared" si="1441"/>
        <v>569.71199999999999</v>
      </c>
      <c r="GA18" s="348">
        <f t="shared" si="1441"/>
        <v>591.62400000000002</v>
      </c>
      <c r="GB18" s="348">
        <f t="shared" si="1441"/>
        <v>613.53599999999994</v>
      </c>
      <c r="GC18" s="348">
        <f t="shared" si="1441"/>
        <v>635.44799999999998</v>
      </c>
      <c r="GD18" s="348">
        <f t="shared" si="1441"/>
        <v>657.36</v>
      </c>
      <c r="GE18" s="347">
        <f t="shared" ref="GE18:HI18" si="1442">+$AI$18*GE6</f>
        <v>21.911999999999999</v>
      </c>
      <c r="GF18" s="348">
        <f t="shared" si="1442"/>
        <v>43.823999999999998</v>
      </c>
      <c r="GG18" s="348">
        <f t="shared" si="1442"/>
        <v>65.73599999999999</v>
      </c>
      <c r="GH18" s="348">
        <f t="shared" si="1442"/>
        <v>87.647999999999996</v>
      </c>
      <c r="GI18" s="348">
        <f t="shared" si="1442"/>
        <v>109.56</v>
      </c>
      <c r="GJ18" s="348">
        <f t="shared" si="1442"/>
        <v>131.47199999999998</v>
      </c>
      <c r="GK18" s="348">
        <f t="shared" si="1442"/>
        <v>153.38399999999999</v>
      </c>
      <c r="GL18" s="348">
        <f t="shared" si="1442"/>
        <v>175.29599999999999</v>
      </c>
      <c r="GM18" s="348">
        <f t="shared" si="1442"/>
        <v>197.208</v>
      </c>
      <c r="GN18" s="348">
        <f t="shared" si="1442"/>
        <v>219.12</v>
      </c>
      <c r="GO18" s="348">
        <f t="shared" si="1442"/>
        <v>241.03199999999998</v>
      </c>
      <c r="GP18" s="348">
        <f t="shared" si="1442"/>
        <v>262.94399999999996</v>
      </c>
      <c r="GQ18" s="348">
        <f t="shared" si="1442"/>
        <v>284.85599999999999</v>
      </c>
      <c r="GR18" s="348">
        <f t="shared" si="1442"/>
        <v>306.76799999999997</v>
      </c>
      <c r="GS18" s="348">
        <f t="shared" si="1442"/>
        <v>328.68</v>
      </c>
      <c r="GT18" s="348">
        <f t="shared" si="1442"/>
        <v>350.59199999999998</v>
      </c>
      <c r="GU18" s="348">
        <f t="shared" si="1442"/>
        <v>372.50399999999996</v>
      </c>
      <c r="GV18" s="348">
        <f t="shared" si="1442"/>
        <v>394.416</v>
      </c>
      <c r="GW18" s="348">
        <f t="shared" si="1442"/>
        <v>416.32799999999997</v>
      </c>
      <c r="GX18" s="348">
        <f t="shared" si="1442"/>
        <v>438.24</v>
      </c>
      <c r="GY18" s="348">
        <f t="shared" si="1442"/>
        <v>460.15199999999999</v>
      </c>
      <c r="GZ18" s="348">
        <f t="shared" si="1442"/>
        <v>482.06399999999996</v>
      </c>
      <c r="HA18" s="348">
        <f t="shared" si="1442"/>
        <v>503.976</v>
      </c>
      <c r="HB18" s="348">
        <f t="shared" si="1442"/>
        <v>525.88799999999992</v>
      </c>
      <c r="HC18" s="348">
        <f t="shared" si="1442"/>
        <v>547.79999999999995</v>
      </c>
      <c r="HD18" s="348">
        <f t="shared" si="1442"/>
        <v>569.71199999999999</v>
      </c>
      <c r="HE18" s="348">
        <f t="shared" si="1442"/>
        <v>591.62400000000002</v>
      </c>
      <c r="HF18" s="348">
        <f t="shared" si="1442"/>
        <v>613.53599999999994</v>
      </c>
      <c r="HG18" s="348">
        <f t="shared" si="1442"/>
        <v>635.44799999999998</v>
      </c>
      <c r="HH18" s="348">
        <f t="shared" si="1442"/>
        <v>657.36</v>
      </c>
      <c r="HI18" s="349">
        <f t="shared" si="1442"/>
        <v>679.27199999999993</v>
      </c>
      <c r="HJ18" s="347">
        <f t="shared" ref="HJ18:IM18" si="1443">+$AJ$18*HJ6</f>
        <v>21.911999999999999</v>
      </c>
      <c r="HK18" s="348">
        <f t="shared" si="1443"/>
        <v>43.823999999999998</v>
      </c>
      <c r="HL18" s="348">
        <f t="shared" si="1443"/>
        <v>65.73599999999999</v>
      </c>
      <c r="HM18" s="348">
        <f t="shared" si="1443"/>
        <v>87.647999999999996</v>
      </c>
      <c r="HN18" s="348">
        <f t="shared" si="1443"/>
        <v>109.56</v>
      </c>
      <c r="HO18" s="348">
        <f t="shared" si="1443"/>
        <v>131.47199999999998</v>
      </c>
      <c r="HP18" s="348">
        <f t="shared" si="1443"/>
        <v>153.38399999999999</v>
      </c>
      <c r="HQ18" s="348">
        <f t="shared" si="1443"/>
        <v>175.29599999999999</v>
      </c>
      <c r="HR18" s="348">
        <f t="shared" si="1443"/>
        <v>197.208</v>
      </c>
      <c r="HS18" s="348">
        <f t="shared" si="1443"/>
        <v>219.12</v>
      </c>
      <c r="HT18" s="348">
        <f t="shared" si="1443"/>
        <v>241.03199999999998</v>
      </c>
      <c r="HU18" s="348">
        <f t="shared" si="1443"/>
        <v>262.94399999999996</v>
      </c>
      <c r="HV18" s="348">
        <f t="shared" si="1443"/>
        <v>284.85599999999999</v>
      </c>
      <c r="HW18" s="348">
        <f t="shared" si="1443"/>
        <v>306.76799999999997</v>
      </c>
      <c r="HX18" s="348">
        <f t="shared" si="1443"/>
        <v>328.68</v>
      </c>
      <c r="HY18" s="348">
        <f t="shared" si="1443"/>
        <v>350.59199999999998</v>
      </c>
      <c r="HZ18" s="348">
        <f t="shared" si="1443"/>
        <v>372.50399999999996</v>
      </c>
      <c r="IA18" s="348">
        <f t="shared" si="1443"/>
        <v>394.416</v>
      </c>
      <c r="IB18" s="348">
        <f t="shared" si="1443"/>
        <v>416.32799999999997</v>
      </c>
      <c r="IC18" s="348">
        <f t="shared" si="1443"/>
        <v>438.24</v>
      </c>
      <c r="ID18" s="348">
        <f t="shared" si="1443"/>
        <v>460.15199999999999</v>
      </c>
      <c r="IE18" s="348">
        <f t="shared" si="1443"/>
        <v>482.06399999999996</v>
      </c>
      <c r="IF18" s="348">
        <f t="shared" si="1443"/>
        <v>503.976</v>
      </c>
      <c r="IG18" s="348">
        <f t="shared" si="1443"/>
        <v>525.88799999999992</v>
      </c>
      <c r="IH18" s="348">
        <f t="shared" si="1443"/>
        <v>547.79999999999995</v>
      </c>
      <c r="II18" s="348">
        <f t="shared" si="1443"/>
        <v>569.71199999999999</v>
      </c>
      <c r="IJ18" s="348">
        <f t="shared" si="1443"/>
        <v>591.62400000000002</v>
      </c>
      <c r="IK18" s="348">
        <f t="shared" si="1443"/>
        <v>613.53599999999994</v>
      </c>
      <c r="IL18" s="348">
        <f t="shared" si="1443"/>
        <v>635.44799999999998</v>
      </c>
      <c r="IM18" s="348">
        <f t="shared" si="1443"/>
        <v>657.36</v>
      </c>
      <c r="IN18" s="347">
        <f t="shared" ref="IN18:JR18" si="1444">+$AK$18*IN6</f>
        <v>21.911999999999999</v>
      </c>
      <c r="IO18" s="348">
        <f t="shared" si="1444"/>
        <v>43.823999999999998</v>
      </c>
      <c r="IP18" s="348">
        <f t="shared" si="1444"/>
        <v>65.73599999999999</v>
      </c>
      <c r="IQ18" s="348">
        <f t="shared" si="1444"/>
        <v>87.647999999999996</v>
      </c>
      <c r="IR18" s="348">
        <f t="shared" si="1444"/>
        <v>109.56</v>
      </c>
      <c r="IS18" s="348">
        <f t="shared" si="1444"/>
        <v>131.47199999999998</v>
      </c>
      <c r="IT18" s="348">
        <f t="shared" si="1444"/>
        <v>153.38399999999999</v>
      </c>
      <c r="IU18" s="348">
        <f t="shared" si="1444"/>
        <v>175.29599999999999</v>
      </c>
      <c r="IV18" s="348">
        <f t="shared" si="1444"/>
        <v>197.208</v>
      </c>
      <c r="IW18" s="348">
        <f t="shared" si="1444"/>
        <v>219.12</v>
      </c>
      <c r="IX18" s="348">
        <f t="shared" si="1444"/>
        <v>241.03199999999998</v>
      </c>
      <c r="IY18" s="348">
        <f t="shared" si="1444"/>
        <v>262.94399999999996</v>
      </c>
      <c r="IZ18" s="348">
        <f t="shared" si="1444"/>
        <v>284.85599999999999</v>
      </c>
      <c r="JA18" s="348">
        <f t="shared" si="1444"/>
        <v>306.76799999999997</v>
      </c>
      <c r="JB18" s="348">
        <f t="shared" si="1444"/>
        <v>328.68</v>
      </c>
      <c r="JC18" s="348">
        <f t="shared" si="1444"/>
        <v>350.59199999999998</v>
      </c>
      <c r="JD18" s="348">
        <f t="shared" si="1444"/>
        <v>372.50399999999996</v>
      </c>
      <c r="JE18" s="348">
        <f t="shared" si="1444"/>
        <v>394.416</v>
      </c>
      <c r="JF18" s="348">
        <f t="shared" si="1444"/>
        <v>416.32799999999997</v>
      </c>
      <c r="JG18" s="348">
        <f t="shared" si="1444"/>
        <v>438.24</v>
      </c>
      <c r="JH18" s="348">
        <f t="shared" si="1444"/>
        <v>460.15199999999999</v>
      </c>
      <c r="JI18" s="348">
        <f t="shared" si="1444"/>
        <v>482.06399999999996</v>
      </c>
      <c r="JJ18" s="348">
        <f t="shared" si="1444"/>
        <v>503.976</v>
      </c>
      <c r="JK18" s="348">
        <f t="shared" si="1444"/>
        <v>525.88799999999992</v>
      </c>
      <c r="JL18" s="348">
        <f t="shared" si="1444"/>
        <v>547.79999999999995</v>
      </c>
      <c r="JM18" s="348">
        <f t="shared" si="1444"/>
        <v>569.71199999999999</v>
      </c>
      <c r="JN18" s="348">
        <f t="shared" si="1444"/>
        <v>591.62400000000002</v>
      </c>
      <c r="JO18" s="348">
        <f t="shared" si="1444"/>
        <v>613.53599999999994</v>
      </c>
      <c r="JP18" s="348">
        <f t="shared" si="1444"/>
        <v>635.44799999999998</v>
      </c>
      <c r="JQ18" s="348">
        <f t="shared" si="1444"/>
        <v>657.36</v>
      </c>
      <c r="JR18" s="349">
        <f t="shared" si="1444"/>
        <v>679.27199999999993</v>
      </c>
      <c r="JS18" s="347">
        <f t="shared" ref="JS18:KW18" si="1445">+$AL$18*JS6</f>
        <v>21.911999999999999</v>
      </c>
      <c r="JT18" s="348">
        <f t="shared" si="1445"/>
        <v>43.823999999999998</v>
      </c>
      <c r="JU18" s="348">
        <f t="shared" si="1445"/>
        <v>65.73599999999999</v>
      </c>
      <c r="JV18" s="348">
        <f t="shared" si="1445"/>
        <v>87.647999999999996</v>
      </c>
      <c r="JW18" s="348">
        <f t="shared" si="1445"/>
        <v>109.56</v>
      </c>
      <c r="JX18" s="348">
        <f t="shared" si="1445"/>
        <v>131.47199999999998</v>
      </c>
      <c r="JY18" s="348">
        <f t="shared" si="1445"/>
        <v>153.38399999999999</v>
      </c>
      <c r="JZ18" s="348">
        <f t="shared" si="1445"/>
        <v>175.29599999999999</v>
      </c>
      <c r="KA18" s="348">
        <f t="shared" si="1445"/>
        <v>197.208</v>
      </c>
      <c r="KB18" s="348">
        <f t="shared" si="1445"/>
        <v>219.12</v>
      </c>
      <c r="KC18" s="348">
        <f t="shared" si="1445"/>
        <v>241.03199999999998</v>
      </c>
      <c r="KD18" s="348">
        <f t="shared" si="1445"/>
        <v>262.94399999999996</v>
      </c>
      <c r="KE18" s="348">
        <f t="shared" si="1445"/>
        <v>284.85599999999999</v>
      </c>
      <c r="KF18" s="348">
        <f t="shared" si="1445"/>
        <v>306.76799999999997</v>
      </c>
      <c r="KG18" s="348">
        <f t="shared" si="1445"/>
        <v>328.68</v>
      </c>
      <c r="KH18" s="348">
        <f t="shared" si="1445"/>
        <v>350.59199999999998</v>
      </c>
      <c r="KI18" s="348">
        <f t="shared" si="1445"/>
        <v>372.50399999999996</v>
      </c>
      <c r="KJ18" s="348">
        <f t="shared" si="1445"/>
        <v>394.416</v>
      </c>
      <c r="KK18" s="348">
        <f t="shared" si="1445"/>
        <v>416.32799999999997</v>
      </c>
      <c r="KL18" s="348">
        <f t="shared" si="1445"/>
        <v>438.24</v>
      </c>
      <c r="KM18" s="348">
        <f t="shared" si="1445"/>
        <v>460.15199999999999</v>
      </c>
      <c r="KN18" s="348">
        <f t="shared" si="1445"/>
        <v>482.06399999999996</v>
      </c>
      <c r="KO18" s="348">
        <f t="shared" si="1445"/>
        <v>503.976</v>
      </c>
      <c r="KP18" s="348">
        <f t="shared" si="1445"/>
        <v>525.88799999999992</v>
      </c>
      <c r="KQ18" s="348">
        <f t="shared" si="1445"/>
        <v>547.79999999999995</v>
      </c>
      <c r="KR18" s="348">
        <f t="shared" si="1445"/>
        <v>569.71199999999999</v>
      </c>
      <c r="KS18" s="348">
        <f t="shared" si="1445"/>
        <v>591.62400000000002</v>
      </c>
      <c r="KT18" s="348">
        <f t="shared" si="1445"/>
        <v>613.53599999999994</v>
      </c>
      <c r="KU18" s="348">
        <f t="shared" si="1445"/>
        <v>635.44799999999998</v>
      </c>
      <c r="KV18" s="348">
        <f t="shared" si="1445"/>
        <v>657.36</v>
      </c>
      <c r="KW18" s="349">
        <f t="shared" si="1445"/>
        <v>679.27199999999993</v>
      </c>
      <c r="KX18" s="347">
        <f t="shared" ref="KX18:MA18" si="1446">+$AM$18*KX6</f>
        <v>21.911999999999999</v>
      </c>
      <c r="KY18" s="348">
        <f t="shared" si="1446"/>
        <v>43.823999999999998</v>
      </c>
      <c r="KZ18" s="348">
        <f t="shared" si="1446"/>
        <v>65.73599999999999</v>
      </c>
      <c r="LA18" s="348">
        <f t="shared" si="1446"/>
        <v>87.647999999999996</v>
      </c>
      <c r="LB18" s="348">
        <f t="shared" si="1446"/>
        <v>109.56</v>
      </c>
      <c r="LC18" s="348">
        <f t="shared" si="1446"/>
        <v>131.47199999999998</v>
      </c>
      <c r="LD18" s="348">
        <f t="shared" si="1446"/>
        <v>153.38399999999999</v>
      </c>
      <c r="LE18" s="348">
        <f t="shared" si="1446"/>
        <v>175.29599999999999</v>
      </c>
      <c r="LF18" s="348">
        <f t="shared" si="1446"/>
        <v>197.208</v>
      </c>
      <c r="LG18" s="348">
        <f t="shared" si="1446"/>
        <v>219.12</v>
      </c>
      <c r="LH18" s="348">
        <f t="shared" si="1446"/>
        <v>241.03199999999998</v>
      </c>
      <c r="LI18" s="348">
        <f t="shared" si="1446"/>
        <v>262.94399999999996</v>
      </c>
      <c r="LJ18" s="348">
        <f t="shared" si="1446"/>
        <v>284.85599999999999</v>
      </c>
      <c r="LK18" s="348">
        <f t="shared" si="1446"/>
        <v>306.76799999999997</v>
      </c>
      <c r="LL18" s="348">
        <f t="shared" si="1446"/>
        <v>328.68</v>
      </c>
      <c r="LM18" s="348">
        <f t="shared" si="1446"/>
        <v>350.59199999999998</v>
      </c>
      <c r="LN18" s="348">
        <f t="shared" si="1446"/>
        <v>372.50399999999996</v>
      </c>
      <c r="LO18" s="348">
        <f t="shared" si="1446"/>
        <v>394.416</v>
      </c>
      <c r="LP18" s="348">
        <f t="shared" si="1446"/>
        <v>416.32799999999997</v>
      </c>
      <c r="LQ18" s="348">
        <f t="shared" si="1446"/>
        <v>438.24</v>
      </c>
      <c r="LR18" s="348">
        <f t="shared" si="1446"/>
        <v>460.15199999999999</v>
      </c>
      <c r="LS18" s="348">
        <f t="shared" si="1446"/>
        <v>482.06399999999996</v>
      </c>
      <c r="LT18" s="348">
        <f t="shared" si="1446"/>
        <v>503.976</v>
      </c>
      <c r="LU18" s="348">
        <f t="shared" si="1446"/>
        <v>525.88799999999992</v>
      </c>
      <c r="LV18" s="348">
        <f t="shared" si="1446"/>
        <v>547.79999999999995</v>
      </c>
      <c r="LW18" s="348">
        <f t="shared" si="1446"/>
        <v>569.71199999999999</v>
      </c>
      <c r="LX18" s="348">
        <f t="shared" si="1446"/>
        <v>591.62400000000002</v>
      </c>
      <c r="LY18" s="348">
        <f t="shared" si="1446"/>
        <v>613.53599999999994</v>
      </c>
      <c r="LZ18" s="348">
        <f t="shared" si="1446"/>
        <v>635.44799999999998</v>
      </c>
      <c r="MA18" s="348">
        <f t="shared" si="1446"/>
        <v>657.36</v>
      </c>
      <c r="MB18" s="347">
        <f t="shared" ref="MB18:NF18" si="1447">+$AN$18*MB6</f>
        <v>21.911999999999999</v>
      </c>
      <c r="MC18" s="348">
        <f t="shared" si="1447"/>
        <v>43.823999999999998</v>
      </c>
      <c r="MD18" s="348">
        <f t="shared" si="1447"/>
        <v>65.73599999999999</v>
      </c>
      <c r="ME18" s="348">
        <f t="shared" si="1447"/>
        <v>87.647999999999996</v>
      </c>
      <c r="MF18" s="348">
        <f t="shared" si="1447"/>
        <v>109.56</v>
      </c>
      <c r="MG18" s="348">
        <f t="shared" si="1447"/>
        <v>131.47199999999998</v>
      </c>
      <c r="MH18" s="348">
        <f t="shared" si="1447"/>
        <v>153.38399999999999</v>
      </c>
      <c r="MI18" s="348">
        <f t="shared" si="1447"/>
        <v>175.29599999999999</v>
      </c>
      <c r="MJ18" s="348">
        <f t="shared" si="1447"/>
        <v>197.208</v>
      </c>
      <c r="MK18" s="348">
        <f t="shared" si="1447"/>
        <v>219.12</v>
      </c>
      <c r="ML18" s="348">
        <f t="shared" si="1447"/>
        <v>241.03199999999998</v>
      </c>
      <c r="MM18" s="348">
        <f t="shared" si="1447"/>
        <v>262.94399999999996</v>
      </c>
      <c r="MN18" s="348">
        <f t="shared" si="1447"/>
        <v>284.85599999999999</v>
      </c>
      <c r="MO18" s="348">
        <f t="shared" si="1447"/>
        <v>306.76799999999997</v>
      </c>
      <c r="MP18" s="348">
        <f t="shared" si="1447"/>
        <v>328.68</v>
      </c>
      <c r="MQ18" s="348">
        <f t="shared" si="1447"/>
        <v>350.59199999999998</v>
      </c>
      <c r="MR18" s="348">
        <f t="shared" si="1447"/>
        <v>372.50399999999996</v>
      </c>
      <c r="MS18" s="348">
        <f t="shared" si="1447"/>
        <v>394.416</v>
      </c>
      <c r="MT18" s="348">
        <f t="shared" si="1447"/>
        <v>416.32799999999997</v>
      </c>
      <c r="MU18" s="348">
        <f t="shared" si="1447"/>
        <v>438.24</v>
      </c>
      <c r="MV18" s="348">
        <f t="shared" si="1447"/>
        <v>460.15199999999999</v>
      </c>
      <c r="MW18" s="348">
        <f t="shared" si="1447"/>
        <v>482.06399999999996</v>
      </c>
      <c r="MX18" s="348">
        <f t="shared" si="1447"/>
        <v>503.976</v>
      </c>
      <c r="MY18" s="348">
        <f t="shared" si="1447"/>
        <v>525.88799999999992</v>
      </c>
      <c r="MZ18" s="348">
        <f t="shared" si="1447"/>
        <v>547.79999999999995</v>
      </c>
      <c r="NA18" s="348">
        <f t="shared" si="1447"/>
        <v>569.71199999999999</v>
      </c>
      <c r="NB18" s="348">
        <f t="shared" si="1447"/>
        <v>591.62400000000002</v>
      </c>
      <c r="NC18" s="348">
        <f t="shared" si="1447"/>
        <v>613.53599999999994</v>
      </c>
      <c r="ND18" s="348">
        <f t="shared" si="1447"/>
        <v>635.44799999999998</v>
      </c>
      <c r="NE18" s="348">
        <f t="shared" si="1447"/>
        <v>657.36</v>
      </c>
      <c r="NF18" s="348">
        <f t="shared" si="1447"/>
        <v>679.27199999999993</v>
      </c>
      <c r="NG18" s="347">
        <f t="shared" ref="NG18:OP18" si="1448">+$AO$18*NG6</f>
        <v>21.911999999999999</v>
      </c>
      <c r="NH18" s="348">
        <f t="shared" si="1448"/>
        <v>43.823999999999998</v>
      </c>
      <c r="NI18" s="348">
        <f t="shared" si="1448"/>
        <v>65.73599999999999</v>
      </c>
      <c r="NJ18" s="348">
        <f t="shared" si="1448"/>
        <v>87.647999999999996</v>
      </c>
      <c r="NK18" s="348">
        <f t="shared" si="1448"/>
        <v>109.56</v>
      </c>
      <c r="NL18" s="348">
        <f t="shared" si="1448"/>
        <v>131.47199999999998</v>
      </c>
      <c r="NM18" s="348">
        <f t="shared" si="1448"/>
        <v>153.38399999999999</v>
      </c>
      <c r="NN18" s="348">
        <f t="shared" si="1448"/>
        <v>175.29599999999999</v>
      </c>
      <c r="NO18" s="348">
        <f t="shared" si="1448"/>
        <v>197.208</v>
      </c>
      <c r="NP18" s="348">
        <f t="shared" si="1448"/>
        <v>219.12</v>
      </c>
      <c r="NQ18" s="348">
        <f t="shared" si="1448"/>
        <v>241.03199999999998</v>
      </c>
      <c r="NR18" s="348">
        <f t="shared" si="1448"/>
        <v>262.94399999999996</v>
      </c>
      <c r="NS18" s="348">
        <f t="shared" si="1448"/>
        <v>284.85599999999999</v>
      </c>
      <c r="NT18" s="348">
        <f t="shared" si="1448"/>
        <v>306.76799999999997</v>
      </c>
      <c r="NU18" s="348">
        <f t="shared" si="1448"/>
        <v>328.68</v>
      </c>
      <c r="NV18" s="348">
        <f t="shared" si="1448"/>
        <v>350.59199999999998</v>
      </c>
      <c r="NW18" s="348">
        <f t="shared" si="1448"/>
        <v>372.50399999999996</v>
      </c>
      <c r="NX18" s="348">
        <f t="shared" si="1448"/>
        <v>394.416</v>
      </c>
      <c r="NY18" s="348">
        <f t="shared" si="1448"/>
        <v>416.32799999999997</v>
      </c>
      <c r="NZ18" s="348">
        <f t="shared" si="1448"/>
        <v>438.24</v>
      </c>
      <c r="OA18" s="348">
        <f t="shared" si="1448"/>
        <v>460.15199999999999</v>
      </c>
      <c r="OB18" s="348">
        <f t="shared" si="1448"/>
        <v>482.06399999999996</v>
      </c>
      <c r="OC18" s="348">
        <f t="shared" si="1448"/>
        <v>503.976</v>
      </c>
      <c r="OD18" s="348">
        <f t="shared" si="1448"/>
        <v>525.88799999999992</v>
      </c>
      <c r="OE18" s="348">
        <f t="shared" si="1448"/>
        <v>547.79999999999995</v>
      </c>
      <c r="OF18" s="348">
        <f t="shared" si="1448"/>
        <v>569.71199999999999</v>
      </c>
      <c r="OG18" s="348">
        <f t="shared" si="1448"/>
        <v>591.62400000000002</v>
      </c>
      <c r="OH18" s="348">
        <f t="shared" si="1448"/>
        <v>613.53599999999994</v>
      </c>
      <c r="OI18" s="348">
        <f t="shared" si="1448"/>
        <v>635.44799999999998</v>
      </c>
      <c r="OJ18" s="348">
        <f t="shared" si="1448"/>
        <v>657.36</v>
      </c>
      <c r="OK18" s="348">
        <f t="shared" si="1448"/>
        <v>679.27199999999993</v>
      </c>
      <c r="OL18" s="348">
        <f t="shared" si="1448"/>
        <v>701.18399999999997</v>
      </c>
      <c r="OM18" s="348">
        <f t="shared" si="1448"/>
        <v>723.096</v>
      </c>
      <c r="ON18" s="348">
        <f t="shared" si="1448"/>
        <v>745.00799999999992</v>
      </c>
      <c r="OO18" s="348">
        <f t="shared" si="1448"/>
        <v>766.92</v>
      </c>
      <c r="OP18" s="349">
        <f t="shared" si="1448"/>
        <v>788.83199999999999</v>
      </c>
      <c r="OQ18" s="348">
        <f>24*OQ20/100</f>
        <v>21.911999999999999</v>
      </c>
      <c r="OR18" s="348">
        <f t="shared" ref="OR18:RC18" si="1449">24*OR20/100</f>
        <v>21.911999999999999</v>
      </c>
      <c r="OS18" s="348">
        <f t="shared" si="1449"/>
        <v>21.911999999999999</v>
      </c>
      <c r="OT18" s="348">
        <f t="shared" si="1449"/>
        <v>21.911999999999999</v>
      </c>
      <c r="OU18" s="348">
        <f t="shared" si="1449"/>
        <v>21.911999999999999</v>
      </c>
      <c r="OV18" s="348">
        <f t="shared" si="1449"/>
        <v>21.911999999999999</v>
      </c>
      <c r="OW18" s="348">
        <f t="shared" si="1449"/>
        <v>21.911999999999999</v>
      </c>
      <c r="OX18" s="348">
        <f t="shared" si="1449"/>
        <v>21.911999999999999</v>
      </c>
      <c r="OY18" s="348">
        <f t="shared" si="1449"/>
        <v>21.911999999999999</v>
      </c>
      <c r="OZ18" s="348">
        <f t="shared" si="1449"/>
        <v>21.911999999999999</v>
      </c>
      <c r="PA18" s="348">
        <f t="shared" si="1449"/>
        <v>21.911999999999999</v>
      </c>
      <c r="PB18" s="348">
        <f t="shared" si="1449"/>
        <v>21.911999999999999</v>
      </c>
      <c r="PC18" s="348">
        <f t="shared" si="1449"/>
        <v>21.911999999999999</v>
      </c>
      <c r="PD18" s="348">
        <f t="shared" si="1449"/>
        <v>21.911999999999999</v>
      </c>
      <c r="PE18" s="348">
        <f t="shared" si="1449"/>
        <v>21.911999999999999</v>
      </c>
      <c r="PF18" s="348">
        <f t="shared" si="1449"/>
        <v>21.911999999999999</v>
      </c>
      <c r="PG18" s="348">
        <f t="shared" si="1449"/>
        <v>21.911999999999999</v>
      </c>
      <c r="PH18" s="348">
        <f t="shared" si="1449"/>
        <v>21.911999999999999</v>
      </c>
      <c r="PI18" s="348">
        <f t="shared" si="1449"/>
        <v>21.911999999999999</v>
      </c>
      <c r="PJ18" s="348">
        <f t="shared" si="1449"/>
        <v>21.911999999999999</v>
      </c>
      <c r="PK18" s="348">
        <f t="shared" si="1449"/>
        <v>21.911999999999999</v>
      </c>
      <c r="PL18" s="348">
        <f t="shared" si="1449"/>
        <v>21.911999999999999</v>
      </c>
      <c r="PM18" s="348">
        <f t="shared" si="1449"/>
        <v>21.911999999999999</v>
      </c>
      <c r="PN18" s="348">
        <f t="shared" si="1449"/>
        <v>21.911999999999999</v>
      </c>
      <c r="PO18" s="348">
        <f t="shared" si="1449"/>
        <v>21.911999999999999</v>
      </c>
      <c r="PP18" s="348">
        <f t="shared" si="1449"/>
        <v>21.911999999999999</v>
      </c>
      <c r="PQ18" s="348">
        <f t="shared" si="1449"/>
        <v>21.911999999999999</v>
      </c>
      <c r="PR18" s="348">
        <f t="shared" si="1449"/>
        <v>21.911999999999999</v>
      </c>
      <c r="PS18" s="348">
        <f t="shared" si="1449"/>
        <v>21.911999999999999</v>
      </c>
      <c r="PT18" s="348">
        <f t="shared" si="1449"/>
        <v>21.911999999999999</v>
      </c>
      <c r="PU18" s="348">
        <f t="shared" si="1449"/>
        <v>21.911999999999999</v>
      </c>
      <c r="PV18" s="348">
        <f t="shared" si="1449"/>
        <v>21.911999999999999</v>
      </c>
      <c r="PW18" s="348">
        <f t="shared" si="1449"/>
        <v>21.911999999999999</v>
      </c>
      <c r="PX18" s="348">
        <f t="shared" si="1449"/>
        <v>21.911999999999999</v>
      </c>
      <c r="PY18" s="348">
        <f t="shared" si="1449"/>
        <v>21.911999999999999</v>
      </c>
      <c r="PZ18" s="348">
        <f t="shared" si="1449"/>
        <v>21.911999999999999</v>
      </c>
      <c r="QA18" s="348">
        <f t="shared" si="1449"/>
        <v>21.911999999999999</v>
      </c>
      <c r="QB18" s="348">
        <f t="shared" si="1449"/>
        <v>21.911999999999999</v>
      </c>
      <c r="QC18" s="348">
        <f t="shared" si="1449"/>
        <v>21.911999999999999</v>
      </c>
      <c r="QD18" s="348">
        <f t="shared" si="1449"/>
        <v>21.911999999999999</v>
      </c>
      <c r="QE18" s="348">
        <f t="shared" si="1449"/>
        <v>21.911999999999999</v>
      </c>
      <c r="QF18" s="348">
        <f t="shared" si="1449"/>
        <v>21.911999999999999</v>
      </c>
      <c r="QG18" s="348">
        <f t="shared" si="1449"/>
        <v>21.911999999999999</v>
      </c>
      <c r="QH18" s="348">
        <f t="shared" si="1449"/>
        <v>21.911999999999999</v>
      </c>
      <c r="QI18" s="348">
        <f t="shared" si="1449"/>
        <v>21.911999999999999</v>
      </c>
      <c r="QJ18" s="348">
        <f t="shared" si="1449"/>
        <v>21.911999999999999</v>
      </c>
      <c r="QK18" s="348">
        <f t="shared" si="1449"/>
        <v>21.911999999999999</v>
      </c>
      <c r="QL18" s="348">
        <f t="shared" si="1449"/>
        <v>21.911999999999999</v>
      </c>
      <c r="QM18" s="348">
        <f t="shared" si="1449"/>
        <v>21.911999999999999</v>
      </c>
      <c r="QN18" s="348">
        <f t="shared" si="1449"/>
        <v>21.911999999999999</v>
      </c>
      <c r="QO18" s="348">
        <f t="shared" si="1449"/>
        <v>21.911999999999999</v>
      </c>
      <c r="QP18" s="348">
        <f t="shared" si="1449"/>
        <v>21.911999999999999</v>
      </c>
      <c r="QQ18" s="348">
        <f t="shared" si="1449"/>
        <v>21.911999999999999</v>
      </c>
      <c r="QR18" s="348">
        <f t="shared" si="1449"/>
        <v>21.911999999999999</v>
      </c>
      <c r="QS18" s="348">
        <f t="shared" si="1449"/>
        <v>21.911999999999999</v>
      </c>
      <c r="QT18" s="348">
        <f t="shared" si="1449"/>
        <v>21.911999999999999</v>
      </c>
      <c r="QU18" s="348">
        <f t="shared" si="1449"/>
        <v>21.911999999999999</v>
      </c>
      <c r="QV18" s="348">
        <f t="shared" si="1449"/>
        <v>21.911999999999999</v>
      </c>
      <c r="QW18" s="348">
        <f t="shared" si="1449"/>
        <v>21.911999999999999</v>
      </c>
      <c r="QX18" s="348">
        <f t="shared" si="1449"/>
        <v>21.911999999999999</v>
      </c>
      <c r="QY18" s="348">
        <f t="shared" si="1449"/>
        <v>21.911999999999999</v>
      </c>
      <c r="QZ18" s="348">
        <f t="shared" si="1449"/>
        <v>21.911999999999999</v>
      </c>
      <c r="RA18" s="348">
        <f t="shared" si="1449"/>
        <v>21.911999999999999</v>
      </c>
      <c r="RB18" s="348">
        <f t="shared" si="1449"/>
        <v>21.911999999999999</v>
      </c>
      <c r="RC18" s="348">
        <f t="shared" si="1449"/>
        <v>21.911999999999999</v>
      </c>
      <c r="RD18" s="348">
        <f t="shared" ref="RD18:TO18" si="1450">24*RD20/100</f>
        <v>21.911999999999999</v>
      </c>
      <c r="RE18" s="348">
        <f t="shared" si="1450"/>
        <v>21.911999999999999</v>
      </c>
      <c r="RF18" s="348">
        <f t="shared" si="1450"/>
        <v>21.911999999999999</v>
      </c>
      <c r="RG18" s="348">
        <f t="shared" si="1450"/>
        <v>21.911999999999999</v>
      </c>
      <c r="RH18" s="348">
        <f t="shared" si="1450"/>
        <v>21.911999999999999</v>
      </c>
      <c r="RI18" s="348">
        <f t="shared" si="1450"/>
        <v>21.911999999999999</v>
      </c>
      <c r="RJ18" s="348">
        <f t="shared" si="1450"/>
        <v>21.911999999999999</v>
      </c>
      <c r="RK18" s="348">
        <f t="shared" si="1450"/>
        <v>21.911999999999999</v>
      </c>
      <c r="RL18" s="348">
        <f t="shared" si="1450"/>
        <v>21.911999999999999</v>
      </c>
      <c r="RM18" s="348">
        <f t="shared" si="1450"/>
        <v>21.911999999999999</v>
      </c>
      <c r="RN18" s="348">
        <f t="shared" si="1450"/>
        <v>21.911999999999999</v>
      </c>
      <c r="RO18" s="348">
        <f t="shared" si="1450"/>
        <v>21.911999999999999</v>
      </c>
      <c r="RP18" s="348">
        <f t="shared" si="1450"/>
        <v>21.911999999999999</v>
      </c>
      <c r="RQ18" s="348">
        <f t="shared" si="1450"/>
        <v>21.911999999999999</v>
      </c>
      <c r="RR18" s="348">
        <f t="shared" si="1450"/>
        <v>21.911999999999999</v>
      </c>
      <c r="RS18" s="348">
        <f t="shared" si="1450"/>
        <v>21.911999999999999</v>
      </c>
      <c r="RT18" s="348">
        <f t="shared" si="1450"/>
        <v>21.911999999999999</v>
      </c>
      <c r="RU18" s="348">
        <f t="shared" si="1450"/>
        <v>21.911999999999999</v>
      </c>
      <c r="RV18" s="348">
        <f t="shared" si="1450"/>
        <v>21.911999999999999</v>
      </c>
      <c r="RW18" s="348">
        <f t="shared" si="1450"/>
        <v>21.911999999999999</v>
      </c>
      <c r="RX18" s="348">
        <f t="shared" si="1450"/>
        <v>21.911999999999999</v>
      </c>
      <c r="RY18" s="348">
        <f t="shared" si="1450"/>
        <v>21.911999999999999</v>
      </c>
      <c r="RZ18" s="348">
        <f t="shared" si="1450"/>
        <v>21.911999999999999</v>
      </c>
      <c r="SA18" s="348">
        <f t="shared" si="1450"/>
        <v>21.911999999999999</v>
      </c>
      <c r="SB18" s="348">
        <f t="shared" si="1450"/>
        <v>21.911999999999999</v>
      </c>
      <c r="SC18" s="348">
        <f t="shared" si="1450"/>
        <v>21.911999999999999</v>
      </c>
      <c r="SD18" s="348">
        <f t="shared" si="1450"/>
        <v>21.911999999999999</v>
      </c>
      <c r="SE18" s="348">
        <f t="shared" si="1450"/>
        <v>21.911999999999999</v>
      </c>
      <c r="SF18" s="348">
        <f t="shared" si="1450"/>
        <v>21.911999999999999</v>
      </c>
      <c r="SG18" s="348">
        <f t="shared" si="1450"/>
        <v>21.911999999999999</v>
      </c>
      <c r="SH18" s="348">
        <f t="shared" si="1450"/>
        <v>21.911999999999999</v>
      </c>
      <c r="SI18" s="348">
        <f t="shared" si="1450"/>
        <v>21.911999999999999</v>
      </c>
      <c r="SJ18" s="348">
        <f t="shared" si="1450"/>
        <v>21.911999999999999</v>
      </c>
      <c r="SK18" s="348">
        <f t="shared" si="1450"/>
        <v>21.911999999999999</v>
      </c>
      <c r="SL18" s="348">
        <f t="shared" si="1450"/>
        <v>21.911999999999999</v>
      </c>
      <c r="SM18" s="348">
        <f t="shared" si="1450"/>
        <v>21.911999999999999</v>
      </c>
      <c r="SN18" s="348">
        <f t="shared" si="1450"/>
        <v>21.911999999999999</v>
      </c>
      <c r="SO18" s="348">
        <f t="shared" si="1450"/>
        <v>21.911999999999999</v>
      </c>
      <c r="SP18" s="348">
        <f t="shared" si="1450"/>
        <v>21.911999999999999</v>
      </c>
      <c r="SQ18" s="348">
        <f t="shared" si="1450"/>
        <v>21.911999999999999</v>
      </c>
      <c r="SR18" s="348">
        <f t="shared" si="1450"/>
        <v>21.911999999999999</v>
      </c>
      <c r="SS18" s="348">
        <f t="shared" si="1450"/>
        <v>21.911999999999999</v>
      </c>
      <c r="ST18" s="348">
        <f t="shared" si="1450"/>
        <v>21.911999999999999</v>
      </c>
      <c r="SU18" s="348">
        <f t="shared" si="1450"/>
        <v>21.911999999999999</v>
      </c>
      <c r="SV18" s="348">
        <f t="shared" si="1450"/>
        <v>21.911999999999999</v>
      </c>
      <c r="SW18" s="348">
        <f t="shared" si="1450"/>
        <v>21.911999999999999</v>
      </c>
      <c r="SX18" s="348">
        <f t="shared" si="1450"/>
        <v>21.911999999999999</v>
      </c>
      <c r="SY18" s="348">
        <f t="shared" si="1450"/>
        <v>21.911999999999999</v>
      </c>
      <c r="SZ18" s="348">
        <f t="shared" si="1450"/>
        <v>21.911999999999999</v>
      </c>
      <c r="TA18" s="348">
        <f t="shared" si="1450"/>
        <v>21.911999999999999</v>
      </c>
      <c r="TB18" s="348">
        <f t="shared" si="1450"/>
        <v>21.911999999999999</v>
      </c>
      <c r="TC18" s="348">
        <f t="shared" si="1450"/>
        <v>21.911999999999999</v>
      </c>
      <c r="TD18" s="348">
        <f t="shared" si="1450"/>
        <v>21.911999999999999</v>
      </c>
      <c r="TE18" s="348">
        <f t="shared" si="1450"/>
        <v>21.911999999999999</v>
      </c>
      <c r="TF18" s="348">
        <f t="shared" si="1450"/>
        <v>21.911999999999999</v>
      </c>
      <c r="TG18" s="348">
        <f t="shared" si="1450"/>
        <v>21.911999999999999</v>
      </c>
      <c r="TH18" s="348">
        <f t="shared" si="1450"/>
        <v>21.911999999999999</v>
      </c>
      <c r="TI18" s="348">
        <f t="shared" si="1450"/>
        <v>21.911999999999999</v>
      </c>
      <c r="TJ18" s="348">
        <f t="shared" si="1450"/>
        <v>21.911999999999999</v>
      </c>
      <c r="TK18" s="348">
        <f t="shared" si="1450"/>
        <v>21.911999999999999</v>
      </c>
      <c r="TL18" s="348">
        <f t="shared" si="1450"/>
        <v>21.911999999999999</v>
      </c>
      <c r="TM18" s="348">
        <f t="shared" si="1450"/>
        <v>21.911999999999999</v>
      </c>
      <c r="TN18" s="348">
        <f t="shared" si="1450"/>
        <v>21.911999999999999</v>
      </c>
      <c r="TO18" s="348">
        <f t="shared" si="1450"/>
        <v>21.911999999999999</v>
      </c>
      <c r="TP18" s="348">
        <f t="shared" ref="TP18:WA18" si="1451">24*TP20/100</f>
        <v>21.911999999999999</v>
      </c>
      <c r="TQ18" s="348">
        <f t="shared" si="1451"/>
        <v>21.911999999999999</v>
      </c>
      <c r="TR18" s="348">
        <f t="shared" si="1451"/>
        <v>21.911999999999999</v>
      </c>
      <c r="TS18" s="348">
        <f t="shared" si="1451"/>
        <v>21.911999999999999</v>
      </c>
      <c r="TT18" s="348">
        <f t="shared" si="1451"/>
        <v>21.911999999999999</v>
      </c>
      <c r="TU18" s="348">
        <f t="shared" si="1451"/>
        <v>21.911999999999999</v>
      </c>
      <c r="TV18" s="348">
        <f t="shared" si="1451"/>
        <v>21.911999999999999</v>
      </c>
      <c r="TW18" s="348">
        <f t="shared" si="1451"/>
        <v>21.911999999999999</v>
      </c>
      <c r="TX18" s="348">
        <f t="shared" si="1451"/>
        <v>21.911999999999999</v>
      </c>
      <c r="TY18" s="348">
        <f t="shared" si="1451"/>
        <v>21.911999999999999</v>
      </c>
      <c r="TZ18" s="348">
        <f t="shared" si="1451"/>
        <v>21.911999999999999</v>
      </c>
      <c r="UA18" s="348">
        <f t="shared" si="1451"/>
        <v>21.911999999999999</v>
      </c>
      <c r="UB18" s="348">
        <f t="shared" si="1451"/>
        <v>21.911999999999999</v>
      </c>
      <c r="UC18" s="348">
        <f t="shared" si="1451"/>
        <v>21.911999999999999</v>
      </c>
      <c r="UD18" s="348">
        <f t="shared" si="1451"/>
        <v>21.911999999999999</v>
      </c>
      <c r="UE18" s="348">
        <f t="shared" si="1451"/>
        <v>21.911999999999999</v>
      </c>
      <c r="UF18" s="348">
        <f t="shared" si="1451"/>
        <v>21.911999999999999</v>
      </c>
      <c r="UG18" s="348">
        <f t="shared" si="1451"/>
        <v>21.911999999999999</v>
      </c>
      <c r="UH18" s="348">
        <f t="shared" si="1451"/>
        <v>21.911999999999999</v>
      </c>
      <c r="UI18" s="348">
        <f t="shared" si="1451"/>
        <v>21.911999999999999</v>
      </c>
      <c r="UJ18" s="348">
        <f t="shared" si="1451"/>
        <v>21.911999999999999</v>
      </c>
      <c r="UK18" s="348">
        <f t="shared" si="1451"/>
        <v>21.911999999999999</v>
      </c>
      <c r="UL18" s="348">
        <f t="shared" si="1451"/>
        <v>21.911999999999999</v>
      </c>
      <c r="UM18" s="348">
        <f t="shared" si="1451"/>
        <v>21.911999999999999</v>
      </c>
      <c r="UN18" s="348">
        <f t="shared" si="1451"/>
        <v>21.911999999999999</v>
      </c>
      <c r="UO18" s="348">
        <f t="shared" si="1451"/>
        <v>21.911999999999999</v>
      </c>
      <c r="UP18" s="348">
        <f t="shared" si="1451"/>
        <v>21.911999999999999</v>
      </c>
      <c r="UQ18" s="348">
        <f t="shared" si="1451"/>
        <v>21.911999999999999</v>
      </c>
      <c r="UR18" s="348">
        <f t="shared" si="1451"/>
        <v>21.911999999999999</v>
      </c>
      <c r="US18" s="348">
        <f t="shared" si="1451"/>
        <v>21.911999999999999</v>
      </c>
      <c r="UT18" s="348">
        <f t="shared" si="1451"/>
        <v>21.911999999999999</v>
      </c>
      <c r="UU18" s="348">
        <f t="shared" si="1451"/>
        <v>21.911999999999999</v>
      </c>
      <c r="UV18" s="348">
        <f t="shared" si="1451"/>
        <v>21.911999999999999</v>
      </c>
      <c r="UW18" s="348">
        <f t="shared" si="1451"/>
        <v>21.911999999999999</v>
      </c>
      <c r="UX18" s="348">
        <f t="shared" si="1451"/>
        <v>21.911999999999999</v>
      </c>
      <c r="UY18" s="348">
        <f t="shared" si="1451"/>
        <v>21.911999999999999</v>
      </c>
      <c r="UZ18" s="348">
        <f t="shared" si="1451"/>
        <v>21.911999999999999</v>
      </c>
      <c r="VA18" s="348">
        <f t="shared" si="1451"/>
        <v>21.911999999999999</v>
      </c>
      <c r="VB18" s="348">
        <f t="shared" si="1451"/>
        <v>21.911999999999999</v>
      </c>
      <c r="VC18" s="348">
        <f t="shared" si="1451"/>
        <v>21.911999999999999</v>
      </c>
      <c r="VD18" s="348">
        <f t="shared" si="1451"/>
        <v>21.911999999999999</v>
      </c>
      <c r="VE18" s="348">
        <f t="shared" si="1451"/>
        <v>21.911999999999999</v>
      </c>
      <c r="VF18" s="348">
        <f t="shared" si="1451"/>
        <v>21.911999999999999</v>
      </c>
      <c r="VG18" s="348">
        <f t="shared" si="1451"/>
        <v>21.911999999999999</v>
      </c>
      <c r="VH18" s="348">
        <f t="shared" si="1451"/>
        <v>21.911999999999999</v>
      </c>
      <c r="VI18" s="348">
        <f t="shared" si="1451"/>
        <v>21.911999999999999</v>
      </c>
      <c r="VJ18" s="348">
        <f t="shared" si="1451"/>
        <v>21.911999999999999</v>
      </c>
      <c r="VK18" s="348">
        <f t="shared" si="1451"/>
        <v>21.911999999999999</v>
      </c>
      <c r="VL18" s="348">
        <f t="shared" si="1451"/>
        <v>21.911999999999999</v>
      </c>
      <c r="VM18" s="348">
        <f t="shared" si="1451"/>
        <v>21.911999999999999</v>
      </c>
      <c r="VN18" s="348">
        <f t="shared" si="1451"/>
        <v>21.911999999999999</v>
      </c>
      <c r="VO18" s="348">
        <f t="shared" si="1451"/>
        <v>21.911999999999999</v>
      </c>
      <c r="VP18" s="348">
        <f t="shared" si="1451"/>
        <v>21.911999999999999</v>
      </c>
      <c r="VQ18" s="348">
        <f t="shared" si="1451"/>
        <v>21.911999999999999</v>
      </c>
      <c r="VR18" s="348">
        <f t="shared" si="1451"/>
        <v>21.911999999999999</v>
      </c>
      <c r="VS18" s="348">
        <f t="shared" si="1451"/>
        <v>21.911999999999999</v>
      </c>
      <c r="VT18" s="348">
        <f t="shared" si="1451"/>
        <v>21.911999999999999</v>
      </c>
      <c r="VU18" s="348">
        <f t="shared" si="1451"/>
        <v>21.911999999999999</v>
      </c>
      <c r="VV18" s="348">
        <f t="shared" si="1451"/>
        <v>21.911999999999999</v>
      </c>
      <c r="VW18" s="348">
        <f t="shared" si="1451"/>
        <v>21.911999999999999</v>
      </c>
      <c r="VX18" s="348">
        <f t="shared" si="1451"/>
        <v>21.911999999999999</v>
      </c>
      <c r="VY18" s="348">
        <f t="shared" si="1451"/>
        <v>21.911999999999999</v>
      </c>
      <c r="VZ18" s="348">
        <f t="shared" si="1451"/>
        <v>21.911999999999999</v>
      </c>
      <c r="WA18" s="348">
        <f t="shared" si="1451"/>
        <v>21.911999999999999</v>
      </c>
      <c r="WB18" s="348">
        <f t="shared" ref="WB18:YM18" si="1452">24*WB20/100</f>
        <v>21.911999999999999</v>
      </c>
      <c r="WC18" s="348">
        <f t="shared" si="1452"/>
        <v>21.911999999999999</v>
      </c>
      <c r="WD18" s="348">
        <f t="shared" si="1452"/>
        <v>21.911999999999999</v>
      </c>
      <c r="WE18" s="348">
        <f t="shared" si="1452"/>
        <v>21.911999999999999</v>
      </c>
      <c r="WF18" s="348">
        <f t="shared" si="1452"/>
        <v>21.911999999999999</v>
      </c>
      <c r="WG18" s="348">
        <f t="shared" si="1452"/>
        <v>21.911999999999999</v>
      </c>
      <c r="WH18" s="348">
        <f t="shared" si="1452"/>
        <v>21.911999999999999</v>
      </c>
      <c r="WI18" s="348">
        <f t="shared" si="1452"/>
        <v>21.911999999999999</v>
      </c>
      <c r="WJ18" s="348">
        <f t="shared" si="1452"/>
        <v>21.911999999999999</v>
      </c>
      <c r="WK18" s="348">
        <f t="shared" si="1452"/>
        <v>21.911999999999999</v>
      </c>
      <c r="WL18" s="348">
        <f t="shared" si="1452"/>
        <v>21.911999999999999</v>
      </c>
      <c r="WM18" s="348">
        <f t="shared" si="1452"/>
        <v>21.911999999999999</v>
      </c>
      <c r="WN18" s="348">
        <f t="shared" si="1452"/>
        <v>21.911999999999999</v>
      </c>
      <c r="WO18" s="348">
        <f t="shared" si="1452"/>
        <v>21.911999999999999</v>
      </c>
      <c r="WP18" s="348">
        <f t="shared" si="1452"/>
        <v>21.911999999999999</v>
      </c>
      <c r="WQ18" s="348">
        <f t="shared" si="1452"/>
        <v>21.911999999999999</v>
      </c>
      <c r="WR18" s="348">
        <f t="shared" si="1452"/>
        <v>21.911999999999999</v>
      </c>
      <c r="WS18" s="348">
        <f t="shared" si="1452"/>
        <v>21.911999999999999</v>
      </c>
      <c r="WT18" s="348">
        <f t="shared" si="1452"/>
        <v>21.911999999999999</v>
      </c>
      <c r="WU18" s="348">
        <f t="shared" si="1452"/>
        <v>21.911999999999999</v>
      </c>
      <c r="WV18" s="348">
        <f t="shared" si="1452"/>
        <v>21.911999999999999</v>
      </c>
      <c r="WW18" s="348">
        <f t="shared" si="1452"/>
        <v>21.911999999999999</v>
      </c>
      <c r="WX18" s="348">
        <f t="shared" si="1452"/>
        <v>21.911999999999999</v>
      </c>
      <c r="WY18" s="348">
        <f t="shared" si="1452"/>
        <v>21.911999999999999</v>
      </c>
      <c r="WZ18" s="348">
        <f t="shared" si="1452"/>
        <v>21.911999999999999</v>
      </c>
      <c r="XA18" s="348">
        <f t="shared" si="1452"/>
        <v>21.911999999999999</v>
      </c>
      <c r="XB18" s="348">
        <f t="shared" si="1452"/>
        <v>21.911999999999999</v>
      </c>
      <c r="XC18" s="348">
        <f t="shared" si="1452"/>
        <v>21.911999999999999</v>
      </c>
      <c r="XD18" s="348">
        <f t="shared" si="1452"/>
        <v>21.911999999999999</v>
      </c>
      <c r="XE18" s="348">
        <f t="shared" si="1452"/>
        <v>21.911999999999999</v>
      </c>
      <c r="XF18" s="348">
        <f t="shared" si="1452"/>
        <v>21.911999999999999</v>
      </c>
      <c r="XG18" s="348">
        <f t="shared" si="1452"/>
        <v>21.911999999999999</v>
      </c>
      <c r="XH18" s="348">
        <f t="shared" si="1452"/>
        <v>21.911999999999999</v>
      </c>
      <c r="XI18" s="348">
        <f t="shared" si="1452"/>
        <v>21.911999999999999</v>
      </c>
      <c r="XJ18" s="348">
        <f t="shared" si="1452"/>
        <v>21.911999999999999</v>
      </c>
      <c r="XK18" s="348">
        <f t="shared" si="1452"/>
        <v>21.911999999999999</v>
      </c>
      <c r="XL18" s="348">
        <f t="shared" si="1452"/>
        <v>21.911999999999999</v>
      </c>
      <c r="XM18" s="348">
        <f t="shared" si="1452"/>
        <v>21.911999999999999</v>
      </c>
      <c r="XN18" s="348">
        <f t="shared" si="1452"/>
        <v>21.911999999999999</v>
      </c>
      <c r="XO18" s="348">
        <f t="shared" si="1452"/>
        <v>21.911999999999999</v>
      </c>
      <c r="XP18" s="348">
        <f t="shared" si="1452"/>
        <v>21.911999999999999</v>
      </c>
      <c r="XQ18" s="348">
        <f t="shared" si="1452"/>
        <v>21.911999999999999</v>
      </c>
      <c r="XR18" s="348">
        <f t="shared" si="1452"/>
        <v>21.911999999999999</v>
      </c>
      <c r="XS18" s="348">
        <f t="shared" si="1452"/>
        <v>21.911999999999999</v>
      </c>
      <c r="XT18" s="348">
        <f t="shared" si="1452"/>
        <v>21.911999999999999</v>
      </c>
      <c r="XU18" s="348">
        <f t="shared" si="1452"/>
        <v>21.911999999999999</v>
      </c>
      <c r="XV18" s="348">
        <f t="shared" si="1452"/>
        <v>21.911999999999999</v>
      </c>
      <c r="XW18" s="348">
        <f t="shared" si="1452"/>
        <v>21.911999999999999</v>
      </c>
      <c r="XX18" s="348">
        <f t="shared" si="1452"/>
        <v>21.911999999999999</v>
      </c>
      <c r="XY18" s="348">
        <f t="shared" si="1452"/>
        <v>21.911999999999999</v>
      </c>
      <c r="XZ18" s="348">
        <f t="shared" si="1452"/>
        <v>21.911999999999999</v>
      </c>
      <c r="YA18" s="348">
        <f t="shared" si="1452"/>
        <v>21.911999999999999</v>
      </c>
      <c r="YB18" s="348">
        <f t="shared" si="1452"/>
        <v>21.911999999999999</v>
      </c>
      <c r="YC18" s="348">
        <f t="shared" si="1452"/>
        <v>21.911999999999999</v>
      </c>
      <c r="YD18" s="348">
        <f t="shared" si="1452"/>
        <v>21.911999999999999</v>
      </c>
      <c r="YE18" s="348">
        <f t="shared" si="1452"/>
        <v>21.911999999999999</v>
      </c>
      <c r="YF18" s="348">
        <f t="shared" si="1452"/>
        <v>21.911999999999999</v>
      </c>
      <c r="YG18" s="348">
        <f t="shared" si="1452"/>
        <v>21.911999999999999</v>
      </c>
      <c r="YH18" s="348">
        <f t="shared" si="1452"/>
        <v>21.911999999999999</v>
      </c>
      <c r="YI18" s="348">
        <f t="shared" si="1452"/>
        <v>21.911999999999999</v>
      </c>
      <c r="YJ18" s="348">
        <f t="shared" si="1452"/>
        <v>21.911999999999999</v>
      </c>
      <c r="YK18" s="348">
        <f t="shared" si="1452"/>
        <v>21.911999999999999</v>
      </c>
      <c r="YL18" s="348">
        <f t="shared" si="1452"/>
        <v>21.911999999999999</v>
      </c>
      <c r="YM18" s="348">
        <f t="shared" si="1452"/>
        <v>21.911999999999999</v>
      </c>
      <c r="YN18" s="348">
        <f t="shared" ref="YN18:AAY18" si="1453">24*YN20/100</f>
        <v>21.911999999999999</v>
      </c>
      <c r="YO18" s="348">
        <f t="shared" si="1453"/>
        <v>21.911999999999999</v>
      </c>
      <c r="YP18" s="348">
        <f t="shared" si="1453"/>
        <v>21.911999999999999</v>
      </c>
      <c r="YQ18" s="348">
        <f t="shared" si="1453"/>
        <v>21.911999999999999</v>
      </c>
      <c r="YR18" s="348">
        <f t="shared" si="1453"/>
        <v>21.911999999999999</v>
      </c>
      <c r="YS18" s="348">
        <f t="shared" si="1453"/>
        <v>21.911999999999999</v>
      </c>
      <c r="YT18" s="348">
        <f t="shared" si="1453"/>
        <v>21.911999999999999</v>
      </c>
      <c r="YU18" s="348">
        <f t="shared" si="1453"/>
        <v>21.911999999999999</v>
      </c>
      <c r="YV18" s="348">
        <f t="shared" si="1453"/>
        <v>21.911999999999999</v>
      </c>
      <c r="YW18" s="348">
        <f t="shared" si="1453"/>
        <v>21.911999999999999</v>
      </c>
      <c r="YX18" s="348">
        <f t="shared" si="1453"/>
        <v>21.911999999999999</v>
      </c>
      <c r="YY18" s="348">
        <f t="shared" si="1453"/>
        <v>21.911999999999999</v>
      </c>
      <c r="YZ18" s="348">
        <f t="shared" si="1453"/>
        <v>21.911999999999999</v>
      </c>
      <c r="ZA18" s="348">
        <f t="shared" si="1453"/>
        <v>21.911999999999999</v>
      </c>
      <c r="ZB18" s="348">
        <f t="shared" si="1453"/>
        <v>21.911999999999999</v>
      </c>
      <c r="ZC18" s="348">
        <f t="shared" si="1453"/>
        <v>21.911999999999999</v>
      </c>
      <c r="ZD18" s="348">
        <f t="shared" si="1453"/>
        <v>21.911999999999999</v>
      </c>
      <c r="ZE18" s="348">
        <f t="shared" si="1453"/>
        <v>21.911999999999999</v>
      </c>
      <c r="ZF18" s="348">
        <f t="shared" si="1453"/>
        <v>21.911999999999999</v>
      </c>
      <c r="ZG18" s="348">
        <f t="shared" si="1453"/>
        <v>21.911999999999999</v>
      </c>
      <c r="ZH18" s="348">
        <f t="shared" si="1453"/>
        <v>21.911999999999999</v>
      </c>
      <c r="ZI18" s="348">
        <f t="shared" si="1453"/>
        <v>21.911999999999999</v>
      </c>
      <c r="ZJ18" s="348">
        <f t="shared" si="1453"/>
        <v>21.911999999999999</v>
      </c>
      <c r="ZK18" s="348">
        <f t="shared" si="1453"/>
        <v>21.911999999999999</v>
      </c>
      <c r="ZL18" s="348">
        <f t="shared" si="1453"/>
        <v>21.911999999999999</v>
      </c>
      <c r="ZM18" s="348">
        <f t="shared" si="1453"/>
        <v>21.911999999999999</v>
      </c>
      <c r="ZN18" s="348">
        <f t="shared" si="1453"/>
        <v>21.911999999999999</v>
      </c>
      <c r="ZO18" s="348">
        <f t="shared" si="1453"/>
        <v>21.911999999999999</v>
      </c>
      <c r="ZP18" s="348">
        <f t="shared" si="1453"/>
        <v>21.911999999999999</v>
      </c>
      <c r="ZQ18" s="348">
        <f t="shared" si="1453"/>
        <v>21.911999999999999</v>
      </c>
      <c r="ZR18" s="348">
        <f t="shared" si="1453"/>
        <v>21.911999999999999</v>
      </c>
      <c r="ZS18" s="348">
        <f t="shared" si="1453"/>
        <v>21.911999999999999</v>
      </c>
      <c r="ZT18" s="348">
        <f t="shared" si="1453"/>
        <v>21.911999999999999</v>
      </c>
      <c r="ZU18" s="348">
        <f t="shared" si="1453"/>
        <v>21.911999999999999</v>
      </c>
      <c r="ZV18" s="348">
        <f t="shared" si="1453"/>
        <v>21.911999999999999</v>
      </c>
      <c r="ZW18" s="348">
        <f t="shared" si="1453"/>
        <v>21.911999999999999</v>
      </c>
      <c r="ZX18" s="348">
        <f t="shared" si="1453"/>
        <v>21.911999999999999</v>
      </c>
      <c r="ZY18" s="348">
        <f t="shared" si="1453"/>
        <v>21.911999999999999</v>
      </c>
      <c r="ZZ18" s="348">
        <f t="shared" si="1453"/>
        <v>21.911999999999999</v>
      </c>
      <c r="AAA18" s="348">
        <f t="shared" si="1453"/>
        <v>21.911999999999999</v>
      </c>
      <c r="AAB18" s="348">
        <f t="shared" si="1453"/>
        <v>21.911999999999999</v>
      </c>
      <c r="AAC18" s="348">
        <f t="shared" si="1453"/>
        <v>21.911999999999999</v>
      </c>
      <c r="AAD18" s="348">
        <f t="shared" si="1453"/>
        <v>21.911999999999999</v>
      </c>
      <c r="AAE18" s="348">
        <f t="shared" si="1453"/>
        <v>21.911999999999999</v>
      </c>
      <c r="AAF18" s="348">
        <f t="shared" si="1453"/>
        <v>21.911999999999999</v>
      </c>
      <c r="AAG18" s="348">
        <f t="shared" si="1453"/>
        <v>21.911999999999999</v>
      </c>
      <c r="AAH18" s="348">
        <f t="shared" si="1453"/>
        <v>21.911999999999999</v>
      </c>
      <c r="AAI18" s="348">
        <f t="shared" si="1453"/>
        <v>21.911999999999999</v>
      </c>
      <c r="AAJ18" s="348">
        <f t="shared" si="1453"/>
        <v>21.911999999999999</v>
      </c>
      <c r="AAK18" s="348">
        <f t="shared" si="1453"/>
        <v>21.911999999999999</v>
      </c>
      <c r="AAL18" s="348">
        <f t="shared" si="1453"/>
        <v>21.911999999999999</v>
      </c>
      <c r="AAM18" s="348">
        <f t="shared" si="1453"/>
        <v>21.911999999999999</v>
      </c>
      <c r="AAN18" s="348">
        <f t="shared" si="1453"/>
        <v>21.911999999999999</v>
      </c>
      <c r="AAO18" s="348">
        <f t="shared" si="1453"/>
        <v>21.911999999999999</v>
      </c>
      <c r="AAP18" s="348">
        <f t="shared" si="1453"/>
        <v>21.911999999999999</v>
      </c>
      <c r="AAQ18" s="348">
        <f t="shared" si="1453"/>
        <v>21.911999999999999</v>
      </c>
      <c r="AAR18" s="348">
        <f t="shared" si="1453"/>
        <v>21.911999999999999</v>
      </c>
      <c r="AAS18" s="348">
        <f t="shared" si="1453"/>
        <v>21.911999999999999</v>
      </c>
      <c r="AAT18" s="348">
        <f t="shared" si="1453"/>
        <v>21.911999999999999</v>
      </c>
      <c r="AAU18" s="348">
        <f t="shared" si="1453"/>
        <v>21.911999999999999</v>
      </c>
      <c r="AAV18" s="348">
        <f t="shared" si="1453"/>
        <v>21.911999999999999</v>
      </c>
      <c r="AAW18" s="348">
        <f t="shared" si="1453"/>
        <v>21.911999999999999</v>
      </c>
      <c r="AAX18" s="348">
        <f t="shared" si="1453"/>
        <v>21.911999999999999</v>
      </c>
      <c r="AAY18" s="348">
        <f t="shared" si="1453"/>
        <v>21.911999999999999</v>
      </c>
      <c r="AAZ18" s="348">
        <f t="shared" ref="AAZ18:ACQ18" si="1454">24*AAZ20/100</f>
        <v>21.911999999999999</v>
      </c>
      <c r="ABA18" s="348">
        <f t="shared" si="1454"/>
        <v>21.911999999999999</v>
      </c>
      <c r="ABB18" s="348">
        <f t="shared" si="1454"/>
        <v>21.911999999999999</v>
      </c>
      <c r="ABC18" s="348">
        <f t="shared" si="1454"/>
        <v>21.911999999999999</v>
      </c>
      <c r="ABD18" s="348">
        <f t="shared" si="1454"/>
        <v>21.911999999999999</v>
      </c>
      <c r="ABE18" s="348">
        <f t="shared" si="1454"/>
        <v>21.911999999999999</v>
      </c>
      <c r="ABF18" s="348">
        <f t="shared" si="1454"/>
        <v>21.911999999999999</v>
      </c>
      <c r="ABG18" s="348">
        <f t="shared" si="1454"/>
        <v>21.911999999999999</v>
      </c>
      <c r="ABH18" s="348">
        <f t="shared" si="1454"/>
        <v>21.911999999999999</v>
      </c>
      <c r="ABI18" s="348">
        <f t="shared" si="1454"/>
        <v>21.911999999999999</v>
      </c>
      <c r="ABJ18" s="348">
        <f t="shared" si="1454"/>
        <v>21.911999999999999</v>
      </c>
      <c r="ABK18" s="348">
        <f t="shared" si="1454"/>
        <v>21.911999999999999</v>
      </c>
      <c r="ABL18" s="348">
        <f t="shared" si="1454"/>
        <v>21.911999999999999</v>
      </c>
      <c r="ABM18" s="348">
        <f t="shared" si="1454"/>
        <v>21.911999999999999</v>
      </c>
      <c r="ABN18" s="348">
        <f t="shared" si="1454"/>
        <v>21.911999999999999</v>
      </c>
      <c r="ABO18" s="348">
        <f t="shared" si="1454"/>
        <v>21.911999999999999</v>
      </c>
      <c r="ABP18" s="348">
        <f t="shared" si="1454"/>
        <v>21.911999999999999</v>
      </c>
      <c r="ABQ18" s="348">
        <f t="shared" si="1454"/>
        <v>21.911999999999999</v>
      </c>
      <c r="ABR18" s="348">
        <f t="shared" si="1454"/>
        <v>21.911999999999999</v>
      </c>
      <c r="ABS18" s="348">
        <f t="shared" si="1454"/>
        <v>21.911999999999999</v>
      </c>
      <c r="ABT18" s="348">
        <f t="shared" si="1454"/>
        <v>21.911999999999999</v>
      </c>
      <c r="ABU18" s="348">
        <f t="shared" si="1454"/>
        <v>21.911999999999999</v>
      </c>
      <c r="ABV18" s="348">
        <f t="shared" si="1454"/>
        <v>21.911999999999999</v>
      </c>
      <c r="ABW18" s="348">
        <f t="shared" si="1454"/>
        <v>21.911999999999999</v>
      </c>
      <c r="ABX18" s="348">
        <f t="shared" si="1454"/>
        <v>21.911999999999999</v>
      </c>
      <c r="ABY18" s="348">
        <f t="shared" si="1454"/>
        <v>21.911999999999999</v>
      </c>
      <c r="ABZ18" s="348">
        <f t="shared" si="1454"/>
        <v>21.911999999999999</v>
      </c>
      <c r="ACA18" s="348">
        <f t="shared" si="1454"/>
        <v>21.911999999999999</v>
      </c>
      <c r="ACB18" s="348">
        <f t="shared" si="1454"/>
        <v>21.911999999999999</v>
      </c>
      <c r="ACC18" s="348">
        <f t="shared" si="1454"/>
        <v>21.911999999999999</v>
      </c>
      <c r="ACD18" s="348">
        <f t="shared" si="1454"/>
        <v>21.911999999999999</v>
      </c>
      <c r="ACE18" s="348">
        <f t="shared" si="1454"/>
        <v>21.911999999999999</v>
      </c>
      <c r="ACF18" s="348">
        <f t="shared" si="1454"/>
        <v>21.911999999999999</v>
      </c>
      <c r="ACG18" s="348">
        <f t="shared" si="1454"/>
        <v>21.911999999999999</v>
      </c>
      <c r="ACH18" s="348">
        <f t="shared" si="1454"/>
        <v>21.911999999999999</v>
      </c>
      <c r="ACI18" s="348">
        <f t="shared" si="1454"/>
        <v>21.911999999999999</v>
      </c>
      <c r="ACJ18" s="348">
        <f t="shared" si="1454"/>
        <v>21.911999999999999</v>
      </c>
      <c r="ACK18" s="348">
        <f t="shared" si="1454"/>
        <v>21.911999999999999</v>
      </c>
      <c r="ACL18" s="348">
        <f t="shared" si="1454"/>
        <v>21.911999999999999</v>
      </c>
      <c r="ACM18" s="348">
        <f t="shared" si="1454"/>
        <v>21.911999999999999</v>
      </c>
      <c r="ACN18" s="348">
        <f t="shared" si="1454"/>
        <v>21.911999999999999</v>
      </c>
      <c r="ACO18" s="348">
        <f t="shared" si="1454"/>
        <v>21.911999999999999</v>
      </c>
      <c r="ACP18" s="348">
        <f t="shared" si="1454"/>
        <v>21.911999999999999</v>
      </c>
      <c r="ACQ18" s="348">
        <f t="shared" si="1454"/>
        <v>21.911999999999999</v>
      </c>
      <c r="ACR18" s="348">
        <f>+(LOOKUP(ACR5-ACR6+1,$OQ$3:$ACQ$3,$OQ$18:$ACQ$18)+LOOKUP(ACR5-ACR6+2,$OQ$3:$ACQ$3,$OQ$18:$ACQ$18))</f>
        <v>43.823999999999998</v>
      </c>
      <c r="ACS18" s="348" cm="1">
        <f t="array" ref="ACS18">+(LOOKUP(ACS5-ACS6+1,$OQ$3:$ACQ$3,$OQ$18:$ACQ$18+LOOKUP(ACS5-ACS6+2,$OQ$3:$ACQ$3,$OQ$18:$ACQ$18+LOOKUP(ACS5-ACS6+3,$OQ$3:$ACQ$3,$OQ$18:$ACQ$18+LOOKUP(ACS5-ACS6+4,$OQ$3:$ACQ$3,$OQ$18:$ACQ$18+LOOKUP(ACS5-ACS6+5,$OQ$3:$ACQ$3,$OQ$18:$ACQ$18+LOOKUP(ACS5-ACS6+6,$OQ$3:$ACQ$3,$OQ$18:$ACQ$18+LOOKUP(ACS5-ACS6+7,$OQ$3:$ACQ$3,$OQ$18:$ACQ$18))))))))</f>
        <v>153.38400000000001</v>
      </c>
      <c r="ACT18" s="348" cm="1">
        <f t="array" ref="ACT18">+(LOOKUP(ACT5-ACT6+1,$OQ$3:$ACQ$3,$OQ$18:$ACQ$18+LOOKUP(ACT5-ACT6+2,$OQ$3:$ACQ$3,$OQ$18:$ACQ$18+LOOKUP(ACT5-ACT6+3,$OQ$3:$ACQ$3,$OQ$18:$ACQ$18+LOOKUP(ACT5-ACT6+4,$OQ$3:$ACQ$3,$OQ$18:$ACQ$18+LOOKUP(ACT5-ACT6+5,$OQ$3:$ACQ$3,$OQ$18:$ACQ$18+LOOKUP(ACT5-ACT6+6,$OQ$3:$ACQ$3,$OQ$18:$ACQ$18+LOOKUP(ACT5-ACT6+7,$OQ$3:$ACQ$3,$OQ$18:$ACQ$18))))))))</f>
        <v>153.38400000000001</v>
      </c>
      <c r="ACU18" s="348" cm="1">
        <f t="array" ref="ACU18">+(LOOKUP(ACU5-ACU6+1,$OQ$3:$ACQ$3,$OQ$18:$ACQ$18+LOOKUP(ACU5-ACU6+2,$OQ$3:$ACQ$3,$OQ$18:$ACQ$18+LOOKUP(ACU5-ACU6+3,$OQ$3:$ACQ$3,$OQ$18:$ACQ$18+LOOKUP(ACU5-ACU6+4,$OQ$3:$ACQ$3,$OQ$18:$ACQ$18+LOOKUP(ACU5-ACU6+5,$OQ$3:$ACQ$3,$OQ$18:$ACQ$18+LOOKUP(ACU5-ACU6+6,$OQ$3:$ACQ$3,$OQ$18:$ACQ$18+LOOKUP(ACU5-ACU6+7,$OQ$3:$ACQ$3,$OQ$18:$ACQ$18))))))))</f>
        <v>153.38400000000001</v>
      </c>
      <c r="ACV18" s="348" cm="1">
        <f t="array" ref="ACV18">+(LOOKUP(ACV5-ACV6+1,$OQ$3:$ACQ$3,$OQ$18:$ACQ$18+LOOKUP(ACV5-ACV6+2,$OQ$3:$ACQ$3,$OQ$18:$ACQ$18+LOOKUP(ACV5-ACV6+3,$OQ$3:$ACQ$3,$OQ$18:$ACQ$18+LOOKUP(ACV5-ACV6+4,$OQ$3:$ACQ$3,$OQ$18:$ACQ$18+LOOKUP(ACV5-ACV6+5,$OQ$3:$ACQ$3,$OQ$18:$ACQ$18+LOOKUP(ACV5-ACV6+6,$OQ$3:$ACQ$3,$OQ$18:$ACQ$18+LOOKUP(ACV5-ACV6+7,$OQ$3:$ACQ$3,$OQ$18:$ACQ$18))))))))</f>
        <v>153.38400000000001</v>
      </c>
      <c r="ACW18" s="348" cm="1">
        <f t="array" ref="ACW18">+(LOOKUP(ACW5-ACW6+1,$OQ$3:$ACQ$3,$OQ$18:$ACQ$18+LOOKUP(ACW5-ACW6+2,$OQ$3:$ACQ$3,$OQ$18:$ACQ$18+LOOKUP(ACW5-ACW6+3,$OQ$3:$ACQ$3,$OQ$18:$ACQ$18+LOOKUP(ACW5-ACW6+4,$OQ$3:$ACQ$3,$OQ$18:$ACQ$18+LOOKUP(ACW5-ACW6+5,$OQ$3:$ACQ$3,$OQ$18:$ACQ$18+LOOKUP(ACW5-ACW6+6,$OQ$3:$ACQ$3,$OQ$18:$ACQ$18+LOOKUP(ACW5-ACW6+7,$OQ$3:$ACQ$3,$OQ$18:$ACQ$18))))))))</f>
        <v>153.38400000000001</v>
      </c>
      <c r="ACX18" s="348" cm="1">
        <f t="array" ref="ACX18">+(LOOKUP(ACX5-ACX6+1,$OQ$3:$ACQ$3,$OQ$18:$ACQ$18+LOOKUP(ACX5-ACX6+2,$OQ$3:$ACQ$3,$OQ$18:$ACQ$18+LOOKUP(ACX5-ACX6+3,$OQ$3:$ACQ$3,$OQ$18:$ACQ$18+LOOKUP(ACX5-ACX6+4,$OQ$3:$ACQ$3,$OQ$18:$ACQ$18+LOOKUP(ACX5-ACX6+5,$OQ$3:$ACQ$3,$OQ$18:$ACQ$18+LOOKUP(ACX5-ACX6+6,$OQ$3:$ACQ$3,$OQ$18:$ACQ$18+LOOKUP(ACX5-ACX6+7,$OQ$3:$ACQ$3,$OQ$18:$ACQ$18))))))))</f>
        <v>153.38400000000001</v>
      </c>
      <c r="ACY18" s="348" cm="1">
        <f t="array" ref="ACY18">+(LOOKUP(ACY5-ACY6+1,$OQ$3:$ACQ$3,$OQ$18:$ACQ$18+LOOKUP(ACY5-ACY6+2,$OQ$3:$ACQ$3,$OQ$18:$ACQ$18+LOOKUP(ACY5-ACY6+3,$OQ$3:$ACQ$3,$OQ$18:$ACQ$18+LOOKUP(ACY5-ACY6+4,$OQ$3:$ACQ$3,$OQ$18:$ACQ$18+LOOKUP(ACY5-ACY6+5,$OQ$3:$ACQ$3,$OQ$18:$ACQ$18+LOOKUP(ACY5-ACY6+6,$OQ$3:$ACQ$3,$OQ$18:$ACQ$18+LOOKUP(ACY5-ACY6+7,$OQ$3:$ACQ$3,$OQ$18:$ACQ$18))))))))</f>
        <v>153.38400000000001</v>
      </c>
      <c r="ACZ18" s="348" cm="1">
        <f t="array" ref="ACZ18">+(LOOKUP(ACZ5-ACZ6+1,$OQ$3:$ACQ$3,$OQ$18:$ACQ$18+LOOKUP(ACZ5-ACZ6+2,$OQ$3:$ACQ$3,$OQ$18:$ACQ$18+LOOKUP(ACZ5-ACZ6+3,$OQ$3:$ACQ$3,$OQ$18:$ACQ$18+LOOKUP(ACZ5-ACZ6+4,$OQ$3:$ACQ$3,$OQ$18:$ACQ$18+LOOKUP(ACZ5-ACZ6+5,$OQ$3:$ACQ$3,$OQ$18:$ACQ$18+LOOKUP(ACZ5-ACZ6+6,$OQ$3:$ACQ$3,$OQ$18:$ACQ$18+LOOKUP(ACZ5-ACZ6+7,$OQ$3:$ACQ$3,$OQ$18:$ACQ$18))))))))</f>
        <v>153.38400000000001</v>
      </c>
      <c r="ADA18" s="348" cm="1">
        <f t="array" ref="ADA18">+(LOOKUP(ADA5-ADA6+1,$OQ$3:$ACQ$3,$OQ$18:$ACQ$18+LOOKUP(ADA5-ADA6+2,$OQ$3:$ACQ$3,$OQ$18:$ACQ$18+LOOKUP(ADA5-ADA6+3,$OQ$3:$ACQ$3,$OQ$18:$ACQ$18+LOOKUP(ADA5-ADA6+4,$OQ$3:$ACQ$3,$OQ$18:$ACQ$18+LOOKUP(ADA5-ADA6+5,$OQ$3:$ACQ$3,$OQ$18:$ACQ$18+LOOKUP(ADA5-ADA6+6,$OQ$3:$ACQ$3,$OQ$18:$ACQ$18+LOOKUP(ADA5-ADA6+7,$OQ$3:$ACQ$3,$OQ$18:$ACQ$18))))))))</f>
        <v>153.38400000000001</v>
      </c>
      <c r="ADB18" s="348" cm="1">
        <f t="array" ref="ADB18">+(LOOKUP(ADB5-ADB6+1,$OQ$3:$ACQ$3,$OQ$18:$ACQ$18+LOOKUP(ADB5-ADB6+2,$OQ$3:$ACQ$3,$OQ$18:$ACQ$18+LOOKUP(ADB5-ADB6+3,$OQ$3:$ACQ$3,$OQ$18:$ACQ$18+LOOKUP(ADB5-ADB6+4,$OQ$3:$ACQ$3,$OQ$18:$ACQ$18+LOOKUP(ADB5-ADB6+5,$OQ$3:$ACQ$3,$OQ$18:$ACQ$18+LOOKUP(ADB5-ADB6+6,$OQ$3:$ACQ$3,$OQ$18:$ACQ$18+LOOKUP(ADB5-ADB6+7,$OQ$3:$ACQ$3,$OQ$18:$ACQ$18))))))))</f>
        <v>153.38400000000001</v>
      </c>
      <c r="ADC18" s="348" cm="1">
        <f t="array" ref="ADC18">+(LOOKUP(ADC5-ADC6+1,$OQ$3:$ACQ$3,$OQ$18:$ACQ$18+LOOKUP(ADC5-ADC6+2,$OQ$3:$ACQ$3,$OQ$18:$ACQ$18+LOOKUP(ADC5-ADC6+3,$OQ$3:$ACQ$3,$OQ$18:$ACQ$18+LOOKUP(ADC5-ADC6+4,$OQ$3:$ACQ$3,$OQ$18:$ACQ$18+LOOKUP(ADC5-ADC6+5,$OQ$3:$ACQ$3,$OQ$18:$ACQ$18+LOOKUP(ADC5-ADC6+6,$OQ$3:$ACQ$3,$OQ$18:$ACQ$18+LOOKUP(ADC5-ADC6+7,$OQ$3:$ACQ$3,$OQ$18:$ACQ$18))))))))</f>
        <v>153.38400000000001</v>
      </c>
      <c r="ADD18" s="348" cm="1">
        <f t="array" ref="ADD18">+(LOOKUP(ADD5-ADD6+1,$OQ$3:$ACQ$3,$OQ$18:$ACQ$18+LOOKUP(ADD5-ADD6+2,$OQ$3:$ACQ$3,$OQ$18:$ACQ$18+LOOKUP(ADD5-ADD6+3,$OQ$3:$ACQ$3,$OQ$18:$ACQ$18+LOOKUP(ADD5-ADD6+4,$OQ$3:$ACQ$3,$OQ$18:$ACQ$18+LOOKUP(ADD5-ADD6+5,$OQ$3:$ACQ$3,$OQ$18:$ACQ$18+LOOKUP(ADD5-ADD6+6,$OQ$3:$ACQ$3,$OQ$18:$ACQ$18+LOOKUP(ADD5-ADD6+7,$OQ$3:$ACQ$3,$OQ$18:$ACQ$18))))))))</f>
        <v>153.38400000000001</v>
      </c>
      <c r="ADE18" s="348" cm="1">
        <f t="array" ref="ADE18">+(LOOKUP(ADE5-ADE6+1,$OQ$3:$ACQ$3,$OQ$18:$ACQ$18+LOOKUP(ADE5-ADE6+2,$OQ$3:$ACQ$3,$OQ$18:$ACQ$18+LOOKUP(ADE5-ADE6+3,$OQ$3:$ACQ$3,$OQ$18:$ACQ$18+LOOKUP(ADE5-ADE6+4,$OQ$3:$ACQ$3,$OQ$18:$ACQ$18+LOOKUP(ADE5-ADE6+5,$OQ$3:$ACQ$3,$OQ$18:$ACQ$18+LOOKUP(ADE5-ADE6+6,$OQ$3:$ACQ$3,$OQ$18:$ACQ$18+LOOKUP(ADE5-ADE6+7,$OQ$3:$ACQ$3,$OQ$18:$ACQ$18))))))))</f>
        <v>153.38400000000001</v>
      </c>
      <c r="ADF18" s="348" cm="1">
        <f t="array" ref="ADF18">+(LOOKUP(ADF5-ADF6+1,$OQ$3:$ACQ$3,$OQ$18:$ACQ$18+LOOKUP(ADF5-ADF6+2,$OQ$3:$ACQ$3,$OQ$18:$ACQ$18+LOOKUP(ADF5-ADF6+3,$OQ$3:$ACQ$3,$OQ$18:$ACQ$18+LOOKUP(ADF5-ADF6+4,$OQ$3:$ACQ$3,$OQ$18:$ACQ$18+LOOKUP(ADF5-ADF6+5,$OQ$3:$ACQ$3,$OQ$18:$ACQ$18+LOOKUP(ADF5-ADF6+6,$OQ$3:$ACQ$3,$OQ$18:$ACQ$18+LOOKUP(ADF5-ADF6+7,$OQ$3:$ACQ$3,$OQ$18:$ACQ$18))))))))</f>
        <v>153.38400000000001</v>
      </c>
      <c r="ADG18" s="348" cm="1">
        <f t="array" ref="ADG18">+(LOOKUP(ADG5-ADG6+1,$OQ$3:$ACQ$3,$OQ$18:$ACQ$18+LOOKUP(ADG5-ADG6+2,$OQ$3:$ACQ$3,$OQ$18:$ACQ$18+LOOKUP(ADG5-ADG6+3,$OQ$3:$ACQ$3,$OQ$18:$ACQ$18+LOOKUP(ADG5-ADG6+4,$OQ$3:$ACQ$3,$OQ$18:$ACQ$18+LOOKUP(ADG5-ADG6+5,$OQ$3:$ACQ$3,$OQ$18:$ACQ$18+LOOKUP(ADG5-ADG6+6,$OQ$3:$ACQ$3,$OQ$18:$ACQ$18+LOOKUP(ADG5-ADG6+7,$OQ$3:$ACQ$3,$OQ$18:$ACQ$18))))))))</f>
        <v>153.38400000000001</v>
      </c>
      <c r="ADH18" s="348" cm="1">
        <f t="array" ref="ADH18">+(LOOKUP(ADH5-ADH6+1,$OQ$3:$ACQ$3,$OQ$18:$ACQ$18+LOOKUP(ADH5-ADH6+2,$OQ$3:$ACQ$3,$OQ$18:$ACQ$18+LOOKUP(ADH5-ADH6+3,$OQ$3:$ACQ$3,$OQ$18:$ACQ$18+LOOKUP(ADH5-ADH6+4,$OQ$3:$ACQ$3,$OQ$18:$ACQ$18+LOOKUP(ADH5-ADH6+5,$OQ$3:$ACQ$3,$OQ$18:$ACQ$18+LOOKUP(ADH5-ADH6+6,$OQ$3:$ACQ$3,$OQ$18:$ACQ$18+LOOKUP(ADH5-ADH6+7,$OQ$3:$ACQ$3,$OQ$18:$ACQ$18))))))))</f>
        <v>153.38400000000001</v>
      </c>
      <c r="ADI18" s="348" cm="1">
        <f t="array" ref="ADI18">+(LOOKUP(ADI5-ADI6+1,$OQ$3:$ACQ$3,$OQ$18:$ACQ$18+LOOKUP(ADI5-ADI6+2,$OQ$3:$ACQ$3,$OQ$18:$ACQ$18+LOOKUP(ADI5-ADI6+3,$OQ$3:$ACQ$3,$OQ$18:$ACQ$18+LOOKUP(ADI5-ADI6+4,$OQ$3:$ACQ$3,$OQ$18:$ACQ$18+LOOKUP(ADI5-ADI6+5,$OQ$3:$ACQ$3,$OQ$18:$ACQ$18+LOOKUP(ADI5-ADI6+6,$OQ$3:$ACQ$3,$OQ$18:$ACQ$18+LOOKUP(ADI5-ADI6+7,$OQ$3:$ACQ$3,$OQ$18:$ACQ$18))))))))</f>
        <v>153.38400000000001</v>
      </c>
      <c r="ADJ18" s="348" cm="1">
        <f t="array" ref="ADJ18">+(LOOKUP(ADJ5-ADJ6+1,$OQ$3:$ACQ$3,$OQ$18:$ACQ$18+LOOKUP(ADJ5-ADJ6+2,$OQ$3:$ACQ$3,$OQ$18:$ACQ$18+LOOKUP(ADJ5-ADJ6+3,$OQ$3:$ACQ$3,$OQ$18:$ACQ$18+LOOKUP(ADJ5-ADJ6+4,$OQ$3:$ACQ$3,$OQ$18:$ACQ$18+LOOKUP(ADJ5-ADJ6+5,$OQ$3:$ACQ$3,$OQ$18:$ACQ$18+LOOKUP(ADJ5-ADJ6+6,$OQ$3:$ACQ$3,$OQ$18:$ACQ$18+LOOKUP(ADJ5-ADJ6+7,$OQ$3:$ACQ$3,$OQ$18:$ACQ$18))))))))</f>
        <v>153.38400000000001</v>
      </c>
      <c r="ADK18" s="348" cm="1">
        <f t="array" ref="ADK18">+(LOOKUP(ADK5-ADK6+1,$OQ$3:$ACQ$3,$OQ$18:$ACQ$18+LOOKUP(ADK5-ADK6+2,$OQ$3:$ACQ$3,$OQ$18:$ACQ$18+LOOKUP(ADK5-ADK6+3,$OQ$3:$ACQ$3,$OQ$18:$ACQ$18+LOOKUP(ADK5-ADK6+4,$OQ$3:$ACQ$3,$OQ$18:$ACQ$18+LOOKUP(ADK5-ADK6+5,$OQ$3:$ACQ$3,$OQ$18:$ACQ$18+LOOKUP(ADK5-ADK6+6,$OQ$3:$ACQ$3,$OQ$18:$ACQ$18+LOOKUP(ADK5-ADK6+7,$OQ$3:$ACQ$3,$OQ$18:$ACQ$18))))))))</f>
        <v>153.38400000000001</v>
      </c>
      <c r="ADL18" s="348" cm="1">
        <f t="array" ref="ADL18">+(LOOKUP(ADL5-ADL6+1,$OQ$3:$ACQ$3,$OQ$18:$ACQ$18+LOOKUP(ADL5-ADL6+2,$OQ$3:$ACQ$3,$OQ$18:$ACQ$18+LOOKUP(ADL5-ADL6+3,$OQ$3:$ACQ$3,$OQ$18:$ACQ$18+LOOKUP(ADL5-ADL6+4,$OQ$3:$ACQ$3,$OQ$18:$ACQ$18+LOOKUP(ADL5-ADL6+5,$OQ$3:$ACQ$3,$OQ$18:$ACQ$18+LOOKUP(ADL5-ADL6+6,$OQ$3:$ACQ$3,$OQ$18:$ACQ$18+LOOKUP(ADL5-ADL6+7,$OQ$3:$ACQ$3,$OQ$18:$ACQ$18))))))))</f>
        <v>153.38400000000001</v>
      </c>
      <c r="ADM18" s="348" cm="1">
        <f t="array" ref="ADM18">+(LOOKUP(ADM5-ADM6+1,$OQ$3:$ACQ$3,$OQ$18:$ACQ$18+LOOKUP(ADM5-ADM6+2,$OQ$3:$ACQ$3,$OQ$18:$ACQ$18+LOOKUP(ADM5-ADM6+3,$OQ$3:$ACQ$3,$OQ$18:$ACQ$18+LOOKUP(ADM5-ADM6+4,$OQ$3:$ACQ$3,$OQ$18:$ACQ$18+LOOKUP(ADM5-ADM6+5,$OQ$3:$ACQ$3,$OQ$18:$ACQ$18+LOOKUP(ADM5-ADM6+6,$OQ$3:$ACQ$3,$OQ$18:$ACQ$18+LOOKUP(ADM5-ADM6+7,$OQ$3:$ACQ$3,$OQ$18:$ACQ$18))))))))</f>
        <v>153.38400000000001</v>
      </c>
      <c r="ADN18" s="348" cm="1">
        <f t="array" ref="ADN18">+(LOOKUP(ADN5-ADN6+1,$OQ$3:$ACQ$3,$OQ$18:$ACQ$18+LOOKUP(ADN5-ADN6+2,$OQ$3:$ACQ$3,$OQ$18:$ACQ$18+LOOKUP(ADN5-ADN6+3,$OQ$3:$ACQ$3,$OQ$18:$ACQ$18+LOOKUP(ADN5-ADN6+4,$OQ$3:$ACQ$3,$OQ$18:$ACQ$18+LOOKUP(ADN5-ADN6+5,$OQ$3:$ACQ$3,$OQ$18:$ACQ$18+LOOKUP(ADN5-ADN6+6,$OQ$3:$ACQ$3,$OQ$18:$ACQ$18+LOOKUP(ADN5-ADN6+7,$OQ$3:$ACQ$3,$OQ$18:$ACQ$18))))))))</f>
        <v>153.38400000000001</v>
      </c>
      <c r="ADO18" s="348" cm="1">
        <f t="array" ref="ADO18">+(LOOKUP(ADO5-ADO6+1,$OQ$3:$ACQ$3,$OQ$18:$ACQ$18+LOOKUP(ADO5-ADO6+2,$OQ$3:$ACQ$3,$OQ$18:$ACQ$18+LOOKUP(ADO5-ADO6+3,$OQ$3:$ACQ$3,$OQ$18:$ACQ$18+LOOKUP(ADO5-ADO6+4,$OQ$3:$ACQ$3,$OQ$18:$ACQ$18+LOOKUP(ADO5-ADO6+5,$OQ$3:$ACQ$3,$OQ$18:$ACQ$18+LOOKUP(ADO5-ADO6+6,$OQ$3:$ACQ$3,$OQ$18:$ACQ$18+LOOKUP(ADO5-ADO6+7,$OQ$3:$ACQ$3,$OQ$18:$ACQ$18))))))))</f>
        <v>153.38400000000001</v>
      </c>
      <c r="ADP18" s="348" cm="1">
        <f t="array" ref="ADP18">+(LOOKUP(ADP5-ADP6+1,$OQ$3:$ACQ$3,$OQ$18:$ACQ$18+LOOKUP(ADP5-ADP6+2,$OQ$3:$ACQ$3,$OQ$18:$ACQ$18+LOOKUP(ADP5-ADP6+3,$OQ$3:$ACQ$3,$OQ$18:$ACQ$18+LOOKUP(ADP5-ADP6+4,$OQ$3:$ACQ$3,$OQ$18:$ACQ$18+LOOKUP(ADP5-ADP6+5,$OQ$3:$ACQ$3,$OQ$18:$ACQ$18+LOOKUP(ADP5-ADP6+6,$OQ$3:$ACQ$3,$OQ$18:$ACQ$18+LOOKUP(ADP5-ADP6+7,$OQ$3:$ACQ$3,$OQ$18:$ACQ$18))))))))</f>
        <v>153.38400000000001</v>
      </c>
      <c r="ADQ18" s="348" cm="1">
        <f t="array" ref="ADQ18">+(LOOKUP(ADQ5-ADQ6+1,$OQ$3:$ACQ$3,$OQ$18:$ACQ$18+LOOKUP(ADQ5-ADQ6+2,$OQ$3:$ACQ$3,$OQ$18:$ACQ$18+LOOKUP(ADQ5-ADQ6+3,$OQ$3:$ACQ$3,$OQ$18:$ACQ$18+LOOKUP(ADQ5-ADQ6+4,$OQ$3:$ACQ$3,$OQ$18:$ACQ$18+LOOKUP(ADQ5-ADQ6+5,$OQ$3:$ACQ$3,$OQ$18:$ACQ$18+LOOKUP(ADQ5-ADQ6+6,$OQ$3:$ACQ$3,$OQ$18:$ACQ$18+LOOKUP(ADQ5-ADQ6+7,$OQ$3:$ACQ$3,$OQ$18:$ACQ$18))))))))</f>
        <v>153.38400000000001</v>
      </c>
      <c r="ADR18" s="348" cm="1">
        <f t="array" ref="ADR18">+(LOOKUP(ADR5-ADR6+1,$OQ$3:$ACQ$3,$OQ$18:$ACQ$18+LOOKUP(ADR5-ADR6+2,$OQ$3:$ACQ$3,$OQ$18:$ACQ$18+LOOKUP(ADR5-ADR6+3,$OQ$3:$ACQ$3,$OQ$18:$ACQ$18+LOOKUP(ADR5-ADR6+4,$OQ$3:$ACQ$3,$OQ$18:$ACQ$18+LOOKUP(ADR5-ADR6+5,$OQ$3:$ACQ$3,$OQ$18:$ACQ$18+LOOKUP(ADR5-ADR6+6,$OQ$3:$ACQ$3,$OQ$18:$ACQ$18+LOOKUP(ADR5-ADR6+7,$OQ$3:$ACQ$3,$OQ$18:$ACQ$18))))))))</f>
        <v>153.38400000000001</v>
      </c>
      <c r="ADS18" s="348" cm="1">
        <f t="array" ref="ADS18">+(LOOKUP(ADS5-ADS6+1,$OQ$3:$ACQ$3,$OQ$18:$ACQ$18+LOOKUP(ADS5-ADS6+2,$OQ$3:$ACQ$3,$OQ$18:$ACQ$18+LOOKUP(ADS5-ADS6+3,$OQ$3:$ACQ$3,$OQ$18:$ACQ$18+LOOKUP(ADS5-ADS6+4,$OQ$3:$ACQ$3,$OQ$18:$ACQ$18+LOOKUP(ADS5-ADS6+5,$OQ$3:$ACQ$3,$OQ$18:$ACQ$18+LOOKUP(ADS5-ADS6+6,$OQ$3:$ACQ$3,$OQ$18:$ACQ$18+LOOKUP(ADS5-ADS6+7,$OQ$3:$ACQ$3,$OQ$18:$ACQ$18))))))))</f>
        <v>153.38400000000001</v>
      </c>
      <c r="ADT18" s="348" cm="1">
        <f t="array" ref="ADT18">+(LOOKUP(ADT5-ADT6+1,$OQ$3:$ACQ$3,$OQ$18:$ACQ$18+LOOKUP(ADT5-ADT6+2,$OQ$3:$ACQ$3,$OQ$18:$ACQ$18+LOOKUP(ADT5-ADT6+3,$OQ$3:$ACQ$3,$OQ$18:$ACQ$18+LOOKUP(ADT5-ADT6+4,$OQ$3:$ACQ$3,$OQ$18:$ACQ$18+LOOKUP(ADT5-ADT6+5,$OQ$3:$ACQ$3,$OQ$18:$ACQ$18+LOOKUP(ADT5-ADT6+6,$OQ$3:$ACQ$3,$OQ$18:$ACQ$18+LOOKUP(ADT5-ADT6+7,$OQ$3:$ACQ$3,$OQ$18:$ACQ$18))))))))</f>
        <v>153.38400000000001</v>
      </c>
      <c r="ADU18" s="348" cm="1">
        <f t="array" ref="ADU18">+(LOOKUP(ADU5-ADU6+1,$OQ$3:$ACQ$3,$OQ$18:$ACQ$18+LOOKUP(ADU5-ADU6+2,$OQ$3:$ACQ$3,$OQ$18:$ACQ$18+LOOKUP(ADU5-ADU6+3,$OQ$3:$ACQ$3,$OQ$18:$ACQ$18+LOOKUP(ADU5-ADU6+4,$OQ$3:$ACQ$3,$OQ$18:$ACQ$18+LOOKUP(ADU5-ADU6+5,$OQ$3:$ACQ$3,$OQ$18:$ACQ$18+LOOKUP(ADU5-ADU6+6,$OQ$3:$ACQ$3,$OQ$18:$ACQ$18+LOOKUP(ADU5-ADU6+7,$OQ$3:$ACQ$3,$OQ$18:$ACQ$18))))))))</f>
        <v>153.38400000000001</v>
      </c>
      <c r="ADV18" s="348" cm="1">
        <f t="array" ref="ADV18">+(LOOKUP(ADV5-ADV6+1,$OQ$3:$ACQ$3,$OQ$18:$ACQ$18+LOOKUP(ADV5-ADV6+2,$OQ$3:$ACQ$3,$OQ$18:$ACQ$18+LOOKUP(ADV5-ADV6+3,$OQ$3:$ACQ$3,$OQ$18:$ACQ$18+LOOKUP(ADV5-ADV6+4,$OQ$3:$ACQ$3,$OQ$18:$ACQ$18+LOOKUP(ADV5-ADV6+5,$OQ$3:$ACQ$3,$OQ$18:$ACQ$18+LOOKUP(ADV5-ADV6+6,$OQ$3:$ACQ$3,$OQ$18:$ACQ$18+LOOKUP(ADV5-ADV6+7,$OQ$3:$ACQ$3,$OQ$18:$ACQ$18))))))))</f>
        <v>153.38400000000001</v>
      </c>
      <c r="ADW18" s="348" cm="1">
        <f t="array" ref="ADW18">+(LOOKUP(ADW5-ADW6+1,$OQ$3:$ACQ$3,$OQ$18:$ACQ$18+LOOKUP(ADW5-ADW6+2,$OQ$3:$ACQ$3,$OQ$18:$ACQ$18+LOOKUP(ADW5-ADW6+3,$OQ$3:$ACQ$3,$OQ$18:$ACQ$18+LOOKUP(ADW5-ADW6+4,$OQ$3:$ACQ$3,$OQ$18:$ACQ$18+LOOKUP(ADW5-ADW6+5,$OQ$3:$ACQ$3,$OQ$18:$ACQ$18+LOOKUP(ADW5-ADW6+6,$OQ$3:$ACQ$3,$OQ$18:$ACQ$18+LOOKUP(ADW5-ADW6+7,$OQ$3:$ACQ$3,$OQ$18:$ACQ$18))))))))</f>
        <v>153.38400000000001</v>
      </c>
      <c r="ADX18" s="348" cm="1">
        <f t="array" ref="ADX18">+(LOOKUP(ADX5-ADX6+1,$OQ$3:$ACQ$3,$OQ$18:$ACQ$18+LOOKUP(ADX5-ADX6+2,$OQ$3:$ACQ$3,$OQ$18:$ACQ$18+LOOKUP(ADX5-ADX6+3,$OQ$3:$ACQ$3,$OQ$18:$ACQ$18+LOOKUP(ADX5-ADX6+4,$OQ$3:$ACQ$3,$OQ$18:$ACQ$18+LOOKUP(ADX5-ADX6+5,$OQ$3:$ACQ$3,$OQ$18:$ACQ$18+LOOKUP(ADX5-ADX6+6,$OQ$3:$ACQ$3,$OQ$18:$ACQ$18+LOOKUP(ADX5-ADX6+7,$OQ$3:$ACQ$3,$OQ$18:$ACQ$18))))))))</f>
        <v>153.38400000000001</v>
      </c>
      <c r="ADY18" s="348" cm="1">
        <f t="array" ref="ADY18">+(LOOKUP(ADY5-ADY6+1,$OQ$3:$ACQ$3,$OQ$18:$ACQ$18+LOOKUP(ADY5-ADY6+2,$OQ$3:$ACQ$3,$OQ$18:$ACQ$18+LOOKUP(ADY5-ADY6+3,$OQ$3:$ACQ$3,$OQ$18:$ACQ$18+LOOKUP(ADY5-ADY6+4,$OQ$3:$ACQ$3,$OQ$18:$ACQ$18+LOOKUP(ADY5-ADY6+5,$OQ$3:$ACQ$3,$OQ$18:$ACQ$18+LOOKUP(ADY5-ADY6+6,$OQ$3:$ACQ$3,$OQ$18:$ACQ$18+LOOKUP(ADY5-ADY6+7,$OQ$3:$ACQ$3,$OQ$18:$ACQ$18))))))))</f>
        <v>153.38400000000001</v>
      </c>
      <c r="ADZ18" s="348" cm="1">
        <f t="array" ref="ADZ18">+(LOOKUP(ADZ5-ADZ6+1,$OQ$3:$ACQ$3,$OQ$18:$ACQ$18+LOOKUP(ADZ5-ADZ6+2,$OQ$3:$ACQ$3,$OQ$18:$ACQ$18+LOOKUP(ADZ5-ADZ6+3,$OQ$3:$ACQ$3,$OQ$18:$ACQ$18+LOOKUP(ADZ5-ADZ6+4,$OQ$3:$ACQ$3,$OQ$18:$ACQ$18+LOOKUP(ADZ5-ADZ6+5,$OQ$3:$ACQ$3,$OQ$18:$ACQ$18+LOOKUP(ADZ5-ADZ6+6,$OQ$3:$ACQ$3,$OQ$18:$ACQ$18+LOOKUP(ADZ5-ADZ6+7,$OQ$3:$ACQ$3,$OQ$18:$ACQ$18))))))))</f>
        <v>153.38400000000001</v>
      </c>
      <c r="AEA18" s="348" cm="1">
        <f t="array" ref="AEA18">+(LOOKUP(AEA5-AEA6+1,$OQ$3:$ACQ$3,$OQ$18:$ACQ$18+LOOKUP(AEA5-AEA6+2,$OQ$3:$ACQ$3,$OQ$18:$ACQ$18+LOOKUP(AEA5-AEA6+3,$OQ$3:$ACQ$3,$OQ$18:$ACQ$18+LOOKUP(AEA5-AEA6+4,$OQ$3:$ACQ$3,$OQ$18:$ACQ$18+LOOKUP(AEA5-AEA6+5,$OQ$3:$ACQ$3,$OQ$18:$ACQ$18+LOOKUP(AEA5-AEA6+6,$OQ$3:$ACQ$3,$OQ$18:$ACQ$18+LOOKUP(AEA5-AEA6+7,$OQ$3:$ACQ$3,$OQ$18:$ACQ$18))))))))</f>
        <v>153.38400000000001</v>
      </c>
      <c r="AEB18" s="348" cm="1">
        <f t="array" ref="AEB18">+(LOOKUP(AEB5-AEB6+1,$OQ$3:$ACQ$3,$OQ$18:$ACQ$18+LOOKUP(AEB5-AEB6+2,$OQ$3:$ACQ$3,$OQ$18:$ACQ$18+LOOKUP(AEB5-AEB6+3,$OQ$3:$ACQ$3,$OQ$18:$ACQ$18+LOOKUP(AEB5-AEB6+4,$OQ$3:$ACQ$3,$OQ$18:$ACQ$18+LOOKUP(AEB5-AEB6+5,$OQ$3:$ACQ$3,$OQ$18:$ACQ$18+LOOKUP(AEB5-AEB6+6,$OQ$3:$ACQ$3,$OQ$18:$ACQ$18+LOOKUP(AEB5-AEB6+7,$OQ$3:$ACQ$3,$OQ$18:$ACQ$18))))))))</f>
        <v>153.38400000000001</v>
      </c>
      <c r="AEC18" s="348" cm="1">
        <f t="array" ref="AEC18">+(LOOKUP(AEC5-AEC6+1,$OQ$3:$ACQ$3,$OQ$18:$ACQ$18+LOOKUP(AEC5-AEC6+2,$OQ$3:$ACQ$3,$OQ$18:$ACQ$18+LOOKUP(AEC5-AEC6+3,$OQ$3:$ACQ$3,$OQ$18:$ACQ$18+LOOKUP(AEC5-AEC6+4,$OQ$3:$ACQ$3,$OQ$18:$ACQ$18+LOOKUP(AEC5-AEC6+5,$OQ$3:$ACQ$3,$OQ$18:$ACQ$18+LOOKUP(AEC5-AEC6+6,$OQ$3:$ACQ$3,$OQ$18:$ACQ$18+LOOKUP(AEC5-AEC6+7,$OQ$3:$ACQ$3,$OQ$18:$ACQ$18))))))))</f>
        <v>153.38400000000001</v>
      </c>
      <c r="AED18" s="348" cm="1">
        <f t="array" ref="AED18">+(LOOKUP(AED5-AED6+1,$OQ$3:$ACQ$3,$OQ$18:$ACQ$18+LOOKUP(AED5-AED6+2,$OQ$3:$ACQ$3,$OQ$18:$ACQ$18+LOOKUP(AED5-AED6+3,$OQ$3:$ACQ$3,$OQ$18:$ACQ$18+LOOKUP(AED5-AED6+4,$OQ$3:$ACQ$3,$OQ$18:$ACQ$18+LOOKUP(AED5-AED6+5,$OQ$3:$ACQ$3,$OQ$18:$ACQ$18+LOOKUP(AED5-AED6+6,$OQ$3:$ACQ$3,$OQ$18:$ACQ$18+LOOKUP(AED5-AED6+7,$OQ$3:$ACQ$3,$OQ$18:$ACQ$18))))))))</f>
        <v>153.38400000000001</v>
      </c>
      <c r="AEE18" s="348" cm="1">
        <f t="array" ref="AEE18">+(LOOKUP(AEE5-AEE6+1,$OQ$3:$ACQ$3,$OQ$18:$ACQ$18+LOOKUP(AEE5-AEE6+2,$OQ$3:$ACQ$3,$OQ$18:$ACQ$18+LOOKUP(AEE5-AEE6+3,$OQ$3:$ACQ$3,$OQ$18:$ACQ$18+LOOKUP(AEE5-AEE6+4,$OQ$3:$ACQ$3,$OQ$18:$ACQ$18+LOOKUP(AEE5-AEE6+5,$OQ$3:$ACQ$3,$OQ$18:$ACQ$18+LOOKUP(AEE5-AEE6+6,$OQ$3:$ACQ$3,$OQ$18:$ACQ$18+LOOKUP(AEE5-AEE6+7,$OQ$3:$ACQ$3,$OQ$18:$ACQ$18))))))))</f>
        <v>153.38400000000001</v>
      </c>
      <c r="AEF18" s="348" cm="1">
        <f t="array" ref="AEF18">+(LOOKUP(AEF5-AEF6+1,$OQ$3:$ACQ$3,$OQ$18:$ACQ$18+LOOKUP(AEF5-AEF6+2,$OQ$3:$ACQ$3,$OQ$18:$ACQ$18+LOOKUP(AEF5-AEF6+3,$OQ$3:$ACQ$3,$OQ$18:$ACQ$18+LOOKUP(AEF5-AEF6+4,$OQ$3:$ACQ$3,$OQ$18:$ACQ$18+LOOKUP(AEF5-AEF6+5,$OQ$3:$ACQ$3,$OQ$18:$ACQ$18+LOOKUP(AEF5-AEF6+6,$OQ$3:$ACQ$3,$OQ$18:$ACQ$18+LOOKUP(AEF5-AEF6+7,$OQ$3:$ACQ$3,$OQ$18:$ACQ$18))))))))</f>
        <v>153.38400000000001</v>
      </c>
      <c r="AEG18" s="348" cm="1">
        <f t="array" ref="AEG18">+(LOOKUP(AEG5-AEG6+1,$OQ$3:$ACQ$3,$OQ$18:$ACQ$18+LOOKUP(AEG5-AEG6+2,$OQ$3:$ACQ$3,$OQ$18:$ACQ$18+LOOKUP(AEG5-AEG6+3,$OQ$3:$ACQ$3,$OQ$18:$ACQ$18+LOOKUP(AEG5-AEG6+4,$OQ$3:$ACQ$3,$OQ$18:$ACQ$18+LOOKUP(AEG5-AEG6+5,$OQ$3:$ACQ$3,$OQ$18:$ACQ$18+LOOKUP(AEG5-AEG6+6,$OQ$3:$ACQ$3,$OQ$18:$ACQ$18+LOOKUP(AEG5-AEG6+7,$OQ$3:$ACQ$3,$OQ$18:$ACQ$18))))))))</f>
        <v>153.38400000000001</v>
      </c>
      <c r="AEH18" s="348" cm="1">
        <f t="array" ref="AEH18">+(LOOKUP(AEH5-AEH6+1,$OQ$3:$ACQ$3,$OQ$18:$ACQ$18+LOOKUP(AEH5-AEH6+2,$OQ$3:$ACQ$3,$OQ$18:$ACQ$18+LOOKUP(AEH5-AEH6+3,$OQ$3:$ACQ$3,$OQ$18:$ACQ$18+LOOKUP(AEH5-AEH6+4,$OQ$3:$ACQ$3,$OQ$18:$ACQ$18+LOOKUP(AEH5-AEH6+5,$OQ$3:$ACQ$3,$OQ$18:$ACQ$18+LOOKUP(AEH5-AEH6+6,$OQ$3:$ACQ$3,$OQ$18:$ACQ$18+LOOKUP(AEH5-AEH6+7,$OQ$3:$ACQ$3,$OQ$18:$ACQ$18))))))))</f>
        <v>153.38400000000001</v>
      </c>
      <c r="AEI18" s="348" cm="1">
        <f t="array" ref="AEI18">+(LOOKUP(AEI5-AEI6+1,$OQ$3:$ACQ$3,$OQ$18:$ACQ$18+LOOKUP(AEI5-AEI6+2,$OQ$3:$ACQ$3,$OQ$18:$ACQ$18+LOOKUP(AEI5-AEI6+3,$OQ$3:$ACQ$3,$OQ$18:$ACQ$18+LOOKUP(AEI5-AEI6+4,$OQ$3:$ACQ$3,$OQ$18:$ACQ$18+LOOKUP(AEI5-AEI6+5,$OQ$3:$ACQ$3,$OQ$18:$ACQ$18+LOOKUP(AEI5-AEI6+6,$OQ$3:$ACQ$3,$OQ$18:$ACQ$18+LOOKUP(AEI5-AEI6+7,$OQ$3:$ACQ$3,$OQ$18:$ACQ$18))))))))</f>
        <v>153.38400000000001</v>
      </c>
      <c r="AEJ18" s="348" cm="1">
        <f t="array" ref="AEJ18">+(LOOKUP(AEJ5-AEJ6+1,$OQ$3:$ACQ$3,$OQ$18:$ACQ$18+LOOKUP(AEJ5-AEJ6+2,$OQ$3:$ACQ$3,$OQ$18:$ACQ$18+LOOKUP(AEJ5-AEJ6+3,$OQ$3:$ACQ$3,$OQ$18:$ACQ$18+LOOKUP(AEJ5-AEJ6+4,$OQ$3:$ACQ$3,$OQ$18:$ACQ$18+LOOKUP(AEJ5-AEJ6+5,$OQ$3:$ACQ$3,$OQ$18:$ACQ$18+LOOKUP(AEJ5-AEJ6+6,$OQ$3:$ACQ$3,$OQ$18:$ACQ$18+LOOKUP(AEJ5-AEJ6+7,$OQ$3:$ACQ$3,$OQ$18:$ACQ$18))))))))</f>
        <v>153.38400000000001</v>
      </c>
      <c r="AEK18" s="348" cm="1">
        <f t="array" ref="AEK18">+(LOOKUP(AEK5-AEK6+1,$OQ$3:$ACQ$3,$OQ$18:$ACQ$18+LOOKUP(AEK5-AEK6+2,$OQ$3:$ACQ$3,$OQ$18:$ACQ$18+LOOKUP(AEK5-AEK6+3,$OQ$3:$ACQ$3,$OQ$18:$ACQ$18+LOOKUP(AEK5-AEK6+4,$OQ$3:$ACQ$3,$OQ$18:$ACQ$18+LOOKUP(AEK5-AEK6+5,$OQ$3:$ACQ$3,$OQ$18:$ACQ$18+LOOKUP(AEK5-AEK6+6,$OQ$3:$ACQ$3,$OQ$18:$ACQ$18+LOOKUP(AEK5-AEK6+7,$OQ$3:$ACQ$3,$OQ$18:$ACQ$18))))))))</f>
        <v>153.38400000000001</v>
      </c>
      <c r="AEL18" s="348" cm="1">
        <f t="array" ref="AEL18">+(LOOKUP(AEL5-AEL6+1,$OQ$3:$ACQ$3,$OQ$18:$ACQ$18+LOOKUP(AEL5-AEL6+2,$OQ$3:$ACQ$3,$OQ$18:$ACQ$18+LOOKUP(AEL5-AEL6+3,$OQ$3:$ACQ$3,$OQ$18:$ACQ$18+LOOKUP(AEL5-AEL6+4,$OQ$3:$ACQ$3,$OQ$18:$ACQ$18+LOOKUP(AEL5-AEL6+5,$OQ$3:$ACQ$3,$OQ$18:$ACQ$18+LOOKUP(AEL5-AEL6+6,$OQ$3:$ACQ$3,$OQ$18:$ACQ$18+LOOKUP(AEL5-AEL6+7,$OQ$3:$ACQ$3,$OQ$18:$ACQ$18))))))))</f>
        <v>153.38400000000001</v>
      </c>
      <c r="AEM18" s="348" cm="1">
        <f t="array" ref="AEM18">+(LOOKUP(AEM5-AEM6+1,$OQ$3:$ACQ$3,$OQ$18:$ACQ$18+LOOKUP(AEM5-AEM6+2,$OQ$3:$ACQ$3,$OQ$18:$ACQ$18+LOOKUP(AEM5-AEM6+3,$OQ$3:$ACQ$3,$OQ$18:$ACQ$18+LOOKUP(AEM5-AEM6+4,$OQ$3:$ACQ$3,$OQ$18:$ACQ$18+LOOKUP(AEM5-AEM6+5,$OQ$3:$ACQ$3,$OQ$18:$ACQ$18+LOOKUP(AEM5-AEM6+6,$OQ$3:$ACQ$3,$OQ$18:$ACQ$18+LOOKUP(AEM5-AEM6+7,$OQ$3:$ACQ$3,$OQ$18:$ACQ$18))))))))</f>
        <v>153.38400000000001</v>
      </c>
      <c r="AEN18" s="348" cm="1">
        <f t="array" ref="AEN18">+(LOOKUP(AEN5-AEN6+1,$OQ$3:$ACQ$3,$OQ$18:$ACQ$18+LOOKUP(AEN5-AEN6+2,$OQ$3:$ACQ$3,$OQ$18:$ACQ$18+LOOKUP(AEN5-AEN6+3,$OQ$3:$ACQ$3,$OQ$18:$ACQ$18+LOOKUP(AEN5-AEN6+4,$OQ$3:$ACQ$3,$OQ$18:$ACQ$18+LOOKUP(AEN5-AEN6+5,$OQ$3:$ACQ$3,$OQ$18:$ACQ$18+LOOKUP(AEN5-AEN6+6,$OQ$3:$ACQ$3,$OQ$18:$ACQ$18+LOOKUP(AEN5-AEN6+7,$OQ$3:$ACQ$3,$OQ$18:$ACQ$18))))))))</f>
        <v>153.38400000000001</v>
      </c>
      <c r="AEO18" s="348" cm="1">
        <f t="array" ref="AEO18">+(LOOKUP(AEO5-AEO6+1,$OQ$3:$ACQ$3,$OQ$18:$ACQ$18+LOOKUP(AEO5-AEO6+2,$OQ$3:$ACQ$3,$OQ$18:$ACQ$18+LOOKUP(AEO5-AEO6+3,$OQ$3:$ACQ$3,$OQ$18:$ACQ$18+LOOKUP(AEO5-AEO6+4,$OQ$3:$ACQ$3,$OQ$18:$ACQ$18+LOOKUP(AEO5-AEO6+5,$OQ$3:$ACQ$3,$OQ$18:$ACQ$18+LOOKUP(AEO5-AEO6+6,$OQ$3:$ACQ$3,$OQ$18:$ACQ$18+LOOKUP(AEO5-AEO6+7,$OQ$3:$ACQ$3,$OQ$18:$ACQ$18))))))))</f>
        <v>153.38400000000001</v>
      </c>
      <c r="AEP18" s="348" cm="1">
        <f t="array" ref="AEP18">+(LOOKUP(AEP5-AEP6+1,$OQ$3:$ACQ$3,$OQ$18:$ACQ$18+LOOKUP(AEP5-AEP6+2,$OQ$3:$ACQ$3,$OQ$18:$ACQ$18+LOOKUP(AEP5-AEP6+3,$OQ$3:$ACQ$3,$OQ$18:$ACQ$18+LOOKUP(AEP5-AEP6+4,$OQ$3:$ACQ$3,$OQ$18:$ACQ$18+LOOKUP(AEP5-AEP6+5,$OQ$3:$ACQ$3,$OQ$18:$ACQ$18+LOOKUP(AEP5-AEP6+6,$OQ$3:$ACQ$3,$OQ$18:$ACQ$18+LOOKUP(AEP5-AEP6+7,$OQ$3:$ACQ$3,$OQ$18:$ACQ$18))))))))</f>
        <v>153.38400000000001</v>
      </c>
      <c r="AEQ18" s="348" cm="1">
        <f t="array" ref="AEQ18">+(LOOKUP(AEQ5-AEQ6+1,$OQ$3:$ACQ$3,$OQ$18:$ACQ$18+LOOKUP(AEQ5-AEQ6+2,$OQ$3:$ACQ$3,$OQ$18:$ACQ$18+LOOKUP(AEQ5-AEQ6+3,$OQ$3:$ACQ$3,$OQ$18:$ACQ$18+LOOKUP(AEQ5-AEQ6+4,$OQ$3:$ACQ$3,$OQ$18:$ACQ$18+LOOKUP(AEQ5-AEQ6+5,$OQ$3:$ACQ$3,$OQ$18:$ACQ$18+LOOKUP(AEQ5-AEQ6+6,$OQ$3:$ACQ$3,$OQ$18:$ACQ$18+LOOKUP(AEQ5-AEQ6+7,$OQ$3:$ACQ$3,$OQ$18:$ACQ$18))))))))</f>
        <v>153.38400000000001</v>
      </c>
      <c r="AER18" s="348" cm="1">
        <f t="array" ref="AER18">+(LOOKUP(AER5-AER6+1,$OQ$3:$ACQ$3,$OQ$18:$ACQ$18+LOOKUP(AER5-AER6+2,$OQ$3:$ACQ$3,$OQ$18:$ACQ$18+LOOKUP(AER5-AER6+3,$OQ$3:$ACQ$3,$OQ$18:$ACQ$18+LOOKUP(AER5-AER6+4,$OQ$3:$ACQ$3,$OQ$18:$ACQ$18+LOOKUP(AER5-AER6+5,$OQ$3:$ACQ$3,$OQ$18:$ACQ$18+LOOKUP(AER5-AER6+6,$OQ$3:$ACQ$3,$OQ$18:$ACQ$18)))))))</f>
        <v>131.47200000000001</v>
      </c>
    </row>
    <row r="19" spans="1:877" x14ac:dyDescent="0.2">
      <c r="A19" s="463" t="s">
        <v>109</v>
      </c>
      <c r="B19" s="333">
        <f>+'BUDGET DATA ENTRY'!B11</f>
        <v>91.3</v>
      </c>
      <c r="C19" s="287">
        <f>+'BUDGET DATA ENTRY'!C11</f>
        <v>91.3</v>
      </c>
      <c r="D19" s="287">
        <f>+'BUDGET DATA ENTRY'!D11</f>
        <v>91.3</v>
      </c>
      <c r="E19" s="287">
        <f>+'BUDGET DATA ENTRY'!E11</f>
        <v>91.3</v>
      </c>
      <c r="F19" s="287">
        <f>+'BUDGET DATA ENTRY'!F11</f>
        <v>91.3</v>
      </c>
      <c r="G19" s="287">
        <f>+'BUDGET DATA ENTRY'!G11</f>
        <v>91.3</v>
      </c>
      <c r="H19" s="287">
        <f>+'BUDGET DATA ENTRY'!H11</f>
        <v>91.3</v>
      </c>
      <c r="I19" s="287">
        <f>+'BUDGET DATA ENTRY'!I11</f>
        <v>91.3</v>
      </c>
      <c r="J19" s="287">
        <f>+'BUDGET DATA ENTRY'!J11</f>
        <v>91.3</v>
      </c>
      <c r="K19" s="287">
        <f>+'BUDGET DATA ENTRY'!K11</f>
        <v>91.3</v>
      </c>
      <c r="L19" s="287">
        <f>+'BUDGET DATA ENTRY'!L11</f>
        <v>91.3</v>
      </c>
      <c r="M19" s="287">
        <f>+'BUDGET DATA ENTRY'!M11</f>
        <v>91.3</v>
      </c>
      <c r="N19" s="333">
        <f>+N20</f>
        <v>91.299999999999983</v>
      </c>
      <c r="O19" s="287">
        <f t="shared" ref="O19:Q19" si="1455">+O20</f>
        <v>91.3</v>
      </c>
      <c r="P19" s="287">
        <f t="shared" si="1455"/>
        <v>91.3</v>
      </c>
      <c r="Q19" s="345">
        <f t="shared" si="1455"/>
        <v>91.3</v>
      </c>
      <c r="R19" s="333">
        <f>+R20</f>
        <v>91.3</v>
      </c>
      <c r="S19" s="287">
        <f t="shared" ref="S19:AD19" si="1456">+S20</f>
        <v>91.3</v>
      </c>
      <c r="T19" s="287">
        <f t="shared" si="1456"/>
        <v>91.299999999999983</v>
      </c>
      <c r="U19" s="287">
        <f t="shared" si="1456"/>
        <v>91.3</v>
      </c>
      <c r="V19" s="287">
        <f t="shared" si="1456"/>
        <v>91.3</v>
      </c>
      <c r="W19" s="287">
        <f t="shared" si="1456"/>
        <v>91.3</v>
      </c>
      <c r="X19" s="287">
        <f t="shared" si="1456"/>
        <v>91.3</v>
      </c>
      <c r="Y19" s="287">
        <f t="shared" si="1456"/>
        <v>91.3</v>
      </c>
      <c r="Z19" s="287">
        <f t="shared" si="1456"/>
        <v>91.3</v>
      </c>
      <c r="AA19" s="287">
        <f t="shared" si="1456"/>
        <v>91.299999999999983</v>
      </c>
      <c r="AB19" s="287">
        <f t="shared" si="1456"/>
        <v>91.299999999999983</v>
      </c>
      <c r="AC19" s="345">
        <f t="shared" si="1456"/>
        <v>91.3</v>
      </c>
      <c r="AD19" s="287">
        <f t="shared" si="1456"/>
        <v>91.3</v>
      </c>
      <c r="AE19" s="287">
        <f t="shared" ref="AE19" si="1457">+AE20</f>
        <v>91.3</v>
      </c>
      <c r="AF19" s="287">
        <f t="shared" ref="AF19" si="1458">+AF20</f>
        <v>91.3</v>
      </c>
      <c r="AG19" s="287">
        <f t="shared" ref="AG19" si="1459">+AG20</f>
        <v>91.3</v>
      </c>
      <c r="AH19" s="287">
        <f t="shared" ref="AH19" si="1460">+AH20</f>
        <v>91.3</v>
      </c>
      <c r="AI19" s="287">
        <f t="shared" ref="AI19" si="1461">+AI20</f>
        <v>91.3</v>
      </c>
      <c r="AJ19" s="287">
        <f t="shared" ref="AJ19" si="1462">+AJ20</f>
        <v>91.3</v>
      </c>
      <c r="AK19" s="287">
        <f t="shared" ref="AK19" si="1463">+AK20</f>
        <v>91.3</v>
      </c>
      <c r="AL19" s="287">
        <f t="shared" ref="AL19" si="1464">+AL20</f>
        <v>91.3</v>
      </c>
      <c r="AM19" s="287">
        <f t="shared" ref="AM19" si="1465">+AM20</f>
        <v>91.3</v>
      </c>
      <c r="AN19" s="287">
        <f t="shared" ref="AN19" si="1466">+AN20</f>
        <v>91.3</v>
      </c>
      <c r="AO19" s="287">
        <f t="shared" ref="AO19" si="1467">+AO20</f>
        <v>91.3</v>
      </c>
      <c r="AP19" s="333">
        <f>+$AD$19</f>
        <v>91.3</v>
      </c>
      <c r="AQ19" s="287">
        <f>+$AD$19</f>
        <v>91.3</v>
      </c>
      <c r="AR19" s="287">
        <f t="shared" ref="AR19:BN19" si="1468">+$AD$19</f>
        <v>91.3</v>
      </c>
      <c r="AS19" s="287">
        <f t="shared" si="1468"/>
        <v>91.3</v>
      </c>
      <c r="AT19" s="287">
        <f t="shared" si="1468"/>
        <v>91.3</v>
      </c>
      <c r="AU19" s="287">
        <f t="shared" si="1468"/>
        <v>91.3</v>
      </c>
      <c r="AV19" s="287">
        <f t="shared" si="1468"/>
        <v>91.3</v>
      </c>
      <c r="AW19" s="287">
        <f t="shared" si="1468"/>
        <v>91.3</v>
      </c>
      <c r="AX19" s="287">
        <f t="shared" si="1468"/>
        <v>91.3</v>
      </c>
      <c r="AY19" s="287">
        <f t="shared" si="1468"/>
        <v>91.3</v>
      </c>
      <c r="AZ19" s="287">
        <f t="shared" si="1468"/>
        <v>91.3</v>
      </c>
      <c r="BA19" s="287">
        <f t="shared" si="1468"/>
        <v>91.3</v>
      </c>
      <c r="BB19" s="287">
        <f t="shared" si="1468"/>
        <v>91.3</v>
      </c>
      <c r="BC19" s="287">
        <f t="shared" si="1468"/>
        <v>91.3</v>
      </c>
      <c r="BD19" s="287">
        <f t="shared" si="1468"/>
        <v>91.3</v>
      </c>
      <c r="BE19" s="287">
        <f t="shared" si="1468"/>
        <v>91.3</v>
      </c>
      <c r="BF19" s="287">
        <f t="shared" si="1468"/>
        <v>91.3</v>
      </c>
      <c r="BG19" s="287">
        <f t="shared" si="1468"/>
        <v>91.3</v>
      </c>
      <c r="BH19" s="287">
        <f t="shared" si="1468"/>
        <v>91.3</v>
      </c>
      <c r="BI19" s="287">
        <f t="shared" si="1468"/>
        <v>91.3</v>
      </c>
      <c r="BJ19" s="287">
        <f t="shared" si="1468"/>
        <v>91.3</v>
      </c>
      <c r="BK19" s="287">
        <f t="shared" si="1468"/>
        <v>91.3</v>
      </c>
      <c r="BL19" s="287">
        <f t="shared" si="1468"/>
        <v>91.3</v>
      </c>
      <c r="BM19" s="287">
        <f t="shared" si="1468"/>
        <v>91.3</v>
      </c>
      <c r="BN19" s="345">
        <f t="shared" si="1468"/>
        <v>91.3</v>
      </c>
      <c r="BO19" s="333">
        <f t="shared" ref="BO19:CS19" si="1469">+$AE$19</f>
        <v>91.3</v>
      </c>
      <c r="BP19" s="287">
        <f t="shared" si="1469"/>
        <v>91.3</v>
      </c>
      <c r="BQ19" s="287">
        <f t="shared" si="1469"/>
        <v>91.3</v>
      </c>
      <c r="BR19" s="287">
        <f t="shared" si="1469"/>
        <v>91.3</v>
      </c>
      <c r="BS19" s="287">
        <f t="shared" si="1469"/>
        <v>91.3</v>
      </c>
      <c r="BT19" s="287">
        <f t="shared" si="1469"/>
        <v>91.3</v>
      </c>
      <c r="BU19" s="287">
        <f t="shared" si="1469"/>
        <v>91.3</v>
      </c>
      <c r="BV19" s="287">
        <f t="shared" si="1469"/>
        <v>91.3</v>
      </c>
      <c r="BW19" s="287">
        <f t="shared" si="1469"/>
        <v>91.3</v>
      </c>
      <c r="BX19" s="287">
        <f t="shared" si="1469"/>
        <v>91.3</v>
      </c>
      <c r="BY19" s="287">
        <f t="shared" si="1469"/>
        <v>91.3</v>
      </c>
      <c r="BZ19" s="287">
        <f t="shared" si="1469"/>
        <v>91.3</v>
      </c>
      <c r="CA19" s="287">
        <f t="shared" si="1469"/>
        <v>91.3</v>
      </c>
      <c r="CB19" s="287">
        <f t="shared" si="1469"/>
        <v>91.3</v>
      </c>
      <c r="CC19" s="287">
        <f t="shared" si="1469"/>
        <v>91.3</v>
      </c>
      <c r="CD19" s="287">
        <f t="shared" si="1469"/>
        <v>91.3</v>
      </c>
      <c r="CE19" s="287">
        <f t="shared" si="1469"/>
        <v>91.3</v>
      </c>
      <c r="CF19" s="287">
        <f t="shared" si="1469"/>
        <v>91.3</v>
      </c>
      <c r="CG19" s="287">
        <f t="shared" si="1469"/>
        <v>91.3</v>
      </c>
      <c r="CH19" s="287">
        <f t="shared" si="1469"/>
        <v>91.3</v>
      </c>
      <c r="CI19" s="287">
        <f t="shared" si="1469"/>
        <v>91.3</v>
      </c>
      <c r="CJ19" s="287">
        <f t="shared" si="1469"/>
        <v>91.3</v>
      </c>
      <c r="CK19" s="287">
        <f t="shared" si="1469"/>
        <v>91.3</v>
      </c>
      <c r="CL19" s="287">
        <f t="shared" si="1469"/>
        <v>91.3</v>
      </c>
      <c r="CM19" s="287">
        <f t="shared" si="1469"/>
        <v>91.3</v>
      </c>
      <c r="CN19" s="287">
        <f t="shared" si="1469"/>
        <v>91.3</v>
      </c>
      <c r="CO19" s="287">
        <f t="shared" si="1469"/>
        <v>91.3</v>
      </c>
      <c r="CP19" s="287">
        <f t="shared" si="1469"/>
        <v>91.3</v>
      </c>
      <c r="CQ19" s="287">
        <f t="shared" si="1469"/>
        <v>91.3</v>
      </c>
      <c r="CR19" s="287">
        <f t="shared" si="1469"/>
        <v>91.3</v>
      </c>
      <c r="CS19" s="345">
        <f t="shared" si="1469"/>
        <v>91.3</v>
      </c>
      <c r="CT19" s="333">
        <f t="shared" ref="CT19:DU19" si="1470">+$AF$19</f>
        <v>91.3</v>
      </c>
      <c r="CU19" s="287">
        <f t="shared" si="1470"/>
        <v>91.3</v>
      </c>
      <c r="CV19" s="287">
        <f t="shared" si="1470"/>
        <v>91.3</v>
      </c>
      <c r="CW19" s="287">
        <f t="shared" si="1470"/>
        <v>91.3</v>
      </c>
      <c r="CX19" s="287">
        <f t="shared" si="1470"/>
        <v>91.3</v>
      </c>
      <c r="CY19" s="287">
        <f t="shared" si="1470"/>
        <v>91.3</v>
      </c>
      <c r="CZ19" s="287">
        <f t="shared" si="1470"/>
        <v>91.3</v>
      </c>
      <c r="DA19" s="287">
        <f t="shared" si="1470"/>
        <v>91.3</v>
      </c>
      <c r="DB19" s="287">
        <f t="shared" si="1470"/>
        <v>91.3</v>
      </c>
      <c r="DC19" s="287">
        <f t="shared" si="1470"/>
        <v>91.3</v>
      </c>
      <c r="DD19" s="287">
        <f t="shared" si="1470"/>
        <v>91.3</v>
      </c>
      <c r="DE19" s="287">
        <f t="shared" si="1470"/>
        <v>91.3</v>
      </c>
      <c r="DF19" s="287">
        <f t="shared" si="1470"/>
        <v>91.3</v>
      </c>
      <c r="DG19" s="287">
        <f t="shared" si="1470"/>
        <v>91.3</v>
      </c>
      <c r="DH19" s="287">
        <f t="shared" si="1470"/>
        <v>91.3</v>
      </c>
      <c r="DI19" s="287">
        <f t="shared" si="1470"/>
        <v>91.3</v>
      </c>
      <c r="DJ19" s="287">
        <f t="shared" si="1470"/>
        <v>91.3</v>
      </c>
      <c r="DK19" s="287">
        <f t="shared" si="1470"/>
        <v>91.3</v>
      </c>
      <c r="DL19" s="287">
        <f t="shared" si="1470"/>
        <v>91.3</v>
      </c>
      <c r="DM19" s="287">
        <f t="shared" si="1470"/>
        <v>91.3</v>
      </c>
      <c r="DN19" s="287">
        <f t="shared" si="1470"/>
        <v>91.3</v>
      </c>
      <c r="DO19" s="287">
        <f t="shared" si="1470"/>
        <v>91.3</v>
      </c>
      <c r="DP19" s="287">
        <f t="shared" si="1470"/>
        <v>91.3</v>
      </c>
      <c r="DQ19" s="287">
        <f t="shared" si="1470"/>
        <v>91.3</v>
      </c>
      <c r="DR19" s="287">
        <f t="shared" si="1470"/>
        <v>91.3</v>
      </c>
      <c r="DS19" s="287">
        <f t="shared" si="1470"/>
        <v>91.3</v>
      </c>
      <c r="DT19" s="287">
        <f t="shared" si="1470"/>
        <v>91.3</v>
      </c>
      <c r="DU19" s="287">
        <f t="shared" si="1470"/>
        <v>91.3</v>
      </c>
      <c r="DV19" s="333">
        <f t="shared" ref="DV19:EZ19" si="1471">+$AG$19</f>
        <v>91.3</v>
      </c>
      <c r="DW19" s="287">
        <f t="shared" si="1471"/>
        <v>91.3</v>
      </c>
      <c r="DX19" s="287">
        <f t="shared" si="1471"/>
        <v>91.3</v>
      </c>
      <c r="DY19" s="287">
        <f t="shared" si="1471"/>
        <v>91.3</v>
      </c>
      <c r="DZ19" s="287">
        <f t="shared" si="1471"/>
        <v>91.3</v>
      </c>
      <c r="EA19" s="287">
        <f t="shared" si="1471"/>
        <v>91.3</v>
      </c>
      <c r="EB19" s="287">
        <f t="shared" si="1471"/>
        <v>91.3</v>
      </c>
      <c r="EC19" s="287">
        <f t="shared" si="1471"/>
        <v>91.3</v>
      </c>
      <c r="ED19" s="287">
        <f t="shared" si="1471"/>
        <v>91.3</v>
      </c>
      <c r="EE19" s="287">
        <f t="shared" si="1471"/>
        <v>91.3</v>
      </c>
      <c r="EF19" s="287">
        <f t="shared" si="1471"/>
        <v>91.3</v>
      </c>
      <c r="EG19" s="287">
        <f t="shared" si="1471"/>
        <v>91.3</v>
      </c>
      <c r="EH19" s="287">
        <f t="shared" si="1471"/>
        <v>91.3</v>
      </c>
      <c r="EI19" s="287">
        <f t="shared" si="1471"/>
        <v>91.3</v>
      </c>
      <c r="EJ19" s="287">
        <f t="shared" si="1471"/>
        <v>91.3</v>
      </c>
      <c r="EK19" s="287">
        <f t="shared" si="1471"/>
        <v>91.3</v>
      </c>
      <c r="EL19" s="287">
        <f t="shared" si="1471"/>
        <v>91.3</v>
      </c>
      <c r="EM19" s="287">
        <f t="shared" si="1471"/>
        <v>91.3</v>
      </c>
      <c r="EN19" s="287">
        <f t="shared" si="1471"/>
        <v>91.3</v>
      </c>
      <c r="EO19" s="287">
        <f t="shared" si="1471"/>
        <v>91.3</v>
      </c>
      <c r="EP19" s="287">
        <f t="shared" si="1471"/>
        <v>91.3</v>
      </c>
      <c r="EQ19" s="287">
        <f t="shared" si="1471"/>
        <v>91.3</v>
      </c>
      <c r="ER19" s="287">
        <f t="shared" si="1471"/>
        <v>91.3</v>
      </c>
      <c r="ES19" s="287">
        <f t="shared" si="1471"/>
        <v>91.3</v>
      </c>
      <c r="ET19" s="287">
        <f t="shared" si="1471"/>
        <v>91.3</v>
      </c>
      <c r="EU19" s="287">
        <f t="shared" si="1471"/>
        <v>91.3</v>
      </c>
      <c r="EV19" s="287">
        <f t="shared" si="1471"/>
        <v>91.3</v>
      </c>
      <c r="EW19" s="287">
        <f t="shared" si="1471"/>
        <v>91.3</v>
      </c>
      <c r="EX19" s="287">
        <f t="shared" si="1471"/>
        <v>91.3</v>
      </c>
      <c r="EY19" s="287">
        <f t="shared" si="1471"/>
        <v>91.3</v>
      </c>
      <c r="EZ19" s="287">
        <f t="shared" si="1471"/>
        <v>91.3</v>
      </c>
      <c r="FA19" s="333">
        <f t="shared" ref="FA19:GD19" si="1472">+$AH$19</f>
        <v>91.3</v>
      </c>
      <c r="FB19" s="287">
        <f t="shared" si="1472"/>
        <v>91.3</v>
      </c>
      <c r="FC19" s="287">
        <f t="shared" si="1472"/>
        <v>91.3</v>
      </c>
      <c r="FD19" s="287">
        <f t="shared" si="1472"/>
        <v>91.3</v>
      </c>
      <c r="FE19" s="287">
        <f t="shared" si="1472"/>
        <v>91.3</v>
      </c>
      <c r="FF19" s="287">
        <f t="shared" si="1472"/>
        <v>91.3</v>
      </c>
      <c r="FG19" s="287">
        <f t="shared" si="1472"/>
        <v>91.3</v>
      </c>
      <c r="FH19" s="287">
        <f t="shared" si="1472"/>
        <v>91.3</v>
      </c>
      <c r="FI19" s="287">
        <f t="shared" si="1472"/>
        <v>91.3</v>
      </c>
      <c r="FJ19" s="287">
        <f t="shared" si="1472"/>
        <v>91.3</v>
      </c>
      <c r="FK19" s="287">
        <f t="shared" si="1472"/>
        <v>91.3</v>
      </c>
      <c r="FL19" s="287">
        <f t="shared" si="1472"/>
        <v>91.3</v>
      </c>
      <c r="FM19" s="287">
        <f t="shared" si="1472"/>
        <v>91.3</v>
      </c>
      <c r="FN19" s="287">
        <f t="shared" si="1472"/>
        <v>91.3</v>
      </c>
      <c r="FO19" s="287">
        <f t="shared" si="1472"/>
        <v>91.3</v>
      </c>
      <c r="FP19" s="287">
        <f t="shared" si="1472"/>
        <v>91.3</v>
      </c>
      <c r="FQ19" s="287">
        <f t="shared" si="1472"/>
        <v>91.3</v>
      </c>
      <c r="FR19" s="287">
        <f t="shared" si="1472"/>
        <v>91.3</v>
      </c>
      <c r="FS19" s="287">
        <f t="shared" si="1472"/>
        <v>91.3</v>
      </c>
      <c r="FT19" s="287">
        <f t="shared" si="1472"/>
        <v>91.3</v>
      </c>
      <c r="FU19" s="287">
        <f t="shared" si="1472"/>
        <v>91.3</v>
      </c>
      <c r="FV19" s="287">
        <f t="shared" si="1472"/>
        <v>91.3</v>
      </c>
      <c r="FW19" s="287">
        <f t="shared" si="1472"/>
        <v>91.3</v>
      </c>
      <c r="FX19" s="287">
        <f t="shared" si="1472"/>
        <v>91.3</v>
      </c>
      <c r="FY19" s="287">
        <f t="shared" si="1472"/>
        <v>91.3</v>
      </c>
      <c r="FZ19" s="287">
        <f t="shared" si="1472"/>
        <v>91.3</v>
      </c>
      <c r="GA19" s="287">
        <f t="shared" si="1472"/>
        <v>91.3</v>
      </c>
      <c r="GB19" s="287">
        <f t="shared" si="1472"/>
        <v>91.3</v>
      </c>
      <c r="GC19" s="287">
        <f t="shared" si="1472"/>
        <v>91.3</v>
      </c>
      <c r="GD19" s="287">
        <f t="shared" si="1472"/>
        <v>91.3</v>
      </c>
      <c r="GE19" s="333">
        <f t="shared" ref="GE19:HI19" si="1473">+$AI$19</f>
        <v>91.3</v>
      </c>
      <c r="GF19" s="287">
        <f t="shared" si="1473"/>
        <v>91.3</v>
      </c>
      <c r="GG19" s="287">
        <f t="shared" si="1473"/>
        <v>91.3</v>
      </c>
      <c r="GH19" s="287">
        <f t="shared" si="1473"/>
        <v>91.3</v>
      </c>
      <c r="GI19" s="287">
        <f t="shared" si="1473"/>
        <v>91.3</v>
      </c>
      <c r="GJ19" s="287">
        <f t="shared" si="1473"/>
        <v>91.3</v>
      </c>
      <c r="GK19" s="287">
        <f t="shared" si="1473"/>
        <v>91.3</v>
      </c>
      <c r="GL19" s="287">
        <f t="shared" si="1473"/>
        <v>91.3</v>
      </c>
      <c r="GM19" s="287">
        <f t="shared" si="1473"/>
        <v>91.3</v>
      </c>
      <c r="GN19" s="287">
        <f t="shared" si="1473"/>
        <v>91.3</v>
      </c>
      <c r="GO19" s="287">
        <f t="shared" si="1473"/>
        <v>91.3</v>
      </c>
      <c r="GP19" s="287">
        <f t="shared" si="1473"/>
        <v>91.3</v>
      </c>
      <c r="GQ19" s="287">
        <f t="shared" si="1473"/>
        <v>91.3</v>
      </c>
      <c r="GR19" s="287">
        <f t="shared" si="1473"/>
        <v>91.3</v>
      </c>
      <c r="GS19" s="287">
        <f t="shared" si="1473"/>
        <v>91.3</v>
      </c>
      <c r="GT19" s="287">
        <f t="shared" si="1473"/>
        <v>91.3</v>
      </c>
      <c r="GU19" s="287">
        <f t="shared" si="1473"/>
        <v>91.3</v>
      </c>
      <c r="GV19" s="287">
        <f t="shared" si="1473"/>
        <v>91.3</v>
      </c>
      <c r="GW19" s="287">
        <f t="shared" si="1473"/>
        <v>91.3</v>
      </c>
      <c r="GX19" s="287">
        <f t="shared" si="1473"/>
        <v>91.3</v>
      </c>
      <c r="GY19" s="287">
        <f t="shared" si="1473"/>
        <v>91.3</v>
      </c>
      <c r="GZ19" s="287">
        <f t="shared" si="1473"/>
        <v>91.3</v>
      </c>
      <c r="HA19" s="287">
        <f t="shared" si="1473"/>
        <v>91.3</v>
      </c>
      <c r="HB19" s="287">
        <f t="shared" si="1473"/>
        <v>91.3</v>
      </c>
      <c r="HC19" s="287">
        <f t="shared" si="1473"/>
        <v>91.3</v>
      </c>
      <c r="HD19" s="287">
        <f t="shared" si="1473"/>
        <v>91.3</v>
      </c>
      <c r="HE19" s="287">
        <f t="shared" si="1473"/>
        <v>91.3</v>
      </c>
      <c r="HF19" s="287">
        <f t="shared" si="1473"/>
        <v>91.3</v>
      </c>
      <c r="HG19" s="287">
        <f t="shared" si="1473"/>
        <v>91.3</v>
      </c>
      <c r="HH19" s="287">
        <f t="shared" si="1473"/>
        <v>91.3</v>
      </c>
      <c r="HI19" s="345">
        <f t="shared" si="1473"/>
        <v>91.3</v>
      </c>
      <c r="HJ19" s="333">
        <f t="shared" ref="HJ19:IM19" si="1474">+$AJ$19</f>
        <v>91.3</v>
      </c>
      <c r="HK19" s="287">
        <f t="shared" si="1474"/>
        <v>91.3</v>
      </c>
      <c r="HL19" s="287">
        <f t="shared" si="1474"/>
        <v>91.3</v>
      </c>
      <c r="HM19" s="287">
        <f t="shared" si="1474"/>
        <v>91.3</v>
      </c>
      <c r="HN19" s="287">
        <f t="shared" si="1474"/>
        <v>91.3</v>
      </c>
      <c r="HO19" s="287">
        <f t="shared" si="1474"/>
        <v>91.3</v>
      </c>
      <c r="HP19" s="287">
        <f t="shared" si="1474"/>
        <v>91.3</v>
      </c>
      <c r="HQ19" s="287">
        <f t="shared" si="1474"/>
        <v>91.3</v>
      </c>
      <c r="HR19" s="287">
        <f t="shared" si="1474"/>
        <v>91.3</v>
      </c>
      <c r="HS19" s="287">
        <f t="shared" si="1474"/>
        <v>91.3</v>
      </c>
      <c r="HT19" s="287">
        <f t="shared" si="1474"/>
        <v>91.3</v>
      </c>
      <c r="HU19" s="287">
        <f t="shared" si="1474"/>
        <v>91.3</v>
      </c>
      <c r="HV19" s="287">
        <f t="shared" si="1474"/>
        <v>91.3</v>
      </c>
      <c r="HW19" s="287">
        <f t="shared" si="1474"/>
        <v>91.3</v>
      </c>
      <c r="HX19" s="287">
        <f t="shared" si="1474"/>
        <v>91.3</v>
      </c>
      <c r="HY19" s="287">
        <f t="shared" si="1474"/>
        <v>91.3</v>
      </c>
      <c r="HZ19" s="287">
        <f t="shared" si="1474"/>
        <v>91.3</v>
      </c>
      <c r="IA19" s="287">
        <f t="shared" si="1474"/>
        <v>91.3</v>
      </c>
      <c r="IB19" s="287">
        <f t="shared" si="1474"/>
        <v>91.3</v>
      </c>
      <c r="IC19" s="287">
        <f t="shared" si="1474"/>
        <v>91.3</v>
      </c>
      <c r="ID19" s="287">
        <f t="shared" si="1474"/>
        <v>91.3</v>
      </c>
      <c r="IE19" s="287">
        <f t="shared" si="1474"/>
        <v>91.3</v>
      </c>
      <c r="IF19" s="287">
        <f t="shared" si="1474"/>
        <v>91.3</v>
      </c>
      <c r="IG19" s="287">
        <f t="shared" si="1474"/>
        <v>91.3</v>
      </c>
      <c r="IH19" s="287">
        <f t="shared" si="1474"/>
        <v>91.3</v>
      </c>
      <c r="II19" s="287">
        <f t="shared" si="1474"/>
        <v>91.3</v>
      </c>
      <c r="IJ19" s="287">
        <f t="shared" si="1474"/>
        <v>91.3</v>
      </c>
      <c r="IK19" s="287">
        <f t="shared" si="1474"/>
        <v>91.3</v>
      </c>
      <c r="IL19" s="287">
        <f t="shared" si="1474"/>
        <v>91.3</v>
      </c>
      <c r="IM19" s="287">
        <f t="shared" si="1474"/>
        <v>91.3</v>
      </c>
      <c r="IN19" s="333">
        <f t="shared" ref="IN19:JR19" si="1475">+$AK$19</f>
        <v>91.3</v>
      </c>
      <c r="IO19" s="287">
        <f t="shared" si="1475"/>
        <v>91.3</v>
      </c>
      <c r="IP19" s="287">
        <f t="shared" si="1475"/>
        <v>91.3</v>
      </c>
      <c r="IQ19" s="287">
        <f t="shared" si="1475"/>
        <v>91.3</v>
      </c>
      <c r="IR19" s="287">
        <f t="shared" si="1475"/>
        <v>91.3</v>
      </c>
      <c r="IS19" s="287">
        <f t="shared" si="1475"/>
        <v>91.3</v>
      </c>
      <c r="IT19" s="287">
        <f t="shared" si="1475"/>
        <v>91.3</v>
      </c>
      <c r="IU19" s="287">
        <f t="shared" si="1475"/>
        <v>91.3</v>
      </c>
      <c r="IV19" s="287">
        <f t="shared" si="1475"/>
        <v>91.3</v>
      </c>
      <c r="IW19" s="287">
        <f t="shared" si="1475"/>
        <v>91.3</v>
      </c>
      <c r="IX19" s="287">
        <f t="shared" si="1475"/>
        <v>91.3</v>
      </c>
      <c r="IY19" s="287">
        <f t="shared" si="1475"/>
        <v>91.3</v>
      </c>
      <c r="IZ19" s="287">
        <f t="shared" si="1475"/>
        <v>91.3</v>
      </c>
      <c r="JA19" s="287">
        <f t="shared" si="1475"/>
        <v>91.3</v>
      </c>
      <c r="JB19" s="287">
        <f t="shared" si="1475"/>
        <v>91.3</v>
      </c>
      <c r="JC19" s="287">
        <f t="shared" si="1475"/>
        <v>91.3</v>
      </c>
      <c r="JD19" s="287">
        <f t="shared" si="1475"/>
        <v>91.3</v>
      </c>
      <c r="JE19" s="287">
        <f t="shared" si="1475"/>
        <v>91.3</v>
      </c>
      <c r="JF19" s="287">
        <f t="shared" si="1475"/>
        <v>91.3</v>
      </c>
      <c r="JG19" s="287">
        <f t="shared" si="1475"/>
        <v>91.3</v>
      </c>
      <c r="JH19" s="287">
        <f t="shared" si="1475"/>
        <v>91.3</v>
      </c>
      <c r="JI19" s="287">
        <f t="shared" si="1475"/>
        <v>91.3</v>
      </c>
      <c r="JJ19" s="287">
        <f t="shared" si="1475"/>
        <v>91.3</v>
      </c>
      <c r="JK19" s="287">
        <f t="shared" si="1475"/>
        <v>91.3</v>
      </c>
      <c r="JL19" s="287">
        <f t="shared" si="1475"/>
        <v>91.3</v>
      </c>
      <c r="JM19" s="287">
        <f t="shared" si="1475"/>
        <v>91.3</v>
      </c>
      <c r="JN19" s="287">
        <f t="shared" si="1475"/>
        <v>91.3</v>
      </c>
      <c r="JO19" s="287">
        <f t="shared" si="1475"/>
        <v>91.3</v>
      </c>
      <c r="JP19" s="287">
        <f t="shared" si="1475"/>
        <v>91.3</v>
      </c>
      <c r="JQ19" s="287">
        <f t="shared" si="1475"/>
        <v>91.3</v>
      </c>
      <c r="JR19" s="345">
        <f t="shared" si="1475"/>
        <v>91.3</v>
      </c>
      <c r="JS19" s="333">
        <f t="shared" ref="JS19:KW19" si="1476">+$AL$19</f>
        <v>91.3</v>
      </c>
      <c r="JT19" s="287">
        <f t="shared" si="1476"/>
        <v>91.3</v>
      </c>
      <c r="JU19" s="287">
        <f t="shared" si="1476"/>
        <v>91.3</v>
      </c>
      <c r="JV19" s="287">
        <f t="shared" si="1476"/>
        <v>91.3</v>
      </c>
      <c r="JW19" s="287">
        <f t="shared" si="1476"/>
        <v>91.3</v>
      </c>
      <c r="JX19" s="287">
        <f t="shared" si="1476"/>
        <v>91.3</v>
      </c>
      <c r="JY19" s="287">
        <f t="shared" si="1476"/>
        <v>91.3</v>
      </c>
      <c r="JZ19" s="287">
        <f t="shared" si="1476"/>
        <v>91.3</v>
      </c>
      <c r="KA19" s="287">
        <f t="shared" si="1476"/>
        <v>91.3</v>
      </c>
      <c r="KB19" s="287">
        <f t="shared" si="1476"/>
        <v>91.3</v>
      </c>
      <c r="KC19" s="287">
        <f t="shared" si="1476"/>
        <v>91.3</v>
      </c>
      <c r="KD19" s="287">
        <f t="shared" si="1476"/>
        <v>91.3</v>
      </c>
      <c r="KE19" s="287">
        <f t="shared" si="1476"/>
        <v>91.3</v>
      </c>
      <c r="KF19" s="287">
        <f t="shared" si="1476"/>
        <v>91.3</v>
      </c>
      <c r="KG19" s="287">
        <f t="shared" si="1476"/>
        <v>91.3</v>
      </c>
      <c r="KH19" s="287">
        <f t="shared" si="1476"/>
        <v>91.3</v>
      </c>
      <c r="KI19" s="287">
        <f t="shared" si="1476"/>
        <v>91.3</v>
      </c>
      <c r="KJ19" s="287">
        <f t="shared" si="1476"/>
        <v>91.3</v>
      </c>
      <c r="KK19" s="287">
        <f t="shared" si="1476"/>
        <v>91.3</v>
      </c>
      <c r="KL19" s="287">
        <f t="shared" si="1476"/>
        <v>91.3</v>
      </c>
      <c r="KM19" s="287">
        <f t="shared" si="1476"/>
        <v>91.3</v>
      </c>
      <c r="KN19" s="287">
        <f t="shared" si="1476"/>
        <v>91.3</v>
      </c>
      <c r="KO19" s="287">
        <f t="shared" si="1476"/>
        <v>91.3</v>
      </c>
      <c r="KP19" s="287">
        <f t="shared" si="1476"/>
        <v>91.3</v>
      </c>
      <c r="KQ19" s="287">
        <f t="shared" si="1476"/>
        <v>91.3</v>
      </c>
      <c r="KR19" s="287">
        <f t="shared" si="1476"/>
        <v>91.3</v>
      </c>
      <c r="KS19" s="287">
        <f t="shared" si="1476"/>
        <v>91.3</v>
      </c>
      <c r="KT19" s="287">
        <f t="shared" si="1476"/>
        <v>91.3</v>
      </c>
      <c r="KU19" s="287">
        <f t="shared" si="1476"/>
        <v>91.3</v>
      </c>
      <c r="KV19" s="287">
        <f t="shared" si="1476"/>
        <v>91.3</v>
      </c>
      <c r="KW19" s="345">
        <f t="shared" si="1476"/>
        <v>91.3</v>
      </c>
      <c r="KX19" s="333">
        <f t="shared" ref="KX19:MA19" si="1477">+$AM$19</f>
        <v>91.3</v>
      </c>
      <c r="KY19" s="287">
        <f t="shared" si="1477"/>
        <v>91.3</v>
      </c>
      <c r="KZ19" s="287">
        <f t="shared" si="1477"/>
        <v>91.3</v>
      </c>
      <c r="LA19" s="287">
        <f t="shared" si="1477"/>
        <v>91.3</v>
      </c>
      <c r="LB19" s="287">
        <f t="shared" si="1477"/>
        <v>91.3</v>
      </c>
      <c r="LC19" s="287">
        <f t="shared" si="1477"/>
        <v>91.3</v>
      </c>
      <c r="LD19" s="287">
        <f t="shared" si="1477"/>
        <v>91.3</v>
      </c>
      <c r="LE19" s="287">
        <f t="shared" si="1477"/>
        <v>91.3</v>
      </c>
      <c r="LF19" s="287">
        <f t="shared" si="1477"/>
        <v>91.3</v>
      </c>
      <c r="LG19" s="287">
        <f t="shared" si="1477"/>
        <v>91.3</v>
      </c>
      <c r="LH19" s="287">
        <f t="shared" si="1477"/>
        <v>91.3</v>
      </c>
      <c r="LI19" s="287">
        <f t="shared" si="1477"/>
        <v>91.3</v>
      </c>
      <c r="LJ19" s="287">
        <f t="shared" si="1477"/>
        <v>91.3</v>
      </c>
      <c r="LK19" s="287">
        <f t="shared" si="1477"/>
        <v>91.3</v>
      </c>
      <c r="LL19" s="287">
        <f t="shared" si="1477"/>
        <v>91.3</v>
      </c>
      <c r="LM19" s="287">
        <f t="shared" si="1477"/>
        <v>91.3</v>
      </c>
      <c r="LN19" s="287">
        <f t="shared" si="1477"/>
        <v>91.3</v>
      </c>
      <c r="LO19" s="287">
        <f t="shared" si="1477"/>
        <v>91.3</v>
      </c>
      <c r="LP19" s="287">
        <f t="shared" si="1477"/>
        <v>91.3</v>
      </c>
      <c r="LQ19" s="287">
        <f t="shared" si="1477"/>
        <v>91.3</v>
      </c>
      <c r="LR19" s="287">
        <f t="shared" si="1477"/>
        <v>91.3</v>
      </c>
      <c r="LS19" s="287">
        <f t="shared" si="1477"/>
        <v>91.3</v>
      </c>
      <c r="LT19" s="287">
        <f t="shared" si="1477"/>
        <v>91.3</v>
      </c>
      <c r="LU19" s="287">
        <f t="shared" si="1477"/>
        <v>91.3</v>
      </c>
      <c r="LV19" s="287">
        <f t="shared" si="1477"/>
        <v>91.3</v>
      </c>
      <c r="LW19" s="287">
        <f t="shared" si="1477"/>
        <v>91.3</v>
      </c>
      <c r="LX19" s="287">
        <f t="shared" si="1477"/>
        <v>91.3</v>
      </c>
      <c r="LY19" s="287">
        <f t="shared" si="1477"/>
        <v>91.3</v>
      </c>
      <c r="LZ19" s="287">
        <f t="shared" si="1477"/>
        <v>91.3</v>
      </c>
      <c r="MA19" s="287">
        <f t="shared" si="1477"/>
        <v>91.3</v>
      </c>
      <c r="MB19" s="333">
        <f t="shared" ref="MB19:NF19" si="1478">+$AN$19</f>
        <v>91.3</v>
      </c>
      <c r="MC19" s="287">
        <f t="shared" si="1478"/>
        <v>91.3</v>
      </c>
      <c r="MD19" s="287">
        <f t="shared" si="1478"/>
        <v>91.3</v>
      </c>
      <c r="ME19" s="287">
        <f t="shared" si="1478"/>
        <v>91.3</v>
      </c>
      <c r="MF19" s="287">
        <f t="shared" si="1478"/>
        <v>91.3</v>
      </c>
      <c r="MG19" s="287">
        <f t="shared" si="1478"/>
        <v>91.3</v>
      </c>
      <c r="MH19" s="287">
        <f t="shared" si="1478"/>
        <v>91.3</v>
      </c>
      <c r="MI19" s="287">
        <f t="shared" si="1478"/>
        <v>91.3</v>
      </c>
      <c r="MJ19" s="287">
        <f t="shared" si="1478"/>
        <v>91.3</v>
      </c>
      <c r="MK19" s="287">
        <f t="shared" si="1478"/>
        <v>91.3</v>
      </c>
      <c r="ML19" s="287">
        <f t="shared" si="1478"/>
        <v>91.3</v>
      </c>
      <c r="MM19" s="287">
        <f t="shared" si="1478"/>
        <v>91.3</v>
      </c>
      <c r="MN19" s="287">
        <f t="shared" si="1478"/>
        <v>91.3</v>
      </c>
      <c r="MO19" s="287">
        <f t="shared" si="1478"/>
        <v>91.3</v>
      </c>
      <c r="MP19" s="287">
        <f t="shared" si="1478"/>
        <v>91.3</v>
      </c>
      <c r="MQ19" s="287">
        <f t="shared" si="1478"/>
        <v>91.3</v>
      </c>
      <c r="MR19" s="287">
        <f t="shared" si="1478"/>
        <v>91.3</v>
      </c>
      <c r="MS19" s="287">
        <f t="shared" si="1478"/>
        <v>91.3</v>
      </c>
      <c r="MT19" s="287">
        <f t="shared" si="1478"/>
        <v>91.3</v>
      </c>
      <c r="MU19" s="287">
        <f t="shared" si="1478"/>
        <v>91.3</v>
      </c>
      <c r="MV19" s="287">
        <f t="shared" si="1478"/>
        <v>91.3</v>
      </c>
      <c r="MW19" s="287">
        <f t="shared" si="1478"/>
        <v>91.3</v>
      </c>
      <c r="MX19" s="287">
        <f t="shared" si="1478"/>
        <v>91.3</v>
      </c>
      <c r="MY19" s="287">
        <f t="shared" si="1478"/>
        <v>91.3</v>
      </c>
      <c r="MZ19" s="287">
        <f t="shared" si="1478"/>
        <v>91.3</v>
      </c>
      <c r="NA19" s="287">
        <f t="shared" si="1478"/>
        <v>91.3</v>
      </c>
      <c r="NB19" s="287">
        <f t="shared" si="1478"/>
        <v>91.3</v>
      </c>
      <c r="NC19" s="287">
        <f t="shared" si="1478"/>
        <v>91.3</v>
      </c>
      <c r="ND19" s="287">
        <f t="shared" si="1478"/>
        <v>91.3</v>
      </c>
      <c r="NE19" s="287">
        <f t="shared" si="1478"/>
        <v>91.3</v>
      </c>
      <c r="NF19" s="287">
        <f t="shared" si="1478"/>
        <v>91.3</v>
      </c>
      <c r="NG19" s="333">
        <f t="shared" ref="NG19:OP19" si="1479">+$AO$19</f>
        <v>91.3</v>
      </c>
      <c r="NH19" s="287">
        <f t="shared" si="1479"/>
        <v>91.3</v>
      </c>
      <c r="NI19" s="287">
        <f t="shared" si="1479"/>
        <v>91.3</v>
      </c>
      <c r="NJ19" s="287">
        <f t="shared" si="1479"/>
        <v>91.3</v>
      </c>
      <c r="NK19" s="287">
        <f t="shared" si="1479"/>
        <v>91.3</v>
      </c>
      <c r="NL19" s="287">
        <f t="shared" si="1479"/>
        <v>91.3</v>
      </c>
      <c r="NM19" s="287">
        <f t="shared" si="1479"/>
        <v>91.3</v>
      </c>
      <c r="NN19" s="287">
        <f t="shared" si="1479"/>
        <v>91.3</v>
      </c>
      <c r="NO19" s="287">
        <f t="shared" si="1479"/>
        <v>91.3</v>
      </c>
      <c r="NP19" s="287">
        <f t="shared" si="1479"/>
        <v>91.3</v>
      </c>
      <c r="NQ19" s="287">
        <f t="shared" si="1479"/>
        <v>91.3</v>
      </c>
      <c r="NR19" s="287">
        <f t="shared" si="1479"/>
        <v>91.3</v>
      </c>
      <c r="NS19" s="287">
        <f t="shared" si="1479"/>
        <v>91.3</v>
      </c>
      <c r="NT19" s="287">
        <f t="shared" si="1479"/>
        <v>91.3</v>
      </c>
      <c r="NU19" s="287">
        <f t="shared" si="1479"/>
        <v>91.3</v>
      </c>
      <c r="NV19" s="287">
        <f t="shared" si="1479"/>
        <v>91.3</v>
      </c>
      <c r="NW19" s="287">
        <f t="shared" si="1479"/>
        <v>91.3</v>
      </c>
      <c r="NX19" s="287">
        <f t="shared" si="1479"/>
        <v>91.3</v>
      </c>
      <c r="NY19" s="287">
        <f t="shared" si="1479"/>
        <v>91.3</v>
      </c>
      <c r="NZ19" s="287">
        <f t="shared" si="1479"/>
        <v>91.3</v>
      </c>
      <c r="OA19" s="287">
        <f t="shared" si="1479"/>
        <v>91.3</v>
      </c>
      <c r="OB19" s="287">
        <f t="shared" si="1479"/>
        <v>91.3</v>
      </c>
      <c r="OC19" s="287">
        <f t="shared" si="1479"/>
        <v>91.3</v>
      </c>
      <c r="OD19" s="287">
        <f t="shared" si="1479"/>
        <v>91.3</v>
      </c>
      <c r="OE19" s="287">
        <f t="shared" si="1479"/>
        <v>91.3</v>
      </c>
      <c r="OF19" s="287">
        <f t="shared" si="1479"/>
        <v>91.3</v>
      </c>
      <c r="OG19" s="287">
        <f t="shared" si="1479"/>
        <v>91.3</v>
      </c>
      <c r="OH19" s="287">
        <f t="shared" si="1479"/>
        <v>91.3</v>
      </c>
      <c r="OI19" s="287">
        <f t="shared" si="1479"/>
        <v>91.3</v>
      </c>
      <c r="OJ19" s="287">
        <f t="shared" si="1479"/>
        <v>91.3</v>
      </c>
      <c r="OK19" s="287">
        <f t="shared" si="1479"/>
        <v>91.3</v>
      </c>
      <c r="OL19" s="287">
        <f t="shared" si="1479"/>
        <v>91.3</v>
      </c>
      <c r="OM19" s="287">
        <f t="shared" si="1479"/>
        <v>91.3</v>
      </c>
      <c r="ON19" s="287">
        <f t="shared" si="1479"/>
        <v>91.3</v>
      </c>
      <c r="OO19" s="287">
        <f t="shared" si="1479"/>
        <v>91.3</v>
      </c>
      <c r="OP19" s="345">
        <f t="shared" si="1479"/>
        <v>91.3</v>
      </c>
      <c r="OQ19" s="358">
        <f>+LOOKUP(OQ3,$AP$3:$OP$3,$AP$19:$OP$19)</f>
        <v>91.3</v>
      </c>
      <c r="OR19" s="358">
        <f t="shared" ref="OR19:RC19" si="1480">+LOOKUP(OR3,$AP$3:$OP$3,$AP$19:$OP$19)</f>
        <v>91.3</v>
      </c>
      <c r="OS19" s="358">
        <f t="shared" si="1480"/>
        <v>91.3</v>
      </c>
      <c r="OT19" s="358">
        <f t="shared" si="1480"/>
        <v>91.3</v>
      </c>
      <c r="OU19" s="358">
        <f t="shared" si="1480"/>
        <v>91.3</v>
      </c>
      <c r="OV19" s="358">
        <f t="shared" si="1480"/>
        <v>91.3</v>
      </c>
      <c r="OW19" s="358">
        <f t="shared" si="1480"/>
        <v>91.3</v>
      </c>
      <c r="OX19" s="358">
        <f t="shared" si="1480"/>
        <v>91.3</v>
      </c>
      <c r="OY19" s="358">
        <f t="shared" si="1480"/>
        <v>91.3</v>
      </c>
      <c r="OZ19" s="358">
        <f t="shared" si="1480"/>
        <v>91.3</v>
      </c>
      <c r="PA19" s="358">
        <f t="shared" si="1480"/>
        <v>91.3</v>
      </c>
      <c r="PB19" s="358">
        <f t="shared" si="1480"/>
        <v>91.3</v>
      </c>
      <c r="PC19" s="358">
        <f t="shared" si="1480"/>
        <v>91.3</v>
      </c>
      <c r="PD19" s="358">
        <f t="shared" si="1480"/>
        <v>91.3</v>
      </c>
      <c r="PE19" s="358">
        <f t="shared" si="1480"/>
        <v>91.3</v>
      </c>
      <c r="PF19" s="358">
        <f t="shared" si="1480"/>
        <v>91.3</v>
      </c>
      <c r="PG19" s="358">
        <f t="shared" si="1480"/>
        <v>91.3</v>
      </c>
      <c r="PH19" s="358">
        <f t="shared" si="1480"/>
        <v>91.3</v>
      </c>
      <c r="PI19" s="358">
        <f t="shared" si="1480"/>
        <v>91.3</v>
      </c>
      <c r="PJ19" s="358">
        <f t="shared" si="1480"/>
        <v>91.3</v>
      </c>
      <c r="PK19" s="358">
        <f t="shared" si="1480"/>
        <v>91.3</v>
      </c>
      <c r="PL19" s="358">
        <f t="shared" si="1480"/>
        <v>91.3</v>
      </c>
      <c r="PM19" s="358">
        <f t="shared" si="1480"/>
        <v>91.3</v>
      </c>
      <c r="PN19" s="358">
        <f t="shared" si="1480"/>
        <v>91.3</v>
      </c>
      <c r="PO19" s="358">
        <f t="shared" si="1480"/>
        <v>91.3</v>
      </c>
      <c r="PP19" s="358">
        <f t="shared" si="1480"/>
        <v>91.3</v>
      </c>
      <c r="PQ19" s="358">
        <f t="shared" si="1480"/>
        <v>91.3</v>
      </c>
      <c r="PR19" s="358">
        <f t="shared" si="1480"/>
        <v>91.3</v>
      </c>
      <c r="PS19" s="358">
        <f t="shared" si="1480"/>
        <v>91.3</v>
      </c>
      <c r="PT19" s="358">
        <f t="shared" si="1480"/>
        <v>91.3</v>
      </c>
      <c r="PU19" s="358">
        <f t="shared" si="1480"/>
        <v>91.3</v>
      </c>
      <c r="PV19" s="358">
        <f t="shared" si="1480"/>
        <v>91.3</v>
      </c>
      <c r="PW19" s="358">
        <f t="shared" si="1480"/>
        <v>91.3</v>
      </c>
      <c r="PX19" s="358">
        <f t="shared" si="1480"/>
        <v>91.3</v>
      </c>
      <c r="PY19" s="358">
        <f t="shared" si="1480"/>
        <v>91.3</v>
      </c>
      <c r="PZ19" s="358">
        <f t="shared" si="1480"/>
        <v>91.3</v>
      </c>
      <c r="QA19" s="358">
        <f t="shared" si="1480"/>
        <v>91.3</v>
      </c>
      <c r="QB19" s="358">
        <f t="shared" si="1480"/>
        <v>91.3</v>
      </c>
      <c r="QC19" s="358">
        <f t="shared" si="1480"/>
        <v>91.3</v>
      </c>
      <c r="QD19" s="358">
        <f t="shared" si="1480"/>
        <v>91.3</v>
      </c>
      <c r="QE19" s="358">
        <f t="shared" si="1480"/>
        <v>91.3</v>
      </c>
      <c r="QF19" s="358">
        <f t="shared" si="1480"/>
        <v>91.3</v>
      </c>
      <c r="QG19" s="358">
        <f t="shared" si="1480"/>
        <v>91.3</v>
      </c>
      <c r="QH19" s="358">
        <f t="shared" si="1480"/>
        <v>91.3</v>
      </c>
      <c r="QI19" s="358">
        <f t="shared" si="1480"/>
        <v>91.3</v>
      </c>
      <c r="QJ19" s="358">
        <f t="shared" si="1480"/>
        <v>91.3</v>
      </c>
      <c r="QK19" s="358">
        <f t="shared" si="1480"/>
        <v>91.3</v>
      </c>
      <c r="QL19" s="358">
        <f t="shared" si="1480"/>
        <v>91.3</v>
      </c>
      <c r="QM19" s="358">
        <f t="shared" si="1480"/>
        <v>91.3</v>
      </c>
      <c r="QN19" s="358">
        <f t="shared" si="1480"/>
        <v>91.3</v>
      </c>
      <c r="QO19" s="358">
        <f t="shared" si="1480"/>
        <v>91.3</v>
      </c>
      <c r="QP19" s="358">
        <f t="shared" si="1480"/>
        <v>91.3</v>
      </c>
      <c r="QQ19" s="358">
        <f t="shared" si="1480"/>
        <v>91.3</v>
      </c>
      <c r="QR19" s="358">
        <f t="shared" si="1480"/>
        <v>91.3</v>
      </c>
      <c r="QS19" s="358">
        <f t="shared" si="1480"/>
        <v>91.3</v>
      </c>
      <c r="QT19" s="358">
        <f t="shared" si="1480"/>
        <v>91.3</v>
      </c>
      <c r="QU19" s="358">
        <f t="shared" si="1480"/>
        <v>91.3</v>
      </c>
      <c r="QV19" s="358">
        <f t="shared" si="1480"/>
        <v>91.3</v>
      </c>
      <c r="QW19" s="358">
        <f t="shared" si="1480"/>
        <v>91.3</v>
      </c>
      <c r="QX19" s="358">
        <f t="shared" si="1480"/>
        <v>91.3</v>
      </c>
      <c r="QY19" s="358">
        <f t="shared" si="1480"/>
        <v>91.3</v>
      </c>
      <c r="QZ19" s="358">
        <f t="shared" si="1480"/>
        <v>91.3</v>
      </c>
      <c r="RA19" s="358">
        <f t="shared" si="1480"/>
        <v>91.3</v>
      </c>
      <c r="RB19" s="358">
        <f t="shared" si="1480"/>
        <v>91.3</v>
      </c>
      <c r="RC19" s="358">
        <f t="shared" si="1480"/>
        <v>91.3</v>
      </c>
      <c r="RD19" s="358">
        <f t="shared" ref="RD19:TO19" si="1481">+LOOKUP(RD3,$AP$3:$OP$3,$AP$19:$OP$19)</f>
        <v>91.3</v>
      </c>
      <c r="RE19" s="358">
        <f t="shared" si="1481"/>
        <v>91.3</v>
      </c>
      <c r="RF19" s="358">
        <f t="shared" si="1481"/>
        <v>91.3</v>
      </c>
      <c r="RG19" s="358">
        <f t="shared" si="1481"/>
        <v>91.3</v>
      </c>
      <c r="RH19" s="358">
        <f t="shared" si="1481"/>
        <v>91.3</v>
      </c>
      <c r="RI19" s="358">
        <f t="shared" si="1481"/>
        <v>91.3</v>
      </c>
      <c r="RJ19" s="358">
        <f t="shared" si="1481"/>
        <v>91.3</v>
      </c>
      <c r="RK19" s="358">
        <f t="shared" si="1481"/>
        <v>91.3</v>
      </c>
      <c r="RL19" s="358">
        <f t="shared" si="1481"/>
        <v>91.3</v>
      </c>
      <c r="RM19" s="358">
        <f t="shared" si="1481"/>
        <v>91.3</v>
      </c>
      <c r="RN19" s="358">
        <f t="shared" si="1481"/>
        <v>91.3</v>
      </c>
      <c r="RO19" s="358">
        <f t="shared" si="1481"/>
        <v>91.3</v>
      </c>
      <c r="RP19" s="358">
        <f t="shared" si="1481"/>
        <v>91.3</v>
      </c>
      <c r="RQ19" s="358">
        <f t="shared" si="1481"/>
        <v>91.3</v>
      </c>
      <c r="RR19" s="358">
        <f t="shared" si="1481"/>
        <v>91.3</v>
      </c>
      <c r="RS19" s="358">
        <f t="shared" si="1481"/>
        <v>91.3</v>
      </c>
      <c r="RT19" s="358">
        <f t="shared" si="1481"/>
        <v>91.3</v>
      </c>
      <c r="RU19" s="358">
        <f t="shared" si="1481"/>
        <v>91.3</v>
      </c>
      <c r="RV19" s="358">
        <f t="shared" si="1481"/>
        <v>91.3</v>
      </c>
      <c r="RW19" s="358">
        <f t="shared" si="1481"/>
        <v>91.3</v>
      </c>
      <c r="RX19" s="358">
        <f t="shared" si="1481"/>
        <v>91.3</v>
      </c>
      <c r="RY19" s="358">
        <f t="shared" si="1481"/>
        <v>91.3</v>
      </c>
      <c r="RZ19" s="358">
        <f t="shared" si="1481"/>
        <v>91.3</v>
      </c>
      <c r="SA19" s="358">
        <f t="shared" si="1481"/>
        <v>91.3</v>
      </c>
      <c r="SB19" s="358">
        <f t="shared" si="1481"/>
        <v>91.3</v>
      </c>
      <c r="SC19" s="358">
        <f t="shared" si="1481"/>
        <v>91.3</v>
      </c>
      <c r="SD19" s="358">
        <f t="shared" si="1481"/>
        <v>91.3</v>
      </c>
      <c r="SE19" s="358">
        <f t="shared" si="1481"/>
        <v>91.3</v>
      </c>
      <c r="SF19" s="358">
        <f t="shared" si="1481"/>
        <v>91.3</v>
      </c>
      <c r="SG19" s="358">
        <f t="shared" si="1481"/>
        <v>91.3</v>
      </c>
      <c r="SH19" s="358">
        <f t="shared" si="1481"/>
        <v>91.3</v>
      </c>
      <c r="SI19" s="358">
        <f t="shared" si="1481"/>
        <v>91.3</v>
      </c>
      <c r="SJ19" s="358">
        <f t="shared" si="1481"/>
        <v>91.3</v>
      </c>
      <c r="SK19" s="358">
        <f t="shared" si="1481"/>
        <v>91.3</v>
      </c>
      <c r="SL19" s="358">
        <f t="shared" si="1481"/>
        <v>91.3</v>
      </c>
      <c r="SM19" s="358">
        <f t="shared" si="1481"/>
        <v>91.3</v>
      </c>
      <c r="SN19" s="358">
        <f t="shared" si="1481"/>
        <v>91.3</v>
      </c>
      <c r="SO19" s="358">
        <f t="shared" si="1481"/>
        <v>91.3</v>
      </c>
      <c r="SP19" s="358">
        <f t="shared" si="1481"/>
        <v>91.3</v>
      </c>
      <c r="SQ19" s="358">
        <f t="shared" si="1481"/>
        <v>91.3</v>
      </c>
      <c r="SR19" s="358">
        <f t="shared" si="1481"/>
        <v>91.3</v>
      </c>
      <c r="SS19" s="358">
        <f t="shared" si="1481"/>
        <v>91.3</v>
      </c>
      <c r="ST19" s="358">
        <f t="shared" si="1481"/>
        <v>91.3</v>
      </c>
      <c r="SU19" s="358">
        <f t="shared" si="1481"/>
        <v>91.3</v>
      </c>
      <c r="SV19" s="358">
        <f t="shared" si="1481"/>
        <v>91.3</v>
      </c>
      <c r="SW19" s="358">
        <f t="shared" si="1481"/>
        <v>91.3</v>
      </c>
      <c r="SX19" s="358">
        <f t="shared" si="1481"/>
        <v>91.3</v>
      </c>
      <c r="SY19" s="358">
        <f t="shared" si="1481"/>
        <v>91.3</v>
      </c>
      <c r="SZ19" s="358">
        <f t="shared" si="1481"/>
        <v>91.3</v>
      </c>
      <c r="TA19" s="358">
        <f t="shared" si="1481"/>
        <v>91.3</v>
      </c>
      <c r="TB19" s="358">
        <f t="shared" si="1481"/>
        <v>91.3</v>
      </c>
      <c r="TC19" s="358">
        <f t="shared" si="1481"/>
        <v>91.3</v>
      </c>
      <c r="TD19" s="358">
        <f t="shared" si="1481"/>
        <v>91.3</v>
      </c>
      <c r="TE19" s="358">
        <f t="shared" si="1481"/>
        <v>91.3</v>
      </c>
      <c r="TF19" s="358">
        <f t="shared" si="1481"/>
        <v>91.3</v>
      </c>
      <c r="TG19" s="358">
        <f t="shared" si="1481"/>
        <v>91.3</v>
      </c>
      <c r="TH19" s="358">
        <f t="shared" si="1481"/>
        <v>91.3</v>
      </c>
      <c r="TI19" s="358">
        <f t="shared" si="1481"/>
        <v>91.3</v>
      </c>
      <c r="TJ19" s="358">
        <f t="shared" si="1481"/>
        <v>91.3</v>
      </c>
      <c r="TK19" s="358">
        <f t="shared" si="1481"/>
        <v>91.3</v>
      </c>
      <c r="TL19" s="358">
        <f t="shared" si="1481"/>
        <v>91.3</v>
      </c>
      <c r="TM19" s="358">
        <f t="shared" si="1481"/>
        <v>91.3</v>
      </c>
      <c r="TN19" s="358">
        <f t="shared" si="1481"/>
        <v>91.3</v>
      </c>
      <c r="TO19" s="358">
        <f t="shared" si="1481"/>
        <v>91.3</v>
      </c>
      <c r="TP19" s="358">
        <f t="shared" ref="TP19:WA19" si="1482">+LOOKUP(TP3,$AP$3:$OP$3,$AP$19:$OP$19)</f>
        <v>91.3</v>
      </c>
      <c r="TQ19" s="358">
        <f t="shared" si="1482"/>
        <v>91.3</v>
      </c>
      <c r="TR19" s="358">
        <f t="shared" si="1482"/>
        <v>91.3</v>
      </c>
      <c r="TS19" s="358">
        <f t="shared" si="1482"/>
        <v>91.3</v>
      </c>
      <c r="TT19" s="358">
        <f t="shared" si="1482"/>
        <v>91.3</v>
      </c>
      <c r="TU19" s="358">
        <f t="shared" si="1482"/>
        <v>91.3</v>
      </c>
      <c r="TV19" s="358">
        <f t="shared" si="1482"/>
        <v>91.3</v>
      </c>
      <c r="TW19" s="358">
        <f t="shared" si="1482"/>
        <v>91.3</v>
      </c>
      <c r="TX19" s="358">
        <f t="shared" si="1482"/>
        <v>91.3</v>
      </c>
      <c r="TY19" s="358">
        <f t="shared" si="1482"/>
        <v>91.3</v>
      </c>
      <c r="TZ19" s="358">
        <f t="shared" si="1482"/>
        <v>91.3</v>
      </c>
      <c r="UA19" s="358">
        <f t="shared" si="1482"/>
        <v>91.3</v>
      </c>
      <c r="UB19" s="358">
        <f t="shared" si="1482"/>
        <v>91.3</v>
      </c>
      <c r="UC19" s="358">
        <f t="shared" si="1482"/>
        <v>91.3</v>
      </c>
      <c r="UD19" s="358">
        <f t="shared" si="1482"/>
        <v>91.3</v>
      </c>
      <c r="UE19" s="358">
        <f t="shared" si="1482"/>
        <v>91.3</v>
      </c>
      <c r="UF19" s="358">
        <f t="shared" si="1482"/>
        <v>91.3</v>
      </c>
      <c r="UG19" s="358">
        <f t="shared" si="1482"/>
        <v>91.3</v>
      </c>
      <c r="UH19" s="358">
        <f t="shared" si="1482"/>
        <v>91.3</v>
      </c>
      <c r="UI19" s="358">
        <f t="shared" si="1482"/>
        <v>91.3</v>
      </c>
      <c r="UJ19" s="358">
        <f t="shared" si="1482"/>
        <v>91.3</v>
      </c>
      <c r="UK19" s="358">
        <f t="shared" si="1482"/>
        <v>91.3</v>
      </c>
      <c r="UL19" s="358">
        <f t="shared" si="1482"/>
        <v>91.3</v>
      </c>
      <c r="UM19" s="358">
        <f t="shared" si="1482"/>
        <v>91.3</v>
      </c>
      <c r="UN19" s="358">
        <f t="shared" si="1482"/>
        <v>91.3</v>
      </c>
      <c r="UO19" s="358">
        <f t="shared" si="1482"/>
        <v>91.3</v>
      </c>
      <c r="UP19" s="358">
        <f t="shared" si="1482"/>
        <v>91.3</v>
      </c>
      <c r="UQ19" s="358">
        <f t="shared" si="1482"/>
        <v>91.3</v>
      </c>
      <c r="UR19" s="358">
        <f t="shared" si="1482"/>
        <v>91.3</v>
      </c>
      <c r="US19" s="358">
        <f t="shared" si="1482"/>
        <v>91.3</v>
      </c>
      <c r="UT19" s="358">
        <f t="shared" si="1482"/>
        <v>91.3</v>
      </c>
      <c r="UU19" s="358">
        <f t="shared" si="1482"/>
        <v>91.3</v>
      </c>
      <c r="UV19" s="358">
        <f t="shared" si="1482"/>
        <v>91.3</v>
      </c>
      <c r="UW19" s="358">
        <f t="shared" si="1482"/>
        <v>91.3</v>
      </c>
      <c r="UX19" s="358">
        <f t="shared" si="1482"/>
        <v>91.3</v>
      </c>
      <c r="UY19" s="358">
        <f t="shared" si="1482"/>
        <v>91.3</v>
      </c>
      <c r="UZ19" s="358">
        <f t="shared" si="1482"/>
        <v>91.3</v>
      </c>
      <c r="VA19" s="358">
        <f t="shared" si="1482"/>
        <v>91.3</v>
      </c>
      <c r="VB19" s="358">
        <f t="shared" si="1482"/>
        <v>91.3</v>
      </c>
      <c r="VC19" s="358">
        <f t="shared" si="1482"/>
        <v>91.3</v>
      </c>
      <c r="VD19" s="358">
        <f t="shared" si="1482"/>
        <v>91.3</v>
      </c>
      <c r="VE19" s="358">
        <f t="shared" si="1482"/>
        <v>91.3</v>
      </c>
      <c r="VF19" s="358">
        <f t="shared" si="1482"/>
        <v>91.3</v>
      </c>
      <c r="VG19" s="358">
        <f t="shared" si="1482"/>
        <v>91.3</v>
      </c>
      <c r="VH19" s="358">
        <f t="shared" si="1482"/>
        <v>91.3</v>
      </c>
      <c r="VI19" s="358">
        <f t="shared" si="1482"/>
        <v>91.3</v>
      </c>
      <c r="VJ19" s="358">
        <f t="shared" si="1482"/>
        <v>91.3</v>
      </c>
      <c r="VK19" s="358">
        <f t="shared" si="1482"/>
        <v>91.3</v>
      </c>
      <c r="VL19" s="358">
        <f t="shared" si="1482"/>
        <v>91.3</v>
      </c>
      <c r="VM19" s="358">
        <f t="shared" si="1482"/>
        <v>91.3</v>
      </c>
      <c r="VN19" s="358">
        <f t="shared" si="1482"/>
        <v>91.3</v>
      </c>
      <c r="VO19" s="358">
        <f t="shared" si="1482"/>
        <v>91.3</v>
      </c>
      <c r="VP19" s="358">
        <f t="shared" si="1482"/>
        <v>91.3</v>
      </c>
      <c r="VQ19" s="358">
        <f t="shared" si="1482"/>
        <v>91.3</v>
      </c>
      <c r="VR19" s="358">
        <f t="shared" si="1482"/>
        <v>91.3</v>
      </c>
      <c r="VS19" s="358">
        <f t="shared" si="1482"/>
        <v>91.3</v>
      </c>
      <c r="VT19" s="358">
        <f t="shared" si="1482"/>
        <v>91.3</v>
      </c>
      <c r="VU19" s="358">
        <f t="shared" si="1482"/>
        <v>91.3</v>
      </c>
      <c r="VV19" s="358">
        <f t="shared" si="1482"/>
        <v>91.3</v>
      </c>
      <c r="VW19" s="358">
        <f t="shared" si="1482"/>
        <v>91.3</v>
      </c>
      <c r="VX19" s="358">
        <f t="shared" si="1482"/>
        <v>91.3</v>
      </c>
      <c r="VY19" s="358">
        <f t="shared" si="1482"/>
        <v>91.3</v>
      </c>
      <c r="VZ19" s="358">
        <f t="shared" si="1482"/>
        <v>91.3</v>
      </c>
      <c r="WA19" s="358">
        <f t="shared" si="1482"/>
        <v>91.3</v>
      </c>
      <c r="WB19" s="358">
        <f t="shared" ref="WB19:YM19" si="1483">+LOOKUP(WB3,$AP$3:$OP$3,$AP$19:$OP$19)</f>
        <v>91.3</v>
      </c>
      <c r="WC19" s="358">
        <f t="shared" si="1483"/>
        <v>91.3</v>
      </c>
      <c r="WD19" s="358">
        <f t="shared" si="1483"/>
        <v>91.3</v>
      </c>
      <c r="WE19" s="358">
        <f t="shared" si="1483"/>
        <v>91.3</v>
      </c>
      <c r="WF19" s="358">
        <f t="shared" si="1483"/>
        <v>91.3</v>
      </c>
      <c r="WG19" s="358">
        <f t="shared" si="1483"/>
        <v>91.3</v>
      </c>
      <c r="WH19" s="358">
        <f t="shared" si="1483"/>
        <v>91.3</v>
      </c>
      <c r="WI19" s="358">
        <f t="shared" si="1483"/>
        <v>91.3</v>
      </c>
      <c r="WJ19" s="358">
        <f t="shared" si="1483"/>
        <v>91.3</v>
      </c>
      <c r="WK19" s="358">
        <f t="shared" si="1483"/>
        <v>91.3</v>
      </c>
      <c r="WL19" s="358">
        <f t="shared" si="1483"/>
        <v>91.3</v>
      </c>
      <c r="WM19" s="358">
        <f t="shared" si="1483"/>
        <v>91.3</v>
      </c>
      <c r="WN19" s="358">
        <f t="shared" si="1483"/>
        <v>91.3</v>
      </c>
      <c r="WO19" s="358">
        <f t="shared" si="1483"/>
        <v>91.3</v>
      </c>
      <c r="WP19" s="358">
        <f t="shared" si="1483"/>
        <v>91.3</v>
      </c>
      <c r="WQ19" s="358">
        <f t="shared" si="1483"/>
        <v>91.3</v>
      </c>
      <c r="WR19" s="358">
        <f t="shared" si="1483"/>
        <v>91.3</v>
      </c>
      <c r="WS19" s="358">
        <f t="shared" si="1483"/>
        <v>91.3</v>
      </c>
      <c r="WT19" s="358">
        <f t="shared" si="1483"/>
        <v>91.3</v>
      </c>
      <c r="WU19" s="358">
        <f t="shared" si="1483"/>
        <v>91.3</v>
      </c>
      <c r="WV19" s="358">
        <f t="shared" si="1483"/>
        <v>91.3</v>
      </c>
      <c r="WW19" s="358">
        <f t="shared" si="1483"/>
        <v>91.3</v>
      </c>
      <c r="WX19" s="358">
        <f t="shared" si="1483"/>
        <v>91.3</v>
      </c>
      <c r="WY19" s="358">
        <f t="shared" si="1483"/>
        <v>91.3</v>
      </c>
      <c r="WZ19" s="358">
        <f t="shared" si="1483"/>
        <v>91.3</v>
      </c>
      <c r="XA19" s="358">
        <f t="shared" si="1483"/>
        <v>91.3</v>
      </c>
      <c r="XB19" s="358">
        <f t="shared" si="1483"/>
        <v>91.3</v>
      </c>
      <c r="XC19" s="358">
        <f t="shared" si="1483"/>
        <v>91.3</v>
      </c>
      <c r="XD19" s="358">
        <f t="shared" si="1483"/>
        <v>91.3</v>
      </c>
      <c r="XE19" s="358">
        <f t="shared" si="1483"/>
        <v>91.3</v>
      </c>
      <c r="XF19" s="358">
        <f t="shared" si="1483"/>
        <v>91.3</v>
      </c>
      <c r="XG19" s="358">
        <f t="shared" si="1483"/>
        <v>91.3</v>
      </c>
      <c r="XH19" s="358">
        <f t="shared" si="1483"/>
        <v>91.3</v>
      </c>
      <c r="XI19" s="358">
        <f t="shared" si="1483"/>
        <v>91.3</v>
      </c>
      <c r="XJ19" s="358">
        <f t="shared" si="1483"/>
        <v>91.3</v>
      </c>
      <c r="XK19" s="358">
        <f t="shared" si="1483"/>
        <v>91.3</v>
      </c>
      <c r="XL19" s="358">
        <f t="shared" si="1483"/>
        <v>91.3</v>
      </c>
      <c r="XM19" s="358">
        <f t="shared" si="1483"/>
        <v>91.3</v>
      </c>
      <c r="XN19" s="358">
        <f t="shared" si="1483"/>
        <v>91.3</v>
      </c>
      <c r="XO19" s="358">
        <f t="shared" si="1483"/>
        <v>91.3</v>
      </c>
      <c r="XP19" s="358">
        <f t="shared" si="1483"/>
        <v>91.3</v>
      </c>
      <c r="XQ19" s="358">
        <f t="shared" si="1483"/>
        <v>91.3</v>
      </c>
      <c r="XR19" s="358">
        <f t="shared" si="1483"/>
        <v>91.3</v>
      </c>
      <c r="XS19" s="358">
        <f t="shared" si="1483"/>
        <v>91.3</v>
      </c>
      <c r="XT19" s="358">
        <f t="shared" si="1483"/>
        <v>91.3</v>
      </c>
      <c r="XU19" s="358">
        <f t="shared" si="1483"/>
        <v>91.3</v>
      </c>
      <c r="XV19" s="358">
        <f t="shared" si="1483"/>
        <v>91.3</v>
      </c>
      <c r="XW19" s="358">
        <f t="shared" si="1483"/>
        <v>91.3</v>
      </c>
      <c r="XX19" s="358">
        <f t="shared" si="1483"/>
        <v>91.3</v>
      </c>
      <c r="XY19" s="358">
        <f t="shared" si="1483"/>
        <v>91.3</v>
      </c>
      <c r="XZ19" s="358">
        <f t="shared" si="1483"/>
        <v>91.3</v>
      </c>
      <c r="YA19" s="358">
        <f t="shared" si="1483"/>
        <v>91.3</v>
      </c>
      <c r="YB19" s="358">
        <f t="shared" si="1483"/>
        <v>91.3</v>
      </c>
      <c r="YC19" s="358">
        <f t="shared" si="1483"/>
        <v>91.3</v>
      </c>
      <c r="YD19" s="358">
        <f t="shared" si="1483"/>
        <v>91.3</v>
      </c>
      <c r="YE19" s="358">
        <f t="shared" si="1483"/>
        <v>91.3</v>
      </c>
      <c r="YF19" s="358">
        <f t="shared" si="1483"/>
        <v>91.3</v>
      </c>
      <c r="YG19" s="358">
        <f t="shared" si="1483"/>
        <v>91.3</v>
      </c>
      <c r="YH19" s="358">
        <f t="shared" si="1483"/>
        <v>91.3</v>
      </c>
      <c r="YI19" s="358">
        <f t="shared" si="1483"/>
        <v>91.3</v>
      </c>
      <c r="YJ19" s="358">
        <f t="shared" si="1483"/>
        <v>91.3</v>
      </c>
      <c r="YK19" s="358">
        <f t="shared" si="1483"/>
        <v>91.3</v>
      </c>
      <c r="YL19" s="358">
        <f t="shared" si="1483"/>
        <v>91.3</v>
      </c>
      <c r="YM19" s="358">
        <f t="shared" si="1483"/>
        <v>91.3</v>
      </c>
      <c r="YN19" s="358">
        <f t="shared" ref="YN19:ZS19" si="1484">+LOOKUP(YN3,$AP$3:$OP$3,$AP$19:$OP$19)</f>
        <v>91.3</v>
      </c>
      <c r="YO19" s="358">
        <f t="shared" si="1484"/>
        <v>91.3</v>
      </c>
      <c r="YP19" s="358">
        <f t="shared" si="1484"/>
        <v>91.3</v>
      </c>
      <c r="YQ19" s="358">
        <f t="shared" si="1484"/>
        <v>91.3</v>
      </c>
      <c r="YR19" s="358">
        <f t="shared" si="1484"/>
        <v>91.3</v>
      </c>
      <c r="YS19" s="358">
        <f t="shared" si="1484"/>
        <v>91.3</v>
      </c>
      <c r="YT19" s="358">
        <f t="shared" si="1484"/>
        <v>91.3</v>
      </c>
      <c r="YU19" s="358">
        <f t="shared" si="1484"/>
        <v>91.3</v>
      </c>
      <c r="YV19" s="358">
        <f t="shared" si="1484"/>
        <v>91.3</v>
      </c>
      <c r="YW19" s="358">
        <f t="shared" si="1484"/>
        <v>91.3</v>
      </c>
      <c r="YX19" s="358">
        <f t="shared" si="1484"/>
        <v>91.3</v>
      </c>
      <c r="YY19" s="358">
        <f t="shared" si="1484"/>
        <v>91.3</v>
      </c>
      <c r="YZ19" s="358">
        <f t="shared" si="1484"/>
        <v>91.3</v>
      </c>
      <c r="ZA19" s="358">
        <f t="shared" si="1484"/>
        <v>91.3</v>
      </c>
      <c r="ZB19" s="358">
        <f t="shared" si="1484"/>
        <v>91.3</v>
      </c>
      <c r="ZC19" s="358">
        <f t="shared" si="1484"/>
        <v>91.3</v>
      </c>
      <c r="ZD19" s="358">
        <f t="shared" si="1484"/>
        <v>91.3</v>
      </c>
      <c r="ZE19" s="358">
        <f t="shared" si="1484"/>
        <v>91.3</v>
      </c>
      <c r="ZF19" s="358">
        <f t="shared" si="1484"/>
        <v>91.3</v>
      </c>
      <c r="ZG19" s="358">
        <f t="shared" si="1484"/>
        <v>91.3</v>
      </c>
      <c r="ZH19" s="358">
        <f t="shared" si="1484"/>
        <v>91.3</v>
      </c>
      <c r="ZI19" s="358">
        <f t="shared" si="1484"/>
        <v>91.3</v>
      </c>
      <c r="ZJ19" s="358">
        <f t="shared" si="1484"/>
        <v>91.3</v>
      </c>
      <c r="ZK19" s="358">
        <f t="shared" si="1484"/>
        <v>91.3</v>
      </c>
      <c r="ZL19" s="358">
        <f t="shared" si="1484"/>
        <v>91.3</v>
      </c>
      <c r="ZM19" s="358">
        <f t="shared" si="1484"/>
        <v>91.3</v>
      </c>
      <c r="ZN19" s="358">
        <f t="shared" si="1484"/>
        <v>91.3</v>
      </c>
      <c r="ZO19" s="358">
        <f t="shared" si="1484"/>
        <v>91.3</v>
      </c>
      <c r="ZP19" s="358">
        <f t="shared" si="1484"/>
        <v>91.3</v>
      </c>
      <c r="ZQ19" s="358">
        <f t="shared" si="1484"/>
        <v>91.3</v>
      </c>
      <c r="ZR19" s="358">
        <f t="shared" si="1484"/>
        <v>91.3</v>
      </c>
      <c r="ZS19" s="358">
        <f t="shared" si="1484"/>
        <v>91.3</v>
      </c>
      <c r="ZT19" s="358">
        <f>+LOOKUP(ZT3,$AP$3:$OP$3,$AP$19:$OP$19)</f>
        <v>91.3</v>
      </c>
      <c r="ZU19" s="358">
        <f t="shared" ref="ZU19:ACF19" si="1485">+LOOKUP(ZU3,$AP$3:$OP$3,$AP$19:$OP$19)</f>
        <v>91.3</v>
      </c>
      <c r="ZV19" s="358">
        <f t="shared" si="1485"/>
        <v>91.3</v>
      </c>
      <c r="ZW19" s="358">
        <f t="shared" si="1485"/>
        <v>91.3</v>
      </c>
      <c r="ZX19" s="358">
        <f t="shared" si="1485"/>
        <v>91.3</v>
      </c>
      <c r="ZY19" s="358">
        <f t="shared" si="1485"/>
        <v>91.3</v>
      </c>
      <c r="ZZ19" s="358">
        <f t="shared" si="1485"/>
        <v>91.3</v>
      </c>
      <c r="AAA19" s="358">
        <f t="shared" si="1485"/>
        <v>91.3</v>
      </c>
      <c r="AAB19" s="358">
        <f t="shared" si="1485"/>
        <v>91.3</v>
      </c>
      <c r="AAC19" s="358">
        <f t="shared" si="1485"/>
        <v>91.3</v>
      </c>
      <c r="AAD19" s="358">
        <f t="shared" si="1485"/>
        <v>91.3</v>
      </c>
      <c r="AAE19" s="358">
        <f t="shared" si="1485"/>
        <v>91.3</v>
      </c>
      <c r="AAF19" s="358">
        <f t="shared" si="1485"/>
        <v>91.3</v>
      </c>
      <c r="AAG19" s="358">
        <f t="shared" si="1485"/>
        <v>91.3</v>
      </c>
      <c r="AAH19" s="358">
        <f t="shared" si="1485"/>
        <v>91.3</v>
      </c>
      <c r="AAI19" s="358">
        <f t="shared" si="1485"/>
        <v>91.3</v>
      </c>
      <c r="AAJ19" s="358">
        <f t="shared" si="1485"/>
        <v>91.3</v>
      </c>
      <c r="AAK19" s="358">
        <f t="shared" si="1485"/>
        <v>91.3</v>
      </c>
      <c r="AAL19" s="358">
        <f t="shared" si="1485"/>
        <v>91.3</v>
      </c>
      <c r="AAM19" s="358">
        <f t="shared" si="1485"/>
        <v>91.3</v>
      </c>
      <c r="AAN19" s="358">
        <f t="shared" si="1485"/>
        <v>91.3</v>
      </c>
      <c r="AAO19" s="358">
        <f t="shared" si="1485"/>
        <v>91.3</v>
      </c>
      <c r="AAP19" s="358">
        <f t="shared" si="1485"/>
        <v>91.3</v>
      </c>
      <c r="AAQ19" s="358">
        <f t="shared" si="1485"/>
        <v>91.3</v>
      </c>
      <c r="AAR19" s="358">
        <f t="shared" si="1485"/>
        <v>91.3</v>
      </c>
      <c r="AAS19" s="358">
        <f t="shared" si="1485"/>
        <v>91.3</v>
      </c>
      <c r="AAT19" s="358">
        <f t="shared" si="1485"/>
        <v>91.3</v>
      </c>
      <c r="AAU19" s="358">
        <f t="shared" si="1485"/>
        <v>91.3</v>
      </c>
      <c r="AAV19" s="358">
        <f t="shared" si="1485"/>
        <v>91.3</v>
      </c>
      <c r="AAW19" s="358">
        <f t="shared" si="1485"/>
        <v>91.3</v>
      </c>
      <c r="AAX19" s="358">
        <f t="shared" si="1485"/>
        <v>91.3</v>
      </c>
      <c r="AAY19" s="358">
        <f t="shared" si="1485"/>
        <v>91.3</v>
      </c>
      <c r="AAZ19" s="358">
        <f t="shared" si="1485"/>
        <v>91.3</v>
      </c>
      <c r="ABA19" s="358">
        <f t="shared" si="1485"/>
        <v>91.3</v>
      </c>
      <c r="ABB19" s="358">
        <f t="shared" si="1485"/>
        <v>91.3</v>
      </c>
      <c r="ABC19" s="358">
        <f t="shared" si="1485"/>
        <v>91.3</v>
      </c>
      <c r="ABD19" s="358">
        <f t="shared" si="1485"/>
        <v>91.3</v>
      </c>
      <c r="ABE19" s="358">
        <f t="shared" si="1485"/>
        <v>91.3</v>
      </c>
      <c r="ABF19" s="358">
        <f t="shared" si="1485"/>
        <v>91.3</v>
      </c>
      <c r="ABG19" s="358">
        <f t="shared" si="1485"/>
        <v>91.3</v>
      </c>
      <c r="ABH19" s="358">
        <f t="shared" si="1485"/>
        <v>91.3</v>
      </c>
      <c r="ABI19" s="358">
        <f t="shared" si="1485"/>
        <v>91.3</v>
      </c>
      <c r="ABJ19" s="358">
        <f t="shared" si="1485"/>
        <v>91.3</v>
      </c>
      <c r="ABK19" s="358">
        <f t="shared" si="1485"/>
        <v>91.3</v>
      </c>
      <c r="ABL19" s="358">
        <f t="shared" si="1485"/>
        <v>91.3</v>
      </c>
      <c r="ABM19" s="358">
        <f t="shared" si="1485"/>
        <v>91.3</v>
      </c>
      <c r="ABN19" s="358">
        <f t="shared" si="1485"/>
        <v>91.3</v>
      </c>
      <c r="ABO19" s="358">
        <f t="shared" si="1485"/>
        <v>91.3</v>
      </c>
      <c r="ABP19" s="358">
        <f t="shared" si="1485"/>
        <v>91.3</v>
      </c>
      <c r="ABQ19" s="358">
        <f t="shared" si="1485"/>
        <v>91.3</v>
      </c>
      <c r="ABR19" s="358">
        <f t="shared" si="1485"/>
        <v>91.3</v>
      </c>
      <c r="ABS19" s="358">
        <f t="shared" si="1485"/>
        <v>91.3</v>
      </c>
      <c r="ABT19" s="358">
        <f t="shared" si="1485"/>
        <v>91.3</v>
      </c>
      <c r="ABU19" s="358">
        <f t="shared" si="1485"/>
        <v>91.3</v>
      </c>
      <c r="ABV19" s="358">
        <f t="shared" si="1485"/>
        <v>91.3</v>
      </c>
      <c r="ABW19" s="358">
        <f t="shared" si="1485"/>
        <v>91.3</v>
      </c>
      <c r="ABX19" s="358">
        <f t="shared" si="1485"/>
        <v>91.3</v>
      </c>
      <c r="ABY19" s="358">
        <f t="shared" si="1485"/>
        <v>91.3</v>
      </c>
      <c r="ABZ19" s="358">
        <f t="shared" si="1485"/>
        <v>91.3</v>
      </c>
      <c r="ACA19" s="358">
        <f t="shared" si="1485"/>
        <v>91.3</v>
      </c>
      <c r="ACB19" s="358">
        <f t="shared" si="1485"/>
        <v>91.3</v>
      </c>
      <c r="ACC19" s="358">
        <f t="shared" si="1485"/>
        <v>91.3</v>
      </c>
      <c r="ACD19" s="358">
        <f t="shared" si="1485"/>
        <v>91.3</v>
      </c>
      <c r="ACE19" s="358">
        <f t="shared" si="1485"/>
        <v>91.3</v>
      </c>
      <c r="ACF19" s="358">
        <f t="shared" si="1485"/>
        <v>91.3</v>
      </c>
      <c r="ACG19" s="358">
        <f t="shared" ref="ACG19:ACQ19" si="1486">+LOOKUP(ACG3,$AP$3:$OP$3,$AP$19:$OP$19)</f>
        <v>91.3</v>
      </c>
      <c r="ACH19" s="358">
        <f t="shared" si="1486"/>
        <v>91.3</v>
      </c>
      <c r="ACI19" s="358">
        <f t="shared" si="1486"/>
        <v>91.3</v>
      </c>
      <c r="ACJ19" s="358">
        <f t="shared" si="1486"/>
        <v>91.3</v>
      </c>
      <c r="ACK19" s="358">
        <f t="shared" si="1486"/>
        <v>91.3</v>
      </c>
      <c r="ACL19" s="358">
        <f t="shared" si="1486"/>
        <v>91.3</v>
      </c>
      <c r="ACM19" s="358">
        <f t="shared" si="1486"/>
        <v>91.3</v>
      </c>
      <c r="ACN19" s="358">
        <f t="shared" si="1486"/>
        <v>91.3</v>
      </c>
      <c r="ACO19" s="358">
        <f t="shared" si="1486"/>
        <v>91.3</v>
      </c>
      <c r="ACP19" s="358">
        <f t="shared" si="1486"/>
        <v>91.3</v>
      </c>
      <c r="ACQ19" s="358">
        <f t="shared" si="1486"/>
        <v>91.3</v>
      </c>
      <c r="ACR19" s="358">
        <f>+ACR18/(ACR6*24)*100</f>
        <v>91.3</v>
      </c>
      <c r="ACS19" s="358">
        <f t="shared" ref="ACS19:AER19" si="1487">+ACS18/(ACS6*24)*100</f>
        <v>91.3</v>
      </c>
      <c r="ACT19" s="358">
        <f t="shared" si="1487"/>
        <v>91.3</v>
      </c>
      <c r="ACU19" s="358">
        <f t="shared" si="1487"/>
        <v>91.3</v>
      </c>
      <c r="ACV19" s="358">
        <f t="shared" si="1487"/>
        <v>91.3</v>
      </c>
      <c r="ACW19" s="358">
        <f t="shared" si="1487"/>
        <v>91.3</v>
      </c>
      <c r="ACX19" s="358">
        <f t="shared" si="1487"/>
        <v>91.3</v>
      </c>
      <c r="ACY19" s="358">
        <f t="shared" si="1487"/>
        <v>91.3</v>
      </c>
      <c r="ACZ19" s="358">
        <f t="shared" si="1487"/>
        <v>91.3</v>
      </c>
      <c r="ADA19" s="358">
        <f t="shared" si="1487"/>
        <v>91.3</v>
      </c>
      <c r="ADB19" s="358">
        <f t="shared" si="1487"/>
        <v>91.3</v>
      </c>
      <c r="ADC19" s="358">
        <f t="shared" si="1487"/>
        <v>91.3</v>
      </c>
      <c r="ADD19" s="358">
        <f t="shared" si="1487"/>
        <v>91.3</v>
      </c>
      <c r="ADE19" s="358">
        <f t="shared" si="1487"/>
        <v>91.3</v>
      </c>
      <c r="ADF19" s="358">
        <f t="shared" si="1487"/>
        <v>91.3</v>
      </c>
      <c r="ADG19" s="358">
        <f t="shared" si="1487"/>
        <v>91.3</v>
      </c>
      <c r="ADH19" s="358">
        <f t="shared" si="1487"/>
        <v>91.3</v>
      </c>
      <c r="ADI19" s="358">
        <f t="shared" si="1487"/>
        <v>91.3</v>
      </c>
      <c r="ADJ19" s="358">
        <f t="shared" si="1487"/>
        <v>91.3</v>
      </c>
      <c r="ADK19" s="358">
        <f t="shared" si="1487"/>
        <v>91.3</v>
      </c>
      <c r="ADL19" s="358">
        <f t="shared" si="1487"/>
        <v>91.3</v>
      </c>
      <c r="ADM19" s="358">
        <f t="shared" si="1487"/>
        <v>91.3</v>
      </c>
      <c r="ADN19" s="358">
        <f t="shared" si="1487"/>
        <v>91.3</v>
      </c>
      <c r="ADO19" s="358">
        <f t="shared" si="1487"/>
        <v>91.3</v>
      </c>
      <c r="ADP19" s="358">
        <f t="shared" si="1487"/>
        <v>91.3</v>
      </c>
      <c r="ADQ19" s="358">
        <f t="shared" si="1487"/>
        <v>91.3</v>
      </c>
      <c r="ADR19" s="358">
        <f t="shared" si="1487"/>
        <v>91.3</v>
      </c>
      <c r="ADS19" s="358">
        <f t="shared" si="1487"/>
        <v>91.3</v>
      </c>
      <c r="ADT19" s="358">
        <f t="shared" si="1487"/>
        <v>91.3</v>
      </c>
      <c r="ADU19" s="358">
        <f t="shared" si="1487"/>
        <v>91.3</v>
      </c>
      <c r="ADV19" s="358">
        <f t="shared" si="1487"/>
        <v>91.3</v>
      </c>
      <c r="ADW19" s="358">
        <f t="shared" si="1487"/>
        <v>91.3</v>
      </c>
      <c r="ADX19" s="358">
        <f t="shared" si="1487"/>
        <v>91.3</v>
      </c>
      <c r="ADY19" s="358">
        <f t="shared" si="1487"/>
        <v>91.3</v>
      </c>
      <c r="ADZ19" s="358">
        <f t="shared" si="1487"/>
        <v>91.3</v>
      </c>
      <c r="AEA19" s="358">
        <f t="shared" si="1487"/>
        <v>91.3</v>
      </c>
      <c r="AEB19" s="358">
        <f t="shared" si="1487"/>
        <v>91.3</v>
      </c>
      <c r="AEC19" s="358">
        <f t="shared" si="1487"/>
        <v>91.3</v>
      </c>
      <c r="AED19" s="358">
        <f t="shared" si="1487"/>
        <v>91.3</v>
      </c>
      <c r="AEE19" s="358">
        <f t="shared" si="1487"/>
        <v>91.3</v>
      </c>
      <c r="AEF19" s="358">
        <f t="shared" si="1487"/>
        <v>91.3</v>
      </c>
      <c r="AEG19" s="358">
        <f t="shared" si="1487"/>
        <v>91.3</v>
      </c>
      <c r="AEH19" s="358">
        <f t="shared" si="1487"/>
        <v>91.3</v>
      </c>
      <c r="AEI19" s="358">
        <f t="shared" si="1487"/>
        <v>91.3</v>
      </c>
      <c r="AEJ19" s="358">
        <f t="shared" si="1487"/>
        <v>91.3</v>
      </c>
      <c r="AEK19" s="358">
        <f t="shared" si="1487"/>
        <v>91.3</v>
      </c>
      <c r="AEL19" s="358">
        <f t="shared" si="1487"/>
        <v>91.3</v>
      </c>
      <c r="AEM19" s="358">
        <f t="shared" si="1487"/>
        <v>91.3</v>
      </c>
      <c r="AEN19" s="358">
        <f t="shared" si="1487"/>
        <v>91.3</v>
      </c>
      <c r="AEO19" s="358">
        <f t="shared" si="1487"/>
        <v>91.3</v>
      </c>
      <c r="AEP19" s="358">
        <f t="shared" si="1487"/>
        <v>91.3</v>
      </c>
      <c r="AEQ19" s="358">
        <f t="shared" si="1487"/>
        <v>91.3</v>
      </c>
      <c r="AER19" s="358">
        <f t="shared" si="1487"/>
        <v>91.3</v>
      </c>
    </row>
    <row r="20" spans="1:877" x14ac:dyDescent="0.2">
      <c r="A20" s="463" t="s">
        <v>110</v>
      </c>
      <c r="B20" s="333">
        <f>+'BUDGET DATA ENTRY'!B12</f>
        <v>91.3</v>
      </c>
      <c r="C20" s="287">
        <f>+'BUDGET DATA ENTRY'!C12</f>
        <v>91.3</v>
      </c>
      <c r="D20" s="287">
        <f>+'BUDGET DATA ENTRY'!D12</f>
        <v>91.3</v>
      </c>
      <c r="E20" s="287">
        <f>+'BUDGET DATA ENTRY'!E12</f>
        <v>91.3</v>
      </c>
      <c r="F20" s="287">
        <f>+'BUDGET DATA ENTRY'!F12</f>
        <v>91.3</v>
      </c>
      <c r="G20" s="287">
        <f>+'BUDGET DATA ENTRY'!G12</f>
        <v>91.3</v>
      </c>
      <c r="H20" s="287">
        <f>+'BUDGET DATA ENTRY'!H12</f>
        <v>91.3</v>
      </c>
      <c r="I20" s="287">
        <f>+'BUDGET DATA ENTRY'!I12</f>
        <v>91.3</v>
      </c>
      <c r="J20" s="287">
        <f>+'BUDGET DATA ENTRY'!J12</f>
        <v>91.3</v>
      </c>
      <c r="K20" s="287">
        <f>+'BUDGET DATA ENTRY'!K12</f>
        <v>91.3</v>
      </c>
      <c r="L20" s="287">
        <f>+'BUDGET DATA ENTRY'!L12</f>
        <v>91.3</v>
      </c>
      <c r="M20" s="287">
        <f>+'BUDGET DATA ENTRY'!M12</f>
        <v>91.3</v>
      </c>
      <c r="N20" s="333">
        <f>+N18/(N6*24)*100</f>
        <v>91.299999999999983</v>
      </c>
      <c r="O20" s="287">
        <f t="shared" ref="O20:Q20" si="1488">+O18/(O6*24)*100</f>
        <v>91.3</v>
      </c>
      <c r="P20" s="287">
        <f t="shared" si="1488"/>
        <v>91.3</v>
      </c>
      <c r="Q20" s="345">
        <f t="shared" si="1488"/>
        <v>91.3</v>
      </c>
      <c r="R20" s="333">
        <f>+R18/(R6*24)*100</f>
        <v>91.3</v>
      </c>
      <c r="S20" s="287">
        <f t="shared" ref="S20:AC20" si="1489">+S18/(S6*24)*100</f>
        <v>91.3</v>
      </c>
      <c r="T20" s="287">
        <f t="shared" si="1489"/>
        <v>91.299999999999983</v>
      </c>
      <c r="U20" s="287">
        <f t="shared" si="1489"/>
        <v>91.3</v>
      </c>
      <c r="V20" s="287">
        <f t="shared" si="1489"/>
        <v>91.3</v>
      </c>
      <c r="W20" s="287">
        <f t="shared" si="1489"/>
        <v>91.3</v>
      </c>
      <c r="X20" s="287">
        <f t="shared" si="1489"/>
        <v>91.3</v>
      </c>
      <c r="Y20" s="287">
        <f t="shared" si="1489"/>
        <v>91.3</v>
      </c>
      <c r="Z20" s="287">
        <f t="shared" si="1489"/>
        <v>91.3</v>
      </c>
      <c r="AA20" s="287">
        <f t="shared" si="1489"/>
        <v>91.299999999999983</v>
      </c>
      <c r="AB20" s="287">
        <f t="shared" si="1489"/>
        <v>91.299999999999983</v>
      </c>
      <c r="AC20" s="345">
        <f t="shared" si="1489"/>
        <v>91.3</v>
      </c>
      <c r="AD20" s="287">
        <f>+AD18/(24)*100</f>
        <v>91.3</v>
      </c>
      <c r="AE20" s="287">
        <f t="shared" ref="AE20:AO20" si="1490">+AE18/(24)*100</f>
        <v>91.3</v>
      </c>
      <c r="AF20" s="287">
        <f t="shared" si="1490"/>
        <v>91.3</v>
      </c>
      <c r="AG20" s="287">
        <f t="shared" si="1490"/>
        <v>91.3</v>
      </c>
      <c r="AH20" s="287">
        <f t="shared" si="1490"/>
        <v>91.3</v>
      </c>
      <c r="AI20" s="287">
        <f t="shared" si="1490"/>
        <v>91.3</v>
      </c>
      <c r="AJ20" s="287">
        <f t="shared" si="1490"/>
        <v>91.3</v>
      </c>
      <c r="AK20" s="287">
        <f t="shared" si="1490"/>
        <v>91.3</v>
      </c>
      <c r="AL20" s="287">
        <f t="shared" si="1490"/>
        <v>91.3</v>
      </c>
      <c r="AM20" s="287">
        <f t="shared" si="1490"/>
        <v>91.3</v>
      </c>
      <c r="AN20" s="287">
        <f t="shared" si="1490"/>
        <v>91.3</v>
      </c>
      <c r="AO20" s="287">
        <f t="shared" si="1490"/>
        <v>91.3</v>
      </c>
      <c r="AP20" s="333">
        <f>+$AD$20</f>
        <v>91.3</v>
      </c>
      <c r="AQ20" s="287">
        <f>+$AD$20</f>
        <v>91.3</v>
      </c>
      <c r="AR20" s="287">
        <f t="shared" ref="AR20:BN20" si="1491">+$AD$20</f>
        <v>91.3</v>
      </c>
      <c r="AS20" s="287">
        <f t="shared" si="1491"/>
        <v>91.3</v>
      </c>
      <c r="AT20" s="287">
        <f t="shared" si="1491"/>
        <v>91.3</v>
      </c>
      <c r="AU20" s="287">
        <f t="shared" si="1491"/>
        <v>91.3</v>
      </c>
      <c r="AV20" s="287">
        <f t="shared" si="1491"/>
        <v>91.3</v>
      </c>
      <c r="AW20" s="287">
        <f t="shared" si="1491"/>
        <v>91.3</v>
      </c>
      <c r="AX20" s="287">
        <f t="shared" si="1491"/>
        <v>91.3</v>
      </c>
      <c r="AY20" s="287">
        <f t="shared" si="1491"/>
        <v>91.3</v>
      </c>
      <c r="AZ20" s="287">
        <f t="shared" si="1491"/>
        <v>91.3</v>
      </c>
      <c r="BA20" s="287">
        <f t="shared" si="1491"/>
        <v>91.3</v>
      </c>
      <c r="BB20" s="287">
        <f t="shared" si="1491"/>
        <v>91.3</v>
      </c>
      <c r="BC20" s="287">
        <f t="shared" si="1491"/>
        <v>91.3</v>
      </c>
      <c r="BD20" s="287">
        <f t="shared" si="1491"/>
        <v>91.3</v>
      </c>
      <c r="BE20" s="287">
        <f t="shared" si="1491"/>
        <v>91.3</v>
      </c>
      <c r="BF20" s="287">
        <f t="shared" si="1491"/>
        <v>91.3</v>
      </c>
      <c r="BG20" s="287">
        <f t="shared" si="1491"/>
        <v>91.3</v>
      </c>
      <c r="BH20" s="287">
        <f t="shared" si="1491"/>
        <v>91.3</v>
      </c>
      <c r="BI20" s="287">
        <f t="shared" si="1491"/>
        <v>91.3</v>
      </c>
      <c r="BJ20" s="287">
        <f t="shared" si="1491"/>
        <v>91.3</v>
      </c>
      <c r="BK20" s="287">
        <f t="shared" si="1491"/>
        <v>91.3</v>
      </c>
      <c r="BL20" s="287">
        <f t="shared" si="1491"/>
        <v>91.3</v>
      </c>
      <c r="BM20" s="287">
        <f t="shared" si="1491"/>
        <v>91.3</v>
      </c>
      <c r="BN20" s="345">
        <f t="shared" si="1491"/>
        <v>91.3</v>
      </c>
      <c r="BO20" s="333">
        <f t="shared" ref="BO20:CS20" si="1492">+$AE$20</f>
        <v>91.3</v>
      </c>
      <c r="BP20" s="287">
        <f t="shared" si="1492"/>
        <v>91.3</v>
      </c>
      <c r="BQ20" s="287">
        <f t="shared" si="1492"/>
        <v>91.3</v>
      </c>
      <c r="BR20" s="287">
        <f t="shared" si="1492"/>
        <v>91.3</v>
      </c>
      <c r="BS20" s="287">
        <f t="shared" si="1492"/>
        <v>91.3</v>
      </c>
      <c r="BT20" s="287">
        <f t="shared" si="1492"/>
        <v>91.3</v>
      </c>
      <c r="BU20" s="287">
        <f t="shared" si="1492"/>
        <v>91.3</v>
      </c>
      <c r="BV20" s="287">
        <f t="shared" si="1492"/>
        <v>91.3</v>
      </c>
      <c r="BW20" s="287">
        <f t="shared" si="1492"/>
        <v>91.3</v>
      </c>
      <c r="BX20" s="287">
        <f t="shared" si="1492"/>
        <v>91.3</v>
      </c>
      <c r="BY20" s="287">
        <f t="shared" si="1492"/>
        <v>91.3</v>
      </c>
      <c r="BZ20" s="287">
        <f t="shared" si="1492"/>
        <v>91.3</v>
      </c>
      <c r="CA20" s="287">
        <f t="shared" si="1492"/>
        <v>91.3</v>
      </c>
      <c r="CB20" s="287">
        <f t="shared" si="1492"/>
        <v>91.3</v>
      </c>
      <c r="CC20" s="287">
        <f t="shared" si="1492"/>
        <v>91.3</v>
      </c>
      <c r="CD20" s="287">
        <f t="shared" si="1492"/>
        <v>91.3</v>
      </c>
      <c r="CE20" s="287">
        <f t="shared" si="1492"/>
        <v>91.3</v>
      </c>
      <c r="CF20" s="287">
        <f t="shared" si="1492"/>
        <v>91.3</v>
      </c>
      <c r="CG20" s="287">
        <f t="shared" si="1492"/>
        <v>91.3</v>
      </c>
      <c r="CH20" s="287">
        <f t="shared" si="1492"/>
        <v>91.3</v>
      </c>
      <c r="CI20" s="287">
        <f t="shared" si="1492"/>
        <v>91.3</v>
      </c>
      <c r="CJ20" s="287">
        <f t="shared" si="1492"/>
        <v>91.3</v>
      </c>
      <c r="CK20" s="287">
        <f t="shared" si="1492"/>
        <v>91.3</v>
      </c>
      <c r="CL20" s="287">
        <f t="shared" si="1492"/>
        <v>91.3</v>
      </c>
      <c r="CM20" s="287">
        <f t="shared" si="1492"/>
        <v>91.3</v>
      </c>
      <c r="CN20" s="287">
        <f t="shared" si="1492"/>
        <v>91.3</v>
      </c>
      <c r="CO20" s="287">
        <f t="shared" si="1492"/>
        <v>91.3</v>
      </c>
      <c r="CP20" s="287">
        <f t="shared" si="1492"/>
        <v>91.3</v>
      </c>
      <c r="CQ20" s="287">
        <f t="shared" si="1492"/>
        <v>91.3</v>
      </c>
      <c r="CR20" s="287">
        <f t="shared" si="1492"/>
        <v>91.3</v>
      </c>
      <c r="CS20" s="345">
        <f t="shared" si="1492"/>
        <v>91.3</v>
      </c>
      <c r="CT20" s="333">
        <f t="shared" ref="CT20:DU20" si="1493">+$AF$20</f>
        <v>91.3</v>
      </c>
      <c r="CU20" s="287">
        <f t="shared" si="1493"/>
        <v>91.3</v>
      </c>
      <c r="CV20" s="287">
        <f t="shared" si="1493"/>
        <v>91.3</v>
      </c>
      <c r="CW20" s="287">
        <f t="shared" si="1493"/>
        <v>91.3</v>
      </c>
      <c r="CX20" s="287">
        <f t="shared" si="1493"/>
        <v>91.3</v>
      </c>
      <c r="CY20" s="287">
        <f t="shared" si="1493"/>
        <v>91.3</v>
      </c>
      <c r="CZ20" s="287">
        <f t="shared" si="1493"/>
        <v>91.3</v>
      </c>
      <c r="DA20" s="287">
        <f t="shared" si="1493"/>
        <v>91.3</v>
      </c>
      <c r="DB20" s="287">
        <f t="shared" si="1493"/>
        <v>91.3</v>
      </c>
      <c r="DC20" s="287">
        <f t="shared" si="1493"/>
        <v>91.3</v>
      </c>
      <c r="DD20" s="287">
        <f t="shared" si="1493"/>
        <v>91.3</v>
      </c>
      <c r="DE20" s="287">
        <f t="shared" si="1493"/>
        <v>91.3</v>
      </c>
      <c r="DF20" s="287">
        <f t="shared" si="1493"/>
        <v>91.3</v>
      </c>
      <c r="DG20" s="287">
        <f t="shared" si="1493"/>
        <v>91.3</v>
      </c>
      <c r="DH20" s="287">
        <f t="shared" si="1493"/>
        <v>91.3</v>
      </c>
      <c r="DI20" s="287">
        <f t="shared" si="1493"/>
        <v>91.3</v>
      </c>
      <c r="DJ20" s="287">
        <f t="shared" si="1493"/>
        <v>91.3</v>
      </c>
      <c r="DK20" s="287">
        <f t="shared" si="1493"/>
        <v>91.3</v>
      </c>
      <c r="DL20" s="287">
        <f t="shared" si="1493"/>
        <v>91.3</v>
      </c>
      <c r="DM20" s="287">
        <f t="shared" si="1493"/>
        <v>91.3</v>
      </c>
      <c r="DN20" s="287">
        <f t="shared" si="1493"/>
        <v>91.3</v>
      </c>
      <c r="DO20" s="287">
        <f t="shared" si="1493"/>
        <v>91.3</v>
      </c>
      <c r="DP20" s="287">
        <f t="shared" si="1493"/>
        <v>91.3</v>
      </c>
      <c r="DQ20" s="287">
        <f t="shared" si="1493"/>
        <v>91.3</v>
      </c>
      <c r="DR20" s="287">
        <f t="shared" si="1493"/>
        <v>91.3</v>
      </c>
      <c r="DS20" s="287">
        <f t="shared" si="1493"/>
        <v>91.3</v>
      </c>
      <c r="DT20" s="287">
        <f t="shared" si="1493"/>
        <v>91.3</v>
      </c>
      <c r="DU20" s="287">
        <f t="shared" si="1493"/>
        <v>91.3</v>
      </c>
      <c r="DV20" s="333">
        <f t="shared" ref="DV20:EZ20" si="1494">+$AG$20</f>
        <v>91.3</v>
      </c>
      <c r="DW20" s="287">
        <f t="shared" si="1494"/>
        <v>91.3</v>
      </c>
      <c r="DX20" s="287">
        <f t="shared" si="1494"/>
        <v>91.3</v>
      </c>
      <c r="DY20" s="287">
        <f t="shared" si="1494"/>
        <v>91.3</v>
      </c>
      <c r="DZ20" s="287">
        <f t="shared" si="1494"/>
        <v>91.3</v>
      </c>
      <c r="EA20" s="287">
        <f t="shared" si="1494"/>
        <v>91.3</v>
      </c>
      <c r="EB20" s="287">
        <f t="shared" si="1494"/>
        <v>91.3</v>
      </c>
      <c r="EC20" s="287">
        <f t="shared" si="1494"/>
        <v>91.3</v>
      </c>
      <c r="ED20" s="287">
        <f t="shared" si="1494"/>
        <v>91.3</v>
      </c>
      <c r="EE20" s="287">
        <f t="shared" si="1494"/>
        <v>91.3</v>
      </c>
      <c r="EF20" s="287">
        <f t="shared" si="1494"/>
        <v>91.3</v>
      </c>
      <c r="EG20" s="287">
        <f t="shared" si="1494"/>
        <v>91.3</v>
      </c>
      <c r="EH20" s="287">
        <f t="shared" si="1494"/>
        <v>91.3</v>
      </c>
      <c r="EI20" s="287">
        <f t="shared" si="1494"/>
        <v>91.3</v>
      </c>
      <c r="EJ20" s="287">
        <f t="shared" si="1494"/>
        <v>91.3</v>
      </c>
      <c r="EK20" s="287">
        <f t="shared" si="1494"/>
        <v>91.3</v>
      </c>
      <c r="EL20" s="287">
        <f t="shared" si="1494"/>
        <v>91.3</v>
      </c>
      <c r="EM20" s="287">
        <f t="shared" si="1494"/>
        <v>91.3</v>
      </c>
      <c r="EN20" s="287">
        <f t="shared" si="1494"/>
        <v>91.3</v>
      </c>
      <c r="EO20" s="287">
        <f t="shared" si="1494"/>
        <v>91.3</v>
      </c>
      <c r="EP20" s="287">
        <f t="shared" si="1494"/>
        <v>91.3</v>
      </c>
      <c r="EQ20" s="287">
        <f t="shared" si="1494"/>
        <v>91.3</v>
      </c>
      <c r="ER20" s="287">
        <f t="shared" si="1494"/>
        <v>91.3</v>
      </c>
      <c r="ES20" s="287">
        <f t="shared" si="1494"/>
        <v>91.3</v>
      </c>
      <c r="ET20" s="287">
        <f t="shared" si="1494"/>
        <v>91.3</v>
      </c>
      <c r="EU20" s="287">
        <f t="shared" si="1494"/>
        <v>91.3</v>
      </c>
      <c r="EV20" s="287">
        <f t="shared" si="1494"/>
        <v>91.3</v>
      </c>
      <c r="EW20" s="287">
        <f t="shared" si="1494"/>
        <v>91.3</v>
      </c>
      <c r="EX20" s="287">
        <f t="shared" si="1494"/>
        <v>91.3</v>
      </c>
      <c r="EY20" s="287">
        <f t="shared" si="1494"/>
        <v>91.3</v>
      </c>
      <c r="EZ20" s="287">
        <f t="shared" si="1494"/>
        <v>91.3</v>
      </c>
      <c r="FA20" s="333">
        <f t="shared" ref="FA20:GD20" si="1495">+$AH$20</f>
        <v>91.3</v>
      </c>
      <c r="FB20" s="287">
        <f t="shared" si="1495"/>
        <v>91.3</v>
      </c>
      <c r="FC20" s="287">
        <f t="shared" si="1495"/>
        <v>91.3</v>
      </c>
      <c r="FD20" s="287">
        <f t="shared" si="1495"/>
        <v>91.3</v>
      </c>
      <c r="FE20" s="287">
        <f t="shared" si="1495"/>
        <v>91.3</v>
      </c>
      <c r="FF20" s="287">
        <f t="shared" si="1495"/>
        <v>91.3</v>
      </c>
      <c r="FG20" s="287">
        <f t="shared" si="1495"/>
        <v>91.3</v>
      </c>
      <c r="FH20" s="287">
        <f t="shared" si="1495"/>
        <v>91.3</v>
      </c>
      <c r="FI20" s="287">
        <f t="shared" si="1495"/>
        <v>91.3</v>
      </c>
      <c r="FJ20" s="287">
        <f t="shared" si="1495"/>
        <v>91.3</v>
      </c>
      <c r="FK20" s="287">
        <f t="shared" si="1495"/>
        <v>91.3</v>
      </c>
      <c r="FL20" s="287">
        <f t="shared" si="1495"/>
        <v>91.3</v>
      </c>
      <c r="FM20" s="287">
        <f t="shared" si="1495"/>
        <v>91.3</v>
      </c>
      <c r="FN20" s="287">
        <f t="shared" si="1495"/>
        <v>91.3</v>
      </c>
      <c r="FO20" s="287">
        <f t="shared" si="1495"/>
        <v>91.3</v>
      </c>
      <c r="FP20" s="287">
        <f t="shared" si="1495"/>
        <v>91.3</v>
      </c>
      <c r="FQ20" s="287">
        <f t="shared" si="1495"/>
        <v>91.3</v>
      </c>
      <c r="FR20" s="287">
        <f t="shared" si="1495"/>
        <v>91.3</v>
      </c>
      <c r="FS20" s="287">
        <f t="shared" si="1495"/>
        <v>91.3</v>
      </c>
      <c r="FT20" s="287">
        <f t="shared" si="1495"/>
        <v>91.3</v>
      </c>
      <c r="FU20" s="287">
        <f t="shared" si="1495"/>
        <v>91.3</v>
      </c>
      <c r="FV20" s="287">
        <f t="shared" si="1495"/>
        <v>91.3</v>
      </c>
      <c r="FW20" s="287">
        <f t="shared" si="1495"/>
        <v>91.3</v>
      </c>
      <c r="FX20" s="287">
        <f t="shared" si="1495"/>
        <v>91.3</v>
      </c>
      <c r="FY20" s="287">
        <f t="shared" si="1495"/>
        <v>91.3</v>
      </c>
      <c r="FZ20" s="287">
        <f t="shared" si="1495"/>
        <v>91.3</v>
      </c>
      <c r="GA20" s="287">
        <f t="shared" si="1495"/>
        <v>91.3</v>
      </c>
      <c r="GB20" s="287">
        <f t="shared" si="1495"/>
        <v>91.3</v>
      </c>
      <c r="GC20" s="287">
        <f t="shared" si="1495"/>
        <v>91.3</v>
      </c>
      <c r="GD20" s="287">
        <f t="shared" si="1495"/>
        <v>91.3</v>
      </c>
      <c r="GE20" s="333">
        <f t="shared" ref="GE20:HI20" si="1496">+$AI$20</f>
        <v>91.3</v>
      </c>
      <c r="GF20" s="287">
        <f t="shared" si="1496"/>
        <v>91.3</v>
      </c>
      <c r="GG20" s="287">
        <f t="shared" si="1496"/>
        <v>91.3</v>
      </c>
      <c r="GH20" s="287">
        <f t="shared" si="1496"/>
        <v>91.3</v>
      </c>
      <c r="GI20" s="287">
        <f t="shared" si="1496"/>
        <v>91.3</v>
      </c>
      <c r="GJ20" s="287">
        <f t="shared" si="1496"/>
        <v>91.3</v>
      </c>
      <c r="GK20" s="287">
        <f t="shared" si="1496"/>
        <v>91.3</v>
      </c>
      <c r="GL20" s="287">
        <f t="shared" si="1496"/>
        <v>91.3</v>
      </c>
      <c r="GM20" s="287">
        <f t="shared" si="1496"/>
        <v>91.3</v>
      </c>
      <c r="GN20" s="287">
        <f t="shared" si="1496"/>
        <v>91.3</v>
      </c>
      <c r="GO20" s="287">
        <f t="shared" si="1496"/>
        <v>91.3</v>
      </c>
      <c r="GP20" s="287">
        <f t="shared" si="1496"/>
        <v>91.3</v>
      </c>
      <c r="GQ20" s="287">
        <f t="shared" si="1496"/>
        <v>91.3</v>
      </c>
      <c r="GR20" s="287">
        <f t="shared" si="1496"/>
        <v>91.3</v>
      </c>
      <c r="GS20" s="287">
        <f t="shared" si="1496"/>
        <v>91.3</v>
      </c>
      <c r="GT20" s="287">
        <f t="shared" si="1496"/>
        <v>91.3</v>
      </c>
      <c r="GU20" s="287">
        <f t="shared" si="1496"/>
        <v>91.3</v>
      </c>
      <c r="GV20" s="287">
        <f t="shared" si="1496"/>
        <v>91.3</v>
      </c>
      <c r="GW20" s="287">
        <f t="shared" si="1496"/>
        <v>91.3</v>
      </c>
      <c r="GX20" s="287">
        <f t="shared" si="1496"/>
        <v>91.3</v>
      </c>
      <c r="GY20" s="287">
        <f t="shared" si="1496"/>
        <v>91.3</v>
      </c>
      <c r="GZ20" s="287">
        <f t="shared" si="1496"/>
        <v>91.3</v>
      </c>
      <c r="HA20" s="287">
        <f t="shared" si="1496"/>
        <v>91.3</v>
      </c>
      <c r="HB20" s="287">
        <f t="shared" si="1496"/>
        <v>91.3</v>
      </c>
      <c r="HC20" s="287">
        <f t="shared" si="1496"/>
        <v>91.3</v>
      </c>
      <c r="HD20" s="287">
        <f t="shared" si="1496"/>
        <v>91.3</v>
      </c>
      <c r="HE20" s="287">
        <f t="shared" si="1496"/>
        <v>91.3</v>
      </c>
      <c r="HF20" s="287">
        <f t="shared" si="1496"/>
        <v>91.3</v>
      </c>
      <c r="HG20" s="287">
        <f t="shared" si="1496"/>
        <v>91.3</v>
      </c>
      <c r="HH20" s="287">
        <f t="shared" si="1496"/>
        <v>91.3</v>
      </c>
      <c r="HI20" s="345">
        <f t="shared" si="1496"/>
        <v>91.3</v>
      </c>
      <c r="HJ20" s="333">
        <f t="shared" ref="HJ20:IM20" si="1497">+$AJ$20</f>
        <v>91.3</v>
      </c>
      <c r="HK20" s="287">
        <f t="shared" si="1497"/>
        <v>91.3</v>
      </c>
      <c r="HL20" s="287">
        <f t="shared" si="1497"/>
        <v>91.3</v>
      </c>
      <c r="HM20" s="287">
        <f t="shared" si="1497"/>
        <v>91.3</v>
      </c>
      <c r="HN20" s="287">
        <f t="shared" si="1497"/>
        <v>91.3</v>
      </c>
      <c r="HO20" s="287">
        <f t="shared" si="1497"/>
        <v>91.3</v>
      </c>
      <c r="HP20" s="287">
        <f t="shared" si="1497"/>
        <v>91.3</v>
      </c>
      <c r="HQ20" s="287">
        <f t="shared" si="1497"/>
        <v>91.3</v>
      </c>
      <c r="HR20" s="287">
        <f t="shared" si="1497"/>
        <v>91.3</v>
      </c>
      <c r="HS20" s="287">
        <f t="shared" si="1497"/>
        <v>91.3</v>
      </c>
      <c r="HT20" s="287">
        <f t="shared" si="1497"/>
        <v>91.3</v>
      </c>
      <c r="HU20" s="287">
        <f t="shared" si="1497"/>
        <v>91.3</v>
      </c>
      <c r="HV20" s="287">
        <f t="shared" si="1497"/>
        <v>91.3</v>
      </c>
      <c r="HW20" s="287">
        <f t="shared" si="1497"/>
        <v>91.3</v>
      </c>
      <c r="HX20" s="287">
        <f t="shared" si="1497"/>
        <v>91.3</v>
      </c>
      <c r="HY20" s="287">
        <f t="shared" si="1497"/>
        <v>91.3</v>
      </c>
      <c r="HZ20" s="287">
        <f t="shared" si="1497"/>
        <v>91.3</v>
      </c>
      <c r="IA20" s="287">
        <f t="shared" si="1497"/>
        <v>91.3</v>
      </c>
      <c r="IB20" s="287">
        <f t="shared" si="1497"/>
        <v>91.3</v>
      </c>
      <c r="IC20" s="287">
        <f t="shared" si="1497"/>
        <v>91.3</v>
      </c>
      <c r="ID20" s="287">
        <f t="shared" si="1497"/>
        <v>91.3</v>
      </c>
      <c r="IE20" s="287">
        <f t="shared" si="1497"/>
        <v>91.3</v>
      </c>
      <c r="IF20" s="287">
        <f t="shared" si="1497"/>
        <v>91.3</v>
      </c>
      <c r="IG20" s="287">
        <f t="shared" si="1497"/>
        <v>91.3</v>
      </c>
      <c r="IH20" s="287">
        <f t="shared" si="1497"/>
        <v>91.3</v>
      </c>
      <c r="II20" s="287">
        <f t="shared" si="1497"/>
        <v>91.3</v>
      </c>
      <c r="IJ20" s="287">
        <f t="shared" si="1497"/>
        <v>91.3</v>
      </c>
      <c r="IK20" s="287">
        <f t="shared" si="1497"/>
        <v>91.3</v>
      </c>
      <c r="IL20" s="287">
        <f t="shared" si="1497"/>
        <v>91.3</v>
      </c>
      <c r="IM20" s="287">
        <f t="shared" si="1497"/>
        <v>91.3</v>
      </c>
      <c r="IN20" s="333">
        <f t="shared" ref="IN20:JR20" si="1498">+$AK$20</f>
        <v>91.3</v>
      </c>
      <c r="IO20" s="287">
        <f t="shared" si="1498"/>
        <v>91.3</v>
      </c>
      <c r="IP20" s="287">
        <f t="shared" si="1498"/>
        <v>91.3</v>
      </c>
      <c r="IQ20" s="287">
        <f t="shared" si="1498"/>
        <v>91.3</v>
      </c>
      <c r="IR20" s="287">
        <f t="shared" si="1498"/>
        <v>91.3</v>
      </c>
      <c r="IS20" s="287">
        <f t="shared" si="1498"/>
        <v>91.3</v>
      </c>
      <c r="IT20" s="287">
        <f t="shared" si="1498"/>
        <v>91.3</v>
      </c>
      <c r="IU20" s="287">
        <f t="shared" si="1498"/>
        <v>91.3</v>
      </c>
      <c r="IV20" s="287">
        <f t="shared" si="1498"/>
        <v>91.3</v>
      </c>
      <c r="IW20" s="287">
        <f t="shared" si="1498"/>
        <v>91.3</v>
      </c>
      <c r="IX20" s="287">
        <f t="shared" si="1498"/>
        <v>91.3</v>
      </c>
      <c r="IY20" s="287">
        <f t="shared" si="1498"/>
        <v>91.3</v>
      </c>
      <c r="IZ20" s="287">
        <f t="shared" si="1498"/>
        <v>91.3</v>
      </c>
      <c r="JA20" s="287">
        <f t="shared" si="1498"/>
        <v>91.3</v>
      </c>
      <c r="JB20" s="287">
        <f t="shared" si="1498"/>
        <v>91.3</v>
      </c>
      <c r="JC20" s="287">
        <f t="shared" si="1498"/>
        <v>91.3</v>
      </c>
      <c r="JD20" s="287">
        <f t="shared" si="1498"/>
        <v>91.3</v>
      </c>
      <c r="JE20" s="287">
        <f t="shared" si="1498"/>
        <v>91.3</v>
      </c>
      <c r="JF20" s="287">
        <f t="shared" si="1498"/>
        <v>91.3</v>
      </c>
      <c r="JG20" s="287">
        <f t="shared" si="1498"/>
        <v>91.3</v>
      </c>
      <c r="JH20" s="287">
        <f t="shared" si="1498"/>
        <v>91.3</v>
      </c>
      <c r="JI20" s="287">
        <f t="shared" si="1498"/>
        <v>91.3</v>
      </c>
      <c r="JJ20" s="287">
        <f t="shared" si="1498"/>
        <v>91.3</v>
      </c>
      <c r="JK20" s="287">
        <f t="shared" si="1498"/>
        <v>91.3</v>
      </c>
      <c r="JL20" s="287">
        <f t="shared" si="1498"/>
        <v>91.3</v>
      </c>
      <c r="JM20" s="287">
        <f t="shared" si="1498"/>
        <v>91.3</v>
      </c>
      <c r="JN20" s="287">
        <f t="shared" si="1498"/>
        <v>91.3</v>
      </c>
      <c r="JO20" s="287">
        <f t="shared" si="1498"/>
        <v>91.3</v>
      </c>
      <c r="JP20" s="287">
        <f t="shared" si="1498"/>
        <v>91.3</v>
      </c>
      <c r="JQ20" s="287">
        <f t="shared" si="1498"/>
        <v>91.3</v>
      </c>
      <c r="JR20" s="345">
        <f t="shared" si="1498"/>
        <v>91.3</v>
      </c>
      <c r="JS20" s="333">
        <f t="shared" ref="JS20:KW20" si="1499">+$AL$20</f>
        <v>91.3</v>
      </c>
      <c r="JT20" s="287">
        <f t="shared" si="1499"/>
        <v>91.3</v>
      </c>
      <c r="JU20" s="287">
        <f t="shared" si="1499"/>
        <v>91.3</v>
      </c>
      <c r="JV20" s="287">
        <f t="shared" si="1499"/>
        <v>91.3</v>
      </c>
      <c r="JW20" s="287">
        <f t="shared" si="1499"/>
        <v>91.3</v>
      </c>
      <c r="JX20" s="287">
        <f t="shared" si="1499"/>
        <v>91.3</v>
      </c>
      <c r="JY20" s="287">
        <f t="shared" si="1499"/>
        <v>91.3</v>
      </c>
      <c r="JZ20" s="287">
        <f t="shared" si="1499"/>
        <v>91.3</v>
      </c>
      <c r="KA20" s="287">
        <f t="shared" si="1499"/>
        <v>91.3</v>
      </c>
      <c r="KB20" s="287">
        <f t="shared" si="1499"/>
        <v>91.3</v>
      </c>
      <c r="KC20" s="287">
        <f t="shared" si="1499"/>
        <v>91.3</v>
      </c>
      <c r="KD20" s="287">
        <f t="shared" si="1499"/>
        <v>91.3</v>
      </c>
      <c r="KE20" s="287">
        <f t="shared" si="1499"/>
        <v>91.3</v>
      </c>
      <c r="KF20" s="287">
        <f t="shared" si="1499"/>
        <v>91.3</v>
      </c>
      <c r="KG20" s="287">
        <f t="shared" si="1499"/>
        <v>91.3</v>
      </c>
      <c r="KH20" s="287">
        <f t="shared" si="1499"/>
        <v>91.3</v>
      </c>
      <c r="KI20" s="287">
        <f t="shared" si="1499"/>
        <v>91.3</v>
      </c>
      <c r="KJ20" s="287">
        <f t="shared" si="1499"/>
        <v>91.3</v>
      </c>
      <c r="KK20" s="287">
        <f t="shared" si="1499"/>
        <v>91.3</v>
      </c>
      <c r="KL20" s="287">
        <f t="shared" si="1499"/>
        <v>91.3</v>
      </c>
      <c r="KM20" s="287">
        <f t="shared" si="1499"/>
        <v>91.3</v>
      </c>
      <c r="KN20" s="287">
        <f t="shared" si="1499"/>
        <v>91.3</v>
      </c>
      <c r="KO20" s="287">
        <f t="shared" si="1499"/>
        <v>91.3</v>
      </c>
      <c r="KP20" s="287">
        <f t="shared" si="1499"/>
        <v>91.3</v>
      </c>
      <c r="KQ20" s="287">
        <f t="shared" si="1499"/>
        <v>91.3</v>
      </c>
      <c r="KR20" s="287">
        <f t="shared" si="1499"/>
        <v>91.3</v>
      </c>
      <c r="KS20" s="287">
        <f t="shared" si="1499"/>
        <v>91.3</v>
      </c>
      <c r="KT20" s="287">
        <f t="shared" si="1499"/>
        <v>91.3</v>
      </c>
      <c r="KU20" s="287">
        <f t="shared" si="1499"/>
        <v>91.3</v>
      </c>
      <c r="KV20" s="287">
        <f t="shared" si="1499"/>
        <v>91.3</v>
      </c>
      <c r="KW20" s="345">
        <f t="shared" si="1499"/>
        <v>91.3</v>
      </c>
      <c r="KX20" s="333">
        <f t="shared" ref="KX20:MA20" si="1500">+$AM$20</f>
        <v>91.3</v>
      </c>
      <c r="KY20" s="287">
        <f t="shared" si="1500"/>
        <v>91.3</v>
      </c>
      <c r="KZ20" s="287">
        <f t="shared" si="1500"/>
        <v>91.3</v>
      </c>
      <c r="LA20" s="287">
        <f t="shared" si="1500"/>
        <v>91.3</v>
      </c>
      <c r="LB20" s="287">
        <f t="shared" si="1500"/>
        <v>91.3</v>
      </c>
      <c r="LC20" s="287">
        <f t="shared" si="1500"/>
        <v>91.3</v>
      </c>
      <c r="LD20" s="287">
        <f t="shared" si="1500"/>
        <v>91.3</v>
      </c>
      <c r="LE20" s="287">
        <f t="shared" si="1500"/>
        <v>91.3</v>
      </c>
      <c r="LF20" s="287">
        <f t="shared" si="1500"/>
        <v>91.3</v>
      </c>
      <c r="LG20" s="287">
        <f t="shared" si="1500"/>
        <v>91.3</v>
      </c>
      <c r="LH20" s="287">
        <f t="shared" si="1500"/>
        <v>91.3</v>
      </c>
      <c r="LI20" s="287">
        <f t="shared" si="1500"/>
        <v>91.3</v>
      </c>
      <c r="LJ20" s="287">
        <f t="shared" si="1500"/>
        <v>91.3</v>
      </c>
      <c r="LK20" s="287">
        <f t="shared" si="1500"/>
        <v>91.3</v>
      </c>
      <c r="LL20" s="287">
        <f t="shared" si="1500"/>
        <v>91.3</v>
      </c>
      <c r="LM20" s="287">
        <f t="shared" si="1500"/>
        <v>91.3</v>
      </c>
      <c r="LN20" s="287">
        <f t="shared" si="1500"/>
        <v>91.3</v>
      </c>
      <c r="LO20" s="287">
        <f t="shared" si="1500"/>
        <v>91.3</v>
      </c>
      <c r="LP20" s="287">
        <f t="shared" si="1500"/>
        <v>91.3</v>
      </c>
      <c r="LQ20" s="287">
        <f t="shared" si="1500"/>
        <v>91.3</v>
      </c>
      <c r="LR20" s="287">
        <f t="shared" si="1500"/>
        <v>91.3</v>
      </c>
      <c r="LS20" s="287">
        <f t="shared" si="1500"/>
        <v>91.3</v>
      </c>
      <c r="LT20" s="287">
        <f t="shared" si="1500"/>
        <v>91.3</v>
      </c>
      <c r="LU20" s="287">
        <f t="shared" si="1500"/>
        <v>91.3</v>
      </c>
      <c r="LV20" s="287">
        <f t="shared" si="1500"/>
        <v>91.3</v>
      </c>
      <c r="LW20" s="287">
        <f t="shared" si="1500"/>
        <v>91.3</v>
      </c>
      <c r="LX20" s="287">
        <f t="shared" si="1500"/>
        <v>91.3</v>
      </c>
      <c r="LY20" s="287">
        <f t="shared" si="1500"/>
        <v>91.3</v>
      </c>
      <c r="LZ20" s="287">
        <f t="shared" si="1500"/>
        <v>91.3</v>
      </c>
      <c r="MA20" s="287">
        <f t="shared" si="1500"/>
        <v>91.3</v>
      </c>
      <c r="MB20" s="333">
        <f t="shared" ref="MB20:NF20" si="1501">+$AN$20</f>
        <v>91.3</v>
      </c>
      <c r="MC20" s="287">
        <f t="shared" si="1501"/>
        <v>91.3</v>
      </c>
      <c r="MD20" s="287">
        <f t="shared" si="1501"/>
        <v>91.3</v>
      </c>
      <c r="ME20" s="287">
        <f t="shared" si="1501"/>
        <v>91.3</v>
      </c>
      <c r="MF20" s="287">
        <f t="shared" si="1501"/>
        <v>91.3</v>
      </c>
      <c r="MG20" s="287">
        <f t="shared" si="1501"/>
        <v>91.3</v>
      </c>
      <c r="MH20" s="287">
        <f t="shared" si="1501"/>
        <v>91.3</v>
      </c>
      <c r="MI20" s="287">
        <f t="shared" si="1501"/>
        <v>91.3</v>
      </c>
      <c r="MJ20" s="287">
        <f t="shared" si="1501"/>
        <v>91.3</v>
      </c>
      <c r="MK20" s="287">
        <f t="shared" si="1501"/>
        <v>91.3</v>
      </c>
      <c r="ML20" s="287">
        <f t="shared" si="1501"/>
        <v>91.3</v>
      </c>
      <c r="MM20" s="287">
        <f t="shared" si="1501"/>
        <v>91.3</v>
      </c>
      <c r="MN20" s="287">
        <f t="shared" si="1501"/>
        <v>91.3</v>
      </c>
      <c r="MO20" s="287">
        <f t="shared" si="1501"/>
        <v>91.3</v>
      </c>
      <c r="MP20" s="287">
        <f t="shared" si="1501"/>
        <v>91.3</v>
      </c>
      <c r="MQ20" s="287">
        <f t="shared" si="1501"/>
        <v>91.3</v>
      </c>
      <c r="MR20" s="287">
        <f t="shared" si="1501"/>
        <v>91.3</v>
      </c>
      <c r="MS20" s="287">
        <f t="shared" si="1501"/>
        <v>91.3</v>
      </c>
      <c r="MT20" s="287">
        <f t="shared" si="1501"/>
        <v>91.3</v>
      </c>
      <c r="MU20" s="287">
        <f t="shared" si="1501"/>
        <v>91.3</v>
      </c>
      <c r="MV20" s="287">
        <f t="shared" si="1501"/>
        <v>91.3</v>
      </c>
      <c r="MW20" s="287">
        <f t="shared" si="1501"/>
        <v>91.3</v>
      </c>
      <c r="MX20" s="287">
        <f t="shared" si="1501"/>
        <v>91.3</v>
      </c>
      <c r="MY20" s="287">
        <f t="shared" si="1501"/>
        <v>91.3</v>
      </c>
      <c r="MZ20" s="287">
        <f t="shared" si="1501"/>
        <v>91.3</v>
      </c>
      <c r="NA20" s="287">
        <f t="shared" si="1501"/>
        <v>91.3</v>
      </c>
      <c r="NB20" s="287">
        <f t="shared" si="1501"/>
        <v>91.3</v>
      </c>
      <c r="NC20" s="287">
        <f t="shared" si="1501"/>
        <v>91.3</v>
      </c>
      <c r="ND20" s="287">
        <f t="shared" si="1501"/>
        <v>91.3</v>
      </c>
      <c r="NE20" s="287">
        <f t="shared" si="1501"/>
        <v>91.3</v>
      </c>
      <c r="NF20" s="287">
        <f t="shared" si="1501"/>
        <v>91.3</v>
      </c>
      <c r="NG20" s="333">
        <f t="shared" ref="NG20:OP20" si="1502">+$AO$20</f>
        <v>91.3</v>
      </c>
      <c r="NH20" s="287">
        <f t="shared" si="1502"/>
        <v>91.3</v>
      </c>
      <c r="NI20" s="287">
        <f t="shared" si="1502"/>
        <v>91.3</v>
      </c>
      <c r="NJ20" s="287">
        <f t="shared" si="1502"/>
        <v>91.3</v>
      </c>
      <c r="NK20" s="287">
        <f t="shared" si="1502"/>
        <v>91.3</v>
      </c>
      <c r="NL20" s="287">
        <f t="shared" si="1502"/>
        <v>91.3</v>
      </c>
      <c r="NM20" s="287">
        <f t="shared" si="1502"/>
        <v>91.3</v>
      </c>
      <c r="NN20" s="287">
        <f t="shared" si="1502"/>
        <v>91.3</v>
      </c>
      <c r="NO20" s="287">
        <f t="shared" si="1502"/>
        <v>91.3</v>
      </c>
      <c r="NP20" s="287">
        <f t="shared" si="1502"/>
        <v>91.3</v>
      </c>
      <c r="NQ20" s="287">
        <f t="shared" si="1502"/>
        <v>91.3</v>
      </c>
      <c r="NR20" s="287">
        <f t="shared" si="1502"/>
        <v>91.3</v>
      </c>
      <c r="NS20" s="287">
        <f t="shared" si="1502"/>
        <v>91.3</v>
      </c>
      <c r="NT20" s="287">
        <f t="shared" si="1502"/>
        <v>91.3</v>
      </c>
      <c r="NU20" s="287">
        <f t="shared" si="1502"/>
        <v>91.3</v>
      </c>
      <c r="NV20" s="287">
        <f t="shared" si="1502"/>
        <v>91.3</v>
      </c>
      <c r="NW20" s="287">
        <f t="shared" si="1502"/>
        <v>91.3</v>
      </c>
      <c r="NX20" s="287">
        <f t="shared" si="1502"/>
        <v>91.3</v>
      </c>
      <c r="NY20" s="287">
        <f t="shared" si="1502"/>
        <v>91.3</v>
      </c>
      <c r="NZ20" s="287">
        <f t="shared" si="1502"/>
        <v>91.3</v>
      </c>
      <c r="OA20" s="287">
        <f t="shared" si="1502"/>
        <v>91.3</v>
      </c>
      <c r="OB20" s="287">
        <f t="shared" si="1502"/>
        <v>91.3</v>
      </c>
      <c r="OC20" s="287">
        <f t="shared" si="1502"/>
        <v>91.3</v>
      </c>
      <c r="OD20" s="287">
        <f t="shared" si="1502"/>
        <v>91.3</v>
      </c>
      <c r="OE20" s="287">
        <f t="shared" si="1502"/>
        <v>91.3</v>
      </c>
      <c r="OF20" s="287">
        <f t="shared" si="1502"/>
        <v>91.3</v>
      </c>
      <c r="OG20" s="287">
        <f t="shared" si="1502"/>
        <v>91.3</v>
      </c>
      <c r="OH20" s="287">
        <f t="shared" si="1502"/>
        <v>91.3</v>
      </c>
      <c r="OI20" s="287">
        <f t="shared" si="1502"/>
        <v>91.3</v>
      </c>
      <c r="OJ20" s="287">
        <f t="shared" si="1502"/>
        <v>91.3</v>
      </c>
      <c r="OK20" s="287">
        <f t="shared" si="1502"/>
        <v>91.3</v>
      </c>
      <c r="OL20" s="287">
        <f t="shared" si="1502"/>
        <v>91.3</v>
      </c>
      <c r="OM20" s="287">
        <f t="shared" si="1502"/>
        <v>91.3</v>
      </c>
      <c r="ON20" s="287">
        <f t="shared" si="1502"/>
        <v>91.3</v>
      </c>
      <c r="OO20" s="287">
        <f t="shared" si="1502"/>
        <v>91.3</v>
      </c>
      <c r="OP20" s="345">
        <f t="shared" si="1502"/>
        <v>91.3</v>
      </c>
      <c r="OQ20" s="358">
        <f>+LOOKUP(OQ3,$AP$3:$OP$3,$AP$20:$OP$20)</f>
        <v>91.3</v>
      </c>
      <c r="OR20" s="358">
        <f t="shared" ref="OR20:RC20" si="1503">+LOOKUP(OR3,$AP$3:$OP$3,$AP$20:$OP$20)</f>
        <v>91.3</v>
      </c>
      <c r="OS20" s="358">
        <f t="shared" si="1503"/>
        <v>91.3</v>
      </c>
      <c r="OT20" s="358">
        <f t="shared" si="1503"/>
        <v>91.3</v>
      </c>
      <c r="OU20" s="358">
        <f t="shared" si="1503"/>
        <v>91.3</v>
      </c>
      <c r="OV20" s="358">
        <f t="shared" si="1503"/>
        <v>91.3</v>
      </c>
      <c r="OW20" s="358">
        <f t="shared" si="1503"/>
        <v>91.3</v>
      </c>
      <c r="OX20" s="358">
        <f t="shared" si="1503"/>
        <v>91.3</v>
      </c>
      <c r="OY20" s="358">
        <f t="shared" si="1503"/>
        <v>91.3</v>
      </c>
      <c r="OZ20" s="358">
        <f t="shared" si="1503"/>
        <v>91.3</v>
      </c>
      <c r="PA20" s="358">
        <f t="shared" si="1503"/>
        <v>91.3</v>
      </c>
      <c r="PB20" s="358">
        <f t="shared" si="1503"/>
        <v>91.3</v>
      </c>
      <c r="PC20" s="358">
        <f t="shared" si="1503"/>
        <v>91.3</v>
      </c>
      <c r="PD20" s="358">
        <f t="shared" si="1503"/>
        <v>91.3</v>
      </c>
      <c r="PE20" s="358">
        <f t="shared" si="1503"/>
        <v>91.3</v>
      </c>
      <c r="PF20" s="358">
        <f t="shared" si="1503"/>
        <v>91.3</v>
      </c>
      <c r="PG20" s="358">
        <f t="shared" si="1503"/>
        <v>91.3</v>
      </c>
      <c r="PH20" s="358">
        <f t="shared" si="1503"/>
        <v>91.3</v>
      </c>
      <c r="PI20" s="358">
        <f t="shared" si="1503"/>
        <v>91.3</v>
      </c>
      <c r="PJ20" s="358">
        <f t="shared" si="1503"/>
        <v>91.3</v>
      </c>
      <c r="PK20" s="358">
        <f t="shared" si="1503"/>
        <v>91.3</v>
      </c>
      <c r="PL20" s="358">
        <f t="shared" si="1503"/>
        <v>91.3</v>
      </c>
      <c r="PM20" s="358">
        <f t="shared" si="1503"/>
        <v>91.3</v>
      </c>
      <c r="PN20" s="358">
        <f t="shared" si="1503"/>
        <v>91.3</v>
      </c>
      <c r="PO20" s="358">
        <f t="shared" si="1503"/>
        <v>91.3</v>
      </c>
      <c r="PP20" s="358">
        <f t="shared" si="1503"/>
        <v>91.3</v>
      </c>
      <c r="PQ20" s="358">
        <f t="shared" si="1503"/>
        <v>91.3</v>
      </c>
      <c r="PR20" s="358">
        <f t="shared" si="1503"/>
        <v>91.3</v>
      </c>
      <c r="PS20" s="358">
        <f t="shared" si="1503"/>
        <v>91.3</v>
      </c>
      <c r="PT20" s="358">
        <f t="shared" si="1503"/>
        <v>91.3</v>
      </c>
      <c r="PU20" s="358">
        <f t="shared" si="1503"/>
        <v>91.3</v>
      </c>
      <c r="PV20" s="358">
        <f t="shared" si="1503"/>
        <v>91.3</v>
      </c>
      <c r="PW20" s="358">
        <f t="shared" si="1503"/>
        <v>91.3</v>
      </c>
      <c r="PX20" s="358">
        <f t="shared" si="1503"/>
        <v>91.3</v>
      </c>
      <c r="PY20" s="358">
        <f t="shared" si="1503"/>
        <v>91.3</v>
      </c>
      <c r="PZ20" s="358">
        <f t="shared" si="1503"/>
        <v>91.3</v>
      </c>
      <c r="QA20" s="358">
        <f t="shared" si="1503"/>
        <v>91.3</v>
      </c>
      <c r="QB20" s="358">
        <f t="shared" si="1503"/>
        <v>91.3</v>
      </c>
      <c r="QC20" s="358">
        <f t="shared" si="1503"/>
        <v>91.3</v>
      </c>
      <c r="QD20" s="358">
        <f t="shared" si="1503"/>
        <v>91.3</v>
      </c>
      <c r="QE20" s="358">
        <f t="shared" si="1503"/>
        <v>91.3</v>
      </c>
      <c r="QF20" s="358">
        <f t="shared" si="1503"/>
        <v>91.3</v>
      </c>
      <c r="QG20" s="358">
        <f t="shared" si="1503"/>
        <v>91.3</v>
      </c>
      <c r="QH20" s="358">
        <f t="shared" si="1503"/>
        <v>91.3</v>
      </c>
      <c r="QI20" s="358">
        <f t="shared" si="1503"/>
        <v>91.3</v>
      </c>
      <c r="QJ20" s="358">
        <f t="shared" si="1503"/>
        <v>91.3</v>
      </c>
      <c r="QK20" s="358">
        <f t="shared" si="1503"/>
        <v>91.3</v>
      </c>
      <c r="QL20" s="358">
        <f t="shared" si="1503"/>
        <v>91.3</v>
      </c>
      <c r="QM20" s="358">
        <f t="shared" si="1503"/>
        <v>91.3</v>
      </c>
      <c r="QN20" s="358">
        <f t="shared" si="1503"/>
        <v>91.3</v>
      </c>
      <c r="QO20" s="358">
        <f t="shared" si="1503"/>
        <v>91.3</v>
      </c>
      <c r="QP20" s="358">
        <f t="shared" si="1503"/>
        <v>91.3</v>
      </c>
      <c r="QQ20" s="358">
        <f t="shared" si="1503"/>
        <v>91.3</v>
      </c>
      <c r="QR20" s="358">
        <f t="shared" si="1503"/>
        <v>91.3</v>
      </c>
      <c r="QS20" s="358">
        <f t="shared" si="1503"/>
        <v>91.3</v>
      </c>
      <c r="QT20" s="358">
        <f t="shared" si="1503"/>
        <v>91.3</v>
      </c>
      <c r="QU20" s="358">
        <f t="shared" si="1503"/>
        <v>91.3</v>
      </c>
      <c r="QV20" s="358">
        <f t="shared" si="1503"/>
        <v>91.3</v>
      </c>
      <c r="QW20" s="358">
        <f t="shared" si="1503"/>
        <v>91.3</v>
      </c>
      <c r="QX20" s="358">
        <f t="shared" si="1503"/>
        <v>91.3</v>
      </c>
      <c r="QY20" s="358">
        <f t="shared" si="1503"/>
        <v>91.3</v>
      </c>
      <c r="QZ20" s="358">
        <f t="shared" si="1503"/>
        <v>91.3</v>
      </c>
      <c r="RA20" s="358">
        <f t="shared" si="1503"/>
        <v>91.3</v>
      </c>
      <c r="RB20" s="358">
        <f t="shared" si="1503"/>
        <v>91.3</v>
      </c>
      <c r="RC20" s="358">
        <f t="shared" si="1503"/>
        <v>91.3</v>
      </c>
      <c r="RD20" s="358">
        <f t="shared" ref="RD20:TO20" si="1504">+LOOKUP(RD3,$AP$3:$OP$3,$AP$20:$OP$20)</f>
        <v>91.3</v>
      </c>
      <c r="RE20" s="358">
        <f t="shared" si="1504"/>
        <v>91.3</v>
      </c>
      <c r="RF20" s="358">
        <f t="shared" si="1504"/>
        <v>91.3</v>
      </c>
      <c r="RG20" s="358">
        <f t="shared" si="1504"/>
        <v>91.3</v>
      </c>
      <c r="RH20" s="358">
        <f t="shared" si="1504"/>
        <v>91.3</v>
      </c>
      <c r="RI20" s="358">
        <f t="shared" si="1504"/>
        <v>91.3</v>
      </c>
      <c r="RJ20" s="358">
        <f t="shared" si="1504"/>
        <v>91.3</v>
      </c>
      <c r="RK20" s="358">
        <f t="shared" si="1504"/>
        <v>91.3</v>
      </c>
      <c r="RL20" s="358">
        <f t="shared" si="1504"/>
        <v>91.3</v>
      </c>
      <c r="RM20" s="358">
        <f t="shared" si="1504"/>
        <v>91.3</v>
      </c>
      <c r="RN20" s="358">
        <f t="shared" si="1504"/>
        <v>91.3</v>
      </c>
      <c r="RO20" s="358">
        <f t="shared" si="1504"/>
        <v>91.3</v>
      </c>
      <c r="RP20" s="358">
        <f t="shared" si="1504"/>
        <v>91.3</v>
      </c>
      <c r="RQ20" s="358">
        <f t="shared" si="1504"/>
        <v>91.3</v>
      </c>
      <c r="RR20" s="358">
        <f t="shared" si="1504"/>
        <v>91.3</v>
      </c>
      <c r="RS20" s="358">
        <f t="shared" si="1504"/>
        <v>91.3</v>
      </c>
      <c r="RT20" s="358">
        <f t="shared" si="1504"/>
        <v>91.3</v>
      </c>
      <c r="RU20" s="358">
        <f t="shared" si="1504"/>
        <v>91.3</v>
      </c>
      <c r="RV20" s="358">
        <f t="shared" si="1504"/>
        <v>91.3</v>
      </c>
      <c r="RW20" s="358">
        <f t="shared" si="1504"/>
        <v>91.3</v>
      </c>
      <c r="RX20" s="358">
        <f t="shared" si="1504"/>
        <v>91.3</v>
      </c>
      <c r="RY20" s="358">
        <f t="shared" si="1504"/>
        <v>91.3</v>
      </c>
      <c r="RZ20" s="358">
        <f t="shared" si="1504"/>
        <v>91.3</v>
      </c>
      <c r="SA20" s="358">
        <f t="shared" si="1504"/>
        <v>91.3</v>
      </c>
      <c r="SB20" s="358">
        <f t="shared" si="1504"/>
        <v>91.3</v>
      </c>
      <c r="SC20" s="358">
        <f t="shared" si="1504"/>
        <v>91.3</v>
      </c>
      <c r="SD20" s="358">
        <f t="shared" si="1504"/>
        <v>91.3</v>
      </c>
      <c r="SE20" s="358">
        <f t="shared" si="1504"/>
        <v>91.3</v>
      </c>
      <c r="SF20" s="358">
        <f t="shared" si="1504"/>
        <v>91.3</v>
      </c>
      <c r="SG20" s="358">
        <f t="shared" si="1504"/>
        <v>91.3</v>
      </c>
      <c r="SH20" s="358">
        <f t="shared" si="1504"/>
        <v>91.3</v>
      </c>
      <c r="SI20" s="358">
        <f t="shared" si="1504"/>
        <v>91.3</v>
      </c>
      <c r="SJ20" s="358">
        <f t="shared" si="1504"/>
        <v>91.3</v>
      </c>
      <c r="SK20" s="358">
        <f t="shared" si="1504"/>
        <v>91.3</v>
      </c>
      <c r="SL20" s="358">
        <f t="shared" si="1504"/>
        <v>91.3</v>
      </c>
      <c r="SM20" s="358">
        <f t="shared" si="1504"/>
        <v>91.3</v>
      </c>
      <c r="SN20" s="358">
        <f t="shared" si="1504"/>
        <v>91.3</v>
      </c>
      <c r="SO20" s="358">
        <f t="shared" si="1504"/>
        <v>91.3</v>
      </c>
      <c r="SP20" s="358">
        <f t="shared" si="1504"/>
        <v>91.3</v>
      </c>
      <c r="SQ20" s="358">
        <f t="shared" si="1504"/>
        <v>91.3</v>
      </c>
      <c r="SR20" s="358">
        <f t="shared" si="1504"/>
        <v>91.3</v>
      </c>
      <c r="SS20" s="358">
        <f t="shared" si="1504"/>
        <v>91.3</v>
      </c>
      <c r="ST20" s="358">
        <f t="shared" si="1504"/>
        <v>91.3</v>
      </c>
      <c r="SU20" s="358">
        <f t="shared" si="1504"/>
        <v>91.3</v>
      </c>
      <c r="SV20" s="358">
        <f t="shared" si="1504"/>
        <v>91.3</v>
      </c>
      <c r="SW20" s="358">
        <f t="shared" si="1504"/>
        <v>91.3</v>
      </c>
      <c r="SX20" s="358">
        <f t="shared" si="1504"/>
        <v>91.3</v>
      </c>
      <c r="SY20" s="358">
        <f t="shared" si="1504"/>
        <v>91.3</v>
      </c>
      <c r="SZ20" s="358">
        <f t="shared" si="1504"/>
        <v>91.3</v>
      </c>
      <c r="TA20" s="358">
        <f t="shared" si="1504"/>
        <v>91.3</v>
      </c>
      <c r="TB20" s="358">
        <f t="shared" si="1504"/>
        <v>91.3</v>
      </c>
      <c r="TC20" s="358">
        <f t="shared" si="1504"/>
        <v>91.3</v>
      </c>
      <c r="TD20" s="358">
        <f t="shared" si="1504"/>
        <v>91.3</v>
      </c>
      <c r="TE20" s="358">
        <f t="shared" si="1504"/>
        <v>91.3</v>
      </c>
      <c r="TF20" s="358">
        <f t="shared" si="1504"/>
        <v>91.3</v>
      </c>
      <c r="TG20" s="358">
        <f t="shared" si="1504"/>
        <v>91.3</v>
      </c>
      <c r="TH20" s="358">
        <f t="shared" si="1504"/>
        <v>91.3</v>
      </c>
      <c r="TI20" s="358">
        <f t="shared" si="1504"/>
        <v>91.3</v>
      </c>
      <c r="TJ20" s="358">
        <f t="shared" si="1504"/>
        <v>91.3</v>
      </c>
      <c r="TK20" s="358">
        <f t="shared" si="1504"/>
        <v>91.3</v>
      </c>
      <c r="TL20" s="358">
        <f t="shared" si="1504"/>
        <v>91.3</v>
      </c>
      <c r="TM20" s="358">
        <f t="shared" si="1504"/>
        <v>91.3</v>
      </c>
      <c r="TN20" s="358">
        <f t="shared" si="1504"/>
        <v>91.3</v>
      </c>
      <c r="TO20" s="358">
        <f t="shared" si="1504"/>
        <v>91.3</v>
      </c>
      <c r="TP20" s="358">
        <f t="shared" ref="TP20:WA20" si="1505">+LOOKUP(TP3,$AP$3:$OP$3,$AP$20:$OP$20)</f>
        <v>91.3</v>
      </c>
      <c r="TQ20" s="358">
        <f t="shared" si="1505"/>
        <v>91.3</v>
      </c>
      <c r="TR20" s="358">
        <f t="shared" si="1505"/>
        <v>91.3</v>
      </c>
      <c r="TS20" s="358">
        <f t="shared" si="1505"/>
        <v>91.3</v>
      </c>
      <c r="TT20" s="358">
        <f t="shared" si="1505"/>
        <v>91.3</v>
      </c>
      <c r="TU20" s="358">
        <f t="shared" si="1505"/>
        <v>91.3</v>
      </c>
      <c r="TV20" s="358">
        <f t="shared" si="1505"/>
        <v>91.3</v>
      </c>
      <c r="TW20" s="358">
        <f t="shared" si="1505"/>
        <v>91.3</v>
      </c>
      <c r="TX20" s="358">
        <f t="shared" si="1505"/>
        <v>91.3</v>
      </c>
      <c r="TY20" s="358">
        <f t="shared" si="1505"/>
        <v>91.3</v>
      </c>
      <c r="TZ20" s="358">
        <f t="shared" si="1505"/>
        <v>91.3</v>
      </c>
      <c r="UA20" s="358">
        <f t="shared" si="1505"/>
        <v>91.3</v>
      </c>
      <c r="UB20" s="358">
        <f t="shared" si="1505"/>
        <v>91.3</v>
      </c>
      <c r="UC20" s="358">
        <f t="shared" si="1505"/>
        <v>91.3</v>
      </c>
      <c r="UD20" s="358">
        <f t="shared" si="1505"/>
        <v>91.3</v>
      </c>
      <c r="UE20" s="358">
        <f t="shared" si="1505"/>
        <v>91.3</v>
      </c>
      <c r="UF20" s="358">
        <f t="shared" si="1505"/>
        <v>91.3</v>
      </c>
      <c r="UG20" s="358">
        <f t="shared" si="1505"/>
        <v>91.3</v>
      </c>
      <c r="UH20" s="358">
        <f t="shared" si="1505"/>
        <v>91.3</v>
      </c>
      <c r="UI20" s="358">
        <f t="shared" si="1505"/>
        <v>91.3</v>
      </c>
      <c r="UJ20" s="358">
        <f t="shared" si="1505"/>
        <v>91.3</v>
      </c>
      <c r="UK20" s="358">
        <f t="shared" si="1505"/>
        <v>91.3</v>
      </c>
      <c r="UL20" s="358">
        <f t="shared" si="1505"/>
        <v>91.3</v>
      </c>
      <c r="UM20" s="358">
        <f t="shared" si="1505"/>
        <v>91.3</v>
      </c>
      <c r="UN20" s="358">
        <f t="shared" si="1505"/>
        <v>91.3</v>
      </c>
      <c r="UO20" s="358">
        <f t="shared" si="1505"/>
        <v>91.3</v>
      </c>
      <c r="UP20" s="358">
        <f t="shared" si="1505"/>
        <v>91.3</v>
      </c>
      <c r="UQ20" s="358">
        <f t="shared" si="1505"/>
        <v>91.3</v>
      </c>
      <c r="UR20" s="358">
        <f t="shared" si="1505"/>
        <v>91.3</v>
      </c>
      <c r="US20" s="358">
        <f t="shared" si="1505"/>
        <v>91.3</v>
      </c>
      <c r="UT20" s="358">
        <f t="shared" si="1505"/>
        <v>91.3</v>
      </c>
      <c r="UU20" s="358">
        <f t="shared" si="1505"/>
        <v>91.3</v>
      </c>
      <c r="UV20" s="358">
        <f t="shared" si="1505"/>
        <v>91.3</v>
      </c>
      <c r="UW20" s="358">
        <f t="shared" si="1505"/>
        <v>91.3</v>
      </c>
      <c r="UX20" s="358">
        <f t="shared" si="1505"/>
        <v>91.3</v>
      </c>
      <c r="UY20" s="358">
        <f t="shared" si="1505"/>
        <v>91.3</v>
      </c>
      <c r="UZ20" s="358">
        <f t="shared" si="1505"/>
        <v>91.3</v>
      </c>
      <c r="VA20" s="358">
        <f t="shared" si="1505"/>
        <v>91.3</v>
      </c>
      <c r="VB20" s="358">
        <f t="shared" si="1505"/>
        <v>91.3</v>
      </c>
      <c r="VC20" s="358">
        <f t="shared" si="1505"/>
        <v>91.3</v>
      </c>
      <c r="VD20" s="358">
        <f t="shared" si="1505"/>
        <v>91.3</v>
      </c>
      <c r="VE20" s="358">
        <f t="shared" si="1505"/>
        <v>91.3</v>
      </c>
      <c r="VF20" s="358">
        <f t="shared" si="1505"/>
        <v>91.3</v>
      </c>
      <c r="VG20" s="358">
        <f t="shared" si="1505"/>
        <v>91.3</v>
      </c>
      <c r="VH20" s="358">
        <f t="shared" si="1505"/>
        <v>91.3</v>
      </c>
      <c r="VI20" s="358">
        <f t="shared" si="1505"/>
        <v>91.3</v>
      </c>
      <c r="VJ20" s="358">
        <f t="shared" si="1505"/>
        <v>91.3</v>
      </c>
      <c r="VK20" s="358">
        <f t="shared" si="1505"/>
        <v>91.3</v>
      </c>
      <c r="VL20" s="358">
        <f t="shared" si="1505"/>
        <v>91.3</v>
      </c>
      <c r="VM20" s="358">
        <f t="shared" si="1505"/>
        <v>91.3</v>
      </c>
      <c r="VN20" s="358">
        <f t="shared" si="1505"/>
        <v>91.3</v>
      </c>
      <c r="VO20" s="358">
        <f t="shared" si="1505"/>
        <v>91.3</v>
      </c>
      <c r="VP20" s="358">
        <f t="shared" si="1505"/>
        <v>91.3</v>
      </c>
      <c r="VQ20" s="358">
        <f t="shared" si="1505"/>
        <v>91.3</v>
      </c>
      <c r="VR20" s="358">
        <f t="shared" si="1505"/>
        <v>91.3</v>
      </c>
      <c r="VS20" s="358">
        <f t="shared" si="1505"/>
        <v>91.3</v>
      </c>
      <c r="VT20" s="358">
        <f t="shared" si="1505"/>
        <v>91.3</v>
      </c>
      <c r="VU20" s="358">
        <f t="shared" si="1505"/>
        <v>91.3</v>
      </c>
      <c r="VV20" s="358">
        <f t="shared" si="1505"/>
        <v>91.3</v>
      </c>
      <c r="VW20" s="358">
        <f t="shared" si="1505"/>
        <v>91.3</v>
      </c>
      <c r="VX20" s="358">
        <f t="shared" si="1505"/>
        <v>91.3</v>
      </c>
      <c r="VY20" s="358">
        <f t="shared" si="1505"/>
        <v>91.3</v>
      </c>
      <c r="VZ20" s="358">
        <f t="shared" si="1505"/>
        <v>91.3</v>
      </c>
      <c r="WA20" s="358">
        <f t="shared" si="1505"/>
        <v>91.3</v>
      </c>
      <c r="WB20" s="358">
        <f t="shared" ref="WB20:YM20" si="1506">+LOOKUP(WB3,$AP$3:$OP$3,$AP$20:$OP$20)</f>
        <v>91.3</v>
      </c>
      <c r="WC20" s="358">
        <f t="shared" si="1506"/>
        <v>91.3</v>
      </c>
      <c r="WD20" s="358">
        <f t="shared" si="1506"/>
        <v>91.3</v>
      </c>
      <c r="WE20" s="358">
        <f t="shared" si="1506"/>
        <v>91.3</v>
      </c>
      <c r="WF20" s="358">
        <f t="shared" si="1506"/>
        <v>91.3</v>
      </c>
      <c r="WG20" s="358">
        <f t="shared" si="1506"/>
        <v>91.3</v>
      </c>
      <c r="WH20" s="358">
        <f t="shared" si="1506"/>
        <v>91.3</v>
      </c>
      <c r="WI20" s="358">
        <f t="shared" si="1506"/>
        <v>91.3</v>
      </c>
      <c r="WJ20" s="358">
        <f t="shared" si="1506"/>
        <v>91.3</v>
      </c>
      <c r="WK20" s="358">
        <f t="shared" si="1506"/>
        <v>91.3</v>
      </c>
      <c r="WL20" s="358">
        <f t="shared" si="1506"/>
        <v>91.3</v>
      </c>
      <c r="WM20" s="358">
        <f t="shared" si="1506"/>
        <v>91.3</v>
      </c>
      <c r="WN20" s="358">
        <f t="shared" si="1506"/>
        <v>91.3</v>
      </c>
      <c r="WO20" s="358">
        <f t="shared" si="1506"/>
        <v>91.3</v>
      </c>
      <c r="WP20" s="358">
        <f t="shared" si="1506"/>
        <v>91.3</v>
      </c>
      <c r="WQ20" s="358">
        <f t="shared" si="1506"/>
        <v>91.3</v>
      </c>
      <c r="WR20" s="358">
        <f t="shared" si="1506"/>
        <v>91.3</v>
      </c>
      <c r="WS20" s="358">
        <f t="shared" si="1506"/>
        <v>91.3</v>
      </c>
      <c r="WT20" s="358">
        <f t="shared" si="1506"/>
        <v>91.3</v>
      </c>
      <c r="WU20" s="358">
        <f t="shared" si="1506"/>
        <v>91.3</v>
      </c>
      <c r="WV20" s="358">
        <f t="shared" si="1506"/>
        <v>91.3</v>
      </c>
      <c r="WW20" s="358">
        <f t="shared" si="1506"/>
        <v>91.3</v>
      </c>
      <c r="WX20" s="358">
        <f t="shared" si="1506"/>
        <v>91.3</v>
      </c>
      <c r="WY20" s="358">
        <f t="shared" si="1506"/>
        <v>91.3</v>
      </c>
      <c r="WZ20" s="358">
        <f t="shared" si="1506"/>
        <v>91.3</v>
      </c>
      <c r="XA20" s="358">
        <f t="shared" si="1506"/>
        <v>91.3</v>
      </c>
      <c r="XB20" s="358">
        <f t="shared" si="1506"/>
        <v>91.3</v>
      </c>
      <c r="XC20" s="358">
        <f t="shared" si="1506"/>
        <v>91.3</v>
      </c>
      <c r="XD20" s="358">
        <f t="shared" si="1506"/>
        <v>91.3</v>
      </c>
      <c r="XE20" s="358">
        <f t="shared" si="1506"/>
        <v>91.3</v>
      </c>
      <c r="XF20" s="358">
        <f t="shared" si="1506"/>
        <v>91.3</v>
      </c>
      <c r="XG20" s="358">
        <f t="shared" si="1506"/>
        <v>91.3</v>
      </c>
      <c r="XH20" s="358">
        <f t="shared" si="1506"/>
        <v>91.3</v>
      </c>
      <c r="XI20" s="358">
        <f t="shared" si="1506"/>
        <v>91.3</v>
      </c>
      <c r="XJ20" s="358">
        <f t="shared" si="1506"/>
        <v>91.3</v>
      </c>
      <c r="XK20" s="358">
        <f t="shared" si="1506"/>
        <v>91.3</v>
      </c>
      <c r="XL20" s="358">
        <f t="shared" si="1506"/>
        <v>91.3</v>
      </c>
      <c r="XM20" s="358">
        <f t="shared" si="1506"/>
        <v>91.3</v>
      </c>
      <c r="XN20" s="358">
        <f t="shared" si="1506"/>
        <v>91.3</v>
      </c>
      <c r="XO20" s="358">
        <f t="shared" si="1506"/>
        <v>91.3</v>
      </c>
      <c r="XP20" s="358">
        <f t="shared" si="1506"/>
        <v>91.3</v>
      </c>
      <c r="XQ20" s="358">
        <f t="shared" si="1506"/>
        <v>91.3</v>
      </c>
      <c r="XR20" s="358">
        <f t="shared" si="1506"/>
        <v>91.3</v>
      </c>
      <c r="XS20" s="358">
        <f t="shared" si="1506"/>
        <v>91.3</v>
      </c>
      <c r="XT20" s="358">
        <f t="shared" si="1506"/>
        <v>91.3</v>
      </c>
      <c r="XU20" s="358">
        <f t="shared" si="1506"/>
        <v>91.3</v>
      </c>
      <c r="XV20" s="358">
        <f t="shared" si="1506"/>
        <v>91.3</v>
      </c>
      <c r="XW20" s="358">
        <f t="shared" si="1506"/>
        <v>91.3</v>
      </c>
      <c r="XX20" s="358">
        <f t="shared" si="1506"/>
        <v>91.3</v>
      </c>
      <c r="XY20" s="358">
        <f t="shared" si="1506"/>
        <v>91.3</v>
      </c>
      <c r="XZ20" s="358">
        <f t="shared" si="1506"/>
        <v>91.3</v>
      </c>
      <c r="YA20" s="358">
        <f t="shared" si="1506"/>
        <v>91.3</v>
      </c>
      <c r="YB20" s="358">
        <f t="shared" si="1506"/>
        <v>91.3</v>
      </c>
      <c r="YC20" s="358">
        <f t="shared" si="1506"/>
        <v>91.3</v>
      </c>
      <c r="YD20" s="358">
        <f t="shared" si="1506"/>
        <v>91.3</v>
      </c>
      <c r="YE20" s="358">
        <f t="shared" si="1506"/>
        <v>91.3</v>
      </c>
      <c r="YF20" s="358">
        <f t="shared" si="1506"/>
        <v>91.3</v>
      </c>
      <c r="YG20" s="358">
        <f t="shared" si="1506"/>
        <v>91.3</v>
      </c>
      <c r="YH20" s="358">
        <f t="shared" si="1506"/>
        <v>91.3</v>
      </c>
      <c r="YI20" s="358">
        <f t="shared" si="1506"/>
        <v>91.3</v>
      </c>
      <c r="YJ20" s="358">
        <f t="shared" si="1506"/>
        <v>91.3</v>
      </c>
      <c r="YK20" s="358">
        <f t="shared" si="1506"/>
        <v>91.3</v>
      </c>
      <c r="YL20" s="358">
        <f t="shared" si="1506"/>
        <v>91.3</v>
      </c>
      <c r="YM20" s="358">
        <f t="shared" si="1506"/>
        <v>91.3</v>
      </c>
      <c r="YN20" s="358">
        <f t="shared" ref="YN20:ZS20" si="1507">+LOOKUP(YN3,$AP$3:$OP$3,$AP$20:$OP$20)</f>
        <v>91.3</v>
      </c>
      <c r="YO20" s="358">
        <f t="shared" si="1507"/>
        <v>91.3</v>
      </c>
      <c r="YP20" s="358">
        <f t="shared" si="1507"/>
        <v>91.3</v>
      </c>
      <c r="YQ20" s="358">
        <f t="shared" si="1507"/>
        <v>91.3</v>
      </c>
      <c r="YR20" s="358">
        <f t="shared" si="1507"/>
        <v>91.3</v>
      </c>
      <c r="YS20" s="358">
        <f t="shared" si="1507"/>
        <v>91.3</v>
      </c>
      <c r="YT20" s="358">
        <f t="shared" si="1507"/>
        <v>91.3</v>
      </c>
      <c r="YU20" s="358">
        <f t="shared" si="1507"/>
        <v>91.3</v>
      </c>
      <c r="YV20" s="358">
        <f t="shared" si="1507"/>
        <v>91.3</v>
      </c>
      <c r="YW20" s="358">
        <f t="shared" si="1507"/>
        <v>91.3</v>
      </c>
      <c r="YX20" s="358">
        <f t="shared" si="1507"/>
        <v>91.3</v>
      </c>
      <c r="YY20" s="358">
        <f t="shared" si="1507"/>
        <v>91.3</v>
      </c>
      <c r="YZ20" s="358">
        <f t="shared" si="1507"/>
        <v>91.3</v>
      </c>
      <c r="ZA20" s="358">
        <f t="shared" si="1507"/>
        <v>91.3</v>
      </c>
      <c r="ZB20" s="358">
        <f t="shared" si="1507"/>
        <v>91.3</v>
      </c>
      <c r="ZC20" s="358">
        <f t="shared" si="1507"/>
        <v>91.3</v>
      </c>
      <c r="ZD20" s="358">
        <f t="shared" si="1507"/>
        <v>91.3</v>
      </c>
      <c r="ZE20" s="358">
        <f t="shared" si="1507"/>
        <v>91.3</v>
      </c>
      <c r="ZF20" s="358">
        <f t="shared" si="1507"/>
        <v>91.3</v>
      </c>
      <c r="ZG20" s="358">
        <f t="shared" si="1507"/>
        <v>91.3</v>
      </c>
      <c r="ZH20" s="358">
        <f t="shared" si="1507"/>
        <v>91.3</v>
      </c>
      <c r="ZI20" s="358">
        <f t="shared" si="1507"/>
        <v>91.3</v>
      </c>
      <c r="ZJ20" s="358">
        <f t="shared" si="1507"/>
        <v>91.3</v>
      </c>
      <c r="ZK20" s="358">
        <f t="shared" si="1507"/>
        <v>91.3</v>
      </c>
      <c r="ZL20" s="358">
        <f t="shared" si="1507"/>
        <v>91.3</v>
      </c>
      <c r="ZM20" s="358">
        <f t="shared" si="1507"/>
        <v>91.3</v>
      </c>
      <c r="ZN20" s="358">
        <f t="shared" si="1507"/>
        <v>91.3</v>
      </c>
      <c r="ZO20" s="358">
        <f t="shared" si="1507"/>
        <v>91.3</v>
      </c>
      <c r="ZP20" s="358">
        <f t="shared" si="1507"/>
        <v>91.3</v>
      </c>
      <c r="ZQ20" s="358">
        <f t="shared" si="1507"/>
        <v>91.3</v>
      </c>
      <c r="ZR20" s="358">
        <f t="shared" si="1507"/>
        <v>91.3</v>
      </c>
      <c r="ZS20" s="358">
        <f t="shared" si="1507"/>
        <v>91.3</v>
      </c>
      <c r="ZT20" s="358">
        <f>+LOOKUP(ZT3,$AP$3:$OP$3,$AP$20:$OP$20)</f>
        <v>91.3</v>
      </c>
      <c r="ZU20" s="358">
        <f t="shared" ref="ZU20:ACF20" si="1508">+LOOKUP(ZU3,$AP$3:$OP$3,$AP$20:$OP$20)</f>
        <v>91.3</v>
      </c>
      <c r="ZV20" s="358">
        <f t="shared" si="1508"/>
        <v>91.3</v>
      </c>
      <c r="ZW20" s="358">
        <f t="shared" si="1508"/>
        <v>91.3</v>
      </c>
      <c r="ZX20" s="358">
        <f t="shared" si="1508"/>
        <v>91.3</v>
      </c>
      <c r="ZY20" s="358">
        <f t="shared" si="1508"/>
        <v>91.3</v>
      </c>
      <c r="ZZ20" s="358">
        <f t="shared" si="1508"/>
        <v>91.3</v>
      </c>
      <c r="AAA20" s="358">
        <f t="shared" si="1508"/>
        <v>91.3</v>
      </c>
      <c r="AAB20" s="358">
        <f t="shared" si="1508"/>
        <v>91.3</v>
      </c>
      <c r="AAC20" s="358">
        <f t="shared" si="1508"/>
        <v>91.3</v>
      </c>
      <c r="AAD20" s="358">
        <f t="shared" si="1508"/>
        <v>91.3</v>
      </c>
      <c r="AAE20" s="358">
        <f t="shared" si="1508"/>
        <v>91.3</v>
      </c>
      <c r="AAF20" s="358">
        <f t="shared" si="1508"/>
        <v>91.3</v>
      </c>
      <c r="AAG20" s="358">
        <f t="shared" si="1508"/>
        <v>91.3</v>
      </c>
      <c r="AAH20" s="358">
        <f t="shared" si="1508"/>
        <v>91.3</v>
      </c>
      <c r="AAI20" s="358">
        <f t="shared" si="1508"/>
        <v>91.3</v>
      </c>
      <c r="AAJ20" s="358">
        <f t="shared" si="1508"/>
        <v>91.3</v>
      </c>
      <c r="AAK20" s="358">
        <f t="shared" si="1508"/>
        <v>91.3</v>
      </c>
      <c r="AAL20" s="358">
        <f t="shared" si="1508"/>
        <v>91.3</v>
      </c>
      <c r="AAM20" s="358">
        <f t="shared" si="1508"/>
        <v>91.3</v>
      </c>
      <c r="AAN20" s="358">
        <f t="shared" si="1508"/>
        <v>91.3</v>
      </c>
      <c r="AAO20" s="358">
        <f t="shared" si="1508"/>
        <v>91.3</v>
      </c>
      <c r="AAP20" s="358">
        <f t="shared" si="1508"/>
        <v>91.3</v>
      </c>
      <c r="AAQ20" s="358">
        <f t="shared" si="1508"/>
        <v>91.3</v>
      </c>
      <c r="AAR20" s="358">
        <f t="shared" si="1508"/>
        <v>91.3</v>
      </c>
      <c r="AAS20" s="358">
        <f t="shared" si="1508"/>
        <v>91.3</v>
      </c>
      <c r="AAT20" s="358">
        <f t="shared" si="1508"/>
        <v>91.3</v>
      </c>
      <c r="AAU20" s="358">
        <f t="shared" si="1508"/>
        <v>91.3</v>
      </c>
      <c r="AAV20" s="358">
        <f t="shared" si="1508"/>
        <v>91.3</v>
      </c>
      <c r="AAW20" s="358">
        <f t="shared" si="1508"/>
        <v>91.3</v>
      </c>
      <c r="AAX20" s="358">
        <f t="shared" si="1508"/>
        <v>91.3</v>
      </c>
      <c r="AAY20" s="358">
        <f t="shared" si="1508"/>
        <v>91.3</v>
      </c>
      <c r="AAZ20" s="358">
        <f t="shared" si="1508"/>
        <v>91.3</v>
      </c>
      <c r="ABA20" s="358">
        <f t="shared" si="1508"/>
        <v>91.3</v>
      </c>
      <c r="ABB20" s="358">
        <f t="shared" si="1508"/>
        <v>91.3</v>
      </c>
      <c r="ABC20" s="358">
        <f t="shared" si="1508"/>
        <v>91.3</v>
      </c>
      <c r="ABD20" s="358">
        <f t="shared" si="1508"/>
        <v>91.3</v>
      </c>
      <c r="ABE20" s="358">
        <f t="shared" si="1508"/>
        <v>91.3</v>
      </c>
      <c r="ABF20" s="358">
        <f t="shared" si="1508"/>
        <v>91.3</v>
      </c>
      <c r="ABG20" s="358">
        <f t="shared" si="1508"/>
        <v>91.3</v>
      </c>
      <c r="ABH20" s="358">
        <f t="shared" si="1508"/>
        <v>91.3</v>
      </c>
      <c r="ABI20" s="358">
        <f t="shared" si="1508"/>
        <v>91.3</v>
      </c>
      <c r="ABJ20" s="358">
        <f t="shared" si="1508"/>
        <v>91.3</v>
      </c>
      <c r="ABK20" s="358">
        <f t="shared" si="1508"/>
        <v>91.3</v>
      </c>
      <c r="ABL20" s="358">
        <f t="shared" si="1508"/>
        <v>91.3</v>
      </c>
      <c r="ABM20" s="358">
        <f t="shared" si="1508"/>
        <v>91.3</v>
      </c>
      <c r="ABN20" s="358">
        <f t="shared" si="1508"/>
        <v>91.3</v>
      </c>
      <c r="ABO20" s="358">
        <f t="shared" si="1508"/>
        <v>91.3</v>
      </c>
      <c r="ABP20" s="358">
        <f t="shared" si="1508"/>
        <v>91.3</v>
      </c>
      <c r="ABQ20" s="358">
        <f t="shared" si="1508"/>
        <v>91.3</v>
      </c>
      <c r="ABR20" s="358">
        <f t="shared" si="1508"/>
        <v>91.3</v>
      </c>
      <c r="ABS20" s="358">
        <f t="shared" si="1508"/>
        <v>91.3</v>
      </c>
      <c r="ABT20" s="358">
        <f t="shared" si="1508"/>
        <v>91.3</v>
      </c>
      <c r="ABU20" s="358">
        <f t="shared" si="1508"/>
        <v>91.3</v>
      </c>
      <c r="ABV20" s="358">
        <f t="shared" si="1508"/>
        <v>91.3</v>
      </c>
      <c r="ABW20" s="358">
        <f t="shared" si="1508"/>
        <v>91.3</v>
      </c>
      <c r="ABX20" s="358">
        <f t="shared" si="1508"/>
        <v>91.3</v>
      </c>
      <c r="ABY20" s="358">
        <f t="shared" si="1508"/>
        <v>91.3</v>
      </c>
      <c r="ABZ20" s="358">
        <f t="shared" si="1508"/>
        <v>91.3</v>
      </c>
      <c r="ACA20" s="358">
        <f t="shared" si="1508"/>
        <v>91.3</v>
      </c>
      <c r="ACB20" s="358">
        <f t="shared" si="1508"/>
        <v>91.3</v>
      </c>
      <c r="ACC20" s="358">
        <f t="shared" si="1508"/>
        <v>91.3</v>
      </c>
      <c r="ACD20" s="358">
        <f t="shared" si="1508"/>
        <v>91.3</v>
      </c>
      <c r="ACE20" s="358">
        <f t="shared" si="1508"/>
        <v>91.3</v>
      </c>
      <c r="ACF20" s="358">
        <f t="shared" si="1508"/>
        <v>91.3</v>
      </c>
      <c r="ACG20" s="358">
        <f t="shared" ref="ACG20:ACQ20" si="1509">+LOOKUP(ACG3,$AP$3:$OP$3,$AP$20:$OP$20)</f>
        <v>91.3</v>
      </c>
      <c r="ACH20" s="358">
        <f t="shared" si="1509"/>
        <v>91.3</v>
      </c>
      <c r="ACI20" s="358">
        <f t="shared" si="1509"/>
        <v>91.3</v>
      </c>
      <c r="ACJ20" s="358">
        <f t="shared" si="1509"/>
        <v>91.3</v>
      </c>
      <c r="ACK20" s="358">
        <f t="shared" si="1509"/>
        <v>91.3</v>
      </c>
      <c r="ACL20" s="358">
        <f t="shared" si="1509"/>
        <v>91.3</v>
      </c>
      <c r="ACM20" s="358">
        <f t="shared" si="1509"/>
        <v>91.3</v>
      </c>
      <c r="ACN20" s="358">
        <f t="shared" si="1509"/>
        <v>91.3</v>
      </c>
      <c r="ACO20" s="358">
        <f t="shared" si="1509"/>
        <v>91.3</v>
      </c>
      <c r="ACP20" s="358">
        <f t="shared" si="1509"/>
        <v>91.3</v>
      </c>
      <c r="ACQ20" s="358">
        <f t="shared" si="1509"/>
        <v>91.3</v>
      </c>
      <c r="ACR20" s="358">
        <f>+ACR18/(ACR6*24)*100</f>
        <v>91.3</v>
      </c>
      <c r="ACS20" s="358">
        <f t="shared" ref="ACS20:AER20" si="1510">+ACS18/(ACS6*24)*100</f>
        <v>91.3</v>
      </c>
      <c r="ACT20" s="358">
        <f t="shared" si="1510"/>
        <v>91.3</v>
      </c>
      <c r="ACU20" s="358">
        <f t="shared" si="1510"/>
        <v>91.3</v>
      </c>
      <c r="ACV20" s="358">
        <f t="shared" si="1510"/>
        <v>91.3</v>
      </c>
      <c r="ACW20" s="358">
        <f t="shared" si="1510"/>
        <v>91.3</v>
      </c>
      <c r="ACX20" s="358">
        <f t="shared" si="1510"/>
        <v>91.3</v>
      </c>
      <c r="ACY20" s="358">
        <f t="shared" si="1510"/>
        <v>91.3</v>
      </c>
      <c r="ACZ20" s="358">
        <f t="shared" si="1510"/>
        <v>91.3</v>
      </c>
      <c r="ADA20" s="358">
        <f t="shared" si="1510"/>
        <v>91.3</v>
      </c>
      <c r="ADB20" s="358">
        <f t="shared" si="1510"/>
        <v>91.3</v>
      </c>
      <c r="ADC20" s="358">
        <f t="shared" si="1510"/>
        <v>91.3</v>
      </c>
      <c r="ADD20" s="358">
        <f t="shared" si="1510"/>
        <v>91.3</v>
      </c>
      <c r="ADE20" s="358">
        <f t="shared" si="1510"/>
        <v>91.3</v>
      </c>
      <c r="ADF20" s="358">
        <f t="shared" si="1510"/>
        <v>91.3</v>
      </c>
      <c r="ADG20" s="358">
        <f t="shared" si="1510"/>
        <v>91.3</v>
      </c>
      <c r="ADH20" s="358">
        <f t="shared" si="1510"/>
        <v>91.3</v>
      </c>
      <c r="ADI20" s="358">
        <f t="shared" si="1510"/>
        <v>91.3</v>
      </c>
      <c r="ADJ20" s="358">
        <f t="shared" si="1510"/>
        <v>91.3</v>
      </c>
      <c r="ADK20" s="358">
        <f t="shared" si="1510"/>
        <v>91.3</v>
      </c>
      <c r="ADL20" s="358">
        <f t="shared" si="1510"/>
        <v>91.3</v>
      </c>
      <c r="ADM20" s="358">
        <f t="shared" si="1510"/>
        <v>91.3</v>
      </c>
      <c r="ADN20" s="358">
        <f t="shared" si="1510"/>
        <v>91.3</v>
      </c>
      <c r="ADO20" s="358">
        <f t="shared" si="1510"/>
        <v>91.3</v>
      </c>
      <c r="ADP20" s="358">
        <f t="shared" si="1510"/>
        <v>91.3</v>
      </c>
      <c r="ADQ20" s="358">
        <f t="shared" si="1510"/>
        <v>91.3</v>
      </c>
      <c r="ADR20" s="358">
        <f t="shared" si="1510"/>
        <v>91.3</v>
      </c>
      <c r="ADS20" s="358">
        <f t="shared" si="1510"/>
        <v>91.3</v>
      </c>
      <c r="ADT20" s="358">
        <f t="shared" si="1510"/>
        <v>91.3</v>
      </c>
      <c r="ADU20" s="358">
        <f t="shared" si="1510"/>
        <v>91.3</v>
      </c>
      <c r="ADV20" s="358">
        <f t="shared" si="1510"/>
        <v>91.3</v>
      </c>
      <c r="ADW20" s="358">
        <f t="shared" si="1510"/>
        <v>91.3</v>
      </c>
      <c r="ADX20" s="358">
        <f t="shared" si="1510"/>
        <v>91.3</v>
      </c>
      <c r="ADY20" s="358">
        <f t="shared" si="1510"/>
        <v>91.3</v>
      </c>
      <c r="ADZ20" s="358">
        <f t="shared" si="1510"/>
        <v>91.3</v>
      </c>
      <c r="AEA20" s="358">
        <f t="shared" si="1510"/>
        <v>91.3</v>
      </c>
      <c r="AEB20" s="358">
        <f t="shared" si="1510"/>
        <v>91.3</v>
      </c>
      <c r="AEC20" s="358">
        <f t="shared" si="1510"/>
        <v>91.3</v>
      </c>
      <c r="AED20" s="358">
        <f t="shared" si="1510"/>
        <v>91.3</v>
      </c>
      <c r="AEE20" s="358">
        <f t="shared" si="1510"/>
        <v>91.3</v>
      </c>
      <c r="AEF20" s="358">
        <f t="shared" si="1510"/>
        <v>91.3</v>
      </c>
      <c r="AEG20" s="358">
        <f t="shared" si="1510"/>
        <v>91.3</v>
      </c>
      <c r="AEH20" s="358">
        <f t="shared" si="1510"/>
        <v>91.3</v>
      </c>
      <c r="AEI20" s="358">
        <f t="shared" si="1510"/>
        <v>91.3</v>
      </c>
      <c r="AEJ20" s="358">
        <f t="shared" si="1510"/>
        <v>91.3</v>
      </c>
      <c r="AEK20" s="358">
        <f t="shared" si="1510"/>
        <v>91.3</v>
      </c>
      <c r="AEL20" s="358">
        <f t="shared" si="1510"/>
        <v>91.3</v>
      </c>
      <c r="AEM20" s="358">
        <f t="shared" si="1510"/>
        <v>91.3</v>
      </c>
      <c r="AEN20" s="358">
        <f t="shared" si="1510"/>
        <v>91.3</v>
      </c>
      <c r="AEO20" s="358">
        <f t="shared" si="1510"/>
        <v>91.3</v>
      </c>
      <c r="AEP20" s="358">
        <f t="shared" si="1510"/>
        <v>91.3</v>
      </c>
      <c r="AEQ20" s="358">
        <f t="shared" si="1510"/>
        <v>91.3</v>
      </c>
      <c r="AER20" s="358">
        <f t="shared" si="1510"/>
        <v>91.3</v>
      </c>
    </row>
    <row r="21" spans="1:877" x14ac:dyDescent="0.2">
      <c r="A21" s="278" t="s">
        <v>111</v>
      </c>
      <c r="B21" s="339"/>
      <c r="C21" s="338"/>
      <c r="D21" s="338"/>
      <c r="E21" s="338"/>
      <c r="F21" s="338"/>
      <c r="G21" s="338"/>
      <c r="H21" s="338"/>
      <c r="I21" s="338"/>
      <c r="J21" s="338"/>
      <c r="K21" s="338"/>
      <c r="L21" s="338"/>
      <c r="M21" s="338"/>
      <c r="N21" s="339"/>
      <c r="O21" s="338"/>
      <c r="P21" s="338"/>
      <c r="Q21" s="340"/>
      <c r="R21" s="339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40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9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40"/>
      <c r="BO21" s="339"/>
      <c r="BP21" s="338"/>
      <c r="BQ21" s="338"/>
      <c r="BR21" s="338"/>
      <c r="BS21" s="338"/>
      <c r="BT21" s="338"/>
      <c r="BU21" s="338"/>
      <c r="BV21" s="338"/>
      <c r="BW21" s="338"/>
      <c r="BX21" s="338"/>
      <c r="BY21" s="338"/>
      <c r="BZ21" s="338"/>
      <c r="CA21" s="338"/>
      <c r="CB21" s="338"/>
      <c r="CC21" s="338"/>
      <c r="CD21" s="338"/>
      <c r="CE21" s="338"/>
      <c r="CF21" s="338"/>
      <c r="CG21" s="338"/>
      <c r="CH21" s="338"/>
      <c r="CI21" s="338"/>
      <c r="CJ21" s="338"/>
      <c r="CK21" s="338"/>
      <c r="CL21" s="338"/>
      <c r="CM21" s="338"/>
      <c r="CN21" s="338"/>
      <c r="CO21" s="338"/>
      <c r="CP21" s="338"/>
      <c r="CQ21" s="338"/>
      <c r="CR21" s="338"/>
      <c r="CS21" s="338"/>
      <c r="CT21" s="339"/>
      <c r="CU21" s="338"/>
      <c r="CV21" s="338"/>
      <c r="CW21" s="338"/>
      <c r="CX21" s="338"/>
      <c r="CY21" s="338"/>
      <c r="CZ21" s="338"/>
      <c r="DA21" s="338"/>
      <c r="DB21" s="338"/>
      <c r="DC21" s="338"/>
      <c r="DD21" s="338"/>
      <c r="DE21" s="338"/>
      <c r="DF21" s="338"/>
      <c r="DG21" s="338"/>
      <c r="DH21" s="338"/>
      <c r="DI21" s="338"/>
      <c r="DJ21" s="338"/>
      <c r="DK21" s="338"/>
      <c r="DL21" s="338"/>
      <c r="DM21" s="338"/>
      <c r="DN21" s="338"/>
      <c r="DO21" s="338"/>
      <c r="DP21" s="338"/>
      <c r="DQ21" s="338"/>
      <c r="DR21" s="338"/>
      <c r="DS21" s="338"/>
      <c r="DT21" s="338"/>
      <c r="DU21" s="338"/>
      <c r="DV21" s="339"/>
      <c r="DW21" s="338"/>
      <c r="DX21" s="338"/>
      <c r="DY21" s="338"/>
      <c r="DZ21" s="338"/>
      <c r="EA21" s="338"/>
      <c r="EB21" s="338"/>
      <c r="EC21" s="338"/>
      <c r="ED21" s="338"/>
      <c r="EE21" s="338"/>
      <c r="EF21" s="338"/>
      <c r="EG21" s="338"/>
      <c r="EH21" s="338"/>
      <c r="EI21" s="338"/>
      <c r="EJ21" s="338"/>
      <c r="EK21" s="338"/>
      <c r="EL21" s="338"/>
      <c r="EM21" s="338"/>
      <c r="EN21" s="338"/>
      <c r="EO21" s="338"/>
      <c r="EP21" s="338"/>
      <c r="EQ21" s="338"/>
      <c r="ER21" s="338"/>
      <c r="ES21" s="338"/>
      <c r="ET21" s="338"/>
      <c r="EU21" s="338"/>
      <c r="EV21" s="338"/>
      <c r="EW21" s="338"/>
      <c r="EX21" s="338"/>
      <c r="EY21" s="338"/>
      <c r="EZ21" s="338"/>
      <c r="FA21" s="339"/>
      <c r="FB21" s="338"/>
      <c r="FC21" s="338"/>
      <c r="FD21" s="338"/>
      <c r="FE21" s="338"/>
      <c r="FF21" s="338"/>
      <c r="FG21" s="338"/>
      <c r="FH21" s="338"/>
      <c r="FI21" s="338"/>
      <c r="FJ21" s="338"/>
      <c r="FK21" s="338"/>
      <c r="FL21" s="338"/>
      <c r="FM21" s="338"/>
      <c r="FN21" s="338"/>
      <c r="FO21" s="338"/>
      <c r="FP21" s="338"/>
      <c r="FQ21" s="338"/>
      <c r="FR21" s="338"/>
      <c r="FS21" s="338"/>
      <c r="FT21" s="338"/>
      <c r="FU21" s="338"/>
      <c r="FV21" s="338"/>
      <c r="FW21" s="338"/>
      <c r="FX21" s="338"/>
      <c r="FY21" s="338"/>
      <c r="FZ21" s="338"/>
      <c r="GA21" s="338"/>
      <c r="GB21" s="338"/>
      <c r="GC21" s="338"/>
      <c r="GD21" s="338"/>
      <c r="GE21" s="339"/>
      <c r="GF21" s="338"/>
      <c r="GG21" s="338"/>
      <c r="GH21" s="338"/>
      <c r="GI21" s="338"/>
      <c r="GJ21" s="338"/>
      <c r="GK21" s="338"/>
      <c r="GL21" s="338"/>
      <c r="GM21" s="338"/>
      <c r="GN21" s="338"/>
      <c r="GO21" s="338"/>
      <c r="GP21" s="338"/>
      <c r="GQ21" s="338"/>
      <c r="GR21" s="338"/>
      <c r="GS21" s="338"/>
      <c r="GT21" s="338"/>
      <c r="GU21" s="338"/>
      <c r="GV21" s="338"/>
      <c r="GW21" s="338"/>
      <c r="GX21" s="338"/>
      <c r="GY21" s="338"/>
      <c r="GZ21" s="338"/>
      <c r="HA21" s="338"/>
      <c r="HB21" s="338"/>
      <c r="HC21" s="338"/>
      <c r="HD21" s="338"/>
      <c r="HE21" s="338"/>
      <c r="HF21" s="338"/>
      <c r="HG21" s="338"/>
      <c r="HH21" s="338"/>
      <c r="HI21" s="340"/>
      <c r="HJ21" s="339"/>
      <c r="HK21" s="338"/>
      <c r="HL21" s="338"/>
      <c r="HM21" s="338"/>
      <c r="HN21" s="338"/>
      <c r="HO21" s="338"/>
      <c r="HP21" s="338"/>
      <c r="HQ21" s="338"/>
      <c r="HR21" s="338"/>
      <c r="HS21" s="338"/>
      <c r="HT21" s="338"/>
      <c r="HU21" s="338"/>
      <c r="HV21" s="338"/>
      <c r="HW21" s="338"/>
      <c r="HX21" s="338"/>
      <c r="HY21" s="338"/>
      <c r="HZ21" s="338"/>
      <c r="IA21" s="338"/>
      <c r="IB21" s="338"/>
      <c r="IC21" s="338"/>
      <c r="ID21" s="338"/>
      <c r="IE21" s="338"/>
      <c r="IF21" s="338"/>
      <c r="IG21" s="338"/>
      <c r="IH21" s="338"/>
      <c r="II21" s="338"/>
      <c r="IJ21" s="338"/>
      <c r="IK21" s="338"/>
      <c r="IL21" s="338"/>
      <c r="IM21" s="338"/>
      <c r="IN21" s="339"/>
      <c r="IO21" s="338"/>
      <c r="IP21" s="338"/>
      <c r="IQ21" s="338"/>
      <c r="IR21" s="338"/>
      <c r="IS21" s="338"/>
      <c r="IT21" s="338"/>
      <c r="IU21" s="338"/>
      <c r="IV21" s="338"/>
      <c r="IW21" s="338"/>
      <c r="IX21" s="338"/>
      <c r="IY21" s="338"/>
      <c r="IZ21" s="338"/>
      <c r="JA21" s="338"/>
      <c r="JB21" s="338"/>
      <c r="JC21" s="338"/>
      <c r="JD21" s="338"/>
      <c r="JE21" s="338"/>
      <c r="JF21" s="338"/>
      <c r="JG21" s="338"/>
      <c r="JH21" s="338"/>
      <c r="JI21" s="338"/>
      <c r="JJ21" s="338"/>
      <c r="JK21" s="338"/>
      <c r="JL21" s="338"/>
      <c r="JM21" s="338"/>
      <c r="JN21" s="338"/>
      <c r="JO21" s="338"/>
      <c r="JP21" s="338"/>
      <c r="JQ21" s="338"/>
      <c r="JR21" s="340"/>
      <c r="JS21" s="339"/>
      <c r="JT21" s="338"/>
      <c r="JU21" s="338"/>
      <c r="JV21" s="338"/>
      <c r="JW21" s="338"/>
      <c r="JX21" s="338"/>
      <c r="JY21" s="338"/>
      <c r="JZ21" s="338"/>
      <c r="KA21" s="338"/>
      <c r="KB21" s="338"/>
      <c r="KC21" s="338"/>
      <c r="KD21" s="338"/>
      <c r="KE21" s="338"/>
      <c r="KF21" s="338"/>
      <c r="KG21" s="338"/>
      <c r="KH21" s="338"/>
      <c r="KI21" s="338"/>
      <c r="KJ21" s="338"/>
      <c r="KK21" s="338"/>
      <c r="KL21" s="338"/>
      <c r="KM21" s="338"/>
      <c r="KN21" s="338"/>
      <c r="KO21" s="338"/>
      <c r="KP21" s="338"/>
      <c r="KQ21" s="338"/>
      <c r="KR21" s="338"/>
      <c r="KS21" s="338"/>
      <c r="KT21" s="338"/>
      <c r="KU21" s="338"/>
      <c r="KV21" s="338"/>
      <c r="KW21" s="340"/>
      <c r="KX21" s="339"/>
      <c r="KY21" s="338"/>
      <c r="KZ21" s="338"/>
      <c r="LA21" s="338"/>
      <c r="LB21" s="338"/>
      <c r="LC21" s="338"/>
      <c r="LD21" s="338"/>
      <c r="LE21" s="338"/>
      <c r="LF21" s="338"/>
      <c r="LG21" s="338"/>
      <c r="LH21" s="338"/>
      <c r="LI21" s="338"/>
      <c r="LJ21" s="338"/>
      <c r="LK21" s="338"/>
      <c r="LL21" s="338"/>
      <c r="LM21" s="338"/>
      <c r="LN21" s="338"/>
      <c r="LO21" s="338"/>
      <c r="LP21" s="338"/>
      <c r="LQ21" s="338"/>
      <c r="LR21" s="338"/>
      <c r="LS21" s="338"/>
      <c r="LT21" s="338"/>
      <c r="LU21" s="338"/>
      <c r="LV21" s="338"/>
      <c r="LW21" s="338"/>
      <c r="LX21" s="338"/>
      <c r="LY21" s="338"/>
      <c r="LZ21" s="338"/>
      <c r="MA21" s="338"/>
      <c r="MB21" s="339"/>
      <c r="MC21" s="338"/>
      <c r="MD21" s="338"/>
      <c r="ME21" s="338"/>
      <c r="MF21" s="338"/>
      <c r="MG21" s="338"/>
      <c r="MH21" s="338"/>
      <c r="MI21" s="338"/>
      <c r="MJ21" s="338"/>
      <c r="MK21" s="338"/>
      <c r="ML21" s="338"/>
      <c r="MM21" s="338"/>
      <c r="MN21" s="338"/>
      <c r="MO21" s="338"/>
      <c r="MP21" s="338"/>
      <c r="MQ21" s="338"/>
      <c r="MR21" s="338"/>
      <c r="MS21" s="338"/>
      <c r="MT21" s="338"/>
      <c r="MU21" s="338"/>
      <c r="MV21" s="338"/>
      <c r="MW21" s="338"/>
      <c r="MX21" s="338"/>
      <c r="MY21" s="338"/>
      <c r="MZ21" s="338"/>
      <c r="NA21" s="338"/>
      <c r="NB21" s="338"/>
      <c r="NC21" s="338"/>
      <c r="ND21" s="338"/>
      <c r="NE21" s="338"/>
      <c r="NF21" s="338"/>
      <c r="NG21" s="339"/>
      <c r="NH21" s="338"/>
      <c r="NI21" s="338"/>
      <c r="NJ21" s="338"/>
      <c r="NK21" s="338"/>
      <c r="NL21" s="338"/>
      <c r="NM21" s="338"/>
      <c r="NN21" s="338"/>
      <c r="NO21" s="338"/>
      <c r="NP21" s="338"/>
      <c r="NQ21" s="338"/>
      <c r="NR21" s="338"/>
      <c r="NS21" s="338"/>
      <c r="NT21" s="338"/>
      <c r="NU21" s="338"/>
      <c r="NV21" s="338"/>
      <c r="NW21" s="338"/>
      <c r="NX21" s="338"/>
      <c r="NY21" s="338"/>
      <c r="NZ21" s="338"/>
      <c r="OA21" s="338"/>
      <c r="OB21" s="338"/>
      <c r="OC21" s="338"/>
      <c r="OD21" s="338"/>
      <c r="OE21" s="338"/>
      <c r="OF21" s="338"/>
      <c r="OG21" s="338"/>
      <c r="OH21" s="338"/>
      <c r="OI21" s="338"/>
      <c r="OJ21" s="338"/>
      <c r="OK21" s="338"/>
      <c r="OL21" s="338"/>
      <c r="OM21" s="338"/>
      <c r="ON21" s="338"/>
      <c r="OO21" s="338"/>
      <c r="OP21" s="340"/>
      <c r="OQ21" s="338"/>
      <c r="OR21" s="338"/>
      <c r="OS21" s="338"/>
      <c r="OT21" s="338"/>
      <c r="OU21" s="338"/>
      <c r="OV21" s="338"/>
      <c r="OW21" s="338"/>
      <c r="OX21" s="338"/>
      <c r="OY21" s="338"/>
      <c r="OZ21" s="338"/>
      <c r="PA21" s="338"/>
      <c r="PB21" s="338"/>
      <c r="PC21" s="338"/>
      <c r="PD21" s="338"/>
      <c r="PE21" s="338"/>
      <c r="PF21" s="338"/>
      <c r="PG21" s="338"/>
      <c r="PH21" s="338"/>
      <c r="PI21" s="338"/>
      <c r="PJ21" s="338"/>
      <c r="PK21" s="338"/>
      <c r="PL21" s="338"/>
      <c r="PM21" s="338"/>
      <c r="PN21" s="338"/>
      <c r="PO21" s="338"/>
      <c r="PP21" s="338"/>
      <c r="PQ21" s="338"/>
      <c r="PR21" s="338"/>
      <c r="PS21" s="338"/>
      <c r="PT21" s="338"/>
      <c r="PU21" s="338"/>
      <c r="PV21" s="338"/>
      <c r="PW21" s="338"/>
      <c r="PX21" s="338"/>
      <c r="PY21" s="338"/>
      <c r="PZ21" s="338"/>
      <c r="QA21" s="338"/>
      <c r="QB21" s="338"/>
      <c r="QC21" s="338"/>
      <c r="QD21" s="338"/>
      <c r="QE21" s="338"/>
      <c r="QF21" s="338"/>
      <c r="QG21" s="338"/>
      <c r="QH21" s="338"/>
      <c r="QI21" s="338"/>
      <c r="QJ21" s="338"/>
      <c r="QK21" s="338"/>
      <c r="QL21" s="338"/>
      <c r="QM21" s="338"/>
      <c r="QN21" s="338"/>
      <c r="QO21" s="338"/>
      <c r="QP21" s="338"/>
      <c r="QQ21" s="338"/>
      <c r="QR21" s="338"/>
      <c r="QS21" s="338"/>
      <c r="QT21" s="338"/>
      <c r="QU21" s="338"/>
      <c r="QV21" s="338"/>
      <c r="QW21" s="338"/>
      <c r="QX21" s="338"/>
      <c r="QY21" s="338"/>
      <c r="QZ21" s="338"/>
      <c r="RA21" s="338"/>
      <c r="RB21" s="338"/>
      <c r="RC21" s="338"/>
      <c r="RD21" s="338"/>
      <c r="RE21" s="338"/>
      <c r="RF21" s="338"/>
      <c r="RG21" s="338"/>
      <c r="RH21" s="338"/>
      <c r="RI21" s="338"/>
      <c r="RJ21" s="338"/>
      <c r="RK21" s="338"/>
      <c r="RL21" s="338"/>
      <c r="RM21" s="338"/>
      <c r="RN21" s="338"/>
      <c r="RO21" s="338"/>
      <c r="RP21" s="338"/>
      <c r="RQ21" s="338"/>
      <c r="RR21" s="338"/>
      <c r="RS21" s="338"/>
      <c r="RT21" s="338"/>
      <c r="RU21" s="338"/>
      <c r="RV21" s="338"/>
      <c r="RW21" s="338"/>
      <c r="RX21" s="338"/>
      <c r="RY21" s="338"/>
      <c r="RZ21" s="338"/>
      <c r="SA21" s="338"/>
      <c r="SB21" s="338"/>
      <c r="SC21" s="338"/>
      <c r="SD21" s="338"/>
      <c r="SE21" s="338"/>
      <c r="SF21" s="338"/>
      <c r="SG21" s="338"/>
      <c r="SH21" s="338"/>
      <c r="SI21" s="338"/>
      <c r="SJ21" s="338"/>
      <c r="SK21" s="338"/>
      <c r="SL21" s="338"/>
      <c r="SM21" s="338"/>
      <c r="SN21" s="338"/>
      <c r="SO21" s="338"/>
      <c r="SP21" s="338"/>
      <c r="SQ21" s="338"/>
      <c r="SR21" s="338"/>
      <c r="SS21" s="338"/>
      <c r="ST21" s="338"/>
      <c r="SU21" s="338"/>
      <c r="SV21" s="338"/>
      <c r="SW21" s="338"/>
      <c r="SX21" s="338"/>
      <c r="SY21" s="338"/>
      <c r="SZ21" s="338"/>
      <c r="TA21" s="338"/>
      <c r="TB21" s="338"/>
      <c r="TC21" s="338"/>
      <c r="TD21" s="338"/>
      <c r="TE21" s="338"/>
      <c r="TF21" s="338"/>
      <c r="TG21" s="338"/>
      <c r="TH21" s="338"/>
      <c r="TI21" s="338"/>
      <c r="TJ21" s="338"/>
      <c r="TK21" s="338"/>
      <c r="TL21" s="338"/>
      <c r="TM21" s="338"/>
      <c r="TN21" s="338"/>
      <c r="TO21" s="338"/>
      <c r="TP21" s="338"/>
      <c r="TQ21" s="338"/>
      <c r="TR21" s="338"/>
      <c r="TS21" s="338"/>
      <c r="TT21" s="338"/>
      <c r="TU21" s="338"/>
      <c r="TV21" s="338"/>
      <c r="TW21" s="338"/>
      <c r="TX21" s="338"/>
      <c r="TY21" s="338"/>
      <c r="TZ21" s="338"/>
      <c r="UA21" s="338"/>
      <c r="UB21" s="338"/>
      <c r="UC21" s="338"/>
      <c r="UD21" s="338"/>
      <c r="UE21" s="338"/>
      <c r="UF21" s="338"/>
      <c r="UG21" s="338"/>
      <c r="UH21" s="338"/>
      <c r="UI21" s="338"/>
      <c r="UJ21" s="338"/>
      <c r="UK21" s="338"/>
      <c r="UL21" s="338"/>
      <c r="UM21" s="338"/>
      <c r="UN21" s="338"/>
      <c r="UO21" s="338"/>
      <c r="UP21" s="338"/>
      <c r="UQ21" s="338"/>
      <c r="UR21" s="338"/>
      <c r="US21" s="338"/>
      <c r="UT21" s="338"/>
      <c r="UU21" s="338"/>
      <c r="UV21" s="338"/>
      <c r="UW21" s="338"/>
      <c r="UX21" s="338"/>
      <c r="UY21" s="338"/>
      <c r="UZ21" s="338"/>
      <c r="VA21" s="338"/>
      <c r="VB21" s="338"/>
      <c r="VC21" s="338"/>
      <c r="VD21" s="338"/>
      <c r="VE21" s="338"/>
      <c r="VF21" s="338"/>
      <c r="VG21" s="338"/>
      <c r="VH21" s="338"/>
      <c r="VI21" s="338"/>
      <c r="VJ21" s="338"/>
      <c r="VK21" s="338"/>
      <c r="VL21" s="338"/>
      <c r="VM21" s="338"/>
      <c r="VN21" s="338"/>
      <c r="VO21" s="338"/>
      <c r="VP21" s="338"/>
      <c r="VQ21" s="338"/>
      <c r="VR21" s="338"/>
      <c r="VS21" s="338"/>
      <c r="VT21" s="338"/>
      <c r="VU21" s="338"/>
      <c r="VV21" s="338"/>
      <c r="VW21" s="338"/>
      <c r="VX21" s="338"/>
      <c r="VY21" s="338"/>
      <c r="VZ21" s="338"/>
      <c r="WA21" s="338"/>
      <c r="WB21" s="338"/>
      <c r="WC21" s="338"/>
      <c r="WD21" s="338"/>
      <c r="WE21" s="338"/>
      <c r="WF21" s="338"/>
      <c r="WG21" s="338"/>
      <c r="WH21" s="338"/>
      <c r="WI21" s="338"/>
      <c r="WJ21" s="338"/>
      <c r="WK21" s="338"/>
      <c r="WL21" s="338"/>
      <c r="WM21" s="338"/>
      <c r="WN21" s="338"/>
      <c r="WO21" s="338"/>
      <c r="WP21" s="338"/>
      <c r="WQ21" s="338"/>
      <c r="WR21" s="338"/>
      <c r="WS21" s="338"/>
      <c r="WT21" s="338"/>
      <c r="WU21" s="338"/>
      <c r="WV21" s="338"/>
      <c r="WW21" s="338"/>
      <c r="WX21" s="338"/>
      <c r="WY21" s="338"/>
      <c r="WZ21" s="338"/>
      <c r="XA21" s="338"/>
      <c r="XB21" s="338"/>
      <c r="XC21" s="338"/>
      <c r="XD21" s="338"/>
      <c r="XE21" s="338"/>
      <c r="XF21" s="338"/>
      <c r="XG21" s="338"/>
      <c r="XH21" s="338"/>
      <c r="XI21" s="338"/>
      <c r="XJ21" s="338"/>
      <c r="XK21" s="338"/>
      <c r="XL21" s="338"/>
      <c r="XM21" s="338"/>
      <c r="XN21" s="338"/>
      <c r="XO21" s="338"/>
      <c r="XP21" s="338"/>
      <c r="XQ21" s="338"/>
      <c r="XR21" s="338"/>
      <c r="XS21" s="338"/>
      <c r="XT21" s="338"/>
      <c r="XU21" s="338"/>
      <c r="XV21" s="338"/>
      <c r="XW21" s="338"/>
      <c r="XX21" s="338"/>
      <c r="XY21" s="338"/>
      <c r="XZ21" s="338"/>
      <c r="YA21" s="338"/>
      <c r="YB21" s="338"/>
      <c r="YC21" s="338"/>
      <c r="YD21" s="338"/>
      <c r="YE21" s="338"/>
      <c r="YF21" s="338"/>
      <c r="YG21" s="338"/>
      <c r="YH21" s="338"/>
      <c r="YI21" s="338"/>
      <c r="YJ21" s="338"/>
      <c r="YK21" s="338"/>
      <c r="YL21" s="338"/>
      <c r="YM21" s="338"/>
      <c r="YN21" s="338"/>
      <c r="YO21" s="338"/>
      <c r="YP21" s="338"/>
      <c r="YQ21" s="338"/>
      <c r="YR21" s="338"/>
      <c r="YS21" s="338"/>
      <c r="YT21" s="338"/>
      <c r="YU21" s="338"/>
      <c r="YV21" s="338"/>
      <c r="YW21" s="338"/>
      <c r="YX21" s="338"/>
      <c r="YY21" s="338"/>
      <c r="YZ21" s="338"/>
      <c r="ZA21" s="338"/>
      <c r="ZB21" s="338"/>
      <c r="ZC21" s="338"/>
      <c r="ZD21" s="338"/>
      <c r="ZE21" s="338"/>
      <c r="ZF21" s="338"/>
      <c r="ZG21" s="338"/>
      <c r="ZH21" s="338"/>
      <c r="ZI21" s="338"/>
      <c r="ZJ21" s="338"/>
      <c r="ZK21" s="338"/>
      <c r="ZL21" s="338"/>
      <c r="ZM21" s="338"/>
      <c r="ZN21" s="338"/>
      <c r="ZO21" s="338"/>
      <c r="ZP21" s="338"/>
      <c r="ZQ21" s="338"/>
      <c r="ZR21" s="338"/>
      <c r="ZS21" s="338"/>
      <c r="ZT21" s="338"/>
      <c r="ZU21" s="338"/>
      <c r="ZV21" s="338"/>
      <c r="ZW21" s="338"/>
      <c r="ZX21" s="338"/>
      <c r="ZY21" s="338"/>
      <c r="ZZ21" s="338"/>
      <c r="AAA21" s="338"/>
      <c r="AAB21" s="338"/>
      <c r="AAC21" s="338"/>
      <c r="AAD21" s="338"/>
      <c r="AAE21" s="338"/>
      <c r="AAF21" s="338"/>
      <c r="AAG21" s="338"/>
      <c r="AAH21" s="338"/>
      <c r="AAI21" s="338"/>
      <c r="AAJ21" s="338"/>
      <c r="AAK21" s="338"/>
      <c r="AAL21" s="338"/>
      <c r="AAM21" s="338"/>
      <c r="AAN21" s="338"/>
      <c r="AAO21" s="338"/>
      <c r="AAP21" s="338"/>
      <c r="AAQ21" s="338"/>
      <c r="AAR21" s="338"/>
      <c r="AAS21" s="338"/>
      <c r="AAT21" s="338"/>
      <c r="AAU21" s="338"/>
      <c r="AAV21" s="338"/>
      <c r="AAW21" s="338"/>
      <c r="AAX21" s="338"/>
      <c r="AAY21" s="338"/>
      <c r="AAZ21" s="338"/>
      <c r="ABA21" s="338"/>
      <c r="ABB21" s="338"/>
      <c r="ABC21" s="338"/>
      <c r="ABD21" s="338"/>
      <c r="ABE21" s="338"/>
      <c r="ABF21" s="338"/>
      <c r="ABG21" s="338"/>
      <c r="ABH21" s="338"/>
      <c r="ABI21" s="338"/>
      <c r="ABJ21" s="338"/>
      <c r="ABK21" s="338"/>
      <c r="ABL21" s="338"/>
      <c r="ABM21" s="338"/>
      <c r="ABN21" s="338"/>
      <c r="ABO21" s="338"/>
      <c r="ABP21" s="338"/>
      <c r="ABQ21" s="338"/>
      <c r="ABR21" s="338"/>
      <c r="ABS21" s="338"/>
      <c r="ABT21" s="338"/>
      <c r="ABU21" s="338"/>
      <c r="ABV21" s="338"/>
      <c r="ABW21" s="338"/>
      <c r="ABX21" s="338"/>
      <c r="ABY21" s="338"/>
      <c r="ABZ21" s="338"/>
      <c r="ACA21" s="338"/>
      <c r="ACB21" s="338"/>
      <c r="ACC21" s="338"/>
      <c r="ACD21" s="338"/>
      <c r="ACE21" s="338"/>
      <c r="ACF21" s="338"/>
      <c r="ACG21" s="338"/>
      <c r="ACH21" s="338"/>
      <c r="ACI21" s="338"/>
      <c r="ACJ21" s="338"/>
      <c r="ACK21" s="338"/>
      <c r="ACL21" s="338"/>
      <c r="ACM21" s="338"/>
      <c r="ACN21" s="338"/>
      <c r="ACO21" s="338"/>
      <c r="ACP21" s="338"/>
      <c r="ACQ21" s="338"/>
      <c r="ACR21" s="272"/>
      <c r="ACS21" s="272"/>
      <c r="ACT21" s="272"/>
      <c r="ACU21" s="272"/>
      <c r="ACV21" s="272"/>
      <c r="ACW21" s="272"/>
      <c r="ACX21" s="272"/>
      <c r="ACY21" s="272"/>
      <c r="ACZ21" s="272"/>
      <c r="ADA21" s="272"/>
      <c r="ADB21" s="272"/>
      <c r="ADC21" s="272"/>
      <c r="ADD21" s="272"/>
      <c r="ADE21" s="272"/>
      <c r="ADF21" s="272"/>
      <c r="ADG21" s="272"/>
      <c r="ADH21" s="272"/>
      <c r="ADI21" s="272"/>
      <c r="ADJ21" s="272"/>
      <c r="ADK21" s="272"/>
      <c r="ADL21" s="272"/>
      <c r="ADM21" s="272"/>
      <c r="ADN21" s="272"/>
      <c r="ADO21" s="272"/>
      <c r="ADP21" s="272"/>
      <c r="ADQ21" s="272"/>
      <c r="ADR21" s="272"/>
      <c r="ADS21" s="272"/>
      <c r="ADT21" s="272"/>
      <c r="ADU21" s="272"/>
      <c r="ADV21" s="272"/>
      <c r="ADW21" s="272"/>
      <c r="ADX21" s="272"/>
      <c r="ADY21" s="272"/>
      <c r="ADZ21" s="272"/>
      <c r="AEA21" s="272"/>
      <c r="AEB21" s="272"/>
      <c r="AEC21" s="272"/>
      <c r="AED21" s="272"/>
      <c r="AEE21" s="272"/>
      <c r="AEF21" s="272"/>
      <c r="AEG21" s="272"/>
      <c r="AEH21" s="272"/>
      <c r="AEI21" s="272"/>
      <c r="AEJ21" s="272"/>
      <c r="AEK21" s="272"/>
      <c r="AEL21" s="272"/>
      <c r="AEM21" s="272"/>
      <c r="AEN21" s="272"/>
      <c r="AEO21" s="272"/>
      <c r="AEP21" s="272"/>
      <c r="AEQ21" s="272"/>
      <c r="AER21" s="272"/>
      <c r="AES21" s="272"/>
      <c r="AET21" s="272"/>
      <c r="AEU21" s="272"/>
      <c r="AEV21" s="272"/>
      <c r="AEW21" s="272"/>
      <c r="AEX21" s="272"/>
      <c r="AEY21" s="272"/>
      <c r="AEZ21" s="272"/>
      <c r="AFA21" s="272"/>
      <c r="AFB21" s="272"/>
      <c r="AFC21" s="272"/>
      <c r="AFD21" s="272"/>
      <c r="AFE21" s="272"/>
      <c r="AFF21" s="272"/>
      <c r="AFG21" s="272"/>
      <c r="AFH21" s="272"/>
      <c r="AFI21" s="272"/>
      <c r="AFJ21" s="272"/>
      <c r="AFK21" s="272"/>
      <c r="AFL21" s="272"/>
      <c r="AFM21" s="272"/>
      <c r="AFN21" s="272"/>
      <c r="AFO21" s="272"/>
      <c r="AFP21" s="272"/>
      <c r="AFQ21" s="272"/>
      <c r="AFR21" s="272"/>
      <c r="AFS21" s="272"/>
      <c r="AFT21" s="272"/>
      <c r="AFU21" s="272"/>
      <c r="AFV21" s="272"/>
      <c r="AFW21" s="272"/>
      <c r="AFX21" s="272"/>
      <c r="AFY21" s="272"/>
      <c r="AFZ21" s="272"/>
      <c r="AGA21" s="272"/>
      <c r="AGB21" s="272"/>
      <c r="AGC21" s="272"/>
      <c r="AGD21" s="272"/>
      <c r="AGE21" s="272"/>
      <c r="AGF21" s="272"/>
      <c r="AGG21" s="272"/>
      <c r="AGH21" s="272"/>
      <c r="AGI21" s="272"/>
      <c r="AGJ21" s="272"/>
      <c r="AGK21" s="272"/>
      <c r="AGL21" s="272"/>
      <c r="AGM21" s="272"/>
      <c r="AGN21" s="272"/>
      <c r="AGO21" s="272"/>
      <c r="AGP21" s="272"/>
      <c r="AGQ21" s="272"/>
      <c r="AGR21" s="272"/>
      <c r="AGS21" s="272"/>
    </row>
    <row r="22" spans="1:877" x14ac:dyDescent="0.2">
      <c r="A22" s="15" t="s">
        <v>112</v>
      </c>
      <c r="B22" s="347">
        <f>+B24*B14/31.1035</f>
        <v>13118.744459633217</v>
      </c>
      <c r="C22" s="348">
        <f t="shared" ref="C22:M22" si="1511">+C24*C14/31.1035</f>
        <v>16631.921225846592</v>
      </c>
      <c r="D22" s="348">
        <f t="shared" si="1511"/>
        <v>15256.022001094156</v>
      </c>
      <c r="E22" s="348">
        <f t="shared" si="1511"/>
        <v>22928.661063916334</v>
      </c>
      <c r="F22" s="348">
        <f t="shared" si="1511"/>
        <v>20918.44727238029</v>
      </c>
      <c r="G22" s="348">
        <f t="shared" si="1511"/>
        <v>22579.835164939923</v>
      </c>
      <c r="H22" s="348">
        <f t="shared" si="1511"/>
        <v>32236.725406649122</v>
      </c>
      <c r="I22" s="348">
        <f t="shared" si="1511"/>
        <v>31013.396696479533</v>
      </c>
      <c r="J22" s="348">
        <f t="shared" si="1511"/>
        <v>31617.190161715407</v>
      </c>
      <c r="K22" s="348">
        <f t="shared" si="1511"/>
        <v>35299.041452838246</v>
      </c>
      <c r="L22" s="348">
        <f t="shared" si="1511"/>
        <v>35520.849570767517</v>
      </c>
      <c r="M22" s="348">
        <f t="shared" si="1511"/>
        <v>41269.409224699462</v>
      </c>
      <c r="N22" s="347">
        <f>+SUM(B22:D22)</f>
        <v>45006.687686573961</v>
      </c>
      <c r="O22" s="348">
        <f>+SUM(E22:G22)</f>
        <v>66426.943501236543</v>
      </c>
      <c r="P22" s="348">
        <f>+SUM(H22:J22)</f>
        <v>94867.312264844062</v>
      </c>
      <c r="Q22" s="349">
        <f>+SUM(K22:M22)</f>
        <v>112089.30024830523</v>
      </c>
      <c r="R22" s="347">
        <f>+SUM($B$22:B22)</f>
        <v>13118.744459633217</v>
      </c>
      <c r="S22" s="348">
        <f>+SUM($B$22:C22)</f>
        <v>29750.665685479809</v>
      </c>
      <c r="T22" s="348">
        <f>+SUM($B$22:D22)</f>
        <v>45006.687686573961</v>
      </c>
      <c r="U22" s="348">
        <f>+SUM($B$22:E22)</f>
        <v>67935.348750490288</v>
      </c>
      <c r="V22" s="348">
        <f>+SUM($B$22:F22)</f>
        <v>88853.796022870578</v>
      </c>
      <c r="W22" s="348">
        <f>+SUM($B$22:G22)</f>
        <v>111433.6311878105</v>
      </c>
      <c r="X22" s="348">
        <f>+SUM($B$22:H22)</f>
        <v>143670.35659445962</v>
      </c>
      <c r="Y22" s="348">
        <f>+SUM($B$22:I22)</f>
        <v>174683.75329093914</v>
      </c>
      <c r="Z22" s="348">
        <f>+SUM($B$22:J22)</f>
        <v>206300.94345265455</v>
      </c>
      <c r="AA22" s="348">
        <f>+SUM($B$22:K22)</f>
        <v>241599.98490549281</v>
      </c>
      <c r="AB22" s="348">
        <f>+SUM($B$22:L22)</f>
        <v>277120.83447626035</v>
      </c>
      <c r="AC22" s="349">
        <f>+SUM($B$22:M22)</f>
        <v>318390.24370095984</v>
      </c>
      <c r="AD22" s="334">
        <f>+B22/AD6</f>
        <v>524.74977838532868</v>
      </c>
      <c r="AE22" s="334">
        <f t="shared" ref="AE22:AO22" si="1512">+C22/AE6</f>
        <v>536.51358793053521</v>
      </c>
      <c r="AF22" s="334">
        <f t="shared" si="1512"/>
        <v>544.85792861050561</v>
      </c>
      <c r="AG22" s="334">
        <f t="shared" si="1512"/>
        <v>739.63422786826879</v>
      </c>
      <c r="AH22" s="334">
        <f t="shared" si="1512"/>
        <v>697.28157574600971</v>
      </c>
      <c r="AI22" s="334">
        <f t="shared" si="1512"/>
        <v>728.38177951419107</v>
      </c>
      <c r="AJ22" s="334">
        <f t="shared" si="1512"/>
        <v>1074.5575135549707</v>
      </c>
      <c r="AK22" s="334">
        <f t="shared" si="1512"/>
        <v>1000.4321514993397</v>
      </c>
      <c r="AL22" s="334">
        <f t="shared" si="1512"/>
        <v>1019.9093600553357</v>
      </c>
      <c r="AM22" s="334">
        <f t="shared" si="1512"/>
        <v>1176.6347150946083</v>
      </c>
      <c r="AN22" s="334">
        <f t="shared" si="1512"/>
        <v>1145.8338571215329</v>
      </c>
      <c r="AO22" s="334">
        <f t="shared" si="1512"/>
        <v>1146.3724784638739</v>
      </c>
      <c r="AP22" s="347">
        <f>+$AD$22*AP6</f>
        <v>524.74977838532868</v>
      </c>
      <c r="AQ22" s="348">
        <f t="shared" ref="AQ22:BN22" si="1513">+$AD$22*AQ6</f>
        <v>1049.4995567706574</v>
      </c>
      <c r="AR22" s="348">
        <f t="shared" si="1513"/>
        <v>1574.249335155986</v>
      </c>
      <c r="AS22" s="348">
        <f t="shared" si="1513"/>
        <v>2098.9991135413147</v>
      </c>
      <c r="AT22" s="348">
        <f t="shared" si="1513"/>
        <v>2623.7488919266434</v>
      </c>
      <c r="AU22" s="348">
        <f t="shared" si="1513"/>
        <v>3148.4986703119721</v>
      </c>
      <c r="AV22" s="348">
        <f t="shared" si="1513"/>
        <v>3673.2484486973008</v>
      </c>
      <c r="AW22" s="348">
        <f t="shared" si="1513"/>
        <v>4197.9982270826295</v>
      </c>
      <c r="AX22" s="348">
        <f t="shared" si="1513"/>
        <v>4722.7480054679581</v>
      </c>
      <c r="AY22" s="348">
        <f t="shared" si="1513"/>
        <v>5247.4977838532868</v>
      </c>
      <c r="AZ22" s="348">
        <f t="shared" si="1513"/>
        <v>5772.2475622386155</v>
      </c>
      <c r="BA22" s="348">
        <f t="shared" si="1513"/>
        <v>6296.9973406239442</v>
      </c>
      <c r="BB22" s="348">
        <f t="shared" si="1513"/>
        <v>6821.7471190092729</v>
      </c>
      <c r="BC22" s="348">
        <f t="shared" si="1513"/>
        <v>7346.4968973946015</v>
      </c>
      <c r="BD22" s="348">
        <f t="shared" si="1513"/>
        <v>7871.2466757799302</v>
      </c>
      <c r="BE22" s="348">
        <f t="shared" si="1513"/>
        <v>8395.9964541652589</v>
      </c>
      <c r="BF22" s="348">
        <f t="shared" si="1513"/>
        <v>8920.7462325505876</v>
      </c>
      <c r="BG22" s="348">
        <f t="shared" si="1513"/>
        <v>9445.4960109359163</v>
      </c>
      <c r="BH22" s="348">
        <f t="shared" si="1513"/>
        <v>9970.245789321245</v>
      </c>
      <c r="BI22" s="348">
        <f t="shared" si="1513"/>
        <v>10494.995567706574</v>
      </c>
      <c r="BJ22" s="348">
        <f t="shared" si="1513"/>
        <v>11019.745346091902</v>
      </c>
      <c r="BK22" s="348">
        <f t="shared" si="1513"/>
        <v>11544.495124477231</v>
      </c>
      <c r="BL22" s="348">
        <f t="shared" si="1513"/>
        <v>12069.24490286256</v>
      </c>
      <c r="BM22" s="348">
        <f t="shared" si="1513"/>
        <v>12593.994681247888</v>
      </c>
      <c r="BN22" s="349">
        <f t="shared" si="1513"/>
        <v>13118.744459633217</v>
      </c>
      <c r="BO22" s="347">
        <f t="shared" ref="BO22:CS22" si="1514">+$AE$22*BO6</f>
        <v>536.51358793053521</v>
      </c>
      <c r="BP22" s="348">
        <f t="shared" si="1514"/>
        <v>1073.0271758610704</v>
      </c>
      <c r="BQ22" s="348">
        <f t="shared" si="1514"/>
        <v>1609.5407637916055</v>
      </c>
      <c r="BR22" s="348">
        <f t="shared" si="1514"/>
        <v>2146.0543517221408</v>
      </c>
      <c r="BS22" s="348">
        <f t="shared" si="1514"/>
        <v>2682.5679396526762</v>
      </c>
      <c r="BT22" s="348">
        <f t="shared" si="1514"/>
        <v>3219.081527583211</v>
      </c>
      <c r="BU22" s="348">
        <f t="shared" si="1514"/>
        <v>3755.5951155137464</v>
      </c>
      <c r="BV22" s="348">
        <f t="shared" si="1514"/>
        <v>4292.1087034442817</v>
      </c>
      <c r="BW22" s="348">
        <f t="shared" si="1514"/>
        <v>4828.622291374817</v>
      </c>
      <c r="BX22" s="348">
        <f t="shared" si="1514"/>
        <v>5365.1358793053523</v>
      </c>
      <c r="BY22" s="348">
        <f t="shared" si="1514"/>
        <v>5901.6494672358876</v>
      </c>
      <c r="BZ22" s="348">
        <f t="shared" si="1514"/>
        <v>6438.1630551664221</v>
      </c>
      <c r="CA22" s="348">
        <f t="shared" si="1514"/>
        <v>6974.6766430969574</v>
      </c>
      <c r="CB22" s="348">
        <f t="shared" si="1514"/>
        <v>7511.1902310274927</v>
      </c>
      <c r="CC22" s="348">
        <f t="shared" si="1514"/>
        <v>8047.703818958028</v>
      </c>
      <c r="CD22" s="348">
        <f t="shared" si="1514"/>
        <v>8584.2174068885633</v>
      </c>
      <c r="CE22" s="348">
        <f t="shared" si="1514"/>
        <v>9120.7309948190978</v>
      </c>
      <c r="CF22" s="348">
        <f t="shared" si="1514"/>
        <v>9657.244582749634</v>
      </c>
      <c r="CG22" s="348">
        <f t="shared" si="1514"/>
        <v>10193.758170680168</v>
      </c>
      <c r="CH22" s="348">
        <f t="shared" si="1514"/>
        <v>10730.271758610705</v>
      </c>
      <c r="CI22" s="348">
        <f t="shared" si="1514"/>
        <v>11266.785346541239</v>
      </c>
      <c r="CJ22" s="348">
        <f t="shared" si="1514"/>
        <v>11803.298934471775</v>
      </c>
      <c r="CK22" s="348">
        <f t="shared" si="1514"/>
        <v>12339.81252240231</v>
      </c>
      <c r="CL22" s="348">
        <f t="shared" si="1514"/>
        <v>12876.326110332844</v>
      </c>
      <c r="CM22" s="348">
        <f t="shared" si="1514"/>
        <v>13412.83969826338</v>
      </c>
      <c r="CN22" s="348">
        <f t="shared" si="1514"/>
        <v>13949.353286193915</v>
      </c>
      <c r="CO22" s="348">
        <f t="shared" si="1514"/>
        <v>14485.866874124451</v>
      </c>
      <c r="CP22" s="348">
        <f t="shared" si="1514"/>
        <v>15022.380462054985</v>
      </c>
      <c r="CQ22" s="348">
        <f t="shared" si="1514"/>
        <v>15558.894049985522</v>
      </c>
      <c r="CR22" s="348">
        <f t="shared" si="1514"/>
        <v>16095.407637916056</v>
      </c>
      <c r="CS22" s="348">
        <f t="shared" si="1514"/>
        <v>16631.921225846592</v>
      </c>
      <c r="CT22" s="347">
        <f t="shared" ref="CT22:DU22" si="1515">+$AF$22*CT6</f>
        <v>544.85792861050561</v>
      </c>
      <c r="CU22" s="348">
        <f t="shared" si="1515"/>
        <v>1089.7158572210112</v>
      </c>
      <c r="CV22" s="348">
        <f t="shared" si="1515"/>
        <v>1634.5737858315169</v>
      </c>
      <c r="CW22" s="348">
        <f t="shared" si="1515"/>
        <v>2179.4317144420224</v>
      </c>
      <c r="CX22" s="348">
        <f t="shared" si="1515"/>
        <v>2724.2896430525279</v>
      </c>
      <c r="CY22" s="348">
        <f t="shared" si="1515"/>
        <v>3269.1475716630339</v>
      </c>
      <c r="CZ22" s="348">
        <f t="shared" si="1515"/>
        <v>3814.0055002735394</v>
      </c>
      <c r="DA22" s="348">
        <f t="shared" si="1515"/>
        <v>4358.8634288840449</v>
      </c>
      <c r="DB22" s="348">
        <f t="shared" si="1515"/>
        <v>4903.7213574945508</v>
      </c>
      <c r="DC22" s="348">
        <f t="shared" si="1515"/>
        <v>5448.5792861050559</v>
      </c>
      <c r="DD22" s="348">
        <f t="shared" si="1515"/>
        <v>5993.4372147155618</v>
      </c>
      <c r="DE22" s="348">
        <f t="shared" si="1515"/>
        <v>6538.2951433260678</v>
      </c>
      <c r="DF22" s="348">
        <f t="shared" si="1515"/>
        <v>7083.1530719365728</v>
      </c>
      <c r="DG22" s="348">
        <f t="shared" si="1515"/>
        <v>7628.0110005470788</v>
      </c>
      <c r="DH22" s="348">
        <f t="shared" si="1515"/>
        <v>8172.8689291575838</v>
      </c>
      <c r="DI22" s="348">
        <f t="shared" si="1515"/>
        <v>8717.7268577680898</v>
      </c>
      <c r="DJ22" s="348">
        <f t="shared" si="1515"/>
        <v>9262.5847863785948</v>
      </c>
      <c r="DK22" s="348">
        <f t="shared" si="1515"/>
        <v>9807.4427149891017</v>
      </c>
      <c r="DL22" s="348">
        <f t="shared" si="1515"/>
        <v>10352.300643599607</v>
      </c>
      <c r="DM22" s="348">
        <f t="shared" si="1515"/>
        <v>10897.158572210112</v>
      </c>
      <c r="DN22" s="348">
        <f t="shared" si="1515"/>
        <v>11442.016500820619</v>
      </c>
      <c r="DO22" s="348">
        <f t="shared" si="1515"/>
        <v>11986.874429431124</v>
      </c>
      <c r="DP22" s="348">
        <f t="shared" si="1515"/>
        <v>12531.732358041629</v>
      </c>
      <c r="DQ22" s="348">
        <f t="shared" si="1515"/>
        <v>13076.590286652136</v>
      </c>
      <c r="DR22" s="348">
        <f t="shared" si="1515"/>
        <v>13621.448215262641</v>
      </c>
      <c r="DS22" s="348">
        <f t="shared" si="1515"/>
        <v>14166.306143873146</v>
      </c>
      <c r="DT22" s="348">
        <f t="shared" si="1515"/>
        <v>14711.164072483651</v>
      </c>
      <c r="DU22" s="348">
        <f t="shared" si="1515"/>
        <v>15256.022001094158</v>
      </c>
      <c r="DV22" s="347">
        <f t="shared" ref="DV22:EZ22" si="1516">+$AG$22*DV6</f>
        <v>739.63422786826879</v>
      </c>
      <c r="DW22" s="348">
        <f t="shared" si="1516"/>
        <v>1479.2684557365376</v>
      </c>
      <c r="DX22" s="348">
        <f t="shared" si="1516"/>
        <v>2218.9026836048065</v>
      </c>
      <c r="DY22" s="348">
        <f t="shared" si="1516"/>
        <v>2958.5369114730752</v>
      </c>
      <c r="DZ22" s="348">
        <f t="shared" si="1516"/>
        <v>3698.1711393413439</v>
      </c>
      <c r="EA22" s="348">
        <f t="shared" si="1516"/>
        <v>4437.805367209613</v>
      </c>
      <c r="EB22" s="348">
        <f t="shared" si="1516"/>
        <v>5177.4395950778817</v>
      </c>
      <c r="EC22" s="348">
        <f t="shared" si="1516"/>
        <v>5917.0738229461504</v>
      </c>
      <c r="ED22" s="348">
        <f t="shared" si="1516"/>
        <v>6656.708050814419</v>
      </c>
      <c r="EE22" s="348">
        <f t="shared" si="1516"/>
        <v>7396.3422786826877</v>
      </c>
      <c r="EF22" s="348">
        <f t="shared" si="1516"/>
        <v>8135.9765065509564</v>
      </c>
      <c r="EG22" s="348">
        <f t="shared" si="1516"/>
        <v>8875.610734419226</v>
      </c>
      <c r="EH22" s="348">
        <f t="shared" si="1516"/>
        <v>9615.2449622874938</v>
      </c>
      <c r="EI22" s="348">
        <f t="shared" si="1516"/>
        <v>10354.879190155763</v>
      </c>
      <c r="EJ22" s="348">
        <f t="shared" si="1516"/>
        <v>11094.513418024031</v>
      </c>
      <c r="EK22" s="348">
        <f t="shared" si="1516"/>
        <v>11834.147645892301</v>
      </c>
      <c r="EL22" s="348">
        <f t="shared" si="1516"/>
        <v>12573.78187376057</v>
      </c>
      <c r="EM22" s="348">
        <f t="shared" si="1516"/>
        <v>13313.416101628838</v>
      </c>
      <c r="EN22" s="348">
        <f t="shared" si="1516"/>
        <v>14053.050329497108</v>
      </c>
      <c r="EO22" s="348">
        <f t="shared" si="1516"/>
        <v>14792.684557365375</v>
      </c>
      <c r="EP22" s="348">
        <f t="shared" si="1516"/>
        <v>15532.318785233645</v>
      </c>
      <c r="EQ22" s="348">
        <f t="shared" si="1516"/>
        <v>16271.953013101913</v>
      </c>
      <c r="ER22" s="348">
        <f t="shared" si="1516"/>
        <v>17011.587240970181</v>
      </c>
      <c r="ES22" s="348">
        <f t="shared" si="1516"/>
        <v>17751.221468838452</v>
      </c>
      <c r="ET22" s="348">
        <f t="shared" si="1516"/>
        <v>18490.85569670672</v>
      </c>
      <c r="EU22" s="348">
        <f t="shared" si="1516"/>
        <v>19230.489924574988</v>
      </c>
      <c r="EV22" s="348">
        <f t="shared" si="1516"/>
        <v>19970.124152443259</v>
      </c>
      <c r="EW22" s="348">
        <f t="shared" si="1516"/>
        <v>20709.758380311527</v>
      </c>
      <c r="EX22" s="348">
        <f t="shared" si="1516"/>
        <v>21449.392608179794</v>
      </c>
      <c r="EY22" s="348">
        <f t="shared" si="1516"/>
        <v>22189.026836048062</v>
      </c>
      <c r="EZ22" s="348">
        <f t="shared" si="1516"/>
        <v>22928.661063916334</v>
      </c>
      <c r="FA22" s="347">
        <f t="shared" ref="FA22:GD22" si="1517">+$AH$22*FA6</f>
        <v>697.28157574600971</v>
      </c>
      <c r="FB22" s="348">
        <f t="shared" si="1517"/>
        <v>1394.5631514920194</v>
      </c>
      <c r="FC22" s="348">
        <f t="shared" si="1517"/>
        <v>2091.844727238029</v>
      </c>
      <c r="FD22" s="348">
        <f t="shared" si="1517"/>
        <v>2789.1263029840388</v>
      </c>
      <c r="FE22" s="348">
        <f t="shared" si="1517"/>
        <v>3486.4078787300487</v>
      </c>
      <c r="FF22" s="348">
        <f t="shared" si="1517"/>
        <v>4183.689454476058</v>
      </c>
      <c r="FG22" s="348">
        <f t="shared" si="1517"/>
        <v>4880.9710302220683</v>
      </c>
      <c r="FH22" s="348">
        <f t="shared" si="1517"/>
        <v>5578.2526059680777</v>
      </c>
      <c r="FI22" s="348">
        <f t="shared" si="1517"/>
        <v>6275.534181714087</v>
      </c>
      <c r="FJ22" s="348">
        <f t="shared" si="1517"/>
        <v>6972.8157574600973</v>
      </c>
      <c r="FK22" s="348">
        <f t="shared" si="1517"/>
        <v>7670.0973332061067</v>
      </c>
      <c r="FL22" s="348">
        <f t="shared" si="1517"/>
        <v>8367.378908952116</v>
      </c>
      <c r="FM22" s="348">
        <f t="shared" si="1517"/>
        <v>9064.6604846981263</v>
      </c>
      <c r="FN22" s="348">
        <f t="shared" si="1517"/>
        <v>9761.9420604441366</v>
      </c>
      <c r="FO22" s="348">
        <f t="shared" si="1517"/>
        <v>10459.223636190145</v>
      </c>
      <c r="FP22" s="348">
        <f t="shared" si="1517"/>
        <v>11156.505211936155</v>
      </c>
      <c r="FQ22" s="348">
        <f t="shared" si="1517"/>
        <v>11853.786787682166</v>
      </c>
      <c r="FR22" s="348">
        <f t="shared" si="1517"/>
        <v>12551.068363428174</v>
      </c>
      <c r="FS22" s="348">
        <f t="shared" si="1517"/>
        <v>13248.349939174184</v>
      </c>
      <c r="FT22" s="348">
        <f t="shared" si="1517"/>
        <v>13945.631514920195</v>
      </c>
      <c r="FU22" s="348">
        <f t="shared" si="1517"/>
        <v>14642.913090666203</v>
      </c>
      <c r="FV22" s="348">
        <f t="shared" si="1517"/>
        <v>15340.194666412213</v>
      </c>
      <c r="FW22" s="348">
        <f t="shared" si="1517"/>
        <v>16037.476242158224</v>
      </c>
      <c r="FX22" s="348">
        <f t="shared" si="1517"/>
        <v>16734.757817904232</v>
      </c>
      <c r="FY22" s="348">
        <f t="shared" si="1517"/>
        <v>17432.039393650244</v>
      </c>
      <c r="FZ22" s="348">
        <f t="shared" si="1517"/>
        <v>18129.320969396253</v>
      </c>
      <c r="GA22" s="348">
        <f t="shared" si="1517"/>
        <v>18826.602545142261</v>
      </c>
      <c r="GB22" s="348">
        <f t="shared" si="1517"/>
        <v>19523.884120888273</v>
      </c>
      <c r="GC22" s="348">
        <f t="shared" si="1517"/>
        <v>20221.165696634282</v>
      </c>
      <c r="GD22" s="348">
        <f t="shared" si="1517"/>
        <v>20918.44727238029</v>
      </c>
      <c r="GE22" s="347">
        <f t="shared" ref="GE22:HI22" si="1518">+$AI$22*GE6</f>
        <v>728.38177951419107</v>
      </c>
      <c r="GF22" s="348">
        <f t="shared" si="1518"/>
        <v>1456.7635590283821</v>
      </c>
      <c r="GG22" s="348">
        <f t="shared" si="1518"/>
        <v>2185.145338542573</v>
      </c>
      <c r="GH22" s="348">
        <f t="shared" si="1518"/>
        <v>2913.5271180567643</v>
      </c>
      <c r="GI22" s="348">
        <f t="shared" si="1518"/>
        <v>3641.9088975709556</v>
      </c>
      <c r="GJ22" s="348">
        <f t="shared" si="1518"/>
        <v>4370.2906770851459</v>
      </c>
      <c r="GK22" s="348">
        <f t="shared" si="1518"/>
        <v>5098.6724565993372</v>
      </c>
      <c r="GL22" s="348">
        <f t="shared" si="1518"/>
        <v>5827.0542361135285</v>
      </c>
      <c r="GM22" s="348">
        <f t="shared" si="1518"/>
        <v>6555.4360156277198</v>
      </c>
      <c r="GN22" s="348">
        <f t="shared" si="1518"/>
        <v>7283.8177951419111</v>
      </c>
      <c r="GO22" s="348">
        <f t="shared" si="1518"/>
        <v>8012.1995746561015</v>
      </c>
      <c r="GP22" s="348">
        <f t="shared" si="1518"/>
        <v>8740.5813541702919</v>
      </c>
      <c r="GQ22" s="348">
        <f t="shared" si="1518"/>
        <v>9468.9631336844832</v>
      </c>
      <c r="GR22" s="348">
        <f t="shared" si="1518"/>
        <v>10197.344913198674</v>
      </c>
      <c r="GS22" s="348">
        <f t="shared" si="1518"/>
        <v>10925.726692712866</v>
      </c>
      <c r="GT22" s="348">
        <f t="shared" si="1518"/>
        <v>11654.108472227057</v>
      </c>
      <c r="GU22" s="348">
        <f t="shared" si="1518"/>
        <v>12382.490251741248</v>
      </c>
      <c r="GV22" s="348">
        <f t="shared" si="1518"/>
        <v>13110.87203125544</v>
      </c>
      <c r="GW22" s="348">
        <f t="shared" si="1518"/>
        <v>13839.253810769631</v>
      </c>
      <c r="GX22" s="348">
        <f t="shared" si="1518"/>
        <v>14567.635590283822</v>
      </c>
      <c r="GY22" s="348">
        <f t="shared" si="1518"/>
        <v>15296.017369798012</v>
      </c>
      <c r="GZ22" s="348">
        <f t="shared" si="1518"/>
        <v>16024.399149312203</v>
      </c>
      <c r="HA22" s="348">
        <f t="shared" si="1518"/>
        <v>16752.780928826396</v>
      </c>
      <c r="HB22" s="348">
        <f t="shared" si="1518"/>
        <v>17481.162708340584</v>
      </c>
      <c r="HC22" s="348">
        <f t="shared" si="1518"/>
        <v>18209.544487854775</v>
      </c>
      <c r="HD22" s="348">
        <f t="shared" si="1518"/>
        <v>18937.926267368966</v>
      </c>
      <c r="HE22" s="348">
        <f t="shared" si="1518"/>
        <v>19666.308046883158</v>
      </c>
      <c r="HF22" s="348">
        <f t="shared" si="1518"/>
        <v>20394.689826397349</v>
      </c>
      <c r="HG22" s="348">
        <f t="shared" si="1518"/>
        <v>21123.07160591154</v>
      </c>
      <c r="HH22" s="348">
        <f t="shared" si="1518"/>
        <v>21851.453385425732</v>
      </c>
      <c r="HI22" s="349">
        <f t="shared" si="1518"/>
        <v>22579.835164939923</v>
      </c>
      <c r="HJ22" s="347">
        <f t="shared" ref="HJ22:IM22" si="1519">+$AJ$22*HJ6</f>
        <v>1074.5575135549707</v>
      </c>
      <c r="HK22" s="348">
        <f t="shared" si="1519"/>
        <v>2149.1150271099414</v>
      </c>
      <c r="HL22" s="348">
        <f t="shared" si="1519"/>
        <v>3223.672540664912</v>
      </c>
      <c r="HM22" s="348">
        <f t="shared" si="1519"/>
        <v>4298.2300542198827</v>
      </c>
      <c r="HN22" s="348">
        <f t="shared" si="1519"/>
        <v>5372.7875677748534</v>
      </c>
      <c r="HO22" s="348">
        <f t="shared" si="1519"/>
        <v>6447.3450813298241</v>
      </c>
      <c r="HP22" s="348">
        <f t="shared" si="1519"/>
        <v>7521.9025948847948</v>
      </c>
      <c r="HQ22" s="348">
        <f t="shared" si="1519"/>
        <v>8596.4601084397655</v>
      </c>
      <c r="HR22" s="348">
        <f t="shared" si="1519"/>
        <v>9671.0176219947352</v>
      </c>
      <c r="HS22" s="348">
        <f t="shared" si="1519"/>
        <v>10745.575135549707</v>
      </c>
      <c r="HT22" s="348">
        <f t="shared" si="1519"/>
        <v>11820.132649104678</v>
      </c>
      <c r="HU22" s="348">
        <f t="shared" si="1519"/>
        <v>12894.690162659648</v>
      </c>
      <c r="HV22" s="348">
        <f t="shared" si="1519"/>
        <v>13969.247676214618</v>
      </c>
      <c r="HW22" s="348">
        <f t="shared" si="1519"/>
        <v>15043.80518976959</v>
      </c>
      <c r="HX22" s="348">
        <f t="shared" si="1519"/>
        <v>16118.362703324561</v>
      </c>
      <c r="HY22" s="348">
        <f t="shared" si="1519"/>
        <v>17192.920216879531</v>
      </c>
      <c r="HZ22" s="348">
        <f t="shared" si="1519"/>
        <v>18267.477730434501</v>
      </c>
      <c r="IA22" s="348">
        <f t="shared" si="1519"/>
        <v>19342.03524398947</v>
      </c>
      <c r="IB22" s="348">
        <f t="shared" si="1519"/>
        <v>20416.592757544444</v>
      </c>
      <c r="IC22" s="348">
        <f t="shared" si="1519"/>
        <v>21491.150271099414</v>
      </c>
      <c r="ID22" s="348">
        <f t="shared" si="1519"/>
        <v>22565.707784654383</v>
      </c>
      <c r="IE22" s="348">
        <f t="shared" si="1519"/>
        <v>23640.265298209357</v>
      </c>
      <c r="IF22" s="348">
        <f t="shared" si="1519"/>
        <v>24714.822811764327</v>
      </c>
      <c r="IG22" s="348">
        <f t="shared" si="1519"/>
        <v>25789.380325319296</v>
      </c>
      <c r="IH22" s="348">
        <f t="shared" si="1519"/>
        <v>26863.937838874266</v>
      </c>
      <c r="II22" s="348">
        <f t="shared" si="1519"/>
        <v>27938.495352429236</v>
      </c>
      <c r="IJ22" s="348">
        <f t="shared" si="1519"/>
        <v>29013.052865984209</v>
      </c>
      <c r="IK22" s="348">
        <f t="shared" si="1519"/>
        <v>30087.610379539179</v>
      </c>
      <c r="IL22" s="348">
        <f t="shared" si="1519"/>
        <v>31162.167893094149</v>
      </c>
      <c r="IM22" s="348">
        <f t="shared" si="1519"/>
        <v>32236.725406649122</v>
      </c>
      <c r="IN22" s="347">
        <f t="shared" ref="IN22:JR22" si="1520">+$AK$22*IN6</f>
        <v>1000.4321514993397</v>
      </c>
      <c r="IO22" s="348">
        <f t="shared" si="1520"/>
        <v>2000.8643029986795</v>
      </c>
      <c r="IP22" s="348">
        <f t="shared" si="1520"/>
        <v>3001.2964544980191</v>
      </c>
      <c r="IQ22" s="348">
        <f t="shared" si="1520"/>
        <v>4001.728605997359</v>
      </c>
      <c r="IR22" s="348">
        <f t="shared" si="1520"/>
        <v>5002.1607574966984</v>
      </c>
      <c r="IS22" s="348">
        <f t="shared" si="1520"/>
        <v>6002.5929089960382</v>
      </c>
      <c r="IT22" s="348">
        <f t="shared" si="1520"/>
        <v>7003.0250604953781</v>
      </c>
      <c r="IU22" s="348">
        <f t="shared" si="1520"/>
        <v>8003.4572119947179</v>
      </c>
      <c r="IV22" s="348">
        <f t="shared" si="1520"/>
        <v>9003.8893634940578</v>
      </c>
      <c r="IW22" s="348">
        <f t="shared" si="1520"/>
        <v>10004.321514993397</v>
      </c>
      <c r="IX22" s="348">
        <f t="shared" si="1520"/>
        <v>11004.753666492737</v>
      </c>
      <c r="IY22" s="348">
        <f t="shared" si="1520"/>
        <v>12005.185817992076</v>
      </c>
      <c r="IZ22" s="348">
        <f t="shared" si="1520"/>
        <v>13005.617969491417</v>
      </c>
      <c r="JA22" s="348">
        <f t="shared" si="1520"/>
        <v>14006.050120990756</v>
      </c>
      <c r="JB22" s="348">
        <f t="shared" si="1520"/>
        <v>15006.482272490097</v>
      </c>
      <c r="JC22" s="348">
        <f t="shared" si="1520"/>
        <v>16006.914423989436</v>
      </c>
      <c r="JD22" s="348">
        <f t="shared" si="1520"/>
        <v>17007.346575488777</v>
      </c>
      <c r="JE22" s="348">
        <f t="shared" si="1520"/>
        <v>18007.778726988116</v>
      </c>
      <c r="JF22" s="348">
        <f t="shared" si="1520"/>
        <v>19008.210878487454</v>
      </c>
      <c r="JG22" s="348">
        <f t="shared" si="1520"/>
        <v>20008.643029986793</v>
      </c>
      <c r="JH22" s="348">
        <f t="shared" si="1520"/>
        <v>21009.075181486136</v>
      </c>
      <c r="JI22" s="348">
        <f t="shared" si="1520"/>
        <v>22009.507332985475</v>
      </c>
      <c r="JJ22" s="348">
        <f t="shared" si="1520"/>
        <v>23009.939484484814</v>
      </c>
      <c r="JK22" s="348">
        <f t="shared" si="1520"/>
        <v>24010.371635984153</v>
      </c>
      <c r="JL22" s="348">
        <f t="shared" si="1520"/>
        <v>25010.803787483492</v>
      </c>
      <c r="JM22" s="348">
        <f t="shared" si="1520"/>
        <v>26011.235938982834</v>
      </c>
      <c r="JN22" s="348">
        <f t="shared" si="1520"/>
        <v>27011.668090482173</v>
      </c>
      <c r="JO22" s="348">
        <f t="shared" si="1520"/>
        <v>28012.100241981512</v>
      </c>
      <c r="JP22" s="348">
        <f t="shared" si="1520"/>
        <v>29012.532393480851</v>
      </c>
      <c r="JQ22" s="348">
        <f t="shared" si="1520"/>
        <v>30012.964544980194</v>
      </c>
      <c r="JR22" s="349">
        <f t="shared" si="1520"/>
        <v>31013.396696479533</v>
      </c>
      <c r="JS22" s="347">
        <f t="shared" ref="JS22:KW22" si="1521">+$AL$22*JS6</f>
        <v>1019.9093600553357</v>
      </c>
      <c r="JT22" s="348">
        <f t="shared" si="1521"/>
        <v>2039.8187201106714</v>
      </c>
      <c r="JU22" s="348">
        <f t="shared" si="1521"/>
        <v>3059.7280801660072</v>
      </c>
      <c r="JV22" s="348">
        <f t="shared" si="1521"/>
        <v>4079.6374402213428</v>
      </c>
      <c r="JW22" s="348">
        <f t="shared" si="1521"/>
        <v>5099.5468002766784</v>
      </c>
      <c r="JX22" s="348">
        <f t="shared" si="1521"/>
        <v>6119.4561603320144</v>
      </c>
      <c r="JY22" s="348">
        <f t="shared" si="1521"/>
        <v>7139.3655203873495</v>
      </c>
      <c r="JZ22" s="348">
        <f t="shared" si="1521"/>
        <v>8159.2748804426856</v>
      </c>
      <c r="KA22" s="348">
        <f t="shared" si="1521"/>
        <v>9179.1842404980216</v>
      </c>
      <c r="KB22" s="348">
        <f t="shared" si="1521"/>
        <v>10199.093600553357</v>
      </c>
      <c r="KC22" s="348">
        <f t="shared" si="1521"/>
        <v>11219.002960608692</v>
      </c>
      <c r="KD22" s="348">
        <f t="shared" si="1521"/>
        <v>12238.912320664029</v>
      </c>
      <c r="KE22" s="348">
        <f t="shared" si="1521"/>
        <v>13258.821680719364</v>
      </c>
      <c r="KF22" s="348">
        <f t="shared" si="1521"/>
        <v>14278.731040774699</v>
      </c>
      <c r="KG22" s="348">
        <f t="shared" si="1521"/>
        <v>15298.640400830036</v>
      </c>
      <c r="KH22" s="348">
        <f t="shared" si="1521"/>
        <v>16318.549760885371</v>
      </c>
      <c r="KI22" s="348">
        <f t="shared" si="1521"/>
        <v>17338.459120940708</v>
      </c>
      <c r="KJ22" s="348">
        <f t="shared" si="1521"/>
        <v>18358.368480996043</v>
      </c>
      <c r="KK22" s="348">
        <f t="shared" si="1521"/>
        <v>19378.277841051378</v>
      </c>
      <c r="KL22" s="348">
        <f t="shared" si="1521"/>
        <v>20398.187201106713</v>
      </c>
      <c r="KM22" s="348">
        <f t="shared" si="1521"/>
        <v>21418.096561162049</v>
      </c>
      <c r="KN22" s="348">
        <f t="shared" si="1521"/>
        <v>22438.005921217384</v>
      </c>
      <c r="KO22" s="348">
        <f t="shared" si="1521"/>
        <v>23457.915281272722</v>
      </c>
      <c r="KP22" s="348">
        <f t="shared" si="1521"/>
        <v>24477.824641328058</v>
      </c>
      <c r="KQ22" s="348">
        <f t="shared" si="1521"/>
        <v>25497.734001383393</v>
      </c>
      <c r="KR22" s="348">
        <f t="shared" si="1521"/>
        <v>26517.643361438728</v>
      </c>
      <c r="KS22" s="348">
        <f t="shared" si="1521"/>
        <v>27537.552721494063</v>
      </c>
      <c r="KT22" s="348">
        <f t="shared" si="1521"/>
        <v>28557.462081549398</v>
      </c>
      <c r="KU22" s="348">
        <f t="shared" si="1521"/>
        <v>29577.371441604737</v>
      </c>
      <c r="KV22" s="348">
        <f t="shared" si="1521"/>
        <v>30597.280801660072</v>
      </c>
      <c r="KW22" s="349">
        <f t="shared" si="1521"/>
        <v>31617.190161715407</v>
      </c>
      <c r="KX22" s="347">
        <f t="shared" ref="KX22:MA22" si="1522">+$AM$22*KX6</f>
        <v>1176.6347150946083</v>
      </c>
      <c r="KY22" s="348">
        <f t="shared" si="1522"/>
        <v>2353.2694301892166</v>
      </c>
      <c r="KZ22" s="348">
        <f t="shared" si="1522"/>
        <v>3529.9041452838246</v>
      </c>
      <c r="LA22" s="348">
        <f t="shared" si="1522"/>
        <v>4706.5388603784331</v>
      </c>
      <c r="LB22" s="348">
        <f t="shared" si="1522"/>
        <v>5883.1735754730416</v>
      </c>
      <c r="LC22" s="348">
        <f t="shared" si="1522"/>
        <v>7059.8082905676492</v>
      </c>
      <c r="LD22" s="348">
        <f t="shared" si="1522"/>
        <v>8236.4430056622587</v>
      </c>
      <c r="LE22" s="348">
        <f t="shared" si="1522"/>
        <v>9413.0777207568663</v>
      </c>
      <c r="LF22" s="348">
        <f t="shared" si="1522"/>
        <v>10589.712435851474</v>
      </c>
      <c r="LG22" s="348">
        <f t="shared" si="1522"/>
        <v>11766.347150946083</v>
      </c>
      <c r="LH22" s="348">
        <f t="shared" si="1522"/>
        <v>12942.981866040691</v>
      </c>
      <c r="LI22" s="348">
        <f t="shared" si="1522"/>
        <v>14119.616581135298</v>
      </c>
      <c r="LJ22" s="348">
        <f t="shared" si="1522"/>
        <v>15296.251296229908</v>
      </c>
      <c r="LK22" s="348">
        <f t="shared" si="1522"/>
        <v>16472.886011324517</v>
      </c>
      <c r="LL22" s="348">
        <f t="shared" si="1522"/>
        <v>17649.520726419123</v>
      </c>
      <c r="LM22" s="348">
        <f t="shared" si="1522"/>
        <v>18826.155441513733</v>
      </c>
      <c r="LN22" s="348">
        <f t="shared" si="1522"/>
        <v>20002.790156608342</v>
      </c>
      <c r="LO22" s="348">
        <f t="shared" si="1522"/>
        <v>21179.424871702948</v>
      </c>
      <c r="LP22" s="348">
        <f t="shared" si="1522"/>
        <v>22356.059586797557</v>
      </c>
      <c r="LQ22" s="348">
        <f t="shared" si="1522"/>
        <v>23532.694301892167</v>
      </c>
      <c r="LR22" s="348">
        <f t="shared" si="1522"/>
        <v>24709.329016986772</v>
      </c>
      <c r="LS22" s="348">
        <f t="shared" si="1522"/>
        <v>25885.963732081382</v>
      </c>
      <c r="LT22" s="348">
        <f t="shared" si="1522"/>
        <v>27062.598447175991</v>
      </c>
      <c r="LU22" s="348">
        <f t="shared" si="1522"/>
        <v>28239.233162270597</v>
      </c>
      <c r="LV22" s="348">
        <f t="shared" si="1522"/>
        <v>29415.867877365206</v>
      </c>
      <c r="LW22" s="348">
        <f t="shared" si="1522"/>
        <v>30592.502592459816</v>
      </c>
      <c r="LX22" s="348">
        <f t="shared" si="1522"/>
        <v>31769.137307554425</v>
      </c>
      <c r="LY22" s="348">
        <f t="shared" si="1522"/>
        <v>32945.772022649035</v>
      </c>
      <c r="LZ22" s="348">
        <f t="shared" si="1522"/>
        <v>34122.406737743637</v>
      </c>
      <c r="MA22" s="348">
        <f t="shared" si="1522"/>
        <v>35299.041452838246</v>
      </c>
      <c r="MB22" s="347">
        <f t="shared" ref="MB22:NF22" si="1523">+$AN$22*MB6</f>
        <v>1145.8338571215329</v>
      </c>
      <c r="MC22" s="348">
        <f t="shared" si="1523"/>
        <v>2291.6677142430658</v>
      </c>
      <c r="MD22" s="348">
        <f t="shared" si="1523"/>
        <v>3437.5015713645989</v>
      </c>
      <c r="ME22" s="348">
        <f t="shared" si="1523"/>
        <v>4583.3354284861316</v>
      </c>
      <c r="MF22" s="348">
        <f t="shared" si="1523"/>
        <v>5729.1692856076643</v>
      </c>
      <c r="MG22" s="348">
        <f t="shared" si="1523"/>
        <v>6875.0031427291979</v>
      </c>
      <c r="MH22" s="348">
        <f t="shared" si="1523"/>
        <v>8020.8369998507305</v>
      </c>
      <c r="MI22" s="348">
        <f t="shared" si="1523"/>
        <v>9166.6708569722632</v>
      </c>
      <c r="MJ22" s="348">
        <f t="shared" si="1523"/>
        <v>10312.504714093797</v>
      </c>
      <c r="MK22" s="348">
        <f t="shared" si="1523"/>
        <v>11458.338571215329</v>
      </c>
      <c r="ML22" s="348">
        <f t="shared" si="1523"/>
        <v>12604.172428336862</v>
      </c>
      <c r="MM22" s="348">
        <f t="shared" si="1523"/>
        <v>13750.006285458396</v>
      </c>
      <c r="MN22" s="348">
        <f t="shared" si="1523"/>
        <v>14895.840142579927</v>
      </c>
      <c r="MO22" s="348">
        <f t="shared" si="1523"/>
        <v>16041.673999701461</v>
      </c>
      <c r="MP22" s="348">
        <f t="shared" si="1523"/>
        <v>17187.507856822995</v>
      </c>
      <c r="MQ22" s="348">
        <f t="shared" si="1523"/>
        <v>18333.341713944526</v>
      </c>
      <c r="MR22" s="348">
        <f t="shared" si="1523"/>
        <v>19479.175571066058</v>
      </c>
      <c r="MS22" s="348">
        <f t="shared" si="1523"/>
        <v>20625.009428187594</v>
      </c>
      <c r="MT22" s="348">
        <f t="shared" si="1523"/>
        <v>21770.843285309125</v>
      </c>
      <c r="MU22" s="348">
        <f t="shared" si="1523"/>
        <v>22916.677142430657</v>
      </c>
      <c r="MV22" s="348">
        <f t="shared" si="1523"/>
        <v>24062.510999552193</v>
      </c>
      <c r="MW22" s="348">
        <f t="shared" si="1523"/>
        <v>25208.344856673724</v>
      </c>
      <c r="MX22" s="348">
        <f t="shared" si="1523"/>
        <v>26354.178713795256</v>
      </c>
      <c r="MY22" s="348">
        <f t="shared" si="1523"/>
        <v>27500.012570916791</v>
      </c>
      <c r="MZ22" s="348">
        <f t="shared" si="1523"/>
        <v>28645.846428038323</v>
      </c>
      <c r="NA22" s="348">
        <f t="shared" si="1523"/>
        <v>29791.680285159855</v>
      </c>
      <c r="NB22" s="348">
        <f t="shared" si="1523"/>
        <v>30937.514142281387</v>
      </c>
      <c r="NC22" s="348">
        <f t="shared" si="1523"/>
        <v>32083.347999402922</v>
      </c>
      <c r="ND22" s="348">
        <f t="shared" si="1523"/>
        <v>33229.181856524454</v>
      </c>
      <c r="NE22" s="348">
        <f t="shared" si="1523"/>
        <v>34375.015713645989</v>
      </c>
      <c r="NF22" s="348">
        <f t="shared" si="1523"/>
        <v>35520.849570767517</v>
      </c>
      <c r="NG22" s="347">
        <f t="shared" ref="NG22:OP22" si="1524">+$AO$22*NG6</f>
        <v>1146.3724784638739</v>
      </c>
      <c r="NH22" s="348">
        <f t="shared" si="1524"/>
        <v>2292.7449569277478</v>
      </c>
      <c r="NI22" s="348">
        <f t="shared" si="1524"/>
        <v>3439.1174353916217</v>
      </c>
      <c r="NJ22" s="348">
        <f t="shared" si="1524"/>
        <v>4585.4899138554956</v>
      </c>
      <c r="NK22" s="348">
        <f t="shared" si="1524"/>
        <v>5731.86239231937</v>
      </c>
      <c r="NL22" s="348">
        <f t="shared" si="1524"/>
        <v>6878.2348707832434</v>
      </c>
      <c r="NM22" s="348">
        <f t="shared" si="1524"/>
        <v>8024.6073492471169</v>
      </c>
      <c r="NN22" s="348">
        <f t="shared" si="1524"/>
        <v>9170.9798277109912</v>
      </c>
      <c r="NO22" s="348">
        <f t="shared" si="1524"/>
        <v>10317.352306174866</v>
      </c>
      <c r="NP22" s="348">
        <f t="shared" si="1524"/>
        <v>11463.72478463874</v>
      </c>
      <c r="NQ22" s="348">
        <f t="shared" si="1524"/>
        <v>12610.097263102612</v>
      </c>
      <c r="NR22" s="348">
        <f t="shared" si="1524"/>
        <v>13756.469741566487</v>
      </c>
      <c r="NS22" s="348">
        <f t="shared" si="1524"/>
        <v>14902.842220030361</v>
      </c>
      <c r="NT22" s="348">
        <f t="shared" si="1524"/>
        <v>16049.214698494234</v>
      </c>
      <c r="NU22" s="348">
        <f t="shared" si="1524"/>
        <v>17195.58717695811</v>
      </c>
      <c r="NV22" s="348">
        <f t="shared" si="1524"/>
        <v>18341.959655421982</v>
      </c>
      <c r="NW22" s="348">
        <f t="shared" si="1524"/>
        <v>19488.332133885855</v>
      </c>
      <c r="NX22" s="348">
        <f t="shared" si="1524"/>
        <v>20634.704612349731</v>
      </c>
      <c r="NY22" s="348">
        <f t="shared" si="1524"/>
        <v>21781.077090813604</v>
      </c>
      <c r="NZ22" s="348">
        <f t="shared" si="1524"/>
        <v>22927.44956927748</v>
      </c>
      <c r="OA22" s="348">
        <f t="shared" si="1524"/>
        <v>24073.822047741352</v>
      </c>
      <c r="OB22" s="348">
        <f t="shared" si="1524"/>
        <v>25220.194526205225</v>
      </c>
      <c r="OC22" s="348">
        <f t="shared" si="1524"/>
        <v>26366.567004669101</v>
      </c>
      <c r="OD22" s="348">
        <f t="shared" si="1524"/>
        <v>27512.939483132974</v>
      </c>
      <c r="OE22" s="348">
        <f t="shared" si="1524"/>
        <v>28659.311961596846</v>
      </c>
      <c r="OF22" s="348">
        <f t="shared" si="1524"/>
        <v>29805.684440060722</v>
      </c>
      <c r="OG22" s="348">
        <f t="shared" si="1524"/>
        <v>30952.056918524595</v>
      </c>
      <c r="OH22" s="348">
        <f t="shared" si="1524"/>
        <v>32098.429396988467</v>
      </c>
      <c r="OI22" s="348">
        <f t="shared" si="1524"/>
        <v>33244.801875452344</v>
      </c>
      <c r="OJ22" s="348">
        <f t="shared" si="1524"/>
        <v>34391.17435391622</v>
      </c>
      <c r="OK22" s="348">
        <f t="shared" si="1524"/>
        <v>35537.546832380089</v>
      </c>
      <c r="OL22" s="348">
        <f t="shared" si="1524"/>
        <v>36683.919310843965</v>
      </c>
      <c r="OM22" s="348">
        <f t="shared" si="1524"/>
        <v>37830.291789307841</v>
      </c>
      <c r="ON22" s="348">
        <f t="shared" si="1524"/>
        <v>38976.66426777171</v>
      </c>
      <c r="OO22" s="348">
        <f t="shared" si="1524"/>
        <v>40123.036746235586</v>
      </c>
      <c r="OP22" s="349">
        <f t="shared" si="1524"/>
        <v>41269.409224699462</v>
      </c>
      <c r="OQ22" s="348">
        <f>+AP22/AP6</f>
        <v>524.74977838532868</v>
      </c>
      <c r="OR22" s="348">
        <f t="shared" ref="OR22:PQ22" si="1525">+AQ22/AQ6</f>
        <v>524.74977838532868</v>
      </c>
      <c r="OS22" s="348">
        <f t="shared" si="1525"/>
        <v>524.74977838532868</v>
      </c>
      <c r="OT22" s="348">
        <f t="shared" si="1525"/>
        <v>524.74977838532868</v>
      </c>
      <c r="OU22" s="348">
        <f t="shared" si="1525"/>
        <v>524.74977838532868</v>
      </c>
      <c r="OV22" s="348">
        <f t="shared" si="1525"/>
        <v>524.74977838532868</v>
      </c>
      <c r="OW22" s="348">
        <f t="shared" si="1525"/>
        <v>524.74977838532868</v>
      </c>
      <c r="OX22" s="348">
        <f t="shared" si="1525"/>
        <v>524.74977838532868</v>
      </c>
      <c r="OY22" s="348">
        <f t="shared" si="1525"/>
        <v>524.74977838532868</v>
      </c>
      <c r="OZ22" s="348">
        <f t="shared" si="1525"/>
        <v>524.74977838532868</v>
      </c>
      <c r="PA22" s="348">
        <f t="shared" si="1525"/>
        <v>524.74977838532868</v>
      </c>
      <c r="PB22" s="348">
        <f t="shared" si="1525"/>
        <v>524.74977838532868</v>
      </c>
      <c r="PC22" s="348">
        <f t="shared" si="1525"/>
        <v>524.74977838532868</v>
      </c>
      <c r="PD22" s="348">
        <f t="shared" si="1525"/>
        <v>524.74977838532868</v>
      </c>
      <c r="PE22" s="348">
        <f t="shared" si="1525"/>
        <v>524.74977838532868</v>
      </c>
      <c r="PF22" s="348">
        <f t="shared" si="1525"/>
        <v>524.74977838532868</v>
      </c>
      <c r="PG22" s="348">
        <f t="shared" si="1525"/>
        <v>524.74977838532868</v>
      </c>
      <c r="PH22" s="348">
        <f t="shared" si="1525"/>
        <v>524.74977838532868</v>
      </c>
      <c r="PI22" s="348">
        <f t="shared" si="1525"/>
        <v>524.74977838532868</v>
      </c>
      <c r="PJ22" s="348">
        <f t="shared" si="1525"/>
        <v>524.74977838532868</v>
      </c>
      <c r="PK22" s="348">
        <f t="shared" si="1525"/>
        <v>524.74977838532868</v>
      </c>
      <c r="PL22" s="348">
        <f t="shared" si="1525"/>
        <v>524.74977838532868</v>
      </c>
      <c r="PM22" s="348">
        <f t="shared" si="1525"/>
        <v>524.74977838532868</v>
      </c>
      <c r="PN22" s="348">
        <f t="shared" si="1525"/>
        <v>524.74977838532868</v>
      </c>
      <c r="PO22" s="348">
        <f t="shared" si="1525"/>
        <v>524.74977838532868</v>
      </c>
      <c r="PP22" s="348">
        <f t="shared" si="1525"/>
        <v>536.51358793053521</v>
      </c>
      <c r="PQ22" s="348">
        <f t="shared" si="1525"/>
        <v>536.51358793053521</v>
      </c>
      <c r="PR22" s="348">
        <f t="shared" ref="PR22" si="1526">+BQ22/BQ6</f>
        <v>536.51358793053521</v>
      </c>
      <c r="PS22" s="348">
        <f t="shared" ref="PS22" si="1527">+BR22/BR6</f>
        <v>536.51358793053521</v>
      </c>
      <c r="PT22" s="348">
        <f t="shared" ref="PT22" si="1528">+BS22/BS6</f>
        <v>536.51358793053521</v>
      </c>
      <c r="PU22" s="348">
        <f t="shared" ref="PU22" si="1529">+BT22/BT6</f>
        <v>536.51358793053521</v>
      </c>
      <c r="PV22" s="348">
        <f t="shared" ref="PV22" si="1530">+BU22/BU6</f>
        <v>536.51358793053521</v>
      </c>
      <c r="PW22" s="348">
        <f t="shared" ref="PW22" si="1531">+BV22/BV6</f>
        <v>536.51358793053521</v>
      </c>
      <c r="PX22" s="348">
        <f t="shared" ref="PX22" si="1532">+BW22/BW6</f>
        <v>536.51358793053521</v>
      </c>
      <c r="PY22" s="348">
        <f t="shared" ref="PY22" si="1533">+BX22/BX6</f>
        <v>536.51358793053521</v>
      </c>
      <c r="PZ22" s="348">
        <f t="shared" ref="PZ22" si="1534">+BY22/BY6</f>
        <v>536.51358793053521</v>
      </c>
      <c r="QA22" s="348">
        <f t="shared" ref="QA22" si="1535">+BZ22/BZ6</f>
        <v>536.51358793053521</v>
      </c>
      <c r="QB22" s="348">
        <f t="shared" ref="QB22" si="1536">+CA22/CA6</f>
        <v>536.51358793053521</v>
      </c>
      <c r="QC22" s="348">
        <f t="shared" ref="QC22" si="1537">+CB22/CB6</f>
        <v>536.51358793053521</v>
      </c>
      <c r="QD22" s="348">
        <f t="shared" ref="QD22" si="1538">+CC22/CC6</f>
        <v>536.51358793053521</v>
      </c>
      <c r="QE22" s="348">
        <f t="shared" ref="QE22" si="1539">+CD22/CD6</f>
        <v>536.51358793053521</v>
      </c>
      <c r="QF22" s="348">
        <f t="shared" ref="QF22" si="1540">+CE22/CE6</f>
        <v>536.51358793053521</v>
      </c>
      <c r="QG22" s="348">
        <f t="shared" ref="QG22" si="1541">+CF22/CF6</f>
        <v>536.51358793053521</v>
      </c>
      <c r="QH22" s="348">
        <f t="shared" ref="QH22" si="1542">+CG22/CG6</f>
        <v>536.51358793053521</v>
      </c>
      <c r="QI22" s="348">
        <f t="shared" ref="QI22" si="1543">+CH22/CH6</f>
        <v>536.51358793053521</v>
      </c>
      <c r="QJ22" s="348">
        <f t="shared" ref="QJ22" si="1544">+CI22/CI6</f>
        <v>536.51358793053521</v>
      </c>
      <c r="QK22" s="348">
        <f t="shared" ref="QK22" si="1545">+CJ22/CJ6</f>
        <v>536.51358793053521</v>
      </c>
      <c r="QL22" s="348">
        <f t="shared" ref="QL22" si="1546">+CK22/CK6</f>
        <v>536.51358793053521</v>
      </c>
      <c r="QM22" s="348">
        <f t="shared" ref="QM22" si="1547">+CL22/CL6</f>
        <v>536.51358793053521</v>
      </c>
      <c r="QN22" s="348">
        <f t="shared" ref="QN22" si="1548">+CM22/CM6</f>
        <v>536.51358793053521</v>
      </c>
      <c r="QO22" s="348">
        <f t="shared" ref="QO22" si="1549">+CN22/CN6</f>
        <v>536.51358793053521</v>
      </c>
      <c r="QP22" s="348">
        <f t="shared" ref="QP22:QQ22" si="1550">+CO22/CO6</f>
        <v>536.51358793053521</v>
      </c>
      <c r="QQ22" s="348">
        <f t="shared" si="1550"/>
        <v>536.51358793053521</v>
      </c>
      <c r="QR22" s="348">
        <f t="shared" ref="QR22" si="1551">+CQ22/CQ6</f>
        <v>536.51358793053521</v>
      </c>
      <c r="QS22" s="348">
        <f t="shared" ref="QS22" si="1552">+CR22/CR6</f>
        <v>536.51358793053521</v>
      </c>
      <c r="QT22" s="348">
        <f t="shared" ref="QT22" si="1553">+CS22/CS6</f>
        <v>536.51358793053521</v>
      </c>
      <c r="QU22" s="348">
        <f t="shared" ref="QU22:QV22" si="1554">+CT22/CT6</f>
        <v>544.85792861050561</v>
      </c>
      <c r="QV22" s="348">
        <f t="shared" si="1554"/>
        <v>544.85792861050561</v>
      </c>
      <c r="QW22" s="348">
        <f t="shared" ref="QW22" si="1555">+CV22/CV6</f>
        <v>544.85792861050561</v>
      </c>
      <c r="QX22" s="348">
        <f t="shared" ref="QX22" si="1556">+CW22/CW6</f>
        <v>544.85792861050561</v>
      </c>
      <c r="QY22" s="348">
        <f t="shared" ref="QY22" si="1557">+CX22/CX6</f>
        <v>544.85792861050561</v>
      </c>
      <c r="QZ22" s="348">
        <f t="shared" ref="QZ22" si="1558">+CY22/CY6</f>
        <v>544.85792861050561</v>
      </c>
      <c r="RA22" s="348">
        <f t="shared" ref="RA22" si="1559">+CZ22/CZ6</f>
        <v>544.85792861050561</v>
      </c>
      <c r="RB22" s="348">
        <f t="shared" ref="RB22" si="1560">+DA22/DA6</f>
        <v>544.85792861050561</v>
      </c>
      <c r="RC22" s="348">
        <f t="shared" ref="RC22" si="1561">+DB22/DB6</f>
        <v>544.85792861050561</v>
      </c>
      <c r="RD22" s="348">
        <f t="shared" ref="RD22" si="1562">+DC22/DC6</f>
        <v>544.85792861050561</v>
      </c>
      <c r="RE22" s="348">
        <f t="shared" ref="RE22" si="1563">+DD22/DD6</f>
        <v>544.85792861050561</v>
      </c>
      <c r="RF22" s="348">
        <f t="shared" ref="RF22" si="1564">+DE22/DE6</f>
        <v>544.85792861050561</v>
      </c>
      <c r="RG22" s="348">
        <f t="shared" ref="RG22" si="1565">+DF22/DF6</f>
        <v>544.85792861050561</v>
      </c>
      <c r="RH22" s="348">
        <f t="shared" ref="RH22" si="1566">+DG22/DG6</f>
        <v>544.85792861050561</v>
      </c>
      <c r="RI22" s="348">
        <f t="shared" ref="RI22" si="1567">+DH22/DH6</f>
        <v>544.85792861050561</v>
      </c>
      <c r="RJ22" s="348">
        <f t="shared" ref="RJ22" si="1568">+DI22/DI6</f>
        <v>544.85792861050561</v>
      </c>
      <c r="RK22" s="348">
        <f t="shared" ref="RK22" si="1569">+DJ22/DJ6</f>
        <v>544.85792861050561</v>
      </c>
      <c r="RL22" s="348">
        <f t="shared" ref="RL22" si="1570">+DK22/DK6</f>
        <v>544.85792861050561</v>
      </c>
      <c r="RM22" s="348">
        <f t="shared" ref="RM22" si="1571">+DL22/DL6</f>
        <v>544.85792861050561</v>
      </c>
      <c r="RN22" s="348">
        <f t="shared" ref="RN22" si="1572">+DM22/DM6</f>
        <v>544.85792861050561</v>
      </c>
      <c r="RO22" s="348">
        <f t="shared" ref="RO22" si="1573">+DN22/DN6</f>
        <v>544.85792861050561</v>
      </c>
      <c r="RP22" s="348">
        <f t="shared" ref="RP22" si="1574">+DO22/DO6</f>
        <v>544.85792861050561</v>
      </c>
      <c r="RQ22" s="348">
        <f t="shared" ref="RQ22" si="1575">+DP22/DP6</f>
        <v>544.85792861050561</v>
      </c>
      <c r="RR22" s="348">
        <f t="shared" ref="RR22" si="1576">+DQ22/DQ6</f>
        <v>544.85792861050561</v>
      </c>
      <c r="RS22" s="348">
        <f t="shared" ref="RS22" si="1577">+DR22/DR6</f>
        <v>544.85792861050561</v>
      </c>
      <c r="RT22" s="348">
        <f t="shared" ref="RT22" si="1578">+DS22/DS6</f>
        <v>544.85792861050561</v>
      </c>
      <c r="RU22" s="348">
        <f t="shared" ref="RU22" si="1579">+DT22/DT6</f>
        <v>544.85792861050561</v>
      </c>
      <c r="RV22" s="348">
        <f t="shared" ref="RV22" si="1580">+DU22/DU6</f>
        <v>544.85792861050561</v>
      </c>
      <c r="RW22" s="348">
        <f t="shared" ref="RW22" si="1581">+DV22/DV6</f>
        <v>739.63422786826879</v>
      </c>
      <c r="RX22" s="348">
        <f t="shared" ref="RX22" si="1582">+DW22/DW6</f>
        <v>739.63422786826879</v>
      </c>
      <c r="RY22" s="348">
        <f t="shared" ref="RY22" si="1583">+DX22/DX6</f>
        <v>739.63422786826879</v>
      </c>
      <c r="RZ22" s="348">
        <f t="shared" ref="RZ22" si="1584">+DY22/DY6</f>
        <v>739.63422786826879</v>
      </c>
      <c r="SA22" s="348">
        <f t="shared" ref="SA22" si="1585">+DZ22/DZ6</f>
        <v>739.63422786826879</v>
      </c>
      <c r="SB22" s="348">
        <f t="shared" ref="SB22" si="1586">+EA22/EA6</f>
        <v>739.63422786826879</v>
      </c>
      <c r="SC22" s="348">
        <f t="shared" ref="SC22" si="1587">+EB22/EB6</f>
        <v>739.63422786826879</v>
      </c>
      <c r="SD22" s="348">
        <f t="shared" ref="SD22" si="1588">+EC22/EC6</f>
        <v>739.63422786826879</v>
      </c>
      <c r="SE22" s="348">
        <f t="shared" ref="SE22" si="1589">+ED22/ED6</f>
        <v>739.63422786826879</v>
      </c>
      <c r="SF22" s="348">
        <f t="shared" ref="SF22" si="1590">+EE22/EE6</f>
        <v>739.63422786826879</v>
      </c>
      <c r="SG22" s="348">
        <f t="shared" ref="SG22" si="1591">+EF22/EF6</f>
        <v>739.63422786826879</v>
      </c>
      <c r="SH22" s="348">
        <f t="shared" ref="SH22" si="1592">+EG22/EG6</f>
        <v>739.63422786826879</v>
      </c>
      <c r="SI22" s="348">
        <f t="shared" ref="SI22" si="1593">+EH22/EH6</f>
        <v>739.63422786826879</v>
      </c>
      <c r="SJ22" s="348">
        <f t="shared" ref="SJ22" si="1594">+EI22/EI6</f>
        <v>739.63422786826879</v>
      </c>
      <c r="SK22" s="348">
        <f t="shared" ref="SK22" si="1595">+EJ22/EJ6</f>
        <v>739.63422786826879</v>
      </c>
      <c r="SL22" s="348">
        <f t="shared" ref="SL22" si="1596">+EK22/EK6</f>
        <v>739.63422786826879</v>
      </c>
      <c r="SM22" s="348">
        <f t="shared" ref="SM22" si="1597">+EL22/EL6</f>
        <v>739.63422786826879</v>
      </c>
      <c r="SN22" s="348">
        <f t="shared" ref="SN22" si="1598">+EM22/EM6</f>
        <v>739.63422786826879</v>
      </c>
      <c r="SO22" s="348">
        <f t="shared" ref="SO22" si="1599">+EN22/EN6</f>
        <v>739.63422786826879</v>
      </c>
      <c r="SP22" s="348">
        <f t="shared" ref="SP22" si="1600">+EO22/EO6</f>
        <v>739.63422786826879</v>
      </c>
      <c r="SQ22" s="348">
        <f t="shared" ref="SQ22" si="1601">+EP22/EP6</f>
        <v>739.63422786826879</v>
      </c>
      <c r="SR22" s="348">
        <f t="shared" ref="SR22" si="1602">+EQ22/EQ6</f>
        <v>739.63422786826879</v>
      </c>
      <c r="SS22" s="348">
        <f t="shared" ref="SS22" si="1603">+ER22/ER6</f>
        <v>739.63422786826868</v>
      </c>
      <c r="ST22" s="348">
        <f t="shared" ref="ST22" si="1604">+ES22/ES6</f>
        <v>739.63422786826879</v>
      </c>
      <c r="SU22" s="348">
        <f t="shared" ref="SU22" si="1605">+ET22/ET6</f>
        <v>739.63422786826879</v>
      </c>
      <c r="SV22" s="348">
        <f t="shared" ref="SV22" si="1606">+EU22/EU6</f>
        <v>739.63422786826879</v>
      </c>
      <c r="SW22" s="348">
        <f t="shared" ref="SW22" si="1607">+EV22/EV6</f>
        <v>739.63422786826879</v>
      </c>
      <c r="SX22" s="348">
        <f t="shared" ref="SX22" si="1608">+EW22/EW6</f>
        <v>739.63422786826879</v>
      </c>
      <c r="SY22" s="348">
        <f t="shared" ref="SY22" si="1609">+EX22/EX6</f>
        <v>739.63422786826879</v>
      </c>
      <c r="SZ22" s="348">
        <f t="shared" ref="SZ22:TA22" si="1610">+EY22/EY6</f>
        <v>739.63422786826879</v>
      </c>
      <c r="TA22" s="348">
        <f t="shared" si="1610"/>
        <v>739.63422786826879</v>
      </c>
      <c r="TB22" s="348">
        <f t="shared" ref="TB22" si="1611">+FA22/FA6</f>
        <v>697.28157574600971</v>
      </c>
      <c r="TC22" s="348">
        <f t="shared" ref="TC22" si="1612">+FB22/FB6</f>
        <v>697.28157574600971</v>
      </c>
      <c r="TD22" s="348">
        <f t="shared" ref="TD22" si="1613">+FC22/FC6</f>
        <v>697.28157574600971</v>
      </c>
      <c r="TE22" s="348">
        <f t="shared" ref="TE22" si="1614">+FD22/FD6</f>
        <v>697.28157574600971</v>
      </c>
      <c r="TF22" s="348">
        <f t="shared" ref="TF22" si="1615">+FE22/FE6</f>
        <v>697.28157574600971</v>
      </c>
      <c r="TG22" s="348">
        <f t="shared" ref="TG22" si="1616">+FF22/FF6</f>
        <v>697.28157574600971</v>
      </c>
      <c r="TH22" s="348">
        <f t="shared" ref="TH22" si="1617">+FG22/FG6</f>
        <v>697.28157574600971</v>
      </c>
      <c r="TI22" s="348">
        <f t="shared" ref="TI22" si="1618">+FH22/FH6</f>
        <v>697.28157574600971</v>
      </c>
      <c r="TJ22" s="348">
        <f t="shared" ref="TJ22" si="1619">+FI22/FI6</f>
        <v>697.28157574600971</v>
      </c>
      <c r="TK22" s="348">
        <f t="shared" ref="TK22" si="1620">+FJ22/FJ6</f>
        <v>697.28157574600971</v>
      </c>
      <c r="TL22" s="348">
        <f t="shared" ref="TL22" si="1621">+FK22/FK6</f>
        <v>697.28157574600971</v>
      </c>
      <c r="TM22" s="348">
        <f t="shared" ref="TM22" si="1622">+FL22/FL6</f>
        <v>697.28157574600971</v>
      </c>
      <c r="TN22" s="348">
        <f t="shared" ref="TN22" si="1623">+FM22/FM6</f>
        <v>697.28157574600971</v>
      </c>
      <c r="TO22" s="348">
        <f t="shared" ref="TO22" si="1624">+FN22/FN6</f>
        <v>697.28157574600971</v>
      </c>
      <c r="TP22" s="348">
        <f t="shared" ref="TP22" si="1625">+FO22/FO6</f>
        <v>697.28157574600971</v>
      </c>
      <c r="TQ22" s="348">
        <f t="shared" ref="TQ22" si="1626">+FP22/FP6</f>
        <v>697.28157574600971</v>
      </c>
      <c r="TR22" s="348">
        <f t="shared" ref="TR22" si="1627">+FQ22/FQ6</f>
        <v>697.28157574600971</v>
      </c>
      <c r="TS22" s="348">
        <f t="shared" ref="TS22" si="1628">+FR22/FR6</f>
        <v>697.28157574600971</v>
      </c>
      <c r="TT22" s="348">
        <f t="shared" ref="TT22" si="1629">+FS22/FS6</f>
        <v>697.28157574600971</v>
      </c>
      <c r="TU22" s="348">
        <f t="shared" ref="TU22" si="1630">+FT22/FT6</f>
        <v>697.28157574600971</v>
      </c>
      <c r="TV22" s="348">
        <f t="shared" ref="TV22" si="1631">+FU22/FU6</f>
        <v>697.28157574600971</v>
      </c>
      <c r="TW22" s="348">
        <f t="shared" ref="TW22" si="1632">+FV22/FV6</f>
        <v>697.28157574600971</v>
      </c>
      <c r="TX22" s="348">
        <f t="shared" ref="TX22" si="1633">+FW22/FW6</f>
        <v>697.28157574600971</v>
      </c>
      <c r="TY22" s="348">
        <f t="shared" ref="TY22" si="1634">+FX22/FX6</f>
        <v>697.28157574600971</v>
      </c>
      <c r="TZ22" s="348">
        <f t="shared" ref="TZ22" si="1635">+FY22/FY6</f>
        <v>697.28157574600982</v>
      </c>
      <c r="UA22" s="348">
        <f t="shared" ref="UA22" si="1636">+FZ22/FZ6</f>
        <v>697.28157574600971</v>
      </c>
      <c r="UB22" s="348">
        <f t="shared" ref="UB22" si="1637">+GA22/GA6</f>
        <v>697.28157574600971</v>
      </c>
      <c r="UC22" s="348">
        <f t="shared" ref="UC22" si="1638">+GB22/GB6</f>
        <v>697.28157574600971</v>
      </c>
      <c r="UD22" s="348">
        <f t="shared" ref="UD22" si="1639">+GC22/GC6</f>
        <v>697.28157574600971</v>
      </c>
      <c r="UE22" s="348">
        <f t="shared" ref="UE22" si="1640">+GD22/GD6</f>
        <v>697.28157574600971</v>
      </c>
      <c r="UF22" s="348">
        <f t="shared" ref="UF22" si="1641">+GE22/GE6</f>
        <v>728.38177951419107</v>
      </c>
      <c r="UG22" s="348">
        <f t="shared" ref="UG22" si="1642">+GF22/GF6</f>
        <v>728.38177951419107</v>
      </c>
      <c r="UH22" s="348">
        <f t="shared" ref="UH22" si="1643">+GG22/GG6</f>
        <v>728.38177951419095</v>
      </c>
      <c r="UI22" s="348">
        <f t="shared" ref="UI22" si="1644">+GH22/GH6</f>
        <v>728.38177951419107</v>
      </c>
      <c r="UJ22" s="348">
        <f t="shared" ref="UJ22" si="1645">+GI22/GI6</f>
        <v>728.38177951419107</v>
      </c>
      <c r="UK22" s="348">
        <f t="shared" ref="UK22" si="1646">+GJ22/GJ6</f>
        <v>728.38177951419095</v>
      </c>
      <c r="UL22" s="348">
        <f t="shared" ref="UL22" si="1647">+GK22/GK6</f>
        <v>728.38177951419107</v>
      </c>
      <c r="UM22" s="348">
        <f t="shared" ref="UM22" si="1648">+GL22/GL6</f>
        <v>728.38177951419107</v>
      </c>
      <c r="UN22" s="348">
        <f t="shared" ref="UN22" si="1649">+GM22/GM6</f>
        <v>728.38177951419107</v>
      </c>
      <c r="UO22" s="348">
        <f t="shared" ref="UO22" si="1650">+GN22/GN6</f>
        <v>728.38177951419107</v>
      </c>
      <c r="UP22" s="348">
        <f t="shared" ref="UP22" si="1651">+GO22/GO6</f>
        <v>728.38177951419107</v>
      </c>
      <c r="UQ22" s="348">
        <f t="shared" ref="UQ22" si="1652">+GP22/GP6</f>
        <v>728.38177951419095</v>
      </c>
      <c r="UR22" s="348">
        <f t="shared" ref="UR22" si="1653">+GQ22/GQ6</f>
        <v>728.38177951419107</v>
      </c>
      <c r="US22" s="348">
        <f t="shared" ref="US22" si="1654">+GR22/GR6</f>
        <v>728.38177951419107</v>
      </c>
      <c r="UT22" s="348">
        <f t="shared" ref="UT22" si="1655">+GS22/GS6</f>
        <v>728.38177951419107</v>
      </c>
      <c r="UU22" s="348">
        <f t="shared" ref="UU22" si="1656">+GT22/GT6</f>
        <v>728.38177951419107</v>
      </c>
      <c r="UV22" s="348">
        <f t="shared" ref="UV22" si="1657">+GU22/GU6</f>
        <v>728.38177951419107</v>
      </c>
      <c r="UW22" s="348">
        <f t="shared" ref="UW22" si="1658">+GV22/GV6</f>
        <v>728.38177951419107</v>
      </c>
      <c r="UX22" s="348">
        <f t="shared" ref="UX22" si="1659">+GW22/GW6</f>
        <v>728.38177951419107</v>
      </c>
      <c r="UY22" s="348">
        <f t="shared" ref="UY22" si="1660">+GX22/GX6</f>
        <v>728.38177951419107</v>
      </c>
      <c r="UZ22" s="348">
        <f t="shared" ref="UZ22" si="1661">+GY22/GY6</f>
        <v>728.38177951419107</v>
      </c>
      <c r="VA22" s="348">
        <f t="shared" ref="VA22" si="1662">+GZ22/GZ6</f>
        <v>728.38177951419107</v>
      </c>
      <c r="VB22" s="348">
        <f t="shared" ref="VB22" si="1663">+HA22/HA6</f>
        <v>728.38177951419118</v>
      </c>
      <c r="VC22" s="348">
        <f t="shared" ref="VC22" si="1664">+HB22/HB6</f>
        <v>728.38177951419095</v>
      </c>
      <c r="VD22" s="348">
        <f t="shared" ref="VD22" si="1665">+HC22/HC6</f>
        <v>728.38177951419095</v>
      </c>
      <c r="VE22" s="348">
        <f t="shared" ref="VE22:VF22" si="1666">+HD22/HD6</f>
        <v>728.38177951419107</v>
      </c>
      <c r="VF22" s="348">
        <f t="shared" si="1666"/>
        <v>728.38177951419107</v>
      </c>
      <c r="VG22" s="348">
        <f t="shared" ref="VG22" si="1667">+HF22/HF6</f>
        <v>728.38177951419107</v>
      </c>
      <c r="VH22" s="348">
        <f t="shared" ref="VH22" si="1668">+HG22/HG6</f>
        <v>728.38177951419107</v>
      </c>
      <c r="VI22" s="348">
        <f t="shared" ref="VI22" si="1669">+HH22/HH6</f>
        <v>728.38177951419107</v>
      </c>
      <c r="VJ22" s="348">
        <f t="shared" ref="VJ22" si="1670">+HI22/HI6</f>
        <v>728.38177951419107</v>
      </c>
      <c r="VK22" s="348">
        <f t="shared" ref="VK22" si="1671">+HJ22/HJ6</f>
        <v>1074.5575135549707</v>
      </c>
      <c r="VL22" s="348">
        <f t="shared" ref="VL22" si="1672">+HK22/HK6</f>
        <v>1074.5575135549707</v>
      </c>
      <c r="VM22" s="348">
        <f t="shared" ref="VM22" si="1673">+HL22/HL6</f>
        <v>1074.5575135549707</v>
      </c>
      <c r="VN22" s="348">
        <f t="shared" ref="VN22" si="1674">+HM22/HM6</f>
        <v>1074.5575135549707</v>
      </c>
      <c r="VO22" s="348">
        <f t="shared" ref="VO22" si="1675">+HN22/HN6</f>
        <v>1074.5575135549707</v>
      </c>
      <c r="VP22" s="348">
        <f t="shared" ref="VP22" si="1676">+HO22/HO6</f>
        <v>1074.5575135549707</v>
      </c>
      <c r="VQ22" s="348">
        <f t="shared" ref="VQ22" si="1677">+HP22/HP6</f>
        <v>1074.5575135549707</v>
      </c>
      <c r="VR22" s="348">
        <f t="shared" ref="VR22" si="1678">+HQ22/HQ6</f>
        <v>1074.5575135549707</v>
      </c>
      <c r="VS22" s="348">
        <f t="shared" ref="VS22" si="1679">+HR22/HR6</f>
        <v>1074.5575135549707</v>
      </c>
      <c r="VT22" s="348">
        <f t="shared" ref="VT22" si="1680">+HS22/HS6</f>
        <v>1074.5575135549707</v>
      </c>
      <c r="VU22" s="348">
        <f t="shared" ref="VU22" si="1681">+HT22/HT6</f>
        <v>1074.5575135549707</v>
      </c>
      <c r="VV22" s="348">
        <f t="shared" ref="VV22" si="1682">+HU22/HU6</f>
        <v>1074.5575135549707</v>
      </c>
      <c r="VW22" s="348">
        <f t="shared" ref="VW22" si="1683">+HV22/HV6</f>
        <v>1074.5575135549707</v>
      </c>
      <c r="VX22" s="348">
        <f t="shared" ref="VX22" si="1684">+HW22/HW6</f>
        <v>1074.5575135549707</v>
      </c>
      <c r="VY22" s="348">
        <f t="shared" ref="VY22" si="1685">+HX22/HX6</f>
        <v>1074.5575135549707</v>
      </c>
      <c r="VZ22" s="348">
        <f t="shared" ref="VZ22" si="1686">+HY22/HY6</f>
        <v>1074.5575135549707</v>
      </c>
      <c r="WA22" s="348">
        <f t="shared" ref="WA22" si="1687">+HZ22/HZ6</f>
        <v>1074.5575135549707</v>
      </c>
      <c r="WB22" s="348">
        <f t="shared" ref="WB22" si="1688">+IA22/IA6</f>
        <v>1074.5575135549707</v>
      </c>
      <c r="WC22" s="348">
        <f t="shared" ref="WC22" si="1689">+IB22/IB6</f>
        <v>1074.5575135549707</v>
      </c>
      <c r="WD22" s="348">
        <f t="shared" ref="WD22" si="1690">+IC22/IC6</f>
        <v>1074.5575135549707</v>
      </c>
      <c r="WE22" s="348">
        <f t="shared" ref="WE22" si="1691">+ID22/ID6</f>
        <v>1074.5575135549707</v>
      </c>
      <c r="WF22" s="348">
        <f t="shared" ref="WF22" si="1692">+IE22/IE6</f>
        <v>1074.5575135549707</v>
      </c>
      <c r="WG22" s="348">
        <f t="shared" ref="WG22" si="1693">+IF22/IF6</f>
        <v>1074.5575135549707</v>
      </c>
      <c r="WH22" s="348">
        <f t="shared" ref="WH22" si="1694">+IG22/IG6</f>
        <v>1074.5575135549707</v>
      </c>
      <c r="WI22" s="348">
        <f t="shared" ref="WI22" si="1695">+IH22/IH6</f>
        <v>1074.5575135549707</v>
      </c>
      <c r="WJ22" s="348">
        <f t="shared" ref="WJ22" si="1696">+II22/II6</f>
        <v>1074.5575135549707</v>
      </c>
      <c r="WK22" s="348">
        <f t="shared" ref="WK22" si="1697">+IJ22/IJ6</f>
        <v>1074.5575135549707</v>
      </c>
      <c r="WL22" s="348">
        <f t="shared" ref="WL22" si="1698">+IK22/IK6</f>
        <v>1074.5575135549707</v>
      </c>
      <c r="WM22" s="348">
        <f t="shared" ref="WM22" si="1699">+IL22/IL6</f>
        <v>1074.5575135549707</v>
      </c>
      <c r="WN22" s="348">
        <f t="shared" ref="WN22" si="1700">+IM22/IM6</f>
        <v>1074.5575135549707</v>
      </c>
      <c r="WO22" s="348">
        <f t="shared" ref="WO22" si="1701">+IN22/IN6</f>
        <v>1000.4321514993397</v>
      </c>
      <c r="WP22" s="348">
        <f t="shared" ref="WP22" si="1702">+IO22/IO6</f>
        <v>1000.4321514993397</v>
      </c>
      <c r="WQ22" s="348">
        <f t="shared" ref="WQ22" si="1703">+IP22/IP6</f>
        <v>1000.4321514993397</v>
      </c>
      <c r="WR22" s="348">
        <f t="shared" ref="WR22" si="1704">+IQ22/IQ6</f>
        <v>1000.4321514993397</v>
      </c>
      <c r="WS22" s="348">
        <f t="shared" ref="WS22" si="1705">+IR22/IR6</f>
        <v>1000.4321514993396</v>
      </c>
      <c r="WT22" s="348">
        <f t="shared" ref="WT22" si="1706">+IS22/IS6</f>
        <v>1000.4321514993397</v>
      </c>
      <c r="WU22" s="348">
        <f t="shared" ref="WU22" si="1707">+IT22/IT6</f>
        <v>1000.4321514993397</v>
      </c>
      <c r="WV22" s="348">
        <f t="shared" ref="WV22" si="1708">+IU22/IU6</f>
        <v>1000.4321514993397</v>
      </c>
      <c r="WW22" s="348">
        <f t="shared" ref="WW22" si="1709">+IV22/IV6</f>
        <v>1000.4321514993397</v>
      </c>
      <c r="WX22" s="348">
        <f t="shared" ref="WX22" si="1710">+IW22/IW6</f>
        <v>1000.4321514993396</v>
      </c>
      <c r="WY22" s="348">
        <f t="shared" ref="WY22" si="1711">+IX22/IX6</f>
        <v>1000.4321514993397</v>
      </c>
      <c r="WZ22" s="348">
        <f t="shared" ref="WZ22" si="1712">+IY22/IY6</f>
        <v>1000.4321514993397</v>
      </c>
      <c r="XA22" s="348">
        <f t="shared" ref="XA22" si="1713">+IZ22/IZ6</f>
        <v>1000.4321514993397</v>
      </c>
      <c r="XB22" s="348">
        <f t="shared" ref="XB22" si="1714">+JA22/JA6</f>
        <v>1000.4321514993397</v>
      </c>
      <c r="XC22" s="348">
        <f t="shared" ref="XC22" si="1715">+JB22/JB6</f>
        <v>1000.4321514993397</v>
      </c>
      <c r="XD22" s="348">
        <f t="shared" ref="XD22" si="1716">+JC22/JC6</f>
        <v>1000.4321514993397</v>
      </c>
      <c r="XE22" s="348">
        <f t="shared" ref="XE22" si="1717">+JD22/JD6</f>
        <v>1000.4321514993399</v>
      </c>
      <c r="XF22" s="348">
        <f t="shared" ref="XF22" si="1718">+JE22/JE6</f>
        <v>1000.4321514993397</v>
      </c>
      <c r="XG22" s="348">
        <f t="shared" ref="XG22" si="1719">+JF22/JF6</f>
        <v>1000.4321514993397</v>
      </c>
      <c r="XH22" s="348">
        <f t="shared" ref="XH22" si="1720">+JG22/JG6</f>
        <v>1000.4321514993396</v>
      </c>
      <c r="XI22" s="348">
        <f t="shared" ref="XI22" si="1721">+JH22/JH6</f>
        <v>1000.4321514993399</v>
      </c>
      <c r="XJ22" s="348">
        <f t="shared" ref="XJ22:XK22" si="1722">+JI22/JI6</f>
        <v>1000.4321514993397</v>
      </c>
      <c r="XK22" s="348">
        <f t="shared" si="1722"/>
        <v>1000.4321514993397</v>
      </c>
      <c r="XL22" s="348">
        <f t="shared" ref="XL22" si="1723">+JK22/JK6</f>
        <v>1000.4321514993397</v>
      </c>
      <c r="XM22" s="348">
        <f t="shared" ref="XM22" si="1724">+JL22/JL6</f>
        <v>1000.4321514993396</v>
      </c>
      <c r="XN22" s="348">
        <f t="shared" ref="XN22" si="1725">+JM22/JM6</f>
        <v>1000.4321514993397</v>
      </c>
      <c r="XO22" s="348">
        <f t="shared" ref="XO22" si="1726">+JN22/JN6</f>
        <v>1000.4321514993397</v>
      </c>
      <c r="XP22" s="348">
        <f t="shared" ref="XP22" si="1727">+JO22/JO6</f>
        <v>1000.4321514993397</v>
      </c>
      <c r="XQ22" s="348">
        <f t="shared" ref="XQ22" si="1728">+JP22/JP6</f>
        <v>1000.4321514993397</v>
      </c>
      <c r="XR22" s="348">
        <f t="shared" ref="XR22" si="1729">+JQ22/JQ6</f>
        <v>1000.4321514993397</v>
      </c>
      <c r="XS22" s="348">
        <f t="shared" ref="XS22" si="1730">+JR22/JR6</f>
        <v>1000.4321514993397</v>
      </c>
      <c r="XT22" s="348">
        <f t="shared" ref="XT22" si="1731">+JS22/JS6</f>
        <v>1019.9093600553357</v>
      </c>
      <c r="XU22" s="348">
        <f t="shared" ref="XU22" si="1732">+JT22/JT6</f>
        <v>1019.9093600553357</v>
      </c>
      <c r="XV22" s="348">
        <f t="shared" ref="XV22" si="1733">+JU22/JU6</f>
        <v>1019.9093600553357</v>
      </c>
      <c r="XW22" s="348">
        <f t="shared" ref="XW22" si="1734">+JV22/JV6</f>
        <v>1019.9093600553357</v>
      </c>
      <c r="XX22" s="348">
        <f t="shared" ref="XX22" si="1735">+JW22/JW6</f>
        <v>1019.9093600553357</v>
      </c>
      <c r="XY22" s="348">
        <f t="shared" ref="XY22" si="1736">+JX22/JX6</f>
        <v>1019.9093600553357</v>
      </c>
      <c r="XZ22" s="348">
        <f t="shared" ref="XZ22" si="1737">+JY22/JY6</f>
        <v>1019.9093600553357</v>
      </c>
      <c r="YA22" s="348">
        <f t="shared" ref="YA22" si="1738">+JZ22/JZ6</f>
        <v>1019.9093600553357</v>
      </c>
      <c r="YB22" s="348">
        <f t="shared" ref="YB22" si="1739">+KA22/KA6</f>
        <v>1019.9093600553357</v>
      </c>
      <c r="YC22" s="348">
        <f t="shared" ref="YC22" si="1740">+KB22/KB6</f>
        <v>1019.9093600553357</v>
      </c>
      <c r="YD22" s="348">
        <f t="shared" ref="YD22" si="1741">+KC22/KC6</f>
        <v>1019.9093600553356</v>
      </c>
      <c r="YE22" s="348">
        <f t="shared" ref="YE22" si="1742">+KD22/KD6</f>
        <v>1019.9093600553357</v>
      </c>
      <c r="YF22" s="348">
        <f t="shared" ref="YF22" si="1743">+KE22/KE6</f>
        <v>1019.9093600553357</v>
      </c>
      <c r="YG22" s="348">
        <f t="shared" ref="YG22" si="1744">+KF22/KF6</f>
        <v>1019.9093600553357</v>
      </c>
      <c r="YH22" s="348">
        <f t="shared" ref="YH22" si="1745">+KG22/KG6</f>
        <v>1019.9093600553357</v>
      </c>
      <c r="YI22" s="348">
        <f t="shared" ref="YI22" si="1746">+KH22/KH6</f>
        <v>1019.9093600553357</v>
      </c>
      <c r="YJ22" s="348">
        <f t="shared" ref="YJ22" si="1747">+KI22/KI6</f>
        <v>1019.9093600553358</v>
      </c>
      <c r="YK22" s="348">
        <f t="shared" ref="YK22" si="1748">+KJ22/KJ6</f>
        <v>1019.9093600553357</v>
      </c>
      <c r="YL22" s="348">
        <f t="shared" ref="YL22" si="1749">+KK22/KK6</f>
        <v>1019.9093600553357</v>
      </c>
      <c r="YM22" s="348">
        <f t="shared" ref="YM22" si="1750">+KL22/KL6</f>
        <v>1019.9093600553357</v>
      </c>
      <c r="YN22" s="348">
        <f t="shared" ref="YN22" si="1751">+KM22/KM6</f>
        <v>1019.9093600553357</v>
      </c>
      <c r="YO22" s="348">
        <f t="shared" ref="YO22" si="1752">+KN22/KN6</f>
        <v>1019.9093600553356</v>
      </c>
      <c r="YP22" s="348">
        <f t="shared" ref="YP22" si="1753">+KO22/KO6</f>
        <v>1019.9093600553358</v>
      </c>
      <c r="YQ22" s="348">
        <f t="shared" ref="YQ22" si="1754">+KP22/KP6</f>
        <v>1019.9093600553357</v>
      </c>
      <c r="YR22" s="348">
        <f t="shared" ref="YR22" si="1755">+KQ22/KQ6</f>
        <v>1019.9093600553357</v>
      </c>
      <c r="YS22" s="348">
        <f t="shared" ref="YS22" si="1756">+KR22/KR6</f>
        <v>1019.9093600553357</v>
      </c>
      <c r="YT22" s="348">
        <f t="shared" ref="YT22" si="1757">+KS22/KS6</f>
        <v>1019.9093600553357</v>
      </c>
      <c r="YU22" s="348">
        <f t="shared" ref="YU22" si="1758">+KT22/KT6</f>
        <v>1019.9093600553357</v>
      </c>
      <c r="YV22" s="348">
        <f t="shared" ref="YV22" si="1759">+KU22/KU6</f>
        <v>1019.9093600553358</v>
      </c>
      <c r="YW22" s="348">
        <f t="shared" ref="YW22" si="1760">+KV22/KV6</f>
        <v>1019.9093600553357</v>
      </c>
      <c r="YX22" s="348">
        <f t="shared" ref="YX22" si="1761">+KW22/KW6</f>
        <v>1019.9093600553357</v>
      </c>
      <c r="YY22" s="348">
        <f t="shared" ref="YY22" si="1762">+KX22/KX6</f>
        <v>1176.6347150946083</v>
      </c>
      <c r="YZ22" s="348">
        <f t="shared" ref="YZ22" si="1763">+KY22/KY6</f>
        <v>1176.6347150946083</v>
      </c>
      <c r="ZA22" s="348">
        <f t="shared" ref="ZA22" si="1764">+KZ22/KZ6</f>
        <v>1176.6347150946083</v>
      </c>
      <c r="ZB22" s="348">
        <f t="shared" ref="ZB22" si="1765">+LA22/LA6</f>
        <v>1176.6347150946083</v>
      </c>
      <c r="ZC22" s="348">
        <f t="shared" ref="ZC22" si="1766">+LB22/LB6</f>
        <v>1176.6347150946083</v>
      </c>
      <c r="ZD22" s="348">
        <f t="shared" ref="ZD22" si="1767">+LC22/LC6</f>
        <v>1176.6347150946083</v>
      </c>
      <c r="ZE22" s="348">
        <f t="shared" ref="ZE22" si="1768">+LD22/LD6</f>
        <v>1176.6347150946083</v>
      </c>
      <c r="ZF22" s="348">
        <f t="shared" ref="ZF22" si="1769">+LE22/LE6</f>
        <v>1176.6347150946083</v>
      </c>
      <c r="ZG22" s="348">
        <f t="shared" ref="ZG22" si="1770">+LF22/LF6</f>
        <v>1176.6347150946083</v>
      </c>
      <c r="ZH22" s="348">
        <f t="shared" ref="ZH22" si="1771">+LG22/LG6</f>
        <v>1176.6347150946083</v>
      </c>
      <c r="ZI22" s="348">
        <f t="shared" ref="ZI22" si="1772">+LH22/LH6</f>
        <v>1176.6347150946083</v>
      </c>
      <c r="ZJ22" s="348">
        <f t="shared" ref="ZJ22" si="1773">+LI22/LI6</f>
        <v>1176.6347150946083</v>
      </c>
      <c r="ZK22" s="348">
        <f t="shared" ref="ZK22" si="1774">+LJ22/LJ6</f>
        <v>1176.6347150946083</v>
      </c>
      <c r="ZL22" s="348">
        <f t="shared" ref="ZL22" si="1775">+LK22/LK6</f>
        <v>1176.6347150946083</v>
      </c>
      <c r="ZM22" s="348">
        <f t="shared" ref="ZM22" si="1776">+LL22/LL6</f>
        <v>1176.6347150946083</v>
      </c>
      <c r="ZN22" s="348">
        <f t="shared" ref="ZN22" si="1777">+LM22/LM6</f>
        <v>1176.6347150946083</v>
      </c>
      <c r="ZO22" s="348">
        <f t="shared" ref="ZO22:ZP22" si="1778">+LN22/LN6</f>
        <v>1176.6347150946083</v>
      </c>
      <c r="ZP22" s="348">
        <f t="shared" si="1778"/>
        <v>1176.6347150946083</v>
      </c>
      <c r="ZQ22" s="348">
        <f t="shared" ref="ZQ22" si="1779">+LP22/LP6</f>
        <v>1176.6347150946083</v>
      </c>
      <c r="ZR22" s="348">
        <f t="shared" ref="ZR22" si="1780">+LQ22/LQ6</f>
        <v>1176.6347150946083</v>
      </c>
      <c r="ZS22" s="348">
        <f t="shared" ref="ZS22" si="1781">+LR22/LR6</f>
        <v>1176.6347150946083</v>
      </c>
      <c r="ZT22" s="348">
        <f t="shared" ref="ZT22" si="1782">+LS22/LS6</f>
        <v>1176.6347150946083</v>
      </c>
      <c r="ZU22" s="348">
        <f t="shared" ref="ZU22" si="1783">+LT22/LT6</f>
        <v>1176.6347150946083</v>
      </c>
      <c r="ZV22" s="348">
        <f t="shared" ref="ZV22" si="1784">+LU22/LU6</f>
        <v>1176.6347150946083</v>
      </c>
      <c r="ZW22" s="348">
        <f t="shared" ref="ZW22" si="1785">+LV22/LV6</f>
        <v>1176.6347150946083</v>
      </c>
      <c r="ZX22" s="348">
        <f t="shared" ref="ZX22" si="1786">+LW22/LW6</f>
        <v>1176.6347150946083</v>
      </c>
      <c r="ZY22" s="348">
        <f t="shared" ref="ZY22" si="1787">+LX22/LX6</f>
        <v>1176.6347150946083</v>
      </c>
      <c r="ZZ22" s="348">
        <f t="shared" ref="ZZ22" si="1788">+LY22/LY6</f>
        <v>1176.6347150946083</v>
      </c>
      <c r="AAA22" s="348">
        <f t="shared" ref="AAA22" si="1789">+LZ22/LZ6</f>
        <v>1176.6347150946081</v>
      </c>
      <c r="AAB22" s="348">
        <f t="shared" ref="AAB22" si="1790">+MA22/MA6</f>
        <v>1176.6347150946083</v>
      </c>
      <c r="AAC22" s="348">
        <f t="shared" ref="AAC22" si="1791">+MB22/MB6</f>
        <v>1145.8338571215329</v>
      </c>
      <c r="AAD22" s="348">
        <f t="shared" ref="AAD22" si="1792">+MC22/MC6</f>
        <v>1145.8338571215329</v>
      </c>
      <c r="AAE22" s="348">
        <f t="shared" ref="AAE22" si="1793">+MD22/MD6</f>
        <v>1145.8338571215329</v>
      </c>
      <c r="AAF22" s="348">
        <f t="shared" ref="AAF22" si="1794">+ME22/ME6</f>
        <v>1145.8338571215329</v>
      </c>
      <c r="AAG22" s="348">
        <f t="shared" ref="AAG22" si="1795">+MF22/MF6</f>
        <v>1145.8338571215329</v>
      </c>
      <c r="AAH22" s="348">
        <f t="shared" ref="AAH22" si="1796">+MG22/MG6</f>
        <v>1145.8338571215329</v>
      </c>
      <c r="AAI22" s="348">
        <f t="shared" ref="AAI22" si="1797">+MH22/MH6</f>
        <v>1145.8338571215329</v>
      </c>
      <c r="AAJ22" s="348">
        <f t="shared" ref="AAJ22" si="1798">+MI22/MI6</f>
        <v>1145.8338571215329</v>
      </c>
      <c r="AAK22" s="348">
        <f t="shared" ref="AAK22" si="1799">+MJ22/MJ6</f>
        <v>1145.8338571215329</v>
      </c>
      <c r="AAL22" s="348">
        <f t="shared" ref="AAL22" si="1800">+MK22/MK6</f>
        <v>1145.8338571215329</v>
      </c>
      <c r="AAM22" s="348">
        <f t="shared" ref="AAM22" si="1801">+ML22/ML6</f>
        <v>1145.8338571215329</v>
      </c>
      <c r="AAN22" s="348">
        <f t="shared" ref="AAN22" si="1802">+MM22/MM6</f>
        <v>1145.8338571215329</v>
      </c>
      <c r="AAO22" s="348">
        <f t="shared" ref="AAO22" si="1803">+MN22/MN6</f>
        <v>1145.8338571215329</v>
      </c>
      <c r="AAP22" s="348">
        <f t="shared" ref="AAP22" si="1804">+MO22/MO6</f>
        <v>1145.8338571215329</v>
      </c>
      <c r="AAQ22" s="348">
        <f t="shared" ref="AAQ22" si="1805">+MP22/MP6</f>
        <v>1145.8338571215329</v>
      </c>
      <c r="AAR22" s="348">
        <f t="shared" ref="AAR22" si="1806">+MQ22/MQ6</f>
        <v>1145.8338571215329</v>
      </c>
      <c r="AAS22" s="348">
        <f t="shared" ref="AAS22" si="1807">+MR22/MR6</f>
        <v>1145.8338571215329</v>
      </c>
      <c r="AAT22" s="348">
        <f t="shared" ref="AAT22" si="1808">+MS22/MS6</f>
        <v>1145.8338571215329</v>
      </c>
      <c r="AAU22" s="348">
        <f t="shared" ref="AAU22" si="1809">+MT22/MT6</f>
        <v>1145.8338571215329</v>
      </c>
      <c r="AAV22" s="348">
        <f t="shared" ref="AAV22" si="1810">+MU22/MU6</f>
        <v>1145.8338571215329</v>
      </c>
      <c r="AAW22" s="348">
        <f t="shared" ref="AAW22" si="1811">+MV22/MV6</f>
        <v>1145.8338571215329</v>
      </c>
      <c r="AAX22" s="348">
        <f t="shared" ref="AAX22" si="1812">+MW22/MW6</f>
        <v>1145.8338571215329</v>
      </c>
      <c r="AAY22" s="348">
        <f t="shared" ref="AAY22" si="1813">+MX22/MX6</f>
        <v>1145.8338571215329</v>
      </c>
      <c r="AAZ22" s="348">
        <f t="shared" ref="AAZ22" si="1814">+MY22/MY6</f>
        <v>1145.8338571215329</v>
      </c>
      <c r="ABA22" s="348">
        <f t="shared" ref="ABA22" si="1815">+MZ22/MZ6</f>
        <v>1145.8338571215329</v>
      </c>
      <c r="ABB22" s="348">
        <f t="shared" ref="ABB22" si="1816">+NA22/NA6</f>
        <v>1145.8338571215329</v>
      </c>
      <c r="ABC22" s="348">
        <f t="shared" ref="ABC22" si="1817">+NB22/NB6</f>
        <v>1145.8338571215329</v>
      </c>
      <c r="ABD22" s="348">
        <f t="shared" ref="ABD22" si="1818">+NC22/NC6</f>
        <v>1145.8338571215329</v>
      </c>
      <c r="ABE22" s="348">
        <f t="shared" ref="ABE22" si="1819">+ND22/ND6</f>
        <v>1145.8338571215329</v>
      </c>
      <c r="ABF22" s="348">
        <f t="shared" ref="ABF22" si="1820">+NE22/NE6</f>
        <v>1145.8338571215329</v>
      </c>
      <c r="ABG22" s="348">
        <f t="shared" ref="ABG22" si="1821">+NF22/NF6</f>
        <v>1145.8338571215329</v>
      </c>
      <c r="ABH22" s="348">
        <f t="shared" ref="ABH22" si="1822">+NG22/NG6</f>
        <v>1146.3724784638739</v>
      </c>
      <c r="ABI22" s="348">
        <f t="shared" ref="ABI22" si="1823">+NH22/NH6</f>
        <v>1146.3724784638739</v>
      </c>
      <c r="ABJ22" s="348">
        <f t="shared" ref="ABJ22" si="1824">+NI22/NI6</f>
        <v>1146.3724784638739</v>
      </c>
      <c r="ABK22" s="348">
        <f t="shared" ref="ABK22" si="1825">+NJ22/NJ6</f>
        <v>1146.3724784638739</v>
      </c>
      <c r="ABL22" s="348">
        <f t="shared" ref="ABL22" si="1826">+NK22/NK6</f>
        <v>1146.3724784638739</v>
      </c>
      <c r="ABM22" s="348">
        <f t="shared" ref="ABM22" si="1827">+NL22/NL6</f>
        <v>1146.3724784638739</v>
      </c>
      <c r="ABN22" s="348">
        <f t="shared" ref="ABN22" si="1828">+NM22/NM6</f>
        <v>1146.3724784638739</v>
      </c>
      <c r="ABO22" s="348">
        <f t="shared" ref="ABO22" si="1829">+NN22/NN6</f>
        <v>1146.3724784638739</v>
      </c>
      <c r="ABP22" s="348">
        <f t="shared" ref="ABP22" si="1830">+NO22/NO6</f>
        <v>1146.3724784638739</v>
      </c>
      <c r="ABQ22" s="348">
        <f t="shared" ref="ABQ22" si="1831">+NP22/NP6</f>
        <v>1146.3724784638739</v>
      </c>
      <c r="ABR22" s="348">
        <f t="shared" ref="ABR22" si="1832">+NQ22/NQ6</f>
        <v>1146.3724784638739</v>
      </c>
      <c r="ABS22" s="348">
        <f t="shared" ref="ABS22" si="1833">+NR22/NR6</f>
        <v>1146.3724784638739</v>
      </c>
      <c r="ABT22" s="348">
        <f t="shared" ref="ABT22:ABU22" si="1834">+NS22/NS6</f>
        <v>1146.3724784638739</v>
      </c>
      <c r="ABU22" s="348">
        <f t="shared" si="1834"/>
        <v>1146.3724784638739</v>
      </c>
      <c r="ABV22" s="348">
        <f t="shared" ref="ABV22" si="1835">+NU22/NU6</f>
        <v>1146.3724784638739</v>
      </c>
      <c r="ABW22" s="348">
        <f t="shared" ref="ABW22" si="1836">+NV22/NV6</f>
        <v>1146.3724784638739</v>
      </c>
      <c r="ABX22" s="348">
        <f t="shared" ref="ABX22" si="1837">+NW22/NW6</f>
        <v>1146.3724784638739</v>
      </c>
      <c r="ABY22" s="348">
        <f t="shared" ref="ABY22" si="1838">+NX22/NX6</f>
        <v>1146.3724784638739</v>
      </c>
      <c r="ABZ22" s="348">
        <f t="shared" ref="ABZ22" si="1839">+NY22/NY6</f>
        <v>1146.3724784638739</v>
      </c>
      <c r="ACA22" s="348">
        <f t="shared" ref="ACA22" si="1840">+NZ22/NZ6</f>
        <v>1146.3724784638739</v>
      </c>
      <c r="ACB22" s="348">
        <f t="shared" ref="ACB22" si="1841">+OA22/OA6</f>
        <v>1146.3724784638739</v>
      </c>
      <c r="ACC22" s="348">
        <f t="shared" ref="ACC22" si="1842">+OB22/OB6</f>
        <v>1146.3724784638739</v>
      </c>
      <c r="ACD22" s="348">
        <f t="shared" ref="ACD22" si="1843">+OC22/OC6</f>
        <v>1146.3724784638739</v>
      </c>
      <c r="ACE22" s="348">
        <f t="shared" ref="ACE22" si="1844">+OD22/OD6</f>
        <v>1146.3724784638739</v>
      </c>
      <c r="ACF22" s="348">
        <f t="shared" ref="ACF22" si="1845">+OE22/OE6</f>
        <v>1146.3724784638739</v>
      </c>
      <c r="ACG22" s="348">
        <f t="shared" ref="ACG22" si="1846">+OF22/OF6</f>
        <v>1146.3724784638739</v>
      </c>
      <c r="ACH22" s="348">
        <f t="shared" ref="ACH22" si="1847">+OG22/OG6</f>
        <v>1146.3724784638739</v>
      </c>
      <c r="ACI22" s="348">
        <f t="shared" ref="ACI22" si="1848">+OH22/OH6</f>
        <v>1146.3724784638739</v>
      </c>
      <c r="ACJ22" s="348">
        <f t="shared" ref="ACJ22" si="1849">+OI22/OI6</f>
        <v>1146.3724784638739</v>
      </c>
      <c r="ACK22" s="348">
        <f t="shared" ref="ACK22" si="1850">+OJ22/OJ6</f>
        <v>1146.3724784638739</v>
      </c>
      <c r="ACL22" s="348">
        <f t="shared" ref="ACL22" si="1851">+OK22/OK6</f>
        <v>1146.3724784638739</v>
      </c>
      <c r="ACM22" s="348">
        <f t="shared" ref="ACM22" si="1852">+OL22/OL6</f>
        <v>1146.3724784638739</v>
      </c>
      <c r="ACN22" s="348">
        <f t="shared" ref="ACN22" si="1853">+OM22/OM6</f>
        <v>1146.3724784638739</v>
      </c>
      <c r="ACO22" s="348">
        <f t="shared" ref="ACO22" si="1854">+ON22/ON6</f>
        <v>1146.3724784638739</v>
      </c>
      <c r="ACP22" s="348">
        <f t="shared" ref="ACP22" si="1855">+OO22/OO6</f>
        <v>1146.3724784638739</v>
      </c>
      <c r="ACQ22" s="348">
        <f t="shared" ref="ACQ22" si="1856">+OP22/OP6</f>
        <v>1146.3724784638739</v>
      </c>
      <c r="ACR22" s="348">
        <f>+(LOOKUP(ACR5-ACR6+1,$OQ$3:$ACQ$3,$OQ$22:$ACQ$22)+LOOKUP(ACR5-ACR6+2,$OQ$3:$ACQ$3,$OQ$22:$ACQ$22))</f>
        <v>1049.4995567706574</v>
      </c>
      <c r="ACS22" s="348" cm="1">
        <f t="array" ref="ACS22">+(LOOKUP(ACS5-ACS6+1,$OQ$3:$ACQ$3,$OQ$22:$ACQ$22+LOOKUP(ACS5-ACS6+2,$OQ$3:$ACQ$3,$OQ$22:$ACQ$22+LOOKUP(ACS5-ACS6+3,$OQ$3:$ACQ$3,$OQ$22:$ACQ$22+LOOKUP(ACS5-ACS6+4,$OQ$3:$ACQ$3,$OQ$22:$ACQ$22+LOOKUP(ACS5-ACS6+5,$OQ$3:$ACQ$3,$OQ$22:$ACQ$22+LOOKUP(ACS5-ACS6+6,$OQ$3:$ACQ$3,$OQ$22:$ACQ$22+LOOKUP(ACS5-ACS6+7,$OQ$3:$ACQ$3,$OQ$22:$ACQ$22))))))))</f>
        <v>3673.2484486973008</v>
      </c>
      <c r="ACT22" s="348" cm="1">
        <f t="array" ref="ACT22">+(LOOKUP(ACT5-ACT6+1,$OQ$3:$ACQ$3,$OQ$22:$ACQ$22+LOOKUP(ACT5-ACT6+2,$OQ$3:$ACQ$3,$OQ$22:$ACQ$22+LOOKUP(ACT5-ACT6+3,$OQ$3:$ACQ$3,$OQ$22:$ACQ$22+LOOKUP(ACT5-ACT6+4,$OQ$3:$ACQ$3,$OQ$22:$ACQ$22+LOOKUP(ACT5-ACT6+5,$OQ$3:$ACQ$3,$OQ$22:$ACQ$22+LOOKUP(ACT5-ACT6+6,$OQ$3:$ACQ$3,$OQ$22:$ACQ$22+LOOKUP(ACT5-ACT6+7,$OQ$3:$ACQ$3,$OQ$22:$ACQ$22))))))))</f>
        <v>3673.2484486973008</v>
      </c>
      <c r="ACU22" s="348" cm="1">
        <f t="array" ref="ACU22">+(LOOKUP(ACU5-ACU6+1,$OQ$3:$ACQ$3,$OQ$22:$ACQ$22+LOOKUP(ACU5-ACU6+2,$OQ$3:$ACQ$3,$OQ$22:$ACQ$22+LOOKUP(ACU5-ACU6+3,$OQ$3:$ACQ$3,$OQ$22:$ACQ$22+LOOKUP(ACU5-ACU6+4,$OQ$3:$ACQ$3,$OQ$22:$ACQ$22+LOOKUP(ACU5-ACU6+5,$OQ$3:$ACQ$3,$OQ$22:$ACQ$22+LOOKUP(ACU5-ACU6+6,$OQ$3:$ACQ$3,$OQ$22:$ACQ$22+LOOKUP(ACU5-ACU6+7,$OQ$3:$ACQ$3,$OQ$22:$ACQ$22))))))))</f>
        <v>3673.2484486973008</v>
      </c>
      <c r="ACV22" s="348" cm="1">
        <f t="array" ref="ACV22">+(LOOKUP(ACV5-ACV6+1,$OQ$3:$ACQ$3,$OQ$22:$ACQ$22+LOOKUP(ACV5-ACV6+2,$OQ$3:$ACQ$3,$OQ$22:$ACQ$22+LOOKUP(ACV5-ACV6+3,$OQ$3:$ACQ$3,$OQ$22:$ACQ$22+LOOKUP(ACV5-ACV6+4,$OQ$3:$ACQ$3,$OQ$22:$ACQ$22+LOOKUP(ACV5-ACV6+5,$OQ$3:$ACQ$3,$OQ$22:$ACQ$22+LOOKUP(ACV5-ACV6+6,$OQ$3:$ACQ$3,$OQ$22:$ACQ$22+LOOKUP(ACV5-ACV6+7,$OQ$3:$ACQ$3,$OQ$22:$ACQ$22))))))))</f>
        <v>3732.0674964233335</v>
      </c>
      <c r="ACW22" s="348" cm="1">
        <f t="array" ref="ACW22">+(LOOKUP(ACW5-ACW6+1,$OQ$3:$ACQ$3,$OQ$22:$ACQ$22+LOOKUP(ACW5-ACW6+2,$OQ$3:$ACQ$3,$OQ$22:$ACQ$22+LOOKUP(ACW5-ACW6+3,$OQ$3:$ACQ$3,$OQ$22:$ACQ$22+LOOKUP(ACW5-ACW6+4,$OQ$3:$ACQ$3,$OQ$22:$ACQ$22+LOOKUP(ACW5-ACW6+5,$OQ$3:$ACQ$3,$OQ$22:$ACQ$22+LOOKUP(ACW5-ACW6+6,$OQ$3:$ACQ$3,$OQ$22:$ACQ$22+LOOKUP(ACW5-ACW6+7,$OQ$3:$ACQ$3,$OQ$22:$ACQ$22))))))))</f>
        <v>3755.5951155137468</v>
      </c>
      <c r="ACX22" s="348" cm="1">
        <f t="array" ref="ACX22">+(LOOKUP(ACX5-ACX6+1,$OQ$3:$ACQ$3,$OQ$22:$ACQ$22+LOOKUP(ACX5-ACX6+2,$OQ$3:$ACQ$3,$OQ$22:$ACQ$22+LOOKUP(ACX5-ACX6+3,$OQ$3:$ACQ$3,$OQ$22:$ACQ$22+LOOKUP(ACX5-ACX6+4,$OQ$3:$ACQ$3,$OQ$22:$ACQ$22+LOOKUP(ACX5-ACX6+5,$OQ$3:$ACQ$3,$OQ$22:$ACQ$22+LOOKUP(ACX5-ACX6+6,$OQ$3:$ACQ$3,$OQ$22:$ACQ$22+LOOKUP(ACX5-ACX6+7,$OQ$3:$ACQ$3,$OQ$22:$ACQ$22))))))))</f>
        <v>3755.5951155137468</v>
      </c>
      <c r="ACY22" s="348" cm="1">
        <f t="array" ref="ACY22">+(LOOKUP(ACY5-ACY6+1,$OQ$3:$ACQ$3,$OQ$22:$ACQ$22+LOOKUP(ACY5-ACY6+2,$OQ$3:$ACQ$3,$OQ$22:$ACQ$22+LOOKUP(ACY5-ACY6+3,$OQ$3:$ACQ$3,$OQ$22:$ACQ$22+LOOKUP(ACY5-ACY6+4,$OQ$3:$ACQ$3,$OQ$22:$ACQ$22+LOOKUP(ACY5-ACY6+5,$OQ$3:$ACQ$3,$OQ$22:$ACQ$22+LOOKUP(ACY5-ACY6+6,$OQ$3:$ACQ$3,$OQ$22:$ACQ$22+LOOKUP(ACY5-ACY6+7,$OQ$3:$ACQ$3,$OQ$22:$ACQ$22))))))))</f>
        <v>3755.5951155137468</v>
      </c>
      <c r="ACZ22" s="348" cm="1">
        <f t="array" ref="ACZ22">+(LOOKUP(ACZ5-ACZ6+1,$OQ$3:$ACQ$3,$OQ$22:$ACQ$22+LOOKUP(ACZ5-ACZ6+2,$OQ$3:$ACQ$3,$OQ$22:$ACQ$22+LOOKUP(ACZ5-ACZ6+3,$OQ$3:$ACQ$3,$OQ$22:$ACQ$22+LOOKUP(ACZ5-ACZ6+4,$OQ$3:$ACQ$3,$OQ$22:$ACQ$22+LOOKUP(ACZ5-ACZ6+5,$OQ$3:$ACQ$3,$OQ$22:$ACQ$22+LOOKUP(ACZ5-ACZ6+6,$OQ$3:$ACQ$3,$OQ$22:$ACQ$22+LOOKUP(ACZ5-ACZ6+7,$OQ$3:$ACQ$3,$OQ$22:$ACQ$22))))))))</f>
        <v>3772.2837968736876</v>
      </c>
      <c r="ADA22" s="348" cm="1">
        <f t="array" ref="ADA22">+(LOOKUP(ADA5-ADA6+1,$OQ$3:$ACQ$3,$OQ$22:$ACQ$22+LOOKUP(ADA5-ADA6+2,$OQ$3:$ACQ$3,$OQ$22:$ACQ$22+LOOKUP(ADA5-ADA6+3,$OQ$3:$ACQ$3,$OQ$22:$ACQ$22+LOOKUP(ADA5-ADA6+4,$OQ$3:$ACQ$3,$OQ$22:$ACQ$22+LOOKUP(ADA5-ADA6+5,$OQ$3:$ACQ$3,$OQ$22:$ACQ$22+LOOKUP(ADA5-ADA6+6,$OQ$3:$ACQ$3,$OQ$22:$ACQ$22+LOOKUP(ADA5-ADA6+7,$OQ$3:$ACQ$3,$OQ$22:$ACQ$22))))))))</f>
        <v>3814.0055002735389</v>
      </c>
      <c r="ADB22" s="348" cm="1">
        <f t="array" ref="ADB22">+(LOOKUP(ADB5-ADB6+1,$OQ$3:$ACQ$3,$OQ$22:$ACQ$22+LOOKUP(ADB5-ADB6+2,$OQ$3:$ACQ$3,$OQ$22:$ACQ$22+LOOKUP(ADB5-ADB6+3,$OQ$3:$ACQ$3,$OQ$22:$ACQ$22+LOOKUP(ADB5-ADB6+4,$OQ$3:$ACQ$3,$OQ$22:$ACQ$22+LOOKUP(ADB5-ADB6+5,$OQ$3:$ACQ$3,$OQ$22:$ACQ$22+LOOKUP(ADB5-ADB6+6,$OQ$3:$ACQ$3,$OQ$22:$ACQ$22+LOOKUP(ADB5-ADB6+7,$OQ$3:$ACQ$3,$OQ$22:$ACQ$22))))))))</f>
        <v>3814.0055002735389</v>
      </c>
      <c r="ADC22" s="348" cm="1">
        <f t="array" ref="ADC22">+(LOOKUP(ADC5-ADC6+1,$OQ$3:$ACQ$3,$OQ$22:$ACQ$22+LOOKUP(ADC5-ADC6+2,$OQ$3:$ACQ$3,$OQ$22:$ACQ$22+LOOKUP(ADC5-ADC6+3,$OQ$3:$ACQ$3,$OQ$22:$ACQ$22+LOOKUP(ADC5-ADC6+4,$OQ$3:$ACQ$3,$OQ$22:$ACQ$22+LOOKUP(ADC5-ADC6+5,$OQ$3:$ACQ$3,$OQ$22:$ACQ$22+LOOKUP(ADC5-ADC6+6,$OQ$3:$ACQ$3,$OQ$22:$ACQ$22+LOOKUP(ADC5-ADC6+7,$OQ$3:$ACQ$3,$OQ$22:$ACQ$22))))))))</f>
        <v>3814.0055002735389</v>
      </c>
      <c r="ADD22" s="348" cm="1">
        <f t="array" ref="ADD22">+(LOOKUP(ADD5-ADD6+1,$OQ$3:$ACQ$3,$OQ$22:$ACQ$22+LOOKUP(ADD5-ADD6+2,$OQ$3:$ACQ$3,$OQ$22:$ACQ$22+LOOKUP(ADD5-ADD6+3,$OQ$3:$ACQ$3,$OQ$22:$ACQ$22+LOOKUP(ADD5-ADD6+4,$OQ$3:$ACQ$3,$OQ$22:$ACQ$22+LOOKUP(ADD5-ADD6+5,$OQ$3:$ACQ$3,$OQ$22:$ACQ$22+LOOKUP(ADD5-ADD6+6,$OQ$3:$ACQ$3,$OQ$22:$ACQ$22+LOOKUP(ADD5-ADD6+7,$OQ$3:$ACQ$3,$OQ$22:$ACQ$22))))))))</f>
        <v>4203.5580987890653</v>
      </c>
      <c r="ADE22" s="348" cm="1">
        <f t="array" ref="ADE22">+(LOOKUP(ADE5-ADE6+1,$OQ$3:$ACQ$3,$OQ$22:$ACQ$22+LOOKUP(ADE5-ADE6+2,$OQ$3:$ACQ$3,$OQ$22:$ACQ$22+LOOKUP(ADE5-ADE6+3,$OQ$3:$ACQ$3,$OQ$22:$ACQ$22+LOOKUP(ADE5-ADE6+4,$OQ$3:$ACQ$3,$OQ$22:$ACQ$22+LOOKUP(ADE5-ADE6+5,$OQ$3:$ACQ$3,$OQ$22:$ACQ$22+LOOKUP(ADE5-ADE6+6,$OQ$3:$ACQ$3,$OQ$22:$ACQ$22+LOOKUP(ADE5-ADE6+7,$OQ$3:$ACQ$3,$OQ$22:$ACQ$22))))))))</f>
        <v>5177.4395950778817</v>
      </c>
      <c r="ADF22" s="348" cm="1">
        <f t="array" ref="ADF22">+(LOOKUP(ADF5-ADF6+1,$OQ$3:$ACQ$3,$OQ$22:$ACQ$22+LOOKUP(ADF5-ADF6+2,$OQ$3:$ACQ$3,$OQ$22:$ACQ$22+LOOKUP(ADF5-ADF6+3,$OQ$3:$ACQ$3,$OQ$22:$ACQ$22+LOOKUP(ADF5-ADF6+4,$OQ$3:$ACQ$3,$OQ$22:$ACQ$22+LOOKUP(ADF5-ADF6+5,$OQ$3:$ACQ$3,$OQ$22:$ACQ$22+LOOKUP(ADF5-ADF6+6,$OQ$3:$ACQ$3,$OQ$22:$ACQ$22+LOOKUP(ADF5-ADF6+7,$OQ$3:$ACQ$3,$OQ$22:$ACQ$22))))))))</f>
        <v>5177.4395950778817</v>
      </c>
      <c r="ADG22" s="348" cm="1">
        <f t="array" ref="ADG22">+(LOOKUP(ADG5-ADG6+1,$OQ$3:$ACQ$3,$OQ$22:$ACQ$22+LOOKUP(ADG5-ADG6+2,$OQ$3:$ACQ$3,$OQ$22:$ACQ$22+LOOKUP(ADG5-ADG6+3,$OQ$3:$ACQ$3,$OQ$22:$ACQ$22+LOOKUP(ADG5-ADG6+4,$OQ$3:$ACQ$3,$OQ$22:$ACQ$22+LOOKUP(ADG5-ADG6+5,$OQ$3:$ACQ$3,$OQ$22:$ACQ$22+LOOKUP(ADG5-ADG6+6,$OQ$3:$ACQ$3,$OQ$22:$ACQ$22+LOOKUP(ADG5-ADG6+7,$OQ$3:$ACQ$3,$OQ$22:$ACQ$22))))))))</f>
        <v>5177.4395950778808</v>
      </c>
      <c r="ADH22" s="348" cm="1">
        <f t="array" ref="ADH22">+(LOOKUP(ADH5-ADH6+1,$OQ$3:$ACQ$3,$OQ$22:$ACQ$22+LOOKUP(ADH5-ADH6+2,$OQ$3:$ACQ$3,$OQ$22:$ACQ$22+LOOKUP(ADH5-ADH6+3,$OQ$3:$ACQ$3,$OQ$22:$ACQ$22+LOOKUP(ADH5-ADH6+4,$OQ$3:$ACQ$3,$OQ$22:$ACQ$22+LOOKUP(ADH5-ADH6+5,$OQ$3:$ACQ$3,$OQ$22:$ACQ$22+LOOKUP(ADH5-ADH6+6,$OQ$3:$ACQ$3,$OQ$22:$ACQ$22+LOOKUP(ADH5-ADH6+7,$OQ$3:$ACQ$3,$OQ$22:$ACQ$22))))))))</f>
        <v>5177.4395950778817</v>
      </c>
      <c r="ADI22" s="348" cm="1">
        <f t="array" ref="ADI22">+(LOOKUP(ADI5-ADI6+1,$OQ$3:$ACQ$3,$OQ$22:$ACQ$22+LOOKUP(ADI5-ADI6+2,$OQ$3:$ACQ$3,$OQ$22:$ACQ$22+LOOKUP(ADI5-ADI6+3,$OQ$3:$ACQ$3,$OQ$22:$ACQ$22+LOOKUP(ADI5-ADI6+4,$OQ$3:$ACQ$3,$OQ$22:$ACQ$22+LOOKUP(ADI5-ADI6+5,$OQ$3:$ACQ$3,$OQ$22:$ACQ$22+LOOKUP(ADI5-ADI6+6,$OQ$3:$ACQ$3,$OQ$22:$ACQ$22+LOOKUP(ADI5-ADI6+7,$OQ$3:$ACQ$3,$OQ$22:$ACQ$22))))))))</f>
        <v>4923.3236823443267</v>
      </c>
      <c r="ADJ22" s="348" cm="1">
        <f t="array" ref="ADJ22">+(LOOKUP(ADJ5-ADJ6+1,$OQ$3:$ACQ$3,$OQ$22:$ACQ$22+LOOKUP(ADJ5-ADJ6+2,$OQ$3:$ACQ$3,$OQ$22:$ACQ$22+LOOKUP(ADJ5-ADJ6+3,$OQ$3:$ACQ$3,$OQ$22:$ACQ$22+LOOKUP(ADJ5-ADJ6+4,$OQ$3:$ACQ$3,$OQ$22:$ACQ$22+LOOKUP(ADJ5-ADJ6+5,$OQ$3:$ACQ$3,$OQ$22:$ACQ$22+LOOKUP(ADJ5-ADJ6+6,$OQ$3:$ACQ$3,$OQ$22:$ACQ$22+LOOKUP(ADJ5-ADJ6+7,$OQ$3:$ACQ$3,$OQ$22:$ACQ$22))))))))</f>
        <v>4880.9710302220674</v>
      </c>
      <c r="ADK22" s="348" cm="1">
        <f t="array" ref="ADK22">+(LOOKUP(ADK5-ADK6+1,$OQ$3:$ACQ$3,$OQ$22:$ACQ$22+LOOKUP(ADK5-ADK6+2,$OQ$3:$ACQ$3,$OQ$22:$ACQ$22+LOOKUP(ADK5-ADK6+3,$OQ$3:$ACQ$3,$OQ$22:$ACQ$22+LOOKUP(ADK5-ADK6+4,$OQ$3:$ACQ$3,$OQ$22:$ACQ$22+LOOKUP(ADK5-ADK6+5,$OQ$3:$ACQ$3,$OQ$22:$ACQ$22+LOOKUP(ADK5-ADK6+6,$OQ$3:$ACQ$3,$OQ$22:$ACQ$22+LOOKUP(ADK5-ADK6+7,$OQ$3:$ACQ$3,$OQ$22:$ACQ$22))))))))</f>
        <v>4880.9710302220674</v>
      </c>
      <c r="ADL22" s="348" cm="1">
        <f t="array" ref="ADL22">+(LOOKUP(ADL5-ADL6+1,$OQ$3:$ACQ$3,$OQ$22:$ACQ$22+LOOKUP(ADL5-ADL6+2,$OQ$3:$ACQ$3,$OQ$22:$ACQ$22+LOOKUP(ADL5-ADL6+3,$OQ$3:$ACQ$3,$OQ$22:$ACQ$22+LOOKUP(ADL5-ADL6+4,$OQ$3:$ACQ$3,$OQ$22:$ACQ$22+LOOKUP(ADL5-ADL6+5,$OQ$3:$ACQ$3,$OQ$22:$ACQ$22+LOOKUP(ADL5-ADL6+6,$OQ$3:$ACQ$3,$OQ$22:$ACQ$22+LOOKUP(ADL5-ADL6+7,$OQ$3:$ACQ$3,$OQ$22:$ACQ$22))))))))</f>
        <v>4880.9710302220674</v>
      </c>
      <c r="ADM22" s="348" cm="1">
        <f t="array" ref="ADM22">+(LOOKUP(ADM5-ADM6+1,$OQ$3:$ACQ$3,$OQ$22:$ACQ$22+LOOKUP(ADM5-ADM6+2,$OQ$3:$ACQ$3,$OQ$22:$ACQ$22+LOOKUP(ADM5-ADM6+3,$OQ$3:$ACQ$3,$OQ$22:$ACQ$22+LOOKUP(ADM5-ADM6+4,$OQ$3:$ACQ$3,$OQ$22:$ACQ$22+LOOKUP(ADM5-ADM6+5,$OQ$3:$ACQ$3,$OQ$22:$ACQ$22+LOOKUP(ADM5-ADM6+6,$OQ$3:$ACQ$3,$OQ$22:$ACQ$22+LOOKUP(ADM5-ADM6+7,$OQ$3:$ACQ$3,$OQ$22:$ACQ$22))))))))</f>
        <v>5005.3718452947933</v>
      </c>
      <c r="ADN22" s="348" cm="1">
        <f t="array" ref="ADN22">+(LOOKUP(ADN5-ADN6+1,$OQ$3:$ACQ$3,$OQ$22:$ACQ$22+LOOKUP(ADN5-ADN6+2,$OQ$3:$ACQ$3,$OQ$22:$ACQ$22+LOOKUP(ADN5-ADN6+3,$OQ$3:$ACQ$3,$OQ$22:$ACQ$22+LOOKUP(ADN5-ADN6+4,$OQ$3:$ACQ$3,$OQ$22:$ACQ$22+LOOKUP(ADN5-ADN6+5,$OQ$3:$ACQ$3,$OQ$22:$ACQ$22+LOOKUP(ADN5-ADN6+6,$OQ$3:$ACQ$3,$OQ$22:$ACQ$22+LOOKUP(ADN5-ADN6+7,$OQ$3:$ACQ$3,$OQ$22:$ACQ$22))))))))</f>
        <v>5098.6724565993381</v>
      </c>
      <c r="ADO22" s="348" cm="1">
        <f t="array" ref="ADO22">+(LOOKUP(ADO5-ADO6+1,$OQ$3:$ACQ$3,$OQ$22:$ACQ$22+LOOKUP(ADO5-ADO6+2,$OQ$3:$ACQ$3,$OQ$22:$ACQ$22+LOOKUP(ADO5-ADO6+3,$OQ$3:$ACQ$3,$OQ$22:$ACQ$22+LOOKUP(ADO5-ADO6+4,$OQ$3:$ACQ$3,$OQ$22:$ACQ$22+LOOKUP(ADO5-ADO6+5,$OQ$3:$ACQ$3,$OQ$22:$ACQ$22+LOOKUP(ADO5-ADO6+6,$OQ$3:$ACQ$3,$OQ$22:$ACQ$22+LOOKUP(ADO5-ADO6+7,$OQ$3:$ACQ$3,$OQ$22:$ACQ$22))))))))</f>
        <v>5098.6724565993381</v>
      </c>
      <c r="ADP22" s="348" cm="1">
        <f t="array" ref="ADP22">+(LOOKUP(ADP5-ADP6+1,$OQ$3:$ACQ$3,$OQ$22:$ACQ$22+LOOKUP(ADP5-ADP6+2,$OQ$3:$ACQ$3,$OQ$22:$ACQ$22+LOOKUP(ADP5-ADP6+3,$OQ$3:$ACQ$3,$OQ$22:$ACQ$22+LOOKUP(ADP5-ADP6+4,$OQ$3:$ACQ$3,$OQ$22:$ACQ$22+LOOKUP(ADP5-ADP6+5,$OQ$3:$ACQ$3,$OQ$22:$ACQ$22+LOOKUP(ADP5-ADP6+6,$OQ$3:$ACQ$3,$OQ$22:$ACQ$22+LOOKUP(ADP5-ADP6+7,$OQ$3:$ACQ$3,$OQ$22:$ACQ$22))))))))</f>
        <v>5098.6724565993381</v>
      </c>
      <c r="ADQ22" s="348" cm="1">
        <f t="array" ref="ADQ22">+(LOOKUP(ADQ5-ADQ6+1,$OQ$3:$ACQ$3,$OQ$22:$ACQ$22+LOOKUP(ADQ5-ADQ6+2,$OQ$3:$ACQ$3,$OQ$22:$ACQ$22+LOOKUP(ADQ5-ADQ6+3,$OQ$3:$ACQ$3,$OQ$22:$ACQ$22+LOOKUP(ADQ5-ADQ6+4,$OQ$3:$ACQ$3,$OQ$22:$ACQ$22+LOOKUP(ADQ5-ADQ6+5,$OQ$3:$ACQ$3,$OQ$22:$ACQ$22+LOOKUP(ADQ5-ADQ6+6,$OQ$3:$ACQ$3,$OQ$22:$ACQ$22+LOOKUP(ADQ5-ADQ6+7,$OQ$3:$ACQ$3,$OQ$22:$ACQ$22))))))))</f>
        <v>5444.8481906401175</v>
      </c>
      <c r="ADR22" s="348" cm="1">
        <f t="array" ref="ADR22">+(LOOKUP(ADR5-ADR6+1,$OQ$3:$ACQ$3,$OQ$22:$ACQ$22+LOOKUP(ADR5-ADR6+2,$OQ$3:$ACQ$3,$OQ$22:$ACQ$22+LOOKUP(ADR5-ADR6+3,$OQ$3:$ACQ$3,$OQ$22:$ACQ$22+LOOKUP(ADR5-ADR6+4,$OQ$3:$ACQ$3,$OQ$22:$ACQ$22+LOOKUP(ADR5-ADR6+5,$OQ$3:$ACQ$3,$OQ$22:$ACQ$22+LOOKUP(ADR5-ADR6+6,$OQ$3:$ACQ$3,$OQ$22:$ACQ$22+LOOKUP(ADR5-ADR6+7,$OQ$3:$ACQ$3,$OQ$22:$ACQ$22))))))))</f>
        <v>7521.9025948847948</v>
      </c>
      <c r="ADS22" s="348" cm="1">
        <f t="array" ref="ADS22">+(LOOKUP(ADS5-ADS6+1,$OQ$3:$ACQ$3,$OQ$22:$ACQ$22+LOOKUP(ADS5-ADS6+2,$OQ$3:$ACQ$3,$OQ$22:$ACQ$22+LOOKUP(ADS5-ADS6+3,$OQ$3:$ACQ$3,$OQ$22:$ACQ$22+LOOKUP(ADS5-ADS6+4,$OQ$3:$ACQ$3,$OQ$22:$ACQ$22+LOOKUP(ADS5-ADS6+5,$OQ$3:$ACQ$3,$OQ$22:$ACQ$22+LOOKUP(ADS5-ADS6+6,$OQ$3:$ACQ$3,$OQ$22:$ACQ$22+LOOKUP(ADS5-ADS6+7,$OQ$3:$ACQ$3,$OQ$22:$ACQ$22))))))))</f>
        <v>7521.9025948847948</v>
      </c>
      <c r="ADT22" s="348" cm="1">
        <f t="array" ref="ADT22">+(LOOKUP(ADT5-ADT6+1,$OQ$3:$ACQ$3,$OQ$22:$ACQ$22+LOOKUP(ADT5-ADT6+2,$OQ$3:$ACQ$3,$OQ$22:$ACQ$22+LOOKUP(ADT5-ADT6+3,$OQ$3:$ACQ$3,$OQ$22:$ACQ$22+LOOKUP(ADT5-ADT6+4,$OQ$3:$ACQ$3,$OQ$22:$ACQ$22+LOOKUP(ADT5-ADT6+5,$OQ$3:$ACQ$3,$OQ$22:$ACQ$22+LOOKUP(ADT5-ADT6+6,$OQ$3:$ACQ$3,$OQ$22:$ACQ$22+LOOKUP(ADT5-ADT6+7,$OQ$3:$ACQ$3,$OQ$22:$ACQ$22))))))))</f>
        <v>7521.9025948847948</v>
      </c>
      <c r="ADU22" s="348" cm="1">
        <f t="array" ref="ADU22">+(LOOKUP(ADU5-ADU6+1,$OQ$3:$ACQ$3,$OQ$22:$ACQ$22+LOOKUP(ADU5-ADU6+2,$OQ$3:$ACQ$3,$OQ$22:$ACQ$22+LOOKUP(ADU5-ADU6+3,$OQ$3:$ACQ$3,$OQ$22:$ACQ$22+LOOKUP(ADU5-ADU6+4,$OQ$3:$ACQ$3,$OQ$22:$ACQ$22+LOOKUP(ADU5-ADU6+5,$OQ$3:$ACQ$3,$OQ$22:$ACQ$22+LOOKUP(ADU5-ADU6+6,$OQ$3:$ACQ$3,$OQ$22:$ACQ$22+LOOKUP(ADU5-ADU6+7,$OQ$3:$ACQ$3,$OQ$22:$ACQ$22))))))))</f>
        <v>7521.9025948847948</v>
      </c>
      <c r="ADV22" s="348" cm="1">
        <f t="array" ref="ADV22">+(LOOKUP(ADV5-ADV6+1,$OQ$3:$ACQ$3,$OQ$22:$ACQ$22+LOOKUP(ADV5-ADV6+2,$OQ$3:$ACQ$3,$OQ$22:$ACQ$22+LOOKUP(ADV5-ADV6+3,$OQ$3:$ACQ$3,$OQ$22:$ACQ$22+LOOKUP(ADV5-ADV6+4,$OQ$3:$ACQ$3,$OQ$22:$ACQ$22+LOOKUP(ADV5-ADV6+5,$OQ$3:$ACQ$3,$OQ$22:$ACQ$22+LOOKUP(ADV5-ADV6+6,$OQ$3:$ACQ$3,$OQ$22:$ACQ$22+LOOKUP(ADV5-ADV6+7,$OQ$3:$ACQ$3,$OQ$22:$ACQ$22))))))))</f>
        <v>7077.1504225510089</v>
      </c>
      <c r="ADW22" s="348" cm="1">
        <f t="array" ref="ADW22">+(LOOKUP(ADW5-ADW6+1,$OQ$3:$ACQ$3,$OQ$22:$ACQ$22+LOOKUP(ADW5-ADW6+2,$OQ$3:$ACQ$3,$OQ$22:$ACQ$22+LOOKUP(ADW5-ADW6+3,$OQ$3:$ACQ$3,$OQ$22:$ACQ$22+LOOKUP(ADW5-ADW6+4,$OQ$3:$ACQ$3,$OQ$22:$ACQ$22+LOOKUP(ADW5-ADW6+5,$OQ$3:$ACQ$3,$OQ$22:$ACQ$22+LOOKUP(ADW5-ADW6+6,$OQ$3:$ACQ$3,$OQ$22:$ACQ$22+LOOKUP(ADW5-ADW6+7,$OQ$3:$ACQ$3,$OQ$22:$ACQ$22))))))))</f>
        <v>7003.0250604953781</v>
      </c>
      <c r="ADX22" s="348" cm="1">
        <f t="array" ref="ADX22">+(LOOKUP(ADX5-ADX6+1,$OQ$3:$ACQ$3,$OQ$22:$ACQ$22+LOOKUP(ADX5-ADX6+2,$OQ$3:$ACQ$3,$OQ$22:$ACQ$22+LOOKUP(ADX5-ADX6+3,$OQ$3:$ACQ$3,$OQ$22:$ACQ$22+LOOKUP(ADX5-ADX6+4,$OQ$3:$ACQ$3,$OQ$22:$ACQ$22+LOOKUP(ADX5-ADX6+5,$OQ$3:$ACQ$3,$OQ$22:$ACQ$22+LOOKUP(ADX5-ADX6+6,$OQ$3:$ACQ$3,$OQ$22:$ACQ$22+LOOKUP(ADX5-ADX6+7,$OQ$3:$ACQ$3,$OQ$22:$ACQ$22))))))))</f>
        <v>7003.0250604953781</v>
      </c>
      <c r="ADY22" s="348" cm="1">
        <f t="array" ref="ADY22">+(LOOKUP(ADY5-ADY6+1,$OQ$3:$ACQ$3,$OQ$22:$ACQ$22+LOOKUP(ADY5-ADY6+2,$OQ$3:$ACQ$3,$OQ$22:$ACQ$22+LOOKUP(ADY5-ADY6+3,$OQ$3:$ACQ$3,$OQ$22:$ACQ$22+LOOKUP(ADY5-ADY6+4,$OQ$3:$ACQ$3,$OQ$22:$ACQ$22+LOOKUP(ADY5-ADY6+5,$OQ$3:$ACQ$3,$OQ$22:$ACQ$22+LOOKUP(ADY5-ADY6+6,$OQ$3:$ACQ$3,$OQ$22:$ACQ$22+LOOKUP(ADY5-ADY6+7,$OQ$3:$ACQ$3,$OQ$22:$ACQ$22))))))))</f>
        <v>7003.0250604953781</v>
      </c>
      <c r="ADZ22" s="348" cm="1">
        <f t="array" ref="ADZ22">+(LOOKUP(ADZ5-ADZ6+1,$OQ$3:$ACQ$3,$OQ$22:$ACQ$22+LOOKUP(ADZ5-ADZ6+2,$OQ$3:$ACQ$3,$OQ$22:$ACQ$22+LOOKUP(ADZ5-ADZ6+3,$OQ$3:$ACQ$3,$OQ$22:$ACQ$22+LOOKUP(ADZ5-ADZ6+4,$OQ$3:$ACQ$3,$OQ$22:$ACQ$22+LOOKUP(ADZ5-ADZ6+5,$OQ$3:$ACQ$3,$OQ$22:$ACQ$22+LOOKUP(ADZ5-ADZ6+6,$OQ$3:$ACQ$3,$OQ$22:$ACQ$22+LOOKUP(ADZ5-ADZ6+7,$OQ$3:$ACQ$3,$OQ$22:$ACQ$22))))))))</f>
        <v>7061.4566861633666</v>
      </c>
      <c r="AEA22" s="348" cm="1">
        <f t="array" ref="AEA22">+(LOOKUP(AEA5-AEA6+1,$OQ$3:$ACQ$3,$OQ$22:$ACQ$22+LOOKUP(AEA5-AEA6+2,$OQ$3:$ACQ$3,$OQ$22:$ACQ$22+LOOKUP(AEA5-AEA6+3,$OQ$3:$ACQ$3,$OQ$22:$ACQ$22+LOOKUP(AEA5-AEA6+4,$OQ$3:$ACQ$3,$OQ$22:$ACQ$22+LOOKUP(AEA5-AEA6+5,$OQ$3:$ACQ$3,$OQ$22:$ACQ$22+LOOKUP(AEA5-AEA6+6,$OQ$3:$ACQ$3,$OQ$22:$ACQ$22+LOOKUP(AEA5-AEA6+7,$OQ$3:$ACQ$3,$OQ$22:$ACQ$22))))))))</f>
        <v>7139.3655203873504</v>
      </c>
      <c r="AEB22" s="348" cm="1">
        <f t="array" ref="AEB22">+(LOOKUP(AEB5-AEB6+1,$OQ$3:$ACQ$3,$OQ$22:$ACQ$22+LOOKUP(AEB5-AEB6+2,$OQ$3:$ACQ$3,$OQ$22:$ACQ$22+LOOKUP(AEB5-AEB6+3,$OQ$3:$ACQ$3,$OQ$22:$ACQ$22+LOOKUP(AEB5-AEB6+4,$OQ$3:$ACQ$3,$OQ$22:$ACQ$22+LOOKUP(AEB5-AEB6+5,$OQ$3:$ACQ$3,$OQ$22:$ACQ$22+LOOKUP(AEB5-AEB6+6,$OQ$3:$ACQ$3,$OQ$22:$ACQ$22+LOOKUP(AEB5-AEB6+7,$OQ$3:$ACQ$3,$OQ$22:$ACQ$22))))))))</f>
        <v>7139.3655203873495</v>
      </c>
      <c r="AEC22" s="348" cm="1">
        <f t="array" ref="AEC22">+(LOOKUP(AEC5-AEC6+1,$OQ$3:$ACQ$3,$OQ$22:$ACQ$22+LOOKUP(AEC5-AEC6+2,$OQ$3:$ACQ$3,$OQ$22:$ACQ$22+LOOKUP(AEC5-AEC6+3,$OQ$3:$ACQ$3,$OQ$22:$ACQ$22+LOOKUP(AEC5-AEC6+4,$OQ$3:$ACQ$3,$OQ$22:$ACQ$22+LOOKUP(AEC5-AEC6+5,$OQ$3:$ACQ$3,$OQ$22:$ACQ$22+LOOKUP(AEC5-AEC6+6,$OQ$3:$ACQ$3,$OQ$22:$ACQ$22+LOOKUP(AEC5-AEC6+7,$OQ$3:$ACQ$3,$OQ$22:$ACQ$22))))))))</f>
        <v>7139.3655203873504</v>
      </c>
      <c r="AED22" s="348" cm="1">
        <f t="array" ref="AED22">+(LOOKUP(AED5-AED6+1,$OQ$3:$ACQ$3,$OQ$22:$ACQ$22+LOOKUP(AED5-AED6+2,$OQ$3:$ACQ$3,$OQ$22:$ACQ$22+LOOKUP(AED5-AED6+3,$OQ$3:$ACQ$3,$OQ$22:$ACQ$22+LOOKUP(AED5-AED6+4,$OQ$3:$ACQ$3,$OQ$22:$ACQ$22+LOOKUP(AED5-AED6+5,$OQ$3:$ACQ$3,$OQ$22:$ACQ$22+LOOKUP(AED5-AED6+6,$OQ$3:$ACQ$3,$OQ$22:$ACQ$22+LOOKUP(AED5-AED6+7,$OQ$3:$ACQ$3,$OQ$22:$ACQ$22))))))))</f>
        <v>7139.3655203873504</v>
      </c>
      <c r="AEE22" s="348" cm="1">
        <f t="array" ref="AEE22">+(LOOKUP(AEE5-AEE6+1,$OQ$3:$ACQ$3,$OQ$22:$ACQ$22+LOOKUP(AEE5-AEE6+2,$OQ$3:$ACQ$3,$OQ$22:$ACQ$22+LOOKUP(AEE5-AEE6+3,$OQ$3:$ACQ$3,$OQ$22:$ACQ$22+LOOKUP(AEE5-AEE6+4,$OQ$3:$ACQ$3,$OQ$22:$ACQ$22+LOOKUP(AEE5-AEE6+5,$OQ$3:$ACQ$3,$OQ$22:$ACQ$22+LOOKUP(AEE5-AEE6+6,$OQ$3:$ACQ$3,$OQ$22:$ACQ$22+LOOKUP(AEE5-AEE6+7,$OQ$3:$ACQ$3,$OQ$22:$ACQ$22))))))))</f>
        <v>8236.4430056622587</v>
      </c>
      <c r="AEF22" s="348" cm="1">
        <f t="array" ref="AEF22">+(LOOKUP(AEF5-AEF6+1,$OQ$3:$ACQ$3,$OQ$22:$ACQ$22+LOOKUP(AEF5-AEF6+2,$OQ$3:$ACQ$3,$OQ$22:$ACQ$22+LOOKUP(AEF5-AEF6+3,$OQ$3:$ACQ$3,$OQ$22:$ACQ$22+LOOKUP(AEF5-AEF6+4,$OQ$3:$ACQ$3,$OQ$22:$ACQ$22+LOOKUP(AEF5-AEF6+5,$OQ$3:$ACQ$3,$OQ$22:$ACQ$22+LOOKUP(AEF5-AEF6+6,$OQ$3:$ACQ$3,$OQ$22:$ACQ$22+LOOKUP(AEF5-AEF6+7,$OQ$3:$ACQ$3,$OQ$22:$ACQ$22))))))))</f>
        <v>8236.4430056622587</v>
      </c>
      <c r="AEG22" s="348" cm="1">
        <f t="array" ref="AEG22">+(LOOKUP(AEG5-AEG6+1,$OQ$3:$ACQ$3,$OQ$22:$ACQ$22+LOOKUP(AEG5-AEG6+2,$OQ$3:$ACQ$3,$OQ$22:$ACQ$22+LOOKUP(AEG5-AEG6+3,$OQ$3:$ACQ$3,$OQ$22:$ACQ$22+LOOKUP(AEG5-AEG6+4,$OQ$3:$ACQ$3,$OQ$22:$ACQ$22+LOOKUP(AEG5-AEG6+5,$OQ$3:$ACQ$3,$OQ$22:$ACQ$22+LOOKUP(AEG5-AEG6+6,$OQ$3:$ACQ$3,$OQ$22:$ACQ$22+LOOKUP(AEG5-AEG6+7,$OQ$3:$ACQ$3,$OQ$22:$ACQ$22))))))))</f>
        <v>8236.4430056622587</v>
      </c>
      <c r="AEH22" s="348" cm="1">
        <f t="array" ref="AEH22">+(LOOKUP(AEH5-AEH6+1,$OQ$3:$ACQ$3,$OQ$22:$ACQ$22+LOOKUP(AEH5-AEH6+2,$OQ$3:$ACQ$3,$OQ$22:$ACQ$22+LOOKUP(AEH5-AEH6+3,$OQ$3:$ACQ$3,$OQ$22:$ACQ$22+LOOKUP(AEH5-AEH6+4,$OQ$3:$ACQ$3,$OQ$22:$ACQ$22+LOOKUP(AEH5-AEH6+5,$OQ$3:$ACQ$3,$OQ$22:$ACQ$22+LOOKUP(AEH5-AEH6+6,$OQ$3:$ACQ$3,$OQ$22:$ACQ$22+LOOKUP(AEH5-AEH6+7,$OQ$3:$ACQ$3,$OQ$22:$ACQ$22))))))))</f>
        <v>8236.4430056622587</v>
      </c>
      <c r="AEI22" s="348" cm="1">
        <f t="array" ref="AEI22">+(LOOKUP(AEI5-AEI6+1,$OQ$3:$ACQ$3,$OQ$22:$ACQ$22+LOOKUP(AEI5-AEI6+2,$OQ$3:$ACQ$3,$OQ$22:$ACQ$22+LOOKUP(AEI5-AEI6+3,$OQ$3:$ACQ$3,$OQ$22:$ACQ$22+LOOKUP(AEI5-AEI6+4,$OQ$3:$ACQ$3,$OQ$22:$ACQ$22+LOOKUP(AEI5-AEI6+5,$OQ$3:$ACQ$3,$OQ$22:$ACQ$22+LOOKUP(AEI5-AEI6+6,$OQ$3:$ACQ$3,$OQ$22:$ACQ$22+LOOKUP(AEI5-AEI6+7,$OQ$3:$ACQ$3,$OQ$22:$ACQ$22))))))))</f>
        <v>8082.4387157968813</v>
      </c>
      <c r="AEJ22" s="348" cm="1">
        <f t="array" ref="AEJ22">+(LOOKUP(AEJ5-AEJ6+1,$OQ$3:$ACQ$3,$OQ$22:$ACQ$22+LOOKUP(AEJ5-AEJ6+2,$OQ$3:$ACQ$3,$OQ$22:$ACQ$22+LOOKUP(AEJ5-AEJ6+3,$OQ$3:$ACQ$3,$OQ$22:$ACQ$22+LOOKUP(AEJ5-AEJ6+4,$OQ$3:$ACQ$3,$OQ$22:$ACQ$22+LOOKUP(AEJ5-AEJ6+5,$OQ$3:$ACQ$3,$OQ$22:$ACQ$22+LOOKUP(AEJ5-AEJ6+6,$OQ$3:$ACQ$3,$OQ$22:$ACQ$22+LOOKUP(AEJ5-AEJ6+7,$OQ$3:$ACQ$3,$OQ$22:$ACQ$22))))))))</f>
        <v>8020.8369998507296</v>
      </c>
      <c r="AEK22" s="348" cm="1">
        <f t="array" ref="AEK22">+(LOOKUP(AEK5-AEK6+1,$OQ$3:$ACQ$3,$OQ$22:$ACQ$22+LOOKUP(AEK5-AEK6+2,$OQ$3:$ACQ$3,$OQ$22:$ACQ$22+LOOKUP(AEK5-AEK6+3,$OQ$3:$ACQ$3,$OQ$22:$ACQ$22+LOOKUP(AEK5-AEK6+4,$OQ$3:$ACQ$3,$OQ$22:$ACQ$22+LOOKUP(AEK5-AEK6+5,$OQ$3:$ACQ$3,$OQ$22:$ACQ$22+LOOKUP(AEK5-AEK6+6,$OQ$3:$ACQ$3,$OQ$22:$ACQ$22+LOOKUP(AEK5-AEK6+7,$OQ$3:$ACQ$3,$OQ$22:$ACQ$22))))))))</f>
        <v>8020.8369998507296</v>
      </c>
      <c r="AEL22" s="348" cm="1">
        <f t="array" ref="AEL22">+(LOOKUP(AEL5-AEL6+1,$OQ$3:$ACQ$3,$OQ$22:$ACQ$22+LOOKUP(AEL5-AEL6+2,$OQ$3:$ACQ$3,$OQ$22:$ACQ$22+LOOKUP(AEL5-AEL6+3,$OQ$3:$ACQ$3,$OQ$22:$ACQ$22+LOOKUP(AEL5-AEL6+4,$OQ$3:$ACQ$3,$OQ$22:$ACQ$22+LOOKUP(AEL5-AEL6+5,$OQ$3:$ACQ$3,$OQ$22:$ACQ$22+LOOKUP(AEL5-AEL6+6,$OQ$3:$ACQ$3,$OQ$22:$ACQ$22+LOOKUP(AEL5-AEL6+7,$OQ$3:$ACQ$3,$OQ$22:$ACQ$22))))))))</f>
        <v>8020.8369998507296</v>
      </c>
      <c r="AEM22" s="348" cm="1">
        <f t="array" ref="AEM22">+(LOOKUP(AEM5-AEM6+1,$OQ$3:$ACQ$3,$OQ$22:$ACQ$22+LOOKUP(AEM5-AEM6+2,$OQ$3:$ACQ$3,$OQ$22:$ACQ$22+LOOKUP(AEM5-AEM6+3,$OQ$3:$ACQ$3,$OQ$22:$ACQ$22+LOOKUP(AEM5-AEM6+4,$OQ$3:$ACQ$3,$OQ$22:$ACQ$22+LOOKUP(AEM5-AEM6+5,$OQ$3:$ACQ$3,$OQ$22:$ACQ$22+LOOKUP(AEM5-AEM6+6,$OQ$3:$ACQ$3,$OQ$22:$ACQ$22+LOOKUP(AEM5-AEM6+7,$OQ$3:$ACQ$3,$OQ$22:$ACQ$22))))))))</f>
        <v>8021.9142425354112</v>
      </c>
      <c r="AEN22" s="348" cm="1">
        <f t="array" ref="AEN22">+(LOOKUP(AEN5-AEN6+1,$OQ$3:$ACQ$3,$OQ$22:$ACQ$22+LOOKUP(AEN5-AEN6+2,$OQ$3:$ACQ$3,$OQ$22:$ACQ$22+LOOKUP(AEN5-AEN6+3,$OQ$3:$ACQ$3,$OQ$22:$ACQ$22+LOOKUP(AEN5-AEN6+4,$OQ$3:$ACQ$3,$OQ$22:$ACQ$22+LOOKUP(AEN5-AEN6+5,$OQ$3:$ACQ$3,$OQ$22:$ACQ$22+LOOKUP(AEN5-AEN6+6,$OQ$3:$ACQ$3,$OQ$22:$ACQ$22+LOOKUP(AEN5-AEN6+7,$OQ$3:$ACQ$3,$OQ$22:$ACQ$22))))))))</f>
        <v>8024.6073492471187</v>
      </c>
      <c r="AEO22" s="348" cm="1">
        <f t="array" ref="AEO22">+(LOOKUP(AEO5-AEO6+1,$OQ$3:$ACQ$3,$OQ$22:$ACQ$22+LOOKUP(AEO5-AEO6+2,$OQ$3:$ACQ$3,$OQ$22:$ACQ$22+LOOKUP(AEO5-AEO6+3,$OQ$3:$ACQ$3,$OQ$22:$ACQ$22+LOOKUP(AEO5-AEO6+4,$OQ$3:$ACQ$3,$OQ$22:$ACQ$22+LOOKUP(AEO5-AEO6+5,$OQ$3:$ACQ$3,$OQ$22:$ACQ$22+LOOKUP(AEO5-AEO6+6,$OQ$3:$ACQ$3,$OQ$22:$ACQ$22+LOOKUP(AEO5-AEO6+7,$OQ$3:$ACQ$3,$OQ$22:$ACQ$22))))))))</f>
        <v>8024.6073492471187</v>
      </c>
      <c r="AEP22" s="348" cm="1">
        <f t="array" ref="AEP22">+(LOOKUP(AEP5-AEP6+1,$OQ$3:$ACQ$3,$OQ$22:$ACQ$22+LOOKUP(AEP5-AEP6+2,$OQ$3:$ACQ$3,$OQ$22:$ACQ$22+LOOKUP(AEP5-AEP6+3,$OQ$3:$ACQ$3,$OQ$22:$ACQ$22+LOOKUP(AEP5-AEP6+4,$OQ$3:$ACQ$3,$OQ$22:$ACQ$22+LOOKUP(AEP5-AEP6+5,$OQ$3:$ACQ$3,$OQ$22:$ACQ$22+LOOKUP(AEP5-AEP6+6,$OQ$3:$ACQ$3,$OQ$22:$ACQ$22+LOOKUP(AEP5-AEP6+7,$OQ$3:$ACQ$3,$OQ$22:$ACQ$22))))))))</f>
        <v>8024.6073492471187</v>
      </c>
      <c r="AEQ22" s="348" cm="1">
        <f t="array" ref="AEQ22">+(LOOKUP(AEQ5-AEQ6+1,$OQ$3:$ACQ$3,$OQ$22:$ACQ$22+LOOKUP(AEQ5-AEQ6+2,$OQ$3:$ACQ$3,$OQ$22:$ACQ$22+LOOKUP(AEQ5-AEQ6+3,$OQ$3:$ACQ$3,$OQ$22:$ACQ$22+LOOKUP(AEQ5-AEQ6+4,$OQ$3:$ACQ$3,$OQ$22:$ACQ$22+LOOKUP(AEQ5-AEQ6+5,$OQ$3:$ACQ$3,$OQ$22:$ACQ$22+LOOKUP(AEQ5-AEQ6+6,$OQ$3:$ACQ$3,$OQ$22:$ACQ$22+LOOKUP(AEQ5-AEQ6+7,$OQ$3:$ACQ$3,$OQ$22:$ACQ$22))))))))</f>
        <v>8024.6073492471187</v>
      </c>
      <c r="AER22" s="348" cm="1">
        <f t="array" ref="AER22">+(LOOKUP(AER5-AER6+1,$OQ$3:$ACQ$3,$OQ$22:$ACQ$22+LOOKUP(AER5-AER6+2,$OQ$3:$ACQ$3,$OQ$22:$ACQ$22+LOOKUP(AER5-AER6+3,$OQ$3:$ACQ$3,$OQ$22:$ACQ$22+LOOKUP(AER5-AER6+4,$OQ$3:$ACQ$3,$OQ$22:$ACQ$22+LOOKUP(AER5-AER6+5,$OQ$3:$ACQ$3,$OQ$22:$ACQ$22+LOOKUP(AER5-AER6+6,$OQ$3:$ACQ$3,$OQ$22:$ACQ$22)))))))</f>
        <v>6878.2348707832443</v>
      </c>
    </row>
    <row r="23" spans="1:877" x14ac:dyDescent="0.2">
      <c r="A23" s="463" t="s">
        <v>113</v>
      </c>
      <c r="B23" s="332">
        <f>+'BUDGET DATA ENTRY'!B17</f>
        <v>8.1607773660040355</v>
      </c>
      <c r="C23" s="282">
        <f>+'BUDGET DATA ENTRY'!C17</f>
        <v>8.3437251910987005</v>
      </c>
      <c r="D23" s="282">
        <f>+'BUDGET DATA ENTRY'!D17</f>
        <v>8.4734942912684303</v>
      </c>
      <c r="E23" s="282">
        <f>+'BUDGET DATA ENTRY'!E17</f>
        <v>7.9418667866272541</v>
      </c>
      <c r="F23" s="282">
        <f>+'BUDGET DATA ENTRY'!F17</f>
        <v>7.2292991637386699</v>
      </c>
      <c r="G23" s="282">
        <f>+'BUDGET DATA ENTRY'!G17</f>
        <v>7.5517408930398808</v>
      </c>
      <c r="H23" s="282">
        <f>+'BUDGET DATA ENTRY'!H17</f>
        <v>8.355624905714258</v>
      </c>
      <c r="I23" s="282">
        <f>+'BUDGET DATA ENTRY'!I17</f>
        <v>7.779235356039929</v>
      </c>
      <c r="J23" s="282">
        <f>+'BUDGET DATA ENTRY'!J17</f>
        <v>7.9306876951202838</v>
      </c>
      <c r="K23" s="282">
        <f>+'BUDGET DATA ENTRY'!K17</f>
        <v>9.1493644652362871</v>
      </c>
      <c r="L23" s="282">
        <f>+'BUDGET DATA ENTRY'!L17</f>
        <v>8.9098608437448981</v>
      </c>
      <c r="M23" s="282">
        <f>+'BUDGET DATA ENTRY'!M17</f>
        <v>8.9140490959752761</v>
      </c>
      <c r="N23" s="332">
        <f>+SUMPRODUCT($B$23:D23,$B$14:D14)/N14</f>
        <v>8.3325328003532935</v>
      </c>
      <c r="O23" s="282">
        <f>+SUMPRODUCT($E$23:G23,$E$14:G14)/O14</f>
        <v>7.5737816337060835</v>
      </c>
      <c r="P23" s="282">
        <f>+SUMPRODUCT($H$23:J23,$H$14:J14)/P14</f>
        <v>8.0182213234499393</v>
      </c>
      <c r="Q23" s="346">
        <f>+SUMPRODUCT($K$23:M23,$K$14:M14)/Q14</f>
        <v>8.9854885316318587</v>
      </c>
      <c r="R23" s="332">
        <f>+SUMPRODUCT($B$23:B23,$B$14:B14)/R14</f>
        <v>8.1607773660040355</v>
      </c>
      <c r="S23" s="282">
        <f>+SUMPRODUCT($B$23:C23,$B$14:C14)/S14</f>
        <v>8.2620520548957259</v>
      </c>
      <c r="T23" s="282">
        <f>+SUMPRODUCT($B$23:D23,$B$14:D14)/T14</f>
        <v>8.3325328003532935</v>
      </c>
      <c r="U23" s="282">
        <f>+SUMPRODUCT($B$23:E23,$B$14:E14)/U14</f>
        <v>8.196453552406668</v>
      </c>
      <c r="V23" s="282">
        <f>+SUMPRODUCT($B$23:F23,$B$14:F14)/V14</f>
        <v>7.9461819506336493</v>
      </c>
      <c r="W23" s="282">
        <f>+SUMPRODUCT($B$23:G23,$B$14:G14)/W14</f>
        <v>7.8629623334268635</v>
      </c>
      <c r="X23" s="282">
        <f>+SUMPRODUCT($B$23:H23,$B$14:H14)/X14</f>
        <v>7.9683827114203458</v>
      </c>
      <c r="Y23" s="282">
        <f>+SUMPRODUCT($B$23:I23,$B$14:I14)/Y14</f>
        <v>7.9341327847052394</v>
      </c>
      <c r="Z23" s="282">
        <f>+SUMPRODUCT($B$23:J23,$B$14:J14)/Z14</f>
        <v>7.933604604305259</v>
      </c>
      <c r="AA23" s="282">
        <f>+SUMPRODUCT($B$23:K23,$B$14:K14)/AA14</f>
        <v>8.0906799056324097</v>
      </c>
      <c r="AB23" s="282">
        <f>+SUMPRODUCT($B$23:L23,$B$14:L14)/AB14</f>
        <v>8.1871641907248058</v>
      </c>
      <c r="AC23" s="346">
        <f>+SUMPRODUCT($B$23:M23,$B$14:M14)/AC14</f>
        <v>8.2746237703448884</v>
      </c>
      <c r="AD23" s="282">
        <f t="shared" ref="AD23:AO23" si="1857">+B23</f>
        <v>8.1607773660040355</v>
      </c>
      <c r="AE23" s="282">
        <f t="shared" si="1857"/>
        <v>8.3437251910987005</v>
      </c>
      <c r="AF23" s="282">
        <f t="shared" si="1857"/>
        <v>8.4734942912684303</v>
      </c>
      <c r="AG23" s="282">
        <f t="shared" si="1857"/>
        <v>7.9418667866272541</v>
      </c>
      <c r="AH23" s="282">
        <f t="shared" si="1857"/>
        <v>7.2292991637386699</v>
      </c>
      <c r="AI23" s="282">
        <f t="shared" si="1857"/>
        <v>7.5517408930398808</v>
      </c>
      <c r="AJ23" s="282">
        <f t="shared" si="1857"/>
        <v>8.355624905714258</v>
      </c>
      <c r="AK23" s="282">
        <f t="shared" si="1857"/>
        <v>7.779235356039929</v>
      </c>
      <c r="AL23" s="282">
        <f t="shared" si="1857"/>
        <v>7.9306876951202838</v>
      </c>
      <c r="AM23" s="282">
        <f t="shared" si="1857"/>
        <v>9.1493644652362871</v>
      </c>
      <c r="AN23" s="282">
        <f t="shared" si="1857"/>
        <v>8.9098608437448981</v>
      </c>
      <c r="AO23" s="282">
        <f t="shared" si="1857"/>
        <v>8.9140490959752761</v>
      </c>
      <c r="AP23" s="332">
        <f>+$AD$23</f>
        <v>8.1607773660040355</v>
      </c>
      <c r="AQ23" s="282">
        <f t="shared" ref="AQ23:BN23" si="1858">+$AD$23</f>
        <v>8.1607773660040355</v>
      </c>
      <c r="AR23" s="282">
        <f t="shared" si="1858"/>
        <v>8.1607773660040355</v>
      </c>
      <c r="AS23" s="282">
        <f t="shared" si="1858"/>
        <v>8.1607773660040355</v>
      </c>
      <c r="AT23" s="282">
        <f t="shared" si="1858"/>
        <v>8.1607773660040355</v>
      </c>
      <c r="AU23" s="282">
        <f t="shared" si="1858"/>
        <v>8.1607773660040355</v>
      </c>
      <c r="AV23" s="282">
        <f t="shared" si="1858"/>
        <v>8.1607773660040355</v>
      </c>
      <c r="AW23" s="282">
        <f t="shared" si="1858"/>
        <v>8.1607773660040355</v>
      </c>
      <c r="AX23" s="282">
        <f t="shared" si="1858"/>
        <v>8.1607773660040355</v>
      </c>
      <c r="AY23" s="282">
        <f t="shared" si="1858"/>
        <v>8.1607773660040355</v>
      </c>
      <c r="AZ23" s="282">
        <f t="shared" si="1858"/>
        <v>8.1607773660040355</v>
      </c>
      <c r="BA23" s="282">
        <f t="shared" si="1858"/>
        <v>8.1607773660040355</v>
      </c>
      <c r="BB23" s="282">
        <f t="shared" si="1858"/>
        <v>8.1607773660040355</v>
      </c>
      <c r="BC23" s="282">
        <f t="shared" si="1858"/>
        <v>8.1607773660040355</v>
      </c>
      <c r="BD23" s="282">
        <f t="shared" si="1858"/>
        <v>8.1607773660040355</v>
      </c>
      <c r="BE23" s="282">
        <f t="shared" si="1858"/>
        <v>8.1607773660040355</v>
      </c>
      <c r="BF23" s="282">
        <f t="shared" si="1858"/>
        <v>8.1607773660040355</v>
      </c>
      <c r="BG23" s="282">
        <f t="shared" si="1858"/>
        <v>8.1607773660040355</v>
      </c>
      <c r="BH23" s="282">
        <f t="shared" si="1858"/>
        <v>8.1607773660040355</v>
      </c>
      <c r="BI23" s="282">
        <f t="shared" si="1858"/>
        <v>8.1607773660040355</v>
      </c>
      <c r="BJ23" s="282">
        <f t="shared" si="1858"/>
        <v>8.1607773660040355</v>
      </c>
      <c r="BK23" s="282">
        <f t="shared" si="1858"/>
        <v>8.1607773660040355</v>
      </c>
      <c r="BL23" s="282">
        <f t="shared" si="1858"/>
        <v>8.1607773660040355</v>
      </c>
      <c r="BM23" s="282">
        <f t="shared" si="1858"/>
        <v>8.1607773660040355</v>
      </c>
      <c r="BN23" s="346">
        <f t="shared" si="1858"/>
        <v>8.1607773660040355</v>
      </c>
      <c r="BO23" s="332">
        <f t="shared" ref="BO23:CS23" si="1859">+$AE$23</f>
        <v>8.3437251910987005</v>
      </c>
      <c r="BP23" s="282">
        <f t="shared" si="1859"/>
        <v>8.3437251910987005</v>
      </c>
      <c r="BQ23" s="282">
        <f t="shared" si="1859"/>
        <v>8.3437251910987005</v>
      </c>
      <c r="BR23" s="282">
        <f t="shared" si="1859"/>
        <v>8.3437251910987005</v>
      </c>
      <c r="BS23" s="282">
        <f t="shared" si="1859"/>
        <v>8.3437251910987005</v>
      </c>
      <c r="BT23" s="282">
        <f t="shared" si="1859"/>
        <v>8.3437251910987005</v>
      </c>
      <c r="BU23" s="282">
        <f t="shared" si="1859"/>
        <v>8.3437251910987005</v>
      </c>
      <c r="BV23" s="282">
        <f t="shared" si="1859"/>
        <v>8.3437251910987005</v>
      </c>
      <c r="BW23" s="282">
        <f t="shared" si="1859"/>
        <v>8.3437251910987005</v>
      </c>
      <c r="BX23" s="282">
        <f t="shared" si="1859"/>
        <v>8.3437251910987005</v>
      </c>
      <c r="BY23" s="282">
        <f t="shared" si="1859"/>
        <v>8.3437251910987005</v>
      </c>
      <c r="BZ23" s="282">
        <f t="shared" si="1859"/>
        <v>8.3437251910987005</v>
      </c>
      <c r="CA23" s="282">
        <f t="shared" si="1859"/>
        <v>8.3437251910987005</v>
      </c>
      <c r="CB23" s="282">
        <f t="shared" si="1859"/>
        <v>8.3437251910987005</v>
      </c>
      <c r="CC23" s="282">
        <f t="shared" si="1859"/>
        <v>8.3437251910987005</v>
      </c>
      <c r="CD23" s="282">
        <f t="shared" si="1859"/>
        <v>8.3437251910987005</v>
      </c>
      <c r="CE23" s="282">
        <f t="shared" si="1859"/>
        <v>8.3437251910987005</v>
      </c>
      <c r="CF23" s="282">
        <f t="shared" si="1859"/>
        <v>8.3437251910987005</v>
      </c>
      <c r="CG23" s="282">
        <f t="shared" si="1859"/>
        <v>8.3437251910987005</v>
      </c>
      <c r="CH23" s="282">
        <f t="shared" si="1859"/>
        <v>8.3437251910987005</v>
      </c>
      <c r="CI23" s="282">
        <f t="shared" si="1859"/>
        <v>8.3437251910987005</v>
      </c>
      <c r="CJ23" s="282">
        <f t="shared" si="1859"/>
        <v>8.3437251910987005</v>
      </c>
      <c r="CK23" s="282">
        <f t="shared" si="1859"/>
        <v>8.3437251910987005</v>
      </c>
      <c r="CL23" s="282">
        <f t="shared" si="1859"/>
        <v>8.3437251910987005</v>
      </c>
      <c r="CM23" s="282">
        <f t="shared" si="1859"/>
        <v>8.3437251910987005</v>
      </c>
      <c r="CN23" s="282">
        <f t="shared" si="1859"/>
        <v>8.3437251910987005</v>
      </c>
      <c r="CO23" s="282">
        <f t="shared" si="1859"/>
        <v>8.3437251910987005</v>
      </c>
      <c r="CP23" s="282">
        <f t="shared" si="1859"/>
        <v>8.3437251910987005</v>
      </c>
      <c r="CQ23" s="282">
        <f t="shared" si="1859"/>
        <v>8.3437251910987005</v>
      </c>
      <c r="CR23" s="282">
        <f t="shared" si="1859"/>
        <v>8.3437251910987005</v>
      </c>
      <c r="CS23" s="282">
        <f t="shared" si="1859"/>
        <v>8.3437251910987005</v>
      </c>
      <c r="CT23" s="332">
        <f t="shared" ref="CT23:DU23" si="1860">+$AF$23</f>
        <v>8.4734942912684303</v>
      </c>
      <c r="CU23" s="282">
        <f t="shared" si="1860"/>
        <v>8.4734942912684303</v>
      </c>
      <c r="CV23" s="282">
        <f t="shared" si="1860"/>
        <v>8.4734942912684303</v>
      </c>
      <c r="CW23" s="282">
        <f t="shared" si="1860"/>
        <v>8.4734942912684303</v>
      </c>
      <c r="CX23" s="282">
        <f t="shared" si="1860"/>
        <v>8.4734942912684303</v>
      </c>
      <c r="CY23" s="282">
        <f t="shared" si="1860"/>
        <v>8.4734942912684303</v>
      </c>
      <c r="CZ23" s="282">
        <f t="shared" si="1860"/>
        <v>8.4734942912684303</v>
      </c>
      <c r="DA23" s="282">
        <f t="shared" si="1860"/>
        <v>8.4734942912684303</v>
      </c>
      <c r="DB23" s="282">
        <f t="shared" si="1860"/>
        <v>8.4734942912684303</v>
      </c>
      <c r="DC23" s="282">
        <f t="shared" si="1860"/>
        <v>8.4734942912684303</v>
      </c>
      <c r="DD23" s="282">
        <f t="shared" si="1860"/>
        <v>8.4734942912684303</v>
      </c>
      <c r="DE23" s="282">
        <f t="shared" si="1860"/>
        <v>8.4734942912684303</v>
      </c>
      <c r="DF23" s="282">
        <f t="shared" si="1860"/>
        <v>8.4734942912684303</v>
      </c>
      <c r="DG23" s="282">
        <f t="shared" si="1860"/>
        <v>8.4734942912684303</v>
      </c>
      <c r="DH23" s="282">
        <f t="shared" si="1860"/>
        <v>8.4734942912684303</v>
      </c>
      <c r="DI23" s="282">
        <f t="shared" si="1860"/>
        <v>8.4734942912684303</v>
      </c>
      <c r="DJ23" s="282">
        <f t="shared" si="1860"/>
        <v>8.4734942912684303</v>
      </c>
      <c r="DK23" s="282">
        <f t="shared" si="1860"/>
        <v>8.4734942912684303</v>
      </c>
      <c r="DL23" s="282">
        <f t="shared" si="1860"/>
        <v>8.4734942912684303</v>
      </c>
      <c r="DM23" s="282">
        <f t="shared" si="1860"/>
        <v>8.4734942912684303</v>
      </c>
      <c r="DN23" s="282">
        <f t="shared" si="1860"/>
        <v>8.4734942912684303</v>
      </c>
      <c r="DO23" s="282">
        <f t="shared" si="1860"/>
        <v>8.4734942912684303</v>
      </c>
      <c r="DP23" s="282">
        <f t="shared" si="1860"/>
        <v>8.4734942912684303</v>
      </c>
      <c r="DQ23" s="282">
        <f t="shared" si="1860"/>
        <v>8.4734942912684303</v>
      </c>
      <c r="DR23" s="282">
        <f t="shared" si="1860"/>
        <v>8.4734942912684303</v>
      </c>
      <c r="DS23" s="282">
        <f t="shared" si="1860"/>
        <v>8.4734942912684303</v>
      </c>
      <c r="DT23" s="282">
        <f t="shared" si="1860"/>
        <v>8.4734942912684303</v>
      </c>
      <c r="DU23" s="282">
        <f t="shared" si="1860"/>
        <v>8.4734942912684303</v>
      </c>
      <c r="DV23" s="332">
        <f t="shared" ref="DV23:EZ23" si="1861">+$AG$23</f>
        <v>7.9418667866272541</v>
      </c>
      <c r="DW23" s="282">
        <f t="shared" si="1861"/>
        <v>7.9418667866272541</v>
      </c>
      <c r="DX23" s="282">
        <f t="shared" si="1861"/>
        <v>7.9418667866272541</v>
      </c>
      <c r="DY23" s="282">
        <f t="shared" si="1861"/>
        <v>7.9418667866272541</v>
      </c>
      <c r="DZ23" s="282">
        <f t="shared" si="1861"/>
        <v>7.9418667866272541</v>
      </c>
      <c r="EA23" s="282">
        <f t="shared" si="1861"/>
        <v>7.9418667866272541</v>
      </c>
      <c r="EB23" s="282">
        <f t="shared" si="1861"/>
        <v>7.9418667866272541</v>
      </c>
      <c r="EC23" s="282">
        <f t="shared" si="1861"/>
        <v>7.9418667866272541</v>
      </c>
      <c r="ED23" s="282">
        <f t="shared" si="1861"/>
        <v>7.9418667866272541</v>
      </c>
      <c r="EE23" s="282">
        <f t="shared" si="1861"/>
        <v>7.9418667866272541</v>
      </c>
      <c r="EF23" s="282">
        <f t="shared" si="1861"/>
        <v>7.9418667866272541</v>
      </c>
      <c r="EG23" s="282">
        <f t="shared" si="1861"/>
        <v>7.9418667866272541</v>
      </c>
      <c r="EH23" s="282">
        <f t="shared" si="1861"/>
        <v>7.9418667866272541</v>
      </c>
      <c r="EI23" s="282">
        <f t="shared" si="1861"/>
        <v>7.9418667866272541</v>
      </c>
      <c r="EJ23" s="282">
        <f t="shared" si="1861"/>
        <v>7.9418667866272541</v>
      </c>
      <c r="EK23" s="282">
        <f t="shared" si="1861"/>
        <v>7.9418667866272541</v>
      </c>
      <c r="EL23" s="282">
        <f t="shared" si="1861"/>
        <v>7.9418667866272541</v>
      </c>
      <c r="EM23" s="282">
        <f t="shared" si="1861"/>
        <v>7.9418667866272541</v>
      </c>
      <c r="EN23" s="282">
        <f t="shared" si="1861"/>
        <v>7.9418667866272541</v>
      </c>
      <c r="EO23" s="282">
        <f t="shared" si="1861"/>
        <v>7.9418667866272541</v>
      </c>
      <c r="EP23" s="282">
        <f t="shared" si="1861"/>
        <v>7.9418667866272541</v>
      </c>
      <c r="EQ23" s="282">
        <f t="shared" si="1861"/>
        <v>7.9418667866272541</v>
      </c>
      <c r="ER23" s="282">
        <f t="shared" si="1861"/>
        <v>7.9418667866272541</v>
      </c>
      <c r="ES23" s="282">
        <f t="shared" si="1861"/>
        <v>7.9418667866272541</v>
      </c>
      <c r="ET23" s="282">
        <f t="shared" si="1861"/>
        <v>7.9418667866272541</v>
      </c>
      <c r="EU23" s="282">
        <f t="shared" si="1861"/>
        <v>7.9418667866272541</v>
      </c>
      <c r="EV23" s="282">
        <f t="shared" si="1861"/>
        <v>7.9418667866272541</v>
      </c>
      <c r="EW23" s="282">
        <f t="shared" si="1861"/>
        <v>7.9418667866272541</v>
      </c>
      <c r="EX23" s="282">
        <f t="shared" si="1861"/>
        <v>7.9418667866272541</v>
      </c>
      <c r="EY23" s="282">
        <f t="shared" si="1861"/>
        <v>7.9418667866272541</v>
      </c>
      <c r="EZ23" s="282">
        <f t="shared" si="1861"/>
        <v>7.9418667866272541</v>
      </c>
      <c r="FA23" s="332">
        <f t="shared" ref="FA23:GD23" si="1862">+$AH$23</f>
        <v>7.2292991637386699</v>
      </c>
      <c r="FB23" s="282">
        <f t="shared" si="1862"/>
        <v>7.2292991637386699</v>
      </c>
      <c r="FC23" s="282">
        <f t="shared" si="1862"/>
        <v>7.2292991637386699</v>
      </c>
      <c r="FD23" s="282">
        <f t="shared" si="1862"/>
        <v>7.2292991637386699</v>
      </c>
      <c r="FE23" s="282">
        <f t="shared" si="1862"/>
        <v>7.2292991637386699</v>
      </c>
      <c r="FF23" s="282">
        <f t="shared" si="1862"/>
        <v>7.2292991637386699</v>
      </c>
      <c r="FG23" s="282">
        <f t="shared" si="1862"/>
        <v>7.2292991637386699</v>
      </c>
      <c r="FH23" s="282">
        <f t="shared" si="1862"/>
        <v>7.2292991637386699</v>
      </c>
      <c r="FI23" s="282">
        <f t="shared" si="1862"/>
        <v>7.2292991637386699</v>
      </c>
      <c r="FJ23" s="282">
        <f t="shared" si="1862"/>
        <v>7.2292991637386699</v>
      </c>
      <c r="FK23" s="282">
        <f t="shared" si="1862"/>
        <v>7.2292991637386699</v>
      </c>
      <c r="FL23" s="282">
        <f t="shared" si="1862"/>
        <v>7.2292991637386699</v>
      </c>
      <c r="FM23" s="282">
        <f t="shared" si="1862"/>
        <v>7.2292991637386699</v>
      </c>
      <c r="FN23" s="282">
        <f t="shared" si="1862"/>
        <v>7.2292991637386699</v>
      </c>
      <c r="FO23" s="282">
        <f t="shared" si="1862"/>
        <v>7.2292991637386699</v>
      </c>
      <c r="FP23" s="282">
        <f t="shared" si="1862"/>
        <v>7.2292991637386699</v>
      </c>
      <c r="FQ23" s="282">
        <f t="shared" si="1862"/>
        <v>7.2292991637386699</v>
      </c>
      <c r="FR23" s="282">
        <f t="shared" si="1862"/>
        <v>7.2292991637386699</v>
      </c>
      <c r="FS23" s="282">
        <f t="shared" si="1862"/>
        <v>7.2292991637386699</v>
      </c>
      <c r="FT23" s="282">
        <f t="shared" si="1862"/>
        <v>7.2292991637386699</v>
      </c>
      <c r="FU23" s="282">
        <f t="shared" si="1862"/>
        <v>7.2292991637386699</v>
      </c>
      <c r="FV23" s="282">
        <f t="shared" si="1862"/>
        <v>7.2292991637386699</v>
      </c>
      <c r="FW23" s="282">
        <f t="shared" si="1862"/>
        <v>7.2292991637386699</v>
      </c>
      <c r="FX23" s="282">
        <f t="shared" si="1862"/>
        <v>7.2292991637386699</v>
      </c>
      <c r="FY23" s="282">
        <f t="shared" si="1862"/>
        <v>7.2292991637386699</v>
      </c>
      <c r="FZ23" s="282">
        <f t="shared" si="1862"/>
        <v>7.2292991637386699</v>
      </c>
      <c r="GA23" s="282">
        <f t="shared" si="1862"/>
        <v>7.2292991637386699</v>
      </c>
      <c r="GB23" s="282">
        <f t="shared" si="1862"/>
        <v>7.2292991637386699</v>
      </c>
      <c r="GC23" s="282">
        <f t="shared" si="1862"/>
        <v>7.2292991637386699</v>
      </c>
      <c r="GD23" s="282">
        <f t="shared" si="1862"/>
        <v>7.2292991637386699</v>
      </c>
      <c r="GE23" s="332">
        <f t="shared" ref="GE23:HI23" si="1863">+$AI$23</f>
        <v>7.5517408930398808</v>
      </c>
      <c r="GF23" s="282">
        <f t="shared" si="1863"/>
        <v>7.5517408930398808</v>
      </c>
      <c r="GG23" s="282">
        <f t="shared" si="1863"/>
        <v>7.5517408930398808</v>
      </c>
      <c r="GH23" s="282">
        <f t="shared" si="1863"/>
        <v>7.5517408930398808</v>
      </c>
      <c r="GI23" s="282">
        <f t="shared" si="1863"/>
        <v>7.5517408930398808</v>
      </c>
      <c r="GJ23" s="282">
        <f t="shared" si="1863"/>
        <v>7.5517408930398808</v>
      </c>
      <c r="GK23" s="282">
        <f t="shared" si="1863"/>
        <v>7.5517408930398808</v>
      </c>
      <c r="GL23" s="282">
        <f t="shared" si="1863"/>
        <v>7.5517408930398808</v>
      </c>
      <c r="GM23" s="282">
        <f t="shared" si="1863"/>
        <v>7.5517408930398808</v>
      </c>
      <c r="GN23" s="282">
        <f t="shared" si="1863"/>
        <v>7.5517408930398808</v>
      </c>
      <c r="GO23" s="282">
        <f t="shared" si="1863"/>
        <v>7.5517408930398808</v>
      </c>
      <c r="GP23" s="282">
        <f t="shared" si="1863"/>
        <v>7.5517408930398808</v>
      </c>
      <c r="GQ23" s="282">
        <f t="shared" si="1863"/>
        <v>7.5517408930398808</v>
      </c>
      <c r="GR23" s="282">
        <f t="shared" si="1863"/>
        <v>7.5517408930398808</v>
      </c>
      <c r="GS23" s="282">
        <f t="shared" si="1863"/>
        <v>7.5517408930398808</v>
      </c>
      <c r="GT23" s="282">
        <f t="shared" si="1863"/>
        <v>7.5517408930398808</v>
      </c>
      <c r="GU23" s="282">
        <f t="shared" si="1863"/>
        <v>7.5517408930398808</v>
      </c>
      <c r="GV23" s="282">
        <f t="shared" si="1863"/>
        <v>7.5517408930398808</v>
      </c>
      <c r="GW23" s="282">
        <f t="shared" si="1863"/>
        <v>7.5517408930398808</v>
      </c>
      <c r="GX23" s="282">
        <f t="shared" si="1863"/>
        <v>7.5517408930398808</v>
      </c>
      <c r="GY23" s="282">
        <f t="shared" si="1863"/>
        <v>7.5517408930398808</v>
      </c>
      <c r="GZ23" s="282">
        <f t="shared" si="1863"/>
        <v>7.5517408930398808</v>
      </c>
      <c r="HA23" s="282">
        <f t="shared" si="1863"/>
        <v>7.5517408930398808</v>
      </c>
      <c r="HB23" s="282">
        <f t="shared" si="1863"/>
        <v>7.5517408930398808</v>
      </c>
      <c r="HC23" s="282">
        <f t="shared" si="1863"/>
        <v>7.5517408930398808</v>
      </c>
      <c r="HD23" s="282">
        <f t="shared" si="1863"/>
        <v>7.5517408930398808</v>
      </c>
      <c r="HE23" s="282">
        <f t="shared" si="1863"/>
        <v>7.5517408930398808</v>
      </c>
      <c r="HF23" s="282">
        <f t="shared" si="1863"/>
        <v>7.5517408930398808</v>
      </c>
      <c r="HG23" s="282">
        <f t="shared" si="1863"/>
        <v>7.5517408930398808</v>
      </c>
      <c r="HH23" s="282">
        <f t="shared" si="1863"/>
        <v>7.5517408930398808</v>
      </c>
      <c r="HI23" s="346">
        <f t="shared" si="1863"/>
        <v>7.5517408930398808</v>
      </c>
      <c r="HJ23" s="332">
        <f t="shared" ref="HJ23:IM23" si="1864">+$AJ$23</f>
        <v>8.355624905714258</v>
      </c>
      <c r="HK23" s="282">
        <f t="shared" si="1864"/>
        <v>8.355624905714258</v>
      </c>
      <c r="HL23" s="282">
        <f t="shared" si="1864"/>
        <v>8.355624905714258</v>
      </c>
      <c r="HM23" s="282">
        <f t="shared" si="1864"/>
        <v>8.355624905714258</v>
      </c>
      <c r="HN23" s="282">
        <f t="shared" si="1864"/>
        <v>8.355624905714258</v>
      </c>
      <c r="HO23" s="282">
        <f t="shared" si="1864"/>
        <v>8.355624905714258</v>
      </c>
      <c r="HP23" s="282">
        <f t="shared" si="1864"/>
        <v>8.355624905714258</v>
      </c>
      <c r="HQ23" s="282">
        <f t="shared" si="1864"/>
        <v>8.355624905714258</v>
      </c>
      <c r="HR23" s="282">
        <f t="shared" si="1864"/>
        <v>8.355624905714258</v>
      </c>
      <c r="HS23" s="282">
        <f t="shared" si="1864"/>
        <v>8.355624905714258</v>
      </c>
      <c r="HT23" s="282">
        <f t="shared" si="1864"/>
        <v>8.355624905714258</v>
      </c>
      <c r="HU23" s="282">
        <f t="shared" si="1864"/>
        <v>8.355624905714258</v>
      </c>
      <c r="HV23" s="282">
        <f t="shared" si="1864"/>
        <v>8.355624905714258</v>
      </c>
      <c r="HW23" s="282">
        <f t="shared" si="1864"/>
        <v>8.355624905714258</v>
      </c>
      <c r="HX23" s="282">
        <f t="shared" si="1864"/>
        <v>8.355624905714258</v>
      </c>
      <c r="HY23" s="282">
        <f t="shared" si="1864"/>
        <v>8.355624905714258</v>
      </c>
      <c r="HZ23" s="282">
        <f t="shared" si="1864"/>
        <v>8.355624905714258</v>
      </c>
      <c r="IA23" s="282">
        <f t="shared" si="1864"/>
        <v>8.355624905714258</v>
      </c>
      <c r="IB23" s="282">
        <f t="shared" si="1864"/>
        <v>8.355624905714258</v>
      </c>
      <c r="IC23" s="282">
        <f t="shared" si="1864"/>
        <v>8.355624905714258</v>
      </c>
      <c r="ID23" s="282">
        <f t="shared" si="1864"/>
        <v>8.355624905714258</v>
      </c>
      <c r="IE23" s="282">
        <f t="shared" si="1864"/>
        <v>8.355624905714258</v>
      </c>
      <c r="IF23" s="282">
        <f t="shared" si="1864"/>
        <v>8.355624905714258</v>
      </c>
      <c r="IG23" s="282">
        <f t="shared" si="1864"/>
        <v>8.355624905714258</v>
      </c>
      <c r="IH23" s="282">
        <f t="shared" si="1864"/>
        <v>8.355624905714258</v>
      </c>
      <c r="II23" s="282">
        <f t="shared" si="1864"/>
        <v>8.355624905714258</v>
      </c>
      <c r="IJ23" s="282">
        <f t="shared" si="1864"/>
        <v>8.355624905714258</v>
      </c>
      <c r="IK23" s="282">
        <f t="shared" si="1864"/>
        <v>8.355624905714258</v>
      </c>
      <c r="IL23" s="282">
        <f t="shared" si="1864"/>
        <v>8.355624905714258</v>
      </c>
      <c r="IM23" s="282">
        <f t="shared" si="1864"/>
        <v>8.355624905714258</v>
      </c>
      <c r="IN23" s="332">
        <f t="shared" ref="IN23:JR23" si="1865">+$AK$23</f>
        <v>7.779235356039929</v>
      </c>
      <c r="IO23" s="282">
        <f t="shared" si="1865"/>
        <v>7.779235356039929</v>
      </c>
      <c r="IP23" s="282">
        <f t="shared" si="1865"/>
        <v>7.779235356039929</v>
      </c>
      <c r="IQ23" s="282">
        <f t="shared" si="1865"/>
        <v>7.779235356039929</v>
      </c>
      <c r="IR23" s="282">
        <f t="shared" si="1865"/>
        <v>7.779235356039929</v>
      </c>
      <c r="IS23" s="282">
        <f t="shared" si="1865"/>
        <v>7.779235356039929</v>
      </c>
      <c r="IT23" s="282">
        <f t="shared" si="1865"/>
        <v>7.779235356039929</v>
      </c>
      <c r="IU23" s="282">
        <f t="shared" si="1865"/>
        <v>7.779235356039929</v>
      </c>
      <c r="IV23" s="282">
        <f t="shared" si="1865"/>
        <v>7.779235356039929</v>
      </c>
      <c r="IW23" s="282">
        <f t="shared" si="1865"/>
        <v>7.779235356039929</v>
      </c>
      <c r="IX23" s="282">
        <f t="shared" si="1865"/>
        <v>7.779235356039929</v>
      </c>
      <c r="IY23" s="282">
        <f t="shared" si="1865"/>
        <v>7.779235356039929</v>
      </c>
      <c r="IZ23" s="282">
        <f t="shared" si="1865"/>
        <v>7.779235356039929</v>
      </c>
      <c r="JA23" s="282">
        <f t="shared" si="1865"/>
        <v>7.779235356039929</v>
      </c>
      <c r="JB23" s="282">
        <f t="shared" si="1865"/>
        <v>7.779235356039929</v>
      </c>
      <c r="JC23" s="282">
        <f t="shared" si="1865"/>
        <v>7.779235356039929</v>
      </c>
      <c r="JD23" s="282">
        <f t="shared" si="1865"/>
        <v>7.779235356039929</v>
      </c>
      <c r="JE23" s="282">
        <f t="shared" si="1865"/>
        <v>7.779235356039929</v>
      </c>
      <c r="JF23" s="282">
        <f t="shared" si="1865"/>
        <v>7.779235356039929</v>
      </c>
      <c r="JG23" s="282">
        <f t="shared" si="1865"/>
        <v>7.779235356039929</v>
      </c>
      <c r="JH23" s="282">
        <f t="shared" si="1865"/>
        <v>7.779235356039929</v>
      </c>
      <c r="JI23" s="282">
        <f t="shared" si="1865"/>
        <v>7.779235356039929</v>
      </c>
      <c r="JJ23" s="282">
        <f t="shared" si="1865"/>
        <v>7.779235356039929</v>
      </c>
      <c r="JK23" s="282">
        <f t="shared" si="1865"/>
        <v>7.779235356039929</v>
      </c>
      <c r="JL23" s="282">
        <f t="shared" si="1865"/>
        <v>7.779235356039929</v>
      </c>
      <c r="JM23" s="282">
        <f t="shared" si="1865"/>
        <v>7.779235356039929</v>
      </c>
      <c r="JN23" s="282">
        <f t="shared" si="1865"/>
        <v>7.779235356039929</v>
      </c>
      <c r="JO23" s="282">
        <f t="shared" si="1865"/>
        <v>7.779235356039929</v>
      </c>
      <c r="JP23" s="282">
        <f t="shared" si="1865"/>
        <v>7.779235356039929</v>
      </c>
      <c r="JQ23" s="282">
        <f t="shared" si="1865"/>
        <v>7.779235356039929</v>
      </c>
      <c r="JR23" s="346">
        <f t="shared" si="1865"/>
        <v>7.779235356039929</v>
      </c>
      <c r="JS23" s="332">
        <f t="shared" ref="JS23:KW23" si="1866">+$AL$23</f>
        <v>7.9306876951202838</v>
      </c>
      <c r="JT23" s="282">
        <f t="shared" si="1866"/>
        <v>7.9306876951202838</v>
      </c>
      <c r="JU23" s="282">
        <f t="shared" si="1866"/>
        <v>7.9306876951202838</v>
      </c>
      <c r="JV23" s="282">
        <f t="shared" si="1866"/>
        <v>7.9306876951202838</v>
      </c>
      <c r="JW23" s="282">
        <f t="shared" si="1866"/>
        <v>7.9306876951202838</v>
      </c>
      <c r="JX23" s="282">
        <f t="shared" si="1866"/>
        <v>7.9306876951202838</v>
      </c>
      <c r="JY23" s="282">
        <f t="shared" si="1866"/>
        <v>7.9306876951202838</v>
      </c>
      <c r="JZ23" s="282">
        <f t="shared" si="1866"/>
        <v>7.9306876951202838</v>
      </c>
      <c r="KA23" s="282">
        <f t="shared" si="1866"/>
        <v>7.9306876951202838</v>
      </c>
      <c r="KB23" s="282">
        <f t="shared" si="1866"/>
        <v>7.9306876951202838</v>
      </c>
      <c r="KC23" s="282">
        <f t="shared" si="1866"/>
        <v>7.9306876951202838</v>
      </c>
      <c r="KD23" s="282">
        <f t="shared" si="1866"/>
        <v>7.9306876951202838</v>
      </c>
      <c r="KE23" s="282">
        <f t="shared" si="1866"/>
        <v>7.9306876951202838</v>
      </c>
      <c r="KF23" s="282">
        <f t="shared" si="1866"/>
        <v>7.9306876951202838</v>
      </c>
      <c r="KG23" s="282">
        <f t="shared" si="1866"/>
        <v>7.9306876951202838</v>
      </c>
      <c r="KH23" s="282">
        <f t="shared" si="1866"/>
        <v>7.9306876951202838</v>
      </c>
      <c r="KI23" s="282">
        <f t="shared" si="1866"/>
        <v>7.9306876951202838</v>
      </c>
      <c r="KJ23" s="282">
        <f t="shared" si="1866"/>
        <v>7.9306876951202838</v>
      </c>
      <c r="KK23" s="282">
        <f t="shared" si="1866"/>
        <v>7.9306876951202838</v>
      </c>
      <c r="KL23" s="282">
        <f t="shared" si="1866"/>
        <v>7.9306876951202838</v>
      </c>
      <c r="KM23" s="282">
        <f t="shared" si="1866"/>
        <v>7.9306876951202838</v>
      </c>
      <c r="KN23" s="282">
        <f t="shared" si="1866"/>
        <v>7.9306876951202838</v>
      </c>
      <c r="KO23" s="282">
        <f t="shared" si="1866"/>
        <v>7.9306876951202838</v>
      </c>
      <c r="KP23" s="282">
        <f t="shared" si="1866"/>
        <v>7.9306876951202838</v>
      </c>
      <c r="KQ23" s="282">
        <f t="shared" si="1866"/>
        <v>7.9306876951202838</v>
      </c>
      <c r="KR23" s="282">
        <f t="shared" si="1866"/>
        <v>7.9306876951202838</v>
      </c>
      <c r="KS23" s="282">
        <f t="shared" si="1866"/>
        <v>7.9306876951202838</v>
      </c>
      <c r="KT23" s="282">
        <f t="shared" si="1866"/>
        <v>7.9306876951202838</v>
      </c>
      <c r="KU23" s="282">
        <f t="shared" si="1866"/>
        <v>7.9306876951202838</v>
      </c>
      <c r="KV23" s="282">
        <f t="shared" si="1866"/>
        <v>7.9306876951202838</v>
      </c>
      <c r="KW23" s="346">
        <f t="shared" si="1866"/>
        <v>7.9306876951202838</v>
      </c>
      <c r="KX23" s="332">
        <f t="shared" ref="KX23:MA23" si="1867">+$AM$23</f>
        <v>9.1493644652362871</v>
      </c>
      <c r="KY23" s="282">
        <f t="shared" si="1867"/>
        <v>9.1493644652362871</v>
      </c>
      <c r="KZ23" s="282">
        <f t="shared" si="1867"/>
        <v>9.1493644652362871</v>
      </c>
      <c r="LA23" s="282">
        <f t="shared" si="1867"/>
        <v>9.1493644652362871</v>
      </c>
      <c r="LB23" s="282">
        <f t="shared" si="1867"/>
        <v>9.1493644652362871</v>
      </c>
      <c r="LC23" s="282">
        <f t="shared" si="1867"/>
        <v>9.1493644652362871</v>
      </c>
      <c r="LD23" s="282">
        <f t="shared" si="1867"/>
        <v>9.1493644652362871</v>
      </c>
      <c r="LE23" s="282">
        <f t="shared" si="1867"/>
        <v>9.1493644652362871</v>
      </c>
      <c r="LF23" s="282">
        <f t="shared" si="1867"/>
        <v>9.1493644652362871</v>
      </c>
      <c r="LG23" s="282">
        <f t="shared" si="1867"/>
        <v>9.1493644652362871</v>
      </c>
      <c r="LH23" s="282">
        <f t="shared" si="1867"/>
        <v>9.1493644652362871</v>
      </c>
      <c r="LI23" s="282">
        <f t="shared" si="1867"/>
        <v>9.1493644652362871</v>
      </c>
      <c r="LJ23" s="282">
        <f t="shared" si="1867"/>
        <v>9.1493644652362871</v>
      </c>
      <c r="LK23" s="282">
        <f t="shared" si="1867"/>
        <v>9.1493644652362871</v>
      </c>
      <c r="LL23" s="282">
        <f t="shared" si="1867"/>
        <v>9.1493644652362871</v>
      </c>
      <c r="LM23" s="282">
        <f t="shared" si="1867"/>
        <v>9.1493644652362871</v>
      </c>
      <c r="LN23" s="282">
        <f t="shared" si="1867"/>
        <v>9.1493644652362871</v>
      </c>
      <c r="LO23" s="282">
        <f t="shared" si="1867"/>
        <v>9.1493644652362871</v>
      </c>
      <c r="LP23" s="282">
        <f t="shared" si="1867"/>
        <v>9.1493644652362871</v>
      </c>
      <c r="LQ23" s="282">
        <f t="shared" si="1867"/>
        <v>9.1493644652362871</v>
      </c>
      <c r="LR23" s="282">
        <f t="shared" si="1867"/>
        <v>9.1493644652362871</v>
      </c>
      <c r="LS23" s="282">
        <f t="shared" si="1867"/>
        <v>9.1493644652362871</v>
      </c>
      <c r="LT23" s="282">
        <f t="shared" si="1867"/>
        <v>9.1493644652362871</v>
      </c>
      <c r="LU23" s="282">
        <f t="shared" si="1867"/>
        <v>9.1493644652362871</v>
      </c>
      <c r="LV23" s="282">
        <f t="shared" si="1867"/>
        <v>9.1493644652362871</v>
      </c>
      <c r="LW23" s="282">
        <f t="shared" si="1867"/>
        <v>9.1493644652362871</v>
      </c>
      <c r="LX23" s="282">
        <f t="shared" si="1867"/>
        <v>9.1493644652362871</v>
      </c>
      <c r="LY23" s="282">
        <f t="shared" si="1867"/>
        <v>9.1493644652362871</v>
      </c>
      <c r="LZ23" s="282">
        <f t="shared" si="1867"/>
        <v>9.1493644652362871</v>
      </c>
      <c r="MA23" s="282">
        <f t="shared" si="1867"/>
        <v>9.1493644652362871</v>
      </c>
      <c r="MB23" s="332">
        <f t="shared" ref="MB23:NF23" si="1868">+$AN$23</f>
        <v>8.9098608437448981</v>
      </c>
      <c r="MC23" s="282">
        <f t="shared" si="1868"/>
        <v>8.9098608437448981</v>
      </c>
      <c r="MD23" s="282">
        <f t="shared" si="1868"/>
        <v>8.9098608437448981</v>
      </c>
      <c r="ME23" s="282">
        <f t="shared" si="1868"/>
        <v>8.9098608437448981</v>
      </c>
      <c r="MF23" s="282">
        <f t="shared" si="1868"/>
        <v>8.9098608437448981</v>
      </c>
      <c r="MG23" s="282">
        <f t="shared" si="1868"/>
        <v>8.9098608437448981</v>
      </c>
      <c r="MH23" s="282">
        <f t="shared" si="1868"/>
        <v>8.9098608437448981</v>
      </c>
      <c r="MI23" s="282">
        <f t="shared" si="1868"/>
        <v>8.9098608437448981</v>
      </c>
      <c r="MJ23" s="282">
        <f t="shared" si="1868"/>
        <v>8.9098608437448981</v>
      </c>
      <c r="MK23" s="282">
        <f t="shared" si="1868"/>
        <v>8.9098608437448981</v>
      </c>
      <c r="ML23" s="282">
        <f t="shared" si="1868"/>
        <v>8.9098608437448981</v>
      </c>
      <c r="MM23" s="282">
        <f t="shared" si="1868"/>
        <v>8.9098608437448981</v>
      </c>
      <c r="MN23" s="282">
        <f t="shared" si="1868"/>
        <v>8.9098608437448981</v>
      </c>
      <c r="MO23" s="282">
        <f t="shared" si="1868"/>
        <v>8.9098608437448981</v>
      </c>
      <c r="MP23" s="282">
        <f t="shared" si="1868"/>
        <v>8.9098608437448981</v>
      </c>
      <c r="MQ23" s="282">
        <f t="shared" si="1868"/>
        <v>8.9098608437448981</v>
      </c>
      <c r="MR23" s="282">
        <f t="shared" si="1868"/>
        <v>8.9098608437448981</v>
      </c>
      <c r="MS23" s="282">
        <f t="shared" si="1868"/>
        <v>8.9098608437448981</v>
      </c>
      <c r="MT23" s="282">
        <f t="shared" si="1868"/>
        <v>8.9098608437448981</v>
      </c>
      <c r="MU23" s="282">
        <f t="shared" si="1868"/>
        <v>8.9098608437448981</v>
      </c>
      <c r="MV23" s="282">
        <f t="shared" si="1868"/>
        <v>8.9098608437448981</v>
      </c>
      <c r="MW23" s="282">
        <f t="shared" si="1868"/>
        <v>8.9098608437448981</v>
      </c>
      <c r="MX23" s="282">
        <f t="shared" si="1868"/>
        <v>8.9098608437448981</v>
      </c>
      <c r="MY23" s="282">
        <f t="shared" si="1868"/>
        <v>8.9098608437448981</v>
      </c>
      <c r="MZ23" s="282">
        <f t="shared" si="1868"/>
        <v>8.9098608437448981</v>
      </c>
      <c r="NA23" s="282">
        <f t="shared" si="1868"/>
        <v>8.9098608437448981</v>
      </c>
      <c r="NB23" s="282">
        <f t="shared" si="1868"/>
        <v>8.9098608437448981</v>
      </c>
      <c r="NC23" s="282">
        <f t="shared" si="1868"/>
        <v>8.9098608437448981</v>
      </c>
      <c r="ND23" s="282">
        <f t="shared" si="1868"/>
        <v>8.9098608437448981</v>
      </c>
      <c r="NE23" s="282">
        <f t="shared" si="1868"/>
        <v>8.9098608437448981</v>
      </c>
      <c r="NF23" s="282">
        <f t="shared" si="1868"/>
        <v>8.9098608437448981</v>
      </c>
      <c r="NG23" s="332">
        <f t="shared" ref="NG23:OP23" si="1869">+$AO$23</f>
        <v>8.9140490959752761</v>
      </c>
      <c r="NH23" s="282">
        <f t="shared" si="1869"/>
        <v>8.9140490959752761</v>
      </c>
      <c r="NI23" s="282">
        <f t="shared" si="1869"/>
        <v>8.9140490959752761</v>
      </c>
      <c r="NJ23" s="282">
        <f t="shared" si="1869"/>
        <v>8.9140490959752761</v>
      </c>
      <c r="NK23" s="282">
        <f t="shared" si="1869"/>
        <v>8.9140490959752761</v>
      </c>
      <c r="NL23" s="282">
        <f t="shared" si="1869"/>
        <v>8.9140490959752761</v>
      </c>
      <c r="NM23" s="282">
        <f t="shared" si="1869"/>
        <v>8.9140490959752761</v>
      </c>
      <c r="NN23" s="282">
        <f t="shared" si="1869"/>
        <v>8.9140490959752761</v>
      </c>
      <c r="NO23" s="282">
        <f t="shared" si="1869"/>
        <v>8.9140490959752761</v>
      </c>
      <c r="NP23" s="282">
        <f t="shared" si="1869"/>
        <v>8.9140490959752761</v>
      </c>
      <c r="NQ23" s="282">
        <f t="shared" si="1869"/>
        <v>8.9140490959752761</v>
      </c>
      <c r="NR23" s="282">
        <f t="shared" si="1869"/>
        <v>8.9140490959752761</v>
      </c>
      <c r="NS23" s="282">
        <f t="shared" si="1869"/>
        <v>8.9140490959752761</v>
      </c>
      <c r="NT23" s="282">
        <f t="shared" si="1869"/>
        <v>8.9140490959752761</v>
      </c>
      <c r="NU23" s="282">
        <f t="shared" si="1869"/>
        <v>8.9140490959752761</v>
      </c>
      <c r="NV23" s="282">
        <f t="shared" si="1869"/>
        <v>8.9140490959752761</v>
      </c>
      <c r="NW23" s="282">
        <f t="shared" si="1869"/>
        <v>8.9140490959752761</v>
      </c>
      <c r="NX23" s="282">
        <f t="shared" si="1869"/>
        <v>8.9140490959752761</v>
      </c>
      <c r="NY23" s="282">
        <f t="shared" si="1869"/>
        <v>8.9140490959752761</v>
      </c>
      <c r="NZ23" s="282">
        <f t="shared" si="1869"/>
        <v>8.9140490959752761</v>
      </c>
      <c r="OA23" s="282">
        <f t="shared" si="1869"/>
        <v>8.9140490959752761</v>
      </c>
      <c r="OB23" s="282">
        <f t="shared" si="1869"/>
        <v>8.9140490959752761</v>
      </c>
      <c r="OC23" s="282">
        <f t="shared" si="1869"/>
        <v>8.9140490959752761</v>
      </c>
      <c r="OD23" s="282">
        <f t="shared" si="1869"/>
        <v>8.9140490959752761</v>
      </c>
      <c r="OE23" s="282">
        <f t="shared" si="1869"/>
        <v>8.9140490959752761</v>
      </c>
      <c r="OF23" s="282">
        <f t="shared" si="1869"/>
        <v>8.9140490959752761</v>
      </c>
      <c r="OG23" s="282">
        <f t="shared" si="1869"/>
        <v>8.9140490959752761</v>
      </c>
      <c r="OH23" s="282">
        <f t="shared" si="1869"/>
        <v>8.9140490959752761</v>
      </c>
      <c r="OI23" s="282">
        <f t="shared" si="1869"/>
        <v>8.9140490959752761</v>
      </c>
      <c r="OJ23" s="282">
        <f t="shared" si="1869"/>
        <v>8.9140490959752761</v>
      </c>
      <c r="OK23" s="282">
        <f t="shared" si="1869"/>
        <v>8.9140490959752761</v>
      </c>
      <c r="OL23" s="282">
        <f t="shared" si="1869"/>
        <v>8.9140490959752761</v>
      </c>
      <c r="OM23" s="282">
        <f t="shared" si="1869"/>
        <v>8.9140490959752761</v>
      </c>
      <c r="ON23" s="282">
        <f t="shared" si="1869"/>
        <v>8.9140490959752761</v>
      </c>
      <c r="OO23" s="282">
        <f t="shared" si="1869"/>
        <v>8.9140490959752761</v>
      </c>
      <c r="OP23" s="346">
        <f t="shared" si="1869"/>
        <v>8.9140490959752761</v>
      </c>
      <c r="OQ23" s="363">
        <f>+LOOKUP(OQ3,$AP$3:$OP$3,$AP$23:$OP$23)</f>
        <v>8.1607773660040355</v>
      </c>
      <c r="OR23" s="363">
        <f t="shared" ref="OR23:PQ23" si="1870">+LOOKUP(OR3,$AP$3:$OP$3,$AP$23:$OP$23)</f>
        <v>8.1607773660040355</v>
      </c>
      <c r="OS23" s="363">
        <f t="shared" si="1870"/>
        <v>8.1607773660040355</v>
      </c>
      <c r="OT23" s="363">
        <f t="shared" si="1870"/>
        <v>8.1607773660040355</v>
      </c>
      <c r="OU23" s="363">
        <f t="shared" si="1870"/>
        <v>8.1607773660040355</v>
      </c>
      <c r="OV23" s="363">
        <f t="shared" si="1870"/>
        <v>8.1607773660040355</v>
      </c>
      <c r="OW23" s="363">
        <f t="shared" si="1870"/>
        <v>8.1607773660040355</v>
      </c>
      <c r="OX23" s="363">
        <f t="shared" si="1870"/>
        <v>8.1607773660040355</v>
      </c>
      <c r="OY23" s="363">
        <f t="shared" si="1870"/>
        <v>8.1607773660040355</v>
      </c>
      <c r="OZ23" s="363">
        <f t="shared" si="1870"/>
        <v>8.1607773660040355</v>
      </c>
      <c r="PA23" s="363">
        <f t="shared" si="1870"/>
        <v>8.1607773660040355</v>
      </c>
      <c r="PB23" s="363">
        <f t="shared" si="1870"/>
        <v>8.1607773660040355</v>
      </c>
      <c r="PC23" s="363">
        <f t="shared" si="1870"/>
        <v>8.1607773660040355</v>
      </c>
      <c r="PD23" s="363">
        <f t="shared" si="1870"/>
        <v>8.1607773660040355</v>
      </c>
      <c r="PE23" s="363">
        <f t="shared" si="1870"/>
        <v>8.1607773660040355</v>
      </c>
      <c r="PF23" s="363">
        <f t="shared" si="1870"/>
        <v>8.1607773660040355</v>
      </c>
      <c r="PG23" s="363">
        <f t="shared" si="1870"/>
        <v>8.1607773660040355</v>
      </c>
      <c r="PH23" s="363">
        <f t="shared" si="1870"/>
        <v>8.1607773660040355</v>
      </c>
      <c r="PI23" s="363">
        <f t="shared" si="1870"/>
        <v>8.1607773660040355</v>
      </c>
      <c r="PJ23" s="363">
        <f t="shared" si="1870"/>
        <v>8.1607773660040355</v>
      </c>
      <c r="PK23" s="363">
        <f t="shared" si="1870"/>
        <v>8.1607773660040355</v>
      </c>
      <c r="PL23" s="363">
        <f t="shared" si="1870"/>
        <v>8.1607773660040355</v>
      </c>
      <c r="PM23" s="363">
        <f t="shared" si="1870"/>
        <v>8.1607773660040355</v>
      </c>
      <c r="PN23" s="363">
        <f t="shared" si="1870"/>
        <v>8.1607773660040355</v>
      </c>
      <c r="PO23" s="363">
        <f t="shared" si="1870"/>
        <v>8.1607773660040355</v>
      </c>
      <c r="PP23" s="363">
        <f t="shared" si="1870"/>
        <v>8.3437251910987005</v>
      </c>
      <c r="PQ23" s="363">
        <f t="shared" si="1870"/>
        <v>8.3437251910987005</v>
      </c>
      <c r="PR23" s="363">
        <f t="shared" ref="PR23:RV23" si="1871">+LOOKUP(PR3,$AP$3:$OP$3,$AP$23:$OP$23)</f>
        <v>8.3437251910987005</v>
      </c>
      <c r="PS23" s="363">
        <f t="shared" si="1871"/>
        <v>8.3437251910987005</v>
      </c>
      <c r="PT23" s="363">
        <f t="shared" si="1871"/>
        <v>8.3437251910987005</v>
      </c>
      <c r="PU23" s="363">
        <f t="shared" si="1871"/>
        <v>8.3437251910987005</v>
      </c>
      <c r="PV23" s="363">
        <f t="shared" si="1871"/>
        <v>8.3437251910987005</v>
      </c>
      <c r="PW23" s="363">
        <f t="shared" si="1871"/>
        <v>8.3437251910987005</v>
      </c>
      <c r="PX23" s="363">
        <f t="shared" si="1871"/>
        <v>8.3437251910987005</v>
      </c>
      <c r="PY23" s="363">
        <f t="shared" si="1871"/>
        <v>8.3437251910987005</v>
      </c>
      <c r="PZ23" s="363">
        <f t="shared" si="1871"/>
        <v>8.3437251910987005</v>
      </c>
      <c r="QA23" s="363">
        <f t="shared" si="1871"/>
        <v>8.3437251910987005</v>
      </c>
      <c r="QB23" s="363">
        <f t="shared" si="1871"/>
        <v>8.3437251910987005</v>
      </c>
      <c r="QC23" s="363">
        <f t="shared" si="1871"/>
        <v>8.3437251910987005</v>
      </c>
      <c r="QD23" s="363">
        <f t="shared" si="1871"/>
        <v>8.3437251910987005</v>
      </c>
      <c r="QE23" s="363">
        <f t="shared" si="1871"/>
        <v>8.3437251910987005</v>
      </c>
      <c r="QF23" s="363">
        <f t="shared" si="1871"/>
        <v>8.3437251910987005</v>
      </c>
      <c r="QG23" s="363">
        <f t="shared" si="1871"/>
        <v>8.3437251910987005</v>
      </c>
      <c r="QH23" s="363">
        <f t="shared" si="1871"/>
        <v>8.3437251910987005</v>
      </c>
      <c r="QI23" s="363">
        <f t="shared" si="1871"/>
        <v>8.3437251910987005</v>
      </c>
      <c r="QJ23" s="363">
        <f t="shared" si="1871"/>
        <v>8.3437251910987005</v>
      </c>
      <c r="QK23" s="363">
        <f t="shared" si="1871"/>
        <v>8.3437251910987005</v>
      </c>
      <c r="QL23" s="363">
        <f t="shared" si="1871"/>
        <v>8.3437251910987005</v>
      </c>
      <c r="QM23" s="363">
        <f t="shared" si="1871"/>
        <v>8.3437251910987005</v>
      </c>
      <c r="QN23" s="363">
        <f t="shared" si="1871"/>
        <v>8.3437251910987005</v>
      </c>
      <c r="QO23" s="363">
        <f t="shared" si="1871"/>
        <v>8.3437251910987005</v>
      </c>
      <c r="QP23" s="363">
        <f t="shared" si="1871"/>
        <v>8.3437251910987005</v>
      </c>
      <c r="QQ23" s="363">
        <f t="shared" si="1871"/>
        <v>8.3437251910987005</v>
      </c>
      <c r="QR23" s="363">
        <f t="shared" si="1871"/>
        <v>8.3437251910987005</v>
      </c>
      <c r="QS23" s="363">
        <f t="shared" si="1871"/>
        <v>8.3437251910987005</v>
      </c>
      <c r="QT23" s="363">
        <f t="shared" si="1871"/>
        <v>8.3437251910987005</v>
      </c>
      <c r="QU23" s="363">
        <f t="shared" si="1871"/>
        <v>8.4734942912684303</v>
      </c>
      <c r="QV23" s="363">
        <f t="shared" si="1871"/>
        <v>8.4734942912684303</v>
      </c>
      <c r="QW23" s="363">
        <f t="shared" si="1871"/>
        <v>8.4734942912684303</v>
      </c>
      <c r="QX23" s="363">
        <f t="shared" si="1871"/>
        <v>8.4734942912684303</v>
      </c>
      <c r="QY23" s="363">
        <f t="shared" si="1871"/>
        <v>8.4734942912684303</v>
      </c>
      <c r="QZ23" s="363">
        <f t="shared" si="1871"/>
        <v>8.4734942912684303</v>
      </c>
      <c r="RA23" s="363">
        <f t="shared" si="1871"/>
        <v>8.4734942912684303</v>
      </c>
      <c r="RB23" s="363">
        <f t="shared" si="1871"/>
        <v>8.4734942912684303</v>
      </c>
      <c r="RC23" s="363">
        <f t="shared" si="1871"/>
        <v>8.4734942912684303</v>
      </c>
      <c r="RD23" s="363">
        <f t="shared" si="1871"/>
        <v>8.4734942912684303</v>
      </c>
      <c r="RE23" s="363">
        <f t="shared" si="1871"/>
        <v>8.4734942912684303</v>
      </c>
      <c r="RF23" s="363">
        <f t="shared" si="1871"/>
        <v>8.4734942912684303</v>
      </c>
      <c r="RG23" s="363">
        <f t="shared" si="1871"/>
        <v>8.4734942912684303</v>
      </c>
      <c r="RH23" s="363">
        <f t="shared" si="1871"/>
        <v>8.4734942912684303</v>
      </c>
      <c r="RI23" s="363">
        <f t="shared" si="1871"/>
        <v>8.4734942912684303</v>
      </c>
      <c r="RJ23" s="363">
        <f t="shared" si="1871"/>
        <v>8.4734942912684303</v>
      </c>
      <c r="RK23" s="363">
        <f t="shared" si="1871"/>
        <v>8.4734942912684303</v>
      </c>
      <c r="RL23" s="363">
        <f t="shared" si="1871"/>
        <v>8.4734942912684303</v>
      </c>
      <c r="RM23" s="363">
        <f t="shared" si="1871"/>
        <v>8.4734942912684303</v>
      </c>
      <c r="RN23" s="363">
        <f t="shared" si="1871"/>
        <v>8.4734942912684303</v>
      </c>
      <c r="RO23" s="363">
        <f t="shared" si="1871"/>
        <v>8.4734942912684303</v>
      </c>
      <c r="RP23" s="363">
        <f t="shared" si="1871"/>
        <v>8.4734942912684303</v>
      </c>
      <c r="RQ23" s="363">
        <f t="shared" si="1871"/>
        <v>8.4734942912684303</v>
      </c>
      <c r="RR23" s="363">
        <f t="shared" si="1871"/>
        <v>8.4734942912684303</v>
      </c>
      <c r="RS23" s="363">
        <f t="shared" si="1871"/>
        <v>8.4734942912684303</v>
      </c>
      <c r="RT23" s="363">
        <f t="shared" si="1871"/>
        <v>8.4734942912684303</v>
      </c>
      <c r="RU23" s="363">
        <f t="shared" si="1871"/>
        <v>8.4734942912684303</v>
      </c>
      <c r="RV23" s="363">
        <f t="shared" si="1871"/>
        <v>8.4734942912684303</v>
      </c>
      <c r="RW23" s="363">
        <f t="shared" ref="RW23:UH23" si="1872">+LOOKUP(RW3,$AP$3:$OP$3,$AP$23:$OP$23)</f>
        <v>7.9418667866272541</v>
      </c>
      <c r="RX23" s="363">
        <f t="shared" si="1872"/>
        <v>7.9418667866272541</v>
      </c>
      <c r="RY23" s="363">
        <f t="shared" si="1872"/>
        <v>7.9418667866272541</v>
      </c>
      <c r="RZ23" s="363">
        <f t="shared" si="1872"/>
        <v>7.9418667866272541</v>
      </c>
      <c r="SA23" s="363">
        <f t="shared" si="1872"/>
        <v>7.9418667866272541</v>
      </c>
      <c r="SB23" s="363">
        <f t="shared" si="1872"/>
        <v>7.9418667866272541</v>
      </c>
      <c r="SC23" s="363">
        <f t="shared" si="1872"/>
        <v>7.9418667866272541</v>
      </c>
      <c r="SD23" s="363">
        <f t="shared" si="1872"/>
        <v>7.9418667866272541</v>
      </c>
      <c r="SE23" s="363">
        <f t="shared" si="1872"/>
        <v>7.9418667866272541</v>
      </c>
      <c r="SF23" s="363">
        <f t="shared" si="1872"/>
        <v>7.9418667866272541</v>
      </c>
      <c r="SG23" s="363">
        <f t="shared" si="1872"/>
        <v>7.9418667866272541</v>
      </c>
      <c r="SH23" s="363">
        <f t="shared" si="1872"/>
        <v>7.9418667866272541</v>
      </c>
      <c r="SI23" s="363">
        <f t="shared" si="1872"/>
        <v>7.9418667866272541</v>
      </c>
      <c r="SJ23" s="363">
        <f t="shared" si="1872"/>
        <v>7.9418667866272541</v>
      </c>
      <c r="SK23" s="363">
        <f t="shared" si="1872"/>
        <v>7.9418667866272541</v>
      </c>
      <c r="SL23" s="363">
        <f t="shared" si="1872"/>
        <v>7.9418667866272541</v>
      </c>
      <c r="SM23" s="363">
        <f t="shared" si="1872"/>
        <v>7.9418667866272541</v>
      </c>
      <c r="SN23" s="363">
        <f t="shared" si="1872"/>
        <v>7.9418667866272541</v>
      </c>
      <c r="SO23" s="363">
        <f t="shared" si="1872"/>
        <v>7.9418667866272541</v>
      </c>
      <c r="SP23" s="363">
        <f t="shared" si="1872"/>
        <v>7.9418667866272541</v>
      </c>
      <c r="SQ23" s="363">
        <f t="shared" si="1872"/>
        <v>7.9418667866272541</v>
      </c>
      <c r="SR23" s="363">
        <f t="shared" si="1872"/>
        <v>7.9418667866272541</v>
      </c>
      <c r="SS23" s="363">
        <f t="shared" si="1872"/>
        <v>7.9418667866272541</v>
      </c>
      <c r="ST23" s="363">
        <f t="shared" si="1872"/>
        <v>7.9418667866272541</v>
      </c>
      <c r="SU23" s="363">
        <f t="shared" si="1872"/>
        <v>7.9418667866272541</v>
      </c>
      <c r="SV23" s="363">
        <f t="shared" si="1872"/>
        <v>7.9418667866272541</v>
      </c>
      <c r="SW23" s="363">
        <f t="shared" si="1872"/>
        <v>7.9418667866272541</v>
      </c>
      <c r="SX23" s="363">
        <f t="shared" si="1872"/>
        <v>7.9418667866272541</v>
      </c>
      <c r="SY23" s="363">
        <f t="shared" si="1872"/>
        <v>7.9418667866272541</v>
      </c>
      <c r="SZ23" s="363">
        <f t="shared" si="1872"/>
        <v>7.9418667866272541</v>
      </c>
      <c r="TA23" s="363">
        <f t="shared" si="1872"/>
        <v>7.9418667866272541</v>
      </c>
      <c r="TB23" s="363">
        <f t="shared" si="1872"/>
        <v>7.2292991637386699</v>
      </c>
      <c r="TC23" s="363">
        <f t="shared" si="1872"/>
        <v>7.2292991637386699</v>
      </c>
      <c r="TD23" s="363">
        <f t="shared" si="1872"/>
        <v>7.2292991637386699</v>
      </c>
      <c r="TE23" s="363">
        <f t="shared" si="1872"/>
        <v>7.2292991637386699</v>
      </c>
      <c r="TF23" s="363">
        <f t="shared" si="1872"/>
        <v>7.2292991637386699</v>
      </c>
      <c r="TG23" s="363">
        <f t="shared" si="1872"/>
        <v>7.2292991637386699</v>
      </c>
      <c r="TH23" s="363">
        <f t="shared" si="1872"/>
        <v>7.2292991637386699</v>
      </c>
      <c r="TI23" s="363">
        <f t="shared" si="1872"/>
        <v>7.2292991637386699</v>
      </c>
      <c r="TJ23" s="363">
        <f t="shared" si="1872"/>
        <v>7.2292991637386699</v>
      </c>
      <c r="TK23" s="363">
        <f t="shared" si="1872"/>
        <v>7.2292991637386699</v>
      </c>
      <c r="TL23" s="363">
        <f t="shared" si="1872"/>
        <v>7.2292991637386699</v>
      </c>
      <c r="TM23" s="363">
        <f t="shared" si="1872"/>
        <v>7.2292991637386699</v>
      </c>
      <c r="TN23" s="363">
        <f t="shared" si="1872"/>
        <v>7.2292991637386699</v>
      </c>
      <c r="TO23" s="363">
        <f t="shared" si="1872"/>
        <v>7.2292991637386699</v>
      </c>
      <c r="TP23" s="363">
        <f t="shared" si="1872"/>
        <v>7.2292991637386699</v>
      </c>
      <c r="TQ23" s="363">
        <f t="shared" si="1872"/>
        <v>7.2292991637386699</v>
      </c>
      <c r="TR23" s="363">
        <f t="shared" si="1872"/>
        <v>7.2292991637386699</v>
      </c>
      <c r="TS23" s="363">
        <f t="shared" si="1872"/>
        <v>7.2292991637386699</v>
      </c>
      <c r="TT23" s="363">
        <f t="shared" si="1872"/>
        <v>7.2292991637386699</v>
      </c>
      <c r="TU23" s="363">
        <f t="shared" si="1872"/>
        <v>7.2292991637386699</v>
      </c>
      <c r="TV23" s="363">
        <f t="shared" si="1872"/>
        <v>7.2292991637386699</v>
      </c>
      <c r="TW23" s="363">
        <f t="shared" si="1872"/>
        <v>7.2292991637386699</v>
      </c>
      <c r="TX23" s="363">
        <f t="shared" si="1872"/>
        <v>7.2292991637386699</v>
      </c>
      <c r="TY23" s="363">
        <f t="shared" si="1872"/>
        <v>7.2292991637386699</v>
      </c>
      <c r="TZ23" s="363">
        <f t="shared" si="1872"/>
        <v>7.2292991637386699</v>
      </c>
      <c r="UA23" s="363">
        <f t="shared" si="1872"/>
        <v>7.2292991637386699</v>
      </c>
      <c r="UB23" s="363">
        <f t="shared" si="1872"/>
        <v>7.2292991637386699</v>
      </c>
      <c r="UC23" s="363">
        <f t="shared" si="1872"/>
        <v>7.2292991637386699</v>
      </c>
      <c r="UD23" s="363">
        <f t="shared" si="1872"/>
        <v>7.2292991637386699</v>
      </c>
      <c r="UE23" s="363">
        <f t="shared" si="1872"/>
        <v>7.2292991637386699</v>
      </c>
      <c r="UF23" s="363">
        <f t="shared" si="1872"/>
        <v>7.5517408930398808</v>
      </c>
      <c r="UG23" s="363">
        <f t="shared" si="1872"/>
        <v>7.5517408930398808</v>
      </c>
      <c r="UH23" s="363">
        <f t="shared" si="1872"/>
        <v>7.5517408930398808</v>
      </c>
      <c r="UI23" s="363">
        <f t="shared" ref="UI23:WT23" si="1873">+LOOKUP(UI3,$AP$3:$OP$3,$AP$23:$OP$23)</f>
        <v>7.5517408930398808</v>
      </c>
      <c r="UJ23" s="363">
        <f t="shared" si="1873"/>
        <v>7.5517408930398808</v>
      </c>
      <c r="UK23" s="363">
        <f t="shared" si="1873"/>
        <v>7.5517408930398808</v>
      </c>
      <c r="UL23" s="363">
        <f t="shared" si="1873"/>
        <v>7.5517408930398808</v>
      </c>
      <c r="UM23" s="363">
        <f t="shared" si="1873"/>
        <v>7.5517408930398808</v>
      </c>
      <c r="UN23" s="363">
        <f t="shared" si="1873"/>
        <v>7.5517408930398808</v>
      </c>
      <c r="UO23" s="363">
        <f t="shared" si="1873"/>
        <v>7.5517408930398808</v>
      </c>
      <c r="UP23" s="363">
        <f t="shared" si="1873"/>
        <v>7.5517408930398808</v>
      </c>
      <c r="UQ23" s="363">
        <f t="shared" si="1873"/>
        <v>7.5517408930398808</v>
      </c>
      <c r="UR23" s="363">
        <f t="shared" si="1873"/>
        <v>7.5517408930398808</v>
      </c>
      <c r="US23" s="363">
        <f t="shared" si="1873"/>
        <v>7.5517408930398808</v>
      </c>
      <c r="UT23" s="363">
        <f t="shared" si="1873"/>
        <v>7.5517408930398808</v>
      </c>
      <c r="UU23" s="363">
        <f t="shared" si="1873"/>
        <v>7.5517408930398808</v>
      </c>
      <c r="UV23" s="363">
        <f t="shared" si="1873"/>
        <v>7.5517408930398808</v>
      </c>
      <c r="UW23" s="363">
        <f t="shared" si="1873"/>
        <v>7.5517408930398808</v>
      </c>
      <c r="UX23" s="363">
        <f t="shared" si="1873"/>
        <v>7.5517408930398808</v>
      </c>
      <c r="UY23" s="363">
        <f t="shared" si="1873"/>
        <v>7.5517408930398808</v>
      </c>
      <c r="UZ23" s="363">
        <f t="shared" si="1873"/>
        <v>7.5517408930398808</v>
      </c>
      <c r="VA23" s="363">
        <f t="shared" si="1873"/>
        <v>7.5517408930398808</v>
      </c>
      <c r="VB23" s="363">
        <f t="shared" si="1873"/>
        <v>7.5517408930398808</v>
      </c>
      <c r="VC23" s="363">
        <f t="shared" si="1873"/>
        <v>7.5517408930398808</v>
      </c>
      <c r="VD23" s="363">
        <f t="shared" si="1873"/>
        <v>7.5517408930398808</v>
      </c>
      <c r="VE23" s="363">
        <f t="shared" si="1873"/>
        <v>7.5517408930398808</v>
      </c>
      <c r="VF23" s="363">
        <f t="shared" si="1873"/>
        <v>7.5517408930398808</v>
      </c>
      <c r="VG23" s="363">
        <f t="shared" si="1873"/>
        <v>7.5517408930398808</v>
      </c>
      <c r="VH23" s="363">
        <f t="shared" si="1873"/>
        <v>7.5517408930398808</v>
      </c>
      <c r="VI23" s="363">
        <f t="shared" si="1873"/>
        <v>7.5517408930398808</v>
      </c>
      <c r="VJ23" s="363">
        <f t="shared" si="1873"/>
        <v>7.5517408930398808</v>
      </c>
      <c r="VK23" s="363">
        <f t="shared" si="1873"/>
        <v>8.355624905714258</v>
      </c>
      <c r="VL23" s="363">
        <f t="shared" si="1873"/>
        <v>8.355624905714258</v>
      </c>
      <c r="VM23" s="363">
        <f t="shared" si="1873"/>
        <v>8.355624905714258</v>
      </c>
      <c r="VN23" s="363">
        <f t="shared" si="1873"/>
        <v>8.355624905714258</v>
      </c>
      <c r="VO23" s="363">
        <f t="shared" si="1873"/>
        <v>8.355624905714258</v>
      </c>
      <c r="VP23" s="363">
        <f t="shared" si="1873"/>
        <v>8.355624905714258</v>
      </c>
      <c r="VQ23" s="363">
        <f t="shared" si="1873"/>
        <v>8.355624905714258</v>
      </c>
      <c r="VR23" s="363">
        <f t="shared" si="1873"/>
        <v>8.355624905714258</v>
      </c>
      <c r="VS23" s="363">
        <f t="shared" si="1873"/>
        <v>8.355624905714258</v>
      </c>
      <c r="VT23" s="363">
        <f t="shared" si="1873"/>
        <v>8.355624905714258</v>
      </c>
      <c r="VU23" s="363">
        <f t="shared" si="1873"/>
        <v>8.355624905714258</v>
      </c>
      <c r="VV23" s="363">
        <f t="shared" si="1873"/>
        <v>8.355624905714258</v>
      </c>
      <c r="VW23" s="363">
        <f t="shared" si="1873"/>
        <v>8.355624905714258</v>
      </c>
      <c r="VX23" s="363">
        <f t="shared" si="1873"/>
        <v>8.355624905714258</v>
      </c>
      <c r="VY23" s="363">
        <f t="shared" si="1873"/>
        <v>8.355624905714258</v>
      </c>
      <c r="VZ23" s="363">
        <f t="shared" si="1873"/>
        <v>8.355624905714258</v>
      </c>
      <c r="WA23" s="363">
        <f t="shared" si="1873"/>
        <v>8.355624905714258</v>
      </c>
      <c r="WB23" s="363">
        <f t="shared" si="1873"/>
        <v>8.355624905714258</v>
      </c>
      <c r="WC23" s="363">
        <f t="shared" si="1873"/>
        <v>8.355624905714258</v>
      </c>
      <c r="WD23" s="363">
        <f t="shared" si="1873"/>
        <v>8.355624905714258</v>
      </c>
      <c r="WE23" s="363">
        <f t="shared" si="1873"/>
        <v>8.355624905714258</v>
      </c>
      <c r="WF23" s="363">
        <f t="shared" si="1873"/>
        <v>8.355624905714258</v>
      </c>
      <c r="WG23" s="363">
        <f t="shared" si="1873"/>
        <v>8.355624905714258</v>
      </c>
      <c r="WH23" s="363">
        <f t="shared" si="1873"/>
        <v>8.355624905714258</v>
      </c>
      <c r="WI23" s="363">
        <f t="shared" si="1873"/>
        <v>8.355624905714258</v>
      </c>
      <c r="WJ23" s="363">
        <f t="shared" si="1873"/>
        <v>8.355624905714258</v>
      </c>
      <c r="WK23" s="363">
        <f t="shared" si="1873"/>
        <v>8.355624905714258</v>
      </c>
      <c r="WL23" s="363">
        <f t="shared" si="1873"/>
        <v>8.355624905714258</v>
      </c>
      <c r="WM23" s="363">
        <f t="shared" si="1873"/>
        <v>8.355624905714258</v>
      </c>
      <c r="WN23" s="363">
        <f t="shared" si="1873"/>
        <v>8.355624905714258</v>
      </c>
      <c r="WO23" s="363">
        <f t="shared" si="1873"/>
        <v>7.779235356039929</v>
      </c>
      <c r="WP23" s="363">
        <f t="shared" si="1873"/>
        <v>7.779235356039929</v>
      </c>
      <c r="WQ23" s="363">
        <f t="shared" si="1873"/>
        <v>7.779235356039929</v>
      </c>
      <c r="WR23" s="363">
        <f t="shared" si="1873"/>
        <v>7.779235356039929</v>
      </c>
      <c r="WS23" s="363">
        <f t="shared" si="1873"/>
        <v>7.779235356039929</v>
      </c>
      <c r="WT23" s="363">
        <f t="shared" si="1873"/>
        <v>7.779235356039929</v>
      </c>
      <c r="WU23" s="363">
        <f t="shared" ref="WU23:ZF23" si="1874">+LOOKUP(WU3,$AP$3:$OP$3,$AP$23:$OP$23)</f>
        <v>7.779235356039929</v>
      </c>
      <c r="WV23" s="363">
        <f t="shared" si="1874"/>
        <v>7.779235356039929</v>
      </c>
      <c r="WW23" s="363">
        <f t="shared" si="1874"/>
        <v>7.779235356039929</v>
      </c>
      <c r="WX23" s="363">
        <f t="shared" si="1874"/>
        <v>7.779235356039929</v>
      </c>
      <c r="WY23" s="363">
        <f t="shared" si="1874"/>
        <v>7.779235356039929</v>
      </c>
      <c r="WZ23" s="363">
        <f t="shared" si="1874"/>
        <v>7.779235356039929</v>
      </c>
      <c r="XA23" s="363">
        <f t="shared" si="1874"/>
        <v>7.779235356039929</v>
      </c>
      <c r="XB23" s="363">
        <f t="shared" si="1874"/>
        <v>7.779235356039929</v>
      </c>
      <c r="XC23" s="363">
        <f t="shared" si="1874"/>
        <v>7.779235356039929</v>
      </c>
      <c r="XD23" s="363">
        <f t="shared" si="1874"/>
        <v>7.779235356039929</v>
      </c>
      <c r="XE23" s="363">
        <f t="shared" si="1874"/>
        <v>7.779235356039929</v>
      </c>
      <c r="XF23" s="363">
        <f t="shared" si="1874"/>
        <v>7.779235356039929</v>
      </c>
      <c r="XG23" s="363">
        <f t="shared" si="1874"/>
        <v>7.779235356039929</v>
      </c>
      <c r="XH23" s="363">
        <f t="shared" si="1874"/>
        <v>7.779235356039929</v>
      </c>
      <c r="XI23" s="363">
        <f t="shared" si="1874"/>
        <v>7.779235356039929</v>
      </c>
      <c r="XJ23" s="363">
        <f t="shared" si="1874"/>
        <v>7.779235356039929</v>
      </c>
      <c r="XK23" s="363">
        <f t="shared" si="1874"/>
        <v>7.779235356039929</v>
      </c>
      <c r="XL23" s="363">
        <f t="shared" si="1874"/>
        <v>7.779235356039929</v>
      </c>
      <c r="XM23" s="363">
        <f t="shared" si="1874"/>
        <v>7.779235356039929</v>
      </c>
      <c r="XN23" s="363">
        <f t="shared" si="1874"/>
        <v>7.779235356039929</v>
      </c>
      <c r="XO23" s="363">
        <f t="shared" si="1874"/>
        <v>7.779235356039929</v>
      </c>
      <c r="XP23" s="363">
        <f t="shared" si="1874"/>
        <v>7.779235356039929</v>
      </c>
      <c r="XQ23" s="363">
        <f t="shared" si="1874"/>
        <v>7.779235356039929</v>
      </c>
      <c r="XR23" s="363">
        <f t="shared" si="1874"/>
        <v>7.779235356039929</v>
      </c>
      <c r="XS23" s="363">
        <f t="shared" si="1874"/>
        <v>7.779235356039929</v>
      </c>
      <c r="XT23" s="363">
        <f t="shared" si="1874"/>
        <v>7.9306876951202838</v>
      </c>
      <c r="XU23" s="363">
        <f t="shared" si="1874"/>
        <v>7.9306876951202838</v>
      </c>
      <c r="XV23" s="363">
        <f t="shared" si="1874"/>
        <v>7.9306876951202838</v>
      </c>
      <c r="XW23" s="363">
        <f t="shared" si="1874"/>
        <v>7.9306876951202838</v>
      </c>
      <c r="XX23" s="363">
        <f t="shared" si="1874"/>
        <v>7.9306876951202838</v>
      </c>
      <c r="XY23" s="363">
        <f t="shared" si="1874"/>
        <v>7.9306876951202838</v>
      </c>
      <c r="XZ23" s="363">
        <f t="shared" si="1874"/>
        <v>7.9306876951202838</v>
      </c>
      <c r="YA23" s="363">
        <f t="shared" si="1874"/>
        <v>7.9306876951202838</v>
      </c>
      <c r="YB23" s="363">
        <f t="shared" si="1874"/>
        <v>7.9306876951202838</v>
      </c>
      <c r="YC23" s="363">
        <f t="shared" si="1874"/>
        <v>7.9306876951202838</v>
      </c>
      <c r="YD23" s="363">
        <f t="shared" si="1874"/>
        <v>7.9306876951202838</v>
      </c>
      <c r="YE23" s="363">
        <f t="shared" si="1874"/>
        <v>7.9306876951202838</v>
      </c>
      <c r="YF23" s="363">
        <f t="shared" si="1874"/>
        <v>7.9306876951202838</v>
      </c>
      <c r="YG23" s="363">
        <f t="shared" si="1874"/>
        <v>7.9306876951202838</v>
      </c>
      <c r="YH23" s="363">
        <f t="shared" si="1874"/>
        <v>7.9306876951202838</v>
      </c>
      <c r="YI23" s="363">
        <f t="shared" si="1874"/>
        <v>7.9306876951202838</v>
      </c>
      <c r="YJ23" s="363">
        <f t="shared" si="1874"/>
        <v>7.9306876951202838</v>
      </c>
      <c r="YK23" s="363">
        <f t="shared" si="1874"/>
        <v>7.9306876951202838</v>
      </c>
      <c r="YL23" s="363">
        <f t="shared" si="1874"/>
        <v>7.9306876951202838</v>
      </c>
      <c r="YM23" s="363">
        <f t="shared" si="1874"/>
        <v>7.9306876951202838</v>
      </c>
      <c r="YN23" s="363">
        <f t="shared" si="1874"/>
        <v>7.9306876951202838</v>
      </c>
      <c r="YO23" s="363">
        <f t="shared" si="1874"/>
        <v>7.9306876951202838</v>
      </c>
      <c r="YP23" s="363">
        <f t="shared" si="1874"/>
        <v>7.9306876951202838</v>
      </c>
      <c r="YQ23" s="363">
        <f t="shared" si="1874"/>
        <v>7.9306876951202838</v>
      </c>
      <c r="YR23" s="363">
        <f t="shared" si="1874"/>
        <v>7.9306876951202838</v>
      </c>
      <c r="YS23" s="363">
        <f t="shared" si="1874"/>
        <v>7.9306876951202838</v>
      </c>
      <c r="YT23" s="363">
        <f t="shared" si="1874"/>
        <v>7.9306876951202838</v>
      </c>
      <c r="YU23" s="363">
        <f t="shared" si="1874"/>
        <v>7.9306876951202838</v>
      </c>
      <c r="YV23" s="363">
        <f t="shared" si="1874"/>
        <v>7.9306876951202838</v>
      </c>
      <c r="YW23" s="363">
        <f t="shared" si="1874"/>
        <v>7.9306876951202838</v>
      </c>
      <c r="YX23" s="363">
        <f t="shared" si="1874"/>
        <v>7.9306876951202838</v>
      </c>
      <c r="YY23" s="363">
        <f t="shared" si="1874"/>
        <v>9.1493644652362871</v>
      </c>
      <c r="YZ23" s="363">
        <f t="shared" si="1874"/>
        <v>9.1493644652362871</v>
      </c>
      <c r="ZA23" s="363">
        <f t="shared" si="1874"/>
        <v>9.1493644652362871</v>
      </c>
      <c r="ZB23" s="363">
        <f t="shared" si="1874"/>
        <v>9.1493644652362871</v>
      </c>
      <c r="ZC23" s="363">
        <f t="shared" si="1874"/>
        <v>9.1493644652362871</v>
      </c>
      <c r="ZD23" s="363">
        <f t="shared" si="1874"/>
        <v>9.1493644652362871</v>
      </c>
      <c r="ZE23" s="363">
        <f t="shared" si="1874"/>
        <v>9.1493644652362871</v>
      </c>
      <c r="ZF23" s="363">
        <f t="shared" si="1874"/>
        <v>9.1493644652362871</v>
      </c>
      <c r="ZG23" s="363">
        <f t="shared" ref="ZG23:ABR23" si="1875">+LOOKUP(ZG3,$AP$3:$OP$3,$AP$23:$OP$23)</f>
        <v>9.1493644652362871</v>
      </c>
      <c r="ZH23" s="363">
        <f t="shared" si="1875"/>
        <v>9.1493644652362871</v>
      </c>
      <c r="ZI23" s="363">
        <f t="shared" si="1875"/>
        <v>9.1493644652362871</v>
      </c>
      <c r="ZJ23" s="363">
        <f t="shared" si="1875"/>
        <v>9.1493644652362871</v>
      </c>
      <c r="ZK23" s="363">
        <f t="shared" si="1875"/>
        <v>9.1493644652362871</v>
      </c>
      <c r="ZL23" s="363">
        <f t="shared" si="1875"/>
        <v>9.1493644652362871</v>
      </c>
      <c r="ZM23" s="363">
        <f t="shared" si="1875"/>
        <v>9.1493644652362871</v>
      </c>
      <c r="ZN23" s="363">
        <f t="shared" si="1875"/>
        <v>9.1493644652362871</v>
      </c>
      <c r="ZO23" s="363">
        <f t="shared" si="1875"/>
        <v>9.1493644652362871</v>
      </c>
      <c r="ZP23" s="363">
        <f t="shared" si="1875"/>
        <v>9.1493644652362871</v>
      </c>
      <c r="ZQ23" s="363">
        <f t="shared" si="1875"/>
        <v>9.1493644652362871</v>
      </c>
      <c r="ZR23" s="363">
        <f t="shared" si="1875"/>
        <v>9.1493644652362871</v>
      </c>
      <c r="ZS23" s="363">
        <f t="shared" si="1875"/>
        <v>9.1493644652362871</v>
      </c>
      <c r="ZT23" s="363">
        <f t="shared" si="1875"/>
        <v>9.1493644652362871</v>
      </c>
      <c r="ZU23" s="363">
        <f t="shared" si="1875"/>
        <v>9.1493644652362871</v>
      </c>
      <c r="ZV23" s="363">
        <f t="shared" si="1875"/>
        <v>9.1493644652362871</v>
      </c>
      <c r="ZW23" s="363">
        <f t="shared" si="1875"/>
        <v>9.1493644652362871</v>
      </c>
      <c r="ZX23" s="363">
        <f t="shared" si="1875"/>
        <v>9.1493644652362871</v>
      </c>
      <c r="ZY23" s="363">
        <f t="shared" si="1875"/>
        <v>9.1493644652362871</v>
      </c>
      <c r="ZZ23" s="363">
        <f t="shared" si="1875"/>
        <v>9.1493644652362871</v>
      </c>
      <c r="AAA23" s="363">
        <f t="shared" si="1875"/>
        <v>9.1493644652362871</v>
      </c>
      <c r="AAB23" s="363">
        <f t="shared" si="1875"/>
        <v>9.1493644652362871</v>
      </c>
      <c r="AAC23" s="363">
        <f t="shared" si="1875"/>
        <v>8.9098608437448981</v>
      </c>
      <c r="AAD23" s="363">
        <f t="shared" si="1875"/>
        <v>8.9098608437448981</v>
      </c>
      <c r="AAE23" s="363">
        <f t="shared" si="1875"/>
        <v>8.9098608437448981</v>
      </c>
      <c r="AAF23" s="363">
        <f t="shared" si="1875"/>
        <v>8.9098608437448981</v>
      </c>
      <c r="AAG23" s="363">
        <f t="shared" si="1875"/>
        <v>8.9098608437448981</v>
      </c>
      <c r="AAH23" s="363">
        <f t="shared" si="1875"/>
        <v>8.9098608437448981</v>
      </c>
      <c r="AAI23" s="363">
        <f t="shared" si="1875"/>
        <v>8.9098608437448981</v>
      </c>
      <c r="AAJ23" s="363">
        <f t="shared" si="1875"/>
        <v>8.9098608437448981</v>
      </c>
      <c r="AAK23" s="363">
        <f t="shared" si="1875"/>
        <v>8.9098608437448981</v>
      </c>
      <c r="AAL23" s="363">
        <f t="shared" si="1875"/>
        <v>8.9098608437448981</v>
      </c>
      <c r="AAM23" s="363">
        <f t="shared" si="1875"/>
        <v>8.9098608437448981</v>
      </c>
      <c r="AAN23" s="363">
        <f t="shared" si="1875"/>
        <v>8.9098608437448981</v>
      </c>
      <c r="AAO23" s="363">
        <f t="shared" si="1875"/>
        <v>8.9098608437448981</v>
      </c>
      <c r="AAP23" s="363">
        <f t="shared" si="1875"/>
        <v>8.9098608437448981</v>
      </c>
      <c r="AAQ23" s="363">
        <f t="shared" si="1875"/>
        <v>8.9098608437448981</v>
      </c>
      <c r="AAR23" s="363">
        <f t="shared" si="1875"/>
        <v>8.9098608437448981</v>
      </c>
      <c r="AAS23" s="363">
        <f t="shared" si="1875"/>
        <v>8.9098608437448981</v>
      </c>
      <c r="AAT23" s="363">
        <f t="shared" si="1875"/>
        <v>8.9098608437448981</v>
      </c>
      <c r="AAU23" s="363">
        <f t="shared" si="1875"/>
        <v>8.9098608437448981</v>
      </c>
      <c r="AAV23" s="363">
        <f t="shared" si="1875"/>
        <v>8.9098608437448981</v>
      </c>
      <c r="AAW23" s="363">
        <f t="shared" si="1875"/>
        <v>8.9098608437448981</v>
      </c>
      <c r="AAX23" s="363">
        <f t="shared" si="1875"/>
        <v>8.9098608437448981</v>
      </c>
      <c r="AAY23" s="363">
        <f t="shared" si="1875"/>
        <v>8.9098608437448981</v>
      </c>
      <c r="AAZ23" s="363">
        <f t="shared" si="1875"/>
        <v>8.9098608437448981</v>
      </c>
      <c r="ABA23" s="363">
        <f t="shared" si="1875"/>
        <v>8.9098608437448981</v>
      </c>
      <c r="ABB23" s="363">
        <f t="shared" si="1875"/>
        <v>8.9098608437448981</v>
      </c>
      <c r="ABC23" s="363">
        <f t="shared" si="1875"/>
        <v>8.9098608437448981</v>
      </c>
      <c r="ABD23" s="363">
        <f t="shared" si="1875"/>
        <v>8.9098608437448981</v>
      </c>
      <c r="ABE23" s="363">
        <f t="shared" si="1875"/>
        <v>8.9098608437448981</v>
      </c>
      <c r="ABF23" s="363">
        <f t="shared" si="1875"/>
        <v>8.9098608437448981</v>
      </c>
      <c r="ABG23" s="363">
        <f t="shared" si="1875"/>
        <v>8.9098608437448981</v>
      </c>
      <c r="ABH23" s="363">
        <f t="shared" si="1875"/>
        <v>8.9140490959752761</v>
      </c>
      <c r="ABI23" s="363">
        <f t="shared" si="1875"/>
        <v>8.9140490959752761</v>
      </c>
      <c r="ABJ23" s="363">
        <f t="shared" si="1875"/>
        <v>8.9140490959752761</v>
      </c>
      <c r="ABK23" s="363">
        <f t="shared" si="1875"/>
        <v>8.9140490959752761</v>
      </c>
      <c r="ABL23" s="363">
        <f t="shared" si="1875"/>
        <v>8.9140490959752761</v>
      </c>
      <c r="ABM23" s="363">
        <f t="shared" si="1875"/>
        <v>8.9140490959752761</v>
      </c>
      <c r="ABN23" s="363">
        <f t="shared" si="1875"/>
        <v>8.9140490959752761</v>
      </c>
      <c r="ABO23" s="363">
        <f t="shared" si="1875"/>
        <v>8.9140490959752761</v>
      </c>
      <c r="ABP23" s="363">
        <f t="shared" si="1875"/>
        <v>8.9140490959752761</v>
      </c>
      <c r="ABQ23" s="363">
        <f t="shared" si="1875"/>
        <v>8.9140490959752761</v>
      </c>
      <c r="ABR23" s="363">
        <f t="shared" si="1875"/>
        <v>8.9140490959752761</v>
      </c>
      <c r="ABS23" s="363">
        <f t="shared" ref="ABS23:ACQ23" si="1876">+LOOKUP(ABS3,$AP$3:$OP$3,$AP$23:$OP$23)</f>
        <v>8.9140490959752761</v>
      </c>
      <c r="ABT23" s="363">
        <f t="shared" si="1876"/>
        <v>8.9140490959752761</v>
      </c>
      <c r="ABU23" s="363">
        <f t="shared" si="1876"/>
        <v>8.9140490959752761</v>
      </c>
      <c r="ABV23" s="363">
        <f t="shared" si="1876"/>
        <v>8.9140490959752761</v>
      </c>
      <c r="ABW23" s="363">
        <f t="shared" si="1876"/>
        <v>8.9140490959752761</v>
      </c>
      <c r="ABX23" s="363">
        <f t="shared" si="1876"/>
        <v>8.9140490959752761</v>
      </c>
      <c r="ABY23" s="363">
        <f t="shared" si="1876"/>
        <v>8.9140490959752761</v>
      </c>
      <c r="ABZ23" s="363">
        <f t="shared" si="1876"/>
        <v>8.9140490959752761</v>
      </c>
      <c r="ACA23" s="363">
        <f t="shared" si="1876"/>
        <v>8.9140490959752761</v>
      </c>
      <c r="ACB23" s="363">
        <f t="shared" si="1876"/>
        <v>8.9140490959752761</v>
      </c>
      <c r="ACC23" s="363">
        <f t="shared" si="1876"/>
        <v>8.9140490959752761</v>
      </c>
      <c r="ACD23" s="363">
        <f t="shared" si="1876"/>
        <v>8.9140490959752761</v>
      </c>
      <c r="ACE23" s="363">
        <f t="shared" si="1876"/>
        <v>8.9140490959752761</v>
      </c>
      <c r="ACF23" s="363">
        <f t="shared" si="1876"/>
        <v>8.9140490959752761</v>
      </c>
      <c r="ACG23" s="363">
        <f t="shared" si="1876"/>
        <v>8.9140490959752761</v>
      </c>
      <c r="ACH23" s="363">
        <f t="shared" si="1876"/>
        <v>8.9140490959752761</v>
      </c>
      <c r="ACI23" s="363">
        <f t="shared" si="1876"/>
        <v>8.9140490959752761</v>
      </c>
      <c r="ACJ23" s="363">
        <f t="shared" si="1876"/>
        <v>8.9140490959752761</v>
      </c>
      <c r="ACK23" s="363">
        <f t="shared" si="1876"/>
        <v>8.9140490959752761</v>
      </c>
      <c r="ACL23" s="363">
        <f t="shared" si="1876"/>
        <v>8.9140490959752761</v>
      </c>
      <c r="ACM23" s="363">
        <f t="shared" si="1876"/>
        <v>8.9140490959752761</v>
      </c>
      <c r="ACN23" s="363">
        <f t="shared" si="1876"/>
        <v>8.9140490959752761</v>
      </c>
      <c r="ACO23" s="363">
        <f t="shared" si="1876"/>
        <v>8.9140490959752761</v>
      </c>
      <c r="ACP23" s="363">
        <f t="shared" si="1876"/>
        <v>8.9140490959752761</v>
      </c>
      <c r="ACQ23" s="363">
        <f t="shared" si="1876"/>
        <v>8.9140490959752761</v>
      </c>
      <c r="ACR23" s="363">
        <f>+ACR22*31.1035/ACR14</f>
        <v>8.1607773660040355</v>
      </c>
      <c r="ACS23" s="363">
        <f>+ACS22*31.1035/ACS14</f>
        <v>8.1607773660040355</v>
      </c>
      <c r="ACT23" s="363">
        <f t="shared" ref="ACT23:ACX23" si="1877">+ACT22*31.1035/ACT14</f>
        <v>8.1607773660040355</v>
      </c>
      <c r="ACU23" s="363">
        <f t="shared" si="1877"/>
        <v>8.1607773660040355</v>
      </c>
      <c r="ACV23" s="363">
        <f t="shared" si="1877"/>
        <v>8.2914543839287962</v>
      </c>
      <c r="ACW23" s="363">
        <f t="shared" si="1877"/>
        <v>8.3437251910987005</v>
      </c>
      <c r="ACX23" s="363">
        <f t="shared" si="1877"/>
        <v>8.3437251910987005</v>
      </c>
      <c r="ACY23" s="363">
        <f t="shared" ref="ACY23" si="1878">+ACY22*31.1035/ACY14</f>
        <v>8.3437251910987005</v>
      </c>
      <c r="ACZ23" s="363">
        <f t="shared" ref="ACZ23" si="1879">+ACZ22*31.1035/ACZ14</f>
        <v>8.3808020768614817</v>
      </c>
      <c r="ADA23" s="363">
        <f t="shared" ref="ADA23:ADC23" si="1880">+ADA22*31.1035/ADA14</f>
        <v>8.4734942912684303</v>
      </c>
      <c r="ADB23" s="363">
        <f t="shared" si="1880"/>
        <v>8.4734942912684303</v>
      </c>
      <c r="ADC23" s="363">
        <f t="shared" si="1880"/>
        <v>8.4734942912684303</v>
      </c>
      <c r="ADD23" s="363">
        <f t="shared" ref="ADD23" si="1881">+ADD22*31.1035/ADD14</f>
        <v>8.2784804603708064</v>
      </c>
      <c r="ADE23" s="363">
        <f t="shared" ref="ADE23" si="1882">+ADE22*31.1035/ADE14</f>
        <v>7.9418667866272523</v>
      </c>
      <c r="ADF23" s="363">
        <f t="shared" ref="ADF23:ADH23" si="1883">+ADF22*31.1035/ADF14</f>
        <v>7.9418667866272523</v>
      </c>
      <c r="ADG23" s="363">
        <f t="shared" si="1883"/>
        <v>7.9418667866272514</v>
      </c>
      <c r="ADH23" s="363">
        <f t="shared" si="1883"/>
        <v>7.9418667866272523</v>
      </c>
      <c r="ADI23" s="363">
        <f t="shared" ref="ADI23" si="1884">+ADI22*31.1035/ADI14</f>
        <v>7.3280752971574943</v>
      </c>
      <c r="ADJ23" s="363">
        <f t="shared" ref="ADJ23" si="1885">+ADJ22*31.1035/ADJ14</f>
        <v>7.2292991637386699</v>
      </c>
      <c r="ADK23" s="363">
        <f t="shared" ref="ADK23:ADM23" si="1886">+ADK22*31.1035/ADK14</f>
        <v>7.2292991637386699</v>
      </c>
      <c r="ADL23" s="363">
        <f t="shared" si="1886"/>
        <v>7.2292991637386699</v>
      </c>
      <c r="ADM23" s="363">
        <f t="shared" si="1886"/>
        <v>7.4135515804822196</v>
      </c>
      <c r="ADN23" s="363">
        <f t="shared" ref="ADN23" si="1887">+ADN22*31.1035/ADN14</f>
        <v>7.5517408930398817</v>
      </c>
      <c r="ADO23" s="363">
        <f t="shared" ref="ADO23" si="1888">+ADO22*31.1035/ADO14</f>
        <v>7.5517408930398817</v>
      </c>
      <c r="ADP23" s="363">
        <f t="shared" ref="ADP23:ADR23" si="1889">+ADP22*31.1035/ADP14</f>
        <v>7.5517408930398817</v>
      </c>
      <c r="ADQ23" s="363">
        <f t="shared" si="1889"/>
        <v>7.6979016226170405</v>
      </c>
      <c r="ADR23" s="363">
        <f t="shared" si="1889"/>
        <v>8.355624905714258</v>
      </c>
      <c r="ADS23" s="363">
        <f t="shared" ref="ADS23" si="1890">+ADS22*31.1035/ADS14</f>
        <v>8.355624905714258</v>
      </c>
      <c r="ADT23" s="363">
        <f t="shared" ref="ADT23" si="1891">+ADT22*31.1035/ADT14</f>
        <v>8.355624905714258</v>
      </c>
      <c r="ADU23" s="363">
        <f t="shared" ref="ADU23:ADW23" si="1892">+ADU22*31.1035/ADU14</f>
        <v>8.355624905714258</v>
      </c>
      <c r="ADV23" s="363">
        <f t="shared" si="1892"/>
        <v>7.8615767202791185</v>
      </c>
      <c r="ADW23" s="363">
        <f t="shared" si="1892"/>
        <v>7.7792353560399281</v>
      </c>
      <c r="ADX23" s="363">
        <f t="shared" ref="ADX23" si="1893">+ADX22*31.1035/ADX14</f>
        <v>7.7792353560399281</v>
      </c>
      <c r="ADY23" s="363">
        <f t="shared" ref="ADY23" si="1894">+ADY22*31.1035/ADY14</f>
        <v>7.7792353560399281</v>
      </c>
      <c r="ADZ23" s="363">
        <f t="shared" ref="ADZ23:AEB23" si="1895">+ADZ22*31.1035/ADZ14</f>
        <v>7.8441435013600813</v>
      </c>
      <c r="AEA23" s="363">
        <f t="shared" si="1895"/>
        <v>7.9306876951202847</v>
      </c>
      <c r="AEB23" s="363">
        <f t="shared" si="1895"/>
        <v>7.9306876951202838</v>
      </c>
      <c r="AEC23" s="363">
        <f t="shared" ref="AEC23" si="1896">+AEC22*31.1035/AEC14</f>
        <v>7.9306876951202847</v>
      </c>
      <c r="AED23" s="363">
        <f t="shared" ref="AED23" si="1897">+AED22*31.1035/AED14</f>
        <v>7.9306876951202847</v>
      </c>
      <c r="AEE23" s="363">
        <f t="shared" ref="AEE23:AEG23" si="1898">+AEE22*31.1035/AEE14</f>
        <v>9.1493644652362871</v>
      </c>
      <c r="AEF23" s="363">
        <f t="shared" si="1898"/>
        <v>9.1493644652362871</v>
      </c>
      <c r="AEG23" s="363">
        <f t="shared" si="1898"/>
        <v>9.1493644652362871</v>
      </c>
      <c r="AEH23" s="363">
        <f t="shared" ref="AEH23" si="1899">+AEH22*31.1035/AEH14</f>
        <v>9.1493644652362871</v>
      </c>
      <c r="AEI23" s="363">
        <f t="shared" ref="AEI23" si="1900">+AEI22*31.1035/AEI14</f>
        <v>8.9782904498852965</v>
      </c>
      <c r="AEJ23" s="363">
        <f t="shared" ref="AEJ23:AEL23" si="1901">+AEJ22*31.1035/AEJ14</f>
        <v>8.9098608437448998</v>
      </c>
      <c r="AEK23" s="363">
        <f t="shared" si="1901"/>
        <v>8.9098608437448998</v>
      </c>
      <c r="AEL23" s="363">
        <f t="shared" si="1901"/>
        <v>8.9098608437448998</v>
      </c>
      <c r="AEM23" s="363">
        <f t="shared" ref="AEM23" si="1902">+AEM22*31.1035/AEM14</f>
        <v>8.911057487239292</v>
      </c>
      <c r="AEN23" s="363">
        <f t="shared" ref="AEN23" si="1903">+AEN22*31.1035/AEN14</f>
        <v>8.9140490959752761</v>
      </c>
      <c r="AEO23" s="363">
        <f t="shared" ref="AEO23:AEQ23" si="1904">+AEO22*31.1035/AEO14</f>
        <v>8.9140490959752761</v>
      </c>
      <c r="AEP23" s="363">
        <f t="shared" si="1904"/>
        <v>8.9140490959752761</v>
      </c>
      <c r="AEQ23" s="363">
        <f t="shared" si="1904"/>
        <v>8.9140490959752761</v>
      </c>
      <c r="AER23" s="363">
        <f t="shared" ref="AER23" si="1905">+AER22*31.1035/AER14</f>
        <v>8.9140490959752761</v>
      </c>
    </row>
    <row r="24" spans="1:877" x14ac:dyDescent="0.2">
      <c r="A24" s="463" t="s">
        <v>114</v>
      </c>
      <c r="B24" s="332">
        <f>+'BUDGET DATA ENTRY'!B17</f>
        <v>8.1607773660040355</v>
      </c>
      <c r="C24" s="282">
        <f>+'BUDGET DATA ENTRY'!C17</f>
        <v>8.3437251910987005</v>
      </c>
      <c r="D24" s="282">
        <f>+'BUDGET DATA ENTRY'!D17</f>
        <v>8.4734942912684303</v>
      </c>
      <c r="E24" s="282">
        <f>+'BUDGET DATA ENTRY'!E17</f>
        <v>7.9418667866272541</v>
      </c>
      <c r="F24" s="282">
        <f>+'BUDGET DATA ENTRY'!F17</f>
        <v>7.2292991637386699</v>
      </c>
      <c r="G24" s="282">
        <f>+'BUDGET DATA ENTRY'!G17</f>
        <v>7.5517408930398808</v>
      </c>
      <c r="H24" s="282">
        <f>+'BUDGET DATA ENTRY'!H17</f>
        <v>8.355624905714258</v>
      </c>
      <c r="I24" s="282">
        <f>+'BUDGET DATA ENTRY'!I17</f>
        <v>7.779235356039929</v>
      </c>
      <c r="J24" s="282">
        <f>+'BUDGET DATA ENTRY'!J17</f>
        <v>7.9306876951202838</v>
      </c>
      <c r="K24" s="282">
        <f>+'BUDGET DATA ENTRY'!K17</f>
        <v>9.1493644652362871</v>
      </c>
      <c r="L24" s="282">
        <f>+'BUDGET DATA ENTRY'!L17</f>
        <v>8.9098608437448981</v>
      </c>
      <c r="M24" s="282">
        <f>+'BUDGET DATA ENTRY'!M17</f>
        <v>8.9140490959752761</v>
      </c>
      <c r="N24" s="332">
        <f>+SUMPRODUCT($B$24:D24,$B$14:D14)/N14</f>
        <v>8.3325328003532935</v>
      </c>
      <c r="O24" s="282">
        <f>+SUMPRODUCT($E$24:G24,$E$14:G14)/O14</f>
        <v>7.5737816337060835</v>
      </c>
      <c r="P24" s="282">
        <f>+SUMPRODUCT($H$24:J24,$H$14:J14)/P14</f>
        <v>8.0182213234499393</v>
      </c>
      <c r="Q24" s="346">
        <f>+SUMPRODUCT($K$24:M24,$K$14:M14)/Q14</f>
        <v>8.9854885316318587</v>
      </c>
      <c r="R24" s="332">
        <f>+SUMPRODUCT($B$24:B24,$B$14:B14)/R14</f>
        <v>8.1607773660040355</v>
      </c>
      <c r="S24" s="282">
        <f>+SUMPRODUCT($B$24:C24,$B$14:C14)/S14</f>
        <v>8.2620520548957259</v>
      </c>
      <c r="T24" s="282">
        <f>+SUMPRODUCT($B$24:D24,$B$14:D14)/T14</f>
        <v>8.3325328003532935</v>
      </c>
      <c r="U24" s="282">
        <f>+SUMPRODUCT($B$24:E24,$B$14:E14)/U14</f>
        <v>8.196453552406668</v>
      </c>
      <c r="V24" s="282">
        <f>+SUMPRODUCT($B$24:F24,$B$14:F14)/V14</f>
        <v>7.9461819506336493</v>
      </c>
      <c r="W24" s="282">
        <f>+SUMPRODUCT($B$24:G24,$B$14:G14)/W14</f>
        <v>7.8629623334268635</v>
      </c>
      <c r="X24" s="282">
        <f>+SUMPRODUCT($B$24:H24,$B$14:H14)/X14</f>
        <v>7.9683827114203458</v>
      </c>
      <c r="Y24" s="282">
        <f>+SUMPRODUCT($B$24:I24,$B$14:I14)/Y14</f>
        <v>7.9341327847052394</v>
      </c>
      <c r="Z24" s="282">
        <f>+SUMPRODUCT($B$24:J24,$B$14:J14)/Z14</f>
        <v>7.933604604305259</v>
      </c>
      <c r="AA24" s="282">
        <f>+SUMPRODUCT($B$24:K24,$B$14:K14)/AA14</f>
        <v>8.0906799056324097</v>
      </c>
      <c r="AB24" s="282">
        <f>+SUMPRODUCT($B$24:L24,$B$14:L14)/AB14</f>
        <v>8.1871641907248058</v>
      </c>
      <c r="AC24" s="346">
        <f>+SUMPRODUCT($B$24:M24,$B$14:M14)/AC14</f>
        <v>8.2746237703448884</v>
      </c>
      <c r="AD24" s="282">
        <f t="shared" ref="AD24:AD27" si="1906">+B24</f>
        <v>8.1607773660040355</v>
      </c>
      <c r="AE24" s="282">
        <f t="shared" ref="AE24:AO27" si="1907">+C24</f>
        <v>8.3437251910987005</v>
      </c>
      <c r="AF24" s="282">
        <f t="shared" si="1907"/>
        <v>8.4734942912684303</v>
      </c>
      <c r="AG24" s="282">
        <f t="shared" si="1907"/>
        <v>7.9418667866272541</v>
      </c>
      <c r="AH24" s="282">
        <f t="shared" si="1907"/>
        <v>7.2292991637386699</v>
      </c>
      <c r="AI24" s="282">
        <f t="shared" si="1907"/>
        <v>7.5517408930398808</v>
      </c>
      <c r="AJ24" s="282">
        <f t="shared" si="1907"/>
        <v>8.355624905714258</v>
      </c>
      <c r="AK24" s="282">
        <f t="shared" si="1907"/>
        <v>7.779235356039929</v>
      </c>
      <c r="AL24" s="282">
        <f t="shared" si="1907"/>
        <v>7.9306876951202838</v>
      </c>
      <c r="AM24" s="282">
        <f t="shared" si="1907"/>
        <v>9.1493644652362871</v>
      </c>
      <c r="AN24" s="282">
        <f t="shared" si="1907"/>
        <v>8.9098608437448981</v>
      </c>
      <c r="AO24" s="282">
        <f t="shared" si="1907"/>
        <v>8.9140490959752761</v>
      </c>
      <c r="AP24" s="332">
        <f>+$AD$24</f>
        <v>8.1607773660040355</v>
      </c>
      <c r="AQ24" s="282">
        <f t="shared" ref="AQ24:BN24" si="1908">+$AD$24</f>
        <v>8.1607773660040355</v>
      </c>
      <c r="AR24" s="282">
        <f t="shared" si="1908"/>
        <v>8.1607773660040355</v>
      </c>
      <c r="AS24" s="282">
        <f t="shared" si="1908"/>
        <v>8.1607773660040355</v>
      </c>
      <c r="AT24" s="282">
        <f t="shared" si="1908"/>
        <v>8.1607773660040355</v>
      </c>
      <c r="AU24" s="282">
        <f t="shared" si="1908"/>
        <v>8.1607773660040355</v>
      </c>
      <c r="AV24" s="282">
        <f t="shared" si="1908"/>
        <v>8.1607773660040355</v>
      </c>
      <c r="AW24" s="282">
        <f t="shared" si="1908"/>
        <v>8.1607773660040355</v>
      </c>
      <c r="AX24" s="282">
        <f t="shared" si="1908"/>
        <v>8.1607773660040355</v>
      </c>
      <c r="AY24" s="282">
        <f t="shared" si="1908"/>
        <v>8.1607773660040355</v>
      </c>
      <c r="AZ24" s="282">
        <f t="shared" si="1908"/>
        <v>8.1607773660040355</v>
      </c>
      <c r="BA24" s="282">
        <f t="shared" si="1908"/>
        <v>8.1607773660040355</v>
      </c>
      <c r="BB24" s="282">
        <f t="shared" si="1908"/>
        <v>8.1607773660040355</v>
      </c>
      <c r="BC24" s="282">
        <f t="shared" si="1908"/>
        <v>8.1607773660040355</v>
      </c>
      <c r="BD24" s="282">
        <f t="shared" si="1908"/>
        <v>8.1607773660040355</v>
      </c>
      <c r="BE24" s="282">
        <f t="shared" si="1908"/>
        <v>8.1607773660040355</v>
      </c>
      <c r="BF24" s="282">
        <f t="shared" si="1908"/>
        <v>8.1607773660040355</v>
      </c>
      <c r="BG24" s="282">
        <f t="shared" si="1908"/>
        <v>8.1607773660040355</v>
      </c>
      <c r="BH24" s="282">
        <f t="shared" si="1908"/>
        <v>8.1607773660040355</v>
      </c>
      <c r="BI24" s="282">
        <f t="shared" si="1908"/>
        <v>8.1607773660040355</v>
      </c>
      <c r="BJ24" s="282">
        <f t="shared" si="1908"/>
        <v>8.1607773660040355</v>
      </c>
      <c r="BK24" s="282">
        <f t="shared" si="1908"/>
        <v>8.1607773660040355</v>
      </c>
      <c r="BL24" s="282">
        <f t="shared" si="1908"/>
        <v>8.1607773660040355</v>
      </c>
      <c r="BM24" s="282">
        <f t="shared" si="1908"/>
        <v>8.1607773660040355</v>
      </c>
      <c r="BN24" s="346">
        <f t="shared" si="1908"/>
        <v>8.1607773660040355</v>
      </c>
      <c r="BO24" s="332">
        <f t="shared" ref="BO24:CS24" si="1909">+$AE$24</f>
        <v>8.3437251910987005</v>
      </c>
      <c r="BP24" s="282">
        <f t="shared" si="1909"/>
        <v>8.3437251910987005</v>
      </c>
      <c r="BQ24" s="282">
        <f t="shared" si="1909"/>
        <v>8.3437251910987005</v>
      </c>
      <c r="BR24" s="282">
        <f t="shared" si="1909"/>
        <v>8.3437251910987005</v>
      </c>
      <c r="BS24" s="282">
        <f t="shared" si="1909"/>
        <v>8.3437251910987005</v>
      </c>
      <c r="BT24" s="282">
        <f t="shared" si="1909"/>
        <v>8.3437251910987005</v>
      </c>
      <c r="BU24" s="282">
        <f t="shared" si="1909"/>
        <v>8.3437251910987005</v>
      </c>
      <c r="BV24" s="282">
        <f t="shared" si="1909"/>
        <v>8.3437251910987005</v>
      </c>
      <c r="BW24" s="282">
        <f t="shared" si="1909"/>
        <v>8.3437251910987005</v>
      </c>
      <c r="BX24" s="282">
        <f t="shared" si="1909"/>
        <v>8.3437251910987005</v>
      </c>
      <c r="BY24" s="282">
        <f t="shared" si="1909"/>
        <v>8.3437251910987005</v>
      </c>
      <c r="BZ24" s="282">
        <f t="shared" si="1909"/>
        <v>8.3437251910987005</v>
      </c>
      <c r="CA24" s="282">
        <f t="shared" si="1909"/>
        <v>8.3437251910987005</v>
      </c>
      <c r="CB24" s="282">
        <f t="shared" si="1909"/>
        <v>8.3437251910987005</v>
      </c>
      <c r="CC24" s="282">
        <f t="shared" si="1909"/>
        <v>8.3437251910987005</v>
      </c>
      <c r="CD24" s="282">
        <f t="shared" si="1909"/>
        <v>8.3437251910987005</v>
      </c>
      <c r="CE24" s="282">
        <f t="shared" si="1909"/>
        <v>8.3437251910987005</v>
      </c>
      <c r="CF24" s="282">
        <f t="shared" si="1909"/>
        <v>8.3437251910987005</v>
      </c>
      <c r="CG24" s="282">
        <f t="shared" si="1909"/>
        <v>8.3437251910987005</v>
      </c>
      <c r="CH24" s="282">
        <f t="shared" si="1909"/>
        <v>8.3437251910987005</v>
      </c>
      <c r="CI24" s="282">
        <f t="shared" si="1909"/>
        <v>8.3437251910987005</v>
      </c>
      <c r="CJ24" s="282">
        <f t="shared" si="1909"/>
        <v>8.3437251910987005</v>
      </c>
      <c r="CK24" s="282">
        <f t="shared" si="1909"/>
        <v>8.3437251910987005</v>
      </c>
      <c r="CL24" s="282">
        <f t="shared" si="1909"/>
        <v>8.3437251910987005</v>
      </c>
      <c r="CM24" s="282">
        <f t="shared" si="1909"/>
        <v>8.3437251910987005</v>
      </c>
      <c r="CN24" s="282">
        <f t="shared" si="1909"/>
        <v>8.3437251910987005</v>
      </c>
      <c r="CO24" s="282">
        <f t="shared" si="1909"/>
        <v>8.3437251910987005</v>
      </c>
      <c r="CP24" s="282">
        <f t="shared" si="1909"/>
        <v>8.3437251910987005</v>
      </c>
      <c r="CQ24" s="282">
        <f t="shared" si="1909"/>
        <v>8.3437251910987005</v>
      </c>
      <c r="CR24" s="282">
        <f t="shared" si="1909"/>
        <v>8.3437251910987005</v>
      </c>
      <c r="CS24" s="282">
        <f t="shared" si="1909"/>
        <v>8.3437251910987005</v>
      </c>
      <c r="CT24" s="332">
        <f t="shared" ref="CT24:DU24" si="1910">+$AF$24</f>
        <v>8.4734942912684303</v>
      </c>
      <c r="CU24" s="282">
        <f t="shared" si="1910"/>
        <v>8.4734942912684303</v>
      </c>
      <c r="CV24" s="282">
        <f t="shared" si="1910"/>
        <v>8.4734942912684303</v>
      </c>
      <c r="CW24" s="282">
        <f t="shared" si="1910"/>
        <v>8.4734942912684303</v>
      </c>
      <c r="CX24" s="282">
        <f t="shared" si="1910"/>
        <v>8.4734942912684303</v>
      </c>
      <c r="CY24" s="282">
        <f t="shared" si="1910"/>
        <v>8.4734942912684303</v>
      </c>
      <c r="CZ24" s="282">
        <f t="shared" si="1910"/>
        <v>8.4734942912684303</v>
      </c>
      <c r="DA24" s="282">
        <f t="shared" si="1910"/>
        <v>8.4734942912684303</v>
      </c>
      <c r="DB24" s="282">
        <f t="shared" si="1910"/>
        <v>8.4734942912684303</v>
      </c>
      <c r="DC24" s="282">
        <f t="shared" si="1910"/>
        <v>8.4734942912684303</v>
      </c>
      <c r="DD24" s="282">
        <f t="shared" si="1910"/>
        <v>8.4734942912684303</v>
      </c>
      <c r="DE24" s="282">
        <f t="shared" si="1910"/>
        <v>8.4734942912684303</v>
      </c>
      <c r="DF24" s="282">
        <f t="shared" si="1910"/>
        <v>8.4734942912684303</v>
      </c>
      <c r="DG24" s="282">
        <f t="shared" si="1910"/>
        <v>8.4734942912684303</v>
      </c>
      <c r="DH24" s="282">
        <f t="shared" si="1910"/>
        <v>8.4734942912684303</v>
      </c>
      <c r="DI24" s="282">
        <f t="shared" si="1910"/>
        <v>8.4734942912684303</v>
      </c>
      <c r="DJ24" s="282">
        <f t="shared" si="1910"/>
        <v>8.4734942912684303</v>
      </c>
      <c r="DK24" s="282">
        <f t="shared" si="1910"/>
        <v>8.4734942912684303</v>
      </c>
      <c r="DL24" s="282">
        <f t="shared" si="1910"/>
        <v>8.4734942912684303</v>
      </c>
      <c r="DM24" s="282">
        <f t="shared" si="1910"/>
        <v>8.4734942912684303</v>
      </c>
      <c r="DN24" s="282">
        <f t="shared" si="1910"/>
        <v>8.4734942912684303</v>
      </c>
      <c r="DO24" s="282">
        <f t="shared" si="1910"/>
        <v>8.4734942912684303</v>
      </c>
      <c r="DP24" s="282">
        <f t="shared" si="1910"/>
        <v>8.4734942912684303</v>
      </c>
      <c r="DQ24" s="282">
        <f t="shared" si="1910"/>
        <v>8.4734942912684303</v>
      </c>
      <c r="DR24" s="282">
        <f t="shared" si="1910"/>
        <v>8.4734942912684303</v>
      </c>
      <c r="DS24" s="282">
        <f t="shared" si="1910"/>
        <v>8.4734942912684303</v>
      </c>
      <c r="DT24" s="282">
        <f t="shared" si="1910"/>
        <v>8.4734942912684303</v>
      </c>
      <c r="DU24" s="282">
        <f t="shared" si="1910"/>
        <v>8.4734942912684303</v>
      </c>
      <c r="DV24" s="332">
        <f t="shared" ref="DV24:EZ24" si="1911">+$AG$24</f>
        <v>7.9418667866272541</v>
      </c>
      <c r="DW24" s="282">
        <f t="shared" si="1911"/>
        <v>7.9418667866272541</v>
      </c>
      <c r="DX24" s="282">
        <f t="shared" si="1911"/>
        <v>7.9418667866272541</v>
      </c>
      <c r="DY24" s="282">
        <f t="shared" si="1911"/>
        <v>7.9418667866272541</v>
      </c>
      <c r="DZ24" s="282">
        <f t="shared" si="1911"/>
        <v>7.9418667866272541</v>
      </c>
      <c r="EA24" s="282">
        <f t="shared" si="1911"/>
        <v>7.9418667866272541</v>
      </c>
      <c r="EB24" s="282">
        <f t="shared" si="1911"/>
        <v>7.9418667866272541</v>
      </c>
      <c r="EC24" s="282">
        <f t="shared" si="1911"/>
        <v>7.9418667866272541</v>
      </c>
      <c r="ED24" s="282">
        <f t="shared" si="1911"/>
        <v>7.9418667866272541</v>
      </c>
      <c r="EE24" s="282">
        <f t="shared" si="1911"/>
        <v>7.9418667866272541</v>
      </c>
      <c r="EF24" s="282">
        <f t="shared" si="1911"/>
        <v>7.9418667866272541</v>
      </c>
      <c r="EG24" s="282">
        <f t="shared" si="1911"/>
        <v>7.9418667866272541</v>
      </c>
      <c r="EH24" s="282">
        <f t="shared" si="1911"/>
        <v>7.9418667866272541</v>
      </c>
      <c r="EI24" s="282">
        <f t="shared" si="1911"/>
        <v>7.9418667866272541</v>
      </c>
      <c r="EJ24" s="282">
        <f t="shared" si="1911"/>
        <v>7.9418667866272541</v>
      </c>
      <c r="EK24" s="282">
        <f t="shared" si="1911"/>
        <v>7.9418667866272541</v>
      </c>
      <c r="EL24" s="282">
        <f t="shared" si="1911"/>
        <v>7.9418667866272541</v>
      </c>
      <c r="EM24" s="282">
        <f t="shared" si="1911"/>
        <v>7.9418667866272541</v>
      </c>
      <c r="EN24" s="282">
        <f t="shared" si="1911"/>
        <v>7.9418667866272541</v>
      </c>
      <c r="EO24" s="282">
        <f t="shared" si="1911"/>
        <v>7.9418667866272541</v>
      </c>
      <c r="EP24" s="282">
        <f t="shared" si="1911"/>
        <v>7.9418667866272541</v>
      </c>
      <c r="EQ24" s="282">
        <f t="shared" si="1911"/>
        <v>7.9418667866272541</v>
      </c>
      <c r="ER24" s="282">
        <f t="shared" si="1911"/>
        <v>7.9418667866272541</v>
      </c>
      <c r="ES24" s="282">
        <f t="shared" si="1911"/>
        <v>7.9418667866272541</v>
      </c>
      <c r="ET24" s="282">
        <f t="shared" si="1911"/>
        <v>7.9418667866272541</v>
      </c>
      <c r="EU24" s="282">
        <f t="shared" si="1911"/>
        <v>7.9418667866272541</v>
      </c>
      <c r="EV24" s="282">
        <f t="shared" si="1911"/>
        <v>7.9418667866272541</v>
      </c>
      <c r="EW24" s="282">
        <f t="shared" si="1911"/>
        <v>7.9418667866272541</v>
      </c>
      <c r="EX24" s="282">
        <f t="shared" si="1911"/>
        <v>7.9418667866272541</v>
      </c>
      <c r="EY24" s="282">
        <f t="shared" si="1911"/>
        <v>7.9418667866272541</v>
      </c>
      <c r="EZ24" s="282">
        <f t="shared" si="1911"/>
        <v>7.9418667866272541</v>
      </c>
      <c r="FA24" s="332">
        <f t="shared" ref="FA24:GD24" si="1912">+$AH$24</f>
        <v>7.2292991637386699</v>
      </c>
      <c r="FB24" s="282">
        <f t="shared" si="1912"/>
        <v>7.2292991637386699</v>
      </c>
      <c r="FC24" s="282">
        <f t="shared" si="1912"/>
        <v>7.2292991637386699</v>
      </c>
      <c r="FD24" s="282">
        <f t="shared" si="1912"/>
        <v>7.2292991637386699</v>
      </c>
      <c r="FE24" s="282">
        <f t="shared" si="1912"/>
        <v>7.2292991637386699</v>
      </c>
      <c r="FF24" s="282">
        <f t="shared" si="1912"/>
        <v>7.2292991637386699</v>
      </c>
      <c r="FG24" s="282">
        <f t="shared" si="1912"/>
        <v>7.2292991637386699</v>
      </c>
      <c r="FH24" s="282">
        <f t="shared" si="1912"/>
        <v>7.2292991637386699</v>
      </c>
      <c r="FI24" s="282">
        <f t="shared" si="1912"/>
        <v>7.2292991637386699</v>
      </c>
      <c r="FJ24" s="282">
        <f t="shared" si="1912"/>
        <v>7.2292991637386699</v>
      </c>
      <c r="FK24" s="282">
        <f t="shared" si="1912"/>
        <v>7.2292991637386699</v>
      </c>
      <c r="FL24" s="282">
        <f t="shared" si="1912"/>
        <v>7.2292991637386699</v>
      </c>
      <c r="FM24" s="282">
        <f t="shared" si="1912"/>
        <v>7.2292991637386699</v>
      </c>
      <c r="FN24" s="282">
        <f t="shared" si="1912"/>
        <v>7.2292991637386699</v>
      </c>
      <c r="FO24" s="282">
        <f t="shared" si="1912"/>
        <v>7.2292991637386699</v>
      </c>
      <c r="FP24" s="282">
        <f t="shared" si="1912"/>
        <v>7.2292991637386699</v>
      </c>
      <c r="FQ24" s="282">
        <f t="shared" si="1912"/>
        <v>7.2292991637386699</v>
      </c>
      <c r="FR24" s="282">
        <f t="shared" si="1912"/>
        <v>7.2292991637386699</v>
      </c>
      <c r="FS24" s="282">
        <f t="shared" si="1912"/>
        <v>7.2292991637386699</v>
      </c>
      <c r="FT24" s="282">
        <f t="shared" si="1912"/>
        <v>7.2292991637386699</v>
      </c>
      <c r="FU24" s="282">
        <f t="shared" si="1912"/>
        <v>7.2292991637386699</v>
      </c>
      <c r="FV24" s="282">
        <f t="shared" si="1912"/>
        <v>7.2292991637386699</v>
      </c>
      <c r="FW24" s="282">
        <f t="shared" si="1912"/>
        <v>7.2292991637386699</v>
      </c>
      <c r="FX24" s="282">
        <f t="shared" si="1912"/>
        <v>7.2292991637386699</v>
      </c>
      <c r="FY24" s="282">
        <f t="shared" si="1912"/>
        <v>7.2292991637386699</v>
      </c>
      <c r="FZ24" s="282">
        <f t="shared" si="1912"/>
        <v>7.2292991637386699</v>
      </c>
      <c r="GA24" s="282">
        <f t="shared" si="1912"/>
        <v>7.2292991637386699</v>
      </c>
      <c r="GB24" s="282">
        <f t="shared" si="1912"/>
        <v>7.2292991637386699</v>
      </c>
      <c r="GC24" s="282">
        <f t="shared" si="1912"/>
        <v>7.2292991637386699</v>
      </c>
      <c r="GD24" s="282">
        <f t="shared" si="1912"/>
        <v>7.2292991637386699</v>
      </c>
      <c r="GE24" s="332">
        <f t="shared" ref="GE24:HI24" si="1913">+$AI$24</f>
        <v>7.5517408930398808</v>
      </c>
      <c r="GF24" s="282">
        <f t="shared" si="1913"/>
        <v>7.5517408930398808</v>
      </c>
      <c r="GG24" s="282">
        <f t="shared" si="1913"/>
        <v>7.5517408930398808</v>
      </c>
      <c r="GH24" s="282">
        <f t="shared" si="1913"/>
        <v>7.5517408930398808</v>
      </c>
      <c r="GI24" s="282">
        <f t="shared" si="1913"/>
        <v>7.5517408930398808</v>
      </c>
      <c r="GJ24" s="282">
        <f t="shared" si="1913"/>
        <v>7.5517408930398808</v>
      </c>
      <c r="GK24" s="282">
        <f t="shared" si="1913"/>
        <v>7.5517408930398808</v>
      </c>
      <c r="GL24" s="282">
        <f t="shared" si="1913"/>
        <v>7.5517408930398808</v>
      </c>
      <c r="GM24" s="282">
        <f t="shared" si="1913"/>
        <v>7.5517408930398808</v>
      </c>
      <c r="GN24" s="282">
        <f t="shared" si="1913"/>
        <v>7.5517408930398808</v>
      </c>
      <c r="GO24" s="282">
        <f t="shared" si="1913"/>
        <v>7.5517408930398808</v>
      </c>
      <c r="GP24" s="282">
        <f t="shared" si="1913"/>
        <v>7.5517408930398808</v>
      </c>
      <c r="GQ24" s="282">
        <f t="shared" si="1913"/>
        <v>7.5517408930398808</v>
      </c>
      <c r="GR24" s="282">
        <f t="shared" si="1913"/>
        <v>7.5517408930398808</v>
      </c>
      <c r="GS24" s="282">
        <f t="shared" si="1913"/>
        <v>7.5517408930398808</v>
      </c>
      <c r="GT24" s="282">
        <f t="shared" si="1913"/>
        <v>7.5517408930398808</v>
      </c>
      <c r="GU24" s="282">
        <f t="shared" si="1913"/>
        <v>7.5517408930398808</v>
      </c>
      <c r="GV24" s="282">
        <f t="shared" si="1913"/>
        <v>7.5517408930398808</v>
      </c>
      <c r="GW24" s="282">
        <f t="shared" si="1913"/>
        <v>7.5517408930398808</v>
      </c>
      <c r="GX24" s="282">
        <f t="shared" si="1913"/>
        <v>7.5517408930398808</v>
      </c>
      <c r="GY24" s="282">
        <f t="shared" si="1913"/>
        <v>7.5517408930398808</v>
      </c>
      <c r="GZ24" s="282">
        <f t="shared" si="1913"/>
        <v>7.5517408930398808</v>
      </c>
      <c r="HA24" s="282">
        <f t="shared" si="1913"/>
        <v>7.5517408930398808</v>
      </c>
      <c r="HB24" s="282">
        <f t="shared" si="1913"/>
        <v>7.5517408930398808</v>
      </c>
      <c r="HC24" s="282">
        <f t="shared" si="1913"/>
        <v>7.5517408930398808</v>
      </c>
      <c r="HD24" s="282">
        <f t="shared" si="1913"/>
        <v>7.5517408930398808</v>
      </c>
      <c r="HE24" s="282">
        <f t="shared" si="1913"/>
        <v>7.5517408930398808</v>
      </c>
      <c r="HF24" s="282">
        <f t="shared" si="1913"/>
        <v>7.5517408930398808</v>
      </c>
      <c r="HG24" s="282">
        <f t="shared" si="1913"/>
        <v>7.5517408930398808</v>
      </c>
      <c r="HH24" s="282">
        <f t="shared" si="1913"/>
        <v>7.5517408930398808</v>
      </c>
      <c r="HI24" s="346">
        <f t="shared" si="1913"/>
        <v>7.5517408930398808</v>
      </c>
      <c r="HJ24" s="332">
        <f t="shared" ref="HJ24:IM24" si="1914">+$AJ$24</f>
        <v>8.355624905714258</v>
      </c>
      <c r="HK24" s="282">
        <f t="shared" si="1914"/>
        <v>8.355624905714258</v>
      </c>
      <c r="HL24" s="282">
        <f t="shared" si="1914"/>
        <v>8.355624905714258</v>
      </c>
      <c r="HM24" s="282">
        <f t="shared" si="1914"/>
        <v>8.355624905714258</v>
      </c>
      <c r="HN24" s="282">
        <f t="shared" si="1914"/>
        <v>8.355624905714258</v>
      </c>
      <c r="HO24" s="282">
        <f t="shared" si="1914"/>
        <v>8.355624905714258</v>
      </c>
      <c r="HP24" s="282">
        <f t="shared" si="1914"/>
        <v>8.355624905714258</v>
      </c>
      <c r="HQ24" s="282">
        <f t="shared" si="1914"/>
        <v>8.355624905714258</v>
      </c>
      <c r="HR24" s="282">
        <f t="shared" si="1914"/>
        <v>8.355624905714258</v>
      </c>
      <c r="HS24" s="282">
        <f t="shared" si="1914"/>
        <v>8.355624905714258</v>
      </c>
      <c r="HT24" s="282">
        <f t="shared" si="1914"/>
        <v>8.355624905714258</v>
      </c>
      <c r="HU24" s="282">
        <f t="shared" si="1914"/>
        <v>8.355624905714258</v>
      </c>
      <c r="HV24" s="282">
        <f t="shared" si="1914"/>
        <v>8.355624905714258</v>
      </c>
      <c r="HW24" s="282">
        <f t="shared" si="1914"/>
        <v>8.355624905714258</v>
      </c>
      <c r="HX24" s="282">
        <f t="shared" si="1914"/>
        <v>8.355624905714258</v>
      </c>
      <c r="HY24" s="282">
        <f t="shared" si="1914"/>
        <v>8.355624905714258</v>
      </c>
      <c r="HZ24" s="282">
        <f t="shared" si="1914"/>
        <v>8.355624905714258</v>
      </c>
      <c r="IA24" s="282">
        <f t="shared" si="1914"/>
        <v>8.355624905714258</v>
      </c>
      <c r="IB24" s="282">
        <f t="shared" si="1914"/>
        <v>8.355624905714258</v>
      </c>
      <c r="IC24" s="282">
        <f t="shared" si="1914"/>
        <v>8.355624905714258</v>
      </c>
      <c r="ID24" s="282">
        <f t="shared" si="1914"/>
        <v>8.355624905714258</v>
      </c>
      <c r="IE24" s="282">
        <f t="shared" si="1914"/>
        <v>8.355624905714258</v>
      </c>
      <c r="IF24" s="282">
        <f t="shared" si="1914"/>
        <v>8.355624905714258</v>
      </c>
      <c r="IG24" s="282">
        <f t="shared" si="1914"/>
        <v>8.355624905714258</v>
      </c>
      <c r="IH24" s="282">
        <f t="shared" si="1914"/>
        <v>8.355624905714258</v>
      </c>
      <c r="II24" s="282">
        <f t="shared" si="1914"/>
        <v>8.355624905714258</v>
      </c>
      <c r="IJ24" s="282">
        <f t="shared" si="1914"/>
        <v>8.355624905714258</v>
      </c>
      <c r="IK24" s="282">
        <f t="shared" si="1914"/>
        <v>8.355624905714258</v>
      </c>
      <c r="IL24" s="282">
        <f t="shared" si="1914"/>
        <v>8.355624905714258</v>
      </c>
      <c r="IM24" s="282">
        <f t="shared" si="1914"/>
        <v>8.355624905714258</v>
      </c>
      <c r="IN24" s="332">
        <f t="shared" ref="IN24:JR24" si="1915">+$AK$24</f>
        <v>7.779235356039929</v>
      </c>
      <c r="IO24" s="282">
        <f t="shared" si="1915"/>
        <v>7.779235356039929</v>
      </c>
      <c r="IP24" s="282">
        <f t="shared" si="1915"/>
        <v>7.779235356039929</v>
      </c>
      <c r="IQ24" s="282">
        <f t="shared" si="1915"/>
        <v>7.779235356039929</v>
      </c>
      <c r="IR24" s="282">
        <f t="shared" si="1915"/>
        <v>7.779235356039929</v>
      </c>
      <c r="IS24" s="282">
        <f t="shared" si="1915"/>
        <v>7.779235356039929</v>
      </c>
      <c r="IT24" s="282">
        <f t="shared" si="1915"/>
        <v>7.779235356039929</v>
      </c>
      <c r="IU24" s="282">
        <f t="shared" si="1915"/>
        <v>7.779235356039929</v>
      </c>
      <c r="IV24" s="282">
        <f t="shared" si="1915"/>
        <v>7.779235356039929</v>
      </c>
      <c r="IW24" s="282">
        <f t="shared" si="1915"/>
        <v>7.779235356039929</v>
      </c>
      <c r="IX24" s="282">
        <f t="shared" si="1915"/>
        <v>7.779235356039929</v>
      </c>
      <c r="IY24" s="282">
        <f t="shared" si="1915"/>
        <v>7.779235356039929</v>
      </c>
      <c r="IZ24" s="282">
        <f t="shared" si="1915"/>
        <v>7.779235356039929</v>
      </c>
      <c r="JA24" s="282">
        <f t="shared" si="1915"/>
        <v>7.779235356039929</v>
      </c>
      <c r="JB24" s="282">
        <f t="shared" si="1915"/>
        <v>7.779235356039929</v>
      </c>
      <c r="JC24" s="282">
        <f t="shared" si="1915"/>
        <v>7.779235356039929</v>
      </c>
      <c r="JD24" s="282">
        <f t="shared" si="1915"/>
        <v>7.779235356039929</v>
      </c>
      <c r="JE24" s="282">
        <f t="shared" si="1915"/>
        <v>7.779235356039929</v>
      </c>
      <c r="JF24" s="282">
        <f t="shared" si="1915"/>
        <v>7.779235356039929</v>
      </c>
      <c r="JG24" s="282">
        <f t="shared" si="1915"/>
        <v>7.779235356039929</v>
      </c>
      <c r="JH24" s="282">
        <f t="shared" si="1915"/>
        <v>7.779235356039929</v>
      </c>
      <c r="JI24" s="282">
        <f t="shared" si="1915"/>
        <v>7.779235356039929</v>
      </c>
      <c r="JJ24" s="282">
        <f t="shared" si="1915"/>
        <v>7.779235356039929</v>
      </c>
      <c r="JK24" s="282">
        <f t="shared" si="1915"/>
        <v>7.779235356039929</v>
      </c>
      <c r="JL24" s="282">
        <f t="shared" si="1915"/>
        <v>7.779235356039929</v>
      </c>
      <c r="JM24" s="282">
        <f t="shared" si="1915"/>
        <v>7.779235356039929</v>
      </c>
      <c r="JN24" s="282">
        <f t="shared" si="1915"/>
        <v>7.779235356039929</v>
      </c>
      <c r="JO24" s="282">
        <f t="shared" si="1915"/>
        <v>7.779235356039929</v>
      </c>
      <c r="JP24" s="282">
        <f t="shared" si="1915"/>
        <v>7.779235356039929</v>
      </c>
      <c r="JQ24" s="282">
        <f t="shared" si="1915"/>
        <v>7.779235356039929</v>
      </c>
      <c r="JR24" s="346">
        <f t="shared" si="1915"/>
        <v>7.779235356039929</v>
      </c>
      <c r="JS24" s="332">
        <f t="shared" ref="JS24:KW24" si="1916">+$AL$24</f>
        <v>7.9306876951202838</v>
      </c>
      <c r="JT24" s="282">
        <f t="shared" si="1916"/>
        <v>7.9306876951202838</v>
      </c>
      <c r="JU24" s="282">
        <f t="shared" si="1916"/>
        <v>7.9306876951202838</v>
      </c>
      <c r="JV24" s="282">
        <f t="shared" si="1916"/>
        <v>7.9306876951202838</v>
      </c>
      <c r="JW24" s="282">
        <f t="shared" si="1916"/>
        <v>7.9306876951202838</v>
      </c>
      <c r="JX24" s="282">
        <f t="shared" si="1916"/>
        <v>7.9306876951202838</v>
      </c>
      <c r="JY24" s="282">
        <f t="shared" si="1916"/>
        <v>7.9306876951202838</v>
      </c>
      <c r="JZ24" s="282">
        <f t="shared" si="1916"/>
        <v>7.9306876951202838</v>
      </c>
      <c r="KA24" s="282">
        <f t="shared" si="1916"/>
        <v>7.9306876951202838</v>
      </c>
      <c r="KB24" s="282">
        <f t="shared" si="1916"/>
        <v>7.9306876951202838</v>
      </c>
      <c r="KC24" s="282">
        <f t="shared" si="1916"/>
        <v>7.9306876951202838</v>
      </c>
      <c r="KD24" s="282">
        <f t="shared" si="1916"/>
        <v>7.9306876951202838</v>
      </c>
      <c r="KE24" s="282">
        <f t="shared" si="1916"/>
        <v>7.9306876951202838</v>
      </c>
      <c r="KF24" s="282">
        <f t="shared" si="1916"/>
        <v>7.9306876951202838</v>
      </c>
      <c r="KG24" s="282">
        <f t="shared" si="1916"/>
        <v>7.9306876951202838</v>
      </c>
      <c r="KH24" s="282">
        <f t="shared" si="1916"/>
        <v>7.9306876951202838</v>
      </c>
      <c r="KI24" s="282">
        <f t="shared" si="1916"/>
        <v>7.9306876951202838</v>
      </c>
      <c r="KJ24" s="282">
        <f t="shared" si="1916"/>
        <v>7.9306876951202838</v>
      </c>
      <c r="KK24" s="282">
        <f t="shared" si="1916"/>
        <v>7.9306876951202838</v>
      </c>
      <c r="KL24" s="282">
        <f t="shared" si="1916"/>
        <v>7.9306876951202838</v>
      </c>
      <c r="KM24" s="282">
        <f t="shared" si="1916"/>
        <v>7.9306876951202838</v>
      </c>
      <c r="KN24" s="282">
        <f t="shared" si="1916"/>
        <v>7.9306876951202838</v>
      </c>
      <c r="KO24" s="282">
        <f t="shared" si="1916"/>
        <v>7.9306876951202838</v>
      </c>
      <c r="KP24" s="282">
        <f t="shared" si="1916"/>
        <v>7.9306876951202838</v>
      </c>
      <c r="KQ24" s="282">
        <f t="shared" si="1916"/>
        <v>7.9306876951202838</v>
      </c>
      <c r="KR24" s="282">
        <f t="shared" si="1916"/>
        <v>7.9306876951202838</v>
      </c>
      <c r="KS24" s="282">
        <f t="shared" si="1916"/>
        <v>7.9306876951202838</v>
      </c>
      <c r="KT24" s="282">
        <f t="shared" si="1916"/>
        <v>7.9306876951202838</v>
      </c>
      <c r="KU24" s="282">
        <f t="shared" si="1916"/>
        <v>7.9306876951202838</v>
      </c>
      <c r="KV24" s="282">
        <f t="shared" si="1916"/>
        <v>7.9306876951202838</v>
      </c>
      <c r="KW24" s="346">
        <f t="shared" si="1916"/>
        <v>7.9306876951202838</v>
      </c>
      <c r="KX24" s="332">
        <f t="shared" ref="KX24:MA24" si="1917">+$AM$24</f>
        <v>9.1493644652362871</v>
      </c>
      <c r="KY24" s="282">
        <f t="shared" si="1917"/>
        <v>9.1493644652362871</v>
      </c>
      <c r="KZ24" s="282">
        <f t="shared" si="1917"/>
        <v>9.1493644652362871</v>
      </c>
      <c r="LA24" s="282">
        <f t="shared" si="1917"/>
        <v>9.1493644652362871</v>
      </c>
      <c r="LB24" s="282">
        <f t="shared" si="1917"/>
        <v>9.1493644652362871</v>
      </c>
      <c r="LC24" s="282">
        <f t="shared" si="1917"/>
        <v>9.1493644652362871</v>
      </c>
      <c r="LD24" s="282">
        <f t="shared" si="1917"/>
        <v>9.1493644652362871</v>
      </c>
      <c r="LE24" s="282">
        <f t="shared" si="1917"/>
        <v>9.1493644652362871</v>
      </c>
      <c r="LF24" s="282">
        <f t="shared" si="1917"/>
        <v>9.1493644652362871</v>
      </c>
      <c r="LG24" s="282">
        <f t="shared" si="1917"/>
        <v>9.1493644652362871</v>
      </c>
      <c r="LH24" s="282">
        <f t="shared" si="1917"/>
        <v>9.1493644652362871</v>
      </c>
      <c r="LI24" s="282">
        <f t="shared" si="1917"/>
        <v>9.1493644652362871</v>
      </c>
      <c r="LJ24" s="282">
        <f t="shared" si="1917"/>
        <v>9.1493644652362871</v>
      </c>
      <c r="LK24" s="282">
        <f t="shared" si="1917"/>
        <v>9.1493644652362871</v>
      </c>
      <c r="LL24" s="282">
        <f t="shared" si="1917"/>
        <v>9.1493644652362871</v>
      </c>
      <c r="LM24" s="282">
        <f t="shared" si="1917"/>
        <v>9.1493644652362871</v>
      </c>
      <c r="LN24" s="282">
        <f t="shared" si="1917"/>
        <v>9.1493644652362871</v>
      </c>
      <c r="LO24" s="282">
        <f t="shared" si="1917"/>
        <v>9.1493644652362871</v>
      </c>
      <c r="LP24" s="282">
        <f t="shared" si="1917"/>
        <v>9.1493644652362871</v>
      </c>
      <c r="LQ24" s="282">
        <f t="shared" si="1917"/>
        <v>9.1493644652362871</v>
      </c>
      <c r="LR24" s="282">
        <f t="shared" si="1917"/>
        <v>9.1493644652362871</v>
      </c>
      <c r="LS24" s="282">
        <f t="shared" si="1917"/>
        <v>9.1493644652362871</v>
      </c>
      <c r="LT24" s="282">
        <f t="shared" si="1917"/>
        <v>9.1493644652362871</v>
      </c>
      <c r="LU24" s="282">
        <f t="shared" si="1917"/>
        <v>9.1493644652362871</v>
      </c>
      <c r="LV24" s="282">
        <f t="shared" si="1917"/>
        <v>9.1493644652362871</v>
      </c>
      <c r="LW24" s="282">
        <f t="shared" si="1917"/>
        <v>9.1493644652362871</v>
      </c>
      <c r="LX24" s="282">
        <f t="shared" si="1917"/>
        <v>9.1493644652362871</v>
      </c>
      <c r="LY24" s="282">
        <f t="shared" si="1917"/>
        <v>9.1493644652362871</v>
      </c>
      <c r="LZ24" s="282">
        <f t="shared" si="1917"/>
        <v>9.1493644652362871</v>
      </c>
      <c r="MA24" s="282">
        <f t="shared" si="1917"/>
        <v>9.1493644652362871</v>
      </c>
      <c r="MB24" s="332">
        <f t="shared" ref="MB24:NF24" si="1918">+$AN$24</f>
        <v>8.9098608437448981</v>
      </c>
      <c r="MC24" s="282">
        <f t="shared" si="1918"/>
        <v>8.9098608437448981</v>
      </c>
      <c r="MD24" s="282">
        <f t="shared" si="1918"/>
        <v>8.9098608437448981</v>
      </c>
      <c r="ME24" s="282">
        <f t="shared" si="1918"/>
        <v>8.9098608437448981</v>
      </c>
      <c r="MF24" s="282">
        <f t="shared" si="1918"/>
        <v>8.9098608437448981</v>
      </c>
      <c r="MG24" s="282">
        <f t="shared" si="1918"/>
        <v>8.9098608437448981</v>
      </c>
      <c r="MH24" s="282">
        <f t="shared" si="1918"/>
        <v>8.9098608437448981</v>
      </c>
      <c r="MI24" s="282">
        <f t="shared" si="1918"/>
        <v>8.9098608437448981</v>
      </c>
      <c r="MJ24" s="282">
        <f t="shared" si="1918"/>
        <v>8.9098608437448981</v>
      </c>
      <c r="MK24" s="282">
        <f t="shared" si="1918"/>
        <v>8.9098608437448981</v>
      </c>
      <c r="ML24" s="282">
        <f t="shared" si="1918"/>
        <v>8.9098608437448981</v>
      </c>
      <c r="MM24" s="282">
        <f t="shared" si="1918"/>
        <v>8.9098608437448981</v>
      </c>
      <c r="MN24" s="282">
        <f t="shared" si="1918"/>
        <v>8.9098608437448981</v>
      </c>
      <c r="MO24" s="282">
        <f t="shared" si="1918"/>
        <v>8.9098608437448981</v>
      </c>
      <c r="MP24" s="282">
        <f t="shared" si="1918"/>
        <v>8.9098608437448981</v>
      </c>
      <c r="MQ24" s="282">
        <f t="shared" si="1918"/>
        <v>8.9098608437448981</v>
      </c>
      <c r="MR24" s="282">
        <f t="shared" si="1918"/>
        <v>8.9098608437448981</v>
      </c>
      <c r="MS24" s="282">
        <f t="shared" si="1918"/>
        <v>8.9098608437448981</v>
      </c>
      <c r="MT24" s="282">
        <f t="shared" si="1918"/>
        <v>8.9098608437448981</v>
      </c>
      <c r="MU24" s="282">
        <f t="shared" si="1918"/>
        <v>8.9098608437448981</v>
      </c>
      <c r="MV24" s="282">
        <f t="shared" si="1918"/>
        <v>8.9098608437448981</v>
      </c>
      <c r="MW24" s="282">
        <f t="shared" si="1918"/>
        <v>8.9098608437448981</v>
      </c>
      <c r="MX24" s="282">
        <f t="shared" si="1918"/>
        <v>8.9098608437448981</v>
      </c>
      <c r="MY24" s="282">
        <f t="shared" si="1918"/>
        <v>8.9098608437448981</v>
      </c>
      <c r="MZ24" s="282">
        <f t="shared" si="1918"/>
        <v>8.9098608437448981</v>
      </c>
      <c r="NA24" s="282">
        <f t="shared" si="1918"/>
        <v>8.9098608437448981</v>
      </c>
      <c r="NB24" s="282">
        <f t="shared" si="1918"/>
        <v>8.9098608437448981</v>
      </c>
      <c r="NC24" s="282">
        <f t="shared" si="1918"/>
        <v>8.9098608437448981</v>
      </c>
      <c r="ND24" s="282">
        <f t="shared" si="1918"/>
        <v>8.9098608437448981</v>
      </c>
      <c r="NE24" s="282">
        <f t="shared" si="1918"/>
        <v>8.9098608437448981</v>
      </c>
      <c r="NF24" s="282">
        <f t="shared" si="1918"/>
        <v>8.9098608437448981</v>
      </c>
      <c r="NG24" s="332">
        <f t="shared" ref="NG24:OP24" si="1919">+$AO$24</f>
        <v>8.9140490959752761</v>
      </c>
      <c r="NH24" s="282">
        <f t="shared" si="1919"/>
        <v>8.9140490959752761</v>
      </c>
      <c r="NI24" s="282">
        <f t="shared" si="1919"/>
        <v>8.9140490959752761</v>
      </c>
      <c r="NJ24" s="282">
        <f t="shared" si="1919"/>
        <v>8.9140490959752761</v>
      </c>
      <c r="NK24" s="282">
        <f t="shared" si="1919"/>
        <v>8.9140490959752761</v>
      </c>
      <c r="NL24" s="282">
        <f t="shared" si="1919"/>
        <v>8.9140490959752761</v>
      </c>
      <c r="NM24" s="282">
        <f t="shared" si="1919"/>
        <v>8.9140490959752761</v>
      </c>
      <c r="NN24" s="282">
        <f t="shared" si="1919"/>
        <v>8.9140490959752761</v>
      </c>
      <c r="NO24" s="282">
        <f t="shared" si="1919"/>
        <v>8.9140490959752761</v>
      </c>
      <c r="NP24" s="282">
        <f t="shared" si="1919"/>
        <v>8.9140490959752761</v>
      </c>
      <c r="NQ24" s="282">
        <f t="shared" si="1919"/>
        <v>8.9140490959752761</v>
      </c>
      <c r="NR24" s="282">
        <f t="shared" si="1919"/>
        <v>8.9140490959752761</v>
      </c>
      <c r="NS24" s="282">
        <f t="shared" si="1919"/>
        <v>8.9140490959752761</v>
      </c>
      <c r="NT24" s="282">
        <f t="shared" si="1919"/>
        <v>8.9140490959752761</v>
      </c>
      <c r="NU24" s="282">
        <f t="shared" si="1919"/>
        <v>8.9140490959752761</v>
      </c>
      <c r="NV24" s="282">
        <f t="shared" si="1919"/>
        <v>8.9140490959752761</v>
      </c>
      <c r="NW24" s="282">
        <f t="shared" si="1919"/>
        <v>8.9140490959752761</v>
      </c>
      <c r="NX24" s="282">
        <f t="shared" si="1919"/>
        <v>8.9140490959752761</v>
      </c>
      <c r="NY24" s="282">
        <f t="shared" si="1919"/>
        <v>8.9140490959752761</v>
      </c>
      <c r="NZ24" s="282">
        <f t="shared" si="1919"/>
        <v>8.9140490959752761</v>
      </c>
      <c r="OA24" s="282">
        <f t="shared" si="1919"/>
        <v>8.9140490959752761</v>
      </c>
      <c r="OB24" s="282">
        <f t="shared" si="1919"/>
        <v>8.9140490959752761</v>
      </c>
      <c r="OC24" s="282">
        <f t="shared" si="1919"/>
        <v>8.9140490959752761</v>
      </c>
      <c r="OD24" s="282">
        <f t="shared" si="1919"/>
        <v>8.9140490959752761</v>
      </c>
      <c r="OE24" s="282">
        <f t="shared" si="1919"/>
        <v>8.9140490959752761</v>
      </c>
      <c r="OF24" s="282">
        <f t="shared" si="1919"/>
        <v>8.9140490959752761</v>
      </c>
      <c r="OG24" s="282">
        <f t="shared" si="1919"/>
        <v>8.9140490959752761</v>
      </c>
      <c r="OH24" s="282">
        <f t="shared" si="1919"/>
        <v>8.9140490959752761</v>
      </c>
      <c r="OI24" s="282">
        <f t="shared" si="1919"/>
        <v>8.9140490959752761</v>
      </c>
      <c r="OJ24" s="282">
        <f t="shared" si="1919"/>
        <v>8.9140490959752761</v>
      </c>
      <c r="OK24" s="282">
        <f t="shared" si="1919"/>
        <v>8.9140490959752761</v>
      </c>
      <c r="OL24" s="282">
        <f t="shared" si="1919"/>
        <v>8.9140490959752761</v>
      </c>
      <c r="OM24" s="282">
        <f t="shared" si="1919"/>
        <v>8.9140490959752761</v>
      </c>
      <c r="ON24" s="282">
        <f t="shared" si="1919"/>
        <v>8.9140490959752761</v>
      </c>
      <c r="OO24" s="282">
        <f t="shared" si="1919"/>
        <v>8.9140490959752761</v>
      </c>
      <c r="OP24" s="346">
        <f t="shared" si="1919"/>
        <v>8.9140490959752761</v>
      </c>
      <c r="OQ24" s="363">
        <f>+LOOKUP(OQ3,$AP$3:$OP$3,$AP$24:$OP$24)</f>
        <v>8.1607773660040355</v>
      </c>
      <c r="OR24" s="363">
        <f t="shared" ref="OR24:PQ24" si="1920">+LOOKUP(OR3,$AP$3:$OP$3,$AP$24:$OP$24)</f>
        <v>8.1607773660040355</v>
      </c>
      <c r="OS24" s="363">
        <f t="shared" si="1920"/>
        <v>8.1607773660040355</v>
      </c>
      <c r="OT24" s="363">
        <f t="shared" si="1920"/>
        <v>8.1607773660040355</v>
      </c>
      <c r="OU24" s="363">
        <f t="shared" si="1920"/>
        <v>8.1607773660040355</v>
      </c>
      <c r="OV24" s="363">
        <f t="shared" si="1920"/>
        <v>8.1607773660040355</v>
      </c>
      <c r="OW24" s="363">
        <f t="shared" si="1920"/>
        <v>8.1607773660040355</v>
      </c>
      <c r="OX24" s="363">
        <f t="shared" si="1920"/>
        <v>8.1607773660040355</v>
      </c>
      <c r="OY24" s="363">
        <f t="shared" si="1920"/>
        <v>8.1607773660040355</v>
      </c>
      <c r="OZ24" s="363">
        <f t="shared" si="1920"/>
        <v>8.1607773660040355</v>
      </c>
      <c r="PA24" s="363">
        <f t="shared" si="1920"/>
        <v>8.1607773660040355</v>
      </c>
      <c r="PB24" s="363">
        <f t="shared" si="1920"/>
        <v>8.1607773660040355</v>
      </c>
      <c r="PC24" s="363">
        <f t="shared" si="1920"/>
        <v>8.1607773660040355</v>
      </c>
      <c r="PD24" s="363">
        <f t="shared" si="1920"/>
        <v>8.1607773660040355</v>
      </c>
      <c r="PE24" s="363">
        <f t="shared" si="1920"/>
        <v>8.1607773660040355</v>
      </c>
      <c r="PF24" s="363">
        <f t="shared" si="1920"/>
        <v>8.1607773660040355</v>
      </c>
      <c r="PG24" s="363">
        <f t="shared" si="1920"/>
        <v>8.1607773660040355</v>
      </c>
      <c r="PH24" s="363">
        <f t="shared" si="1920"/>
        <v>8.1607773660040355</v>
      </c>
      <c r="PI24" s="363">
        <f t="shared" si="1920"/>
        <v>8.1607773660040355</v>
      </c>
      <c r="PJ24" s="363">
        <f t="shared" si="1920"/>
        <v>8.1607773660040355</v>
      </c>
      <c r="PK24" s="363">
        <f t="shared" si="1920"/>
        <v>8.1607773660040355</v>
      </c>
      <c r="PL24" s="363">
        <f t="shared" si="1920"/>
        <v>8.1607773660040355</v>
      </c>
      <c r="PM24" s="363">
        <f t="shared" si="1920"/>
        <v>8.1607773660040355</v>
      </c>
      <c r="PN24" s="363">
        <f t="shared" si="1920"/>
        <v>8.1607773660040355</v>
      </c>
      <c r="PO24" s="363">
        <f t="shared" si="1920"/>
        <v>8.1607773660040355</v>
      </c>
      <c r="PP24" s="363">
        <f t="shared" si="1920"/>
        <v>8.3437251910987005</v>
      </c>
      <c r="PQ24" s="363">
        <f t="shared" si="1920"/>
        <v>8.3437251910987005</v>
      </c>
      <c r="PR24" s="363">
        <f t="shared" ref="PR24:RV24" si="1921">+LOOKUP(PR3,$AP$3:$OP$3,$AP$24:$OP$24)</f>
        <v>8.3437251910987005</v>
      </c>
      <c r="PS24" s="363">
        <f t="shared" si="1921"/>
        <v>8.3437251910987005</v>
      </c>
      <c r="PT24" s="363">
        <f t="shared" si="1921"/>
        <v>8.3437251910987005</v>
      </c>
      <c r="PU24" s="363">
        <f t="shared" si="1921"/>
        <v>8.3437251910987005</v>
      </c>
      <c r="PV24" s="363">
        <f t="shared" si="1921"/>
        <v>8.3437251910987005</v>
      </c>
      <c r="PW24" s="363">
        <f t="shared" si="1921"/>
        <v>8.3437251910987005</v>
      </c>
      <c r="PX24" s="363">
        <f t="shared" si="1921"/>
        <v>8.3437251910987005</v>
      </c>
      <c r="PY24" s="363">
        <f t="shared" si="1921"/>
        <v>8.3437251910987005</v>
      </c>
      <c r="PZ24" s="363">
        <f t="shared" si="1921"/>
        <v>8.3437251910987005</v>
      </c>
      <c r="QA24" s="363">
        <f t="shared" si="1921"/>
        <v>8.3437251910987005</v>
      </c>
      <c r="QB24" s="363">
        <f t="shared" si="1921"/>
        <v>8.3437251910987005</v>
      </c>
      <c r="QC24" s="363">
        <f t="shared" si="1921"/>
        <v>8.3437251910987005</v>
      </c>
      <c r="QD24" s="363">
        <f t="shared" si="1921"/>
        <v>8.3437251910987005</v>
      </c>
      <c r="QE24" s="363">
        <f t="shared" si="1921"/>
        <v>8.3437251910987005</v>
      </c>
      <c r="QF24" s="363">
        <f t="shared" si="1921"/>
        <v>8.3437251910987005</v>
      </c>
      <c r="QG24" s="363">
        <f t="shared" si="1921"/>
        <v>8.3437251910987005</v>
      </c>
      <c r="QH24" s="363">
        <f t="shared" si="1921"/>
        <v>8.3437251910987005</v>
      </c>
      <c r="QI24" s="363">
        <f t="shared" si="1921"/>
        <v>8.3437251910987005</v>
      </c>
      <c r="QJ24" s="363">
        <f t="shared" si="1921"/>
        <v>8.3437251910987005</v>
      </c>
      <c r="QK24" s="363">
        <f t="shared" si="1921"/>
        <v>8.3437251910987005</v>
      </c>
      <c r="QL24" s="363">
        <f t="shared" si="1921"/>
        <v>8.3437251910987005</v>
      </c>
      <c r="QM24" s="363">
        <f t="shared" si="1921"/>
        <v>8.3437251910987005</v>
      </c>
      <c r="QN24" s="363">
        <f t="shared" si="1921"/>
        <v>8.3437251910987005</v>
      </c>
      <c r="QO24" s="363">
        <f t="shared" si="1921"/>
        <v>8.3437251910987005</v>
      </c>
      <c r="QP24" s="363">
        <f t="shared" si="1921"/>
        <v>8.3437251910987005</v>
      </c>
      <c r="QQ24" s="363">
        <f t="shared" si="1921"/>
        <v>8.3437251910987005</v>
      </c>
      <c r="QR24" s="363">
        <f t="shared" si="1921"/>
        <v>8.3437251910987005</v>
      </c>
      <c r="QS24" s="363">
        <f t="shared" si="1921"/>
        <v>8.3437251910987005</v>
      </c>
      <c r="QT24" s="363">
        <f t="shared" si="1921"/>
        <v>8.3437251910987005</v>
      </c>
      <c r="QU24" s="363">
        <f t="shared" si="1921"/>
        <v>8.4734942912684303</v>
      </c>
      <c r="QV24" s="363">
        <f t="shared" si="1921"/>
        <v>8.4734942912684303</v>
      </c>
      <c r="QW24" s="363">
        <f t="shared" si="1921"/>
        <v>8.4734942912684303</v>
      </c>
      <c r="QX24" s="363">
        <f t="shared" si="1921"/>
        <v>8.4734942912684303</v>
      </c>
      <c r="QY24" s="363">
        <f t="shared" si="1921"/>
        <v>8.4734942912684303</v>
      </c>
      <c r="QZ24" s="363">
        <f t="shared" si="1921"/>
        <v>8.4734942912684303</v>
      </c>
      <c r="RA24" s="363">
        <f t="shared" si="1921"/>
        <v>8.4734942912684303</v>
      </c>
      <c r="RB24" s="363">
        <f t="shared" si="1921"/>
        <v>8.4734942912684303</v>
      </c>
      <c r="RC24" s="363">
        <f t="shared" si="1921"/>
        <v>8.4734942912684303</v>
      </c>
      <c r="RD24" s="363">
        <f t="shared" si="1921"/>
        <v>8.4734942912684303</v>
      </c>
      <c r="RE24" s="363">
        <f t="shared" si="1921"/>
        <v>8.4734942912684303</v>
      </c>
      <c r="RF24" s="363">
        <f t="shared" si="1921"/>
        <v>8.4734942912684303</v>
      </c>
      <c r="RG24" s="363">
        <f t="shared" si="1921"/>
        <v>8.4734942912684303</v>
      </c>
      <c r="RH24" s="363">
        <f t="shared" si="1921"/>
        <v>8.4734942912684303</v>
      </c>
      <c r="RI24" s="363">
        <f t="shared" si="1921"/>
        <v>8.4734942912684303</v>
      </c>
      <c r="RJ24" s="363">
        <f t="shared" si="1921"/>
        <v>8.4734942912684303</v>
      </c>
      <c r="RK24" s="363">
        <f t="shared" si="1921"/>
        <v>8.4734942912684303</v>
      </c>
      <c r="RL24" s="363">
        <f t="shared" si="1921"/>
        <v>8.4734942912684303</v>
      </c>
      <c r="RM24" s="363">
        <f t="shared" si="1921"/>
        <v>8.4734942912684303</v>
      </c>
      <c r="RN24" s="363">
        <f t="shared" si="1921"/>
        <v>8.4734942912684303</v>
      </c>
      <c r="RO24" s="363">
        <f t="shared" si="1921"/>
        <v>8.4734942912684303</v>
      </c>
      <c r="RP24" s="363">
        <f t="shared" si="1921"/>
        <v>8.4734942912684303</v>
      </c>
      <c r="RQ24" s="363">
        <f t="shared" si="1921"/>
        <v>8.4734942912684303</v>
      </c>
      <c r="RR24" s="363">
        <f t="shared" si="1921"/>
        <v>8.4734942912684303</v>
      </c>
      <c r="RS24" s="363">
        <f t="shared" si="1921"/>
        <v>8.4734942912684303</v>
      </c>
      <c r="RT24" s="363">
        <f t="shared" si="1921"/>
        <v>8.4734942912684303</v>
      </c>
      <c r="RU24" s="363">
        <f t="shared" si="1921"/>
        <v>8.4734942912684303</v>
      </c>
      <c r="RV24" s="363">
        <f t="shared" si="1921"/>
        <v>8.4734942912684303</v>
      </c>
      <c r="RW24" s="363">
        <f t="shared" ref="RW24:UH24" si="1922">+LOOKUP(RW3,$AP$3:$OP$3,$AP$24:$OP$24)</f>
        <v>7.9418667866272541</v>
      </c>
      <c r="RX24" s="363">
        <f t="shared" si="1922"/>
        <v>7.9418667866272541</v>
      </c>
      <c r="RY24" s="363">
        <f t="shared" si="1922"/>
        <v>7.9418667866272541</v>
      </c>
      <c r="RZ24" s="363">
        <f t="shared" si="1922"/>
        <v>7.9418667866272541</v>
      </c>
      <c r="SA24" s="363">
        <f t="shared" si="1922"/>
        <v>7.9418667866272541</v>
      </c>
      <c r="SB24" s="363">
        <f t="shared" si="1922"/>
        <v>7.9418667866272541</v>
      </c>
      <c r="SC24" s="363">
        <f t="shared" si="1922"/>
        <v>7.9418667866272541</v>
      </c>
      <c r="SD24" s="363">
        <f t="shared" si="1922"/>
        <v>7.9418667866272541</v>
      </c>
      <c r="SE24" s="363">
        <f t="shared" si="1922"/>
        <v>7.9418667866272541</v>
      </c>
      <c r="SF24" s="363">
        <f t="shared" si="1922"/>
        <v>7.9418667866272541</v>
      </c>
      <c r="SG24" s="363">
        <f t="shared" si="1922"/>
        <v>7.9418667866272541</v>
      </c>
      <c r="SH24" s="363">
        <f t="shared" si="1922"/>
        <v>7.9418667866272541</v>
      </c>
      <c r="SI24" s="363">
        <f t="shared" si="1922"/>
        <v>7.9418667866272541</v>
      </c>
      <c r="SJ24" s="363">
        <f t="shared" si="1922"/>
        <v>7.9418667866272541</v>
      </c>
      <c r="SK24" s="363">
        <f t="shared" si="1922"/>
        <v>7.9418667866272541</v>
      </c>
      <c r="SL24" s="363">
        <f t="shared" si="1922"/>
        <v>7.9418667866272541</v>
      </c>
      <c r="SM24" s="363">
        <f t="shared" si="1922"/>
        <v>7.9418667866272541</v>
      </c>
      <c r="SN24" s="363">
        <f t="shared" si="1922"/>
        <v>7.9418667866272541</v>
      </c>
      <c r="SO24" s="363">
        <f t="shared" si="1922"/>
        <v>7.9418667866272541</v>
      </c>
      <c r="SP24" s="363">
        <f t="shared" si="1922"/>
        <v>7.9418667866272541</v>
      </c>
      <c r="SQ24" s="363">
        <f t="shared" si="1922"/>
        <v>7.9418667866272541</v>
      </c>
      <c r="SR24" s="363">
        <f t="shared" si="1922"/>
        <v>7.9418667866272541</v>
      </c>
      <c r="SS24" s="363">
        <f t="shared" si="1922"/>
        <v>7.9418667866272541</v>
      </c>
      <c r="ST24" s="363">
        <f t="shared" si="1922"/>
        <v>7.9418667866272541</v>
      </c>
      <c r="SU24" s="363">
        <f t="shared" si="1922"/>
        <v>7.9418667866272541</v>
      </c>
      <c r="SV24" s="363">
        <f t="shared" si="1922"/>
        <v>7.9418667866272541</v>
      </c>
      <c r="SW24" s="363">
        <f t="shared" si="1922"/>
        <v>7.9418667866272541</v>
      </c>
      <c r="SX24" s="363">
        <f t="shared" si="1922"/>
        <v>7.9418667866272541</v>
      </c>
      <c r="SY24" s="363">
        <f t="shared" si="1922"/>
        <v>7.9418667866272541</v>
      </c>
      <c r="SZ24" s="363">
        <f t="shared" si="1922"/>
        <v>7.9418667866272541</v>
      </c>
      <c r="TA24" s="363">
        <f t="shared" si="1922"/>
        <v>7.9418667866272541</v>
      </c>
      <c r="TB24" s="363">
        <f t="shared" si="1922"/>
        <v>7.2292991637386699</v>
      </c>
      <c r="TC24" s="363">
        <f t="shared" si="1922"/>
        <v>7.2292991637386699</v>
      </c>
      <c r="TD24" s="363">
        <f t="shared" si="1922"/>
        <v>7.2292991637386699</v>
      </c>
      <c r="TE24" s="363">
        <f t="shared" si="1922"/>
        <v>7.2292991637386699</v>
      </c>
      <c r="TF24" s="363">
        <f t="shared" si="1922"/>
        <v>7.2292991637386699</v>
      </c>
      <c r="TG24" s="363">
        <f t="shared" si="1922"/>
        <v>7.2292991637386699</v>
      </c>
      <c r="TH24" s="363">
        <f t="shared" si="1922"/>
        <v>7.2292991637386699</v>
      </c>
      <c r="TI24" s="363">
        <f t="shared" si="1922"/>
        <v>7.2292991637386699</v>
      </c>
      <c r="TJ24" s="363">
        <f t="shared" si="1922"/>
        <v>7.2292991637386699</v>
      </c>
      <c r="TK24" s="363">
        <f t="shared" si="1922"/>
        <v>7.2292991637386699</v>
      </c>
      <c r="TL24" s="363">
        <f t="shared" si="1922"/>
        <v>7.2292991637386699</v>
      </c>
      <c r="TM24" s="363">
        <f t="shared" si="1922"/>
        <v>7.2292991637386699</v>
      </c>
      <c r="TN24" s="363">
        <f t="shared" si="1922"/>
        <v>7.2292991637386699</v>
      </c>
      <c r="TO24" s="363">
        <f t="shared" si="1922"/>
        <v>7.2292991637386699</v>
      </c>
      <c r="TP24" s="363">
        <f t="shared" si="1922"/>
        <v>7.2292991637386699</v>
      </c>
      <c r="TQ24" s="363">
        <f t="shared" si="1922"/>
        <v>7.2292991637386699</v>
      </c>
      <c r="TR24" s="363">
        <f t="shared" si="1922"/>
        <v>7.2292991637386699</v>
      </c>
      <c r="TS24" s="363">
        <f t="shared" si="1922"/>
        <v>7.2292991637386699</v>
      </c>
      <c r="TT24" s="363">
        <f t="shared" si="1922"/>
        <v>7.2292991637386699</v>
      </c>
      <c r="TU24" s="363">
        <f t="shared" si="1922"/>
        <v>7.2292991637386699</v>
      </c>
      <c r="TV24" s="363">
        <f t="shared" si="1922"/>
        <v>7.2292991637386699</v>
      </c>
      <c r="TW24" s="363">
        <f t="shared" si="1922"/>
        <v>7.2292991637386699</v>
      </c>
      <c r="TX24" s="363">
        <f t="shared" si="1922"/>
        <v>7.2292991637386699</v>
      </c>
      <c r="TY24" s="363">
        <f t="shared" si="1922"/>
        <v>7.2292991637386699</v>
      </c>
      <c r="TZ24" s="363">
        <f t="shared" si="1922"/>
        <v>7.2292991637386699</v>
      </c>
      <c r="UA24" s="363">
        <f t="shared" si="1922"/>
        <v>7.2292991637386699</v>
      </c>
      <c r="UB24" s="363">
        <f t="shared" si="1922"/>
        <v>7.2292991637386699</v>
      </c>
      <c r="UC24" s="363">
        <f t="shared" si="1922"/>
        <v>7.2292991637386699</v>
      </c>
      <c r="UD24" s="363">
        <f t="shared" si="1922"/>
        <v>7.2292991637386699</v>
      </c>
      <c r="UE24" s="363">
        <f t="shared" si="1922"/>
        <v>7.2292991637386699</v>
      </c>
      <c r="UF24" s="363">
        <f t="shared" si="1922"/>
        <v>7.5517408930398808</v>
      </c>
      <c r="UG24" s="363">
        <f t="shared" si="1922"/>
        <v>7.5517408930398808</v>
      </c>
      <c r="UH24" s="363">
        <f t="shared" si="1922"/>
        <v>7.5517408930398808</v>
      </c>
      <c r="UI24" s="363">
        <f t="shared" ref="UI24:WT24" si="1923">+LOOKUP(UI3,$AP$3:$OP$3,$AP$24:$OP$24)</f>
        <v>7.5517408930398808</v>
      </c>
      <c r="UJ24" s="363">
        <f t="shared" si="1923"/>
        <v>7.5517408930398808</v>
      </c>
      <c r="UK24" s="363">
        <f t="shared" si="1923"/>
        <v>7.5517408930398808</v>
      </c>
      <c r="UL24" s="363">
        <f t="shared" si="1923"/>
        <v>7.5517408930398808</v>
      </c>
      <c r="UM24" s="363">
        <f t="shared" si="1923"/>
        <v>7.5517408930398808</v>
      </c>
      <c r="UN24" s="363">
        <f t="shared" si="1923"/>
        <v>7.5517408930398808</v>
      </c>
      <c r="UO24" s="363">
        <f t="shared" si="1923"/>
        <v>7.5517408930398808</v>
      </c>
      <c r="UP24" s="363">
        <f t="shared" si="1923"/>
        <v>7.5517408930398808</v>
      </c>
      <c r="UQ24" s="363">
        <f t="shared" si="1923"/>
        <v>7.5517408930398808</v>
      </c>
      <c r="UR24" s="363">
        <f t="shared" si="1923"/>
        <v>7.5517408930398808</v>
      </c>
      <c r="US24" s="363">
        <f t="shared" si="1923"/>
        <v>7.5517408930398808</v>
      </c>
      <c r="UT24" s="363">
        <f t="shared" si="1923"/>
        <v>7.5517408930398808</v>
      </c>
      <c r="UU24" s="363">
        <f t="shared" si="1923"/>
        <v>7.5517408930398808</v>
      </c>
      <c r="UV24" s="363">
        <f t="shared" si="1923"/>
        <v>7.5517408930398808</v>
      </c>
      <c r="UW24" s="363">
        <f t="shared" si="1923"/>
        <v>7.5517408930398808</v>
      </c>
      <c r="UX24" s="363">
        <f t="shared" si="1923"/>
        <v>7.5517408930398808</v>
      </c>
      <c r="UY24" s="363">
        <f t="shared" si="1923"/>
        <v>7.5517408930398808</v>
      </c>
      <c r="UZ24" s="363">
        <f t="shared" si="1923"/>
        <v>7.5517408930398808</v>
      </c>
      <c r="VA24" s="363">
        <f t="shared" si="1923"/>
        <v>7.5517408930398808</v>
      </c>
      <c r="VB24" s="363">
        <f t="shared" si="1923"/>
        <v>7.5517408930398808</v>
      </c>
      <c r="VC24" s="363">
        <f t="shared" si="1923"/>
        <v>7.5517408930398808</v>
      </c>
      <c r="VD24" s="363">
        <f t="shared" si="1923"/>
        <v>7.5517408930398808</v>
      </c>
      <c r="VE24" s="363">
        <f t="shared" si="1923"/>
        <v>7.5517408930398808</v>
      </c>
      <c r="VF24" s="363">
        <f t="shared" si="1923"/>
        <v>7.5517408930398808</v>
      </c>
      <c r="VG24" s="363">
        <f t="shared" si="1923"/>
        <v>7.5517408930398808</v>
      </c>
      <c r="VH24" s="363">
        <f t="shared" si="1923"/>
        <v>7.5517408930398808</v>
      </c>
      <c r="VI24" s="363">
        <f t="shared" si="1923"/>
        <v>7.5517408930398808</v>
      </c>
      <c r="VJ24" s="363">
        <f t="shared" si="1923"/>
        <v>7.5517408930398808</v>
      </c>
      <c r="VK24" s="363">
        <f t="shared" si="1923"/>
        <v>8.355624905714258</v>
      </c>
      <c r="VL24" s="363">
        <f t="shared" si="1923"/>
        <v>8.355624905714258</v>
      </c>
      <c r="VM24" s="363">
        <f t="shared" si="1923"/>
        <v>8.355624905714258</v>
      </c>
      <c r="VN24" s="363">
        <f t="shared" si="1923"/>
        <v>8.355624905714258</v>
      </c>
      <c r="VO24" s="363">
        <f t="shared" si="1923"/>
        <v>8.355624905714258</v>
      </c>
      <c r="VP24" s="363">
        <f t="shared" si="1923"/>
        <v>8.355624905714258</v>
      </c>
      <c r="VQ24" s="363">
        <f t="shared" si="1923"/>
        <v>8.355624905714258</v>
      </c>
      <c r="VR24" s="363">
        <f t="shared" si="1923"/>
        <v>8.355624905714258</v>
      </c>
      <c r="VS24" s="363">
        <f t="shared" si="1923"/>
        <v>8.355624905714258</v>
      </c>
      <c r="VT24" s="363">
        <f t="shared" si="1923"/>
        <v>8.355624905714258</v>
      </c>
      <c r="VU24" s="363">
        <f t="shared" si="1923"/>
        <v>8.355624905714258</v>
      </c>
      <c r="VV24" s="363">
        <f t="shared" si="1923"/>
        <v>8.355624905714258</v>
      </c>
      <c r="VW24" s="363">
        <f t="shared" si="1923"/>
        <v>8.355624905714258</v>
      </c>
      <c r="VX24" s="363">
        <f t="shared" si="1923"/>
        <v>8.355624905714258</v>
      </c>
      <c r="VY24" s="363">
        <f t="shared" si="1923"/>
        <v>8.355624905714258</v>
      </c>
      <c r="VZ24" s="363">
        <f t="shared" si="1923"/>
        <v>8.355624905714258</v>
      </c>
      <c r="WA24" s="363">
        <f t="shared" si="1923"/>
        <v>8.355624905714258</v>
      </c>
      <c r="WB24" s="363">
        <f t="shared" si="1923"/>
        <v>8.355624905714258</v>
      </c>
      <c r="WC24" s="363">
        <f t="shared" si="1923"/>
        <v>8.355624905714258</v>
      </c>
      <c r="WD24" s="363">
        <f t="shared" si="1923"/>
        <v>8.355624905714258</v>
      </c>
      <c r="WE24" s="363">
        <f t="shared" si="1923"/>
        <v>8.355624905714258</v>
      </c>
      <c r="WF24" s="363">
        <f t="shared" si="1923"/>
        <v>8.355624905714258</v>
      </c>
      <c r="WG24" s="363">
        <f t="shared" si="1923"/>
        <v>8.355624905714258</v>
      </c>
      <c r="WH24" s="363">
        <f t="shared" si="1923"/>
        <v>8.355624905714258</v>
      </c>
      <c r="WI24" s="363">
        <f t="shared" si="1923"/>
        <v>8.355624905714258</v>
      </c>
      <c r="WJ24" s="363">
        <f t="shared" si="1923"/>
        <v>8.355624905714258</v>
      </c>
      <c r="WK24" s="363">
        <f t="shared" si="1923"/>
        <v>8.355624905714258</v>
      </c>
      <c r="WL24" s="363">
        <f t="shared" si="1923"/>
        <v>8.355624905714258</v>
      </c>
      <c r="WM24" s="363">
        <f t="shared" si="1923"/>
        <v>8.355624905714258</v>
      </c>
      <c r="WN24" s="363">
        <f t="shared" si="1923"/>
        <v>8.355624905714258</v>
      </c>
      <c r="WO24" s="363">
        <f t="shared" si="1923"/>
        <v>7.779235356039929</v>
      </c>
      <c r="WP24" s="363">
        <f t="shared" si="1923"/>
        <v>7.779235356039929</v>
      </c>
      <c r="WQ24" s="363">
        <f t="shared" si="1923"/>
        <v>7.779235356039929</v>
      </c>
      <c r="WR24" s="363">
        <f t="shared" si="1923"/>
        <v>7.779235356039929</v>
      </c>
      <c r="WS24" s="363">
        <f t="shared" si="1923"/>
        <v>7.779235356039929</v>
      </c>
      <c r="WT24" s="363">
        <f t="shared" si="1923"/>
        <v>7.779235356039929</v>
      </c>
      <c r="WU24" s="363">
        <f t="shared" ref="WU24:ZF24" si="1924">+LOOKUP(WU3,$AP$3:$OP$3,$AP$24:$OP$24)</f>
        <v>7.779235356039929</v>
      </c>
      <c r="WV24" s="363">
        <f t="shared" si="1924"/>
        <v>7.779235356039929</v>
      </c>
      <c r="WW24" s="363">
        <f t="shared" si="1924"/>
        <v>7.779235356039929</v>
      </c>
      <c r="WX24" s="363">
        <f t="shared" si="1924"/>
        <v>7.779235356039929</v>
      </c>
      <c r="WY24" s="363">
        <f t="shared" si="1924"/>
        <v>7.779235356039929</v>
      </c>
      <c r="WZ24" s="363">
        <f t="shared" si="1924"/>
        <v>7.779235356039929</v>
      </c>
      <c r="XA24" s="363">
        <f t="shared" si="1924"/>
        <v>7.779235356039929</v>
      </c>
      <c r="XB24" s="363">
        <f t="shared" si="1924"/>
        <v>7.779235356039929</v>
      </c>
      <c r="XC24" s="363">
        <f t="shared" si="1924"/>
        <v>7.779235356039929</v>
      </c>
      <c r="XD24" s="363">
        <f t="shared" si="1924"/>
        <v>7.779235356039929</v>
      </c>
      <c r="XE24" s="363">
        <f t="shared" si="1924"/>
        <v>7.779235356039929</v>
      </c>
      <c r="XF24" s="363">
        <f t="shared" si="1924"/>
        <v>7.779235356039929</v>
      </c>
      <c r="XG24" s="363">
        <f t="shared" si="1924"/>
        <v>7.779235356039929</v>
      </c>
      <c r="XH24" s="363">
        <f t="shared" si="1924"/>
        <v>7.779235356039929</v>
      </c>
      <c r="XI24" s="363">
        <f t="shared" si="1924"/>
        <v>7.779235356039929</v>
      </c>
      <c r="XJ24" s="363">
        <f t="shared" si="1924"/>
        <v>7.779235356039929</v>
      </c>
      <c r="XK24" s="363">
        <f t="shared" si="1924"/>
        <v>7.779235356039929</v>
      </c>
      <c r="XL24" s="363">
        <f t="shared" si="1924"/>
        <v>7.779235356039929</v>
      </c>
      <c r="XM24" s="363">
        <f t="shared" si="1924"/>
        <v>7.779235356039929</v>
      </c>
      <c r="XN24" s="363">
        <f t="shared" si="1924"/>
        <v>7.779235356039929</v>
      </c>
      <c r="XO24" s="363">
        <f t="shared" si="1924"/>
        <v>7.779235356039929</v>
      </c>
      <c r="XP24" s="363">
        <f t="shared" si="1924"/>
        <v>7.779235356039929</v>
      </c>
      <c r="XQ24" s="363">
        <f t="shared" si="1924"/>
        <v>7.779235356039929</v>
      </c>
      <c r="XR24" s="363">
        <f t="shared" si="1924"/>
        <v>7.779235356039929</v>
      </c>
      <c r="XS24" s="363">
        <f t="shared" si="1924"/>
        <v>7.779235356039929</v>
      </c>
      <c r="XT24" s="363">
        <f t="shared" si="1924"/>
        <v>7.9306876951202838</v>
      </c>
      <c r="XU24" s="363">
        <f t="shared" si="1924"/>
        <v>7.9306876951202838</v>
      </c>
      <c r="XV24" s="363">
        <f t="shared" si="1924"/>
        <v>7.9306876951202838</v>
      </c>
      <c r="XW24" s="363">
        <f t="shared" si="1924"/>
        <v>7.9306876951202838</v>
      </c>
      <c r="XX24" s="363">
        <f t="shared" si="1924"/>
        <v>7.9306876951202838</v>
      </c>
      <c r="XY24" s="363">
        <f t="shared" si="1924"/>
        <v>7.9306876951202838</v>
      </c>
      <c r="XZ24" s="363">
        <f t="shared" si="1924"/>
        <v>7.9306876951202838</v>
      </c>
      <c r="YA24" s="363">
        <f t="shared" si="1924"/>
        <v>7.9306876951202838</v>
      </c>
      <c r="YB24" s="363">
        <f t="shared" si="1924"/>
        <v>7.9306876951202838</v>
      </c>
      <c r="YC24" s="363">
        <f t="shared" si="1924"/>
        <v>7.9306876951202838</v>
      </c>
      <c r="YD24" s="363">
        <f t="shared" si="1924"/>
        <v>7.9306876951202838</v>
      </c>
      <c r="YE24" s="363">
        <f t="shared" si="1924"/>
        <v>7.9306876951202838</v>
      </c>
      <c r="YF24" s="363">
        <f t="shared" si="1924"/>
        <v>7.9306876951202838</v>
      </c>
      <c r="YG24" s="363">
        <f t="shared" si="1924"/>
        <v>7.9306876951202838</v>
      </c>
      <c r="YH24" s="363">
        <f t="shared" si="1924"/>
        <v>7.9306876951202838</v>
      </c>
      <c r="YI24" s="363">
        <f t="shared" si="1924"/>
        <v>7.9306876951202838</v>
      </c>
      <c r="YJ24" s="363">
        <f t="shared" si="1924"/>
        <v>7.9306876951202838</v>
      </c>
      <c r="YK24" s="363">
        <f t="shared" si="1924"/>
        <v>7.9306876951202838</v>
      </c>
      <c r="YL24" s="363">
        <f t="shared" si="1924"/>
        <v>7.9306876951202838</v>
      </c>
      <c r="YM24" s="363">
        <f t="shared" si="1924"/>
        <v>7.9306876951202838</v>
      </c>
      <c r="YN24" s="363">
        <f t="shared" si="1924"/>
        <v>7.9306876951202838</v>
      </c>
      <c r="YO24" s="363">
        <f t="shared" si="1924"/>
        <v>7.9306876951202838</v>
      </c>
      <c r="YP24" s="363">
        <f t="shared" si="1924"/>
        <v>7.9306876951202838</v>
      </c>
      <c r="YQ24" s="363">
        <f t="shared" si="1924"/>
        <v>7.9306876951202838</v>
      </c>
      <c r="YR24" s="363">
        <f t="shared" si="1924"/>
        <v>7.9306876951202838</v>
      </c>
      <c r="YS24" s="363">
        <f t="shared" si="1924"/>
        <v>7.9306876951202838</v>
      </c>
      <c r="YT24" s="363">
        <f t="shared" si="1924"/>
        <v>7.9306876951202838</v>
      </c>
      <c r="YU24" s="363">
        <f t="shared" si="1924"/>
        <v>7.9306876951202838</v>
      </c>
      <c r="YV24" s="363">
        <f t="shared" si="1924"/>
        <v>7.9306876951202838</v>
      </c>
      <c r="YW24" s="363">
        <f t="shared" si="1924"/>
        <v>7.9306876951202838</v>
      </c>
      <c r="YX24" s="363">
        <f t="shared" si="1924"/>
        <v>7.9306876951202838</v>
      </c>
      <c r="YY24" s="363">
        <f t="shared" si="1924"/>
        <v>9.1493644652362871</v>
      </c>
      <c r="YZ24" s="363">
        <f t="shared" si="1924"/>
        <v>9.1493644652362871</v>
      </c>
      <c r="ZA24" s="363">
        <f t="shared" si="1924"/>
        <v>9.1493644652362871</v>
      </c>
      <c r="ZB24" s="363">
        <f t="shared" si="1924"/>
        <v>9.1493644652362871</v>
      </c>
      <c r="ZC24" s="363">
        <f t="shared" si="1924"/>
        <v>9.1493644652362871</v>
      </c>
      <c r="ZD24" s="363">
        <f t="shared" si="1924"/>
        <v>9.1493644652362871</v>
      </c>
      <c r="ZE24" s="363">
        <f t="shared" si="1924"/>
        <v>9.1493644652362871</v>
      </c>
      <c r="ZF24" s="363">
        <f t="shared" si="1924"/>
        <v>9.1493644652362871</v>
      </c>
      <c r="ZG24" s="363">
        <f t="shared" ref="ZG24:ABR24" si="1925">+LOOKUP(ZG3,$AP$3:$OP$3,$AP$24:$OP$24)</f>
        <v>9.1493644652362871</v>
      </c>
      <c r="ZH24" s="363">
        <f t="shared" si="1925"/>
        <v>9.1493644652362871</v>
      </c>
      <c r="ZI24" s="363">
        <f t="shared" si="1925"/>
        <v>9.1493644652362871</v>
      </c>
      <c r="ZJ24" s="363">
        <f t="shared" si="1925"/>
        <v>9.1493644652362871</v>
      </c>
      <c r="ZK24" s="363">
        <f t="shared" si="1925"/>
        <v>9.1493644652362871</v>
      </c>
      <c r="ZL24" s="363">
        <f t="shared" si="1925"/>
        <v>9.1493644652362871</v>
      </c>
      <c r="ZM24" s="363">
        <f t="shared" si="1925"/>
        <v>9.1493644652362871</v>
      </c>
      <c r="ZN24" s="363">
        <f t="shared" si="1925"/>
        <v>9.1493644652362871</v>
      </c>
      <c r="ZO24" s="363">
        <f t="shared" si="1925"/>
        <v>9.1493644652362871</v>
      </c>
      <c r="ZP24" s="363">
        <f t="shared" si="1925"/>
        <v>9.1493644652362871</v>
      </c>
      <c r="ZQ24" s="363">
        <f t="shared" si="1925"/>
        <v>9.1493644652362871</v>
      </c>
      <c r="ZR24" s="363">
        <f t="shared" si="1925"/>
        <v>9.1493644652362871</v>
      </c>
      <c r="ZS24" s="363">
        <f t="shared" si="1925"/>
        <v>9.1493644652362871</v>
      </c>
      <c r="ZT24" s="363">
        <f t="shared" si="1925"/>
        <v>9.1493644652362871</v>
      </c>
      <c r="ZU24" s="363">
        <f t="shared" si="1925"/>
        <v>9.1493644652362871</v>
      </c>
      <c r="ZV24" s="363">
        <f t="shared" si="1925"/>
        <v>9.1493644652362871</v>
      </c>
      <c r="ZW24" s="363">
        <f t="shared" si="1925"/>
        <v>9.1493644652362871</v>
      </c>
      <c r="ZX24" s="363">
        <f t="shared" si="1925"/>
        <v>9.1493644652362871</v>
      </c>
      <c r="ZY24" s="363">
        <f t="shared" si="1925"/>
        <v>9.1493644652362871</v>
      </c>
      <c r="ZZ24" s="363">
        <f t="shared" si="1925"/>
        <v>9.1493644652362871</v>
      </c>
      <c r="AAA24" s="363">
        <f t="shared" si="1925"/>
        <v>9.1493644652362871</v>
      </c>
      <c r="AAB24" s="363">
        <f t="shared" si="1925"/>
        <v>9.1493644652362871</v>
      </c>
      <c r="AAC24" s="363">
        <f t="shared" si="1925"/>
        <v>8.9098608437448981</v>
      </c>
      <c r="AAD24" s="363">
        <f t="shared" si="1925"/>
        <v>8.9098608437448981</v>
      </c>
      <c r="AAE24" s="363">
        <f t="shared" si="1925"/>
        <v>8.9098608437448981</v>
      </c>
      <c r="AAF24" s="363">
        <f t="shared" si="1925"/>
        <v>8.9098608437448981</v>
      </c>
      <c r="AAG24" s="363">
        <f t="shared" si="1925"/>
        <v>8.9098608437448981</v>
      </c>
      <c r="AAH24" s="363">
        <f t="shared" si="1925"/>
        <v>8.9098608437448981</v>
      </c>
      <c r="AAI24" s="363">
        <f t="shared" si="1925"/>
        <v>8.9098608437448981</v>
      </c>
      <c r="AAJ24" s="363">
        <f t="shared" si="1925"/>
        <v>8.9098608437448981</v>
      </c>
      <c r="AAK24" s="363">
        <f t="shared" si="1925"/>
        <v>8.9098608437448981</v>
      </c>
      <c r="AAL24" s="363">
        <f t="shared" si="1925"/>
        <v>8.9098608437448981</v>
      </c>
      <c r="AAM24" s="363">
        <f t="shared" si="1925"/>
        <v>8.9098608437448981</v>
      </c>
      <c r="AAN24" s="363">
        <f t="shared" si="1925"/>
        <v>8.9098608437448981</v>
      </c>
      <c r="AAO24" s="363">
        <f t="shared" si="1925"/>
        <v>8.9098608437448981</v>
      </c>
      <c r="AAP24" s="363">
        <f t="shared" si="1925"/>
        <v>8.9098608437448981</v>
      </c>
      <c r="AAQ24" s="363">
        <f t="shared" si="1925"/>
        <v>8.9098608437448981</v>
      </c>
      <c r="AAR24" s="363">
        <f t="shared" si="1925"/>
        <v>8.9098608437448981</v>
      </c>
      <c r="AAS24" s="363">
        <f t="shared" si="1925"/>
        <v>8.9098608437448981</v>
      </c>
      <c r="AAT24" s="363">
        <f t="shared" si="1925"/>
        <v>8.9098608437448981</v>
      </c>
      <c r="AAU24" s="363">
        <f t="shared" si="1925"/>
        <v>8.9098608437448981</v>
      </c>
      <c r="AAV24" s="363">
        <f t="shared" si="1925"/>
        <v>8.9098608437448981</v>
      </c>
      <c r="AAW24" s="363">
        <f t="shared" si="1925"/>
        <v>8.9098608437448981</v>
      </c>
      <c r="AAX24" s="363">
        <f t="shared" si="1925"/>
        <v>8.9098608437448981</v>
      </c>
      <c r="AAY24" s="363">
        <f t="shared" si="1925"/>
        <v>8.9098608437448981</v>
      </c>
      <c r="AAZ24" s="363">
        <f t="shared" si="1925"/>
        <v>8.9098608437448981</v>
      </c>
      <c r="ABA24" s="363">
        <f t="shared" si="1925"/>
        <v>8.9098608437448981</v>
      </c>
      <c r="ABB24" s="363">
        <f t="shared" si="1925"/>
        <v>8.9098608437448981</v>
      </c>
      <c r="ABC24" s="363">
        <f t="shared" si="1925"/>
        <v>8.9098608437448981</v>
      </c>
      <c r="ABD24" s="363">
        <f t="shared" si="1925"/>
        <v>8.9098608437448981</v>
      </c>
      <c r="ABE24" s="363">
        <f t="shared" si="1925"/>
        <v>8.9098608437448981</v>
      </c>
      <c r="ABF24" s="363">
        <f t="shared" si="1925"/>
        <v>8.9098608437448981</v>
      </c>
      <c r="ABG24" s="363">
        <f t="shared" si="1925"/>
        <v>8.9098608437448981</v>
      </c>
      <c r="ABH24" s="363">
        <f t="shared" si="1925"/>
        <v>8.9140490959752761</v>
      </c>
      <c r="ABI24" s="363">
        <f t="shared" si="1925"/>
        <v>8.9140490959752761</v>
      </c>
      <c r="ABJ24" s="363">
        <f t="shared" si="1925"/>
        <v>8.9140490959752761</v>
      </c>
      <c r="ABK24" s="363">
        <f t="shared" si="1925"/>
        <v>8.9140490959752761</v>
      </c>
      <c r="ABL24" s="363">
        <f t="shared" si="1925"/>
        <v>8.9140490959752761</v>
      </c>
      <c r="ABM24" s="363">
        <f t="shared" si="1925"/>
        <v>8.9140490959752761</v>
      </c>
      <c r="ABN24" s="363">
        <f t="shared" si="1925"/>
        <v>8.9140490959752761</v>
      </c>
      <c r="ABO24" s="363">
        <f t="shared" si="1925"/>
        <v>8.9140490959752761</v>
      </c>
      <c r="ABP24" s="363">
        <f t="shared" si="1925"/>
        <v>8.9140490959752761</v>
      </c>
      <c r="ABQ24" s="363">
        <f t="shared" si="1925"/>
        <v>8.9140490959752761</v>
      </c>
      <c r="ABR24" s="363">
        <f t="shared" si="1925"/>
        <v>8.9140490959752761</v>
      </c>
      <c r="ABS24" s="363">
        <f t="shared" ref="ABS24:ACQ24" si="1926">+LOOKUP(ABS3,$AP$3:$OP$3,$AP$24:$OP$24)</f>
        <v>8.9140490959752761</v>
      </c>
      <c r="ABT24" s="363">
        <f t="shared" si="1926"/>
        <v>8.9140490959752761</v>
      </c>
      <c r="ABU24" s="363">
        <f t="shared" si="1926"/>
        <v>8.9140490959752761</v>
      </c>
      <c r="ABV24" s="363">
        <f t="shared" si="1926"/>
        <v>8.9140490959752761</v>
      </c>
      <c r="ABW24" s="363">
        <f t="shared" si="1926"/>
        <v>8.9140490959752761</v>
      </c>
      <c r="ABX24" s="363">
        <f t="shared" si="1926"/>
        <v>8.9140490959752761</v>
      </c>
      <c r="ABY24" s="363">
        <f t="shared" si="1926"/>
        <v>8.9140490959752761</v>
      </c>
      <c r="ABZ24" s="363">
        <f t="shared" si="1926"/>
        <v>8.9140490959752761</v>
      </c>
      <c r="ACA24" s="363">
        <f t="shared" si="1926"/>
        <v>8.9140490959752761</v>
      </c>
      <c r="ACB24" s="363">
        <f t="shared" si="1926"/>
        <v>8.9140490959752761</v>
      </c>
      <c r="ACC24" s="363">
        <f t="shared" si="1926"/>
        <v>8.9140490959752761</v>
      </c>
      <c r="ACD24" s="363">
        <f t="shared" si="1926"/>
        <v>8.9140490959752761</v>
      </c>
      <c r="ACE24" s="363">
        <f t="shared" si="1926"/>
        <v>8.9140490959752761</v>
      </c>
      <c r="ACF24" s="363">
        <f t="shared" si="1926"/>
        <v>8.9140490959752761</v>
      </c>
      <c r="ACG24" s="363">
        <f t="shared" si="1926"/>
        <v>8.9140490959752761</v>
      </c>
      <c r="ACH24" s="363">
        <f t="shared" si="1926"/>
        <v>8.9140490959752761</v>
      </c>
      <c r="ACI24" s="363">
        <f t="shared" si="1926"/>
        <v>8.9140490959752761</v>
      </c>
      <c r="ACJ24" s="363">
        <f t="shared" si="1926"/>
        <v>8.9140490959752761</v>
      </c>
      <c r="ACK24" s="363">
        <f t="shared" si="1926"/>
        <v>8.9140490959752761</v>
      </c>
      <c r="ACL24" s="363">
        <f t="shared" si="1926"/>
        <v>8.9140490959752761</v>
      </c>
      <c r="ACM24" s="363">
        <f t="shared" si="1926"/>
        <v>8.9140490959752761</v>
      </c>
      <c r="ACN24" s="363">
        <f t="shared" si="1926"/>
        <v>8.9140490959752761</v>
      </c>
      <c r="ACO24" s="363">
        <f t="shared" si="1926"/>
        <v>8.9140490959752761</v>
      </c>
      <c r="ACP24" s="363">
        <f t="shared" si="1926"/>
        <v>8.9140490959752761</v>
      </c>
      <c r="ACQ24" s="363">
        <f t="shared" si="1926"/>
        <v>8.9140490959752761</v>
      </c>
      <c r="ACR24" s="363">
        <f>+ACR22*31.1035/ACR14</f>
        <v>8.1607773660040355</v>
      </c>
      <c r="ACS24" s="363">
        <f>+ACS22*31.1035/ACS14</f>
        <v>8.1607773660040355</v>
      </c>
      <c r="ACT24" s="363">
        <f t="shared" ref="ACT24:ACX24" si="1927">+ACT22*31.1035/ACT14</f>
        <v>8.1607773660040355</v>
      </c>
      <c r="ACU24" s="363">
        <f t="shared" si="1927"/>
        <v>8.1607773660040355</v>
      </c>
      <c r="ACV24" s="363">
        <f t="shared" si="1927"/>
        <v>8.2914543839287962</v>
      </c>
      <c r="ACW24" s="363">
        <f t="shared" si="1927"/>
        <v>8.3437251910987005</v>
      </c>
      <c r="ACX24" s="363">
        <f t="shared" si="1927"/>
        <v>8.3437251910987005</v>
      </c>
      <c r="ACY24" s="363">
        <f t="shared" ref="ACY24:AER24" si="1928">+ACY22*31.1035/ACY14</f>
        <v>8.3437251910987005</v>
      </c>
      <c r="ACZ24" s="363">
        <f t="shared" si="1928"/>
        <v>8.3808020768614817</v>
      </c>
      <c r="ADA24" s="363">
        <f t="shared" si="1928"/>
        <v>8.4734942912684303</v>
      </c>
      <c r="ADB24" s="363">
        <f t="shared" si="1928"/>
        <v>8.4734942912684303</v>
      </c>
      <c r="ADC24" s="363">
        <f t="shared" si="1928"/>
        <v>8.4734942912684303</v>
      </c>
      <c r="ADD24" s="363">
        <f t="shared" si="1928"/>
        <v>8.2784804603708064</v>
      </c>
      <c r="ADE24" s="363">
        <f t="shared" si="1928"/>
        <v>7.9418667866272523</v>
      </c>
      <c r="ADF24" s="363">
        <f t="shared" si="1928"/>
        <v>7.9418667866272523</v>
      </c>
      <c r="ADG24" s="363">
        <f t="shared" si="1928"/>
        <v>7.9418667866272514</v>
      </c>
      <c r="ADH24" s="363">
        <f t="shared" si="1928"/>
        <v>7.9418667866272523</v>
      </c>
      <c r="ADI24" s="363">
        <f t="shared" si="1928"/>
        <v>7.3280752971574943</v>
      </c>
      <c r="ADJ24" s="363">
        <f t="shared" si="1928"/>
        <v>7.2292991637386699</v>
      </c>
      <c r="ADK24" s="363">
        <f t="shared" si="1928"/>
        <v>7.2292991637386699</v>
      </c>
      <c r="ADL24" s="363">
        <f t="shared" si="1928"/>
        <v>7.2292991637386699</v>
      </c>
      <c r="ADM24" s="363">
        <f t="shared" si="1928"/>
        <v>7.4135515804822196</v>
      </c>
      <c r="ADN24" s="363">
        <f t="shared" si="1928"/>
        <v>7.5517408930398817</v>
      </c>
      <c r="ADO24" s="363">
        <f t="shared" si="1928"/>
        <v>7.5517408930398817</v>
      </c>
      <c r="ADP24" s="363">
        <f t="shared" si="1928"/>
        <v>7.5517408930398817</v>
      </c>
      <c r="ADQ24" s="363">
        <f t="shared" si="1928"/>
        <v>7.6979016226170405</v>
      </c>
      <c r="ADR24" s="363">
        <f t="shared" si="1928"/>
        <v>8.355624905714258</v>
      </c>
      <c r="ADS24" s="363">
        <f t="shared" si="1928"/>
        <v>8.355624905714258</v>
      </c>
      <c r="ADT24" s="363">
        <f t="shared" si="1928"/>
        <v>8.355624905714258</v>
      </c>
      <c r="ADU24" s="363">
        <f t="shared" si="1928"/>
        <v>8.355624905714258</v>
      </c>
      <c r="ADV24" s="363">
        <f t="shared" si="1928"/>
        <v>7.8615767202791185</v>
      </c>
      <c r="ADW24" s="363">
        <f t="shared" si="1928"/>
        <v>7.7792353560399281</v>
      </c>
      <c r="ADX24" s="363">
        <f t="shared" si="1928"/>
        <v>7.7792353560399281</v>
      </c>
      <c r="ADY24" s="363">
        <f t="shared" si="1928"/>
        <v>7.7792353560399281</v>
      </c>
      <c r="ADZ24" s="363">
        <f t="shared" si="1928"/>
        <v>7.8441435013600813</v>
      </c>
      <c r="AEA24" s="363">
        <f t="shared" si="1928"/>
        <v>7.9306876951202847</v>
      </c>
      <c r="AEB24" s="363">
        <f t="shared" si="1928"/>
        <v>7.9306876951202838</v>
      </c>
      <c r="AEC24" s="363">
        <f t="shared" si="1928"/>
        <v>7.9306876951202847</v>
      </c>
      <c r="AED24" s="363">
        <f t="shared" si="1928"/>
        <v>7.9306876951202847</v>
      </c>
      <c r="AEE24" s="363">
        <f t="shared" si="1928"/>
        <v>9.1493644652362871</v>
      </c>
      <c r="AEF24" s="363">
        <f t="shared" si="1928"/>
        <v>9.1493644652362871</v>
      </c>
      <c r="AEG24" s="363">
        <f t="shared" si="1928"/>
        <v>9.1493644652362871</v>
      </c>
      <c r="AEH24" s="363">
        <f t="shared" si="1928"/>
        <v>9.1493644652362871</v>
      </c>
      <c r="AEI24" s="363">
        <f t="shared" si="1928"/>
        <v>8.9782904498852965</v>
      </c>
      <c r="AEJ24" s="363">
        <f t="shared" si="1928"/>
        <v>8.9098608437448998</v>
      </c>
      <c r="AEK24" s="363">
        <f t="shared" si="1928"/>
        <v>8.9098608437448998</v>
      </c>
      <c r="AEL24" s="363">
        <f t="shared" si="1928"/>
        <v>8.9098608437448998</v>
      </c>
      <c r="AEM24" s="363">
        <f t="shared" si="1928"/>
        <v>8.911057487239292</v>
      </c>
      <c r="AEN24" s="363">
        <f t="shared" si="1928"/>
        <v>8.9140490959752761</v>
      </c>
      <c r="AEO24" s="363">
        <f t="shared" si="1928"/>
        <v>8.9140490959752761</v>
      </c>
      <c r="AEP24" s="363">
        <f t="shared" si="1928"/>
        <v>8.9140490959752761</v>
      </c>
      <c r="AEQ24" s="363">
        <f t="shared" si="1928"/>
        <v>8.9140490959752761</v>
      </c>
      <c r="AER24" s="363">
        <f t="shared" si="1928"/>
        <v>8.9140490959752761</v>
      </c>
    </row>
    <row r="25" spans="1:877" x14ac:dyDescent="0.2">
      <c r="A25" s="463" t="s">
        <v>115</v>
      </c>
      <c r="B25" s="332">
        <f>+'BUDGET DATA ENTRY'!B17</f>
        <v>8.1607773660040355</v>
      </c>
      <c r="C25" s="282">
        <f>+'BUDGET DATA ENTRY'!C17</f>
        <v>8.3437251910987005</v>
      </c>
      <c r="D25" s="282">
        <f>+'BUDGET DATA ENTRY'!D17</f>
        <v>8.4734942912684303</v>
      </c>
      <c r="E25" s="282">
        <f>+'BUDGET DATA ENTRY'!E17</f>
        <v>7.9418667866272541</v>
      </c>
      <c r="F25" s="282">
        <f>+'BUDGET DATA ENTRY'!F17</f>
        <v>7.2292991637386699</v>
      </c>
      <c r="G25" s="282">
        <f>+'BUDGET DATA ENTRY'!G17</f>
        <v>7.5517408930398808</v>
      </c>
      <c r="H25" s="282">
        <f>+'BUDGET DATA ENTRY'!H17</f>
        <v>8.355624905714258</v>
      </c>
      <c r="I25" s="282">
        <f>+'BUDGET DATA ENTRY'!I17</f>
        <v>7.779235356039929</v>
      </c>
      <c r="J25" s="282">
        <f>+'BUDGET DATA ENTRY'!J17</f>
        <v>7.9306876951202838</v>
      </c>
      <c r="K25" s="282">
        <f>+'BUDGET DATA ENTRY'!K17</f>
        <v>9.1493644652362871</v>
      </c>
      <c r="L25" s="282">
        <f>+'BUDGET DATA ENTRY'!L17</f>
        <v>8.9098608437448981</v>
      </c>
      <c r="M25" s="282">
        <f>+'BUDGET DATA ENTRY'!M17</f>
        <v>8.9140490959752761</v>
      </c>
      <c r="N25" s="332">
        <f>+SUMPRODUCT($B$25:D25,$B$15:D15)/N15</f>
        <v>8.3325328003532935</v>
      </c>
      <c r="O25" s="282">
        <f>+SUMPRODUCT($E$25:G25,$E$15:G15)/O15</f>
        <v>7.5737816337060835</v>
      </c>
      <c r="P25" s="282">
        <f>+SUMPRODUCT($H$25:J25,$H$15:J15)/P15</f>
        <v>8.0182213234499393</v>
      </c>
      <c r="Q25" s="346">
        <f>+SUMPRODUCT($K$25:M25,$K$15:M15)/Q15</f>
        <v>8.9854885316318587</v>
      </c>
      <c r="R25" s="332">
        <f>+SUMPRODUCT($B$25:B25,$B$15:B15)/R15</f>
        <v>8.1607773660040355</v>
      </c>
      <c r="S25" s="282">
        <f>+SUMPRODUCT($B$25:C25,$B$15:C15)/S15</f>
        <v>8.2620520548957259</v>
      </c>
      <c r="T25" s="282">
        <f>+SUMPRODUCT($B$25:D25,$B$15:D15)/T15</f>
        <v>8.3325328003532935</v>
      </c>
      <c r="U25" s="282">
        <f>+SUMPRODUCT($B$25:E25,$B$15:E15)/U15</f>
        <v>8.196453552406668</v>
      </c>
      <c r="V25" s="282">
        <f>+SUMPRODUCT($B$25:F25,$B$15:F15)/V15</f>
        <v>7.9461819506336493</v>
      </c>
      <c r="W25" s="282">
        <f>+SUMPRODUCT($B$25:G25,$B$15:G15)/W15</f>
        <v>7.8629623334268635</v>
      </c>
      <c r="X25" s="282">
        <f>+SUMPRODUCT($B$25:H25,$B$15:H15)/X15</f>
        <v>7.9683827114203458</v>
      </c>
      <c r="Y25" s="282">
        <f>+SUMPRODUCT($B$25:I25,$B$15:I15)/Y15</f>
        <v>7.9341327847052394</v>
      </c>
      <c r="Z25" s="282">
        <f>+SUMPRODUCT($B$25:J25,$B$15:J15)/Z15</f>
        <v>7.933604604305259</v>
      </c>
      <c r="AA25" s="282">
        <f>+SUMPRODUCT($B$25:K25,$B$15:K15)/AA15</f>
        <v>8.0906799056324097</v>
      </c>
      <c r="AB25" s="282">
        <f>+SUMPRODUCT($B$25:L25,$B$15:L15)/AB15</f>
        <v>8.1871641907248058</v>
      </c>
      <c r="AC25" s="346">
        <f>+SUMPRODUCT($B$25:M25,$B$15:M15)/AC15</f>
        <v>8.2746237703448884</v>
      </c>
      <c r="AD25" s="282">
        <f t="shared" si="1906"/>
        <v>8.1607773660040355</v>
      </c>
      <c r="AE25" s="282">
        <f t="shared" si="1907"/>
        <v>8.3437251910987005</v>
      </c>
      <c r="AF25" s="282">
        <f t="shared" si="1907"/>
        <v>8.4734942912684303</v>
      </c>
      <c r="AG25" s="282">
        <f t="shared" si="1907"/>
        <v>7.9418667866272541</v>
      </c>
      <c r="AH25" s="282">
        <f t="shared" si="1907"/>
        <v>7.2292991637386699</v>
      </c>
      <c r="AI25" s="282">
        <f t="shared" si="1907"/>
        <v>7.5517408930398808</v>
      </c>
      <c r="AJ25" s="282">
        <f t="shared" si="1907"/>
        <v>8.355624905714258</v>
      </c>
      <c r="AK25" s="282">
        <f t="shared" si="1907"/>
        <v>7.779235356039929</v>
      </c>
      <c r="AL25" s="282">
        <f t="shared" si="1907"/>
        <v>7.9306876951202838</v>
      </c>
      <c r="AM25" s="282">
        <f t="shared" si="1907"/>
        <v>9.1493644652362871</v>
      </c>
      <c r="AN25" s="282">
        <f t="shared" si="1907"/>
        <v>8.9098608437448981</v>
      </c>
      <c r="AO25" s="282">
        <f t="shared" si="1907"/>
        <v>8.9140490959752761</v>
      </c>
      <c r="AP25" s="332">
        <f>+$AD$25</f>
        <v>8.1607773660040355</v>
      </c>
      <c r="AQ25" s="282">
        <f t="shared" ref="AQ25:BN25" si="1929">+$AD$25</f>
        <v>8.1607773660040355</v>
      </c>
      <c r="AR25" s="282">
        <f t="shared" si="1929"/>
        <v>8.1607773660040355</v>
      </c>
      <c r="AS25" s="282">
        <f t="shared" si="1929"/>
        <v>8.1607773660040355</v>
      </c>
      <c r="AT25" s="282">
        <f t="shared" si="1929"/>
        <v>8.1607773660040355</v>
      </c>
      <c r="AU25" s="282">
        <f t="shared" si="1929"/>
        <v>8.1607773660040355</v>
      </c>
      <c r="AV25" s="282">
        <f t="shared" si="1929"/>
        <v>8.1607773660040355</v>
      </c>
      <c r="AW25" s="282">
        <f t="shared" si="1929"/>
        <v>8.1607773660040355</v>
      </c>
      <c r="AX25" s="282">
        <f t="shared" si="1929"/>
        <v>8.1607773660040355</v>
      </c>
      <c r="AY25" s="282">
        <f t="shared" si="1929"/>
        <v>8.1607773660040355</v>
      </c>
      <c r="AZ25" s="282">
        <f t="shared" si="1929"/>
        <v>8.1607773660040355</v>
      </c>
      <c r="BA25" s="282">
        <f t="shared" si="1929"/>
        <v>8.1607773660040355</v>
      </c>
      <c r="BB25" s="282">
        <f t="shared" si="1929"/>
        <v>8.1607773660040355</v>
      </c>
      <c r="BC25" s="282">
        <f t="shared" si="1929"/>
        <v>8.1607773660040355</v>
      </c>
      <c r="BD25" s="282">
        <f t="shared" si="1929"/>
        <v>8.1607773660040355</v>
      </c>
      <c r="BE25" s="282">
        <f t="shared" si="1929"/>
        <v>8.1607773660040355</v>
      </c>
      <c r="BF25" s="282">
        <f t="shared" si="1929"/>
        <v>8.1607773660040355</v>
      </c>
      <c r="BG25" s="282">
        <f t="shared" si="1929"/>
        <v>8.1607773660040355</v>
      </c>
      <c r="BH25" s="282">
        <f t="shared" si="1929"/>
        <v>8.1607773660040355</v>
      </c>
      <c r="BI25" s="282">
        <f t="shared" si="1929"/>
        <v>8.1607773660040355</v>
      </c>
      <c r="BJ25" s="282">
        <f t="shared" si="1929"/>
        <v>8.1607773660040355</v>
      </c>
      <c r="BK25" s="282">
        <f t="shared" si="1929"/>
        <v>8.1607773660040355</v>
      </c>
      <c r="BL25" s="282">
        <f t="shared" si="1929"/>
        <v>8.1607773660040355</v>
      </c>
      <c r="BM25" s="282">
        <f t="shared" si="1929"/>
        <v>8.1607773660040355</v>
      </c>
      <c r="BN25" s="346">
        <f t="shared" si="1929"/>
        <v>8.1607773660040355</v>
      </c>
      <c r="BO25" s="332">
        <f t="shared" ref="BO25:CS25" si="1930">+$AE$25</f>
        <v>8.3437251910987005</v>
      </c>
      <c r="BP25" s="282">
        <f t="shared" si="1930"/>
        <v>8.3437251910987005</v>
      </c>
      <c r="BQ25" s="282">
        <f t="shared" si="1930"/>
        <v>8.3437251910987005</v>
      </c>
      <c r="BR25" s="282">
        <f t="shared" si="1930"/>
        <v>8.3437251910987005</v>
      </c>
      <c r="BS25" s="282">
        <f t="shared" si="1930"/>
        <v>8.3437251910987005</v>
      </c>
      <c r="BT25" s="282">
        <f t="shared" si="1930"/>
        <v>8.3437251910987005</v>
      </c>
      <c r="BU25" s="282">
        <f t="shared" si="1930"/>
        <v>8.3437251910987005</v>
      </c>
      <c r="BV25" s="282">
        <f t="shared" si="1930"/>
        <v>8.3437251910987005</v>
      </c>
      <c r="BW25" s="282">
        <f t="shared" si="1930"/>
        <v>8.3437251910987005</v>
      </c>
      <c r="BX25" s="282">
        <f t="shared" si="1930"/>
        <v>8.3437251910987005</v>
      </c>
      <c r="BY25" s="282">
        <f t="shared" si="1930"/>
        <v>8.3437251910987005</v>
      </c>
      <c r="BZ25" s="282">
        <f t="shared" si="1930"/>
        <v>8.3437251910987005</v>
      </c>
      <c r="CA25" s="282">
        <f t="shared" si="1930"/>
        <v>8.3437251910987005</v>
      </c>
      <c r="CB25" s="282">
        <f t="shared" si="1930"/>
        <v>8.3437251910987005</v>
      </c>
      <c r="CC25" s="282">
        <f t="shared" si="1930"/>
        <v>8.3437251910987005</v>
      </c>
      <c r="CD25" s="282">
        <f t="shared" si="1930"/>
        <v>8.3437251910987005</v>
      </c>
      <c r="CE25" s="282">
        <f t="shared" si="1930"/>
        <v>8.3437251910987005</v>
      </c>
      <c r="CF25" s="282">
        <f t="shared" si="1930"/>
        <v>8.3437251910987005</v>
      </c>
      <c r="CG25" s="282">
        <f t="shared" si="1930"/>
        <v>8.3437251910987005</v>
      </c>
      <c r="CH25" s="282">
        <f t="shared" si="1930"/>
        <v>8.3437251910987005</v>
      </c>
      <c r="CI25" s="282">
        <f t="shared" si="1930"/>
        <v>8.3437251910987005</v>
      </c>
      <c r="CJ25" s="282">
        <f t="shared" si="1930"/>
        <v>8.3437251910987005</v>
      </c>
      <c r="CK25" s="282">
        <f t="shared" si="1930"/>
        <v>8.3437251910987005</v>
      </c>
      <c r="CL25" s="282">
        <f t="shared" si="1930"/>
        <v>8.3437251910987005</v>
      </c>
      <c r="CM25" s="282">
        <f t="shared" si="1930"/>
        <v>8.3437251910987005</v>
      </c>
      <c r="CN25" s="282">
        <f t="shared" si="1930"/>
        <v>8.3437251910987005</v>
      </c>
      <c r="CO25" s="282">
        <f t="shared" si="1930"/>
        <v>8.3437251910987005</v>
      </c>
      <c r="CP25" s="282">
        <f t="shared" si="1930"/>
        <v>8.3437251910987005</v>
      </c>
      <c r="CQ25" s="282">
        <f t="shared" si="1930"/>
        <v>8.3437251910987005</v>
      </c>
      <c r="CR25" s="282">
        <f t="shared" si="1930"/>
        <v>8.3437251910987005</v>
      </c>
      <c r="CS25" s="282">
        <f t="shared" si="1930"/>
        <v>8.3437251910987005</v>
      </c>
      <c r="CT25" s="332">
        <f t="shared" ref="CT25:DU25" si="1931">+$AF$25</f>
        <v>8.4734942912684303</v>
      </c>
      <c r="CU25" s="282">
        <f t="shared" si="1931"/>
        <v>8.4734942912684303</v>
      </c>
      <c r="CV25" s="282">
        <f t="shared" si="1931"/>
        <v>8.4734942912684303</v>
      </c>
      <c r="CW25" s="282">
        <f t="shared" si="1931"/>
        <v>8.4734942912684303</v>
      </c>
      <c r="CX25" s="282">
        <f t="shared" si="1931"/>
        <v>8.4734942912684303</v>
      </c>
      <c r="CY25" s="282">
        <f t="shared" si="1931"/>
        <v>8.4734942912684303</v>
      </c>
      <c r="CZ25" s="282">
        <f t="shared" si="1931"/>
        <v>8.4734942912684303</v>
      </c>
      <c r="DA25" s="282">
        <f t="shared" si="1931"/>
        <v>8.4734942912684303</v>
      </c>
      <c r="DB25" s="282">
        <f t="shared" si="1931"/>
        <v>8.4734942912684303</v>
      </c>
      <c r="DC25" s="282">
        <f t="shared" si="1931"/>
        <v>8.4734942912684303</v>
      </c>
      <c r="DD25" s="282">
        <f t="shared" si="1931"/>
        <v>8.4734942912684303</v>
      </c>
      <c r="DE25" s="282">
        <f t="shared" si="1931"/>
        <v>8.4734942912684303</v>
      </c>
      <c r="DF25" s="282">
        <f t="shared" si="1931"/>
        <v>8.4734942912684303</v>
      </c>
      <c r="DG25" s="282">
        <f t="shared" si="1931"/>
        <v>8.4734942912684303</v>
      </c>
      <c r="DH25" s="282">
        <f t="shared" si="1931"/>
        <v>8.4734942912684303</v>
      </c>
      <c r="DI25" s="282">
        <f t="shared" si="1931"/>
        <v>8.4734942912684303</v>
      </c>
      <c r="DJ25" s="282">
        <f t="shared" si="1931"/>
        <v>8.4734942912684303</v>
      </c>
      <c r="DK25" s="282">
        <f t="shared" si="1931"/>
        <v>8.4734942912684303</v>
      </c>
      <c r="DL25" s="282">
        <f t="shared" si="1931"/>
        <v>8.4734942912684303</v>
      </c>
      <c r="DM25" s="282">
        <f t="shared" si="1931"/>
        <v>8.4734942912684303</v>
      </c>
      <c r="DN25" s="282">
        <f t="shared" si="1931"/>
        <v>8.4734942912684303</v>
      </c>
      <c r="DO25" s="282">
        <f t="shared" si="1931"/>
        <v>8.4734942912684303</v>
      </c>
      <c r="DP25" s="282">
        <f t="shared" si="1931"/>
        <v>8.4734942912684303</v>
      </c>
      <c r="DQ25" s="282">
        <f t="shared" si="1931"/>
        <v>8.4734942912684303</v>
      </c>
      <c r="DR25" s="282">
        <f t="shared" si="1931"/>
        <v>8.4734942912684303</v>
      </c>
      <c r="DS25" s="282">
        <f t="shared" si="1931"/>
        <v>8.4734942912684303</v>
      </c>
      <c r="DT25" s="282">
        <f t="shared" si="1931"/>
        <v>8.4734942912684303</v>
      </c>
      <c r="DU25" s="282">
        <f t="shared" si="1931"/>
        <v>8.4734942912684303</v>
      </c>
      <c r="DV25" s="332">
        <f t="shared" ref="DV25:EZ25" si="1932">+$AG$25</f>
        <v>7.9418667866272541</v>
      </c>
      <c r="DW25" s="282">
        <f t="shared" si="1932"/>
        <v>7.9418667866272541</v>
      </c>
      <c r="DX25" s="282">
        <f t="shared" si="1932"/>
        <v>7.9418667866272541</v>
      </c>
      <c r="DY25" s="282">
        <f t="shared" si="1932"/>
        <v>7.9418667866272541</v>
      </c>
      <c r="DZ25" s="282">
        <f t="shared" si="1932"/>
        <v>7.9418667866272541</v>
      </c>
      <c r="EA25" s="282">
        <f t="shared" si="1932"/>
        <v>7.9418667866272541</v>
      </c>
      <c r="EB25" s="282">
        <f t="shared" si="1932"/>
        <v>7.9418667866272541</v>
      </c>
      <c r="EC25" s="282">
        <f t="shared" si="1932"/>
        <v>7.9418667866272541</v>
      </c>
      <c r="ED25" s="282">
        <f t="shared" si="1932"/>
        <v>7.9418667866272541</v>
      </c>
      <c r="EE25" s="282">
        <f t="shared" si="1932"/>
        <v>7.9418667866272541</v>
      </c>
      <c r="EF25" s="282">
        <f t="shared" si="1932"/>
        <v>7.9418667866272541</v>
      </c>
      <c r="EG25" s="282">
        <f t="shared" si="1932"/>
        <v>7.9418667866272541</v>
      </c>
      <c r="EH25" s="282">
        <f t="shared" si="1932"/>
        <v>7.9418667866272541</v>
      </c>
      <c r="EI25" s="282">
        <f t="shared" si="1932"/>
        <v>7.9418667866272541</v>
      </c>
      <c r="EJ25" s="282">
        <f t="shared" si="1932"/>
        <v>7.9418667866272541</v>
      </c>
      <c r="EK25" s="282">
        <f t="shared" si="1932"/>
        <v>7.9418667866272541</v>
      </c>
      <c r="EL25" s="282">
        <f t="shared" si="1932"/>
        <v>7.9418667866272541</v>
      </c>
      <c r="EM25" s="282">
        <f t="shared" si="1932"/>
        <v>7.9418667866272541</v>
      </c>
      <c r="EN25" s="282">
        <f t="shared" si="1932"/>
        <v>7.9418667866272541</v>
      </c>
      <c r="EO25" s="282">
        <f t="shared" si="1932"/>
        <v>7.9418667866272541</v>
      </c>
      <c r="EP25" s="282">
        <f t="shared" si="1932"/>
        <v>7.9418667866272541</v>
      </c>
      <c r="EQ25" s="282">
        <f t="shared" si="1932"/>
        <v>7.9418667866272541</v>
      </c>
      <c r="ER25" s="282">
        <f t="shared" si="1932"/>
        <v>7.9418667866272541</v>
      </c>
      <c r="ES25" s="282">
        <f t="shared" si="1932"/>
        <v>7.9418667866272541</v>
      </c>
      <c r="ET25" s="282">
        <f t="shared" si="1932"/>
        <v>7.9418667866272541</v>
      </c>
      <c r="EU25" s="282">
        <f t="shared" si="1932"/>
        <v>7.9418667866272541</v>
      </c>
      <c r="EV25" s="282">
        <f t="shared" si="1932"/>
        <v>7.9418667866272541</v>
      </c>
      <c r="EW25" s="282">
        <f t="shared" si="1932"/>
        <v>7.9418667866272541</v>
      </c>
      <c r="EX25" s="282">
        <f t="shared" si="1932"/>
        <v>7.9418667866272541</v>
      </c>
      <c r="EY25" s="282">
        <f t="shared" si="1932"/>
        <v>7.9418667866272541</v>
      </c>
      <c r="EZ25" s="282">
        <f t="shared" si="1932"/>
        <v>7.9418667866272541</v>
      </c>
      <c r="FA25" s="332">
        <f t="shared" ref="FA25:GD25" si="1933">+$AH$25</f>
        <v>7.2292991637386699</v>
      </c>
      <c r="FB25" s="282">
        <f t="shared" si="1933"/>
        <v>7.2292991637386699</v>
      </c>
      <c r="FC25" s="282">
        <f t="shared" si="1933"/>
        <v>7.2292991637386699</v>
      </c>
      <c r="FD25" s="282">
        <f t="shared" si="1933"/>
        <v>7.2292991637386699</v>
      </c>
      <c r="FE25" s="282">
        <f t="shared" si="1933"/>
        <v>7.2292991637386699</v>
      </c>
      <c r="FF25" s="282">
        <f t="shared" si="1933"/>
        <v>7.2292991637386699</v>
      </c>
      <c r="FG25" s="282">
        <f t="shared" si="1933"/>
        <v>7.2292991637386699</v>
      </c>
      <c r="FH25" s="282">
        <f t="shared" si="1933"/>
        <v>7.2292991637386699</v>
      </c>
      <c r="FI25" s="282">
        <f t="shared" si="1933"/>
        <v>7.2292991637386699</v>
      </c>
      <c r="FJ25" s="282">
        <f t="shared" si="1933"/>
        <v>7.2292991637386699</v>
      </c>
      <c r="FK25" s="282">
        <f t="shared" si="1933"/>
        <v>7.2292991637386699</v>
      </c>
      <c r="FL25" s="282">
        <f t="shared" si="1933"/>
        <v>7.2292991637386699</v>
      </c>
      <c r="FM25" s="282">
        <f t="shared" si="1933"/>
        <v>7.2292991637386699</v>
      </c>
      <c r="FN25" s="282">
        <f t="shared" si="1933"/>
        <v>7.2292991637386699</v>
      </c>
      <c r="FO25" s="282">
        <f t="shared" si="1933"/>
        <v>7.2292991637386699</v>
      </c>
      <c r="FP25" s="282">
        <f t="shared" si="1933"/>
        <v>7.2292991637386699</v>
      </c>
      <c r="FQ25" s="282">
        <f t="shared" si="1933"/>
        <v>7.2292991637386699</v>
      </c>
      <c r="FR25" s="282">
        <f t="shared" si="1933"/>
        <v>7.2292991637386699</v>
      </c>
      <c r="FS25" s="282">
        <f t="shared" si="1933"/>
        <v>7.2292991637386699</v>
      </c>
      <c r="FT25" s="282">
        <f t="shared" si="1933"/>
        <v>7.2292991637386699</v>
      </c>
      <c r="FU25" s="282">
        <f t="shared" si="1933"/>
        <v>7.2292991637386699</v>
      </c>
      <c r="FV25" s="282">
        <f t="shared" si="1933"/>
        <v>7.2292991637386699</v>
      </c>
      <c r="FW25" s="282">
        <f t="shared" si="1933"/>
        <v>7.2292991637386699</v>
      </c>
      <c r="FX25" s="282">
        <f t="shared" si="1933"/>
        <v>7.2292991637386699</v>
      </c>
      <c r="FY25" s="282">
        <f t="shared" si="1933"/>
        <v>7.2292991637386699</v>
      </c>
      <c r="FZ25" s="282">
        <f t="shared" si="1933"/>
        <v>7.2292991637386699</v>
      </c>
      <c r="GA25" s="282">
        <f t="shared" si="1933"/>
        <v>7.2292991637386699</v>
      </c>
      <c r="GB25" s="282">
        <f t="shared" si="1933"/>
        <v>7.2292991637386699</v>
      </c>
      <c r="GC25" s="282">
        <f t="shared" si="1933"/>
        <v>7.2292991637386699</v>
      </c>
      <c r="GD25" s="282">
        <f t="shared" si="1933"/>
        <v>7.2292991637386699</v>
      </c>
      <c r="GE25" s="332">
        <f t="shared" ref="GE25:HI25" si="1934">+$AI$25</f>
        <v>7.5517408930398808</v>
      </c>
      <c r="GF25" s="282">
        <f t="shared" si="1934"/>
        <v>7.5517408930398808</v>
      </c>
      <c r="GG25" s="282">
        <f t="shared" si="1934"/>
        <v>7.5517408930398808</v>
      </c>
      <c r="GH25" s="282">
        <f t="shared" si="1934"/>
        <v>7.5517408930398808</v>
      </c>
      <c r="GI25" s="282">
        <f t="shared" si="1934"/>
        <v>7.5517408930398808</v>
      </c>
      <c r="GJ25" s="282">
        <f t="shared" si="1934"/>
        <v>7.5517408930398808</v>
      </c>
      <c r="GK25" s="282">
        <f t="shared" si="1934"/>
        <v>7.5517408930398808</v>
      </c>
      <c r="GL25" s="282">
        <f t="shared" si="1934"/>
        <v>7.5517408930398808</v>
      </c>
      <c r="GM25" s="282">
        <f t="shared" si="1934"/>
        <v>7.5517408930398808</v>
      </c>
      <c r="GN25" s="282">
        <f t="shared" si="1934"/>
        <v>7.5517408930398808</v>
      </c>
      <c r="GO25" s="282">
        <f t="shared" si="1934"/>
        <v>7.5517408930398808</v>
      </c>
      <c r="GP25" s="282">
        <f t="shared" si="1934"/>
        <v>7.5517408930398808</v>
      </c>
      <c r="GQ25" s="282">
        <f t="shared" si="1934"/>
        <v>7.5517408930398808</v>
      </c>
      <c r="GR25" s="282">
        <f t="shared" si="1934"/>
        <v>7.5517408930398808</v>
      </c>
      <c r="GS25" s="282">
        <f t="shared" si="1934"/>
        <v>7.5517408930398808</v>
      </c>
      <c r="GT25" s="282">
        <f t="shared" si="1934"/>
        <v>7.5517408930398808</v>
      </c>
      <c r="GU25" s="282">
        <f t="shared" si="1934"/>
        <v>7.5517408930398808</v>
      </c>
      <c r="GV25" s="282">
        <f t="shared" si="1934"/>
        <v>7.5517408930398808</v>
      </c>
      <c r="GW25" s="282">
        <f t="shared" si="1934"/>
        <v>7.5517408930398808</v>
      </c>
      <c r="GX25" s="282">
        <f t="shared" si="1934"/>
        <v>7.5517408930398808</v>
      </c>
      <c r="GY25" s="282">
        <f t="shared" si="1934"/>
        <v>7.5517408930398808</v>
      </c>
      <c r="GZ25" s="282">
        <f t="shared" si="1934"/>
        <v>7.5517408930398808</v>
      </c>
      <c r="HA25" s="282">
        <f t="shared" si="1934"/>
        <v>7.5517408930398808</v>
      </c>
      <c r="HB25" s="282">
        <f t="shared" si="1934"/>
        <v>7.5517408930398808</v>
      </c>
      <c r="HC25" s="282">
        <f t="shared" si="1934"/>
        <v>7.5517408930398808</v>
      </c>
      <c r="HD25" s="282">
        <f t="shared" si="1934"/>
        <v>7.5517408930398808</v>
      </c>
      <c r="HE25" s="282">
        <f t="shared" si="1934"/>
        <v>7.5517408930398808</v>
      </c>
      <c r="HF25" s="282">
        <f t="shared" si="1934"/>
        <v>7.5517408930398808</v>
      </c>
      <c r="HG25" s="282">
        <f t="shared" si="1934"/>
        <v>7.5517408930398808</v>
      </c>
      <c r="HH25" s="282">
        <f t="shared" si="1934"/>
        <v>7.5517408930398808</v>
      </c>
      <c r="HI25" s="346">
        <f t="shared" si="1934"/>
        <v>7.5517408930398808</v>
      </c>
      <c r="HJ25" s="332">
        <f t="shared" ref="HJ25:IM25" si="1935">+$AJ$25</f>
        <v>8.355624905714258</v>
      </c>
      <c r="HK25" s="282">
        <f t="shared" si="1935"/>
        <v>8.355624905714258</v>
      </c>
      <c r="HL25" s="282">
        <f t="shared" si="1935"/>
        <v>8.355624905714258</v>
      </c>
      <c r="HM25" s="282">
        <f t="shared" si="1935"/>
        <v>8.355624905714258</v>
      </c>
      <c r="HN25" s="282">
        <f t="shared" si="1935"/>
        <v>8.355624905714258</v>
      </c>
      <c r="HO25" s="282">
        <f t="shared" si="1935"/>
        <v>8.355624905714258</v>
      </c>
      <c r="HP25" s="282">
        <f t="shared" si="1935"/>
        <v>8.355624905714258</v>
      </c>
      <c r="HQ25" s="282">
        <f t="shared" si="1935"/>
        <v>8.355624905714258</v>
      </c>
      <c r="HR25" s="282">
        <f t="shared" si="1935"/>
        <v>8.355624905714258</v>
      </c>
      <c r="HS25" s="282">
        <f t="shared" si="1935"/>
        <v>8.355624905714258</v>
      </c>
      <c r="HT25" s="282">
        <f t="shared" si="1935"/>
        <v>8.355624905714258</v>
      </c>
      <c r="HU25" s="282">
        <f t="shared" si="1935"/>
        <v>8.355624905714258</v>
      </c>
      <c r="HV25" s="282">
        <f t="shared" si="1935"/>
        <v>8.355624905714258</v>
      </c>
      <c r="HW25" s="282">
        <f t="shared" si="1935"/>
        <v>8.355624905714258</v>
      </c>
      <c r="HX25" s="282">
        <f t="shared" si="1935"/>
        <v>8.355624905714258</v>
      </c>
      <c r="HY25" s="282">
        <f t="shared" si="1935"/>
        <v>8.355624905714258</v>
      </c>
      <c r="HZ25" s="282">
        <f t="shared" si="1935"/>
        <v>8.355624905714258</v>
      </c>
      <c r="IA25" s="282">
        <f t="shared" si="1935"/>
        <v>8.355624905714258</v>
      </c>
      <c r="IB25" s="282">
        <f t="shared" si="1935"/>
        <v>8.355624905714258</v>
      </c>
      <c r="IC25" s="282">
        <f t="shared" si="1935"/>
        <v>8.355624905714258</v>
      </c>
      <c r="ID25" s="282">
        <f t="shared" si="1935"/>
        <v>8.355624905714258</v>
      </c>
      <c r="IE25" s="282">
        <f t="shared" si="1935"/>
        <v>8.355624905714258</v>
      </c>
      <c r="IF25" s="282">
        <f t="shared" si="1935"/>
        <v>8.355624905714258</v>
      </c>
      <c r="IG25" s="282">
        <f t="shared" si="1935"/>
        <v>8.355624905714258</v>
      </c>
      <c r="IH25" s="282">
        <f t="shared" si="1935"/>
        <v>8.355624905714258</v>
      </c>
      <c r="II25" s="282">
        <f t="shared" si="1935"/>
        <v>8.355624905714258</v>
      </c>
      <c r="IJ25" s="282">
        <f t="shared" si="1935"/>
        <v>8.355624905714258</v>
      </c>
      <c r="IK25" s="282">
        <f t="shared" si="1935"/>
        <v>8.355624905714258</v>
      </c>
      <c r="IL25" s="282">
        <f t="shared" si="1935"/>
        <v>8.355624905714258</v>
      </c>
      <c r="IM25" s="282">
        <f t="shared" si="1935"/>
        <v>8.355624905714258</v>
      </c>
      <c r="IN25" s="332">
        <f t="shared" ref="IN25:JR25" si="1936">+$AK$25</f>
        <v>7.779235356039929</v>
      </c>
      <c r="IO25" s="282">
        <f t="shared" si="1936"/>
        <v>7.779235356039929</v>
      </c>
      <c r="IP25" s="282">
        <f t="shared" si="1936"/>
        <v>7.779235356039929</v>
      </c>
      <c r="IQ25" s="282">
        <f t="shared" si="1936"/>
        <v>7.779235356039929</v>
      </c>
      <c r="IR25" s="282">
        <f t="shared" si="1936"/>
        <v>7.779235356039929</v>
      </c>
      <c r="IS25" s="282">
        <f t="shared" si="1936"/>
        <v>7.779235356039929</v>
      </c>
      <c r="IT25" s="282">
        <f t="shared" si="1936"/>
        <v>7.779235356039929</v>
      </c>
      <c r="IU25" s="282">
        <f t="shared" si="1936"/>
        <v>7.779235356039929</v>
      </c>
      <c r="IV25" s="282">
        <f t="shared" si="1936"/>
        <v>7.779235356039929</v>
      </c>
      <c r="IW25" s="282">
        <f t="shared" si="1936"/>
        <v>7.779235356039929</v>
      </c>
      <c r="IX25" s="282">
        <f t="shared" si="1936"/>
        <v>7.779235356039929</v>
      </c>
      <c r="IY25" s="282">
        <f t="shared" si="1936"/>
        <v>7.779235356039929</v>
      </c>
      <c r="IZ25" s="282">
        <f t="shared" si="1936"/>
        <v>7.779235356039929</v>
      </c>
      <c r="JA25" s="282">
        <f t="shared" si="1936"/>
        <v>7.779235356039929</v>
      </c>
      <c r="JB25" s="282">
        <f t="shared" si="1936"/>
        <v>7.779235356039929</v>
      </c>
      <c r="JC25" s="282">
        <f t="shared" si="1936"/>
        <v>7.779235356039929</v>
      </c>
      <c r="JD25" s="282">
        <f t="shared" si="1936"/>
        <v>7.779235356039929</v>
      </c>
      <c r="JE25" s="282">
        <f t="shared" si="1936"/>
        <v>7.779235356039929</v>
      </c>
      <c r="JF25" s="282">
        <f t="shared" si="1936"/>
        <v>7.779235356039929</v>
      </c>
      <c r="JG25" s="282">
        <f t="shared" si="1936"/>
        <v>7.779235356039929</v>
      </c>
      <c r="JH25" s="282">
        <f t="shared" si="1936"/>
        <v>7.779235356039929</v>
      </c>
      <c r="JI25" s="282">
        <f t="shared" si="1936"/>
        <v>7.779235356039929</v>
      </c>
      <c r="JJ25" s="282">
        <f t="shared" si="1936"/>
        <v>7.779235356039929</v>
      </c>
      <c r="JK25" s="282">
        <f t="shared" si="1936"/>
        <v>7.779235356039929</v>
      </c>
      <c r="JL25" s="282">
        <f t="shared" si="1936"/>
        <v>7.779235356039929</v>
      </c>
      <c r="JM25" s="282">
        <f t="shared" si="1936"/>
        <v>7.779235356039929</v>
      </c>
      <c r="JN25" s="282">
        <f t="shared" si="1936"/>
        <v>7.779235356039929</v>
      </c>
      <c r="JO25" s="282">
        <f t="shared" si="1936"/>
        <v>7.779235356039929</v>
      </c>
      <c r="JP25" s="282">
        <f t="shared" si="1936"/>
        <v>7.779235356039929</v>
      </c>
      <c r="JQ25" s="282">
        <f t="shared" si="1936"/>
        <v>7.779235356039929</v>
      </c>
      <c r="JR25" s="346">
        <f t="shared" si="1936"/>
        <v>7.779235356039929</v>
      </c>
      <c r="JS25" s="332">
        <f t="shared" ref="JS25:KW25" si="1937">+$AL$25</f>
        <v>7.9306876951202838</v>
      </c>
      <c r="JT25" s="282">
        <f t="shared" si="1937"/>
        <v>7.9306876951202838</v>
      </c>
      <c r="JU25" s="282">
        <f t="shared" si="1937"/>
        <v>7.9306876951202838</v>
      </c>
      <c r="JV25" s="282">
        <f t="shared" si="1937"/>
        <v>7.9306876951202838</v>
      </c>
      <c r="JW25" s="282">
        <f t="shared" si="1937"/>
        <v>7.9306876951202838</v>
      </c>
      <c r="JX25" s="282">
        <f t="shared" si="1937"/>
        <v>7.9306876951202838</v>
      </c>
      <c r="JY25" s="282">
        <f t="shared" si="1937"/>
        <v>7.9306876951202838</v>
      </c>
      <c r="JZ25" s="282">
        <f t="shared" si="1937"/>
        <v>7.9306876951202838</v>
      </c>
      <c r="KA25" s="282">
        <f t="shared" si="1937"/>
        <v>7.9306876951202838</v>
      </c>
      <c r="KB25" s="282">
        <f t="shared" si="1937"/>
        <v>7.9306876951202838</v>
      </c>
      <c r="KC25" s="282">
        <f t="shared" si="1937"/>
        <v>7.9306876951202838</v>
      </c>
      <c r="KD25" s="282">
        <f t="shared" si="1937"/>
        <v>7.9306876951202838</v>
      </c>
      <c r="KE25" s="282">
        <f t="shared" si="1937"/>
        <v>7.9306876951202838</v>
      </c>
      <c r="KF25" s="282">
        <f t="shared" si="1937"/>
        <v>7.9306876951202838</v>
      </c>
      <c r="KG25" s="282">
        <f t="shared" si="1937"/>
        <v>7.9306876951202838</v>
      </c>
      <c r="KH25" s="282">
        <f t="shared" si="1937"/>
        <v>7.9306876951202838</v>
      </c>
      <c r="KI25" s="282">
        <f t="shared" si="1937"/>
        <v>7.9306876951202838</v>
      </c>
      <c r="KJ25" s="282">
        <f t="shared" si="1937"/>
        <v>7.9306876951202838</v>
      </c>
      <c r="KK25" s="282">
        <f t="shared" si="1937"/>
        <v>7.9306876951202838</v>
      </c>
      <c r="KL25" s="282">
        <f t="shared" si="1937"/>
        <v>7.9306876951202838</v>
      </c>
      <c r="KM25" s="282">
        <f t="shared" si="1937"/>
        <v>7.9306876951202838</v>
      </c>
      <c r="KN25" s="282">
        <f t="shared" si="1937"/>
        <v>7.9306876951202838</v>
      </c>
      <c r="KO25" s="282">
        <f t="shared" si="1937"/>
        <v>7.9306876951202838</v>
      </c>
      <c r="KP25" s="282">
        <f t="shared" si="1937"/>
        <v>7.9306876951202838</v>
      </c>
      <c r="KQ25" s="282">
        <f t="shared" si="1937"/>
        <v>7.9306876951202838</v>
      </c>
      <c r="KR25" s="282">
        <f t="shared" si="1937"/>
        <v>7.9306876951202838</v>
      </c>
      <c r="KS25" s="282">
        <f t="shared" si="1937"/>
        <v>7.9306876951202838</v>
      </c>
      <c r="KT25" s="282">
        <f t="shared" si="1937"/>
        <v>7.9306876951202838</v>
      </c>
      <c r="KU25" s="282">
        <f t="shared" si="1937"/>
        <v>7.9306876951202838</v>
      </c>
      <c r="KV25" s="282">
        <f t="shared" si="1937"/>
        <v>7.9306876951202838</v>
      </c>
      <c r="KW25" s="346">
        <f t="shared" si="1937"/>
        <v>7.9306876951202838</v>
      </c>
      <c r="KX25" s="332">
        <f t="shared" ref="KX25:MA25" si="1938">+$AM$25</f>
        <v>9.1493644652362871</v>
      </c>
      <c r="KY25" s="282">
        <f t="shared" si="1938"/>
        <v>9.1493644652362871</v>
      </c>
      <c r="KZ25" s="282">
        <f t="shared" si="1938"/>
        <v>9.1493644652362871</v>
      </c>
      <c r="LA25" s="282">
        <f t="shared" si="1938"/>
        <v>9.1493644652362871</v>
      </c>
      <c r="LB25" s="282">
        <f t="shared" si="1938"/>
        <v>9.1493644652362871</v>
      </c>
      <c r="LC25" s="282">
        <f t="shared" si="1938"/>
        <v>9.1493644652362871</v>
      </c>
      <c r="LD25" s="282">
        <f t="shared" si="1938"/>
        <v>9.1493644652362871</v>
      </c>
      <c r="LE25" s="282">
        <f t="shared" si="1938"/>
        <v>9.1493644652362871</v>
      </c>
      <c r="LF25" s="282">
        <f t="shared" si="1938"/>
        <v>9.1493644652362871</v>
      </c>
      <c r="LG25" s="282">
        <f t="shared" si="1938"/>
        <v>9.1493644652362871</v>
      </c>
      <c r="LH25" s="282">
        <f t="shared" si="1938"/>
        <v>9.1493644652362871</v>
      </c>
      <c r="LI25" s="282">
        <f t="shared" si="1938"/>
        <v>9.1493644652362871</v>
      </c>
      <c r="LJ25" s="282">
        <f t="shared" si="1938"/>
        <v>9.1493644652362871</v>
      </c>
      <c r="LK25" s="282">
        <f t="shared" si="1938"/>
        <v>9.1493644652362871</v>
      </c>
      <c r="LL25" s="282">
        <f t="shared" si="1938"/>
        <v>9.1493644652362871</v>
      </c>
      <c r="LM25" s="282">
        <f t="shared" si="1938"/>
        <v>9.1493644652362871</v>
      </c>
      <c r="LN25" s="282">
        <f t="shared" si="1938"/>
        <v>9.1493644652362871</v>
      </c>
      <c r="LO25" s="282">
        <f t="shared" si="1938"/>
        <v>9.1493644652362871</v>
      </c>
      <c r="LP25" s="282">
        <f t="shared" si="1938"/>
        <v>9.1493644652362871</v>
      </c>
      <c r="LQ25" s="282">
        <f t="shared" si="1938"/>
        <v>9.1493644652362871</v>
      </c>
      <c r="LR25" s="282">
        <f t="shared" si="1938"/>
        <v>9.1493644652362871</v>
      </c>
      <c r="LS25" s="282">
        <f t="shared" si="1938"/>
        <v>9.1493644652362871</v>
      </c>
      <c r="LT25" s="282">
        <f t="shared" si="1938"/>
        <v>9.1493644652362871</v>
      </c>
      <c r="LU25" s="282">
        <f t="shared" si="1938"/>
        <v>9.1493644652362871</v>
      </c>
      <c r="LV25" s="282">
        <f t="shared" si="1938"/>
        <v>9.1493644652362871</v>
      </c>
      <c r="LW25" s="282">
        <f t="shared" si="1938"/>
        <v>9.1493644652362871</v>
      </c>
      <c r="LX25" s="282">
        <f t="shared" si="1938"/>
        <v>9.1493644652362871</v>
      </c>
      <c r="LY25" s="282">
        <f t="shared" si="1938"/>
        <v>9.1493644652362871</v>
      </c>
      <c r="LZ25" s="282">
        <f t="shared" si="1938"/>
        <v>9.1493644652362871</v>
      </c>
      <c r="MA25" s="282">
        <f t="shared" si="1938"/>
        <v>9.1493644652362871</v>
      </c>
      <c r="MB25" s="332">
        <f t="shared" ref="MB25:NF25" si="1939">+$AN$25</f>
        <v>8.9098608437448981</v>
      </c>
      <c r="MC25" s="282">
        <f t="shared" si="1939"/>
        <v>8.9098608437448981</v>
      </c>
      <c r="MD25" s="282">
        <f t="shared" si="1939"/>
        <v>8.9098608437448981</v>
      </c>
      <c r="ME25" s="282">
        <f t="shared" si="1939"/>
        <v>8.9098608437448981</v>
      </c>
      <c r="MF25" s="282">
        <f t="shared" si="1939"/>
        <v>8.9098608437448981</v>
      </c>
      <c r="MG25" s="282">
        <f t="shared" si="1939"/>
        <v>8.9098608437448981</v>
      </c>
      <c r="MH25" s="282">
        <f t="shared" si="1939"/>
        <v>8.9098608437448981</v>
      </c>
      <c r="MI25" s="282">
        <f t="shared" si="1939"/>
        <v>8.9098608437448981</v>
      </c>
      <c r="MJ25" s="282">
        <f t="shared" si="1939"/>
        <v>8.9098608437448981</v>
      </c>
      <c r="MK25" s="282">
        <f t="shared" si="1939"/>
        <v>8.9098608437448981</v>
      </c>
      <c r="ML25" s="282">
        <f t="shared" si="1939"/>
        <v>8.9098608437448981</v>
      </c>
      <c r="MM25" s="282">
        <f t="shared" si="1939"/>
        <v>8.9098608437448981</v>
      </c>
      <c r="MN25" s="282">
        <f t="shared" si="1939"/>
        <v>8.9098608437448981</v>
      </c>
      <c r="MO25" s="282">
        <f t="shared" si="1939"/>
        <v>8.9098608437448981</v>
      </c>
      <c r="MP25" s="282">
        <f t="shared" si="1939"/>
        <v>8.9098608437448981</v>
      </c>
      <c r="MQ25" s="282">
        <f t="shared" si="1939"/>
        <v>8.9098608437448981</v>
      </c>
      <c r="MR25" s="282">
        <f t="shared" si="1939"/>
        <v>8.9098608437448981</v>
      </c>
      <c r="MS25" s="282">
        <f t="shared" si="1939"/>
        <v>8.9098608437448981</v>
      </c>
      <c r="MT25" s="282">
        <f t="shared" si="1939"/>
        <v>8.9098608437448981</v>
      </c>
      <c r="MU25" s="282">
        <f t="shared" si="1939"/>
        <v>8.9098608437448981</v>
      </c>
      <c r="MV25" s="282">
        <f t="shared" si="1939"/>
        <v>8.9098608437448981</v>
      </c>
      <c r="MW25" s="282">
        <f t="shared" si="1939"/>
        <v>8.9098608437448981</v>
      </c>
      <c r="MX25" s="282">
        <f t="shared" si="1939"/>
        <v>8.9098608437448981</v>
      </c>
      <c r="MY25" s="282">
        <f t="shared" si="1939"/>
        <v>8.9098608437448981</v>
      </c>
      <c r="MZ25" s="282">
        <f t="shared" si="1939"/>
        <v>8.9098608437448981</v>
      </c>
      <c r="NA25" s="282">
        <f t="shared" si="1939"/>
        <v>8.9098608437448981</v>
      </c>
      <c r="NB25" s="282">
        <f t="shared" si="1939"/>
        <v>8.9098608437448981</v>
      </c>
      <c r="NC25" s="282">
        <f t="shared" si="1939"/>
        <v>8.9098608437448981</v>
      </c>
      <c r="ND25" s="282">
        <f t="shared" si="1939"/>
        <v>8.9098608437448981</v>
      </c>
      <c r="NE25" s="282">
        <f t="shared" si="1939"/>
        <v>8.9098608437448981</v>
      </c>
      <c r="NF25" s="282">
        <f t="shared" si="1939"/>
        <v>8.9098608437448981</v>
      </c>
      <c r="NG25" s="332">
        <f t="shared" ref="NG25:OP25" si="1940">+$AO$25</f>
        <v>8.9140490959752761</v>
      </c>
      <c r="NH25" s="282">
        <f t="shared" si="1940"/>
        <v>8.9140490959752761</v>
      </c>
      <c r="NI25" s="282">
        <f t="shared" si="1940"/>
        <v>8.9140490959752761</v>
      </c>
      <c r="NJ25" s="282">
        <f t="shared" si="1940"/>
        <v>8.9140490959752761</v>
      </c>
      <c r="NK25" s="282">
        <f t="shared" si="1940"/>
        <v>8.9140490959752761</v>
      </c>
      <c r="NL25" s="282">
        <f t="shared" si="1940"/>
        <v>8.9140490959752761</v>
      </c>
      <c r="NM25" s="282">
        <f t="shared" si="1940"/>
        <v>8.9140490959752761</v>
      </c>
      <c r="NN25" s="282">
        <f t="shared" si="1940"/>
        <v>8.9140490959752761</v>
      </c>
      <c r="NO25" s="282">
        <f t="shared" si="1940"/>
        <v>8.9140490959752761</v>
      </c>
      <c r="NP25" s="282">
        <f t="shared" si="1940"/>
        <v>8.9140490959752761</v>
      </c>
      <c r="NQ25" s="282">
        <f t="shared" si="1940"/>
        <v>8.9140490959752761</v>
      </c>
      <c r="NR25" s="282">
        <f t="shared" si="1940"/>
        <v>8.9140490959752761</v>
      </c>
      <c r="NS25" s="282">
        <f t="shared" si="1940"/>
        <v>8.9140490959752761</v>
      </c>
      <c r="NT25" s="282">
        <f t="shared" si="1940"/>
        <v>8.9140490959752761</v>
      </c>
      <c r="NU25" s="282">
        <f t="shared" si="1940"/>
        <v>8.9140490959752761</v>
      </c>
      <c r="NV25" s="282">
        <f t="shared" si="1940"/>
        <v>8.9140490959752761</v>
      </c>
      <c r="NW25" s="282">
        <f t="shared" si="1940"/>
        <v>8.9140490959752761</v>
      </c>
      <c r="NX25" s="282">
        <f t="shared" si="1940"/>
        <v>8.9140490959752761</v>
      </c>
      <c r="NY25" s="282">
        <f t="shared" si="1940"/>
        <v>8.9140490959752761</v>
      </c>
      <c r="NZ25" s="282">
        <f t="shared" si="1940"/>
        <v>8.9140490959752761</v>
      </c>
      <c r="OA25" s="282">
        <f t="shared" si="1940"/>
        <v>8.9140490959752761</v>
      </c>
      <c r="OB25" s="282">
        <f t="shared" si="1940"/>
        <v>8.9140490959752761</v>
      </c>
      <c r="OC25" s="282">
        <f t="shared" si="1940"/>
        <v>8.9140490959752761</v>
      </c>
      <c r="OD25" s="282">
        <f t="shared" si="1940"/>
        <v>8.9140490959752761</v>
      </c>
      <c r="OE25" s="282">
        <f t="shared" si="1940"/>
        <v>8.9140490959752761</v>
      </c>
      <c r="OF25" s="282">
        <f t="shared" si="1940"/>
        <v>8.9140490959752761</v>
      </c>
      <c r="OG25" s="282">
        <f t="shared" si="1940"/>
        <v>8.9140490959752761</v>
      </c>
      <c r="OH25" s="282">
        <f t="shared" si="1940"/>
        <v>8.9140490959752761</v>
      </c>
      <c r="OI25" s="282">
        <f t="shared" si="1940"/>
        <v>8.9140490959752761</v>
      </c>
      <c r="OJ25" s="282">
        <f t="shared" si="1940"/>
        <v>8.9140490959752761</v>
      </c>
      <c r="OK25" s="282">
        <f t="shared" si="1940"/>
        <v>8.9140490959752761</v>
      </c>
      <c r="OL25" s="282">
        <f t="shared" si="1940"/>
        <v>8.9140490959752761</v>
      </c>
      <c r="OM25" s="282">
        <f t="shared" si="1940"/>
        <v>8.9140490959752761</v>
      </c>
      <c r="ON25" s="282">
        <f t="shared" si="1940"/>
        <v>8.9140490959752761</v>
      </c>
      <c r="OO25" s="282">
        <f t="shared" si="1940"/>
        <v>8.9140490959752761</v>
      </c>
      <c r="OP25" s="346">
        <f t="shared" si="1940"/>
        <v>8.9140490959752761</v>
      </c>
      <c r="OQ25" s="363">
        <f>+LOOKUP(OQ3,$AP$3:$OP$3,$AP$25:$OP$25)</f>
        <v>8.1607773660040355</v>
      </c>
      <c r="OR25" s="363">
        <f t="shared" ref="OR25:PQ25" si="1941">+LOOKUP(OR3,$AP$3:$OP$3,$AP$25:$OP$25)</f>
        <v>8.1607773660040355</v>
      </c>
      <c r="OS25" s="363">
        <f t="shared" si="1941"/>
        <v>8.1607773660040355</v>
      </c>
      <c r="OT25" s="363">
        <f t="shared" si="1941"/>
        <v>8.1607773660040355</v>
      </c>
      <c r="OU25" s="363">
        <f t="shared" si="1941"/>
        <v>8.1607773660040355</v>
      </c>
      <c r="OV25" s="363">
        <f t="shared" si="1941"/>
        <v>8.1607773660040355</v>
      </c>
      <c r="OW25" s="363">
        <f t="shared" si="1941"/>
        <v>8.1607773660040355</v>
      </c>
      <c r="OX25" s="363">
        <f t="shared" si="1941"/>
        <v>8.1607773660040355</v>
      </c>
      <c r="OY25" s="363">
        <f t="shared" si="1941"/>
        <v>8.1607773660040355</v>
      </c>
      <c r="OZ25" s="363">
        <f t="shared" si="1941"/>
        <v>8.1607773660040355</v>
      </c>
      <c r="PA25" s="363">
        <f t="shared" si="1941"/>
        <v>8.1607773660040355</v>
      </c>
      <c r="PB25" s="363">
        <f t="shared" si="1941"/>
        <v>8.1607773660040355</v>
      </c>
      <c r="PC25" s="363">
        <f t="shared" si="1941"/>
        <v>8.1607773660040355</v>
      </c>
      <c r="PD25" s="363">
        <f t="shared" si="1941"/>
        <v>8.1607773660040355</v>
      </c>
      <c r="PE25" s="363">
        <f t="shared" si="1941"/>
        <v>8.1607773660040355</v>
      </c>
      <c r="PF25" s="363">
        <f t="shared" si="1941"/>
        <v>8.1607773660040355</v>
      </c>
      <c r="PG25" s="363">
        <f t="shared" si="1941"/>
        <v>8.1607773660040355</v>
      </c>
      <c r="PH25" s="363">
        <f t="shared" si="1941"/>
        <v>8.1607773660040355</v>
      </c>
      <c r="PI25" s="363">
        <f t="shared" si="1941"/>
        <v>8.1607773660040355</v>
      </c>
      <c r="PJ25" s="363">
        <f t="shared" si="1941"/>
        <v>8.1607773660040355</v>
      </c>
      <c r="PK25" s="363">
        <f t="shared" si="1941"/>
        <v>8.1607773660040355</v>
      </c>
      <c r="PL25" s="363">
        <f t="shared" si="1941"/>
        <v>8.1607773660040355</v>
      </c>
      <c r="PM25" s="363">
        <f t="shared" si="1941"/>
        <v>8.1607773660040355</v>
      </c>
      <c r="PN25" s="363">
        <f t="shared" si="1941"/>
        <v>8.1607773660040355</v>
      </c>
      <c r="PO25" s="363">
        <f t="shared" si="1941"/>
        <v>8.1607773660040355</v>
      </c>
      <c r="PP25" s="363">
        <f t="shared" si="1941"/>
        <v>8.3437251910987005</v>
      </c>
      <c r="PQ25" s="363">
        <f t="shared" si="1941"/>
        <v>8.3437251910987005</v>
      </c>
      <c r="PR25" s="363">
        <f t="shared" ref="PR25:RV25" si="1942">+LOOKUP(PR3,$AP$3:$OP$3,$AP$25:$OP$25)</f>
        <v>8.3437251910987005</v>
      </c>
      <c r="PS25" s="363">
        <f t="shared" si="1942"/>
        <v>8.3437251910987005</v>
      </c>
      <c r="PT25" s="363">
        <f t="shared" si="1942"/>
        <v>8.3437251910987005</v>
      </c>
      <c r="PU25" s="363">
        <f t="shared" si="1942"/>
        <v>8.3437251910987005</v>
      </c>
      <c r="PV25" s="363">
        <f t="shared" si="1942"/>
        <v>8.3437251910987005</v>
      </c>
      <c r="PW25" s="363">
        <f t="shared" si="1942"/>
        <v>8.3437251910987005</v>
      </c>
      <c r="PX25" s="363">
        <f t="shared" si="1942"/>
        <v>8.3437251910987005</v>
      </c>
      <c r="PY25" s="363">
        <f t="shared" si="1942"/>
        <v>8.3437251910987005</v>
      </c>
      <c r="PZ25" s="363">
        <f t="shared" si="1942"/>
        <v>8.3437251910987005</v>
      </c>
      <c r="QA25" s="363">
        <f t="shared" si="1942"/>
        <v>8.3437251910987005</v>
      </c>
      <c r="QB25" s="363">
        <f t="shared" si="1942"/>
        <v>8.3437251910987005</v>
      </c>
      <c r="QC25" s="363">
        <f t="shared" si="1942"/>
        <v>8.3437251910987005</v>
      </c>
      <c r="QD25" s="363">
        <f t="shared" si="1942"/>
        <v>8.3437251910987005</v>
      </c>
      <c r="QE25" s="363">
        <f t="shared" si="1942"/>
        <v>8.3437251910987005</v>
      </c>
      <c r="QF25" s="363">
        <f t="shared" si="1942"/>
        <v>8.3437251910987005</v>
      </c>
      <c r="QG25" s="363">
        <f t="shared" si="1942"/>
        <v>8.3437251910987005</v>
      </c>
      <c r="QH25" s="363">
        <f t="shared" si="1942"/>
        <v>8.3437251910987005</v>
      </c>
      <c r="QI25" s="363">
        <f t="shared" si="1942"/>
        <v>8.3437251910987005</v>
      </c>
      <c r="QJ25" s="363">
        <f t="shared" si="1942"/>
        <v>8.3437251910987005</v>
      </c>
      <c r="QK25" s="363">
        <f t="shared" si="1942"/>
        <v>8.3437251910987005</v>
      </c>
      <c r="QL25" s="363">
        <f t="shared" si="1942"/>
        <v>8.3437251910987005</v>
      </c>
      <c r="QM25" s="363">
        <f t="shared" si="1942"/>
        <v>8.3437251910987005</v>
      </c>
      <c r="QN25" s="363">
        <f t="shared" si="1942"/>
        <v>8.3437251910987005</v>
      </c>
      <c r="QO25" s="363">
        <f t="shared" si="1942"/>
        <v>8.3437251910987005</v>
      </c>
      <c r="QP25" s="363">
        <f t="shared" si="1942"/>
        <v>8.3437251910987005</v>
      </c>
      <c r="QQ25" s="363">
        <f t="shared" si="1942"/>
        <v>8.3437251910987005</v>
      </c>
      <c r="QR25" s="363">
        <f t="shared" si="1942"/>
        <v>8.3437251910987005</v>
      </c>
      <c r="QS25" s="363">
        <f t="shared" si="1942"/>
        <v>8.3437251910987005</v>
      </c>
      <c r="QT25" s="363">
        <f t="shared" si="1942"/>
        <v>8.3437251910987005</v>
      </c>
      <c r="QU25" s="363">
        <f t="shared" si="1942"/>
        <v>8.4734942912684303</v>
      </c>
      <c r="QV25" s="363">
        <f t="shared" si="1942"/>
        <v>8.4734942912684303</v>
      </c>
      <c r="QW25" s="363">
        <f t="shared" si="1942"/>
        <v>8.4734942912684303</v>
      </c>
      <c r="QX25" s="363">
        <f t="shared" si="1942"/>
        <v>8.4734942912684303</v>
      </c>
      <c r="QY25" s="363">
        <f t="shared" si="1942"/>
        <v>8.4734942912684303</v>
      </c>
      <c r="QZ25" s="363">
        <f t="shared" si="1942"/>
        <v>8.4734942912684303</v>
      </c>
      <c r="RA25" s="363">
        <f t="shared" si="1942"/>
        <v>8.4734942912684303</v>
      </c>
      <c r="RB25" s="363">
        <f t="shared" si="1942"/>
        <v>8.4734942912684303</v>
      </c>
      <c r="RC25" s="363">
        <f t="shared" si="1942"/>
        <v>8.4734942912684303</v>
      </c>
      <c r="RD25" s="363">
        <f t="shared" si="1942"/>
        <v>8.4734942912684303</v>
      </c>
      <c r="RE25" s="363">
        <f t="shared" si="1942"/>
        <v>8.4734942912684303</v>
      </c>
      <c r="RF25" s="363">
        <f t="shared" si="1942"/>
        <v>8.4734942912684303</v>
      </c>
      <c r="RG25" s="363">
        <f t="shared" si="1942"/>
        <v>8.4734942912684303</v>
      </c>
      <c r="RH25" s="363">
        <f t="shared" si="1942"/>
        <v>8.4734942912684303</v>
      </c>
      <c r="RI25" s="363">
        <f t="shared" si="1942"/>
        <v>8.4734942912684303</v>
      </c>
      <c r="RJ25" s="363">
        <f t="shared" si="1942"/>
        <v>8.4734942912684303</v>
      </c>
      <c r="RK25" s="363">
        <f t="shared" si="1942"/>
        <v>8.4734942912684303</v>
      </c>
      <c r="RL25" s="363">
        <f t="shared" si="1942"/>
        <v>8.4734942912684303</v>
      </c>
      <c r="RM25" s="363">
        <f t="shared" si="1942"/>
        <v>8.4734942912684303</v>
      </c>
      <c r="RN25" s="363">
        <f t="shared" si="1942"/>
        <v>8.4734942912684303</v>
      </c>
      <c r="RO25" s="363">
        <f t="shared" si="1942"/>
        <v>8.4734942912684303</v>
      </c>
      <c r="RP25" s="363">
        <f t="shared" si="1942"/>
        <v>8.4734942912684303</v>
      </c>
      <c r="RQ25" s="363">
        <f t="shared" si="1942"/>
        <v>8.4734942912684303</v>
      </c>
      <c r="RR25" s="363">
        <f t="shared" si="1942"/>
        <v>8.4734942912684303</v>
      </c>
      <c r="RS25" s="363">
        <f t="shared" si="1942"/>
        <v>8.4734942912684303</v>
      </c>
      <c r="RT25" s="363">
        <f t="shared" si="1942"/>
        <v>8.4734942912684303</v>
      </c>
      <c r="RU25" s="363">
        <f t="shared" si="1942"/>
        <v>8.4734942912684303</v>
      </c>
      <c r="RV25" s="363">
        <f t="shared" si="1942"/>
        <v>8.4734942912684303</v>
      </c>
      <c r="RW25" s="363">
        <f t="shared" ref="RW25:UH25" si="1943">+LOOKUP(RW3,$AP$3:$OP$3,$AP$25:$OP$25)</f>
        <v>7.9418667866272541</v>
      </c>
      <c r="RX25" s="363">
        <f t="shared" si="1943"/>
        <v>7.9418667866272541</v>
      </c>
      <c r="RY25" s="363">
        <f t="shared" si="1943"/>
        <v>7.9418667866272541</v>
      </c>
      <c r="RZ25" s="363">
        <f t="shared" si="1943"/>
        <v>7.9418667866272541</v>
      </c>
      <c r="SA25" s="363">
        <f t="shared" si="1943"/>
        <v>7.9418667866272541</v>
      </c>
      <c r="SB25" s="363">
        <f t="shared" si="1943"/>
        <v>7.9418667866272541</v>
      </c>
      <c r="SC25" s="363">
        <f t="shared" si="1943"/>
        <v>7.9418667866272541</v>
      </c>
      <c r="SD25" s="363">
        <f t="shared" si="1943"/>
        <v>7.9418667866272541</v>
      </c>
      <c r="SE25" s="363">
        <f t="shared" si="1943"/>
        <v>7.9418667866272541</v>
      </c>
      <c r="SF25" s="363">
        <f t="shared" si="1943"/>
        <v>7.9418667866272541</v>
      </c>
      <c r="SG25" s="363">
        <f t="shared" si="1943"/>
        <v>7.9418667866272541</v>
      </c>
      <c r="SH25" s="363">
        <f t="shared" si="1943"/>
        <v>7.9418667866272541</v>
      </c>
      <c r="SI25" s="363">
        <f t="shared" si="1943"/>
        <v>7.9418667866272541</v>
      </c>
      <c r="SJ25" s="363">
        <f t="shared" si="1943"/>
        <v>7.9418667866272541</v>
      </c>
      <c r="SK25" s="363">
        <f t="shared" si="1943"/>
        <v>7.9418667866272541</v>
      </c>
      <c r="SL25" s="363">
        <f t="shared" si="1943"/>
        <v>7.9418667866272541</v>
      </c>
      <c r="SM25" s="363">
        <f t="shared" si="1943"/>
        <v>7.9418667866272541</v>
      </c>
      <c r="SN25" s="363">
        <f t="shared" si="1943"/>
        <v>7.9418667866272541</v>
      </c>
      <c r="SO25" s="363">
        <f t="shared" si="1943"/>
        <v>7.9418667866272541</v>
      </c>
      <c r="SP25" s="363">
        <f t="shared" si="1943"/>
        <v>7.9418667866272541</v>
      </c>
      <c r="SQ25" s="363">
        <f t="shared" si="1943"/>
        <v>7.9418667866272541</v>
      </c>
      <c r="SR25" s="363">
        <f t="shared" si="1943"/>
        <v>7.9418667866272541</v>
      </c>
      <c r="SS25" s="363">
        <f t="shared" si="1943"/>
        <v>7.9418667866272541</v>
      </c>
      <c r="ST25" s="363">
        <f t="shared" si="1943"/>
        <v>7.9418667866272541</v>
      </c>
      <c r="SU25" s="363">
        <f t="shared" si="1943"/>
        <v>7.9418667866272541</v>
      </c>
      <c r="SV25" s="363">
        <f t="shared" si="1943"/>
        <v>7.9418667866272541</v>
      </c>
      <c r="SW25" s="363">
        <f t="shared" si="1943"/>
        <v>7.9418667866272541</v>
      </c>
      <c r="SX25" s="363">
        <f t="shared" si="1943"/>
        <v>7.9418667866272541</v>
      </c>
      <c r="SY25" s="363">
        <f t="shared" si="1943"/>
        <v>7.9418667866272541</v>
      </c>
      <c r="SZ25" s="363">
        <f t="shared" si="1943"/>
        <v>7.9418667866272541</v>
      </c>
      <c r="TA25" s="363">
        <f t="shared" si="1943"/>
        <v>7.9418667866272541</v>
      </c>
      <c r="TB25" s="363">
        <f t="shared" si="1943"/>
        <v>7.2292991637386699</v>
      </c>
      <c r="TC25" s="363">
        <f t="shared" si="1943"/>
        <v>7.2292991637386699</v>
      </c>
      <c r="TD25" s="363">
        <f t="shared" si="1943"/>
        <v>7.2292991637386699</v>
      </c>
      <c r="TE25" s="363">
        <f t="shared" si="1943"/>
        <v>7.2292991637386699</v>
      </c>
      <c r="TF25" s="363">
        <f t="shared" si="1943"/>
        <v>7.2292991637386699</v>
      </c>
      <c r="TG25" s="363">
        <f t="shared" si="1943"/>
        <v>7.2292991637386699</v>
      </c>
      <c r="TH25" s="363">
        <f t="shared" si="1943"/>
        <v>7.2292991637386699</v>
      </c>
      <c r="TI25" s="363">
        <f t="shared" si="1943"/>
        <v>7.2292991637386699</v>
      </c>
      <c r="TJ25" s="363">
        <f t="shared" si="1943"/>
        <v>7.2292991637386699</v>
      </c>
      <c r="TK25" s="363">
        <f t="shared" si="1943"/>
        <v>7.2292991637386699</v>
      </c>
      <c r="TL25" s="363">
        <f t="shared" si="1943"/>
        <v>7.2292991637386699</v>
      </c>
      <c r="TM25" s="363">
        <f t="shared" si="1943"/>
        <v>7.2292991637386699</v>
      </c>
      <c r="TN25" s="363">
        <f t="shared" si="1943"/>
        <v>7.2292991637386699</v>
      </c>
      <c r="TO25" s="363">
        <f t="shared" si="1943"/>
        <v>7.2292991637386699</v>
      </c>
      <c r="TP25" s="363">
        <f t="shared" si="1943"/>
        <v>7.2292991637386699</v>
      </c>
      <c r="TQ25" s="363">
        <f t="shared" si="1943"/>
        <v>7.2292991637386699</v>
      </c>
      <c r="TR25" s="363">
        <f t="shared" si="1943"/>
        <v>7.2292991637386699</v>
      </c>
      <c r="TS25" s="363">
        <f t="shared" si="1943"/>
        <v>7.2292991637386699</v>
      </c>
      <c r="TT25" s="363">
        <f t="shared" si="1943"/>
        <v>7.2292991637386699</v>
      </c>
      <c r="TU25" s="363">
        <f t="shared" si="1943"/>
        <v>7.2292991637386699</v>
      </c>
      <c r="TV25" s="363">
        <f t="shared" si="1943"/>
        <v>7.2292991637386699</v>
      </c>
      <c r="TW25" s="363">
        <f t="shared" si="1943"/>
        <v>7.2292991637386699</v>
      </c>
      <c r="TX25" s="363">
        <f t="shared" si="1943"/>
        <v>7.2292991637386699</v>
      </c>
      <c r="TY25" s="363">
        <f t="shared" si="1943"/>
        <v>7.2292991637386699</v>
      </c>
      <c r="TZ25" s="363">
        <f t="shared" si="1943"/>
        <v>7.2292991637386699</v>
      </c>
      <c r="UA25" s="363">
        <f t="shared" si="1943"/>
        <v>7.2292991637386699</v>
      </c>
      <c r="UB25" s="363">
        <f t="shared" si="1943"/>
        <v>7.2292991637386699</v>
      </c>
      <c r="UC25" s="363">
        <f t="shared" si="1943"/>
        <v>7.2292991637386699</v>
      </c>
      <c r="UD25" s="363">
        <f t="shared" si="1943"/>
        <v>7.2292991637386699</v>
      </c>
      <c r="UE25" s="363">
        <f t="shared" si="1943"/>
        <v>7.2292991637386699</v>
      </c>
      <c r="UF25" s="363">
        <f t="shared" si="1943"/>
        <v>7.5517408930398808</v>
      </c>
      <c r="UG25" s="363">
        <f t="shared" si="1943"/>
        <v>7.5517408930398808</v>
      </c>
      <c r="UH25" s="363">
        <f t="shared" si="1943"/>
        <v>7.5517408930398808</v>
      </c>
      <c r="UI25" s="363">
        <f t="shared" ref="UI25:WT25" si="1944">+LOOKUP(UI3,$AP$3:$OP$3,$AP$25:$OP$25)</f>
        <v>7.5517408930398808</v>
      </c>
      <c r="UJ25" s="363">
        <f t="shared" si="1944"/>
        <v>7.5517408930398808</v>
      </c>
      <c r="UK25" s="363">
        <f t="shared" si="1944"/>
        <v>7.5517408930398808</v>
      </c>
      <c r="UL25" s="363">
        <f t="shared" si="1944"/>
        <v>7.5517408930398808</v>
      </c>
      <c r="UM25" s="363">
        <f t="shared" si="1944"/>
        <v>7.5517408930398808</v>
      </c>
      <c r="UN25" s="363">
        <f t="shared" si="1944"/>
        <v>7.5517408930398808</v>
      </c>
      <c r="UO25" s="363">
        <f t="shared" si="1944"/>
        <v>7.5517408930398808</v>
      </c>
      <c r="UP25" s="363">
        <f t="shared" si="1944"/>
        <v>7.5517408930398808</v>
      </c>
      <c r="UQ25" s="363">
        <f t="shared" si="1944"/>
        <v>7.5517408930398808</v>
      </c>
      <c r="UR25" s="363">
        <f t="shared" si="1944"/>
        <v>7.5517408930398808</v>
      </c>
      <c r="US25" s="363">
        <f t="shared" si="1944"/>
        <v>7.5517408930398808</v>
      </c>
      <c r="UT25" s="363">
        <f t="shared" si="1944"/>
        <v>7.5517408930398808</v>
      </c>
      <c r="UU25" s="363">
        <f t="shared" si="1944"/>
        <v>7.5517408930398808</v>
      </c>
      <c r="UV25" s="363">
        <f t="shared" si="1944"/>
        <v>7.5517408930398808</v>
      </c>
      <c r="UW25" s="363">
        <f t="shared" si="1944"/>
        <v>7.5517408930398808</v>
      </c>
      <c r="UX25" s="363">
        <f t="shared" si="1944"/>
        <v>7.5517408930398808</v>
      </c>
      <c r="UY25" s="363">
        <f t="shared" si="1944"/>
        <v>7.5517408930398808</v>
      </c>
      <c r="UZ25" s="363">
        <f t="shared" si="1944"/>
        <v>7.5517408930398808</v>
      </c>
      <c r="VA25" s="363">
        <f t="shared" si="1944"/>
        <v>7.5517408930398808</v>
      </c>
      <c r="VB25" s="363">
        <f t="shared" si="1944"/>
        <v>7.5517408930398808</v>
      </c>
      <c r="VC25" s="363">
        <f t="shared" si="1944"/>
        <v>7.5517408930398808</v>
      </c>
      <c r="VD25" s="363">
        <f t="shared" si="1944"/>
        <v>7.5517408930398808</v>
      </c>
      <c r="VE25" s="363">
        <f t="shared" si="1944"/>
        <v>7.5517408930398808</v>
      </c>
      <c r="VF25" s="363">
        <f t="shared" si="1944"/>
        <v>7.5517408930398808</v>
      </c>
      <c r="VG25" s="363">
        <f t="shared" si="1944"/>
        <v>7.5517408930398808</v>
      </c>
      <c r="VH25" s="363">
        <f t="shared" si="1944"/>
        <v>7.5517408930398808</v>
      </c>
      <c r="VI25" s="363">
        <f t="shared" si="1944"/>
        <v>7.5517408930398808</v>
      </c>
      <c r="VJ25" s="363">
        <f t="shared" si="1944"/>
        <v>7.5517408930398808</v>
      </c>
      <c r="VK25" s="363">
        <f t="shared" si="1944"/>
        <v>8.355624905714258</v>
      </c>
      <c r="VL25" s="363">
        <f t="shared" si="1944"/>
        <v>8.355624905714258</v>
      </c>
      <c r="VM25" s="363">
        <f t="shared" si="1944"/>
        <v>8.355624905714258</v>
      </c>
      <c r="VN25" s="363">
        <f t="shared" si="1944"/>
        <v>8.355624905714258</v>
      </c>
      <c r="VO25" s="363">
        <f t="shared" si="1944"/>
        <v>8.355624905714258</v>
      </c>
      <c r="VP25" s="363">
        <f t="shared" si="1944"/>
        <v>8.355624905714258</v>
      </c>
      <c r="VQ25" s="363">
        <f t="shared" si="1944"/>
        <v>8.355624905714258</v>
      </c>
      <c r="VR25" s="363">
        <f t="shared" si="1944"/>
        <v>8.355624905714258</v>
      </c>
      <c r="VS25" s="363">
        <f t="shared" si="1944"/>
        <v>8.355624905714258</v>
      </c>
      <c r="VT25" s="363">
        <f t="shared" si="1944"/>
        <v>8.355624905714258</v>
      </c>
      <c r="VU25" s="363">
        <f t="shared" si="1944"/>
        <v>8.355624905714258</v>
      </c>
      <c r="VV25" s="363">
        <f t="shared" si="1944"/>
        <v>8.355624905714258</v>
      </c>
      <c r="VW25" s="363">
        <f t="shared" si="1944"/>
        <v>8.355624905714258</v>
      </c>
      <c r="VX25" s="363">
        <f t="shared" si="1944"/>
        <v>8.355624905714258</v>
      </c>
      <c r="VY25" s="363">
        <f t="shared" si="1944"/>
        <v>8.355624905714258</v>
      </c>
      <c r="VZ25" s="363">
        <f t="shared" si="1944"/>
        <v>8.355624905714258</v>
      </c>
      <c r="WA25" s="363">
        <f t="shared" si="1944"/>
        <v>8.355624905714258</v>
      </c>
      <c r="WB25" s="363">
        <f t="shared" si="1944"/>
        <v>8.355624905714258</v>
      </c>
      <c r="WC25" s="363">
        <f t="shared" si="1944"/>
        <v>8.355624905714258</v>
      </c>
      <c r="WD25" s="363">
        <f t="shared" si="1944"/>
        <v>8.355624905714258</v>
      </c>
      <c r="WE25" s="363">
        <f t="shared" si="1944"/>
        <v>8.355624905714258</v>
      </c>
      <c r="WF25" s="363">
        <f t="shared" si="1944"/>
        <v>8.355624905714258</v>
      </c>
      <c r="WG25" s="363">
        <f t="shared" si="1944"/>
        <v>8.355624905714258</v>
      </c>
      <c r="WH25" s="363">
        <f t="shared" si="1944"/>
        <v>8.355624905714258</v>
      </c>
      <c r="WI25" s="363">
        <f t="shared" si="1944"/>
        <v>8.355624905714258</v>
      </c>
      <c r="WJ25" s="363">
        <f t="shared" si="1944"/>
        <v>8.355624905714258</v>
      </c>
      <c r="WK25" s="363">
        <f t="shared" si="1944"/>
        <v>8.355624905714258</v>
      </c>
      <c r="WL25" s="363">
        <f t="shared" si="1944"/>
        <v>8.355624905714258</v>
      </c>
      <c r="WM25" s="363">
        <f t="shared" si="1944"/>
        <v>8.355624905714258</v>
      </c>
      <c r="WN25" s="363">
        <f t="shared" si="1944"/>
        <v>8.355624905714258</v>
      </c>
      <c r="WO25" s="363">
        <f t="shared" si="1944"/>
        <v>7.779235356039929</v>
      </c>
      <c r="WP25" s="363">
        <f t="shared" si="1944"/>
        <v>7.779235356039929</v>
      </c>
      <c r="WQ25" s="363">
        <f t="shared" si="1944"/>
        <v>7.779235356039929</v>
      </c>
      <c r="WR25" s="363">
        <f t="shared" si="1944"/>
        <v>7.779235356039929</v>
      </c>
      <c r="WS25" s="363">
        <f t="shared" si="1944"/>
        <v>7.779235356039929</v>
      </c>
      <c r="WT25" s="363">
        <f t="shared" si="1944"/>
        <v>7.779235356039929</v>
      </c>
      <c r="WU25" s="363">
        <f t="shared" ref="WU25:ZF25" si="1945">+LOOKUP(WU3,$AP$3:$OP$3,$AP$25:$OP$25)</f>
        <v>7.779235356039929</v>
      </c>
      <c r="WV25" s="363">
        <f t="shared" si="1945"/>
        <v>7.779235356039929</v>
      </c>
      <c r="WW25" s="363">
        <f t="shared" si="1945"/>
        <v>7.779235356039929</v>
      </c>
      <c r="WX25" s="363">
        <f t="shared" si="1945"/>
        <v>7.779235356039929</v>
      </c>
      <c r="WY25" s="363">
        <f t="shared" si="1945"/>
        <v>7.779235356039929</v>
      </c>
      <c r="WZ25" s="363">
        <f t="shared" si="1945"/>
        <v>7.779235356039929</v>
      </c>
      <c r="XA25" s="363">
        <f t="shared" si="1945"/>
        <v>7.779235356039929</v>
      </c>
      <c r="XB25" s="363">
        <f t="shared" si="1945"/>
        <v>7.779235356039929</v>
      </c>
      <c r="XC25" s="363">
        <f t="shared" si="1945"/>
        <v>7.779235356039929</v>
      </c>
      <c r="XD25" s="363">
        <f t="shared" si="1945"/>
        <v>7.779235356039929</v>
      </c>
      <c r="XE25" s="363">
        <f t="shared" si="1945"/>
        <v>7.779235356039929</v>
      </c>
      <c r="XF25" s="363">
        <f t="shared" si="1945"/>
        <v>7.779235356039929</v>
      </c>
      <c r="XG25" s="363">
        <f t="shared" si="1945"/>
        <v>7.779235356039929</v>
      </c>
      <c r="XH25" s="363">
        <f t="shared" si="1945"/>
        <v>7.779235356039929</v>
      </c>
      <c r="XI25" s="363">
        <f t="shared" si="1945"/>
        <v>7.779235356039929</v>
      </c>
      <c r="XJ25" s="363">
        <f t="shared" si="1945"/>
        <v>7.779235356039929</v>
      </c>
      <c r="XK25" s="363">
        <f t="shared" si="1945"/>
        <v>7.779235356039929</v>
      </c>
      <c r="XL25" s="363">
        <f t="shared" si="1945"/>
        <v>7.779235356039929</v>
      </c>
      <c r="XM25" s="363">
        <f t="shared" si="1945"/>
        <v>7.779235356039929</v>
      </c>
      <c r="XN25" s="363">
        <f t="shared" si="1945"/>
        <v>7.779235356039929</v>
      </c>
      <c r="XO25" s="363">
        <f t="shared" si="1945"/>
        <v>7.779235356039929</v>
      </c>
      <c r="XP25" s="363">
        <f t="shared" si="1945"/>
        <v>7.779235356039929</v>
      </c>
      <c r="XQ25" s="363">
        <f t="shared" si="1945"/>
        <v>7.779235356039929</v>
      </c>
      <c r="XR25" s="363">
        <f t="shared" si="1945"/>
        <v>7.779235356039929</v>
      </c>
      <c r="XS25" s="363">
        <f t="shared" si="1945"/>
        <v>7.779235356039929</v>
      </c>
      <c r="XT25" s="363">
        <f t="shared" si="1945"/>
        <v>7.9306876951202838</v>
      </c>
      <c r="XU25" s="363">
        <f t="shared" si="1945"/>
        <v>7.9306876951202838</v>
      </c>
      <c r="XV25" s="363">
        <f t="shared" si="1945"/>
        <v>7.9306876951202838</v>
      </c>
      <c r="XW25" s="363">
        <f t="shared" si="1945"/>
        <v>7.9306876951202838</v>
      </c>
      <c r="XX25" s="363">
        <f t="shared" si="1945"/>
        <v>7.9306876951202838</v>
      </c>
      <c r="XY25" s="363">
        <f t="shared" si="1945"/>
        <v>7.9306876951202838</v>
      </c>
      <c r="XZ25" s="363">
        <f t="shared" si="1945"/>
        <v>7.9306876951202838</v>
      </c>
      <c r="YA25" s="363">
        <f t="shared" si="1945"/>
        <v>7.9306876951202838</v>
      </c>
      <c r="YB25" s="363">
        <f t="shared" si="1945"/>
        <v>7.9306876951202838</v>
      </c>
      <c r="YC25" s="363">
        <f t="shared" si="1945"/>
        <v>7.9306876951202838</v>
      </c>
      <c r="YD25" s="363">
        <f t="shared" si="1945"/>
        <v>7.9306876951202838</v>
      </c>
      <c r="YE25" s="363">
        <f t="shared" si="1945"/>
        <v>7.9306876951202838</v>
      </c>
      <c r="YF25" s="363">
        <f t="shared" si="1945"/>
        <v>7.9306876951202838</v>
      </c>
      <c r="YG25" s="363">
        <f t="shared" si="1945"/>
        <v>7.9306876951202838</v>
      </c>
      <c r="YH25" s="363">
        <f t="shared" si="1945"/>
        <v>7.9306876951202838</v>
      </c>
      <c r="YI25" s="363">
        <f t="shared" si="1945"/>
        <v>7.9306876951202838</v>
      </c>
      <c r="YJ25" s="363">
        <f t="shared" si="1945"/>
        <v>7.9306876951202838</v>
      </c>
      <c r="YK25" s="363">
        <f t="shared" si="1945"/>
        <v>7.9306876951202838</v>
      </c>
      <c r="YL25" s="363">
        <f t="shared" si="1945"/>
        <v>7.9306876951202838</v>
      </c>
      <c r="YM25" s="363">
        <f t="shared" si="1945"/>
        <v>7.9306876951202838</v>
      </c>
      <c r="YN25" s="363">
        <f t="shared" si="1945"/>
        <v>7.9306876951202838</v>
      </c>
      <c r="YO25" s="363">
        <f t="shared" si="1945"/>
        <v>7.9306876951202838</v>
      </c>
      <c r="YP25" s="363">
        <f t="shared" si="1945"/>
        <v>7.9306876951202838</v>
      </c>
      <c r="YQ25" s="363">
        <f t="shared" si="1945"/>
        <v>7.9306876951202838</v>
      </c>
      <c r="YR25" s="363">
        <f t="shared" si="1945"/>
        <v>7.9306876951202838</v>
      </c>
      <c r="YS25" s="363">
        <f t="shared" si="1945"/>
        <v>7.9306876951202838</v>
      </c>
      <c r="YT25" s="363">
        <f t="shared" si="1945"/>
        <v>7.9306876951202838</v>
      </c>
      <c r="YU25" s="363">
        <f t="shared" si="1945"/>
        <v>7.9306876951202838</v>
      </c>
      <c r="YV25" s="363">
        <f t="shared" si="1945"/>
        <v>7.9306876951202838</v>
      </c>
      <c r="YW25" s="363">
        <f t="shared" si="1945"/>
        <v>7.9306876951202838</v>
      </c>
      <c r="YX25" s="363">
        <f t="shared" si="1945"/>
        <v>7.9306876951202838</v>
      </c>
      <c r="YY25" s="363">
        <f t="shared" si="1945"/>
        <v>9.1493644652362871</v>
      </c>
      <c r="YZ25" s="363">
        <f t="shared" si="1945"/>
        <v>9.1493644652362871</v>
      </c>
      <c r="ZA25" s="363">
        <f t="shared" si="1945"/>
        <v>9.1493644652362871</v>
      </c>
      <c r="ZB25" s="363">
        <f t="shared" si="1945"/>
        <v>9.1493644652362871</v>
      </c>
      <c r="ZC25" s="363">
        <f t="shared" si="1945"/>
        <v>9.1493644652362871</v>
      </c>
      <c r="ZD25" s="363">
        <f t="shared" si="1945"/>
        <v>9.1493644652362871</v>
      </c>
      <c r="ZE25" s="363">
        <f t="shared" si="1945"/>
        <v>9.1493644652362871</v>
      </c>
      <c r="ZF25" s="363">
        <f t="shared" si="1945"/>
        <v>9.1493644652362871</v>
      </c>
      <c r="ZG25" s="363">
        <f t="shared" ref="ZG25:ABR25" si="1946">+LOOKUP(ZG3,$AP$3:$OP$3,$AP$25:$OP$25)</f>
        <v>9.1493644652362871</v>
      </c>
      <c r="ZH25" s="363">
        <f t="shared" si="1946"/>
        <v>9.1493644652362871</v>
      </c>
      <c r="ZI25" s="363">
        <f t="shared" si="1946"/>
        <v>9.1493644652362871</v>
      </c>
      <c r="ZJ25" s="363">
        <f t="shared" si="1946"/>
        <v>9.1493644652362871</v>
      </c>
      <c r="ZK25" s="363">
        <f t="shared" si="1946"/>
        <v>9.1493644652362871</v>
      </c>
      <c r="ZL25" s="363">
        <f t="shared" si="1946"/>
        <v>9.1493644652362871</v>
      </c>
      <c r="ZM25" s="363">
        <f t="shared" si="1946"/>
        <v>9.1493644652362871</v>
      </c>
      <c r="ZN25" s="363">
        <f t="shared" si="1946"/>
        <v>9.1493644652362871</v>
      </c>
      <c r="ZO25" s="363">
        <f t="shared" si="1946"/>
        <v>9.1493644652362871</v>
      </c>
      <c r="ZP25" s="363">
        <f t="shared" si="1946"/>
        <v>9.1493644652362871</v>
      </c>
      <c r="ZQ25" s="363">
        <f t="shared" si="1946"/>
        <v>9.1493644652362871</v>
      </c>
      <c r="ZR25" s="363">
        <f t="shared" si="1946"/>
        <v>9.1493644652362871</v>
      </c>
      <c r="ZS25" s="363">
        <f t="shared" si="1946"/>
        <v>9.1493644652362871</v>
      </c>
      <c r="ZT25" s="363">
        <f t="shared" si="1946"/>
        <v>9.1493644652362871</v>
      </c>
      <c r="ZU25" s="363">
        <f t="shared" si="1946"/>
        <v>9.1493644652362871</v>
      </c>
      <c r="ZV25" s="363">
        <f t="shared" si="1946"/>
        <v>9.1493644652362871</v>
      </c>
      <c r="ZW25" s="363">
        <f t="shared" si="1946"/>
        <v>9.1493644652362871</v>
      </c>
      <c r="ZX25" s="363">
        <f t="shared" si="1946"/>
        <v>9.1493644652362871</v>
      </c>
      <c r="ZY25" s="363">
        <f t="shared" si="1946"/>
        <v>9.1493644652362871</v>
      </c>
      <c r="ZZ25" s="363">
        <f t="shared" si="1946"/>
        <v>9.1493644652362871</v>
      </c>
      <c r="AAA25" s="363">
        <f t="shared" si="1946"/>
        <v>9.1493644652362871</v>
      </c>
      <c r="AAB25" s="363">
        <f t="shared" si="1946"/>
        <v>9.1493644652362871</v>
      </c>
      <c r="AAC25" s="363">
        <f t="shared" si="1946"/>
        <v>8.9098608437448981</v>
      </c>
      <c r="AAD25" s="363">
        <f t="shared" si="1946"/>
        <v>8.9098608437448981</v>
      </c>
      <c r="AAE25" s="363">
        <f t="shared" si="1946"/>
        <v>8.9098608437448981</v>
      </c>
      <c r="AAF25" s="363">
        <f t="shared" si="1946"/>
        <v>8.9098608437448981</v>
      </c>
      <c r="AAG25" s="363">
        <f t="shared" si="1946"/>
        <v>8.9098608437448981</v>
      </c>
      <c r="AAH25" s="363">
        <f t="shared" si="1946"/>
        <v>8.9098608437448981</v>
      </c>
      <c r="AAI25" s="363">
        <f t="shared" si="1946"/>
        <v>8.9098608437448981</v>
      </c>
      <c r="AAJ25" s="363">
        <f t="shared" si="1946"/>
        <v>8.9098608437448981</v>
      </c>
      <c r="AAK25" s="363">
        <f t="shared" si="1946"/>
        <v>8.9098608437448981</v>
      </c>
      <c r="AAL25" s="363">
        <f t="shared" si="1946"/>
        <v>8.9098608437448981</v>
      </c>
      <c r="AAM25" s="363">
        <f t="shared" si="1946"/>
        <v>8.9098608437448981</v>
      </c>
      <c r="AAN25" s="363">
        <f t="shared" si="1946"/>
        <v>8.9098608437448981</v>
      </c>
      <c r="AAO25" s="363">
        <f t="shared" si="1946"/>
        <v>8.9098608437448981</v>
      </c>
      <c r="AAP25" s="363">
        <f t="shared" si="1946"/>
        <v>8.9098608437448981</v>
      </c>
      <c r="AAQ25" s="363">
        <f t="shared" si="1946"/>
        <v>8.9098608437448981</v>
      </c>
      <c r="AAR25" s="363">
        <f t="shared" si="1946"/>
        <v>8.9098608437448981</v>
      </c>
      <c r="AAS25" s="363">
        <f t="shared" si="1946"/>
        <v>8.9098608437448981</v>
      </c>
      <c r="AAT25" s="363">
        <f t="shared" si="1946"/>
        <v>8.9098608437448981</v>
      </c>
      <c r="AAU25" s="363">
        <f t="shared" si="1946"/>
        <v>8.9098608437448981</v>
      </c>
      <c r="AAV25" s="363">
        <f t="shared" si="1946"/>
        <v>8.9098608437448981</v>
      </c>
      <c r="AAW25" s="363">
        <f t="shared" si="1946"/>
        <v>8.9098608437448981</v>
      </c>
      <c r="AAX25" s="363">
        <f t="shared" si="1946"/>
        <v>8.9098608437448981</v>
      </c>
      <c r="AAY25" s="363">
        <f t="shared" si="1946"/>
        <v>8.9098608437448981</v>
      </c>
      <c r="AAZ25" s="363">
        <f t="shared" si="1946"/>
        <v>8.9098608437448981</v>
      </c>
      <c r="ABA25" s="363">
        <f t="shared" si="1946"/>
        <v>8.9098608437448981</v>
      </c>
      <c r="ABB25" s="363">
        <f t="shared" si="1946"/>
        <v>8.9098608437448981</v>
      </c>
      <c r="ABC25" s="363">
        <f t="shared" si="1946"/>
        <v>8.9098608437448981</v>
      </c>
      <c r="ABD25" s="363">
        <f t="shared" si="1946"/>
        <v>8.9098608437448981</v>
      </c>
      <c r="ABE25" s="363">
        <f t="shared" si="1946"/>
        <v>8.9098608437448981</v>
      </c>
      <c r="ABF25" s="363">
        <f t="shared" si="1946"/>
        <v>8.9098608437448981</v>
      </c>
      <c r="ABG25" s="363">
        <f t="shared" si="1946"/>
        <v>8.9098608437448981</v>
      </c>
      <c r="ABH25" s="363">
        <f t="shared" si="1946"/>
        <v>8.9140490959752761</v>
      </c>
      <c r="ABI25" s="363">
        <f t="shared" si="1946"/>
        <v>8.9140490959752761</v>
      </c>
      <c r="ABJ25" s="363">
        <f t="shared" si="1946"/>
        <v>8.9140490959752761</v>
      </c>
      <c r="ABK25" s="363">
        <f t="shared" si="1946"/>
        <v>8.9140490959752761</v>
      </c>
      <c r="ABL25" s="363">
        <f t="shared" si="1946"/>
        <v>8.9140490959752761</v>
      </c>
      <c r="ABM25" s="363">
        <f t="shared" si="1946"/>
        <v>8.9140490959752761</v>
      </c>
      <c r="ABN25" s="363">
        <f t="shared" si="1946"/>
        <v>8.9140490959752761</v>
      </c>
      <c r="ABO25" s="363">
        <f t="shared" si="1946"/>
        <v>8.9140490959752761</v>
      </c>
      <c r="ABP25" s="363">
        <f t="shared" si="1946"/>
        <v>8.9140490959752761</v>
      </c>
      <c r="ABQ25" s="363">
        <f t="shared" si="1946"/>
        <v>8.9140490959752761</v>
      </c>
      <c r="ABR25" s="363">
        <f t="shared" si="1946"/>
        <v>8.9140490959752761</v>
      </c>
      <c r="ABS25" s="363">
        <f t="shared" ref="ABS25:ACQ25" si="1947">+LOOKUP(ABS3,$AP$3:$OP$3,$AP$25:$OP$25)</f>
        <v>8.9140490959752761</v>
      </c>
      <c r="ABT25" s="363">
        <f t="shared" si="1947"/>
        <v>8.9140490959752761</v>
      </c>
      <c r="ABU25" s="363">
        <f t="shared" si="1947"/>
        <v>8.9140490959752761</v>
      </c>
      <c r="ABV25" s="363">
        <f t="shared" si="1947"/>
        <v>8.9140490959752761</v>
      </c>
      <c r="ABW25" s="363">
        <f t="shared" si="1947"/>
        <v>8.9140490959752761</v>
      </c>
      <c r="ABX25" s="363">
        <f t="shared" si="1947"/>
        <v>8.9140490959752761</v>
      </c>
      <c r="ABY25" s="363">
        <f t="shared" si="1947"/>
        <v>8.9140490959752761</v>
      </c>
      <c r="ABZ25" s="363">
        <f t="shared" si="1947"/>
        <v>8.9140490959752761</v>
      </c>
      <c r="ACA25" s="363">
        <f t="shared" si="1947"/>
        <v>8.9140490959752761</v>
      </c>
      <c r="ACB25" s="363">
        <f t="shared" si="1947"/>
        <v>8.9140490959752761</v>
      </c>
      <c r="ACC25" s="363">
        <f t="shared" si="1947"/>
        <v>8.9140490959752761</v>
      </c>
      <c r="ACD25" s="363">
        <f t="shared" si="1947"/>
        <v>8.9140490959752761</v>
      </c>
      <c r="ACE25" s="363">
        <f t="shared" si="1947"/>
        <v>8.9140490959752761</v>
      </c>
      <c r="ACF25" s="363">
        <f t="shared" si="1947"/>
        <v>8.9140490959752761</v>
      </c>
      <c r="ACG25" s="363">
        <f t="shared" si="1947"/>
        <v>8.9140490959752761</v>
      </c>
      <c r="ACH25" s="363">
        <f t="shared" si="1947"/>
        <v>8.9140490959752761</v>
      </c>
      <c r="ACI25" s="363">
        <f t="shared" si="1947"/>
        <v>8.9140490959752761</v>
      </c>
      <c r="ACJ25" s="363">
        <f t="shared" si="1947"/>
        <v>8.9140490959752761</v>
      </c>
      <c r="ACK25" s="363">
        <f t="shared" si="1947"/>
        <v>8.9140490959752761</v>
      </c>
      <c r="ACL25" s="363">
        <f t="shared" si="1947"/>
        <v>8.9140490959752761</v>
      </c>
      <c r="ACM25" s="363">
        <f t="shared" si="1947"/>
        <v>8.9140490959752761</v>
      </c>
      <c r="ACN25" s="363">
        <f t="shared" si="1947"/>
        <v>8.9140490959752761</v>
      </c>
      <c r="ACO25" s="363">
        <f t="shared" si="1947"/>
        <v>8.9140490959752761</v>
      </c>
      <c r="ACP25" s="363">
        <f t="shared" si="1947"/>
        <v>8.9140490959752761</v>
      </c>
      <c r="ACQ25" s="363">
        <f t="shared" si="1947"/>
        <v>8.9140490959752761</v>
      </c>
      <c r="ACR25" s="363">
        <f>+ACR22*31.1035/ACR14</f>
        <v>8.1607773660040355</v>
      </c>
      <c r="ACS25" s="363">
        <f>+ACS22*31.1035/ACS14</f>
        <v>8.1607773660040355</v>
      </c>
      <c r="ACT25" s="363">
        <f t="shared" ref="ACT25:ACX25" si="1948">+ACT22*31.1035/ACT14</f>
        <v>8.1607773660040355</v>
      </c>
      <c r="ACU25" s="363">
        <f t="shared" si="1948"/>
        <v>8.1607773660040355</v>
      </c>
      <c r="ACV25" s="363">
        <f t="shared" si="1948"/>
        <v>8.2914543839287962</v>
      </c>
      <c r="ACW25" s="363">
        <f t="shared" si="1948"/>
        <v>8.3437251910987005</v>
      </c>
      <c r="ACX25" s="363">
        <f t="shared" si="1948"/>
        <v>8.3437251910987005</v>
      </c>
      <c r="ACY25" s="363">
        <f t="shared" ref="ACY25:AER25" si="1949">+ACY22*31.1035/ACY14</f>
        <v>8.3437251910987005</v>
      </c>
      <c r="ACZ25" s="363">
        <f t="shared" si="1949"/>
        <v>8.3808020768614817</v>
      </c>
      <c r="ADA25" s="363">
        <f t="shared" si="1949"/>
        <v>8.4734942912684303</v>
      </c>
      <c r="ADB25" s="363">
        <f t="shared" si="1949"/>
        <v>8.4734942912684303</v>
      </c>
      <c r="ADC25" s="363">
        <f t="shared" si="1949"/>
        <v>8.4734942912684303</v>
      </c>
      <c r="ADD25" s="363">
        <f t="shared" si="1949"/>
        <v>8.2784804603708064</v>
      </c>
      <c r="ADE25" s="363">
        <f t="shared" si="1949"/>
        <v>7.9418667866272523</v>
      </c>
      <c r="ADF25" s="363">
        <f t="shared" si="1949"/>
        <v>7.9418667866272523</v>
      </c>
      <c r="ADG25" s="363">
        <f t="shared" si="1949"/>
        <v>7.9418667866272514</v>
      </c>
      <c r="ADH25" s="363">
        <f t="shared" si="1949"/>
        <v>7.9418667866272523</v>
      </c>
      <c r="ADI25" s="363">
        <f t="shared" si="1949"/>
        <v>7.3280752971574943</v>
      </c>
      <c r="ADJ25" s="363">
        <f t="shared" si="1949"/>
        <v>7.2292991637386699</v>
      </c>
      <c r="ADK25" s="363">
        <f t="shared" si="1949"/>
        <v>7.2292991637386699</v>
      </c>
      <c r="ADL25" s="363">
        <f t="shared" si="1949"/>
        <v>7.2292991637386699</v>
      </c>
      <c r="ADM25" s="363">
        <f t="shared" si="1949"/>
        <v>7.4135515804822196</v>
      </c>
      <c r="ADN25" s="363">
        <f t="shared" si="1949"/>
        <v>7.5517408930398817</v>
      </c>
      <c r="ADO25" s="363">
        <f t="shared" si="1949"/>
        <v>7.5517408930398817</v>
      </c>
      <c r="ADP25" s="363">
        <f t="shared" si="1949"/>
        <v>7.5517408930398817</v>
      </c>
      <c r="ADQ25" s="363">
        <f t="shared" si="1949"/>
        <v>7.6979016226170405</v>
      </c>
      <c r="ADR25" s="363">
        <f t="shared" si="1949"/>
        <v>8.355624905714258</v>
      </c>
      <c r="ADS25" s="363">
        <f t="shared" si="1949"/>
        <v>8.355624905714258</v>
      </c>
      <c r="ADT25" s="363">
        <f t="shared" si="1949"/>
        <v>8.355624905714258</v>
      </c>
      <c r="ADU25" s="363">
        <f t="shared" si="1949"/>
        <v>8.355624905714258</v>
      </c>
      <c r="ADV25" s="363">
        <f t="shared" si="1949"/>
        <v>7.8615767202791185</v>
      </c>
      <c r="ADW25" s="363">
        <f t="shared" si="1949"/>
        <v>7.7792353560399281</v>
      </c>
      <c r="ADX25" s="363">
        <f t="shared" si="1949"/>
        <v>7.7792353560399281</v>
      </c>
      <c r="ADY25" s="363">
        <f t="shared" si="1949"/>
        <v>7.7792353560399281</v>
      </c>
      <c r="ADZ25" s="363">
        <f t="shared" si="1949"/>
        <v>7.8441435013600813</v>
      </c>
      <c r="AEA25" s="363">
        <f t="shared" si="1949"/>
        <v>7.9306876951202847</v>
      </c>
      <c r="AEB25" s="363">
        <f t="shared" si="1949"/>
        <v>7.9306876951202838</v>
      </c>
      <c r="AEC25" s="363">
        <f t="shared" si="1949"/>
        <v>7.9306876951202847</v>
      </c>
      <c r="AED25" s="363">
        <f t="shared" si="1949"/>
        <v>7.9306876951202847</v>
      </c>
      <c r="AEE25" s="363">
        <f t="shared" si="1949"/>
        <v>9.1493644652362871</v>
      </c>
      <c r="AEF25" s="363">
        <f t="shared" si="1949"/>
        <v>9.1493644652362871</v>
      </c>
      <c r="AEG25" s="363">
        <f t="shared" si="1949"/>
        <v>9.1493644652362871</v>
      </c>
      <c r="AEH25" s="363">
        <f t="shared" si="1949"/>
        <v>9.1493644652362871</v>
      </c>
      <c r="AEI25" s="363">
        <f t="shared" si="1949"/>
        <v>8.9782904498852965</v>
      </c>
      <c r="AEJ25" s="363">
        <f t="shared" si="1949"/>
        <v>8.9098608437448998</v>
      </c>
      <c r="AEK25" s="363">
        <f t="shared" si="1949"/>
        <v>8.9098608437448998</v>
      </c>
      <c r="AEL25" s="363">
        <f t="shared" si="1949"/>
        <v>8.9098608437448998</v>
      </c>
      <c r="AEM25" s="363">
        <f t="shared" si="1949"/>
        <v>8.911057487239292</v>
      </c>
      <c r="AEN25" s="363">
        <f t="shared" si="1949"/>
        <v>8.9140490959752761</v>
      </c>
      <c r="AEO25" s="363">
        <f t="shared" si="1949"/>
        <v>8.9140490959752761</v>
      </c>
      <c r="AEP25" s="363">
        <f t="shared" si="1949"/>
        <v>8.9140490959752761</v>
      </c>
      <c r="AEQ25" s="363">
        <f t="shared" si="1949"/>
        <v>8.9140490959752761</v>
      </c>
      <c r="AER25" s="363">
        <f t="shared" si="1949"/>
        <v>8.9140490959752761</v>
      </c>
    </row>
    <row r="26" spans="1:877" x14ac:dyDescent="0.2">
      <c r="A26" s="463" t="s">
        <v>116</v>
      </c>
      <c r="B26" s="332">
        <f>+'BUDGET DATA ENTRY'!B19</f>
        <v>0.9</v>
      </c>
      <c r="C26" s="282">
        <f>+'BUDGET DATA ENTRY'!C19</f>
        <v>0.9</v>
      </c>
      <c r="D26" s="282">
        <f>+'BUDGET DATA ENTRY'!D19</f>
        <v>0.9</v>
      </c>
      <c r="E26" s="282">
        <f>+'BUDGET DATA ENTRY'!E19</f>
        <v>0.9</v>
      </c>
      <c r="F26" s="282">
        <f>+'BUDGET DATA ENTRY'!F19</f>
        <v>0.9</v>
      </c>
      <c r="G26" s="282">
        <f>+'BUDGET DATA ENTRY'!G19</f>
        <v>0.9</v>
      </c>
      <c r="H26" s="282">
        <f>+'BUDGET DATA ENTRY'!H19</f>
        <v>0.9</v>
      </c>
      <c r="I26" s="282">
        <f>+'BUDGET DATA ENTRY'!I19</f>
        <v>0.9</v>
      </c>
      <c r="J26" s="282">
        <f>+'BUDGET DATA ENTRY'!J19</f>
        <v>0.9</v>
      </c>
      <c r="K26" s="282">
        <f>+'BUDGET DATA ENTRY'!K19</f>
        <v>0.9</v>
      </c>
      <c r="L26" s="282">
        <f>+'BUDGET DATA ENTRY'!L19</f>
        <v>0.9</v>
      </c>
      <c r="M26" s="282">
        <f>+'BUDGET DATA ENTRY'!M19</f>
        <v>0.9</v>
      </c>
      <c r="N26" s="332">
        <f>+SUMPRODUCT($B$26:D26,$B$14:D14)/N14</f>
        <v>0.9</v>
      </c>
      <c r="O26" s="282">
        <f>+SUMPRODUCT($E$26:G26,$E$14:G14)/O14</f>
        <v>0.9</v>
      </c>
      <c r="P26" s="282">
        <f>+SUMPRODUCT($H$26:J26,$H$14:J14)/P14</f>
        <v>0.9</v>
      </c>
      <c r="Q26" s="346">
        <f>+SUMPRODUCT($K$26:M26,$K$14:M14)/Q14</f>
        <v>0.9</v>
      </c>
      <c r="R26" s="332">
        <f>+SUMPRODUCT($B$26:B26,$B$14:B14)/R14</f>
        <v>0.9</v>
      </c>
      <c r="S26" s="282">
        <f>+SUMPRODUCT($B$26:C26,$B$14:C14)/S14</f>
        <v>0.9</v>
      </c>
      <c r="T26" s="282">
        <f>+SUMPRODUCT($B$26:D26,$B$14:D14)/T14</f>
        <v>0.9</v>
      </c>
      <c r="U26" s="282">
        <f>+SUMPRODUCT($B$26:E26,$B$14:E14)/U14</f>
        <v>0.9</v>
      </c>
      <c r="V26" s="282">
        <f>+SUMPRODUCT($B$26:F26,$B$14:F14)/V14</f>
        <v>0.9</v>
      </c>
      <c r="W26" s="282">
        <f>+SUMPRODUCT($B$26:G26,$B$14:G14)/W14</f>
        <v>0.9</v>
      </c>
      <c r="X26" s="282">
        <f>+SUMPRODUCT($B$26:H26,$B$14:H14)/X14</f>
        <v>0.9</v>
      </c>
      <c r="Y26" s="282">
        <f>+SUMPRODUCT($B$26:I26,$B$14:I14)/Y14</f>
        <v>0.89999999999999991</v>
      </c>
      <c r="Z26" s="282">
        <f>+SUMPRODUCT($B$26:J26,$B$14:J14)/Z14</f>
        <v>0.89999999999999991</v>
      </c>
      <c r="AA26" s="282">
        <f>+SUMPRODUCT($B$26:K26,$B$14:K14)/AA14</f>
        <v>0.89999999999999991</v>
      </c>
      <c r="AB26" s="282">
        <f>+SUMPRODUCT($B$26:L26,$B$14:L14)/AB14</f>
        <v>0.89999999999999991</v>
      </c>
      <c r="AC26" s="346">
        <f>+SUMPRODUCT($B$26:M26,$B$14:M14)/AC14</f>
        <v>0.89999999999999991</v>
      </c>
      <c r="AD26" s="282">
        <f t="shared" si="1906"/>
        <v>0.9</v>
      </c>
      <c r="AE26" s="282">
        <f t="shared" si="1907"/>
        <v>0.9</v>
      </c>
      <c r="AF26" s="282">
        <f t="shared" si="1907"/>
        <v>0.9</v>
      </c>
      <c r="AG26" s="282">
        <f t="shared" si="1907"/>
        <v>0.9</v>
      </c>
      <c r="AH26" s="282">
        <f t="shared" si="1907"/>
        <v>0.9</v>
      </c>
      <c r="AI26" s="282">
        <f t="shared" si="1907"/>
        <v>0.9</v>
      </c>
      <c r="AJ26" s="282">
        <f t="shared" si="1907"/>
        <v>0.9</v>
      </c>
      <c r="AK26" s="282">
        <f t="shared" si="1907"/>
        <v>0.9</v>
      </c>
      <c r="AL26" s="282">
        <f t="shared" si="1907"/>
        <v>0.9</v>
      </c>
      <c r="AM26" s="282">
        <f t="shared" si="1907"/>
        <v>0.9</v>
      </c>
      <c r="AN26" s="282">
        <f t="shared" si="1907"/>
        <v>0.9</v>
      </c>
      <c r="AO26" s="282">
        <f t="shared" si="1907"/>
        <v>0.9</v>
      </c>
      <c r="AP26" s="332">
        <f>+$AD$26</f>
        <v>0.9</v>
      </c>
      <c r="AQ26" s="282">
        <f t="shared" ref="AQ26:BN26" si="1950">+$AD$26</f>
        <v>0.9</v>
      </c>
      <c r="AR26" s="282">
        <f t="shared" si="1950"/>
        <v>0.9</v>
      </c>
      <c r="AS26" s="282">
        <f t="shared" si="1950"/>
        <v>0.9</v>
      </c>
      <c r="AT26" s="282">
        <f t="shared" si="1950"/>
        <v>0.9</v>
      </c>
      <c r="AU26" s="282">
        <f t="shared" si="1950"/>
        <v>0.9</v>
      </c>
      <c r="AV26" s="282">
        <f t="shared" si="1950"/>
        <v>0.9</v>
      </c>
      <c r="AW26" s="282">
        <f t="shared" si="1950"/>
        <v>0.9</v>
      </c>
      <c r="AX26" s="282">
        <f t="shared" si="1950"/>
        <v>0.9</v>
      </c>
      <c r="AY26" s="282">
        <f t="shared" si="1950"/>
        <v>0.9</v>
      </c>
      <c r="AZ26" s="282">
        <f t="shared" si="1950"/>
        <v>0.9</v>
      </c>
      <c r="BA26" s="282">
        <f t="shared" si="1950"/>
        <v>0.9</v>
      </c>
      <c r="BB26" s="282">
        <f t="shared" si="1950"/>
        <v>0.9</v>
      </c>
      <c r="BC26" s="282">
        <f t="shared" si="1950"/>
        <v>0.9</v>
      </c>
      <c r="BD26" s="282">
        <f t="shared" si="1950"/>
        <v>0.9</v>
      </c>
      <c r="BE26" s="282">
        <f t="shared" si="1950"/>
        <v>0.9</v>
      </c>
      <c r="BF26" s="282">
        <f t="shared" si="1950"/>
        <v>0.9</v>
      </c>
      <c r="BG26" s="282">
        <f t="shared" si="1950"/>
        <v>0.9</v>
      </c>
      <c r="BH26" s="282">
        <f t="shared" si="1950"/>
        <v>0.9</v>
      </c>
      <c r="BI26" s="282">
        <f t="shared" si="1950"/>
        <v>0.9</v>
      </c>
      <c r="BJ26" s="282">
        <f t="shared" si="1950"/>
        <v>0.9</v>
      </c>
      <c r="BK26" s="282">
        <f t="shared" si="1950"/>
        <v>0.9</v>
      </c>
      <c r="BL26" s="282">
        <f t="shared" si="1950"/>
        <v>0.9</v>
      </c>
      <c r="BM26" s="282">
        <f t="shared" si="1950"/>
        <v>0.9</v>
      </c>
      <c r="BN26" s="346">
        <f t="shared" si="1950"/>
        <v>0.9</v>
      </c>
      <c r="BO26" s="332">
        <f t="shared" ref="BO26:CS26" si="1951">+$AE$26</f>
        <v>0.9</v>
      </c>
      <c r="BP26" s="282">
        <f t="shared" si="1951"/>
        <v>0.9</v>
      </c>
      <c r="BQ26" s="282">
        <f t="shared" si="1951"/>
        <v>0.9</v>
      </c>
      <c r="BR26" s="282">
        <f t="shared" si="1951"/>
        <v>0.9</v>
      </c>
      <c r="BS26" s="282">
        <f t="shared" si="1951"/>
        <v>0.9</v>
      </c>
      <c r="BT26" s="282">
        <f t="shared" si="1951"/>
        <v>0.9</v>
      </c>
      <c r="BU26" s="282">
        <f t="shared" si="1951"/>
        <v>0.9</v>
      </c>
      <c r="BV26" s="282">
        <f t="shared" si="1951"/>
        <v>0.9</v>
      </c>
      <c r="BW26" s="282">
        <f t="shared" si="1951"/>
        <v>0.9</v>
      </c>
      <c r="BX26" s="282">
        <f t="shared" si="1951"/>
        <v>0.9</v>
      </c>
      <c r="BY26" s="282">
        <f t="shared" si="1951"/>
        <v>0.9</v>
      </c>
      <c r="BZ26" s="282">
        <f t="shared" si="1951"/>
        <v>0.9</v>
      </c>
      <c r="CA26" s="282">
        <f t="shared" si="1951"/>
        <v>0.9</v>
      </c>
      <c r="CB26" s="282">
        <f t="shared" si="1951"/>
        <v>0.9</v>
      </c>
      <c r="CC26" s="282">
        <f t="shared" si="1951"/>
        <v>0.9</v>
      </c>
      <c r="CD26" s="282">
        <f t="shared" si="1951"/>
        <v>0.9</v>
      </c>
      <c r="CE26" s="282">
        <f t="shared" si="1951"/>
        <v>0.9</v>
      </c>
      <c r="CF26" s="282">
        <f t="shared" si="1951"/>
        <v>0.9</v>
      </c>
      <c r="CG26" s="282">
        <f t="shared" si="1951"/>
        <v>0.9</v>
      </c>
      <c r="CH26" s="282">
        <f t="shared" si="1951"/>
        <v>0.9</v>
      </c>
      <c r="CI26" s="282">
        <f t="shared" si="1951"/>
        <v>0.9</v>
      </c>
      <c r="CJ26" s="282">
        <f t="shared" si="1951"/>
        <v>0.9</v>
      </c>
      <c r="CK26" s="282">
        <f t="shared" si="1951"/>
        <v>0.9</v>
      </c>
      <c r="CL26" s="282">
        <f t="shared" si="1951"/>
        <v>0.9</v>
      </c>
      <c r="CM26" s="282">
        <f t="shared" si="1951"/>
        <v>0.9</v>
      </c>
      <c r="CN26" s="282">
        <f t="shared" si="1951"/>
        <v>0.9</v>
      </c>
      <c r="CO26" s="282">
        <f t="shared" si="1951"/>
        <v>0.9</v>
      </c>
      <c r="CP26" s="282">
        <f t="shared" si="1951"/>
        <v>0.9</v>
      </c>
      <c r="CQ26" s="282">
        <f t="shared" si="1951"/>
        <v>0.9</v>
      </c>
      <c r="CR26" s="282">
        <f t="shared" si="1951"/>
        <v>0.9</v>
      </c>
      <c r="CS26" s="282">
        <f t="shared" si="1951"/>
        <v>0.9</v>
      </c>
      <c r="CT26" s="332">
        <f t="shared" ref="CT26:DU26" si="1952">+$AF$26</f>
        <v>0.9</v>
      </c>
      <c r="CU26" s="282">
        <f t="shared" si="1952"/>
        <v>0.9</v>
      </c>
      <c r="CV26" s="282">
        <f t="shared" si="1952"/>
        <v>0.9</v>
      </c>
      <c r="CW26" s="282">
        <f t="shared" si="1952"/>
        <v>0.9</v>
      </c>
      <c r="CX26" s="282">
        <f t="shared" si="1952"/>
        <v>0.9</v>
      </c>
      <c r="CY26" s="282">
        <f t="shared" si="1952"/>
        <v>0.9</v>
      </c>
      <c r="CZ26" s="282">
        <f t="shared" si="1952"/>
        <v>0.9</v>
      </c>
      <c r="DA26" s="282">
        <f t="shared" si="1952"/>
        <v>0.9</v>
      </c>
      <c r="DB26" s="282">
        <f t="shared" si="1952"/>
        <v>0.9</v>
      </c>
      <c r="DC26" s="282">
        <f t="shared" si="1952"/>
        <v>0.9</v>
      </c>
      <c r="DD26" s="282">
        <f t="shared" si="1952"/>
        <v>0.9</v>
      </c>
      <c r="DE26" s="282">
        <f t="shared" si="1952"/>
        <v>0.9</v>
      </c>
      <c r="DF26" s="282">
        <f t="shared" si="1952"/>
        <v>0.9</v>
      </c>
      <c r="DG26" s="282">
        <f t="shared" si="1952"/>
        <v>0.9</v>
      </c>
      <c r="DH26" s="282">
        <f t="shared" si="1952"/>
        <v>0.9</v>
      </c>
      <c r="DI26" s="282">
        <f t="shared" si="1952"/>
        <v>0.9</v>
      </c>
      <c r="DJ26" s="282">
        <f t="shared" si="1952"/>
        <v>0.9</v>
      </c>
      <c r="DK26" s="282">
        <f t="shared" si="1952"/>
        <v>0.9</v>
      </c>
      <c r="DL26" s="282">
        <f t="shared" si="1952"/>
        <v>0.9</v>
      </c>
      <c r="DM26" s="282">
        <f t="shared" si="1952"/>
        <v>0.9</v>
      </c>
      <c r="DN26" s="282">
        <f t="shared" si="1952"/>
        <v>0.9</v>
      </c>
      <c r="DO26" s="282">
        <f t="shared" si="1952"/>
        <v>0.9</v>
      </c>
      <c r="DP26" s="282">
        <f t="shared" si="1952"/>
        <v>0.9</v>
      </c>
      <c r="DQ26" s="282">
        <f t="shared" si="1952"/>
        <v>0.9</v>
      </c>
      <c r="DR26" s="282">
        <f t="shared" si="1952"/>
        <v>0.9</v>
      </c>
      <c r="DS26" s="282">
        <f t="shared" si="1952"/>
        <v>0.9</v>
      </c>
      <c r="DT26" s="282">
        <f t="shared" si="1952"/>
        <v>0.9</v>
      </c>
      <c r="DU26" s="282">
        <f t="shared" si="1952"/>
        <v>0.9</v>
      </c>
      <c r="DV26" s="332">
        <f t="shared" ref="DV26:EZ26" si="1953">+$AG$26</f>
        <v>0.9</v>
      </c>
      <c r="DW26" s="282">
        <f t="shared" si="1953"/>
        <v>0.9</v>
      </c>
      <c r="DX26" s="282">
        <f t="shared" si="1953"/>
        <v>0.9</v>
      </c>
      <c r="DY26" s="282">
        <f t="shared" si="1953"/>
        <v>0.9</v>
      </c>
      <c r="DZ26" s="282">
        <f t="shared" si="1953"/>
        <v>0.9</v>
      </c>
      <c r="EA26" s="282">
        <f t="shared" si="1953"/>
        <v>0.9</v>
      </c>
      <c r="EB26" s="282">
        <f t="shared" si="1953"/>
        <v>0.9</v>
      </c>
      <c r="EC26" s="282">
        <f t="shared" si="1953"/>
        <v>0.9</v>
      </c>
      <c r="ED26" s="282">
        <f t="shared" si="1953"/>
        <v>0.9</v>
      </c>
      <c r="EE26" s="282">
        <f t="shared" si="1953"/>
        <v>0.9</v>
      </c>
      <c r="EF26" s="282">
        <f t="shared" si="1953"/>
        <v>0.9</v>
      </c>
      <c r="EG26" s="282">
        <f t="shared" si="1953"/>
        <v>0.9</v>
      </c>
      <c r="EH26" s="282">
        <f t="shared" si="1953"/>
        <v>0.9</v>
      </c>
      <c r="EI26" s="282">
        <f t="shared" si="1953"/>
        <v>0.9</v>
      </c>
      <c r="EJ26" s="282">
        <f t="shared" si="1953"/>
        <v>0.9</v>
      </c>
      <c r="EK26" s="282">
        <f t="shared" si="1953"/>
        <v>0.9</v>
      </c>
      <c r="EL26" s="282">
        <f t="shared" si="1953"/>
        <v>0.9</v>
      </c>
      <c r="EM26" s="282">
        <f t="shared" si="1953"/>
        <v>0.9</v>
      </c>
      <c r="EN26" s="282">
        <f t="shared" si="1953"/>
        <v>0.9</v>
      </c>
      <c r="EO26" s="282">
        <f t="shared" si="1953"/>
        <v>0.9</v>
      </c>
      <c r="EP26" s="282">
        <f t="shared" si="1953"/>
        <v>0.9</v>
      </c>
      <c r="EQ26" s="282">
        <f t="shared" si="1953"/>
        <v>0.9</v>
      </c>
      <c r="ER26" s="282">
        <f t="shared" si="1953"/>
        <v>0.9</v>
      </c>
      <c r="ES26" s="282">
        <f t="shared" si="1953"/>
        <v>0.9</v>
      </c>
      <c r="ET26" s="282">
        <f t="shared" si="1953"/>
        <v>0.9</v>
      </c>
      <c r="EU26" s="282">
        <f t="shared" si="1953"/>
        <v>0.9</v>
      </c>
      <c r="EV26" s="282">
        <f t="shared" si="1953"/>
        <v>0.9</v>
      </c>
      <c r="EW26" s="282">
        <f t="shared" si="1953"/>
        <v>0.9</v>
      </c>
      <c r="EX26" s="282">
        <f t="shared" si="1953"/>
        <v>0.9</v>
      </c>
      <c r="EY26" s="282">
        <f t="shared" si="1953"/>
        <v>0.9</v>
      </c>
      <c r="EZ26" s="282">
        <f t="shared" si="1953"/>
        <v>0.9</v>
      </c>
      <c r="FA26" s="332">
        <f t="shared" ref="FA26:GD26" si="1954">+$AH$26</f>
        <v>0.9</v>
      </c>
      <c r="FB26" s="282">
        <f t="shared" si="1954"/>
        <v>0.9</v>
      </c>
      <c r="FC26" s="282">
        <f t="shared" si="1954"/>
        <v>0.9</v>
      </c>
      <c r="FD26" s="282">
        <f t="shared" si="1954"/>
        <v>0.9</v>
      </c>
      <c r="FE26" s="282">
        <f t="shared" si="1954"/>
        <v>0.9</v>
      </c>
      <c r="FF26" s="282">
        <f t="shared" si="1954"/>
        <v>0.9</v>
      </c>
      <c r="FG26" s="282">
        <f t="shared" si="1954"/>
        <v>0.9</v>
      </c>
      <c r="FH26" s="282">
        <f t="shared" si="1954"/>
        <v>0.9</v>
      </c>
      <c r="FI26" s="282">
        <f t="shared" si="1954"/>
        <v>0.9</v>
      </c>
      <c r="FJ26" s="282">
        <f t="shared" si="1954"/>
        <v>0.9</v>
      </c>
      <c r="FK26" s="282">
        <f t="shared" si="1954"/>
        <v>0.9</v>
      </c>
      <c r="FL26" s="282">
        <f t="shared" si="1954"/>
        <v>0.9</v>
      </c>
      <c r="FM26" s="282">
        <f t="shared" si="1954"/>
        <v>0.9</v>
      </c>
      <c r="FN26" s="282">
        <f t="shared" si="1954"/>
        <v>0.9</v>
      </c>
      <c r="FO26" s="282">
        <f t="shared" si="1954"/>
        <v>0.9</v>
      </c>
      <c r="FP26" s="282">
        <f t="shared" si="1954"/>
        <v>0.9</v>
      </c>
      <c r="FQ26" s="282">
        <f t="shared" si="1954"/>
        <v>0.9</v>
      </c>
      <c r="FR26" s="282">
        <f t="shared" si="1954"/>
        <v>0.9</v>
      </c>
      <c r="FS26" s="282">
        <f t="shared" si="1954"/>
        <v>0.9</v>
      </c>
      <c r="FT26" s="282">
        <f t="shared" si="1954"/>
        <v>0.9</v>
      </c>
      <c r="FU26" s="282">
        <f t="shared" si="1954"/>
        <v>0.9</v>
      </c>
      <c r="FV26" s="282">
        <f t="shared" si="1954"/>
        <v>0.9</v>
      </c>
      <c r="FW26" s="282">
        <f t="shared" si="1954"/>
        <v>0.9</v>
      </c>
      <c r="FX26" s="282">
        <f t="shared" si="1954"/>
        <v>0.9</v>
      </c>
      <c r="FY26" s="282">
        <f t="shared" si="1954"/>
        <v>0.9</v>
      </c>
      <c r="FZ26" s="282">
        <f t="shared" si="1954"/>
        <v>0.9</v>
      </c>
      <c r="GA26" s="282">
        <f t="shared" si="1954"/>
        <v>0.9</v>
      </c>
      <c r="GB26" s="282">
        <f t="shared" si="1954"/>
        <v>0.9</v>
      </c>
      <c r="GC26" s="282">
        <f t="shared" si="1954"/>
        <v>0.9</v>
      </c>
      <c r="GD26" s="282">
        <f t="shared" si="1954"/>
        <v>0.9</v>
      </c>
      <c r="GE26" s="332">
        <f t="shared" ref="GE26:HI26" si="1955">+$AI$26</f>
        <v>0.9</v>
      </c>
      <c r="GF26" s="282">
        <f t="shared" si="1955"/>
        <v>0.9</v>
      </c>
      <c r="GG26" s="282">
        <f t="shared" si="1955"/>
        <v>0.9</v>
      </c>
      <c r="GH26" s="282">
        <f t="shared" si="1955"/>
        <v>0.9</v>
      </c>
      <c r="GI26" s="282">
        <f t="shared" si="1955"/>
        <v>0.9</v>
      </c>
      <c r="GJ26" s="282">
        <f t="shared" si="1955"/>
        <v>0.9</v>
      </c>
      <c r="GK26" s="282">
        <f t="shared" si="1955"/>
        <v>0.9</v>
      </c>
      <c r="GL26" s="282">
        <f t="shared" si="1955"/>
        <v>0.9</v>
      </c>
      <c r="GM26" s="282">
        <f t="shared" si="1955"/>
        <v>0.9</v>
      </c>
      <c r="GN26" s="282">
        <f t="shared" si="1955"/>
        <v>0.9</v>
      </c>
      <c r="GO26" s="282">
        <f t="shared" si="1955"/>
        <v>0.9</v>
      </c>
      <c r="GP26" s="282">
        <f t="shared" si="1955"/>
        <v>0.9</v>
      </c>
      <c r="GQ26" s="282">
        <f t="shared" si="1955"/>
        <v>0.9</v>
      </c>
      <c r="GR26" s="282">
        <f t="shared" si="1955"/>
        <v>0.9</v>
      </c>
      <c r="GS26" s="282">
        <f t="shared" si="1955"/>
        <v>0.9</v>
      </c>
      <c r="GT26" s="282">
        <f t="shared" si="1955"/>
        <v>0.9</v>
      </c>
      <c r="GU26" s="282">
        <f t="shared" si="1955"/>
        <v>0.9</v>
      </c>
      <c r="GV26" s="282">
        <f t="shared" si="1955"/>
        <v>0.9</v>
      </c>
      <c r="GW26" s="282">
        <f t="shared" si="1955"/>
        <v>0.9</v>
      </c>
      <c r="GX26" s="282">
        <f t="shared" si="1955"/>
        <v>0.9</v>
      </c>
      <c r="GY26" s="282">
        <f t="shared" si="1955"/>
        <v>0.9</v>
      </c>
      <c r="GZ26" s="282">
        <f t="shared" si="1955"/>
        <v>0.9</v>
      </c>
      <c r="HA26" s="282">
        <f t="shared" si="1955"/>
        <v>0.9</v>
      </c>
      <c r="HB26" s="282">
        <f t="shared" si="1955"/>
        <v>0.9</v>
      </c>
      <c r="HC26" s="282">
        <f t="shared" si="1955"/>
        <v>0.9</v>
      </c>
      <c r="HD26" s="282">
        <f t="shared" si="1955"/>
        <v>0.9</v>
      </c>
      <c r="HE26" s="282">
        <f t="shared" si="1955"/>
        <v>0.9</v>
      </c>
      <c r="HF26" s="282">
        <f t="shared" si="1955"/>
        <v>0.9</v>
      </c>
      <c r="HG26" s="282">
        <f t="shared" si="1955"/>
        <v>0.9</v>
      </c>
      <c r="HH26" s="282">
        <f t="shared" si="1955"/>
        <v>0.9</v>
      </c>
      <c r="HI26" s="346">
        <f t="shared" si="1955"/>
        <v>0.9</v>
      </c>
      <c r="HJ26" s="332">
        <f t="shared" ref="HJ26:IM26" si="1956">+$AJ$26</f>
        <v>0.9</v>
      </c>
      <c r="HK26" s="282">
        <f t="shared" si="1956"/>
        <v>0.9</v>
      </c>
      <c r="HL26" s="282">
        <f t="shared" si="1956"/>
        <v>0.9</v>
      </c>
      <c r="HM26" s="282">
        <f t="shared" si="1956"/>
        <v>0.9</v>
      </c>
      <c r="HN26" s="282">
        <f t="shared" si="1956"/>
        <v>0.9</v>
      </c>
      <c r="HO26" s="282">
        <f t="shared" si="1956"/>
        <v>0.9</v>
      </c>
      <c r="HP26" s="282">
        <f t="shared" si="1956"/>
        <v>0.9</v>
      </c>
      <c r="HQ26" s="282">
        <f t="shared" si="1956"/>
        <v>0.9</v>
      </c>
      <c r="HR26" s="282">
        <f t="shared" si="1956"/>
        <v>0.9</v>
      </c>
      <c r="HS26" s="282">
        <f t="shared" si="1956"/>
        <v>0.9</v>
      </c>
      <c r="HT26" s="282">
        <f t="shared" si="1956"/>
        <v>0.9</v>
      </c>
      <c r="HU26" s="282">
        <f t="shared" si="1956"/>
        <v>0.9</v>
      </c>
      <c r="HV26" s="282">
        <f t="shared" si="1956"/>
        <v>0.9</v>
      </c>
      <c r="HW26" s="282">
        <f t="shared" si="1956"/>
        <v>0.9</v>
      </c>
      <c r="HX26" s="282">
        <f t="shared" si="1956"/>
        <v>0.9</v>
      </c>
      <c r="HY26" s="282">
        <f t="shared" si="1956"/>
        <v>0.9</v>
      </c>
      <c r="HZ26" s="282">
        <f t="shared" si="1956"/>
        <v>0.9</v>
      </c>
      <c r="IA26" s="282">
        <f t="shared" si="1956"/>
        <v>0.9</v>
      </c>
      <c r="IB26" s="282">
        <f t="shared" si="1956"/>
        <v>0.9</v>
      </c>
      <c r="IC26" s="282">
        <f t="shared" si="1956"/>
        <v>0.9</v>
      </c>
      <c r="ID26" s="282">
        <f t="shared" si="1956"/>
        <v>0.9</v>
      </c>
      <c r="IE26" s="282">
        <f t="shared" si="1956"/>
        <v>0.9</v>
      </c>
      <c r="IF26" s="282">
        <f t="shared" si="1956"/>
        <v>0.9</v>
      </c>
      <c r="IG26" s="282">
        <f t="shared" si="1956"/>
        <v>0.9</v>
      </c>
      <c r="IH26" s="282">
        <f t="shared" si="1956"/>
        <v>0.9</v>
      </c>
      <c r="II26" s="282">
        <f t="shared" si="1956"/>
        <v>0.9</v>
      </c>
      <c r="IJ26" s="282">
        <f t="shared" si="1956"/>
        <v>0.9</v>
      </c>
      <c r="IK26" s="282">
        <f t="shared" si="1956"/>
        <v>0.9</v>
      </c>
      <c r="IL26" s="282">
        <f t="shared" si="1956"/>
        <v>0.9</v>
      </c>
      <c r="IM26" s="282">
        <f t="shared" si="1956"/>
        <v>0.9</v>
      </c>
      <c r="IN26" s="332">
        <f t="shared" ref="IN26:JR26" si="1957">+$AK$26</f>
        <v>0.9</v>
      </c>
      <c r="IO26" s="282">
        <f t="shared" si="1957"/>
        <v>0.9</v>
      </c>
      <c r="IP26" s="282">
        <f t="shared" si="1957"/>
        <v>0.9</v>
      </c>
      <c r="IQ26" s="282">
        <f t="shared" si="1957"/>
        <v>0.9</v>
      </c>
      <c r="IR26" s="282">
        <f t="shared" si="1957"/>
        <v>0.9</v>
      </c>
      <c r="IS26" s="282">
        <f t="shared" si="1957"/>
        <v>0.9</v>
      </c>
      <c r="IT26" s="282">
        <f t="shared" si="1957"/>
        <v>0.9</v>
      </c>
      <c r="IU26" s="282">
        <f t="shared" si="1957"/>
        <v>0.9</v>
      </c>
      <c r="IV26" s="282">
        <f t="shared" si="1957"/>
        <v>0.9</v>
      </c>
      <c r="IW26" s="282">
        <f t="shared" si="1957"/>
        <v>0.9</v>
      </c>
      <c r="IX26" s="282">
        <f t="shared" si="1957"/>
        <v>0.9</v>
      </c>
      <c r="IY26" s="282">
        <f t="shared" si="1957"/>
        <v>0.9</v>
      </c>
      <c r="IZ26" s="282">
        <f t="shared" si="1957"/>
        <v>0.9</v>
      </c>
      <c r="JA26" s="282">
        <f t="shared" si="1957"/>
        <v>0.9</v>
      </c>
      <c r="JB26" s="282">
        <f t="shared" si="1957"/>
        <v>0.9</v>
      </c>
      <c r="JC26" s="282">
        <f t="shared" si="1957"/>
        <v>0.9</v>
      </c>
      <c r="JD26" s="282">
        <f t="shared" si="1957"/>
        <v>0.9</v>
      </c>
      <c r="JE26" s="282">
        <f t="shared" si="1957"/>
        <v>0.9</v>
      </c>
      <c r="JF26" s="282">
        <f t="shared" si="1957"/>
        <v>0.9</v>
      </c>
      <c r="JG26" s="282">
        <f t="shared" si="1957"/>
        <v>0.9</v>
      </c>
      <c r="JH26" s="282">
        <f t="shared" si="1957"/>
        <v>0.9</v>
      </c>
      <c r="JI26" s="282">
        <f t="shared" si="1957"/>
        <v>0.9</v>
      </c>
      <c r="JJ26" s="282">
        <f t="shared" si="1957"/>
        <v>0.9</v>
      </c>
      <c r="JK26" s="282">
        <f t="shared" si="1957"/>
        <v>0.9</v>
      </c>
      <c r="JL26" s="282">
        <f t="shared" si="1957"/>
        <v>0.9</v>
      </c>
      <c r="JM26" s="282">
        <f t="shared" si="1957"/>
        <v>0.9</v>
      </c>
      <c r="JN26" s="282">
        <f t="shared" si="1957"/>
        <v>0.9</v>
      </c>
      <c r="JO26" s="282">
        <f t="shared" si="1957"/>
        <v>0.9</v>
      </c>
      <c r="JP26" s="282">
        <f t="shared" si="1957"/>
        <v>0.9</v>
      </c>
      <c r="JQ26" s="282">
        <f t="shared" si="1957"/>
        <v>0.9</v>
      </c>
      <c r="JR26" s="346">
        <f t="shared" si="1957"/>
        <v>0.9</v>
      </c>
      <c r="JS26" s="332">
        <f t="shared" ref="JS26:KW26" si="1958">+$AL$26</f>
        <v>0.9</v>
      </c>
      <c r="JT26" s="282">
        <f t="shared" si="1958"/>
        <v>0.9</v>
      </c>
      <c r="JU26" s="282">
        <f t="shared" si="1958"/>
        <v>0.9</v>
      </c>
      <c r="JV26" s="282">
        <f t="shared" si="1958"/>
        <v>0.9</v>
      </c>
      <c r="JW26" s="282">
        <f t="shared" si="1958"/>
        <v>0.9</v>
      </c>
      <c r="JX26" s="282">
        <f t="shared" si="1958"/>
        <v>0.9</v>
      </c>
      <c r="JY26" s="282">
        <f t="shared" si="1958"/>
        <v>0.9</v>
      </c>
      <c r="JZ26" s="282">
        <f t="shared" si="1958"/>
        <v>0.9</v>
      </c>
      <c r="KA26" s="282">
        <f t="shared" si="1958"/>
        <v>0.9</v>
      </c>
      <c r="KB26" s="282">
        <f t="shared" si="1958"/>
        <v>0.9</v>
      </c>
      <c r="KC26" s="282">
        <f t="shared" si="1958"/>
        <v>0.9</v>
      </c>
      <c r="KD26" s="282">
        <f t="shared" si="1958"/>
        <v>0.9</v>
      </c>
      <c r="KE26" s="282">
        <f t="shared" si="1958"/>
        <v>0.9</v>
      </c>
      <c r="KF26" s="282">
        <f t="shared" si="1958"/>
        <v>0.9</v>
      </c>
      <c r="KG26" s="282">
        <f t="shared" si="1958"/>
        <v>0.9</v>
      </c>
      <c r="KH26" s="282">
        <f t="shared" si="1958"/>
        <v>0.9</v>
      </c>
      <c r="KI26" s="282">
        <f t="shared" si="1958"/>
        <v>0.9</v>
      </c>
      <c r="KJ26" s="282">
        <f t="shared" si="1958"/>
        <v>0.9</v>
      </c>
      <c r="KK26" s="282">
        <f t="shared" si="1958"/>
        <v>0.9</v>
      </c>
      <c r="KL26" s="282">
        <f t="shared" si="1958"/>
        <v>0.9</v>
      </c>
      <c r="KM26" s="282">
        <f t="shared" si="1958"/>
        <v>0.9</v>
      </c>
      <c r="KN26" s="282">
        <f t="shared" si="1958"/>
        <v>0.9</v>
      </c>
      <c r="KO26" s="282">
        <f t="shared" si="1958"/>
        <v>0.9</v>
      </c>
      <c r="KP26" s="282">
        <f t="shared" si="1958"/>
        <v>0.9</v>
      </c>
      <c r="KQ26" s="282">
        <f t="shared" si="1958"/>
        <v>0.9</v>
      </c>
      <c r="KR26" s="282">
        <f t="shared" si="1958"/>
        <v>0.9</v>
      </c>
      <c r="KS26" s="282">
        <f t="shared" si="1958"/>
        <v>0.9</v>
      </c>
      <c r="KT26" s="282">
        <f t="shared" si="1958"/>
        <v>0.9</v>
      </c>
      <c r="KU26" s="282">
        <f t="shared" si="1958"/>
        <v>0.9</v>
      </c>
      <c r="KV26" s="282">
        <f t="shared" si="1958"/>
        <v>0.9</v>
      </c>
      <c r="KW26" s="346">
        <f t="shared" si="1958"/>
        <v>0.9</v>
      </c>
      <c r="KX26" s="332">
        <f t="shared" ref="KX26:MA26" si="1959">+$AM$26</f>
        <v>0.9</v>
      </c>
      <c r="KY26" s="282">
        <f t="shared" si="1959"/>
        <v>0.9</v>
      </c>
      <c r="KZ26" s="282">
        <f t="shared" si="1959"/>
        <v>0.9</v>
      </c>
      <c r="LA26" s="282">
        <f t="shared" si="1959"/>
        <v>0.9</v>
      </c>
      <c r="LB26" s="282">
        <f t="shared" si="1959"/>
        <v>0.9</v>
      </c>
      <c r="LC26" s="282">
        <f t="shared" si="1959"/>
        <v>0.9</v>
      </c>
      <c r="LD26" s="282">
        <f t="shared" si="1959"/>
        <v>0.9</v>
      </c>
      <c r="LE26" s="282">
        <f t="shared" si="1959"/>
        <v>0.9</v>
      </c>
      <c r="LF26" s="282">
        <f t="shared" si="1959"/>
        <v>0.9</v>
      </c>
      <c r="LG26" s="282">
        <f t="shared" si="1959"/>
        <v>0.9</v>
      </c>
      <c r="LH26" s="282">
        <f t="shared" si="1959"/>
        <v>0.9</v>
      </c>
      <c r="LI26" s="282">
        <f t="shared" si="1959"/>
        <v>0.9</v>
      </c>
      <c r="LJ26" s="282">
        <f t="shared" si="1959"/>
        <v>0.9</v>
      </c>
      <c r="LK26" s="282">
        <f t="shared" si="1959"/>
        <v>0.9</v>
      </c>
      <c r="LL26" s="282">
        <f t="shared" si="1959"/>
        <v>0.9</v>
      </c>
      <c r="LM26" s="282">
        <f t="shared" si="1959"/>
        <v>0.9</v>
      </c>
      <c r="LN26" s="282">
        <f t="shared" si="1959"/>
        <v>0.9</v>
      </c>
      <c r="LO26" s="282">
        <f t="shared" si="1959"/>
        <v>0.9</v>
      </c>
      <c r="LP26" s="282">
        <f t="shared" si="1959"/>
        <v>0.9</v>
      </c>
      <c r="LQ26" s="282">
        <f t="shared" si="1959"/>
        <v>0.9</v>
      </c>
      <c r="LR26" s="282">
        <f t="shared" si="1959"/>
        <v>0.9</v>
      </c>
      <c r="LS26" s="282">
        <f t="shared" si="1959"/>
        <v>0.9</v>
      </c>
      <c r="LT26" s="282">
        <f t="shared" si="1959"/>
        <v>0.9</v>
      </c>
      <c r="LU26" s="282">
        <f t="shared" si="1959"/>
        <v>0.9</v>
      </c>
      <c r="LV26" s="282">
        <f t="shared" si="1959"/>
        <v>0.9</v>
      </c>
      <c r="LW26" s="282">
        <f t="shared" si="1959"/>
        <v>0.9</v>
      </c>
      <c r="LX26" s="282">
        <f t="shared" si="1959"/>
        <v>0.9</v>
      </c>
      <c r="LY26" s="282">
        <f t="shared" si="1959"/>
        <v>0.9</v>
      </c>
      <c r="LZ26" s="282">
        <f t="shared" si="1959"/>
        <v>0.9</v>
      </c>
      <c r="MA26" s="282">
        <f t="shared" si="1959"/>
        <v>0.9</v>
      </c>
      <c r="MB26" s="332">
        <f t="shared" ref="MB26:NF26" si="1960">+$AN$26</f>
        <v>0.9</v>
      </c>
      <c r="MC26" s="282">
        <f t="shared" si="1960"/>
        <v>0.9</v>
      </c>
      <c r="MD26" s="282">
        <f t="shared" si="1960"/>
        <v>0.9</v>
      </c>
      <c r="ME26" s="282">
        <f t="shared" si="1960"/>
        <v>0.9</v>
      </c>
      <c r="MF26" s="282">
        <f t="shared" si="1960"/>
        <v>0.9</v>
      </c>
      <c r="MG26" s="282">
        <f t="shared" si="1960"/>
        <v>0.9</v>
      </c>
      <c r="MH26" s="282">
        <f t="shared" si="1960"/>
        <v>0.9</v>
      </c>
      <c r="MI26" s="282">
        <f t="shared" si="1960"/>
        <v>0.9</v>
      </c>
      <c r="MJ26" s="282">
        <f t="shared" si="1960"/>
        <v>0.9</v>
      </c>
      <c r="MK26" s="282">
        <f t="shared" si="1960"/>
        <v>0.9</v>
      </c>
      <c r="ML26" s="282">
        <f t="shared" si="1960"/>
        <v>0.9</v>
      </c>
      <c r="MM26" s="282">
        <f t="shared" si="1960"/>
        <v>0.9</v>
      </c>
      <c r="MN26" s="282">
        <f t="shared" si="1960"/>
        <v>0.9</v>
      </c>
      <c r="MO26" s="282">
        <f t="shared" si="1960"/>
        <v>0.9</v>
      </c>
      <c r="MP26" s="282">
        <f t="shared" si="1960"/>
        <v>0.9</v>
      </c>
      <c r="MQ26" s="282">
        <f t="shared" si="1960"/>
        <v>0.9</v>
      </c>
      <c r="MR26" s="282">
        <f t="shared" si="1960"/>
        <v>0.9</v>
      </c>
      <c r="MS26" s="282">
        <f t="shared" si="1960"/>
        <v>0.9</v>
      </c>
      <c r="MT26" s="282">
        <f t="shared" si="1960"/>
        <v>0.9</v>
      </c>
      <c r="MU26" s="282">
        <f t="shared" si="1960"/>
        <v>0.9</v>
      </c>
      <c r="MV26" s="282">
        <f t="shared" si="1960"/>
        <v>0.9</v>
      </c>
      <c r="MW26" s="282">
        <f t="shared" si="1960"/>
        <v>0.9</v>
      </c>
      <c r="MX26" s="282">
        <f t="shared" si="1960"/>
        <v>0.9</v>
      </c>
      <c r="MY26" s="282">
        <f t="shared" si="1960"/>
        <v>0.9</v>
      </c>
      <c r="MZ26" s="282">
        <f t="shared" si="1960"/>
        <v>0.9</v>
      </c>
      <c r="NA26" s="282">
        <f t="shared" si="1960"/>
        <v>0.9</v>
      </c>
      <c r="NB26" s="282">
        <f t="shared" si="1960"/>
        <v>0.9</v>
      </c>
      <c r="NC26" s="282">
        <f t="shared" si="1960"/>
        <v>0.9</v>
      </c>
      <c r="ND26" s="282">
        <f t="shared" si="1960"/>
        <v>0.9</v>
      </c>
      <c r="NE26" s="282">
        <f t="shared" si="1960"/>
        <v>0.9</v>
      </c>
      <c r="NF26" s="282">
        <f t="shared" si="1960"/>
        <v>0.9</v>
      </c>
      <c r="NG26" s="332">
        <f t="shared" ref="NG26:OP26" si="1961">+$AO$26</f>
        <v>0.9</v>
      </c>
      <c r="NH26" s="282">
        <f t="shared" si="1961"/>
        <v>0.9</v>
      </c>
      <c r="NI26" s="282">
        <f t="shared" si="1961"/>
        <v>0.9</v>
      </c>
      <c r="NJ26" s="282">
        <f t="shared" si="1961"/>
        <v>0.9</v>
      </c>
      <c r="NK26" s="282">
        <f t="shared" si="1961"/>
        <v>0.9</v>
      </c>
      <c r="NL26" s="282">
        <f t="shared" si="1961"/>
        <v>0.9</v>
      </c>
      <c r="NM26" s="282">
        <f t="shared" si="1961"/>
        <v>0.9</v>
      </c>
      <c r="NN26" s="282">
        <f t="shared" si="1961"/>
        <v>0.9</v>
      </c>
      <c r="NO26" s="282">
        <f t="shared" si="1961"/>
        <v>0.9</v>
      </c>
      <c r="NP26" s="282">
        <f t="shared" si="1961"/>
        <v>0.9</v>
      </c>
      <c r="NQ26" s="282">
        <f t="shared" si="1961"/>
        <v>0.9</v>
      </c>
      <c r="NR26" s="282">
        <f t="shared" si="1961"/>
        <v>0.9</v>
      </c>
      <c r="NS26" s="282">
        <f t="shared" si="1961"/>
        <v>0.9</v>
      </c>
      <c r="NT26" s="282">
        <f t="shared" si="1961"/>
        <v>0.9</v>
      </c>
      <c r="NU26" s="282">
        <f t="shared" si="1961"/>
        <v>0.9</v>
      </c>
      <c r="NV26" s="282">
        <f t="shared" si="1961"/>
        <v>0.9</v>
      </c>
      <c r="NW26" s="282">
        <f t="shared" si="1961"/>
        <v>0.9</v>
      </c>
      <c r="NX26" s="282">
        <f t="shared" si="1961"/>
        <v>0.9</v>
      </c>
      <c r="NY26" s="282">
        <f t="shared" si="1961"/>
        <v>0.9</v>
      </c>
      <c r="NZ26" s="282">
        <f t="shared" si="1961"/>
        <v>0.9</v>
      </c>
      <c r="OA26" s="282">
        <f t="shared" si="1961"/>
        <v>0.9</v>
      </c>
      <c r="OB26" s="282">
        <f t="shared" si="1961"/>
        <v>0.9</v>
      </c>
      <c r="OC26" s="282">
        <f t="shared" si="1961"/>
        <v>0.9</v>
      </c>
      <c r="OD26" s="282">
        <f t="shared" si="1961"/>
        <v>0.9</v>
      </c>
      <c r="OE26" s="282">
        <f t="shared" si="1961"/>
        <v>0.9</v>
      </c>
      <c r="OF26" s="282">
        <f t="shared" si="1961"/>
        <v>0.9</v>
      </c>
      <c r="OG26" s="282">
        <f t="shared" si="1961"/>
        <v>0.9</v>
      </c>
      <c r="OH26" s="282">
        <f t="shared" si="1961"/>
        <v>0.9</v>
      </c>
      <c r="OI26" s="282">
        <f t="shared" si="1961"/>
        <v>0.9</v>
      </c>
      <c r="OJ26" s="282">
        <f t="shared" si="1961"/>
        <v>0.9</v>
      </c>
      <c r="OK26" s="282">
        <f t="shared" si="1961"/>
        <v>0.9</v>
      </c>
      <c r="OL26" s="282">
        <f t="shared" si="1961"/>
        <v>0.9</v>
      </c>
      <c r="OM26" s="282">
        <f t="shared" si="1961"/>
        <v>0.9</v>
      </c>
      <c r="ON26" s="282">
        <f t="shared" si="1961"/>
        <v>0.9</v>
      </c>
      <c r="OO26" s="282">
        <f t="shared" si="1961"/>
        <v>0.9</v>
      </c>
      <c r="OP26" s="346">
        <f t="shared" si="1961"/>
        <v>0.9</v>
      </c>
      <c r="OQ26" s="363">
        <f>+LOOKUP(OQ3,$AP$3:$OP$3,$AP$26:$OP$26)</f>
        <v>0.9</v>
      </c>
      <c r="OR26" s="363">
        <f t="shared" ref="OR26:PQ26" si="1962">+LOOKUP(OR3,$AP$3:$OP$3,$AP$26:$OP$26)</f>
        <v>0.9</v>
      </c>
      <c r="OS26" s="363">
        <f t="shared" si="1962"/>
        <v>0.9</v>
      </c>
      <c r="OT26" s="363">
        <f t="shared" si="1962"/>
        <v>0.9</v>
      </c>
      <c r="OU26" s="363">
        <f t="shared" si="1962"/>
        <v>0.9</v>
      </c>
      <c r="OV26" s="363">
        <f t="shared" si="1962"/>
        <v>0.9</v>
      </c>
      <c r="OW26" s="363">
        <f t="shared" si="1962"/>
        <v>0.9</v>
      </c>
      <c r="OX26" s="363">
        <f t="shared" si="1962"/>
        <v>0.9</v>
      </c>
      <c r="OY26" s="363">
        <f t="shared" si="1962"/>
        <v>0.9</v>
      </c>
      <c r="OZ26" s="363">
        <f t="shared" si="1962"/>
        <v>0.9</v>
      </c>
      <c r="PA26" s="363">
        <f t="shared" si="1962"/>
        <v>0.9</v>
      </c>
      <c r="PB26" s="363">
        <f t="shared" si="1962"/>
        <v>0.9</v>
      </c>
      <c r="PC26" s="363">
        <f t="shared" si="1962"/>
        <v>0.9</v>
      </c>
      <c r="PD26" s="363">
        <f t="shared" si="1962"/>
        <v>0.9</v>
      </c>
      <c r="PE26" s="363">
        <f t="shared" si="1962"/>
        <v>0.9</v>
      </c>
      <c r="PF26" s="363">
        <f t="shared" si="1962"/>
        <v>0.9</v>
      </c>
      <c r="PG26" s="363">
        <f t="shared" si="1962"/>
        <v>0.9</v>
      </c>
      <c r="PH26" s="363">
        <f t="shared" si="1962"/>
        <v>0.9</v>
      </c>
      <c r="PI26" s="363">
        <f t="shared" si="1962"/>
        <v>0.9</v>
      </c>
      <c r="PJ26" s="363">
        <f t="shared" si="1962"/>
        <v>0.9</v>
      </c>
      <c r="PK26" s="363">
        <f t="shared" si="1962"/>
        <v>0.9</v>
      </c>
      <c r="PL26" s="363">
        <f t="shared" si="1962"/>
        <v>0.9</v>
      </c>
      <c r="PM26" s="363">
        <f t="shared" si="1962"/>
        <v>0.9</v>
      </c>
      <c r="PN26" s="363">
        <f t="shared" si="1962"/>
        <v>0.9</v>
      </c>
      <c r="PO26" s="363">
        <f t="shared" si="1962"/>
        <v>0.9</v>
      </c>
      <c r="PP26" s="363">
        <f t="shared" si="1962"/>
        <v>0.9</v>
      </c>
      <c r="PQ26" s="363">
        <f t="shared" si="1962"/>
        <v>0.9</v>
      </c>
      <c r="PR26" s="363">
        <f t="shared" ref="PR26:RV26" si="1963">+LOOKUP(PR3,$AP$3:$OP$3,$AP$26:$OP$26)</f>
        <v>0.9</v>
      </c>
      <c r="PS26" s="363">
        <f t="shared" si="1963"/>
        <v>0.9</v>
      </c>
      <c r="PT26" s="363">
        <f t="shared" si="1963"/>
        <v>0.9</v>
      </c>
      <c r="PU26" s="363">
        <f t="shared" si="1963"/>
        <v>0.9</v>
      </c>
      <c r="PV26" s="363">
        <f t="shared" si="1963"/>
        <v>0.9</v>
      </c>
      <c r="PW26" s="363">
        <f t="shared" si="1963"/>
        <v>0.9</v>
      </c>
      <c r="PX26" s="363">
        <f t="shared" si="1963"/>
        <v>0.9</v>
      </c>
      <c r="PY26" s="363">
        <f t="shared" si="1963"/>
        <v>0.9</v>
      </c>
      <c r="PZ26" s="363">
        <f t="shared" si="1963"/>
        <v>0.9</v>
      </c>
      <c r="QA26" s="363">
        <f t="shared" si="1963"/>
        <v>0.9</v>
      </c>
      <c r="QB26" s="363">
        <f t="shared" si="1963"/>
        <v>0.9</v>
      </c>
      <c r="QC26" s="363">
        <f t="shared" si="1963"/>
        <v>0.9</v>
      </c>
      <c r="QD26" s="363">
        <f t="shared" si="1963"/>
        <v>0.9</v>
      </c>
      <c r="QE26" s="363">
        <f t="shared" si="1963"/>
        <v>0.9</v>
      </c>
      <c r="QF26" s="363">
        <f t="shared" si="1963"/>
        <v>0.9</v>
      </c>
      <c r="QG26" s="363">
        <f t="shared" si="1963"/>
        <v>0.9</v>
      </c>
      <c r="QH26" s="363">
        <f t="shared" si="1963"/>
        <v>0.9</v>
      </c>
      <c r="QI26" s="363">
        <f t="shared" si="1963"/>
        <v>0.9</v>
      </c>
      <c r="QJ26" s="363">
        <f t="shared" si="1963"/>
        <v>0.9</v>
      </c>
      <c r="QK26" s="363">
        <f t="shared" si="1963"/>
        <v>0.9</v>
      </c>
      <c r="QL26" s="363">
        <f t="shared" si="1963"/>
        <v>0.9</v>
      </c>
      <c r="QM26" s="363">
        <f t="shared" si="1963"/>
        <v>0.9</v>
      </c>
      <c r="QN26" s="363">
        <f t="shared" si="1963"/>
        <v>0.9</v>
      </c>
      <c r="QO26" s="363">
        <f t="shared" si="1963"/>
        <v>0.9</v>
      </c>
      <c r="QP26" s="363">
        <f t="shared" si="1963"/>
        <v>0.9</v>
      </c>
      <c r="QQ26" s="363">
        <f t="shared" si="1963"/>
        <v>0.9</v>
      </c>
      <c r="QR26" s="363">
        <f t="shared" si="1963"/>
        <v>0.9</v>
      </c>
      <c r="QS26" s="363">
        <f t="shared" si="1963"/>
        <v>0.9</v>
      </c>
      <c r="QT26" s="363">
        <f t="shared" si="1963"/>
        <v>0.9</v>
      </c>
      <c r="QU26" s="363">
        <f t="shared" si="1963"/>
        <v>0.9</v>
      </c>
      <c r="QV26" s="363">
        <f t="shared" si="1963"/>
        <v>0.9</v>
      </c>
      <c r="QW26" s="363">
        <f t="shared" si="1963"/>
        <v>0.9</v>
      </c>
      <c r="QX26" s="363">
        <f t="shared" si="1963"/>
        <v>0.9</v>
      </c>
      <c r="QY26" s="363">
        <f t="shared" si="1963"/>
        <v>0.9</v>
      </c>
      <c r="QZ26" s="363">
        <f t="shared" si="1963"/>
        <v>0.9</v>
      </c>
      <c r="RA26" s="363">
        <f t="shared" si="1963"/>
        <v>0.9</v>
      </c>
      <c r="RB26" s="363">
        <f t="shared" si="1963"/>
        <v>0.9</v>
      </c>
      <c r="RC26" s="363">
        <f t="shared" si="1963"/>
        <v>0.9</v>
      </c>
      <c r="RD26" s="363">
        <f t="shared" si="1963"/>
        <v>0.9</v>
      </c>
      <c r="RE26" s="363">
        <f t="shared" si="1963"/>
        <v>0.9</v>
      </c>
      <c r="RF26" s="363">
        <f t="shared" si="1963"/>
        <v>0.9</v>
      </c>
      <c r="RG26" s="363">
        <f t="shared" si="1963"/>
        <v>0.9</v>
      </c>
      <c r="RH26" s="363">
        <f t="shared" si="1963"/>
        <v>0.9</v>
      </c>
      <c r="RI26" s="363">
        <f t="shared" si="1963"/>
        <v>0.9</v>
      </c>
      <c r="RJ26" s="363">
        <f t="shared" si="1963"/>
        <v>0.9</v>
      </c>
      <c r="RK26" s="363">
        <f t="shared" si="1963"/>
        <v>0.9</v>
      </c>
      <c r="RL26" s="363">
        <f t="shared" si="1963"/>
        <v>0.9</v>
      </c>
      <c r="RM26" s="363">
        <f t="shared" si="1963"/>
        <v>0.9</v>
      </c>
      <c r="RN26" s="363">
        <f t="shared" si="1963"/>
        <v>0.9</v>
      </c>
      <c r="RO26" s="363">
        <f t="shared" si="1963"/>
        <v>0.9</v>
      </c>
      <c r="RP26" s="363">
        <f t="shared" si="1963"/>
        <v>0.9</v>
      </c>
      <c r="RQ26" s="363">
        <f t="shared" si="1963"/>
        <v>0.9</v>
      </c>
      <c r="RR26" s="363">
        <f t="shared" si="1963"/>
        <v>0.9</v>
      </c>
      <c r="RS26" s="363">
        <f t="shared" si="1963"/>
        <v>0.9</v>
      </c>
      <c r="RT26" s="363">
        <f t="shared" si="1963"/>
        <v>0.9</v>
      </c>
      <c r="RU26" s="363">
        <f t="shared" si="1963"/>
        <v>0.9</v>
      </c>
      <c r="RV26" s="363">
        <f t="shared" si="1963"/>
        <v>0.9</v>
      </c>
      <c r="RW26" s="363">
        <f t="shared" ref="RW26:UH26" si="1964">+LOOKUP(RW3,$AP$3:$OP$3,$AP$26:$OP$26)</f>
        <v>0.9</v>
      </c>
      <c r="RX26" s="363">
        <f t="shared" si="1964"/>
        <v>0.9</v>
      </c>
      <c r="RY26" s="363">
        <f t="shared" si="1964"/>
        <v>0.9</v>
      </c>
      <c r="RZ26" s="363">
        <f t="shared" si="1964"/>
        <v>0.9</v>
      </c>
      <c r="SA26" s="363">
        <f t="shared" si="1964"/>
        <v>0.9</v>
      </c>
      <c r="SB26" s="363">
        <f t="shared" si="1964"/>
        <v>0.9</v>
      </c>
      <c r="SC26" s="363">
        <f t="shared" si="1964"/>
        <v>0.9</v>
      </c>
      <c r="SD26" s="363">
        <f t="shared" si="1964"/>
        <v>0.9</v>
      </c>
      <c r="SE26" s="363">
        <f t="shared" si="1964"/>
        <v>0.9</v>
      </c>
      <c r="SF26" s="363">
        <f t="shared" si="1964"/>
        <v>0.9</v>
      </c>
      <c r="SG26" s="363">
        <f t="shared" si="1964"/>
        <v>0.9</v>
      </c>
      <c r="SH26" s="363">
        <f t="shared" si="1964"/>
        <v>0.9</v>
      </c>
      <c r="SI26" s="363">
        <f t="shared" si="1964"/>
        <v>0.9</v>
      </c>
      <c r="SJ26" s="363">
        <f t="shared" si="1964"/>
        <v>0.9</v>
      </c>
      <c r="SK26" s="363">
        <f t="shared" si="1964"/>
        <v>0.9</v>
      </c>
      <c r="SL26" s="363">
        <f t="shared" si="1964"/>
        <v>0.9</v>
      </c>
      <c r="SM26" s="363">
        <f t="shared" si="1964"/>
        <v>0.9</v>
      </c>
      <c r="SN26" s="363">
        <f t="shared" si="1964"/>
        <v>0.9</v>
      </c>
      <c r="SO26" s="363">
        <f t="shared" si="1964"/>
        <v>0.9</v>
      </c>
      <c r="SP26" s="363">
        <f t="shared" si="1964"/>
        <v>0.9</v>
      </c>
      <c r="SQ26" s="363">
        <f t="shared" si="1964"/>
        <v>0.9</v>
      </c>
      <c r="SR26" s="363">
        <f t="shared" si="1964"/>
        <v>0.9</v>
      </c>
      <c r="SS26" s="363">
        <f t="shared" si="1964"/>
        <v>0.9</v>
      </c>
      <c r="ST26" s="363">
        <f t="shared" si="1964"/>
        <v>0.9</v>
      </c>
      <c r="SU26" s="363">
        <f t="shared" si="1964"/>
        <v>0.9</v>
      </c>
      <c r="SV26" s="363">
        <f t="shared" si="1964"/>
        <v>0.9</v>
      </c>
      <c r="SW26" s="363">
        <f t="shared" si="1964"/>
        <v>0.9</v>
      </c>
      <c r="SX26" s="363">
        <f t="shared" si="1964"/>
        <v>0.9</v>
      </c>
      <c r="SY26" s="363">
        <f t="shared" si="1964"/>
        <v>0.9</v>
      </c>
      <c r="SZ26" s="363">
        <f t="shared" si="1964"/>
        <v>0.9</v>
      </c>
      <c r="TA26" s="363">
        <f t="shared" si="1964"/>
        <v>0.9</v>
      </c>
      <c r="TB26" s="363">
        <f t="shared" si="1964"/>
        <v>0.9</v>
      </c>
      <c r="TC26" s="363">
        <f t="shared" si="1964"/>
        <v>0.9</v>
      </c>
      <c r="TD26" s="363">
        <f t="shared" si="1964"/>
        <v>0.9</v>
      </c>
      <c r="TE26" s="363">
        <f t="shared" si="1964"/>
        <v>0.9</v>
      </c>
      <c r="TF26" s="363">
        <f t="shared" si="1964"/>
        <v>0.9</v>
      </c>
      <c r="TG26" s="363">
        <f t="shared" si="1964"/>
        <v>0.9</v>
      </c>
      <c r="TH26" s="363">
        <f t="shared" si="1964"/>
        <v>0.9</v>
      </c>
      <c r="TI26" s="363">
        <f t="shared" si="1964"/>
        <v>0.9</v>
      </c>
      <c r="TJ26" s="363">
        <f t="shared" si="1964"/>
        <v>0.9</v>
      </c>
      <c r="TK26" s="363">
        <f t="shared" si="1964"/>
        <v>0.9</v>
      </c>
      <c r="TL26" s="363">
        <f t="shared" si="1964"/>
        <v>0.9</v>
      </c>
      <c r="TM26" s="363">
        <f t="shared" si="1964"/>
        <v>0.9</v>
      </c>
      <c r="TN26" s="363">
        <f t="shared" si="1964"/>
        <v>0.9</v>
      </c>
      <c r="TO26" s="363">
        <f t="shared" si="1964"/>
        <v>0.9</v>
      </c>
      <c r="TP26" s="363">
        <f t="shared" si="1964"/>
        <v>0.9</v>
      </c>
      <c r="TQ26" s="363">
        <f t="shared" si="1964"/>
        <v>0.9</v>
      </c>
      <c r="TR26" s="363">
        <f t="shared" si="1964"/>
        <v>0.9</v>
      </c>
      <c r="TS26" s="363">
        <f t="shared" si="1964"/>
        <v>0.9</v>
      </c>
      <c r="TT26" s="363">
        <f t="shared" si="1964"/>
        <v>0.9</v>
      </c>
      <c r="TU26" s="363">
        <f t="shared" si="1964"/>
        <v>0.9</v>
      </c>
      <c r="TV26" s="363">
        <f t="shared" si="1964"/>
        <v>0.9</v>
      </c>
      <c r="TW26" s="363">
        <f t="shared" si="1964"/>
        <v>0.9</v>
      </c>
      <c r="TX26" s="363">
        <f t="shared" si="1964"/>
        <v>0.9</v>
      </c>
      <c r="TY26" s="363">
        <f t="shared" si="1964"/>
        <v>0.9</v>
      </c>
      <c r="TZ26" s="363">
        <f t="shared" si="1964"/>
        <v>0.9</v>
      </c>
      <c r="UA26" s="363">
        <f t="shared" si="1964"/>
        <v>0.9</v>
      </c>
      <c r="UB26" s="363">
        <f t="shared" si="1964"/>
        <v>0.9</v>
      </c>
      <c r="UC26" s="363">
        <f t="shared" si="1964"/>
        <v>0.9</v>
      </c>
      <c r="UD26" s="363">
        <f t="shared" si="1964"/>
        <v>0.9</v>
      </c>
      <c r="UE26" s="363">
        <f t="shared" si="1964"/>
        <v>0.9</v>
      </c>
      <c r="UF26" s="363">
        <f t="shared" si="1964"/>
        <v>0.9</v>
      </c>
      <c r="UG26" s="363">
        <f t="shared" si="1964"/>
        <v>0.9</v>
      </c>
      <c r="UH26" s="363">
        <f t="shared" si="1964"/>
        <v>0.9</v>
      </c>
      <c r="UI26" s="363">
        <f t="shared" ref="UI26:WT26" si="1965">+LOOKUP(UI3,$AP$3:$OP$3,$AP$26:$OP$26)</f>
        <v>0.9</v>
      </c>
      <c r="UJ26" s="363">
        <f t="shared" si="1965"/>
        <v>0.9</v>
      </c>
      <c r="UK26" s="363">
        <f t="shared" si="1965"/>
        <v>0.9</v>
      </c>
      <c r="UL26" s="363">
        <f t="shared" si="1965"/>
        <v>0.9</v>
      </c>
      <c r="UM26" s="363">
        <f t="shared" si="1965"/>
        <v>0.9</v>
      </c>
      <c r="UN26" s="363">
        <f t="shared" si="1965"/>
        <v>0.9</v>
      </c>
      <c r="UO26" s="363">
        <f t="shared" si="1965"/>
        <v>0.9</v>
      </c>
      <c r="UP26" s="363">
        <f t="shared" si="1965"/>
        <v>0.9</v>
      </c>
      <c r="UQ26" s="363">
        <f t="shared" si="1965"/>
        <v>0.9</v>
      </c>
      <c r="UR26" s="363">
        <f t="shared" si="1965"/>
        <v>0.9</v>
      </c>
      <c r="US26" s="363">
        <f t="shared" si="1965"/>
        <v>0.9</v>
      </c>
      <c r="UT26" s="363">
        <f t="shared" si="1965"/>
        <v>0.9</v>
      </c>
      <c r="UU26" s="363">
        <f t="shared" si="1965"/>
        <v>0.9</v>
      </c>
      <c r="UV26" s="363">
        <f t="shared" si="1965"/>
        <v>0.9</v>
      </c>
      <c r="UW26" s="363">
        <f t="shared" si="1965"/>
        <v>0.9</v>
      </c>
      <c r="UX26" s="363">
        <f t="shared" si="1965"/>
        <v>0.9</v>
      </c>
      <c r="UY26" s="363">
        <f t="shared" si="1965"/>
        <v>0.9</v>
      </c>
      <c r="UZ26" s="363">
        <f t="shared" si="1965"/>
        <v>0.9</v>
      </c>
      <c r="VA26" s="363">
        <f t="shared" si="1965"/>
        <v>0.9</v>
      </c>
      <c r="VB26" s="363">
        <f t="shared" si="1965"/>
        <v>0.9</v>
      </c>
      <c r="VC26" s="363">
        <f t="shared" si="1965"/>
        <v>0.9</v>
      </c>
      <c r="VD26" s="363">
        <f t="shared" si="1965"/>
        <v>0.9</v>
      </c>
      <c r="VE26" s="363">
        <f t="shared" si="1965"/>
        <v>0.9</v>
      </c>
      <c r="VF26" s="363">
        <f t="shared" si="1965"/>
        <v>0.9</v>
      </c>
      <c r="VG26" s="363">
        <f t="shared" si="1965"/>
        <v>0.9</v>
      </c>
      <c r="VH26" s="363">
        <f t="shared" si="1965"/>
        <v>0.9</v>
      </c>
      <c r="VI26" s="363">
        <f t="shared" si="1965"/>
        <v>0.9</v>
      </c>
      <c r="VJ26" s="363">
        <f t="shared" si="1965"/>
        <v>0.9</v>
      </c>
      <c r="VK26" s="363">
        <f t="shared" si="1965"/>
        <v>0.9</v>
      </c>
      <c r="VL26" s="363">
        <f t="shared" si="1965"/>
        <v>0.9</v>
      </c>
      <c r="VM26" s="363">
        <f t="shared" si="1965"/>
        <v>0.9</v>
      </c>
      <c r="VN26" s="363">
        <f t="shared" si="1965"/>
        <v>0.9</v>
      </c>
      <c r="VO26" s="363">
        <f t="shared" si="1965"/>
        <v>0.9</v>
      </c>
      <c r="VP26" s="363">
        <f t="shared" si="1965"/>
        <v>0.9</v>
      </c>
      <c r="VQ26" s="363">
        <f t="shared" si="1965"/>
        <v>0.9</v>
      </c>
      <c r="VR26" s="363">
        <f t="shared" si="1965"/>
        <v>0.9</v>
      </c>
      <c r="VS26" s="363">
        <f t="shared" si="1965"/>
        <v>0.9</v>
      </c>
      <c r="VT26" s="363">
        <f t="shared" si="1965"/>
        <v>0.9</v>
      </c>
      <c r="VU26" s="363">
        <f t="shared" si="1965"/>
        <v>0.9</v>
      </c>
      <c r="VV26" s="363">
        <f t="shared" si="1965"/>
        <v>0.9</v>
      </c>
      <c r="VW26" s="363">
        <f t="shared" si="1965"/>
        <v>0.9</v>
      </c>
      <c r="VX26" s="363">
        <f t="shared" si="1965"/>
        <v>0.9</v>
      </c>
      <c r="VY26" s="363">
        <f t="shared" si="1965"/>
        <v>0.9</v>
      </c>
      <c r="VZ26" s="363">
        <f t="shared" si="1965"/>
        <v>0.9</v>
      </c>
      <c r="WA26" s="363">
        <f t="shared" si="1965"/>
        <v>0.9</v>
      </c>
      <c r="WB26" s="363">
        <f t="shared" si="1965"/>
        <v>0.9</v>
      </c>
      <c r="WC26" s="363">
        <f t="shared" si="1965"/>
        <v>0.9</v>
      </c>
      <c r="WD26" s="363">
        <f t="shared" si="1965"/>
        <v>0.9</v>
      </c>
      <c r="WE26" s="363">
        <f t="shared" si="1965"/>
        <v>0.9</v>
      </c>
      <c r="WF26" s="363">
        <f t="shared" si="1965"/>
        <v>0.9</v>
      </c>
      <c r="WG26" s="363">
        <f t="shared" si="1965"/>
        <v>0.9</v>
      </c>
      <c r="WH26" s="363">
        <f t="shared" si="1965"/>
        <v>0.9</v>
      </c>
      <c r="WI26" s="363">
        <f t="shared" si="1965"/>
        <v>0.9</v>
      </c>
      <c r="WJ26" s="363">
        <f t="shared" si="1965"/>
        <v>0.9</v>
      </c>
      <c r="WK26" s="363">
        <f t="shared" si="1965"/>
        <v>0.9</v>
      </c>
      <c r="WL26" s="363">
        <f t="shared" si="1965"/>
        <v>0.9</v>
      </c>
      <c r="WM26" s="363">
        <f t="shared" si="1965"/>
        <v>0.9</v>
      </c>
      <c r="WN26" s="363">
        <f t="shared" si="1965"/>
        <v>0.9</v>
      </c>
      <c r="WO26" s="363">
        <f t="shared" si="1965"/>
        <v>0.9</v>
      </c>
      <c r="WP26" s="363">
        <f t="shared" si="1965"/>
        <v>0.9</v>
      </c>
      <c r="WQ26" s="363">
        <f t="shared" si="1965"/>
        <v>0.9</v>
      </c>
      <c r="WR26" s="363">
        <f t="shared" si="1965"/>
        <v>0.9</v>
      </c>
      <c r="WS26" s="363">
        <f t="shared" si="1965"/>
        <v>0.9</v>
      </c>
      <c r="WT26" s="363">
        <f t="shared" si="1965"/>
        <v>0.9</v>
      </c>
      <c r="WU26" s="363">
        <f t="shared" ref="WU26:ZF26" si="1966">+LOOKUP(WU3,$AP$3:$OP$3,$AP$26:$OP$26)</f>
        <v>0.9</v>
      </c>
      <c r="WV26" s="363">
        <f t="shared" si="1966"/>
        <v>0.9</v>
      </c>
      <c r="WW26" s="363">
        <f t="shared" si="1966"/>
        <v>0.9</v>
      </c>
      <c r="WX26" s="363">
        <f t="shared" si="1966"/>
        <v>0.9</v>
      </c>
      <c r="WY26" s="363">
        <f t="shared" si="1966"/>
        <v>0.9</v>
      </c>
      <c r="WZ26" s="363">
        <f t="shared" si="1966"/>
        <v>0.9</v>
      </c>
      <c r="XA26" s="363">
        <f t="shared" si="1966"/>
        <v>0.9</v>
      </c>
      <c r="XB26" s="363">
        <f t="shared" si="1966"/>
        <v>0.9</v>
      </c>
      <c r="XC26" s="363">
        <f t="shared" si="1966"/>
        <v>0.9</v>
      </c>
      <c r="XD26" s="363">
        <f t="shared" si="1966"/>
        <v>0.9</v>
      </c>
      <c r="XE26" s="363">
        <f t="shared" si="1966"/>
        <v>0.9</v>
      </c>
      <c r="XF26" s="363">
        <f t="shared" si="1966"/>
        <v>0.9</v>
      </c>
      <c r="XG26" s="363">
        <f t="shared" si="1966"/>
        <v>0.9</v>
      </c>
      <c r="XH26" s="363">
        <f t="shared" si="1966"/>
        <v>0.9</v>
      </c>
      <c r="XI26" s="363">
        <f t="shared" si="1966"/>
        <v>0.9</v>
      </c>
      <c r="XJ26" s="363">
        <f t="shared" si="1966"/>
        <v>0.9</v>
      </c>
      <c r="XK26" s="363">
        <f t="shared" si="1966"/>
        <v>0.9</v>
      </c>
      <c r="XL26" s="363">
        <f t="shared" si="1966"/>
        <v>0.9</v>
      </c>
      <c r="XM26" s="363">
        <f t="shared" si="1966"/>
        <v>0.9</v>
      </c>
      <c r="XN26" s="363">
        <f t="shared" si="1966"/>
        <v>0.9</v>
      </c>
      <c r="XO26" s="363">
        <f t="shared" si="1966"/>
        <v>0.9</v>
      </c>
      <c r="XP26" s="363">
        <f t="shared" si="1966"/>
        <v>0.9</v>
      </c>
      <c r="XQ26" s="363">
        <f t="shared" si="1966"/>
        <v>0.9</v>
      </c>
      <c r="XR26" s="363">
        <f t="shared" si="1966"/>
        <v>0.9</v>
      </c>
      <c r="XS26" s="363">
        <f t="shared" si="1966"/>
        <v>0.9</v>
      </c>
      <c r="XT26" s="363">
        <f t="shared" si="1966"/>
        <v>0.9</v>
      </c>
      <c r="XU26" s="363">
        <f t="shared" si="1966"/>
        <v>0.9</v>
      </c>
      <c r="XV26" s="363">
        <f t="shared" si="1966"/>
        <v>0.9</v>
      </c>
      <c r="XW26" s="363">
        <f t="shared" si="1966"/>
        <v>0.9</v>
      </c>
      <c r="XX26" s="363">
        <f t="shared" si="1966"/>
        <v>0.9</v>
      </c>
      <c r="XY26" s="363">
        <f t="shared" si="1966"/>
        <v>0.9</v>
      </c>
      <c r="XZ26" s="363">
        <f t="shared" si="1966"/>
        <v>0.9</v>
      </c>
      <c r="YA26" s="363">
        <f t="shared" si="1966"/>
        <v>0.9</v>
      </c>
      <c r="YB26" s="363">
        <f t="shared" si="1966"/>
        <v>0.9</v>
      </c>
      <c r="YC26" s="363">
        <f t="shared" si="1966"/>
        <v>0.9</v>
      </c>
      <c r="YD26" s="363">
        <f t="shared" si="1966"/>
        <v>0.9</v>
      </c>
      <c r="YE26" s="363">
        <f t="shared" si="1966"/>
        <v>0.9</v>
      </c>
      <c r="YF26" s="363">
        <f t="shared" si="1966"/>
        <v>0.9</v>
      </c>
      <c r="YG26" s="363">
        <f t="shared" si="1966"/>
        <v>0.9</v>
      </c>
      <c r="YH26" s="363">
        <f t="shared" si="1966"/>
        <v>0.9</v>
      </c>
      <c r="YI26" s="363">
        <f t="shared" si="1966"/>
        <v>0.9</v>
      </c>
      <c r="YJ26" s="363">
        <f t="shared" si="1966"/>
        <v>0.9</v>
      </c>
      <c r="YK26" s="363">
        <f t="shared" si="1966"/>
        <v>0.9</v>
      </c>
      <c r="YL26" s="363">
        <f t="shared" si="1966"/>
        <v>0.9</v>
      </c>
      <c r="YM26" s="363">
        <f t="shared" si="1966"/>
        <v>0.9</v>
      </c>
      <c r="YN26" s="363">
        <f t="shared" si="1966"/>
        <v>0.9</v>
      </c>
      <c r="YO26" s="363">
        <f t="shared" si="1966"/>
        <v>0.9</v>
      </c>
      <c r="YP26" s="363">
        <f t="shared" si="1966"/>
        <v>0.9</v>
      </c>
      <c r="YQ26" s="363">
        <f t="shared" si="1966"/>
        <v>0.9</v>
      </c>
      <c r="YR26" s="363">
        <f t="shared" si="1966"/>
        <v>0.9</v>
      </c>
      <c r="YS26" s="363">
        <f t="shared" si="1966"/>
        <v>0.9</v>
      </c>
      <c r="YT26" s="363">
        <f t="shared" si="1966"/>
        <v>0.9</v>
      </c>
      <c r="YU26" s="363">
        <f t="shared" si="1966"/>
        <v>0.9</v>
      </c>
      <c r="YV26" s="363">
        <f t="shared" si="1966"/>
        <v>0.9</v>
      </c>
      <c r="YW26" s="363">
        <f t="shared" si="1966"/>
        <v>0.9</v>
      </c>
      <c r="YX26" s="363">
        <f t="shared" si="1966"/>
        <v>0.9</v>
      </c>
      <c r="YY26" s="363">
        <f t="shared" si="1966"/>
        <v>0.9</v>
      </c>
      <c r="YZ26" s="363">
        <f t="shared" si="1966"/>
        <v>0.9</v>
      </c>
      <c r="ZA26" s="363">
        <f t="shared" si="1966"/>
        <v>0.9</v>
      </c>
      <c r="ZB26" s="363">
        <f t="shared" si="1966"/>
        <v>0.9</v>
      </c>
      <c r="ZC26" s="363">
        <f t="shared" si="1966"/>
        <v>0.9</v>
      </c>
      <c r="ZD26" s="363">
        <f t="shared" si="1966"/>
        <v>0.9</v>
      </c>
      <c r="ZE26" s="363">
        <f t="shared" si="1966"/>
        <v>0.9</v>
      </c>
      <c r="ZF26" s="363">
        <f t="shared" si="1966"/>
        <v>0.9</v>
      </c>
      <c r="ZG26" s="363">
        <f t="shared" ref="ZG26:ABR26" si="1967">+LOOKUP(ZG3,$AP$3:$OP$3,$AP$26:$OP$26)</f>
        <v>0.9</v>
      </c>
      <c r="ZH26" s="363">
        <f t="shared" si="1967"/>
        <v>0.9</v>
      </c>
      <c r="ZI26" s="363">
        <f t="shared" si="1967"/>
        <v>0.9</v>
      </c>
      <c r="ZJ26" s="363">
        <f t="shared" si="1967"/>
        <v>0.9</v>
      </c>
      <c r="ZK26" s="363">
        <f t="shared" si="1967"/>
        <v>0.9</v>
      </c>
      <c r="ZL26" s="363">
        <f t="shared" si="1967"/>
        <v>0.9</v>
      </c>
      <c r="ZM26" s="363">
        <f t="shared" si="1967"/>
        <v>0.9</v>
      </c>
      <c r="ZN26" s="363">
        <f t="shared" si="1967"/>
        <v>0.9</v>
      </c>
      <c r="ZO26" s="363">
        <f t="shared" si="1967"/>
        <v>0.9</v>
      </c>
      <c r="ZP26" s="363">
        <f t="shared" si="1967"/>
        <v>0.9</v>
      </c>
      <c r="ZQ26" s="363">
        <f t="shared" si="1967"/>
        <v>0.9</v>
      </c>
      <c r="ZR26" s="363">
        <f t="shared" si="1967"/>
        <v>0.9</v>
      </c>
      <c r="ZS26" s="363">
        <f t="shared" si="1967"/>
        <v>0.9</v>
      </c>
      <c r="ZT26" s="363">
        <f t="shared" si="1967"/>
        <v>0.9</v>
      </c>
      <c r="ZU26" s="363">
        <f t="shared" si="1967"/>
        <v>0.9</v>
      </c>
      <c r="ZV26" s="363">
        <f t="shared" si="1967"/>
        <v>0.9</v>
      </c>
      <c r="ZW26" s="363">
        <f t="shared" si="1967"/>
        <v>0.9</v>
      </c>
      <c r="ZX26" s="363">
        <f t="shared" si="1967"/>
        <v>0.9</v>
      </c>
      <c r="ZY26" s="363">
        <f t="shared" si="1967"/>
        <v>0.9</v>
      </c>
      <c r="ZZ26" s="363">
        <f t="shared" si="1967"/>
        <v>0.9</v>
      </c>
      <c r="AAA26" s="363">
        <f t="shared" si="1967"/>
        <v>0.9</v>
      </c>
      <c r="AAB26" s="363">
        <f t="shared" si="1967"/>
        <v>0.9</v>
      </c>
      <c r="AAC26" s="363">
        <f t="shared" si="1967"/>
        <v>0.9</v>
      </c>
      <c r="AAD26" s="363">
        <f t="shared" si="1967"/>
        <v>0.9</v>
      </c>
      <c r="AAE26" s="363">
        <f t="shared" si="1967"/>
        <v>0.9</v>
      </c>
      <c r="AAF26" s="363">
        <f t="shared" si="1967"/>
        <v>0.9</v>
      </c>
      <c r="AAG26" s="363">
        <f t="shared" si="1967"/>
        <v>0.9</v>
      </c>
      <c r="AAH26" s="363">
        <f t="shared" si="1967"/>
        <v>0.9</v>
      </c>
      <c r="AAI26" s="363">
        <f t="shared" si="1967"/>
        <v>0.9</v>
      </c>
      <c r="AAJ26" s="363">
        <f t="shared" si="1967"/>
        <v>0.9</v>
      </c>
      <c r="AAK26" s="363">
        <f t="shared" si="1967"/>
        <v>0.9</v>
      </c>
      <c r="AAL26" s="363">
        <f t="shared" si="1967"/>
        <v>0.9</v>
      </c>
      <c r="AAM26" s="363">
        <f t="shared" si="1967"/>
        <v>0.9</v>
      </c>
      <c r="AAN26" s="363">
        <f t="shared" si="1967"/>
        <v>0.9</v>
      </c>
      <c r="AAO26" s="363">
        <f t="shared" si="1967"/>
        <v>0.9</v>
      </c>
      <c r="AAP26" s="363">
        <f t="shared" si="1967"/>
        <v>0.9</v>
      </c>
      <c r="AAQ26" s="363">
        <f t="shared" si="1967"/>
        <v>0.9</v>
      </c>
      <c r="AAR26" s="363">
        <f t="shared" si="1967"/>
        <v>0.9</v>
      </c>
      <c r="AAS26" s="363">
        <f t="shared" si="1967"/>
        <v>0.9</v>
      </c>
      <c r="AAT26" s="363">
        <f t="shared" si="1967"/>
        <v>0.9</v>
      </c>
      <c r="AAU26" s="363">
        <f t="shared" si="1967"/>
        <v>0.9</v>
      </c>
      <c r="AAV26" s="363">
        <f t="shared" si="1967"/>
        <v>0.9</v>
      </c>
      <c r="AAW26" s="363">
        <f t="shared" si="1967"/>
        <v>0.9</v>
      </c>
      <c r="AAX26" s="363">
        <f t="shared" si="1967"/>
        <v>0.9</v>
      </c>
      <c r="AAY26" s="363">
        <f t="shared" si="1967"/>
        <v>0.9</v>
      </c>
      <c r="AAZ26" s="363">
        <f t="shared" si="1967"/>
        <v>0.9</v>
      </c>
      <c r="ABA26" s="363">
        <f t="shared" si="1967"/>
        <v>0.9</v>
      </c>
      <c r="ABB26" s="363">
        <f t="shared" si="1967"/>
        <v>0.9</v>
      </c>
      <c r="ABC26" s="363">
        <f t="shared" si="1967"/>
        <v>0.9</v>
      </c>
      <c r="ABD26" s="363">
        <f t="shared" si="1967"/>
        <v>0.9</v>
      </c>
      <c r="ABE26" s="363">
        <f t="shared" si="1967"/>
        <v>0.9</v>
      </c>
      <c r="ABF26" s="363">
        <f t="shared" si="1967"/>
        <v>0.9</v>
      </c>
      <c r="ABG26" s="363">
        <f t="shared" si="1967"/>
        <v>0.9</v>
      </c>
      <c r="ABH26" s="363">
        <f t="shared" si="1967"/>
        <v>0.9</v>
      </c>
      <c r="ABI26" s="363">
        <f t="shared" si="1967"/>
        <v>0.9</v>
      </c>
      <c r="ABJ26" s="363">
        <f t="shared" si="1967"/>
        <v>0.9</v>
      </c>
      <c r="ABK26" s="363">
        <f t="shared" si="1967"/>
        <v>0.9</v>
      </c>
      <c r="ABL26" s="363">
        <f t="shared" si="1967"/>
        <v>0.9</v>
      </c>
      <c r="ABM26" s="363">
        <f t="shared" si="1967"/>
        <v>0.9</v>
      </c>
      <c r="ABN26" s="363">
        <f t="shared" si="1967"/>
        <v>0.9</v>
      </c>
      <c r="ABO26" s="363">
        <f t="shared" si="1967"/>
        <v>0.9</v>
      </c>
      <c r="ABP26" s="363">
        <f t="shared" si="1967"/>
        <v>0.9</v>
      </c>
      <c r="ABQ26" s="363">
        <f t="shared" si="1967"/>
        <v>0.9</v>
      </c>
      <c r="ABR26" s="363">
        <f t="shared" si="1967"/>
        <v>0.9</v>
      </c>
      <c r="ABS26" s="363">
        <f t="shared" ref="ABS26:ACQ26" si="1968">+LOOKUP(ABS3,$AP$3:$OP$3,$AP$26:$OP$26)</f>
        <v>0.9</v>
      </c>
      <c r="ABT26" s="363">
        <f t="shared" si="1968"/>
        <v>0.9</v>
      </c>
      <c r="ABU26" s="363">
        <f t="shared" si="1968"/>
        <v>0.9</v>
      </c>
      <c r="ABV26" s="363">
        <f t="shared" si="1968"/>
        <v>0.9</v>
      </c>
      <c r="ABW26" s="363">
        <f t="shared" si="1968"/>
        <v>0.9</v>
      </c>
      <c r="ABX26" s="363">
        <f t="shared" si="1968"/>
        <v>0.9</v>
      </c>
      <c r="ABY26" s="363">
        <f t="shared" si="1968"/>
        <v>0.9</v>
      </c>
      <c r="ABZ26" s="363">
        <f t="shared" si="1968"/>
        <v>0.9</v>
      </c>
      <c r="ACA26" s="363">
        <f t="shared" si="1968"/>
        <v>0.9</v>
      </c>
      <c r="ACB26" s="363">
        <f t="shared" si="1968"/>
        <v>0.9</v>
      </c>
      <c r="ACC26" s="363">
        <f t="shared" si="1968"/>
        <v>0.9</v>
      </c>
      <c r="ACD26" s="363">
        <f t="shared" si="1968"/>
        <v>0.9</v>
      </c>
      <c r="ACE26" s="363">
        <f t="shared" si="1968"/>
        <v>0.9</v>
      </c>
      <c r="ACF26" s="363">
        <f t="shared" si="1968"/>
        <v>0.9</v>
      </c>
      <c r="ACG26" s="363">
        <f t="shared" si="1968"/>
        <v>0.9</v>
      </c>
      <c r="ACH26" s="363">
        <f t="shared" si="1968"/>
        <v>0.9</v>
      </c>
      <c r="ACI26" s="363">
        <f t="shared" si="1968"/>
        <v>0.9</v>
      </c>
      <c r="ACJ26" s="363">
        <f t="shared" si="1968"/>
        <v>0.9</v>
      </c>
      <c r="ACK26" s="363">
        <f t="shared" si="1968"/>
        <v>0.9</v>
      </c>
      <c r="ACL26" s="363">
        <f t="shared" si="1968"/>
        <v>0.9</v>
      </c>
      <c r="ACM26" s="363">
        <f t="shared" si="1968"/>
        <v>0.9</v>
      </c>
      <c r="ACN26" s="363">
        <f t="shared" si="1968"/>
        <v>0.9</v>
      </c>
      <c r="ACO26" s="363">
        <f t="shared" si="1968"/>
        <v>0.9</v>
      </c>
      <c r="ACP26" s="363">
        <f t="shared" si="1968"/>
        <v>0.9</v>
      </c>
      <c r="ACQ26" s="363">
        <f t="shared" si="1968"/>
        <v>0.9</v>
      </c>
      <c r="ACR26" s="363">
        <f>+$B$26</f>
        <v>0.9</v>
      </c>
      <c r="ACS26" s="363">
        <f t="shared" ref="ACS26:AER26" si="1969">+$B$26</f>
        <v>0.9</v>
      </c>
      <c r="ACT26" s="363">
        <f t="shared" si="1969"/>
        <v>0.9</v>
      </c>
      <c r="ACU26" s="363">
        <f t="shared" si="1969"/>
        <v>0.9</v>
      </c>
      <c r="ACV26" s="363">
        <f t="shared" si="1969"/>
        <v>0.9</v>
      </c>
      <c r="ACW26" s="363">
        <f t="shared" si="1969"/>
        <v>0.9</v>
      </c>
      <c r="ACX26" s="363">
        <f t="shared" si="1969"/>
        <v>0.9</v>
      </c>
      <c r="ACY26" s="363">
        <f t="shared" si="1969"/>
        <v>0.9</v>
      </c>
      <c r="ACZ26" s="363">
        <f t="shared" si="1969"/>
        <v>0.9</v>
      </c>
      <c r="ADA26" s="363">
        <f t="shared" si="1969"/>
        <v>0.9</v>
      </c>
      <c r="ADB26" s="363">
        <f t="shared" si="1969"/>
        <v>0.9</v>
      </c>
      <c r="ADC26" s="363">
        <f t="shared" si="1969"/>
        <v>0.9</v>
      </c>
      <c r="ADD26" s="363">
        <f t="shared" si="1969"/>
        <v>0.9</v>
      </c>
      <c r="ADE26" s="363">
        <f t="shared" si="1969"/>
        <v>0.9</v>
      </c>
      <c r="ADF26" s="363">
        <f t="shared" si="1969"/>
        <v>0.9</v>
      </c>
      <c r="ADG26" s="363">
        <f t="shared" si="1969"/>
        <v>0.9</v>
      </c>
      <c r="ADH26" s="363">
        <f t="shared" si="1969"/>
        <v>0.9</v>
      </c>
      <c r="ADI26" s="363">
        <f t="shared" si="1969"/>
        <v>0.9</v>
      </c>
      <c r="ADJ26" s="363">
        <f t="shared" si="1969"/>
        <v>0.9</v>
      </c>
      <c r="ADK26" s="363">
        <f t="shared" si="1969"/>
        <v>0.9</v>
      </c>
      <c r="ADL26" s="363">
        <f t="shared" si="1969"/>
        <v>0.9</v>
      </c>
      <c r="ADM26" s="363">
        <f t="shared" si="1969"/>
        <v>0.9</v>
      </c>
      <c r="ADN26" s="363">
        <f t="shared" si="1969"/>
        <v>0.9</v>
      </c>
      <c r="ADO26" s="363">
        <f t="shared" si="1969"/>
        <v>0.9</v>
      </c>
      <c r="ADP26" s="363">
        <f t="shared" si="1969"/>
        <v>0.9</v>
      </c>
      <c r="ADQ26" s="363">
        <f t="shared" si="1969"/>
        <v>0.9</v>
      </c>
      <c r="ADR26" s="363">
        <f t="shared" si="1969"/>
        <v>0.9</v>
      </c>
      <c r="ADS26" s="363">
        <f t="shared" si="1969"/>
        <v>0.9</v>
      </c>
      <c r="ADT26" s="363">
        <f t="shared" si="1969"/>
        <v>0.9</v>
      </c>
      <c r="ADU26" s="363">
        <f t="shared" si="1969"/>
        <v>0.9</v>
      </c>
      <c r="ADV26" s="363">
        <f t="shared" si="1969"/>
        <v>0.9</v>
      </c>
      <c r="ADW26" s="363">
        <f t="shared" si="1969"/>
        <v>0.9</v>
      </c>
      <c r="ADX26" s="363">
        <f t="shared" si="1969"/>
        <v>0.9</v>
      </c>
      <c r="ADY26" s="363">
        <f t="shared" si="1969"/>
        <v>0.9</v>
      </c>
      <c r="ADZ26" s="363">
        <f t="shared" si="1969"/>
        <v>0.9</v>
      </c>
      <c r="AEA26" s="363">
        <f t="shared" si="1969"/>
        <v>0.9</v>
      </c>
      <c r="AEB26" s="363">
        <f t="shared" si="1969"/>
        <v>0.9</v>
      </c>
      <c r="AEC26" s="363">
        <f t="shared" si="1969"/>
        <v>0.9</v>
      </c>
      <c r="AED26" s="363">
        <f t="shared" si="1969"/>
        <v>0.9</v>
      </c>
      <c r="AEE26" s="363">
        <f t="shared" si="1969"/>
        <v>0.9</v>
      </c>
      <c r="AEF26" s="363">
        <f t="shared" si="1969"/>
        <v>0.9</v>
      </c>
      <c r="AEG26" s="363">
        <f t="shared" si="1969"/>
        <v>0.9</v>
      </c>
      <c r="AEH26" s="363">
        <f t="shared" si="1969"/>
        <v>0.9</v>
      </c>
      <c r="AEI26" s="363">
        <f t="shared" si="1969"/>
        <v>0.9</v>
      </c>
      <c r="AEJ26" s="363">
        <f t="shared" si="1969"/>
        <v>0.9</v>
      </c>
      <c r="AEK26" s="363">
        <f t="shared" si="1969"/>
        <v>0.9</v>
      </c>
      <c r="AEL26" s="363">
        <f t="shared" si="1969"/>
        <v>0.9</v>
      </c>
      <c r="AEM26" s="363">
        <f t="shared" si="1969"/>
        <v>0.9</v>
      </c>
      <c r="AEN26" s="363">
        <f t="shared" si="1969"/>
        <v>0.9</v>
      </c>
      <c r="AEO26" s="363">
        <f t="shared" si="1969"/>
        <v>0.9</v>
      </c>
      <c r="AEP26" s="363">
        <f t="shared" si="1969"/>
        <v>0.9</v>
      </c>
      <c r="AEQ26" s="363">
        <f t="shared" si="1969"/>
        <v>0.9</v>
      </c>
      <c r="AER26" s="363">
        <f t="shared" si="1969"/>
        <v>0.9</v>
      </c>
    </row>
    <row r="27" spans="1:877" x14ac:dyDescent="0.2">
      <c r="A27" s="463" t="s">
        <v>117</v>
      </c>
      <c r="B27" s="332">
        <f>+B25-(B34*B25/100)</f>
        <v>1.4307476312846887</v>
      </c>
      <c r="C27" s="282">
        <f t="shared" ref="C27:M27" si="1970">+C25-(C34*C25/100)</f>
        <v>1.5238760820923742</v>
      </c>
      <c r="D27" s="282">
        <f t="shared" si="1970"/>
        <v>1.5055814745060925</v>
      </c>
      <c r="E27" s="282">
        <f t="shared" si="1970"/>
        <v>1.329604360682203</v>
      </c>
      <c r="F27" s="282">
        <f t="shared" si="1970"/>
        <v>1.0804122809473657</v>
      </c>
      <c r="G27" s="282">
        <f t="shared" si="1970"/>
        <v>1.236637937067246</v>
      </c>
      <c r="H27" s="282">
        <f t="shared" si="1970"/>
        <v>1.1864575826473605</v>
      </c>
      <c r="I27" s="282">
        <f t="shared" si="1970"/>
        <v>1.3074715299334381</v>
      </c>
      <c r="J27" s="282">
        <f t="shared" si="1970"/>
        <v>1.4050841162967149</v>
      </c>
      <c r="K27" s="282">
        <f t="shared" si="1970"/>
        <v>1.5366309144381463</v>
      </c>
      <c r="L27" s="282">
        <f t="shared" si="1970"/>
        <v>1.336058427322512</v>
      </c>
      <c r="M27" s="282">
        <f t="shared" si="1970"/>
        <v>1.3827363453626784</v>
      </c>
      <c r="N27" s="332">
        <f>+SUMPRODUCT($B$27:D27,$B$15:D15)/N15</f>
        <v>1.4900610787279931</v>
      </c>
      <c r="O27" s="282">
        <f>+SUMPRODUCT($E$27:G27,$E$15:G15)/O15</f>
        <v>1.2156988506461541</v>
      </c>
      <c r="P27" s="282">
        <f>+SUMPRODUCT($H$27:J27,$H$15:J15)/P15</f>
        <v>1.3009016577451691</v>
      </c>
      <c r="Q27" s="346">
        <f>+SUMPRODUCT($K$27:M27,$K$15:M15)/Q15</f>
        <v>1.41541491869277</v>
      </c>
      <c r="R27" s="332">
        <f>+SUMPRODUCT($B$27:B27,$B$15:B15)/R15</f>
        <v>1.4307476312846887</v>
      </c>
      <c r="S27" s="282">
        <f>+SUMPRODUCT($B$27:C27,$B$15:C15)/S15</f>
        <v>1.4823008808389433</v>
      </c>
      <c r="T27" s="282">
        <f>+SUMPRODUCT($B$27:D27,$B$15:D15)/T15</f>
        <v>1.4900610787279931</v>
      </c>
      <c r="U27" s="282">
        <f>+SUMPRODUCT($B$27:E27,$B$15:E15)/U15</f>
        <v>1.434169783471972</v>
      </c>
      <c r="V27" s="282">
        <f>+SUMPRODUCT($B$27:F27,$B$15:F15)/V15</f>
        <v>1.342627566600072</v>
      </c>
      <c r="W27" s="282">
        <f>+SUMPRODUCT($B$27:G27,$B$15:G15)/W15</f>
        <v>1.3202657555568236</v>
      </c>
      <c r="X27" s="282">
        <f>+SUMPRODUCT($B$27:H27,$B$15:H15)/X15</f>
        <v>1.2916333630021397</v>
      </c>
      <c r="Y27" s="282">
        <f>+SUMPRODUCT($B$27:I27,$B$15:I15)/Y15</f>
        <v>1.294501264885344</v>
      </c>
      <c r="Z27" s="282">
        <f>+SUMPRODUCT($B$27:J27,$B$15:J15)/Z15</f>
        <v>1.311455162091522</v>
      </c>
      <c r="AA27" s="282">
        <f>+SUMPRODUCT($B$27:K27,$B$15:K15)/AA15</f>
        <v>1.3405477076574925</v>
      </c>
      <c r="AB27" s="282">
        <f>+SUMPRODUCT($B$27:L27,$B$15:L15)/AB15</f>
        <v>1.3400189538943763</v>
      </c>
      <c r="AC27" s="346">
        <f>+SUMPRODUCT($B$27:M27,$B$15:M15)/AC15</f>
        <v>1.3451587567342727</v>
      </c>
      <c r="AD27" s="282">
        <f t="shared" si="1906"/>
        <v>1.4307476312846887</v>
      </c>
      <c r="AE27" s="282">
        <f t="shared" si="1907"/>
        <v>1.5238760820923742</v>
      </c>
      <c r="AF27" s="282">
        <f t="shared" si="1907"/>
        <v>1.5055814745060925</v>
      </c>
      <c r="AG27" s="282">
        <f t="shared" si="1907"/>
        <v>1.329604360682203</v>
      </c>
      <c r="AH27" s="282">
        <f t="shared" si="1907"/>
        <v>1.0804122809473657</v>
      </c>
      <c r="AI27" s="282">
        <f t="shared" si="1907"/>
        <v>1.236637937067246</v>
      </c>
      <c r="AJ27" s="282">
        <f t="shared" si="1907"/>
        <v>1.1864575826473605</v>
      </c>
      <c r="AK27" s="282">
        <f t="shared" si="1907"/>
        <v>1.3074715299334381</v>
      </c>
      <c r="AL27" s="282">
        <f t="shared" si="1907"/>
        <v>1.4050841162967149</v>
      </c>
      <c r="AM27" s="282">
        <f t="shared" si="1907"/>
        <v>1.5366309144381463</v>
      </c>
      <c r="AN27" s="282">
        <f t="shared" si="1907"/>
        <v>1.336058427322512</v>
      </c>
      <c r="AO27" s="282">
        <f t="shared" si="1907"/>
        <v>1.3827363453626784</v>
      </c>
      <c r="AP27" s="332">
        <f>+$AD$27</f>
        <v>1.4307476312846887</v>
      </c>
      <c r="AQ27" s="282">
        <f t="shared" ref="AQ27:BN27" si="1971">+$AD$27</f>
        <v>1.4307476312846887</v>
      </c>
      <c r="AR27" s="282">
        <f t="shared" si="1971"/>
        <v>1.4307476312846887</v>
      </c>
      <c r="AS27" s="282">
        <f t="shared" si="1971"/>
        <v>1.4307476312846887</v>
      </c>
      <c r="AT27" s="282">
        <f t="shared" si="1971"/>
        <v>1.4307476312846887</v>
      </c>
      <c r="AU27" s="282">
        <f t="shared" si="1971"/>
        <v>1.4307476312846887</v>
      </c>
      <c r="AV27" s="282">
        <f t="shared" si="1971"/>
        <v>1.4307476312846887</v>
      </c>
      <c r="AW27" s="282">
        <f t="shared" si="1971"/>
        <v>1.4307476312846887</v>
      </c>
      <c r="AX27" s="282">
        <f t="shared" si="1971"/>
        <v>1.4307476312846887</v>
      </c>
      <c r="AY27" s="282">
        <f t="shared" si="1971"/>
        <v>1.4307476312846887</v>
      </c>
      <c r="AZ27" s="282">
        <f t="shared" si="1971"/>
        <v>1.4307476312846887</v>
      </c>
      <c r="BA27" s="282">
        <f t="shared" si="1971"/>
        <v>1.4307476312846887</v>
      </c>
      <c r="BB27" s="282">
        <f t="shared" si="1971"/>
        <v>1.4307476312846887</v>
      </c>
      <c r="BC27" s="282">
        <f t="shared" si="1971"/>
        <v>1.4307476312846887</v>
      </c>
      <c r="BD27" s="282">
        <f t="shared" si="1971"/>
        <v>1.4307476312846887</v>
      </c>
      <c r="BE27" s="282">
        <f t="shared" si="1971"/>
        <v>1.4307476312846887</v>
      </c>
      <c r="BF27" s="282">
        <f t="shared" si="1971"/>
        <v>1.4307476312846887</v>
      </c>
      <c r="BG27" s="282">
        <f t="shared" si="1971"/>
        <v>1.4307476312846887</v>
      </c>
      <c r="BH27" s="282">
        <f t="shared" si="1971"/>
        <v>1.4307476312846887</v>
      </c>
      <c r="BI27" s="282">
        <f t="shared" si="1971"/>
        <v>1.4307476312846887</v>
      </c>
      <c r="BJ27" s="282">
        <f t="shared" si="1971"/>
        <v>1.4307476312846887</v>
      </c>
      <c r="BK27" s="282">
        <f t="shared" si="1971"/>
        <v>1.4307476312846887</v>
      </c>
      <c r="BL27" s="282">
        <f t="shared" si="1971"/>
        <v>1.4307476312846887</v>
      </c>
      <c r="BM27" s="282">
        <f t="shared" si="1971"/>
        <v>1.4307476312846887</v>
      </c>
      <c r="BN27" s="346">
        <f t="shared" si="1971"/>
        <v>1.4307476312846887</v>
      </c>
      <c r="BO27" s="332">
        <f t="shared" ref="BO27:CS27" si="1972">+$AE$27</f>
        <v>1.5238760820923742</v>
      </c>
      <c r="BP27" s="282">
        <f t="shared" si="1972"/>
        <v>1.5238760820923742</v>
      </c>
      <c r="BQ27" s="282">
        <f t="shared" si="1972"/>
        <v>1.5238760820923742</v>
      </c>
      <c r="BR27" s="282">
        <f t="shared" si="1972"/>
        <v>1.5238760820923742</v>
      </c>
      <c r="BS27" s="282">
        <f t="shared" si="1972"/>
        <v>1.5238760820923742</v>
      </c>
      <c r="BT27" s="282">
        <f t="shared" si="1972"/>
        <v>1.5238760820923742</v>
      </c>
      <c r="BU27" s="282">
        <f t="shared" si="1972"/>
        <v>1.5238760820923742</v>
      </c>
      <c r="BV27" s="282">
        <f t="shared" si="1972"/>
        <v>1.5238760820923742</v>
      </c>
      <c r="BW27" s="282">
        <f t="shared" si="1972"/>
        <v>1.5238760820923742</v>
      </c>
      <c r="BX27" s="282">
        <f t="shared" si="1972"/>
        <v>1.5238760820923742</v>
      </c>
      <c r="BY27" s="282">
        <f t="shared" si="1972"/>
        <v>1.5238760820923742</v>
      </c>
      <c r="BZ27" s="282">
        <f t="shared" si="1972"/>
        <v>1.5238760820923742</v>
      </c>
      <c r="CA27" s="282">
        <f t="shared" si="1972"/>
        <v>1.5238760820923742</v>
      </c>
      <c r="CB27" s="282">
        <f t="shared" si="1972"/>
        <v>1.5238760820923742</v>
      </c>
      <c r="CC27" s="282">
        <f t="shared" si="1972"/>
        <v>1.5238760820923742</v>
      </c>
      <c r="CD27" s="282">
        <f t="shared" si="1972"/>
        <v>1.5238760820923742</v>
      </c>
      <c r="CE27" s="282">
        <f t="shared" si="1972"/>
        <v>1.5238760820923742</v>
      </c>
      <c r="CF27" s="282">
        <f t="shared" si="1972"/>
        <v>1.5238760820923742</v>
      </c>
      <c r="CG27" s="282">
        <f t="shared" si="1972"/>
        <v>1.5238760820923742</v>
      </c>
      <c r="CH27" s="282">
        <f t="shared" si="1972"/>
        <v>1.5238760820923742</v>
      </c>
      <c r="CI27" s="282">
        <f t="shared" si="1972"/>
        <v>1.5238760820923742</v>
      </c>
      <c r="CJ27" s="282">
        <f t="shared" si="1972"/>
        <v>1.5238760820923742</v>
      </c>
      <c r="CK27" s="282">
        <f t="shared" si="1972"/>
        <v>1.5238760820923742</v>
      </c>
      <c r="CL27" s="282">
        <f t="shared" si="1972"/>
        <v>1.5238760820923742</v>
      </c>
      <c r="CM27" s="282">
        <f t="shared" si="1972"/>
        <v>1.5238760820923742</v>
      </c>
      <c r="CN27" s="282">
        <f t="shared" si="1972"/>
        <v>1.5238760820923742</v>
      </c>
      <c r="CO27" s="282">
        <f t="shared" si="1972"/>
        <v>1.5238760820923742</v>
      </c>
      <c r="CP27" s="282">
        <f t="shared" si="1972"/>
        <v>1.5238760820923742</v>
      </c>
      <c r="CQ27" s="282">
        <f t="shared" si="1972"/>
        <v>1.5238760820923742</v>
      </c>
      <c r="CR27" s="282">
        <f t="shared" si="1972"/>
        <v>1.5238760820923742</v>
      </c>
      <c r="CS27" s="282">
        <f t="shared" si="1972"/>
        <v>1.5238760820923742</v>
      </c>
      <c r="CT27" s="332">
        <f t="shared" ref="CT27:DU27" si="1973">+$AF$27</f>
        <v>1.5055814745060925</v>
      </c>
      <c r="CU27" s="282">
        <f t="shared" si="1973"/>
        <v>1.5055814745060925</v>
      </c>
      <c r="CV27" s="282">
        <f t="shared" si="1973"/>
        <v>1.5055814745060925</v>
      </c>
      <c r="CW27" s="282">
        <f t="shared" si="1973"/>
        <v>1.5055814745060925</v>
      </c>
      <c r="CX27" s="282">
        <f t="shared" si="1973"/>
        <v>1.5055814745060925</v>
      </c>
      <c r="CY27" s="282">
        <f t="shared" si="1973"/>
        <v>1.5055814745060925</v>
      </c>
      <c r="CZ27" s="282">
        <f t="shared" si="1973"/>
        <v>1.5055814745060925</v>
      </c>
      <c r="DA27" s="282">
        <f t="shared" si="1973"/>
        <v>1.5055814745060925</v>
      </c>
      <c r="DB27" s="282">
        <f t="shared" si="1973"/>
        <v>1.5055814745060925</v>
      </c>
      <c r="DC27" s="282">
        <f t="shared" si="1973"/>
        <v>1.5055814745060925</v>
      </c>
      <c r="DD27" s="282">
        <f t="shared" si="1973"/>
        <v>1.5055814745060925</v>
      </c>
      <c r="DE27" s="282">
        <f t="shared" si="1973"/>
        <v>1.5055814745060925</v>
      </c>
      <c r="DF27" s="282">
        <f t="shared" si="1973"/>
        <v>1.5055814745060925</v>
      </c>
      <c r="DG27" s="282">
        <f t="shared" si="1973"/>
        <v>1.5055814745060925</v>
      </c>
      <c r="DH27" s="282">
        <f t="shared" si="1973"/>
        <v>1.5055814745060925</v>
      </c>
      <c r="DI27" s="282">
        <f t="shared" si="1973"/>
        <v>1.5055814745060925</v>
      </c>
      <c r="DJ27" s="282">
        <f t="shared" si="1973"/>
        <v>1.5055814745060925</v>
      </c>
      <c r="DK27" s="282">
        <f t="shared" si="1973"/>
        <v>1.5055814745060925</v>
      </c>
      <c r="DL27" s="282">
        <f t="shared" si="1973"/>
        <v>1.5055814745060925</v>
      </c>
      <c r="DM27" s="282">
        <f t="shared" si="1973"/>
        <v>1.5055814745060925</v>
      </c>
      <c r="DN27" s="282">
        <f t="shared" si="1973"/>
        <v>1.5055814745060925</v>
      </c>
      <c r="DO27" s="282">
        <f t="shared" si="1973"/>
        <v>1.5055814745060925</v>
      </c>
      <c r="DP27" s="282">
        <f t="shared" si="1973"/>
        <v>1.5055814745060925</v>
      </c>
      <c r="DQ27" s="282">
        <f t="shared" si="1973"/>
        <v>1.5055814745060925</v>
      </c>
      <c r="DR27" s="282">
        <f t="shared" si="1973"/>
        <v>1.5055814745060925</v>
      </c>
      <c r="DS27" s="282">
        <f t="shared" si="1973"/>
        <v>1.5055814745060925</v>
      </c>
      <c r="DT27" s="282">
        <f t="shared" si="1973"/>
        <v>1.5055814745060925</v>
      </c>
      <c r="DU27" s="282">
        <f t="shared" si="1973"/>
        <v>1.5055814745060925</v>
      </c>
      <c r="DV27" s="332">
        <f t="shared" ref="DV27:EZ27" si="1974">+$AG$27</f>
        <v>1.329604360682203</v>
      </c>
      <c r="DW27" s="282">
        <f t="shared" si="1974"/>
        <v>1.329604360682203</v>
      </c>
      <c r="DX27" s="282">
        <f t="shared" si="1974"/>
        <v>1.329604360682203</v>
      </c>
      <c r="DY27" s="282">
        <f t="shared" si="1974"/>
        <v>1.329604360682203</v>
      </c>
      <c r="DZ27" s="282">
        <f t="shared" si="1974"/>
        <v>1.329604360682203</v>
      </c>
      <c r="EA27" s="282">
        <f t="shared" si="1974"/>
        <v>1.329604360682203</v>
      </c>
      <c r="EB27" s="282">
        <f t="shared" si="1974"/>
        <v>1.329604360682203</v>
      </c>
      <c r="EC27" s="282">
        <f t="shared" si="1974"/>
        <v>1.329604360682203</v>
      </c>
      <c r="ED27" s="282">
        <f t="shared" si="1974"/>
        <v>1.329604360682203</v>
      </c>
      <c r="EE27" s="282">
        <f t="shared" si="1974"/>
        <v>1.329604360682203</v>
      </c>
      <c r="EF27" s="282">
        <f t="shared" si="1974"/>
        <v>1.329604360682203</v>
      </c>
      <c r="EG27" s="282">
        <f t="shared" si="1974"/>
        <v>1.329604360682203</v>
      </c>
      <c r="EH27" s="282">
        <f t="shared" si="1974"/>
        <v>1.329604360682203</v>
      </c>
      <c r="EI27" s="282">
        <f t="shared" si="1974"/>
        <v>1.329604360682203</v>
      </c>
      <c r="EJ27" s="282">
        <f t="shared" si="1974"/>
        <v>1.329604360682203</v>
      </c>
      <c r="EK27" s="282">
        <f t="shared" si="1974"/>
        <v>1.329604360682203</v>
      </c>
      <c r="EL27" s="282">
        <f t="shared" si="1974"/>
        <v>1.329604360682203</v>
      </c>
      <c r="EM27" s="282">
        <f t="shared" si="1974"/>
        <v>1.329604360682203</v>
      </c>
      <c r="EN27" s="282">
        <f t="shared" si="1974"/>
        <v>1.329604360682203</v>
      </c>
      <c r="EO27" s="282">
        <f t="shared" si="1974"/>
        <v>1.329604360682203</v>
      </c>
      <c r="EP27" s="282">
        <f t="shared" si="1974"/>
        <v>1.329604360682203</v>
      </c>
      <c r="EQ27" s="282">
        <f t="shared" si="1974"/>
        <v>1.329604360682203</v>
      </c>
      <c r="ER27" s="282">
        <f t="shared" si="1974"/>
        <v>1.329604360682203</v>
      </c>
      <c r="ES27" s="282">
        <f t="shared" si="1974"/>
        <v>1.329604360682203</v>
      </c>
      <c r="ET27" s="282">
        <f t="shared" si="1974"/>
        <v>1.329604360682203</v>
      </c>
      <c r="EU27" s="282">
        <f t="shared" si="1974"/>
        <v>1.329604360682203</v>
      </c>
      <c r="EV27" s="282">
        <f t="shared" si="1974"/>
        <v>1.329604360682203</v>
      </c>
      <c r="EW27" s="282">
        <f t="shared" si="1974"/>
        <v>1.329604360682203</v>
      </c>
      <c r="EX27" s="282">
        <f t="shared" si="1974"/>
        <v>1.329604360682203</v>
      </c>
      <c r="EY27" s="282">
        <f t="shared" si="1974"/>
        <v>1.329604360682203</v>
      </c>
      <c r="EZ27" s="282">
        <f t="shared" si="1974"/>
        <v>1.329604360682203</v>
      </c>
      <c r="FA27" s="332">
        <f t="shared" ref="FA27:GD27" si="1975">+$AH$27</f>
        <v>1.0804122809473657</v>
      </c>
      <c r="FB27" s="282">
        <f t="shared" si="1975"/>
        <v>1.0804122809473657</v>
      </c>
      <c r="FC27" s="282">
        <f t="shared" si="1975"/>
        <v>1.0804122809473657</v>
      </c>
      <c r="FD27" s="282">
        <f t="shared" si="1975"/>
        <v>1.0804122809473657</v>
      </c>
      <c r="FE27" s="282">
        <f t="shared" si="1975"/>
        <v>1.0804122809473657</v>
      </c>
      <c r="FF27" s="282">
        <f t="shared" si="1975"/>
        <v>1.0804122809473657</v>
      </c>
      <c r="FG27" s="282">
        <f t="shared" si="1975"/>
        <v>1.0804122809473657</v>
      </c>
      <c r="FH27" s="282">
        <f t="shared" si="1975"/>
        <v>1.0804122809473657</v>
      </c>
      <c r="FI27" s="282">
        <f t="shared" si="1975"/>
        <v>1.0804122809473657</v>
      </c>
      <c r="FJ27" s="282">
        <f t="shared" si="1975"/>
        <v>1.0804122809473657</v>
      </c>
      <c r="FK27" s="282">
        <f t="shared" si="1975"/>
        <v>1.0804122809473657</v>
      </c>
      <c r="FL27" s="282">
        <f t="shared" si="1975"/>
        <v>1.0804122809473657</v>
      </c>
      <c r="FM27" s="282">
        <f t="shared" si="1975"/>
        <v>1.0804122809473657</v>
      </c>
      <c r="FN27" s="282">
        <f t="shared" si="1975"/>
        <v>1.0804122809473657</v>
      </c>
      <c r="FO27" s="282">
        <f t="shared" si="1975"/>
        <v>1.0804122809473657</v>
      </c>
      <c r="FP27" s="282">
        <f t="shared" si="1975"/>
        <v>1.0804122809473657</v>
      </c>
      <c r="FQ27" s="282">
        <f t="shared" si="1975"/>
        <v>1.0804122809473657</v>
      </c>
      <c r="FR27" s="282">
        <f t="shared" si="1975"/>
        <v>1.0804122809473657</v>
      </c>
      <c r="FS27" s="282">
        <f t="shared" si="1975"/>
        <v>1.0804122809473657</v>
      </c>
      <c r="FT27" s="282">
        <f t="shared" si="1975"/>
        <v>1.0804122809473657</v>
      </c>
      <c r="FU27" s="282">
        <f t="shared" si="1975"/>
        <v>1.0804122809473657</v>
      </c>
      <c r="FV27" s="282">
        <f t="shared" si="1975"/>
        <v>1.0804122809473657</v>
      </c>
      <c r="FW27" s="282">
        <f t="shared" si="1975"/>
        <v>1.0804122809473657</v>
      </c>
      <c r="FX27" s="282">
        <f t="shared" si="1975"/>
        <v>1.0804122809473657</v>
      </c>
      <c r="FY27" s="282">
        <f t="shared" si="1975"/>
        <v>1.0804122809473657</v>
      </c>
      <c r="FZ27" s="282">
        <f t="shared" si="1975"/>
        <v>1.0804122809473657</v>
      </c>
      <c r="GA27" s="282">
        <f t="shared" si="1975"/>
        <v>1.0804122809473657</v>
      </c>
      <c r="GB27" s="282">
        <f t="shared" si="1975"/>
        <v>1.0804122809473657</v>
      </c>
      <c r="GC27" s="282">
        <f t="shared" si="1975"/>
        <v>1.0804122809473657</v>
      </c>
      <c r="GD27" s="282">
        <f t="shared" si="1975"/>
        <v>1.0804122809473657</v>
      </c>
      <c r="GE27" s="332">
        <f t="shared" ref="GE27:HI27" si="1976">+$AI$27</f>
        <v>1.236637937067246</v>
      </c>
      <c r="GF27" s="282">
        <f t="shared" si="1976"/>
        <v>1.236637937067246</v>
      </c>
      <c r="GG27" s="282">
        <f t="shared" si="1976"/>
        <v>1.236637937067246</v>
      </c>
      <c r="GH27" s="282">
        <f t="shared" si="1976"/>
        <v>1.236637937067246</v>
      </c>
      <c r="GI27" s="282">
        <f t="shared" si="1976"/>
        <v>1.236637937067246</v>
      </c>
      <c r="GJ27" s="282">
        <f t="shared" si="1976"/>
        <v>1.236637937067246</v>
      </c>
      <c r="GK27" s="282">
        <f t="shared" si="1976"/>
        <v>1.236637937067246</v>
      </c>
      <c r="GL27" s="282">
        <f t="shared" si="1976"/>
        <v>1.236637937067246</v>
      </c>
      <c r="GM27" s="282">
        <f t="shared" si="1976"/>
        <v>1.236637937067246</v>
      </c>
      <c r="GN27" s="282">
        <f t="shared" si="1976"/>
        <v>1.236637937067246</v>
      </c>
      <c r="GO27" s="282">
        <f t="shared" si="1976"/>
        <v>1.236637937067246</v>
      </c>
      <c r="GP27" s="282">
        <f t="shared" si="1976"/>
        <v>1.236637937067246</v>
      </c>
      <c r="GQ27" s="282">
        <f t="shared" si="1976"/>
        <v>1.236637937067246</v>
      </c>
      <c r="GR27" s="282">
        <f t="shared" si="1976"/>
        <v>1.236637937067246</v>
      </c>
      <c r="GS27" s="282">
        <f t="shared" si="1976"/>
        <v>1.236637937067246</v>
      </c>
      <c r="GT27" s="282">
        <f t="shared" si="1976"/>
        <v>1.236637937067246</v>
      </c>
      <c r="GU27" s="282">
        <f t="shared" si="1976"/>
        <v>1.236637937067246</v>
      </c>
      <c r="GV27" s="282">
        <f t="shared" si="1976"/>
        <v>1.236637937067246</v>
      </c>
      <c r="GW27" s="282">
        <f t="shared" si="1976"/>
        <v>1.236637937067246</v>
      </c>
      <c r="GX27" s="282">
        <f t="shared" si="1976"/>
        <v>1.236637937067246</v>
      </c>
      <c r="GY27" s="282">
        <f t="shared" si="1976"/>
        <v>1.236637937067246</v>
      </c>
      <c r="GZ27" s="282">
        <f t="shared" si="1976"/>
        <v>1.236637937067246</v>
      </c>
      <c r="HA27" s="282">
        <f t="shared" si="1976"/>
        <v>1.236637937067246</v>
      </c>
      <c r="HB27" s="282">
        <f t="shared" si="1976"/>
        <v>1.236637937067246</v>
      </c>
      <c r="HC27" s="282">
        <f t="shared" si="1976"/>
        <v>1.236637937067246</v>
      </c>
      <c r="HD27" s="282">
        <f t="shared" si="1976"/>
        <v>1.236637937067246</v>
      </c>
      <c r="HE27" s="282">
        <f t="shared" si="1976"/>
        <v>1.236637937067246</v>
      </c>
      <c r="HF27" s="282">
        <f t="shared" si="1976"/>
        <v>1.236637937067246</v>
      </c>
      <c r="HG27" s="282">
        <f t="shared" si="1976"/>
        <v>1.236637937067246</v>
      </c>
      <c r="HH27" s="282">
        <f t="shared" si="1976"/>
        <v>1.236637937067246</v>
      </c>
      <c r="HI27" s="346">
        <f t="shared" si="1976"/>
        <v>1.236637937067246</v>
      </c>
      <c r="HJ27" s="332">
        <f t="shared" ref="HJ27:IM27" si="1977">+$AJ$27</f>
        <v>1.1864575826473605</v>
      </c>
      <c r="HK27" s="282">
        <f t="shared" si="1977"/>
        <v>1.1864575826473605</v>
      </c>
      <c r="HL27" s="282">
        <f t="shared" si="1977"/>
        <v>1.1864575826473605</v>
      </c>
      <c r="HM27" s="282">
        <f t="shared" si="1977"/>
        <v>1.1864575826473605</v>
      </c>
      <c r="HN27" s="282">
        <f t="shared" si="1977"/>
        <v>1.1864575826473605</v>
      </c>
      <c r="HO27" s="282">
        <f t="shared" si="1977"/>
        <v>1.1864575826473605</v>
      </c>
      <c r="HP27" s="282">
        <f t="shared" si="1977"/>
        <v>1.1864575826473605</v>
      </c>
      <c r="HQ27" s="282">
        <f t="shared" si="1977"/>
        <v>1.1864575826473605</v>
      </c>
      <c r="HR27" s="282">
        <f t="shared" si="1977"/>
        <v>1.1864575826473605</v>
      </c>
      <c r="HS27" s="282">
        <f t="shared" si="1977"/>
        <v>1.1864575826473605</v>
      </c>
      <c r="HT27" s="282">
        <f t="shared" si="1977"/>
        <v>1.1864575826473605</v>
      </c>
      <c r="HU27" s="282">
        <f t="shared" si="1977"/>
        <v>1.1864575826473605</v>
      </c>
      <c r="HV27" s="282">
        <f t="shared" si="1977"/>
        <v>1.1864575826473605</v>
      </c>
      <c r="HW27" s="282">
        <f t="shared" si="1977"/>
        <v>1.1864575826473605</v>
      </c>
      <c r="HX27" s="282">
        <f t="shared" si="1977"/>
        <v>1.1864575826473605</v>
      </c>
      <c r="HY27" s="282">
        <f t="shared" si="1977"/>
        <v>1.1864575826473605</v>
      </c>
      <c r="HZ27" s="282">
        <f t="shared" si="1977"/>
        <v>1.1864575826473605</v>
      </c>
      <c r="IA27" s="282">
        <f t="shared" si="1977"/>
        <v>1.1864575826473605</v>
      </c>
      <c r="IB27" s="282">
        <f t="shared" si="1977"/>
        <v>1.1864575826473605</v>
      </c>
      <c r="IC27" s="282">
        <f t="shared" si="1977"/>
        <v>1.1864575826473605</v>
      </c>
      <c r="ID27" s="282">
        <f t="shared" si="1977"/>
        <v>1.1864575826473605</v>
      </c>
      <c r="IE27" s="282">
        <f t="shared" si="1977"/>
        <v>1.1864575826473605</v>
      </c>
      <c r="IF27" s="282">
        <f t="shared" si="1977"/>
        <v>1.1864575826473605</v>
      </c>
      <c r="IG27" s="282">
        <f t="shared" si="1977"/>
        <v>1.1864575826473605</v>
      </c>
      <c r="IH27" s="282">
        <f t="shared" si="1977"/>
        <v>1.1864575826473605</v>
      </c>
      <c r="II27" s="282">
        <f t="shared" si="1977"/>
        <v>1.1864575826473605</v>
      </c>
      <c r="IJ27" s="282">
        <f t="shared" si="1977"/>
        <v>1.1864575826473605</v>
      </c>
      <c r="IK27" s="282">
        <f t="shared" si="1977"/>
        <v>1.1864575826473605</v>
      </c>
      <c r="IL27" s="282">
        <f t="shared" si="1977"/>
        <v>1.1864575826473605</v>
      </c>
      <c r="IM27" s="282">
        <f t="shared" si="1977"/>
        <v>1.1864575826473605</v>
      </c>
      <c r="IN27" s="332">
        <f t="shared" ref="IN27:JR27" si="1978">+$AK$27</f>
        <v>1.3074715299334381</v>
      </c>
      <c r="IO27" s="282">
        <f t="shared" si="1978"/>
        <v>1.3074715299334381</v>
      </c>
      <c r="IP27" s="282">
        <f t="shared" si="1978"/>
        <v>1.3074715299334381</v>
      </c>
      <c r="IQ27" s="282">
        <f t="shared" si="1978"/>
        <v>1.3074715299334381</v>
      </c>
      <c r="IR27" s="282">
        <f t="shared" si="1978"/>
        <v>1.3074715299334381</v>
      </c>
      <c r="IS27" s="282">
        <f t="shared" si="1978"/>
        <v>1.3074715299334381</v>
      </c>
      <c r="IT27" s="282">
        <f t="shared" si="1978"/>
        <v>1.3074715299334381</v>
      </c>
      <c r="IU27" s="282">
        <f t="shared" si="1978"/>
        <v>1.3074715299334381</v>
      </c>
      <c r="IV27" s="282">
        <f t="shared" si="1978"/>
        <v>1.3074715299334381</v>
      </c>
      <c r="IW27" s="282">
        <f t="shared" si="1978"/>
        <v>1.3074715299334381</v>
      </c>
      <c r="IX27" s="282">
        <f t="shared" si="1978"/>
        <v>1.3074715299334381</v>
      </c>
      <c r="IY27" s="282">
        <f t="shared" si="1978"/>
        <v>1.3074715299334381</v>
      </c>
      <c r="IZ27" s="282">
        <f t="shared" si="1978"/>
        <v>1.3074715299334381</v>
      </c>
      <c r="JA27" s="282">
        <f t="shared" si="1978"/>
        <v>1.3074715299334381</v>
      </c>
      <c r="JB27" s="282">
        <f t="shared" si="1978"/>
        <v>1.3074715299334381</v>
      </c>
      <c r="JC27" s="282">
        <f t="shared" si="1978"/>
        <v>1.3074715299334381</v>
      </c>
      <c r="JD27" s="282">
        <f t="shared" si="1978"/>
        <v>1.3074715299334381</v>
      </c>
      <c r="JE27" s="282">
        <f t="shared" si="1978"/>
        <v>1.3074715299334381</v>
      </c>
      <c r="JF27" s="282">
        <f t="shared" si="1978"/>
        <v>1.3074715299334381</v>
      </c>
      <c r="JG27" s="282">
        <f t="shared" si="1978"/>
        <v>1.3074715299334381</v>
      </c>
      <c r="JH27" s="282">
        <f t="shared" si="1978"/>
        <v>1.3074715299334381</v>
      </c>
      <c r="JI27" s="282">
        <f t="shared" si="1978"/>
        <v>1.3074715299334381</v>
      </c>
      <c r="JJ27" s="282">
        <f t="shared" si="1978"/>
        <v>1.3074715299334381</v>
      </c>
      <c r="JK27" s="282">
        <f t="shared" si="1978"/>
        <v>1.3074715299334381</v>
      </c>
      <c r="JL27" s="282">
        <f t="shared" si="1978"/>
        <v>1.3074715299334381</v>
      </c>
      <c r="JM27" s="282">
        <f t="shared" si="1978"/>
        <v>1.3074715299334381</v>
      </c>
      <c r="JN27" s="282">
        <f t="shared" si="1978"/>
        <v>1.3074715299334381</v>
      </c>
      <c r="JO27" s="282">
        <f t="shared" si="1978"/>
        <v>1.3074715299334381</v>
      </c>
      <c r="JP27" s="282">
        <f t="shared" si="1978"/>
        <v>1.3074715299334381</v>
      </c>
      <c r="JQ27" s="282">
        <f t="shared" si="1978"/>
        <v>1.3074715299334381</v>
      </c>
      <c r="JR27" s="346">
        <f t="shared" si="1978"/>
        <v>1.3074715299334381</v>
      </c>
      <c r="JS27" s="332">
        <f t="shared" ref="JS27:KW27" si="1979">+$AL$27</f>
        <v>1.4050841162967149</v>
      </c>
      <c r="JT27" s="282">
        <f t="shared" si="1979"/>
        <v>1.4050841162967149</v>
      </c>
      <c r="JU27" s="282">
        <f t="shared" si="1979"/>
        <v>1.4050841162967149</v>
      </c>
      <c r="JV27" s="282">
        <f t="shared" si="1979"/>
        <v>1.4050841162967149</v>
      </c>
      <c r="JW27" s="282">
        <f t="shared" si="1979"/>
        <v>1.4050841162967149</v>
      </c>
      <c r="JX27" s="282">
        <f t="shared" si="1979"/>
        <v>1.4050841162967149</v>
      </c>
      <c r="JY27" s="282">
        <f t="shared" si="1979"/>
        <v>1.4050841162967149</v>
      </c>
      <c r="JZ27" s="282">
        <f t="shared" si="1979"/>
        <v>1.4050841162967149</v>
      </c>
      <c r="KA27" s="282">
        <f t="shared" si="1979"/>
        <v>1.4050841162967149</v>
      </c>
      <c r="KB27" s="282">
        <f t="shared" si="1979"/>
        <v>1.4050841162967149</v>
      </c>
      <c r="KC27" s="282">
        <f t="shared" si="1979"/>
        <v>1.4050841162967149</v>
      </c>
      <c r="KD27" s="282">
        <f t="shared" si="1979"/>
        <v>1.4050841162967149</v>
      </c>
      <c r="KE27" s="282">
        <f t="shared" si="1979"/>
        <v>1.4050841162967149</v>
      </c>
      <c r="KF27" s="282">
        <f t="shared" si="1979"/>
        <v>1.4050841162967149</v>
      </c>
      <c r="KG27" s="282">
        <f t="shared" si="1979"/>
        <v>1.4050841162967149</v>
      </c>
      <c r="KH27" s="282">
        <f t="shared" si="1979"/>
        <v>1.4050841162967149</v>
      </c>
      <c r="KI27" s="282">
        <f t="shared" si="1979"/>
        <v>1.4050841162967149</v>
      </c>
      <c r="KJ27" s="282">
        <f t="shared" si="1979"/>
        <v>1.4050841162967149</v>
      </c>
      <c r="KK27" s="282">
        <f t="shared" si="1979"/>
        <v>1.4050841162967149</v>
      </c>
      <c r="KL27" s="282">
        <f t="shared" si="1979"/>
        <v>1.4050841162967149</v>
      </c>
      <c r="KM27" s="282">
        <f t="shared" si="1979"/>
        <v>1.4050841162967149</v>
      </c>
      <c r="KN27" s="282">
        <f t="shared" si="1979"/>
        <v>1.4050841162967149</v>
      </c>
      <c r="KO27" s="282">
        <f t="shared" si="1979"/>
        <v>1.4050841162967149</v>
      </c>
      <c r="KP27" s="282">
        <f t="shared" si="1979"/>
        <v>1.4050841162967149</v>
      </c>
      <c r="KQ27" s="282">
        <f t="shared" si="1979"/>
        <v>1.4050841162967149</v>
      </c>
      <c r="KR27" s="282">
        <f t="shared" si="1979"/>
        <v>1.4050841162967149</v>
      </c>
      <c r="KS27" s="282">
        <f t="shared" si="1979"/>
        <v>1.4050841162967149</v>
      </c>
      <c r="KT27" s="282">
        <f t="shared" si="1979"/>
        <v>1.4050841162967149</v>
      </c>
      <c r="KU27" s="282">
        <f t="shared" si="1979"/>
        <v>1.4050841162967149</v>
      </c>
      <c r="KV27" s="282">
        <f t="shared" si="1979"/>
        <v>1.4050841162967149</v>
      </c>
      <c r="KW27" s="346">
        <f t="shared" si="1979"/>
        <v>1.4050841162967149</v>
      </c>
      <c r="KX27" s="332">
        <f t="shared" ref="KX27:MA27" si="1980">+$AM$27</f>
        <v>1.5366309144381463</v>
      </c>
      <c r="KY27" s="282">
        <f t="shared" si="1980"/>
        <v>1.5366309144381463</v>
      </c>
      <c r="KZ27" s="282">
        <f t="shared" si="1980"/>
        <v>1.5366309144381463</v>
      </c>
      <c r="LA27" s="282">
        <f t="shared" si="1980"/>
        <v>1.5366309144381463</v>
      </c>
      <c r="LB27" s="282">
        <f t="shared" si="1980"/>
        <v>1.5366309144381463</v>
      </c>
      <c r="LC27" s="282">
        <f t="shared" si="1980"/>
        <v>1.5366309144381463</v>
      </c>
      <c r="LD27" s="282">
        <f t="shared" si="1980"/>
        <v>1.5366309144381463</v>
      </c>
      <c r="LE27" s="282">
        <f t="shared" si="1980"/>
        <v>1.5366309144381463</v>
      </c>
      <c r="LF27" s="282">
        <f t="shared" si="1980"/>
        <v>1.5366309144381463</v>
      </c>
      <c r="LG27" s="282">
        <f t="shared" si="1980"/>
        <v>1.5366309144381463</v>
      </c>
      <c r="LH27" s="282">
        <f t="shared" si="1980"/>
        <v>1.5366309144381463</v>
      </c>
      <c r="LI27" s="282">
        <f t="shared" si="1980"/>
        <v>1.5366309144381463</v>
      </c>
      <c r="LJ27" s="282">
        <f t="shared" si="1980"/>
        <v>1.5366309144381463</v>
      </c>
      <c r="LK27" s="282">
        <f t="shared" si="1980"/>
        <v>1.5366309144381463</v>
      </c>
      <c r="LL27" s="282">
        <f t="shared" si="1980"/>
        <v>1.5366309144381463</v>
      </c>
      <c r="LM27" s="282">
        <f t="shared" si="1980"/>
        <v>1.5366309144381463</v>
      </c>
      <c r="LN27" s="282">
        <f t="shared" si="1980"/>
        <v>1.5366309144381463</v>
      </c>
      <c r="LO27" s="282">
        <f t="shared" si="1980"/>
        <v>1.5366309144381463</v>
      </c>
      <c r="LP27" s="282">
        <f t="shared" si="1980"/>
        <v>1.5366309144381463</v>
      </c>
      <c r="LQ27" s="282">
        <f t="shared" si="1980"/>
        <v>1.5366309144381463</v>
      </c>
      <c r="LR27" s="282">
        <f t="shared" si="1980"/>
        <v>1.5366309144381463</v>
      </c>
      <c r="LS27" s="282">
        <f t="shared" si="1980"/>
        <v>1.5366309144381463</v>
      </c>
      <c r="LT27" s="282">
        <f t="shared" si="1980"/>
        <v>1.5366309144381463</v>
      </c>
      <c r="LU27" s="282">
        <f t="shared" si="1980"/>
        <v>1.5366309144381463</v>
      </c>
      <c r="LV27" s="282">
        <f t="shared" si="1980"/>
        <v>1.5366309144381463</v>
      </c>
      <c r="LW27" s="282">
        <f t="shared" si="1980"/>
        <v>1.5366309144381463</v>
      </c>
      <c r="LX27" s="282">
        <f t="shared" si="1980"/>
        <v>1.5366309144381463</v>
      </c>
      <c r="LY27" s="282">
        <f t="shared" si="1980"/>
        <v>1.5366309144381463</v>
      </c>
      <c r="LZ27" s="282">
        <f t="shared" si="1980"/>
        <v>1.5366309144381463</v>
      </c>
      <c r="MA27" s="282">
        <f t="shared" si="1980"/>
        <v>1.5366309144381463</v>
      </c>
      <c r="MB27" s="332">
        <f t="shared" ref="MB27:NF27" si="1981">+$AN$27</f>
        <v>1.336058427322512</v>
      </c>
      <c r="MC27" s="282">
        <f t="shared" si="1981"/>
        <v>1.336058427322512</v>
      </c>
      <c r="MD27" s="282">
        <f t="shared" si="1981"/>
        <v>1.336058427322512</v>
      </c>
      <c r="ME27" s="282">
        <f t="shared" si="1981"/>
        <v>1.336058427322512</v>
      </c>
      <c r="MF27" s="282">
        <f t="shared" si="1981"/>
        <v>1.336058427322512</v>
      </c>
      <c r="MG27" s="282">
        <f t="shared" si="1981"/>
        <v>1.336058427322512</v>
      </c>
      <c r="MH27" s="282">
        <f t="shared" si="1981"/>
        <v>1.336058427322512</v>
      </c>
      <c r="MI27" s="282">
        <f t="shared" si="1981"/>
        <v>1.336058427322512</v>
      </c>
      <c r="MJ27" s="282">
        <f t="shared" si="1981"/>
        <v>1.336058427322512</v>
      </c>
      <c r="MK27" s="282">
        <f t="shared" si="1981"/>
        <v>1.336058427322512</v>
      </c>
      <c r="ML27" s="282">
        <f t="shared" si="1981"/>
        <v>1.336058427322512</v>
      </c>
      <c r="MM27" s="282">
        <f t="shared" si="1981"/>
        <v>1.336058427322512</v>
      </c>
      <c r="MN27" s="282">
        <f t="shared" si="1981"/>
        <v>1.336058427322512</v>
      </c>
      <c r="MO27" s="282">
        <f t="shared" si="1981"/>
        <v>1.336058427322512</v>
      </c>
      <c r="MP27" s="282">
        <f t="shared" si="1981"/>
        <v>1.336058427322512</v>
      </c>
      <c r="MQ27" s="282">
        <f t="shared" si="1981"/>
        <v>1.336058427322512</v>
      </c>
      <c r="MR27" s="282">
        <f t="shared" si="1981"/>
        <v>1.336058427322512</v>
      </c>
      <c r="MS27" s="282">
        <f t="shared" si="1981"/>
        <v>1.336058427322512</v>
      </c>
      <c r="MT27" s="282">
        <f t="shared" si="1981"/>
        <v>1.336058427322512</v>
      </c>
      <c r="MU27" s="282">
        <f t="shared" si="1981"/>
        <v>1.336058427322512</v>
      </c>
      <c r="MV27" s="282">
        <f t="shared" si="1981"/>
        <v>1.336058427322512</v>
      </c>
      <c r="MW27" s="282">
        <f t="shared" si="1981"/>
        <v>1.336058427322512</v>
      </c>
      <c r="MX27" s="282">
        <f t="shared" si="1981"/>
        <v>1.336058427322512</v>
      </c>
      <c r="MY27" s="282">
        <f t="shared" si="1981"/>
        <v>1.336058427322512</v>
      </c>
      <c r="MZ27" s="282">
        <f t="shared" si="1981"/>
        <v>1.336058427322512</v>
      </c>
      <c r="NA27" s="282">
        <f t="shared" si="1981"/>
        <v>1.336058427322512</v>
      </c>
      <c r="NB27" s="282">
        <f t="shared" si="1981"/>
        <v>1.336058427322512</v>
      </c>
      <c r="NC27" s="282">
        <f t="shared" si="1981"/>
        <v>1.336058427322512</v>
      </c>
      <c r="ND27" s="282">
        <f t="shared" si="1981"/>
        <v>1.336058427322512</v>
      </c>
      <c r="NE27" s="282">
        <f t="shared" si="1981"/>
        <v>1.336058427322512</v>
      </c>
      <c r="NF27" s="282">
        <f t="shared" si="1981"/>
        <v>1.336058427322512</v>
      </c>
      <c r="NG27" s="332">
        <f t="shared" ref="NG27:OP27" si="1982">+$AO$27</f>
        <v>1.3827363453626784</v>
      </c>
      <c r="NH27" s="282">
        <f t="shared" si="1982"/>
        <v>1.3827363453626784</v>
      </c>
      <c r="NI27" s="282">
        <f t="shared" si="1982"/>
        <v>1.3827363453626784</v>
      </c>
      <c r="NJ27" s="282">
        <f t="shared" si="1982"/>
        <v>1.3827363453626784</v>
      </c>
      <c r="NK27" s="282">
        <f t="shared" si="1982"/>
        <v>1.3827363453626784</v>
      </c>
      <c r="NL27" s="282">
        <f t="shared" si="1982"/>
        <v>1.3827363453626784</v>
      </c>
      <c r="NM27" s="282">
        <f t="shared" si="1982"/>
        <v>1.3827363453626784</v>
      </c>
      <c r="NN27" s="282">
        <f t="shared" si="1982"/>
        <v>1.3827363453626784</v>
      </c>
      <c r="NO27" s="282">
        <f t="shared" si="1982"/>
        <v>1.3827363453626784</v>
      </c>
      <c r="NP27" s="282">
        <f t="shared" si="1982"/>
        <v>1.3827363453626784</v>
      </c>
      <c r="NQ27" s="282">
        <f t="shared" si="1982"/>
        <v>1.3827363453626784</v>
      </c>
      <c r="NR27" s="282">
        <f t="shared" si="1982"/>
        <v>1.3827363453626784</v>
      </c>
      <c r="NS27" s="282">
        <f t="shared" si="1982"/>
        <v>1.3827363453626784</v>
      </c>
      <c r="NT27" s="282">
        <f t="shared" si="1982"/>
        <v>1.3827363453626784</v>
      </c>
      <c r="NU27" s="282">
        <f t="shared" si="1982"/>
        <v>1.3827363453626784</v>
      </c>
      <c r="NV27" s="282">
        <f t="shared" si="1982"/>
        <v>1.3827363453626784</v>
      </c>
      <c r="NW27" s="282">
        <f t="shared" si="1982"/>
        <v>1.3827363453626784</v>
      </c>
      <c r="NX27" s="282">
        <f t="shared" si="1982"/>
        <v>1.3827363453626784</v>
      </c>
      <c r="NY27" s="282">
        <f t="shared" si="1982"/>
        <v>1.3827363453626784</v>
      </c>
      <c r="NZ27" s="282">
        <f t="shared" si="1982"/>
        <v>1.3827363453626784</v>
      </c>
      <c r="OA27" s="282">
        <f t="shared" si="1982"/>
        <v>1.3827363453626784</v>
      </c>
      <c r="OB27" s="282">
        <f t="shared" si="1982"/>
        <v>1.3827363453626784</v>
      </c>
      <c r="OC27" s="282">
        <f t="shared" si="1982"/>
        <v>1.3827363453626784</v>
      </c>
      <c r="OD27" s="282">
        <f t="shared" si="1982"/>
        <v>1.3827363453626784</v>
      </c>
      <c r="OE27" s="282">
        <f t="shared" si="1982"/>
        <v>1.3827363453626784</v>
      </c>
      <c r="OF27" s="282">
        <f t="shared" si="1982"/>
        <v>1.3827363453626784</v>
      </c>
      <c r="OG27" s="282">
        <f t="shared" si="1982"/>
        <v>1.3827363453626784</v>
      </c>
      <c r="OH27" s="282">
        <f t="shared" si="1982"/>
        <v>1.3827363453626784</v>
      </c>
      <c r="OI27" s="282">
        <f t="shared" si="1982"/>
        <v>1.3827363453626784</v>
      </c>
      <c r="OJ27" s="282">
        <f t="shared" si="1982"/>
        <v>1.3827363453626784</v>
      </c>
      <c r="OK27" s="282">
        <f t="shared" si="1982"/>
        <v>1.3827363453626784</v>
      </c>
      <c r="OL27" s="282">
        <f t="shared" si="1982"/>
        <v>1.3827363453626784</v>
      </c>
      <c r="OM27" s="282">
        <f t="shared" si="1982"/>
        <v>1.3827363453626784</v>
      </c>
      <c r="ON27" s="282">
        <f t="shared" si="1982"/>
        <v>1.3827363453626784</v>
      </c>
      <c r="OO27" s="282">
        <f t="shared" si="1982"/>
        <v>1.3827363453626784</v>
      </c>
      <c r="OP27" s="346">
        <f t="shared" si="1982"/>
        <v>1.3827363453626784</v>
      </c>
      <c r="OQ27" s="363">
        <f>+LOOKUP(OQ3,$AP$3:$OP$3,$AP$27:$OP$27)</f>
        <v>1.4307476312846887</v>
      </c>
      <c r="OR27" s="363">
        <f t="shared" ref="OR27:PQ27" si="1983">+LOOKUP(OR3,$AP$3:$OP$3,$AP$27:$OP$27)</f>
        <v>1.4307476312846887</v>
      </c>
      <c r="OS27" s="363">
        <f t="shared" si="1983"/>
        <v>1.4307476312846887</v>
      </c>
      <c r="OT27" s="363">
        <f t="shared" si="1983"/>
        <v>1.4307476312846887</v>
      </c>
      <c r="OU27" s="363">
        <f t="shared" si="1983"/>
        <v>1.4307476312846887</v>
      </c>
      <c r="OV27" s="363">
        <f t="shared" si="1983"/>
        <v>1.4307476312846887</v>
      </c>
      <c r="OW27" s="363">
        <f t="shared" si="1983"/>
        <v>1.4307476312846887</v>
      </c>
      <c r="OX27" s="363">
        <f t="shared" si="1983"/>
        <v>1.4307476312846887</v>
      </c>
      <c r="OY27" s="363">
        <f t="shared" si="1983"/>
        <v>1.4307476312846887</v>
      </c>
      <c r="OZ27" s="363">
        <f t="shared" si="1983"/>
        <v>1.4307476312846887</v>
      </c>
      <c r="PA27" s="363">
        <f t="shared" si="1983"/>
        <v>1.4307476312846887</v>
      </c>
      <c r="PB27" s="363">
        <f t="shared" si="1983"/>
        <v>1.4307476312846887</v>
      </c>
      <c r="PC27" s="363">
        <f t="shared" si="1983"/>
        <v>1.4307476312846887</v>
      </c>
      <c r="PD27" s="363">
        <f t="shared" si="1983"/>
        <v>1.4307476312846887</v>
      </c>
      <c r="PE27" s="363">
        <f t="shared" si="1983"/>
        <v>1.4307476312846887</v>
      </c>
      <c r="PF27" s="363">
        <f t="shared" si="1983"/>
        <v>1.4307476312846887</v>
      </c>
      <c r="PG27" s="363">
        <f t="shared" si="1983"/>
        <v>1.4307476312846887</v>
      </c>
      <c r="PH27" s="363">
        <f t="shared" si="1983"/>
        <v>1.4307476312846887</v>
      </c>
      <c r="PI27" s="363">
        <f t="shared" si="1983"/>
        <v>1.4307476312846887</v>
      </c>
      <c r="PJ27" s="363">
        <f t="shared" si="1983"/>
        <v>1.4307476312846887</v>
      </c>
      <c r="PK27" s="363">
        <f t="shared" si="1983"/>
        <v>1.4307476312846887</v>
      </c>
      <c r="PL27" s="363">
        <f t="shared" si="1983"/>
        <v>1.4307476312846887</v>
      </c>
      <c r="PM27" s="363">
        <f t="shared" si="1983"/>
        <v>1.4307476312846887</v>
      </c>
      <c r="PN27" s="363">
        <f t="shared" si="1983"/>
        <v>1.4307476312846887</v>
      </c>
      <c r="PO27" s="363">
        <f t="shared" si="1983"/>
        <v>1.4307476312846887</v>
      </c>
      <c r="PP27" s="363">
        <f t="shared" si="1983"/>
        <v>1.5238760820923742</v>
      </c>
      <c r="PQ27" s="363">
        <f t="shared" si="1983"/>
        <v>1.5238760820923742</v>
      </c>
      <c r="PR27" s="363">
        <f t="shared" ref="PR27:RV27" si="1984">+LOOKUP(PR3,$AP$3:$OP$3,$AP$27:$OP$27)</f>
        <v>1.5238760820923742</v>
      </c>
      <c r="PS27" s="363">
        <f t="shared" si="1984"/>
        <v>1.5238760820923742</v>
      </c>
      <c r="PT27" s="363">
        <f t="shared" si="1984"/>
        <v>1.5238760820923742</v>
      </c>
      <c r="PU27" s="363">
        <f t="shared" si="1984"/>
        <v>1.5238760820923742</v>
      </c>
      <c r="PV27" s="363">
        <f t="shared" si="1984"/>
        <v>1.5238760820923742</v>
      </c>
      <c r="PW27" s="363">
        <f t="shared" si="1984"/>
        <v>1.5238760820923742</v>
      </c>
      <c r="PX27" s="363">
        <f t="shared" si="1984"/>
        <v>1.5238760820923742</v>
      </c>
      <c r="PY27" s="363">
        <f t="shared" si="1984"/>
        <v>1.5238760820923742</v>
      </c>
      <c r="PZ27" s="363">
        <f t="shared" si="1984"/>
        <v>1.5238760820923742</v>
      </c>
      <c r="QA27" s="363">
        <f t="shared" si="1984"/>
        <v>1.5238760820923742</v>
      </c>
      <c r="QB27" s="363">
        <f t="shared" si="1984"/>
        <v>1.5238760820923742</v>
      </c>
      <c r="QC27" s="363">
        <f t="shared" si="1984"/>
        <v>1.5238760820923742</v>
      </c>
      <c r="QD27" s="363">
        <f t="shared" si="1984"/>
        <v>1.5238760820923742</v>
      </c>
      <c r="QE27" s="363">
        <f t="shared" si="1984"/>
        <v>1.5238760820923742</v>
      </c>
      <c r="QF27" s="363">
        <f t="shared" si="1984"/>
        <v>1.5238760820923742</v>
      </c>
      <c r="QG27" s="363">
        <f t="shared" si="1984"/>
        <v>1.5238760820923742</v>
      </c>
      <c r="QH27" s="363">
        <f t="shared" si="1984"/>
        <v>1.5238760820923742</v>
      </c>
      <c r="QI27" s="363">
        <f t="shared" si="1984"/>
        <v>1.5238760820923742</v>
      </c>
      <c r="QJ27" s="363">
        <f t="shared" si="1984"/>
        <v>1.5238760820923742</v>
      </c>
      <c r="QK27" s="363">
        <f t="shared" si="1984"/>
        <v>1.5238760820923742</v>
      </c>
      <c r="QL27" s="363">
        <f t="shared" si="1984"/>
        <v>1.5238760820923742</v>
      </c>
      <c r="QM27" s="363">
        <f t="shared" si="1984"/>
        <v>1.5238760820923742</v>
      </c>
      <c r="QN27" s="363">
        <f t="shared" si="1984"/>
        <v>1.5238760820923742</v>
      </c>
      <c r="QO27" s="363">
        <f t="shared" si="1984"/>
        <v>1.5238760820923742</v>
      </c>
      <c r="QP27" s="363">
        <f t="shared" si="1984"/>
        <v>1.5238760820923742</v>
      </c>
      <c r="QQ27" s="363">
        <f t="shared" si="1984"/>
        <v>1.5238760820923742</v>
      </c>
      <c r="QR27" s="363">
        <f t="shared" si="1984"/>
        <v>1.5238760820923742</v>
      </c>
      <c r="QS27" s="363">
        <f t="shared" si="1984"/>
        <v>1.5238760820923742</v>
      </c>
      <c r="QT27" s="363">
        <f t="shared" si="1984"/>
        <v>1.5238760820923742</v>
      </c>
      <c r="QU27" s="363">
        <f t="shared" si="1984"/>
        <v>1.5055814745060925</v>
      </c>
      <c r="QV27" s="363">
        <f t="shared" si="1984"/>
        <v>1.5055814745060925</v>
      </c>
      <c r="QW27" s="363">
        <f t="shared" si="1984"/>
        <v>1.5055814745060925</v>
      </c>
      <c r="QX27" s="363">
        <f t="shared" si="1984"/>
        <v>1.5055814745060925</v>
      </c>
      <c r="QY27" s="363">
        <f t="shared" si="1984"/>
        <v>1.5055814745060925</v>
      </c>
      <c r="QZ27" s="363">
        <f t="shared" si="1984"/>
        <v>1.5055814745060925</v>
      </c>
      <c r="RA27" s="363">
        <f t="shared" si="1984"/>
        <v>1.5055814745060925</v>
      </c>
      <c r="RB27" s="363">
        <f t="shared" si="1984"/>
        <v>1.5055814745060925</v>
      </c>
      <c r="RC27" s="363">
        <f t="shared" si="1984"/>
        <v>1.5055814745060925</v>
      </c>
      <c r="RD27" s="363">
        <f t="shared" si="1984"/>
        <v>1.5055814745060925</v>
      </c>
      <c r="RE27" s="363">
        <f t="shared" si="1984"/>
        <v>1.5055814745060925</v>
      </c>
      <c r="RF27" s="363">
        <f t="shared" si="1984"/>
        <v>1.5055814745060925</v>
      </c>
      <c r="RG27" s="363">
        <f t="shared" si="1984"/>
        <v>1.5055814745060925</v>
      </c>
      <c r="RH27" s="363">
        <f t="shared" si="1984"/>
        <v>1.5055814745060925</v>
      </c>
      <c r="RI27" s="363">
        <f t="shared" si="1984"/>
        <v>1.5055814745060925</v>
      </c>
      <c r="RJ27" s="363">
        <f t="shared" si="1984"/>
        <v>1.5055814745060925</v>
      </c>
      <c r="RK27" s="363">
        <f t="shared" si="1984"/>
        <v>1.5055814745060925</v>
      </c>
      <c r="RL27" s="363">
        <f t="shared" si="1984"/>
        <v>1.5055814745060925</v>
      </c>
      <c r="RM27" s="363">
        <f t="shared" si="1984"/>
        <v>1.5055814745060925</v>
      </c>
      <c r="RN27" s="363">
        <f t="shared" si="1984"/>
        <v>1.5055814745060925</v>
      </c>
      <c r="RO27" s="363">
        <f t="shared" si="1984"/>
        <v>1.5055814745060925</v>
      </c>
      <c r="RP27" s="363">
        <f t="shared" si="1984"/>
        <v>1.5055814745060925</v>
      </c>
      <c r="RQ27" s="363">
        <f t="shared" si="1984"/>
        <v>1.5055814745060925</v>
      </c>
      <c r="RR27" s="363">
        <f t="shared" si="1984"/>
        <v>1.5055814745060925</v>
      </c>
      <c r="RS27" s="363">
        <f t="shared" si="1984"/>
        <v>1.5055814745060925</v>
      </c>
      <c r="RT27" s="363">
        <f t="shared" si="1984"/>
        <v>1.5055814745060925</v>
      </c>
      <c r="RU27" s="363">
        <f t="shared" si="1984"/>
        <v>1.5055814745060925</v>
      </c>
      <c r="RV27" s="363">
        <f t="shared" si="1984"/>
        <v>1.5055814745060925</v>
      </c>
      <c r="RW27" s="363">
        <f t="shared" ref="RW27:UH27" si="1985">+LOOKUP(RW3,$AP$3:$OP$3,$AP$27:$OP$27)</f>
        <v>1.329604360682203</v>
      </c>
      <c r="RX27" s="363">
        <f t="shared" si="1985"/>
        <v>1.329604360682203</v>
      </c>
      <c r="RY27" s="363">
        <f t="shared" si="1985"/>
        <v>1.329604360682203</v>
      </c>
      <c r="RZ27" s="363">
        <f t="shared" si="1985"/>
        <v>1.329604360682203</v>
      </c>
      <c r="SA27" s="363">
        <f t="shared" si="1985"/>
        <v>1.329604360682203</v>
      </c>
      <c r="SB27" s="363">
        <f t="shared" si="1985"/>
        <v>1.329604360682203</v>
      </c>
      <c r="SC27" s="363">
        <f t="shared" si="1985"/>
        <v>1.329604360682203</v>
      </c>
      <c r="SD27" s="363">
        <f t="shared" si="1985"/>
        <v>1.329604360682203</v>
      </c>
      <c r="SE27" s="363">
        <f t="shared" si="1985"/>
        <v>1.329604360682203</v>
      </c>
      <c r="SF27" s="363">
        <f t="shared" si="1985"/>
        <v>1.329604360682203</v>
      </c>
      <c r="SG27" s="363">
        <f t="shared" si="1985"/>
        <v>1.329604360682203</v>
      </c>
      <c r="SH27" s="363">
        <f t="shared" si="1985"/>
        <v>1.329604360682203</v>
      </c>
      <c r="SI27" s="363">
        <f t="shared" si="1985"/>
        <v>1.329604360682203</v>
      </c>
      <c r="SJ27" s="363">
        <f t="shared" si="1985"/>
        <v>1.329604360682203</v>
      </c>
      <c r="SK27" s="363">
        <f t="shared" si="1985"/>
        <v>1.329604360682203</v>
      </c>
      <c r="SL27" s="363">
        <f t="shared" si="1985"/>
        <v>1.329604360682203</v>
      </c>
      <c r="SM27" s="363">
        <f t="shared" si="1985"/>
        <v>1.329604360682203</v>
      </c>
      <c r="SN27" s="363">
        <f t="shared" si="1985"/>
        <v>1.329604360682203</v>
      </c>
      <c r="SO27" s="363">
        <f t="shared" si="1985"/>
        <v>1.329604360682203</v>
      </c>
      <c r="SP27" s="363">
        <f t="shared" si="1985"/>
        <v>1.329604360682203</v>
      </c>
      <c r="SQ27" s="363">
        <f t="shared" si="1985"/>
        <v>1.329604360682203</v>
      </c>
      <c r="SR27" s="363">
        <f t="shared" si="1985"/>
        <v>1.329604360682203</v>
      </c>
      <c r="SS27" s="363">
        <f t="shared" si="1985"/>
        <v>1.329604360682203</v>
      </c>
      <c r="ST27" s="363">
        <f t="shared" si="1985"/>
        <v>1.329604360682203</v>
      </c>
      <c r="SU27" s="363">
        <f t="shared" si="1985"/>
        <v>1.329604360682203</v>
      </c>
      <c r="SV27" s="363">
        <f t="shared" si="1985"/>
        <v>1.329604360682203</v>
      </c>
      <c r="SW27" s="363">
        <f t="shared" si="1985"/>
        <v>1.329604360682203</v>
      </c>
      <c r="SX27" s="363">
        <f t="shared" si="1985"/>
        <v>1.329604360682203</v>
      </c>
      <c r="SY27" s="363">
        <f t="shared" si="1985"/>
        <v>1.329604360682203</v>
      </c>
      <c r="SZ27" s="363">
        <f t="shared" si="1985"/>
        <v>1.329604360682203</v>
      </c>
      <c r="TA27" s="363">
        <f t="shared" si="1985"/>
        <v>1.329604360682203</v>
      </c>
      <c r="TB27" s="363">
        <f t="shared" si="1985"/>
        <v>1.0804122809473657</v>
      </c>
      <c r="TC27" s="363">
        <f t="shared" si="1985"/>
        <v>1.0804122809473657</v>
      </c>
      <c r="TD27" s="363">
        <f t="shared" si="1985"/>
        <v>1.0804122809473657</v>
      </c>
      <c r="TE27" s="363">
        <f t="shared" si="1985"/>
        <v>1.0804122809473657</v>
      </c>
      <c r="TF27" s="363">
        <f t="shared" si="1985"/>
        <v>1.0804122809473657</v>
      </c>
      <c r="TG27" s="363">
        <f t="shared" si="1985"/>
        <v>1.0804122809473657</v>
      </c>
      <c r="TH27" s="363">
        <f t="shared" si="1985"/>
        <v>1.0804122809473657</v>
      </c>
      <c r="TI27" s="363">
        <f t="shared" si="1985"/>
        <v>1.0804122809473657</v>
      </c>
      <c r="TJ27" s="363">
        <f t="shared" si="1985"/>
        <v>1.0804122809473657</v>
      </c>
      <c r="TK27" s="363">
        <f t="shared" si="1985"/>
        <v>1.0804122809473657</v>
      </c>
      <c r="TL27" s="363">
        <f t="shared" si="1985"/>
        <v>1.0804122809473657</v>
      </c>
      <c r="TM27" s="363">
        <f t="shared" si="1985"/>
        <v>1.0804122809473657</v>
      </c>
      <c r="TN27" s="363">
        <f t="shared" si="1985"/>
        <v>1.0804122809473657</v>
      </c>
      <c r="TO27" s="363">
        <f t="shared" si="1985"/>
        <v>1.0804122809473657</v>
      </c>
      <c r="TP27" s="363">
        <f t="shared" si="1985"/>
        <v>1.0804122809473657</v>
      </c>
      <c r="TQ27" s="363">
        <f t="shared" si="1985"/>
        <v>1.0804122809473657</v>
      </c>
      <c r="TR27" s="363">
        <f t="shared" si="1985"/>
        <v>1.0804122809473657</v>
      </c>
      <c r="TS27" s="363">
        <f t="shared" si="1985"/>
        <v>1.0804122809473657</v>
      </c>
      <c r="TT27" s="363">
        <f t="shared" si="1985"/>
        <v>1.0804122809473657</v>
      </c>
      <c r="TU27" s="363">
        <f t="shared" si="1985"/>
        <v>1.0804122809473657</v>
      </c>
      <c r="TV27" s="363">
        <f t="shared" si="1985"/>
        <v>1.0804122809473657</v>
      </c>
      <c r="TW27" s="363">
        <f t="shared" si="1985"/>
        <v>1.0804122809473657</v>
      </c>
      <c r="TX27" s="363">
        <f t="shared" si="1985"/>
        <v>1.0804122809473657</v>
      </c>
      <c r="TY27" s="363">
        <f t="shared" si="1985"/>
        <v>1.0804122809473657</v>
      </c>
      <c r="TZ27" s="363">
        <f t="shared" si="1985"/>
        <v>1.0804122809473657</v>
      </c>
      <c r="UA27" s="363">
        <f t="shared" si="1985"/>
        <v>1.0804122809473657</v>
      </c>
      <c r="UB27" s="363">
        <f t="shared" si="1985"/>
        <v>1.0804122809473657</v>
      </c>
      <c r="UC27" s="363">
        <f t="shared" si="1985"/>
        <v>1.0804122809473657</v>
      </c>
      <c r="UD27" s="363">
        <f t="shared" si="1985"/>
        <v>1.0804122809473657</v>
      </c>
      <c r="UE27" s="363">
        <f t="shared" si="1985"/>
        <v>1.0804122809473657</v>
      </c>
      <c r="UF27" s="363">
        <f t="shared" si="1985"/>
        <v>1.236637937067246</v>
      </c>
      <c r="UG27" s="363">
        <f t="shared" si="1985"/>
        <v>1.236637937067246</v>
      </c>
      <c r="UH27" s="363">
        <f t="shared" si="1985"/>
        <v>1.236637937067246</v>
      </c>
      <c r="UI27" s="363">
        <f t="shared" ref="UI27:WT27" si="1986">+LOOKUP(UI3,$AP$3:$OP$3,$AP$27:$OP$27)</f>
        <v>1.236637937067246</v>
      </c>
      <c r="UJ27" s="363">
        <f t="shared" si="1986"/>
        <v>1.236637937067246</v>
      </c>
      <c r="UK27" s="363">
        <f t="shared" si="1986"/>
        <v>1.236637937067246</v>
      </c>
      <c r="UL27" s="363">
        <f t="shared" si="1986"/>
        <v>1.236637937067246</v>
      </c>
      <c r="UM27" s="363">
        <f t="shared" si="1986"/>
        <v>1.236637937067246</v>
      </c>
      <c r="UN27" s="363">
        <f t="shared" si="1986"/>
        <v>1.236637937067246</v>
      </c>
      <c r="UO27" s="363">
        <f t="shared" si="1986"/>
        <v>1.236637937067246</v>
      </c>
      <c r="UP27" s="363">
        <f t="shared" si="1986"/>
        <v>1.236637937067246</v>
      </c>
      <c r="UQ27" s="363">
        <f t="shared" si="1986"/>
        <v>1.236637937067246</v>
      </c>
      <c r="UR27" s="363">
        <f t="shared" si="1986"/>
        <v>1.236637937067246</v>
      </c>
      <c r="US27" s="363">
        <f t="shared" si="1986"/>
        <v>1.236637937067246</v>
      </c>
      <c r="UT27" s="363">
        <f t="shared" si="1986"/>
        <v>1.236637937067246</v>
      </c>
      <c r="UU27" s="363">
        <f t="shared" si="1986"/>
        <v>1.236637937067246</v>
      </c>
      <c r="UV27" s="363">
        <f t="shared" si="1986"/>
        <v>1.236637937067246</v>
      </c>
      <c r="UW27" s="363">
        <f t="shared" si="1986"/>
        <v>1.236637937067246</v>
      </c>
      <c r="UX27" s="363">
        <f t="shared" si="1986"/>
        <v>1.236637937067246</v>
      </c>
      <c r="UY27" s="363">
        <f t="shared" si="1986"/>
        <v>1.236637937067246</v>
      </c>
      <c r="UZ27" s="363">
        <f t="shared" si="1986"/>
        <v>1.236637937067246</v>
      </c>
      <c r="VA27" s="363">
        <f t="shared" si="1986"/>
        <v>1.236637937067246</v>
      </c>
      <c r="VB27" s="363">
        <f t="shared" si="1986"/>
        <v>1.236637937067246</v>
      </c>
      <c r="VC27" s="363">
        <f t="shared" si="1986"/>
        <v>1.236637937067246</v>
      </c>
      <c r="VD27" s="363">
        <f t="shared" si="1986"/>
        <v>1.236637937067246</v>
      </c>
      <c r="VE27" s="363">
        <f t="shared" si="1986"/>
        <v>1.236637937067246</v>
      </c>
      <c r="VF27" s="363">
        <f t="shared" si="1986"/>
        <v>1.236637937067246</v>
      </c>
      <c r="VG27" s="363">
        <f t="shared" si="1986"/>
        <v>1.236637937067246</v>
      </c>
      <c r="VH27" s="363">
        <f t="shared" si="1986"/>
        <v>1.236637937067246</v>
      </c>
      <c r="VI27" s="363">
        <f t="shared" si="1986"/>
        <v>1.236637937067246</v>
      </c>
      <c r="VJ27" s="363">
        <f t="shared" si="1986"/>
        <v>1.236637937067246</v>
      </c>
      <c r="VK27" s="363">
        <f t="shared" si="1986"/>
        <v>1.1864575826473605</v>
      </c>
      <c r="VL27" s="363">
        <f t="shared" si="1986"/>
        <v>1.1864575826473605</v>
      </c>
      <c r="VM27" s="363">
        <f t="shared" si="1986"/>
        <v>1.1864575826473605</v>
      </c>
      <c r="VN27" s="363">
        <f t="shared" si="1986"/>
        <v>1.1864575826473605</v>
      </c>
      <c r="VO27" s="363">
        <f t="shared" si="1986"/>
        <v>1.1864575826473605</v>
      </c>
      <c r="VP27" s="363">
        <f t="shared" si="1986"/>
        <v>1.1864575826473605</v>
      </c>
      <c r="VQ27" s="363">
        <f t="shared" si="1986"/>
        <v>1.1864575826473605</v>
      </c>
      <c r="VR27" s="363">
        <f t="shared" si="1986"/>
        <v>1.1864575826473605</v>
      </c>
      <c r="VS27" s="363">
        <f t="shared" si="1986"/>
        <v>1.1864575826473605</v>
      </c>
      <c r="VT27" s="363">
        <f t="shared" si="1986"/>
        <v>1.1864575826473605</v>
      </c>
      <c r="VU27" s="363">
        <f t="shared" si="1986"/>
        <v>1.1864575826473605</v>
      </c>
      <c r="VV27" s="363">
        <f t="shared" si="1986"/>
        <v>1.1864575826473605</v>
      </c>
      <c r="VW27" s="363">
        <f t="shared" si="1986"/>
        <v>1.1864575826473605</v>
      </c>
      <c r="VX27" s="363">
        <f t="shared" si="1986"/>
        <v>1.1864575826473605</v>
      </c>
      <c r="VY27" s="363">
        <f t="shared" si="1986"/>
        <v>1.1864575826473605</v>
      </c>
      <c r="VZ27" s="363">
        <f t="shared" si="1986"/>
        <v>1.1864575826473605</v>
      </c>
      <c r="WA27" s="363">
        <f t="shared" si="1986"/>
        <v>1.1864575826473605</v>
      </c>
      <c r="WB27" s="363">
        <f t="shared" si="1986"/>
        <v>1.1864575826473605</v>
      </c>
      <c r="WC27" s="363">
        <f t="shared" si="1986"/>
        <v>1.1864575826473605</v>
      </c>
      <c r="WD27" s="363">
        <f t="shared" si="1986"/>
        <v>1.1864575826473605</v>
      </c>
      <c r="WE27" s="363">
        <f t="shared" si="1986"/>
        <v>1.1864575826473605</v>
      </c>
      <c r="WF27" s="363">
        <f t="shared" si="1986"/>
        <v>1.1864575826473605</v>
      </c>
      <c r="WG27" s="363">
        <f t="shared" si="1986"/>
        <v>1.1864575826473605</v>
      </c>
      <c r="WH27" s="363">
        <f t="shared" si="1986"/>
        <v>1.1864575826473605</v>
      </c>
      <c r="WI27" s="363">
        <f t="shared" si="1986"/>
        <v>1.1864575826473605</v>
      </c>
      <c r="WJ27" s="363">
        <f t="shared" si="1986"/>
        <v>1.1864575826473605</v>
      </c>
      <c r="WK27" s="363">
        <f t="shared" si="1986"/>
        <v>1.1864575826473605</v>
      </c>
      <c r="WL27" s="363">
        <f t="shared" si="1986"/>
        <v>1.1864575826473605</v>
      </c>
      <c r="WM27" s="363">
        <f t="shared" si="1986"/>
        <v>1.1864575826473605</v>
      </c>
      <c r="WN27" s="363">
        <f t="shared" si="1986"/>
        <v>1.1864575826473605</v>
      </c>
      <c r="WO27" s="363">
        <f t="shared" si="1986"/>
        <v>1.3074715299334381</v>
      </c>
      <c r="WP27" s="363">
        <f t="shared" si="1986"/>
        <v>1.3074715299334381</v>
      </c>
      <c r="WQ27" s="363">
        <f t="shared" si="1986"/>
        <v>1.3074715299334381</v>
      </c>
      <c r="WR27" s="363">
        <f t="shared" si="1986"/>
        <v>1.3074715299334381</v>
      </c>
      <c r="WS27" s="363">
        <f t="shared" si="1986"/>
        <v>1.3074715299334381</v>
      </c>
      <c r="WT27" s="363">
        <f t="shared" si="1986"/>
        <v>1.3074715299334381</v>
      </c>
      <c r="WU27" s="363">
        <f t="shared" ref="WU27:ZF27" si="1987">+LOOKUP(WU3,$AP$3:$OP$3,$AP$27:$OP$27)</f>
        <v>1.3074715299334381</v>
      </c>
      <c r="WV27" s="363">
        <f t="shared" si="1987"/>
        <v>1.3074715299334381</v>
      </c>
      <c r="WW27" s="363">
        <f t="shared" si="1987"/>
        <v>1.3074715299334381</v>
      </c>
      <c r="WX27" s="363">
        <f t="shared" si="1987"/>
        <v>1.3074715299334381</v>
      </c>
      <c r="WY27" s="363">
        <f t="shared" si="1987"/>
        <v>1.3074715299334381</v>
      </c>
      <c r="WZ27" s="363">
        <f t="shared" si="1987"/>
        <v>1.3074715299334381</v>
      </c>
      <c r="XA27" s="363">
        <f t="shared" si="1987"/>
        <v>1.3074715299334381</v>
      </c>
      <c r="XB27" s="363">
        <f t="shared" si="1987"/>
        <v>1.3074715299334381</v>
      </c>
      <c r="XC27" s="363">
        <f t="shared" si="1987"/>
        <v>1.3074715299334381</v>
      </c>
      <c r="XD27" s="363">
        <f t="shared" si="1987"/>
        <v>1.3074715299334381</v>
      </c>
      <c r="XE27" s="363">
        <f t="shared" si="1987"/>
        <v>1.3074715299334381</v>
      </c>
      <c r="XF27" s="363">
        <f t="shared" si="1987"/>
        <v>1.3074715299334381</v>
      </c>
      <c r="XG27" s="363">
        <f t="shared" si="1987"/>
        <v>1.3074715299334381</v>
      </c>
      <c r="XH27" s="363">
        <f t="shared" si="1987"/>
        <v>1.3074715299334381</v>
      </c>
      <c r="XI27" s="363">
        <f t="shared" si="1987"/>
        <v>1.3074715299334381</v>
      </c>
      <c r="XJ27" s="363">
        <f t="shared" si="1987"/>
        <v>1.3074715299334381</v>
      </c>
      <c r="XK27" s="363">
        <f t="shared" si="1987"/>
        <v>1.3074715299334381</v>
      </c>
      <c r="XL27" s="363">
        <f t="shared" si="1987"/>
        <v>1.3074715299334381</v>
      </c>
      <c r="XM27" s="363">
        <f t="shared" si="1987"/>
        <v>1.3074715299334381</v>
      </c>
      <c r="XN27" s="363">
        <f t="shared" si="1987"/>
        <v>1.3074715299334381</v>
      </c>
      <c r="XO27" s="363">
        <f t="shared" si="1987"/>
        <v>1.3074715299334381</v>
      </c>
      <c r="XP27" s="363">
        <f t="shared" si="1987"/>
        <v>1.3074715299334381</v>
      </c>
      <c r="XQ27" s="363">
        <f t="shared" si="1987"/>
        <v>1.3074715299334381</v>
      </c>
      <c r="XR27" s="363">
        <f t="shared" si="1987"/>
        <v>1.3074715299334381</v>
      </c>
      <c r="XS27" s="363">
        <f t="shared" si="1987"/>
        <v>1.3074715299334381</v>
      </c>
      <c r="XT27" s="363">
        <f t="shared" si="1987"/>
        <v>1.4050841162967149</v>
      </c>
      <c r="XU27" s="363">
        <f t="shared" si="1987"/>
        <v>1.4050841162967149</v>
      </c>
      <c r="XV27" s="363">
        <f t="shared" si="1987"/>
        <v>1.4050841162967149</v>
      </c>
      <c r="XW27" s="363">
        <f t="shared" si="1987"/>
        <v>1.4050841162967149</v>
      </c>
      <c r="XX27" s="363">
        <f t="shared" si="1987"/>
        <v>1.4050841162967149</v>
      </c>
      <c r="XY27" s="363">
        <f t="shared" si="1987"/>
        <v>1.4050841162967149</v>
      </c>
      <c r="XZ27" s="363">
        <f t="shared" si="1987"/>
        <v>1.4050841162967149</v>
      </c>
      <c r="YA27" s="363">
        <f t="shared" si="1987"/>
        <v>1.4050841162967149</v>
      </c>
      <c r="YB27" s="363">
        <f t="shared" si="1987"/>
        <v>1.4050841162967149</v>
      </c>
      <c r="YC27" s="363">
        <f t="shared" si="1987"/>
        <v>1.4050841162967149</v>
      </c>
      <c r="YD27" s="363">
        <f t="shared" si="1987"/>
        <v>1.4050841162967149</v>
      </c>
      <c r="YE27" s="363">
        <f t="shared" si="1987"/>
        <v>1.4050841162967149</v>
      </c>
      <c r="YF27" s="363">
        <f t="shared" si="1987"/>
        <v>1.4050841162967149</v>
      </c>
      <c r="YG27" s="363">
        <f t="shared" si="1987"/>
        <v>1.4050841162967149</v>
      </c>
      <c r="YH27" s="363">
        <f t="shared" si="1987"/>
        <v>1.4050841162967149</v>
      </c>
      <c r="YI27" s="363">
        <f t="shared" si="1987"/>
        <v>1.4050841162967149</v>
      </c>
      <c r="YJ27" s="363">
        <f t="shared" si="1987"/>
        <v>1.4050841162967149</v>
      </c>
      <c r="YK27" s="363">
        <f t="shared" si="1987"/>
        <v>1.4050841162967149</v>
      </c>
      <c r="YL27" s="363">
        <f t="shared" si="1987"/>
        <v>1.4050841162967149</v>
      </c>
      <c r="YM27" s="363">
        <f t="shared" si="1987"/>
        <v>1.4050841162967149</v>
      </c>
      <c r="YN27" s="363">
        <f t="shared" si="1987"/>
        <v>1.4050841162967149</v>
      </c>
      <c r="YO27" s="363">
        <f t="shared" si="1987"/>
        <v>1.4050841162967149</v>
      </c>
      <c r="YP27" s="363">
        <f t="shared" si="1987"/>
        <v>1.4050841162967149</v>
      </c>
      <c r="YQ27" s="363">
        <f t="shared" si="1987"/>
        <v>1.4050841162967149</v>
      </c>
      <c r="YR27" s="363">
        <f t="shared" si="1987"/>
        <v>1.4050841162967149</v>
      </c>
      <c r="YS27" s="363">
        <f t="shared" si="1987"/>
        <v>1.4050841162967149</v>
      </c>
      <c r="YT27" s="363">
        <f t="shared" si="1987"/>
        <v>1.4050841162967149</v>
      </c>
      <c r="YU27" s="363">
        <f t="shared" si="1987"/>
        <v>1.4050841162967149</v>
      </c>
      <c r="YV27" s="363">
        <f t="shared" si="1987"/>
        <v>1.4050841162967149</v>
      </c>
      <c r="YW27" s="363">
        <f t="shared" si="1987"/>
        <v>1.4050841162967149</v>
      </c>
      <c r="YX27" s="363">
        <f t="shared" si="1987"/>
        <v>1.4050841162967149</v>
      </c>
      <c r="YY27" s="363">
        <f t="shared" si="1987"/>
        <v>1.5366309144381463</v>
      </c>
      <c r="YZ27" s="363">
        <f t="shared" si="1987"/>
        <v>1.5366309144381463</v>
      </c>
      <c r="ZA27" s="363">
        <f t="shared" si="1987"/>
        <v>1.5366309144381463</v>
      </c>
      <c r="ZB27" s="363">
        <f t="shared" si="1987"/>
        <v>1.5366309144381463</v>
      </c>
      <c r="ZC27" s="363">
        <f t="shared" si="1987"/>
        <v>1.5366309144381463</v>
      </c>
      <c r="ZD27" s="363">
        <f t="shared" si="1987"/>
        <v>1.5366309144381463</v>
      </c>
      <c r="ZE27" s="363">
        <f t="shared" si="1987"/>
        <v>1.5366309144381463</v>
      </c>
      <c r="ZF27" s="363">
        <f t="shared" si="1987"/>
        <v>1.5366309144381463</v>
      </c>
      <c r="ZG27" s="363">
        <f t="shared" ref="ZG27:ABR27" si="1988">+LOOKUP(ZG3,$AP$3:$OP$3,$AP$27:$OP$27)</f>
        <v>1.5366309144381463</v>
      </c>
      <c r="ZH27" s="363">
        <f t="shared" si="1988"/>
        <v>1.5366309144381463</v>
      </c>
      <c r="ZI27" s="363">
        <f t="shared" si="1988"/>
        <v>1.5366309144381463</v>
      </c>
      <c r="ZJ27" s="363">
        <f t="shared" si="1988"/>
        <v>1.5366309144381463</v>
      </c>
      <c r="ZK27" s="363">
        <f t="shared" si="1988"/>
        <v>1.5366309144381463</v>
      </c>
      <c r="ZL27" s="363">
        <f t="shared" si="1988"/>
        <v>1.5366309144381463</v>
      </c>
      <c r="ZM27" s="363">
        <f t="shared" si="1988"/>
        <v>1.5366309144381463</v>
      </c>
      <c r="ZN27" s="363">
        <f t="shared" si="1988"/>
        <v>1.5366309144381463</v>
      </c>
      <c r="ZO27" s="363">
        <f t="shared" si="1988"/>
        <v>1.5366309144381463</v>
      </c>
      <c r="ZP27" s="363">
        <f t="shared" si="1988"/>
        <v>1.5366309144381463</v>
      </c>
      <c r="ZQ27" s="363">
        <f t="shared" si="1988"/>
        <v>1.5366309144381463</v>
      </c>
      <c r="ZR27" s="363">
        <f t="shared" si="1988"/>
        <v>1.5366309144381463</v>
      </c>
      <c r="ZS27" s="363">
        <f t="shared" si="1988"/>
        <v>1.5366309144381463</v>
      </c>
      <c r="ZT27" s="363">
        <f t="shared" si="1988"/>
        <v>1.5366309144381463</v>
      </c>
      <c r="ZU27" s="363">
        <f t="shared" si="1988"/>
        <v>1.5366309144381463</v>
      </c>
      <c r="ZV27" s="363">
        <f t="shared" si="1988"/>
        <v>1.5366309144381463</v>
      </c>
      <c r="ZW27" s="363">
        <f t="shared" si="1988"/>
        <v>1.5366309144381463</v>
      </c>
      <c r="ZX27" s="363">
        <f t="shared" si="1988"/>
        <v>1.5366309144381463</v>
      </c>
      <c r="ZY27" s="363">
        <f t="shared" si="1988"/>
        <v>1.5366309144381463</v>
      </c>
      <c r="ZZ27" s="363">
        <f t="shared" si="1988"/>
        <v>1.5366309144381463</v>
      </c>
      <c r="AAA27" s="363">
        <f t="shared" si="1988"/>
        <v>1.5366309144381463</v>
      </c>
      <c r="AAB27" s="363">
        <f t="shared" si="1988"/>
        <v>1.5366309144381463</v>
      </c>
      <c r="AAC27" s="363">
        <f t="shared" si="1988"/>
        <v>1.336058427322512</v>
      </c>
      <c r="AAD27" s="363">
        <f t="shared" si="1988"/>
        <v>1.336058427322512</v>
      </c>
      <c r="AAE27" s="363">
        <f t="shared" si="1988"/>
        <v>1.336058427322512</v>
      </c>
      <c r="AAF27" s="363">
        <f t="shared" si="1988"/>
        <v>1.336058427322512</v>
      </c>
      <c r="AAG27" s="363">
        <f t="shared" si="1988"/>
        <v>1.336058427322512</v>
      </c>
      <c r="AAH27" s="363">
        <f t="shared" si="1988"/>
        <v>1.336058427322512</v>
      </c>
      <c r="AAI27" s="363">
        <f t="shared" si="1988"/>
        <v>1.336058427322512</v>
      </c>
      <c r="AAJ27" s="363">
        <f t="shared" si="1988"/>
        <v>1.336058427322512</v>
      </c>
      <c r="AAK27" s="363">
        <f t="shared" si="1988"/>
        <v>1.336058427322512</v>
      </c>
      <c r="AAL27" s="363">
        <f t="shared" si="1988"/>
        <v>1.336058427322512</v>
      </c>
      <c r="AAM27" s="363">
        <f t="shared" si="1988"/>
        <v>1.336058427322512</v>
      </c>
      <c r="AAN27" s="363">
        <f t="shared" si="1988"/>
        <v>1.336058427322512</v>
      </c>
      <c r="AAO27" s="363">
        <f t="shared" si="1988"/>
        <v>1.336058427322512</v>
      </c>
      <c r="AAP27" s="363">
        <f t="shared" si="1988"/>
        <v>1.336058427322512</v>
      </c>
      <c r="AAQ27" s="363">
        <f t="shared" si="1988"/>
        <v>1.336058427322512</v>
      </c>
      <c r="AAR27" s="363">
        <f t="shared" si="1988"/>
        <v>1.336058427322512</v>
      </c>
      <c r="AAS27" s="363">
        <f t="shared" si="1988"/>
        <v>1.336058427322512</v>
      </c>
      <c r="AAT27" s="363">
        <f t="shared" si="1988"/>
        <v>1.336058427322512</v>
      </c>
      <c r="AAU27" s="363">
        <f t="shared" si="1988"/>
        <v>1.336058427322512</v>
      </c>
      <c r="AAV27" s="363">
        <f t="shared" si="1988"/>
        <v>1.336058427322512</v>
      </c>
      <c r="AAW27" s="363">
        <f t="shared" si="1988"/>
        <v>1.336058427322512</v>
      </c>
      <c r="AAX27" s="363">
        <f t="shared" si="1988"/>
        <v>1.336058427322512</v>
      </c>
      <c r="AAY27" s="363">
        <f t="shared" si="1988"/>
        <v>1.336058427322512</v>
      </c>
      <c r="AAZ27" s="363">
        <f t="shared" si="1988"/>
        <v>1.336058427322512</v>
      </c>
      <c r="ABA27" s="363">
        <f t="shared" si="1988"/>
        <v>1.336058427322512</v>
      </c>
      <c r="ABB27" s="363">
        <f t="shared" si="1988"/>
        <v>1.336058427322512</v>
      </c>
      <c r="ABC27" s="363">
        <f t="shared" si="1988"/>
        <v>1.336058427322512</v>
      </c>
      <c r="ABD27" s="363">
        <f t="shared" si="1988"/>
        <v>1.336058427322512</v>
      </c>
      <c r="ABE27" s="363">
        <f t="shared" si="1988"/>
        <v>1.336058427322512</v>
      </c>
      <c r="ABF27" s="363">
        <f t="shared" si="1988"/>
        <v>1.336058427322512</v>
      </c>
      <c r="ABG27" s="363">
        <f t="shared" si="1988"/>
        <v>1.336058427322512</v>
      </c>
      <c r="ABH27" s="363">
        <f t="shared" si="1988"/>
        <v>1.3827363453626784</v>
      </c>
      <c r="ABI27" s="363">
        <f t="shared" si="1988"/>
        <v>1.3827363453626784</v>
      </c>
      <c r="ABJ27" s="363">
        <f t="shared" si="1988"/>
        <v>1.3827363453626784</v>
      </c>
      <c r="ABK27" s="363">
        <f t="shared" si="1988"/>
        <v>1.3827363453626784</v>
      </c>
      <c r="ABL27" s="363">
        <f t="shared" si="1988"/>
        <v>1.3827363453626784</v>
      </c>
      <c r="ABM27" s="363">
        <f t="shared" si="1988"/>
        <v>1.3827363453626784</v>
      </c>
      <c r="ABN27" s="363">
        <f t="shared" si="1988"/>
        <v>1.3827363453626784</v>
      </c>
      <c r="ABO27" s="363">
        <f t="shared" si="1988"/>
        <v>1.3827363453626784</v>
      </c>
      <c r="ABP27" s="363">
        <f t="shared" si="1988"/>
        <v>1.3827363453626784</v>
      </c>
      <c r="ABQ27" s="363">
        <f t="shared" si="1988"/>
        <v>1.3827363453626784</v>
      </c>
      <c r="ABR27" s="363">
        <f t="shared" si="1988"/>
        <v>1.3827363453626784</v>
      </c>
      <c r="ABS27" s="363">
        <f t="shared" ref="ABS27:ACQ27" si="1989">+LOOKUP(ABS3,$AP$3:$OP$3,$AP$27:$OP$27)</f>
        <v>1.3827363453626784</v>
      </c>
      <c r="ABT27" s="363">
        <f t="shared" si="1989"/>
        <v>1.3827363453626784</v>
      </c>
      <c r="ABU27" s="363">
        <f t="shared" si="1989"/>
        <v>1.3827363453626784</v>
      </c>
      <c r="ABV27" s="363">
        <f t="shared" si="1989"/>
        <v>1.3827363453626784</v>
      </c>
      <c r="ABW27" s="363">
        <f t="shared" si="1989"/>
        <v>1.3827363453626784</v>
      </c>
      <c r="ABX27" s="363">
        <f t="shared" si="1989"/>
        <v>1.3827363453626784</v>
      </c>
      <c r="ABY27" s="363">
        <f t="shared" si="1989"/>
        <v>1.3827363453626784</v>
      </c>
      <c r="ABZ27" s="363">
        <f t="shared" si="1989"/>
        <v>1.3827363453626784</v>
      </c>
      <c r="ACA27" s="363">
        <f t="shared" si="1989"/>
        <v>1.3827363453626784</v>
      </c>
      <c r="ACB27" s="363">
        <f t="shared" si="1989"/>
        <v>1.3827363453626784</v>
      </c>
      <c r="ACC27" s="363">
        <f t="shared" si="1989"/>
        <v>1.3827363453626784</v>
      </c>
      <c r="ACD27" s="363">
        <f t="shared" si="1989"/>
        <v>1.3827363453626784</v>
      </c>
      <c r="ACE27" s="363">
        <f t="shared" si="1989"/>
        <v>1.3827363453626784</v>
      </c>
      <c r="ACF27" s="363">
        <f t="shared" si="1989"/>
        <v>1.3827363453626784</v>
      </c>
      <c r="ACG27" s="363">
        <f t="shared" si="1989"/>
        <v>1.3827363453626784</v>
      </c>
      <c r="ACH27" s="363">
        <f t="shared" si="1989"/>
        <v>1.3827363453626784</v>
      </c>
      <c r="ACI27" s="363">
        <f t="shared" si="1989"/>
        <v>1.3827363453626784</v>
      </c>
      <c r="ACJ27" s="363">
        <f t="shared" si="1989"/>
        <v>1.3827363453626784</v>
      </c>
      <c r="ACK27" s="363">
        <f t="shared" si="1989"/>
        <v>1.3827363453626784</v>
      </c>
      <c r="ACL27" s="363">
        <f t="shared" si="1989"/>
        <v>1.3827363453626784</v>
      </c>
      <c r="ACM27" s="363">
        <f t="shared" si="1989"/>
        <v>1.3827363453626784</v>
      </c>
      <c r="ACN27" s="363">
        <f t="shared" si="1989"/>
        <v>1.3827363453626784</v>
      </c>
      <c r="ACO27" s="363">
        <f t="shared" si="1989"/>
        <v>1.3827363453626784</v>
      </c>
      <c r="ACP27" s="363">
        <f t="shared" si="1989"/>
        <v>1.3827363453626784</v>
      </c>
      <c r="ACQ27" s="363">
        <f t="shared" si="1989"/>
        <v>1.3827363453626784</v>
      </c>
      <c r="ACR27" s="363">
        <f>+ACR28*31.1035/ACR14</f>
        <v>1.4307476312846892</v>
      </c>
      <c r="ACS27" s="363">
        <f>+ACS28*31.1035/ACS14</f>
        <v>1.4307476312846892</v>
      </c>
      <c r="ACT27" s="363">
        <f t="shared" ref="ACT27:AER27" si="1990">+ACT28*31.1035/ACT14</f>
        <v>1.4307476312846892</v>
      </c>
      <c r="ACU27" s="363">
        <f t="shared" si="1990"/>
        <v>1.4307476312846892</v>
      </c>
      <c r="ACV27" s="363">
        <f t="shared" si="1990"/>
        <v>1.4972679532901787</v>
      </c>
      <c r="ACW27" s="363">
        <f t="shared" si="1990"/>
        <v>1.5238760820923742</v>
      </c>
      <c r="ACX27" s="363">
        <f t="shared" si="1990"/>
        <v>1.5238760820923745</v>
      </c>
      <c r="ACY27" s="363">
        <f t="shared" si="1990"/>
        <v>1.5238760820923745</v>
      </c>
      <c r="ACZ27" s="363">
        <f t="shared" si="1990"/>
        <v>1.5186490513534368</v>
      </c>
      <c r="ADA27" s="363">
        <f t="shared" si="1990"/>
        <v>1.5055814745060925</v>
      </c>
      <c r="ADB27" s="363">
        <f t="shared" si="1990"/>
        <v>1.5055814745060925</v>
      </c>
      <c r="ADC27" s="363">
        <f t="shared" si="1990"/>
        <v>1.5055814745060927</v>
      </c>
      <c r="ADD27" s="363">
        <f t="shared" si="1990"/>
        <v>1.4410288115653993</v>
      </c>
      <c r="ADE27" s="363">
        <f t="shared" si="1990"/>
        <v>1.3296043606822028</v>
      </c>
      <c r="ADF27" s="363">
        <f t="shared" si="1990"/>
        <v>1.329604360682203</v>
      </c>
      <c r="ADG27" s="363">
        <f t="shared" si="1990"/>
        <v>1.329604360682203</v>
      </c>
      <c r="ADH27" s="363">
        <f t="shared" si="1990"/>
        <v>1.329604360682203</v>
      </c>
      <c r="ADI27" s="363">
        <f t="shared" si="1990"/>
        <v>1.1149552903743476</v>
      </c>
      <c r="ADJ27" s="363">
        <f t="shared" si="1990"/>
        <v>1.0804122809473657</v>
      </c>
      <c r="ADK27" s="363">
        <f t="shared" si="1990"/>
        <v>1.0804122809473657</v>
      </c>
      <c r="ADL27" s="363">
        <f t="shared" si="1990"/>
        <v>1.0804122809473657</v>
      </c>
      <c r="ADM27" s="363">
        <f t="shared" si="1990"/>
        <v>1.1696840844444403</v>
      </c>
      <c r="ADN27" s="363">
        <f t="shared" si="1990"/>
        <v>1.2366379370672462</v>
      </c>
      <c r="ADO27" s="363">
        <f t="shared" si="1990"/>
        <v>1.2366379370672462</v>
      </c>
      <c r="ADP27" s="363">
        <f t="shared" si="1990"/>
        <v>1.2366379370672462</v>
      </c>
      <c r="ADQ27" s="363">
        <f t="shared" si="1990"/>
        <v>1.2275142362636307</v>
      </c>
      <c r="ADR27" s="363">
        <f t="shared" si="1990"/>
        <v>1.1864575826473609</v>
      </c>
      <c r="ADS27" s="363">
        <f t="shared" si="1990"/>
        <v>1.1864575826473609</v>
      </c>
      <c r="ADT27" s="363">
        <f t="shared" si="1990"/>
        <v>1.1864575826473609</v>
      </c>
      <c r="ADU27" s="363">
        <f t="shared" si="1990"/>
        <v>1.1864575826473609</v>
      </c>
      <c r="ADV27" s="363">
        <f t="shared" si="1990"/>
        <v>1.2901838231782843</v>
      </c>
      <c r="ADW27" s="363">
        <f t="shared" si="1990"/>
        <v>1.3074715299334378</v>
      </c>
      <c r="ADX27" s="363">
        <f t="shared" si="1990"/>
        <v>1.3074715299334378</v>
      </c>
      <c r="ADY27" s="363">
        <f t="shared" si="1990"/>
        <v>1.3074715299334378</v>
      </c>
      <c r="ADZ27" s="363">
        <f t="shared" si="1990"/>
        <v>1.3493054955176997</v>
      </c>
      <c r="AEA27" s="363">
        <f t="shared" si="1990"/>
        <v>1.4050841162967149</v>
      </c>
      <c r="AEB27" s="363">
        <f t="shared" si="1990"/>
        <v>1.4050841162967149</v>
      </c>
      <c r="AEC27" s="363">
        <f t="shared" si="1990"/>
        <v>1.4050841162967149</v>
      </c>
      <c r="AED27" s="363">
        <f t="shared" si="1990"/>
        <v>1.4050841162967149</v>
      </c>
      <c r="AEE27" s="363">
        <f t="shared" si="1990"/>
        <v>1.5366309144381465</v>
      </c>
      <c r="AEF27" s="363">
        <f t="shared" si="1990"/>
        <v>1.5366309144381465</v>
      </c>
      <c r="AEG27" s="363">
        <f t="shared" si="1990"/>
        <v>1.5366309144381465</v>
      </c>
      <c r="AEH27" s="363">
        <f t="shared" si="1990"/>
        <v>1.5366309144381465</v>
      </c>
      <c r="AEI27" s="363">
        <f t="shared" si="1990"/>
        <v>1.3933648522126931</v>
      </c>
      <c r="AEJ27" s="363">
        <f t="shared" si="1990"/>
        <v>1.336058427322512</v>
      </c>
      <c r="AEK27" s="363">
        <f t="shared" si="1990"/>
        <v>1.336058427322512</v>
      </c>
      <c r="AEL27" s="363">
        <f t="shared" si="1990"/>
        <v>1.336058427322512</v>
      </c>
      <c r="AEM27" s="363">
        <f t="shared" si="1990"/>
        <v>1.349394975333988</v>
      </c>
      <c r="AEN27" s="363">
        <f t="shared" si="1990"/>
        <v>1.3827363453626782</v>
      </c>
      <c r="AEO27" s="363">
        <f t="shared" si="1990"/>
        <v>1.3827363453626782</v>
      </c>
      <c r="AEP27" s="363">
        <f t="shared" si="1990"/>
        <v>1.3827363453626782</v>
      </c>
      <c r="AEQ27" s="363">
        <f t="shared" si="1990"/>
        <v>1.3827363453626782</v>
      </c>
      <c r="AER27" s="363">
        <f t="shared" si="1990"/>
        <v>1.3827363453626782</v>
      </c>
    </row>
    <row r="28" spans="1:877" x14ac:dyDescent="0.2">
      <c r="A28" s="15" t="s">
        <v>118</v>
      </c>
      <c r="B28" s="347">
        <f>+B27*B15/31.1035</f>
        <v>2299.9785093071341</v>
      </c>
      <c r="C28" s="348">
        <f t="shared" ref="C28:M28" si="1991">+C27*C15/31.1035</f>
        <v>3037.6104647299244</v>
      </c>
      <c r="D28" s="348">
        <f t="shared" si="1991"/>
        <v>2710.7098099037466</v>
      </c>
      <c r="E28" s="348">
        <f t="shared" si="1991"/>
        <v>3838.6501000647218</v>
      </c>
      <c r="F28" s="348">
        <f t="shared" si="1991"/>
        <v>3126.2431972370609</v>
      </c>
      <c r="G28" s="348">
        <f t="shared" si="1991"/>
        <v>3697.5687027908075</v>
      </c>
      <c r="H28" s="348">
        <f t="shared" si="1991"/>
        <v>4577.456232182335</v>
      </c>
      <c r="I28" s="348">
        <f t="shared" si="1991"/>
        <v>5212.4831517914809</v>
      </c>
      <c r="J28" s="348">
        <f t="shared" si="1991"/>
        <v>5601.6342347579102</v>
      </c>
      <c r="K28" s="348">
        <f t="shared" si="1991"/>
        <v>5928.4553099354589</v>
      </c>
      <c r="L28" s="348">
        <f t="shared" si="1991"/>
        <v>5326.4502383330328</v>
      </c>
      <c r="M28" s="348">
        <f t="shared" si="1991"/>
        <v>6401.6600618009443</v>
      </c>
      <c r="N28" s="347">
        <f>+SUM(B28:D28)</f>
        <v>8048.2987839408052</v>
      </c>
      <c r="O28" s="348">
        <f>+SUM(E28:G28)</f>
        <v>10662.46200009259</v>
      </c>
      <c r="P28" s="348">
        <f>+SUM(H28:J28)</f>
        <v>15391.573618731725</v>
      </c>
      <c r="Q28" s="349">
        <f>+SUM(K28:M28)</f>
        <v>17656.565610069436</v>
      </c>
      <c r="R28" s="347">
        <f>+SUM($B$28:B28)</f>
        <v>2299.9785093071341</v>
      </c>
      <c r="S28" s="348">
        <f>+SUM($B$28:C28)</f>
        <v>5337.5889740370585</v>
      </c>
      <c r="T28" s="348">
        <f>+SUM($B$28:D28)</f>
        <v>8048.2987839408052</v>
      </c>
      <c r="U28" s="348">
        <f>+SUM($B$28:E28)</f>
        <v>11886.948884005527</v>
      </c>
      <c r="V28" s="348">
        <f>+SUM($B$28:F28)</f>
        <v>15013.192081242589</v>
      </c>
      <c r="W28" s="348">
        <f>+SUM($B$28:G28)</f>
        <v>18710.760784033395</v>
      </c>
      <c r="X28" s="348">
        <f>+SUM($B$28:H28)</f>
        <v>23288.217016215731</v>
      </c>
      <c r="Y28" s="348">
        <f>+SUM($B$28:I28)</f>
        <v>28500.700168007214</v>
      </c>
      <c r="Z28" s="348">
        <f>+SUM($B$28:J28)</f>
        <v>34102.334402765126</v>
      </c>
      <c r="AA28" s="348">
        <f>+SUM($B$28:K28)</f>
        <v>40030.789712700585</v>
      </c>
      <c r="AB28" s="348">
        <f>+SUM($B$28:L28)</f>
        <v>45357.239951033618</v>
      </c>
      <c r="AC28" s="349">
        <f>+SUM($B$28:M28)</f>
        <v>51758.900012834565</v>
      </c>
      <c r="AD28" s="334">
        <f t="shared" ref="AD28:AO28" si="1992">+B28/AD6</f>
        <v>91.999140372285368</v>
      </c>
      <c r="AE28" s="334">
        <f t="shared" si="1992"/>
        <v>97.987434346126591</v>
      </c>
      <c r="AF28" s="334">
        <f t="shared" si="1992"/>
        <v>96.811064639419527</v>
      </c>
      <c r="AG28" s="334">
        <f t="shared" si="1992"/>
        <v>123.82742258273296</v>
      </c>
      <c r="AH28" s="334">
        <f t="shared" si="1992"/>
        <v>104.2081065745687</v>
      </c>
      <c r="AI28" s="334">
        <f t="shared" si="1992"/>
        <v>119.2764097674454</v>
      </c>
      <c r="AJ28" s="334">
        <f t="shared" si="1992"/>
        <v>152.58187440607784</v>
      </c>
      <c r="AK28" s="334">
        <f t="shared" si="1992"/>
        <v>168.14461779972518</v>
      </c>
      <c r="AL28" s="334">
        <f t="shared" si="1992"/>
        <v>180.69787854057776</v>
      </c>
      <c r="AM28" s="334">
        <f t="shared" si="1992"/>
        <v>197.61517699784864</v>
      </c>
      <c r="AN28" s="334">
        <f t="shared" si="1992"/>
        <v>171.82097543009783</v>
      </c>
      <c r="AO28" s="334">
        <f t="shared" si="1992"/>
        <v>177.82389060558179</v>
      </c>
      <c r="AP28" s="356">
        <f>+$AD$28*AP6</f>
        <v>91.999140372285368</v>
      </c>
      <c r="AQ28" s="358">
        <f t="shared" ref="AQ28:BN28" si="1993">+$AD$28*AQ6</f>
        <v>183.99828074457074</v>
      </c>
      <c r="AR28" s="358">
        <f t="shared" si="1993"/>
        <v>275.99742111685612</v>
      </c>
      <c r="AS28" s="358">
        <f t="shared" si="1993"/>
        <v>367.99656148914147</v>
      </c>
      <c r="AT28" s="358">
        <f t="shared" si="1993"/>
        <v>459.99570186142682</v>
      </c>
      <c r="AU28" s="358">
        <f t="shared" si="1993"/>
        <v>551.99484223371223</v>
      </c>
      <c r="AV28" s="358">
        <f t="shared" si="1993"/>
        <v>643.99398260599753</v>
      </c>
      <c r="AW28" s="358">
        <f t="shared" si="1993"/>
        <v>735.99312297828294</v>
      </c>
      <c r="AX28" s="358">
        <f t="shared" si="1993"/>
        <v>827.99226335056835</v>
      </c>
      <c r="AY28" s="358">
        <f t="shared" si="1993"/>
        <v>919.99140372285365</v>
      </c>
      <c r="AZ28" s="358">
        <f t="shared" si="1993"/>
        <v>1011.9905440951391</v>
      </c>
      <c r="BA28" s="358">
        <f t="shared" si="1993"/>
        <v>1103.9896844674245</v>
      </c>
      <c r="BB28" s="358">
        <f t="shared" si="1993"/>
        <v>1195.9888248397099</v>
      </c>
      <c r="BC28" s="358">
        <f t="shared" si="1993"/>
        <v>1287.9879652119951</v>
      </c>
      <c r="BD28" s="358">
        <f t="shared" si="1993"/>
        <v>1379.9871055842805</v>
      </c>
      <c r="BE28" s="358">
        <f t="shared" si="1993"/>
        <v>1471.9862459565659</v>
      </c>
      <c r="BF28" s="358">
        <f t="shared" si="1993"/>
        <v>1563.9853863288513</v>
      </c>
      <c r="BG28" s="358">
        <f t="shared" si="1993"/>
        <v>1655.9845267011367</v>
      </c>
      <c r="BH28" s="358">
        <f t="shared" si="1993"/>
        <v>1747.9836670734219</v>
      </c>
      <c r="BI28" s="358">
        <f t="shared" si="1993"/>
        <v>1839.9828074457073</v>
      </c>
      <c r="BJ28" s="358">
        <f t="shared" si="1993"/>
        <v>1931.9819478179927</v>
      </c>
      <c r="BK28" s="358">
        <f t="shared" si="1993"/>
        <v>2023.9810881902781</v>
      </c>
      <c r="BL28" s="358">
        <f t="shared" si="1993"/>
        <v>2115.9802285625633</v>
      </c>
      <c r="BM28" s="358">
        <f t="shared" si="1993"/>
        <v>2207.9793689348489</v>
      </c>
      <c r="BN28" s="359">
        <f t="shared" si="1993"/>
        <v>2299.9785093071341</v>
      </c>
      <c r="BO28" s="356">
        <f t="shared" ref="BO28:CS28" si="1994">+$AE$28*BO6</f>
        <v>97.987434346126591</v>
      </c>
      <c r="BP28" s="358">
        <f t="shared" si="1994"/>
        <v>195.97486869225318</v>
      </c>
      <c r="BQ28" s="358">
        <f t="shared" si="1994"/>
        <v>293.96230303837979</v>
      </c>
      <c r="BR28" s="358">
        <f t="shared" si="1994"/>
        <v>391.94973738450636</v>
      </c>
      <c r="BS28" s="358">
        <f t="shared" si="1994"/>
        <v>489.93717173063294</v>
      </c>
      <c r="BT28" s="358">
        <f t="shared" si="1994"/>
        <v>587.92460607675957</v>
      </c>
      <c r="BU28" s="358">
        <f t="shared" si="1994"/>
        <v>685.91204042288609</v>
      </c>
      <c r="BV28" s="358">
        <f t="shared" si="1994"/>
        <v>783.89947476901273</v>
      </c>
      <c r="BW28" s="358">
        <f t="shared" si="1994"/>
        <v>881.88690911513936</v>
      </c>
      <c r="BX28" s="358">
        <f t="shared" si="1994"/>
        <v>979.87434346126588</v>
      </c>
      <c r="BY28" s="358">
        <f t="shared" si="1994"/>
        <v>1077.8617778073924</v>
      </c>
      <c r="BZ28" s="358">
        <f t="shared" si="1994"/>
        <v>1175.8492121535191</v>
      </c>
      <c r="CA28" s="358">
        <f t="shared" si="1994"/>
        <v>1273.8366464996457</v>
      </c>
      <c r="CB28" s="358">
        <f t="shared" si="1994"/>
        <v>1371.8240808457722</v>
      </c>
      <c r="CC28" s="358">
        <f t="shared" si="1994"/>
        <v>1469.8115151918989</v>
      </c>
      <c r="CD28" s="358">
        <f t="shared" si="1994"/>
        <v>1567.7989495380255</v>
      </c>
      <c r="CE28" s="358">
        <f t="shared" si="1994"/>
        <v>1665.786383884152</v>
      </c>
      <c r="CF28" s="358">
        <f t="shared" si="1994"/>
        <v>1763.7738182302787</v>
      </c>
      <c r="CG28" s="358">
        <f t="shared" si="1994"/>
        <v>1861.7612525764052</v>
      </c>
      <c r="CH28" s="358">
        <f t="shared" si="1994"/>
        <v>1959.7486869225318</v>
      </c>
      <c r="CI28" s="358">
        <f t="shared" si="1994"/>
        <v>2057.7361212686583</v>
      </c>
      <c r="CJ28" s="358">
        <f t="shared" si="1994"/>
        <v>2155.7235556147848</v>
      </c>
      <c r="CK28" s="358">
        <f t="shared" si="1994"/>
        <v>2253.7109899609118</v>
      </c>
      <c r="CL28" s="358">
        <f t="shared" si="1994"/>
        <v>2351.6984243070383</v>
      </c>
      <c r="CM28" s="358">
        <f t="shared" si="1994"/>
        <v>2449.6858586531648</v>
      </c>
      <c r="CN28" s="358">
        <f t="shared" si="1994"/>
        <v>2547.6732929992913</v>
      </c>
      <c r="CO28" s="358">
        <f t="shared" si="1994"/>
        <v>2645.6607273454179</v>
      </c>
      <c r="CP28" s="358">
        <f t="shared" si="1994"/>
        <v>2743.6481616915444</v>
      </c>
      <c r="CQ28" s="358">
        <f t="shared" si="1994"/>
        <v>2841.6355960376713</v>
      </c>
      <c r="CR28" s="358">
        <f t="shared" si="1994"/>
        <v>2939.6230303837979</v>
      </c>
      <c r="CS28" s="358">
        <f t="shared" si="1994"/>
        <v>3037.6104647299244</v>
      </c>
      <c r="CT28" s="356">
        <f t="shared" ref="CT28:DU28" si="1995">+$AF$28*CT6</f>
        <v>96.811064639419527</v>
      </c>
      <c r="CU28" s="358">
        <f t="shared" si="1995"/>
        <v>193.62212927883905</v>
      </c>
      <c r="CV28" s="358">
        <f t="shared" si="1995"/>
        <v>290.43319391825855</v>
      </c>
      <c r="CW28" s="358">
        <f t="shared" si="1995"/>
        <v>387.24425855767811</v>
      </c>
      <c r="CX28" s="358">
        <f t="shared" si="1995"/>
        <v>484.05532319709766</v>
      </c>
      <c r="CY28" s="358">
        <f t="shared" si="1995"/>
        <v>580.86638783651711</v>
      </c>
      <c r="CZ28" s="358">
        <f t="shared" si="1995"/>
        <v>677.67745247593666</v>
      </c>
      <c r="DA28" s="358">
        <f t="shared" si="1995"/>
        <v>774.48851711535622</v>
      </c>
      <c r="DB28" s="358">
        <f t="shared" si="1995"/>
        <v>871.29958175477577</v>
      </c>
      <c r="DC28" s="358">
        <f t="shared" si="1995"/>
        <v>968.11064639419533</v>
      </c>
      <c r="DD28" s="358">
        <f t="shared" si="1995"/>
        <v>1064.9217110336149</v>
      </c>
      <c r="DE28" s="358">
        <f t="shared" si="1995"/>
        <v>1161.7327756730342</v>
      </c>
      <c r="DF28" s="358">
        <f t="shared" si="1995"/>
        <v>1258.5438403124538</v>
      </c>
      <c r="DG28" s="358">
        <f t="shared" si="1995"/>
        <v>1355.3549049518733</v>
      </c>
      <c r="DH28" s="358">
        <f t="shared" si="1995"/>
        <v>1452.1659695912929</v>
      </c>
      <c r="DI28" s="358">
        <f t="shared" si="1995"/>
        <v>1548.9770342307124</v>
      </c>
      <c r="DJ28" s="358">
        <f t="shared" si="1995"/>
        <v>1645.788098870132</v>
      </c>
      <c r="DK28" s="358">
        <f t="shared" si="1995"/>
        <v>1742.5991635095515</v>
      </c>
      <c r="DL28" s="358">
        <f t="shared" si="1995"/>
        <v>1839.4102281489711</v>
      </c>
      <c r="DM28" s="358">
        <f t="shared" si="1995"/>
        <v>1936.2212927883907</v>
      </c>
      <c r="DN28" s="358">
        <f t="shared" si="1995"/>
        <v>2033.03235742781</v>
      </c>
      <c r="DO28" s="358">
        <f t="shared" si="1995"/>
        <v>2129.8434220672298</v>
      </c>
      <c r="DP28" s="358">
        <f t="shared" si="1995"/>
        <v>2226.6544867066491</v>
      </c>
      <c r="DQ28" s="358">
        <f t="shared" si="1995"/>
        <v>2323.4655513460684</v>
      </c>
      <c r="DR28" s="358">
        <f t="shared" si="1995"/>
        <v>2420.2766159854882</v>
      </c>
      <c r="DS28" s="358">
        <f t="shared" si="1995"/>
        <v>2517.0876806249075</v>
      </c>
      <c r="DT28" s="358">
        <f t="shared" si="1995"/>
        <v>2613.8987452643273</v>
      </c>
      <c r="DU28" s="358">
        <f t="shared" si="1995"/>
        <v>2710.7098099037466</v>
      </c>
      <c r="DV28" s="356">
        <f t="shared" ref="DV28:EZ28" si="1996">+$AG$28*DV6</f>
        <v>123.82742258273296</v>
      </c>
      <c r="DW28" s="358">
        <f t="shared" si="1996"/>
        <v>247.65484516546593</v>
      </c>
      <c r="DX28" s="358">
        <f t="shared" si="1996"/>
        <v>371.48226774819886</v>
      </c>
      <c r="DY28" s="358">
        <f t="shared" si="1996"/>
        <v>495.30969033093186</v>
      </c>
      <c r="DZ28" s="358">
        <f t="shared" si="1996"/>
        <v>619.13711291366485</v>
      </c>
      <c r="EA28" s="358">
        <f t="shared" si="1996"/>
        <v>742.96453549639773</v>
      </c>
      <c r="EB28" s="358">
        <f t="shared" si="1996"/>
        <v>866.79195807913072</v>
      </c>
      <c r="EC28" s="358">
        <f t="shared" si="1996"/>
        <v>990.61938066186372</v>
      </c>
      <c r="ED28" s="358">
        <f t="shared" si="1996"/>
        <v>1114.4468032445966</v>
      </c>
      <c r="EE28" s="358">
        <f t="shared" si="1996"/>
        <v>1238.2742258273297</v>
      </c>
      <c r="EF28" s="358">
        <f t="shared" si="1996"/>
        <v>1362.1016484100626</v>
      </c>
      <c r="EG28" s="358">
        <f t="shared" si="1996"/>
        <v>1485.9290709927955</v>
      </c>
      <c r="EH28" s="358">
        <f t="shared" si="1996"/>
        <v>1609.7564935755286</v>
      </c>
      <c r="EI28" s="358">
        <f t="shared" si="1996"/>
        <v>1733.5839161582614</v>
      </c>
      <c r="EJ28" s="358">
        <f t="shared" si="1996"/>
        <v>1857.4113387409946</v>
      </c>
      <c r="EK28" s="358">
        <f t="shared" si="1996"/>
        <v>1981.2387613237274</v>
      </c>
      <c r="EL28" s="358">
        <f t="shared" si="1996"/>
        <v>2105.0661839064605</v>
      </c>
      <c r="EM28" s="358">
        <f t="shared" si="1996"/>
        <v>2228.8936064891932</v>
      </c>
      <c r="EN28" s="358">
        <f t="shared" si="1996"/>
        <v>2352.7210290719263</v>
      </c>
      <c r="EO28" s="358">
        <f t="shared" si="1996"/>
        <v>2476.5484516546594</v>
      </c>
      <c r="EP28" s="358">
        <f t="shared" si="1996"/>
        <v>2600.3758742373921</v>
      </c>
      <c r="EQ28" s="358">
        <f t="shared" si="1996"/>
        <v>2724.2032968201252</v>
      </c>
      <c r="ER28" s="358">
        <f t="shared" si="1996"/>
        <v>2848.0307194028583</v>
      </c>
      <c r="ES28" s="358">
        <f t="shared" si="1996"/>
        <v>2971.8581419855909</v>
      </c>
      <c r="ET28" s="358">
        <f t="shared" si="1996"/>
        <v>3095.685564568324</v>
      </c>
      <c r="EU28" s="358">
        <f t="shared" si="1996"/>
        <v>3219.5129871510571</v>
      </c>
      <c r="EV28" s="358">
        <f t="shared" si="1996"/>
        <v>3343.3404097337902</v>
      </c>
      <c r="EW28" s="358">
        <f t="shared" si="1996"/>
        <v>3467.1678323165229</v>
      </c>
      <c r="EX28" s="358">
        <f t="shared" si="1996"/>
        <v>3590.995254899256</v>
      </c>
      <c r="EY28" s="358">
        <f t="shared" si="1996"/>
        <v>3714.8226774819891</v>
      </c>
      <c r="EZ28" s="358">
        <f t="shared" si="1996"/>
        <v>3838.6501000647218</v>
      </c>
      <c r="FA28" s="356">
        <f t="shared" ref="FA28:GD28" si="1997">+$AH$28*FA6</f>
        <v>104.2081065745687</v>
      </c>
      <c r="FB28" s="358">
        <f t="shared" si="1997"/>
        <v>208.41621314913741</v>
      </c>
      <c r="FC28" s="358">
        <f t="shared" si="1997"/>
        <v>312.62431972370609</v>
      </c>
      <c r="FD28" s="358">
        <f t="shared" si="1997"/>
        <v>416.83242629827481</v>
      </c>
      <c r="FE28" s="358">
        <f t="shared" si="1997"/>
        <v>521.04053287284353</v>
      </c>
      <c r="FF28" s="358">
        <f t="shared" si="1997"/>
        <v>625.24863944741219</v>
      </c>
      <c r="FG28" s="358">
        <f t="shared" si="1997"/>
        <v>729.45674602198096</v>
      </c>
      <c r="FH28" s="358">
        <f t="shared" si="1997"/>
        <v>833.66485259654962</v>
      </c>
      <c r="FI28" s="358">
        <f t="shared" si="1997"/>
        <v>937.87295917111828</v>
      </c>
      <c r="FJ28" s="358">
        <f t="shared" si="1997"/>
        <v>1042.0810657456871</v>
      </c>
      <c r="FK28" s="358">
        <f t="shared" si="1997"/>
        <v>1146.2891723202558</v>
      </c>
      <c r="FL28" s="358">
        <f t="shared" si="1997"/>
        <v>1250.4972788948244</v>
      </c>
      <c r="FM28" s="358">
        <f t="shared" si="1997"/>
        <v>1354.7053854693931</v>
      </c>
      <c r="FN28" s="358">
        <f t="shared" si="1997"/>
        <v>1458.9134920439619</v>
      </c>
      <c r="FO28" s="358">
        <f t="shared" si="1997"/>
        <v>1563.1215986185305</v>
      </c>
      <c r="FP28" s="358">
        <f t="shared" si="1997"/>
        <v>1667.3297051930992</v>
      </c>
      <c r="FQ28" s="358">
        <f t="shared" si="1997"/>
        <v>1771.537811767668</v>
      </c>
      <c r="FR28" s="358">
        <f t="shared" si="1997"/>
        <v>1875.7459183422366</v>
      </c>
      <c r="FS28" s="358">
        <f t="shared" si="1997"/>
        <v>1979.9540249168053</v>
      </c>
      <c r="FT28" s="358">
        <f t="shared" si="1997"/>
        <v>2084.1621314913741</v>
      </c>
      <c r="FU28" s="358">
        <f t="shared" si="1997"/>
        <v>2188.3702380659429</v>
      </c>
      <c r="FV28" s="358">
        <f t="shared" si="1997"/>
        <v>2292.5783446405117</v>
      </c>
      <c r="FW28" s="358">
        <f t="shared" si="1997"/>
        <v>2396.78645121508</v>
      </c>
      <c r="FX28" s="358">
        <f t="shared" si="1997"/>
        <v>2500.9945577896488</v>
      </c>
      <c r="FY28" s="358">
        <f t="shared" si="1997"/>
        <v>2605.2026643642175</v>
      </c>
      <c r="FZ28" s="358">
        <f t="shared" si="1997"/>
        <v>2709.4107709387863</v>
      </c>
      <c r="GA28" s="358">
        <f t="shared" si="1997"/>
        <v>2813.6188775133551</v>
      </c>
      <c r="GB28" s="358">
        <f t="shared" si="1997"/>
        <v>2917.8269840879238</v>
      </c>
      <c r="GC28" s="358">
        <f t="shared" si="1997"/>
        <v>3022.0350906624922</v>
      </c>
      <c r="GD28" s="358">
        <f t="shared" si="1997"/>
        <v>3126.2431972370609</v>
      </c>
      <c r="GE28" s="356">
        <f t="shared" ref="GE28:HI28" si="1998">+$AI$28*GE6</f>
        <v>119.2764097674454</v>
      </c>
      <c r="GF28" s="358">
        <f t="shared" si="1998"/>
        <v>238.5528195348908</v>
      </c>
      <c r="GG28" s="358">
        <f t="shared" si="1998"/>
        <v>357.82922930233622</v>
      </c>
      <c r="GH28" s="358">
        <f t="shared" si="1998"/>
        <v>477.1056390697816</v>
      </c>
      <c r="GI28" s="358">
        <f t="shared" si="1998"/>
        <v>596.38204883722699</v>
      </c>
      <c r="GJ28" s="358">
        <f t="shared" si="1998"/>
        <v>715.65845860467243</v>
      </c>
      <c r="GK28" s="358">
        <f t="shared" si="1998"/>
        <v>834.93486837211776</v>
      </c>
      <c r="GL28" s="358">
        <f t="shared" si="1998"/>
        <v>954.21127813956321</v>
      </c>
      <c r="GM28" s="358">
        <f t="shared" si="1998"/>
        <v>1073.4876879070086</v>
      </c>
      <c r="GN28" s="358">
        <f t="shared" si="1998"/>
        <v>1192.764097674454</v>
      </c>
      <c r="GO28" s="358">
        <f t="shared" si="1998"/>
        <v>1312.0405074418993</v>
      </c>
      <c r="GP28" s="358">
        <f t="shared" si="1998"/>
        <v>1431.3169172093449</v>
      </c>
      <c r="GQ28" s="358">
        <f t="shared" si="1998"/>
        <v>1550.5933269767902</v>
      </c>
      <c r="GR28" s="358">
        <f t="shared" si="1998"/>
        <v>1669.8697367442355</v>
      </c>
      <c r="GS28" s="358">
        <f t="shared" si="1998"/>
        <v>1789.1461465116811</v>
      </c>
      <c r="GT28" s="358">
        <f t="shared" si="1998"/>
        <v>1908.4225562791264</v>
      </c>
      <c r="GU28" s="358">
        <f t="shared" si="1998"/>
        <v>2027.6989660465717</v>
      </c>
      <c r="GV28" s="358">
        <f t="shared" si="1998"/>
        <v>2146.9753758140173</v>
      </c>
      <c r="GW28" s="358">
        <f t="shared" si="1998"/>
        <v>2266.2517855814626</v>
      </c>
      <c r="GX28" s="358">
        <f t="shared" si="1998"/>
        <v>2385.528195348908</v>
      </c>
      <c r="GY28" s="358">
        <f t="shared" si="1998"/>
        <v>2504.8046051163533</v>
      </c>
      <c r="GZ28" s="358">
        <f t="shared" si="1998"/>
        <v>2624.0810148837986</v>
      </c>
      <c r="HA28" s="358">
        <f t="shared" si="1998"/>
        <v>2743.3574246512444</v>
      </c>
      <c r="HB28" s="358">
        <f t="shared" si="1998"/>
        <v>2862.6338344186897</v>
      </c>
      <c r="HC28" s="358">
        <f t="shared" si="1998"/>
        <v>2981.9102441861351</v>
      </c>
      <c r="HD28" s="358">
        <f t="shared" si="1998"/>
        <v>3101.1866539535804</v>
      </c>
      <c r="HE28" s="358">
        <f t="shared" si="1998"/>
        <v>3220.4630637210257</v>
      </c>
      <c r="HF28" s="358">
        <f t="shared" si="1998"/>
        <v>3339.739473488471</v>
      </c>
      <c r="HG28" s="358">
        <f t="shared" si="1998"/>
        <v>3459.0158832559168</v>
      </c>
      <c r="HH28" s="358">
        <f t="shared" si="1998"/>
        <v>3578.2922930233622</v>
      </c>
      <c r="HI28" s="359">
        <f t="shared" si="1998"/>
        <v>3697.5687027908075</v>
      </c>
      <c r="HJ28" s="356">
        <f t="shared" ref="HJ28:IM28" si="1999">+$AJ$28*HJ6</f>
        <v>152.58187440607784</v>
      </c>
      <c r="HK28" s="358">
        <f t="shared" si="1999"/>
        <v>305.16374881215569</v>
      </c>
      <c r="HL28" s="358">
        <f t="shared" si="1999"/>
        <v>457.7456232182335</v>
      </c>
      <c r="HM28" s="358">
        <f t="shared" si="1999"/>
        <v>610.32749762431138</v>
      </c>
      <c r="HN28" s="358">
        <f t="shared" si="1999"/>
        <v>762.90937203038925</v>
      </c>
      <c r="HO28" s="358">
        <f t="shared" si="1999"/>
        <v>915.49124643646701</v>
      </c>
      <c r="HP28" s="358">
        <f t="shared" si="1999"/>
        <v>1068.073120842545</v>
      </c>
      <c r="HQ28" s="358">
        <f t="shared" si="1999"/>
        <v>1220.6549952486228</v>
      </c>
      <c r="HR28" s="358">
        <f t="shared" si="1999"/>
        <v>1373.2368696547005</v>
      </c>
      <c r="HS28" s="358">
        <f t="shared" si="1999"/>
        <v>1525.8187440607785</v>
      </c>
      <c r="HT28" s="358">
        <f t="shared" si="1999"/>
        <v>1678.4006184668563</v>
      </c>
      <c r="HU28" s="358">
        <f t="shared" si="1999"/>
        <v>1830.982492872934</v>
      </c>
      <c r="HV28" s="358">
        <f t="shared" si="1999"/>
        <v>1983.564367279012</v>
      </c>
      <c r="HW28" s="358">
        <f t="shared" si="1999"/>
        <v>2136.14624168509</v>
      </c>
      <c r="HX28" s="358">
        <f t="shared" si="1999"/>
        <v>2288.7281160911675</v>
      </c>
      <c r="HY28" s="358">
        <f t="shared" si="1999"/>
        <v>2441.3099904972455</v>
      </c>
      <c r="HZ28" s="358">
        <f t="shared" si="1999"/>
        <v>2593.8918649033235</v>
      </c>
      <c r="IA28" s="358">
        <f t="shared" si="1999"/>
        <v>2746.473739309401</v>
      </c>
      <c r="IB28" s="358">
        <f t="shared" si="1999"/>
        <v>2899.055613715479</v>
      </c>
      <c r="IC28" s="358">
        <f t="shared" si="1999"/>
        <v>3051.637488121557</v>
      </c>
      <c r="ID28" s="358">
        <f t="shared" si="1999"/>
        <v>3204.2193625276345</v>
      </c>
      <c r="IE28" s="358">
        <f t="shared" si="1999"/>
        <v>3356.8012369337125</v>
      </c>
      <c r="IF28" s="358">
        <f t="shared" si="1999"/>
        <v>3509.3831113397905</v>
      </c>
      <c r="IG28" s="358">
        <f t="shared" si="1999"/>
        <v>3661.964985745868</v>
      </c>
      <c r="IH28" s="358">
        <f t="shared" si="1999"/>
        <v>3814.546860151946</v>
      </c>
      <c r="II28" s="358">
        <f t="shared" si="1999"/>
        <v>3967.128734558024</v>
      </c>
      <c r="IJ28" s="358">
        <f t="shared" si="1999"/>
        <v>4119.710608964102</v>
      </c>
      <c r="IK28" s="358">
        <f t="shared" si="1999"/>
        <v>4272.29248337018</v>
      </c>
      <c r="IL28" s="358">
        <f t="shared" si="1999"/>
        <v>4424.8743577762571</v>
      </c>
      <c r="IM28" s="358">
        <f t="shared" si="1999"/>
        <v>4577.456232182335</v>
      </c>
      <c r="IN28" s="356">
        <f t="shared" ref="IN28:JR28" si="2000">+$AK$28*IN6</f>
        <v>168.14461779972518</v>
      </c>
      <c r="IO28" s="358">
        <f t="shared" si="2000"/>
        <v>336.28923559945036</v>
      </c>
      <c r="IP28" s="358">
        <f t="shared" si="2000"/>
        <v>504.43385339917552</v>
      </c>
      <c r="IQ28" s="358">
        <f t="shared" si="2000"/>
        <v>672.57847119890073</v>
      </c>
      <c r="IR28" s="358">
        <f t="shared" si="2000"/>
        <v>840.72308899862594</v>
      </c>
      <c r="IS28" s="358">
        <f t="shared" si="2000"/>
        <v>1008.867706798351</v>
      </c>
      <c r="IT28" s="358">
        <f t="shared" si="2000"/>
        <v>1177.0123245980762</v>
      </c>
      <c r="IU28" s="358">
        <f t="shared" si="2000"/>
        <v>1345.1569423978015</v>
      </c>
      <c r="IV28" s="358">
        <f t="shared" si="2000"/>
        <v>1513.3015601975267</v>
      </c>
      <c r="IW28" s="358">
        <f t="shared" si="2000"/>
        <v>1681.4461779972519</v>
      </c>
      <c r="IX28" s="358">
        <f t="shared" si="2000"/>
        <v>1849.5907957969771</v>
      </c>
      <c r="IY28" s="358">
        <f t="shared" si="2000"/>
        <v>2017.7354135967021</v>
      </c>
      <c r="IZ28" s="358">
        <f t="shared" si="2000"/>
        <v>2185.8800313964275</v>
      </c>
      <c r="JA28" s="358">
        <f t="shared" si="2000"/>
        <v>2354.0246491961525</v>
      </c>
      <c r="JB28" s="358">
        <f t="shared" si="2000"/>
        <v>2522.1692669958779</v>
      </c>
      <c r="JC28" s="358">
        <f t="shared" si="2000"/>
        <v>2690.3138847956029</v>
      </c>
      <c r="JD28" s="358">
        <f t="shared" si="2000"/>
        <v>2858.4585025953279</v>
      </c>
      <c r="JE28" s="358">
        <f t="shared" si="2000"/>
        <v>3026.6031203950533</v>
      </c>
      <c r="JF28" s="358">
        <f t="shared" si="2000"/>
        <v>3194.7477381947783</v>
      </c>
      <c r="JG28" s="358">
        <f t="shared" si="2000"/>
        <v>3362.8923559945038</v>
      </c>
      <c r="JH28" s="358">
        <f t="shared" si="2000"/>
        <v>3531.0369737942287</v>
      </c>
      <c r="JI28" s="358">
        <f t="shared" si="2000"/>
        <v>3699.1815915939542</v>
      </c>
      <c r="JJ28" s="358">
        <f t="shared" si="2000"/>
        <v>3867.3262093936792</v>
      </c>
      <c r="JK28" s="358">
        <f t="shared" si="2000"/>
        <v>4035.4708271934041</v>
      </c>
      <c r="JL28" s="358">
        <f t="shared" si="2000"/>
        <v>4203.6154449931291</v>
      </c>
      <c r="JM28" s="358">
        <f t="shared" si="2000"/>
        <v>4371.760062792855</v>
      </c>
      <c r="JN28" s="358">
        <f t="shared" si="2000"/>
        <v>4539.90468059258</v>
      </c>
      <c r="JO28" s="358">
        <f t="shared" si="2000"/>
        <v>4708.049298392305</v>
      </c>
      <c r="JP28" s="358">
        <f t="shared" si="2000"/>
        <v>4876.19391619203</v>
      </c>
      <c r="JQ28" s="358">
        <f t="shared" si="2000"/>
        <v>5044.3385339917559</v>
      </c>
      <c r="JR28" s="359">
        <f t="shared" si="2000"/>
        <v>5212.4831517914809</v>
      </c>
      <c r="JS28" s="356">
        <f t="shared" ref="JS28:KW28" si="2001">+$AL$28*JS6</f>
        <v>180.69787854057776</v>
      </c>
      <c r="JT28" s="358">
        <f t="shared" si="2001"/>
        <v>361.39575708115552</v>
      </c>
      <c r="JU28" s="358">
        <f t="shared" si="2001"/>
        <v>542.09363562173326</v>
      </c>
      <c r="JV28" s="358">
        <f t="shared" si="2001"/>
        <v>722.79151416231105</v>
      </c>
      <c r="JW28" s="358">
        <f t="shared" si="2001"/>
        <v>903.48939270288884</v>
      </c>
      <c r="JX28" s="358">
        <f t="shared" si="2001"/>
        <v>1084.1872712434665</v>
      </c>
      <c r="JY28" s="358">
        <f t="shared" si="2001"/>
        <v>1264.8851497840444</v>
      </c>
      <c r="JZ28" s="358">
        <f t="shared" si="2001"/>
        <v>1445.5830283246221</v>
      </c>
      <c r="KA28" s="358">
        <f t="shared" si="2001"/>
        <v>1626.2809068651998</v>
      </c>
      <c r="KB28" s="358">
        <f t="shared" si="2001"/>
        <v>1806.9787854057777</v>
      </c>
      <c r="KC28" s="358">
        <f t="shared" si="2001"/>
        <v>1987.6766639463553</v>
      </c>
      <c r="KD28" s="358">
        <f t="shared" si="2001"/>
        <v>2168.374542486933</v>
      </c>
      <c r="KE28" s="358">
        <f t="shared" si="2001"/>
        <v>2349.0724210275107</v>
      </c>
      <c r="KF28" s="358">
        <f t="shared" si="2001"/>
        <v>2529.7702995680888</v>
      </c>
      <c r="KG28" s="358">
        <f t="shared" si="2001"/>
        <v>2710.4681781086665</v>
      </c>
      <c r="KH28" s="358">
        <f t="shared" si="2001"/>
        <v>2891.1660566492442</v>
      </c>
      <c r="KI28" s="358">
        <f t="shared" si="2001"/>
        <v>3071.8639351898219</v>
      </c>
      <c r="KJ28" s="358">
        <f t="shared" si="2001"/>
        <v>3252.5618137303995</v>
      </c>
      <c r="KK28" s="358">
        <f t="shared" si="2001"/>
        <v>3433.2596922709777</v>
      </c>
      <c r="KL28" s="358">
        <f t="shared" si="2001"/>
        <v>3613.9575708115553</v>
      </c>
      <c r="KM28" s="358">
        <f t="shared" si="2001"/>
        <v>3794.655449352133</v>
      </c>
      <c r="KN28" s="358">
        <f t="shared" si="2001"/>
        <v>3975.3533278927107</v>
      </c>
      <c r="KO28" s="358">
        <f t="shared" si="2001"/>
        <v>4156.0512064332888</v>
      </c>
      <c r="KP28" s="358">
        <f t="shared" si="2001"/>
        <v>4336.749084973866</v>
      </c>
      <c r="KQ28" s="358">
        <f t="shared" si="2001"/>
        <v>4517.4469635144442</v>
      </c>
      <c r="KR28" s="358">
        <f t="shared" si="2001"/>
        <v>4698.1448420550214</v>
      </c>
      <c r="KS28" s="358">
        <f t="shared" si="2001"/>
        <v>4878.8427205955995</v>
      </c>
      <c r="KT28" s="358">
        <f t="shared" si="2001"/>
        <v>5059.5405991361777</v>
      </c>
      <c r="KU28" s="358">
        <f t="shared" si="2001"/>
        <v>5240.2384776767549</v>
      </c>
      <c r="KV28" s="358">
        <f t="shared" si="2001"/>
        <v>5420.936356217333</v>
      </c>
      <c r="KW28" s="359">
        <f t="shared" si="2001"/>
        <v>5601.6342347579102</v>
      </c>
      <c r="KX28" s="356">
        <f t="shared" ref="KX28:MA28" si="2002">+$AM$28*KX6</f>
        <v>197.61517699784864</v>
      </c>
      <c r="KY28" s="358">
        <f t="shared" si="2002"/>
        <v>395.23035399569727</v>
      </c>
      <c r="KZ28" s="358">
        <f t="shared" si="2002"/>
        <v>592.84553099354594</v>
      </c>
      <c r="LA28" s="358">
        <f t="shared" si="2002"/>
        <v>790.46070799139454</v>
      </c>
      <c r="LB28" s="358">
        <f t="shared" si="2002"/>
        <v>988.07588498924315</v>
      </c>
      <c r="LC28" s="358">
        <f t="shared" si="2002"/>
        <v>1185.6910619870919</v>
      </c>
      <c r="LD28" s="358">
        <f t="shared" si="2002"/>
        <v>1383.3062389849404</v>
      </c>
      <c r="LE28" s="358">
        <f t="shared" si="2002"/>
        <v>1580.9214159827891</v>
      </c>
      <c r="LF28" s="358">
        <f t="shared" si="2002"/>
        <v>1778.5365929806378</v>
      </c>
      <c r="LG28" s="358">
        <f t="shared" si="2002"/>
        <v>1976.1517699784863</v>
      </c>
      <c r="LH28" s="358">
        <f t="shared" si="2002"/>
        <v>2173.766946976335</v>
      </c>
      <c r="LI28" s="358">
        <f t="shared" si="2002"/>
        <v>2371.3821239741837</v>
      </c>
      <c r="LJ28" s="358">
        <f t="shared" si="2002"/>
        <v>2568.9973009720325</v>
      </c>
      <c r="LK28" s="358">
        <f t="shared" si="2002"/>
        <v>2766.6124779698807</v>
      </c>
      <c r="LL28" s="358">
        <f t="shared" si="2002"/>
        <v>2964.2276549677294</v>
      </c>
      <c r="LM28" s="358">
        <f t="shared" si="2002"/>
        <v>3161.8428319655782</v>
      </c>
      <c r="LN28" s="358">
        <f t="shared" si="2002"/>
        <v>3359.4580089634269</v>
      </c>
      <c r="LO28" s="358">
        <f t="shared" si="2002"/>
        <v>3557.0731859612756</v>
      </c>
      <c r="LP28" s="358">
        <f t="shared" si="2002"/>
        <v>3754.6883629591239</v>
      </c>
      <c r="LQ28" s="358">
        <f t="shared" si="2002"/>
        <v>3952.3035399569726</v>
      </c>
      <c r="LR28" s="358">
        <f t="shared" si="2002"/>
        <v>4149.9187169548213</v>
      </c>
      <c r="LS28" s="358">
        <f t="shared" si="2002"/>
        <v>4347.53389395267</v>
      </c>
      <c r="LT28" s="358">
        <f t="shared" si="2002"/>
        <v>4545.1490709505188</v>
      </c>
      <c r="LU28" s="358">
        <f t="shared" si="2002"/>
        <v>4742.7642479483675</v>
      </c>
      <c r="LV28" s="358">
        <f t="shared" si="2002"/>
        <v>4940.3794249462162</v>
      </c>
      <c r="LW28" s="358">
        <f t="shared" si="2002"/>
        <v>5137.9946019440649</v>
      </c>
      <c r="LX28" s="358">
        <f t="shared" si="2002"/>
        <v>5335.6097789419127</v>
      </c>
      <c r="LY28" s="358">
        <f t="shared" si="2002"/>
        <v>5533.2249559397615</v>
      </c>
      <c r="LZ28" s="358">
        <f t="shared" si="2002"/>
        <v>5730.8401329376102</v>
      </c>
      <c r="MA28" s="358">
        <f t="shared" si="2002"/>
        <v>5928.4553099354589</v>
      </c>
      <c r="MB28" s="356">
        <f t="shared" ref="MB28:NF28" si="2003">+$AN$28*MB6</f>
        <v>171.82097543009783</v>
      </c>
      <c r="MC28" s="358">
        <f t="shared" si="2003"/>
        <v>343.64195086019566</v>
      </c>
      <c r="MD28" s="358">
        <f t="shared" si="2003"/>
        <v>515.46292629029347</v>
      </c>
      <c r="ME28" s="358">
        <f t="shared" si="2003"/>
        <v>687.28390172039133</v>
      </c>
      <c r="MF28" s="358">
        <f t="shared" si="2003"/>
        <v>859.10487715048919</v>
      </c>
      <c r="MG28" s="358">
        <f t="shared" si="2003"/>
        <v>1030.9258525805869</v>
      </c>
      <c r="MH28" s="358">
        <f t="shared" si="2003"/>
        <v>1202.7468280106848</v>
      </c>
      <c r="MI28" s="358">
        <f t="shared" si="2003"/>
        <v>1374.5678034407827</v>
      </c>
      <c r="MJ28" s="358">
        <f t="shared" si="2003"/>
        <v>1546.3887788708805</v>
      </c>
      <c r="MK28" s="358">
        <f t="shared" si="2003"/>
        <v>1718.2097543009784</v>
      </c>
      <c r="ML28" s="358">
        <f t="shared" si="2003"/>
        <v>1890.0307297310762</v>
      </c>
      <c r="MM28" s="358">
        <f t="shared" si="2003"/>
        <v>2061.8517051611739</v>
      </c>
      <c r="MN28" s="358">
        <f t="shared" si="2003"/>
        <v>2233.6726805912717</v>
      </c>
      <c r="MO28" s="358">
        <f t="shared" si="2003"/>
        <v>2405.4936560213696</v>
      </c>
      <c r="MP28" s="358">
        <f t="shared" si="2003"/>
        <v>2577.3146314514674</v>
      </c>
      <c r="MQ28" s="358">
        <f t="shared" si="2003"/>
        <v>2749.1356068815653</v>
      </c>
      <c r="MR28" s="358">
        <f t="shared" si="2003"/>
        <v>2920.9565823116632</v>
      </c>
      <c r="MS28" s="358">
        <f t="shared" si="2003"/>
        <v>3092.777557741761</v>
      </c>
      <c r="MT28" s="358">
        <f t="shared" si="2003"/>
        <v>3264.5985331718589</v>
      </c>
      <c r="MU28" s="358">
        <f t="shared" si="2003"/>
        <v>3436.4195086019567</v>
      </c>
      <c r="MV28" s="358">
        <f t="shared" si="2003"/>
        <v>3608.2404840320546</v>
      </c>
      <c r="MW28" s="358">
        <f t="shared" si="2003"/>
        <v>3780.0614594621525</v>
      </c>
      <c r="MX28" s="358">
        <f t="shared" si="2003"/>
        <v>3951.8824348922503</v>
      </c>
      <c r="MY28" s="358">
        <f t="shared" si="2003"/>
        <v>4123.7034103223477</v>
      </c>
      <c r="MZ28" s="358">
        <f t="shared" si="2003"/>
        <v>4295.5243857524456</v>
      </c>
      <c r="NA28" s="358">
        <f t="shared" si="2003"/>
        <v>4467.3453611825435</v>
      </c>
      <c r="NB28" s="358">
        <f t="shared" si="2003"/>
        <v>4639.1663366126413</v>
      </c>
      <c r="NC28" s="358">
        <f t="shared" si="2003"/>
        <v>4810.9873120427392</v>
      </c>
      <c r="ND28" s="358">
        <f t="shared" si="2003"/>
        <v>4982.808287472837</v>
      </c>
      <c r="NE28" s="358">
        <f t="shared" si="2003"/>
        <v>5154.6292629029349</v>
      </c>
      <c r="NF28" s="358">
        <f t="shared" si="2003"/>
        <v>5326.4502383330328</v>
      </c>
      <c r="NG28" s="356">
        <f t="shared" ref="NG28:OP28" si="2004">+$AO$28*NG6</f>
        <v>177.82389060558179</v>
      </c>
      <c r="NH28" s="358">
        <f t="shared" si="2004"/>
        <v>355.64778121116359</v>
      </c>
      <c r="NI28" s="358">
        <f t="shared" si="2004"/>
        <v>533.47167181674536</v>
      </c>
      <c r="NJ28" s="358">
        <f t="shared" si="2004"/>
        <v>711.29556242232718</v>
      </c>
      <c r="NK28" s="358">
        <f t="shared" si="2004"/>
        <v>889.119453027909</v>
      </c>
      <c r="NL28" s="358">
        <f t="shared" si="2004"/>
        <v>1066.9433436334907</v>
      </c>
      <c r="NM28" s="358">
        <f t="shared" si="2004"/>
        <v>1244.7672342390726</v>
      </c>
      <c r="NN28" s="358">
        <f t="shared" si="2004"/>
        <v>1422.5911248446544</v>
      </c>
      <c r="NO28" s="358">
        <f t="shared" si="2004"/>
        <v>1600.4150154502361</v>
      </c>
      <c r="NP28" s="358">
        <f t="shared" si="2004"/>
        <v>1778.238906055818</v>
      </c>
      <c r="NQ28" s="358">
        <f t="shared" si="2004"/>
        <v>1956.0627966613997</v>
      </c>
      <c r="NR28" s="358">
        <f t="shared" si="2004"/>
        <v>2133.8866872669814</v>
      </c>
      <c r="NS28" s="358">
        <f t="shared" si="2004"/>
        <v>2311.7105778725631</v>
      </c>
      <c r="NT28" s="358">
        <f t="shared" si="2004"/>
        <v>2489.5344684781453</v>
      </c>
      <c r="NU28" s="358">
        <f t="shared" si="2004"/>
        <v>2667.358359083727</v>
      </c>
      <c r="NV28" s="358">
        <f t="shared" si="2004"/>
        <v>2845.1822496893087</v>
      </c>
      <c r="NW28" s="358">
        <f t="shared" si="2004"/>
        <v>3023.0061402948904</v>
      </c>
      <c r="NX28" s="358">
        <f t="shared" si="2004"/>
        <v>3200.8300309004721</v>
      </c>
      <c r="NY28" s="358">
        <f t="shared" si="2004"/>
        <v>3378.6539215060543</v>
      </c>
      <c r="NZ28" s="358">
        <f t="shared" si="2004"/>
        <v>3556.477812111636</v>
      </c>
      <c r="OA28" s="358">
        <f t="shared" si="2004"/>
        <v>3734.3017027172177</v>
      </c>
      <c r="OB28" s="358">
        <f t="shared" si="2004"/>
        <v>3912.1255933227994</v>
      </c>
      <c r="OC28" s="358">
        <f t="shared" si="2004"/>
        <v>4089.9494839283811</v>
      </c>
      <c r="OD28" s="358">
        <f t="shared" si="2004"/>
        <v>4267.7733745339629</v>
      </c>
      <c r="OE28" s="358">
        <f t="shared" si="2004"/>
        <v>4445.597265139545</v>
      </c>
      <c r="OF28" s="358">
        <f t="shared" si="2004"/>
        <v>4623.4211557451263</v>
      </c>
      <c r="OG28" s="358">
        <f t="shared" si="2004"/>
        <v>4801.2450463507084</v>
      </c>
      <c r="OH28" s="358">
        <f t="shared" si="2004"/>
        <v>4979.0689369562906</v>
      </c>
      <c r="OI28" s="358">
        <f t="shared" si="2004"/>
        <v>5156.8928275618719</v>
      </c>
      <c r="OJ28" s="358">
        <f t="shared" si="2004"/>
        <v>5334.716718167454</v>
      </c>
      <c r="OK28" s="358">
        <f t="shared" si="2004"/>
        <v>5512.5406087730353</v>
      </c>
      <c r="OL28" s="358">
        <f t="shared" si="2004"/>
        <v>5690.3644993786174</v>
      </c>
      <c r="OM28" s="358">
        <f t="shared" si="2004"/>
        <v>5868.1883899841996</v>
      </c>
      <c r="ON28" s="358">
        <f t="shared" si="2004"/>
        <v>6046.0122805897809</v>
      </c>
      <c r="OO28" s="358">
        <f t="shared" si="2004"/>
        <v>6223.836171195363</v>
      </c>
      <c r="OP28" s="359">
        <f t="shared" si="2004"/>
        <v>6401.6600618009443</v>
      </c>
      <c r="OQ28" s="358">
        <f>+AP28/AP6</f>
        <v>91.999140372285368</v>
      </c>
      <c r="OR28" s="358">
        <f t="shared" ref="OR28:PQ28" si="2005">+AQ28/AQ6</f>
        <v>91.999140372285368</v>
      </c>
      <c r="OS28" s="358">
        <f t="shared" si="2005"/>
        <v>91.999140372285368</v>
      </c>
      <c r="OT28" s="358">
        <f t="shared" si="2005"/>
        <v>91.999140372285368</v>
      </c>
      <c r="OU28" s="358">
        <f t="shared" si="2005"/>
        <v>91.999140372285368</v>
      </c>
      <c r="OV28" s="358">
        <f t="shared" si="2005"/>
        <v>91.999140372285368</v>
      </c>
      <c r="OW28" s="358">
        <f t="shared" si="2005"/>
        <v>91.999140372285368</v>
      </c>
      <c r="OX28" s="358">
        <f t="shared" si="2005"/>
        <v>91.999140372285368</v>
      </c>
      <c r="OY28" s="358">
        <f t="shared" si="2005"/>
        <v>91.999140372285368</v>
      </c>
      <c r="OZ28" s="358">
        <f t="shared" si="2005"/>
        <v>91.999140372285368</v>
      </c>
      <c r="PA28" s="358">
        <f t="shared" si="2005"/>
        <v>91.999140372285368</v>
      </c>
      <c r="PB28" s="358">
        <f t="shared" si="2005"/>
        <v>91.999140372285368</v>
      </c>
      <c r="PC28" s="358">
        <f t="shared" si="2005"/>
        <v>91.999140372285382</v>
      </c>
      <c r="PD28" s="358">
        <f t="shared" si="2005"/>
        <v>91.999140372285368</v>
      </c>
      <c r="PE28" s="358">
        <f t="shared" si="2005"/>
        <v>91.999140372285368</v>
      </c>
      <c r="PF28" s="358">
        <f t="shared" si="2005"/>
        <v>91.999140372285368</v>
      </c>
      <c r="PG28" s="358">
        <f t="shared" si="2005"/>
        <v>91.999140372285368</v>
      </c>
      <c r="PH28" s="358">
        <f t="shared" si="2005"/>
        <v>91.999140372285368</v>
      </c>
      <c r="PI28" s="358">
        <f t="shared" si="2005"/>
        <v>91.999140372285368</v>
      </c>
      <c r="PJ28" s="358">
        <f t="shared" si="2005"/>
        <v>91.999140372285368</v>
      </c>
      <c r="PK28" s="358">
        <f t="shared" si="2005"/>
        <v>91.999140372285368</v>
      </c>
      <c r="PL28" s="358">
        <f t="shared" si="2005"/>
        <v>91.999140372285368</v>
      </c>
      <c r="PM28" s="358">
        <f t="shared" si="2005"/>
        <v>91.999140372285368</v>
      </c>
      <c r="PN28" s="358">
        <f t="shared" si="2005"/>
        <v>91.999140372285368</v>
      </c>
      <c r="PO28" s="358">
        <f t="shared" si="2005"/>
        <v>91.999140372285368</v>
      </c>
      <c r="PP28" s="358">
        <f t="shared" si="2005"/>
        <v>97.987434346126591</v>
      </c>
      <c r="PQ28" s="358">
        <f t="shared" si="2005"/>
        <v>97.987434346126591</v>
      </c>
      <c r="PR28" s="358">
        <f t="shared" ref="PR28" si="2006">+BQ28/BQ6</f>
        <v>97.987434346126591</v>
      </c>
      <c r="PS28" s="358">
        <f t="shared" ref="PS28" si="2007">+BR28/BR6</f>
        <v>97.987434346126591</v>
      </c>
      <c r="PT28" s="358">
        <f t="shared" ref="PT28" si="2008">+BS28/BS6</f>
        <v>97.987434346126591</v>
      </c>
      <c r="PU28" s="358">
        <f t="shared" ref="PU28" si="2009">+BT28/BT6</f>
        <v>97.987434346126591</v>
      </c>
      <c r="PV28" s="358">
        <f t="shared" ref="PV28" si="2010">+BU28/BU6</f>
        <v>97.987434346126591</v>
      </c>
      <c r="PW28" s="358">
        <f t="shared" ref="PW28" si="2011">+BV28/BV6</f>
        <v>97.987434346126591</v>
      </c>
      <c r="PX28" s="358">
        <f t="shared" ref="PX28" si="2012">+BW28/BW6</f>
        <v>97.987434346126591</v>
      </c>
      <c r="PY28" s="358">
        <f t="shared" ref="PY28" si="2013">+BX28/BX6</f>
        <v>97.987434346126591</v>
      </c>
      <c r="PZ28" s="358">
        <f t="shared" ref="PZ28" si="2014">+BY28/BY6</f>
        <v>97.987434346126577</v>
      </c>
      <c r="QA28" s="358">
        <f t="shared" ref="QA28" si="2015">+BZ28/BZ6</f>
        <v>97.987434346126591</v>
      </c>
      <c r="QB28" s="358">
        <f t="shared" ref="QB28" si="2016">+CA28/CA6</f>
        <v>97.987434346126591</v>
      </c>
      <c r="QC28" s="358">
        <f t="shared" ref="QC28" si="2017">+CB28/CB6</f>
        <v>97.987434346126591</v>
      </c>
      <c r="QD28" s="358">
        <f t="shared" ref="QD28" si="2018">+CC28/CC6</f>
        <v>97.987434346126591</v>
      </c>
      <c r="QE28" s="358">
        <f t="shared" ref="QE28" si="2019">+CD28/CD6</f>
        <v>97.987434346126591</v>
      </c>
      <c r="QF28" s="358">
        <f t="shared" ref="QF28" si="2020">+CE28/CE6</f>
        <v>97.987434346126591</v>
      </c>
      <c r="QG28" s="358">
        <f t="shared" ref="QG28" si="2021">+CF28/CF6</f>
        <v>97.987434346126591</v>
      </c>
      <c r="QH28" s="358">
        <f t="shared" ref="QH28" si="2022">+CG28/CG6</f>
        <v>97.987434346126591</v>
      </c>
      <c r="QI28" s="358">
        <f t="shared" ref="QI28" si="2023">+CH28/CH6</f>
        <v>97.987434346126591</v>
      </c>
      <c r="QJ28" s="358">
        <f t="shared" ref="QJ28" si="2024">+CI28/CI6</f>
        <v>97.987434346126591</v>
      </c>
      <c r="QK28" s="358">
        <f t="shared" ref="QK28" si="2025">+CJ28/CJ6</f>
        <v>97.987434346126577</v>
      </c>
      <c r="QL28" s="358">
        <f t="shared" ref="QL28" si="2026">+CK28/CK6</f>
        <v>97.987434346126605</v>
      </c>
      <c r="QM28" s="358">
        <f t="shared" ref="QM28" si="2027">+CL28/CL6</f>
        <v>97.987434346126591</v>
      </c>
      <c r="QN28" s="358">
        <f t="shared" ref="QN28" si="2028">+CM28/CM6</f>
        <v>97.987434346126591</v>
      </c>
      <c r="QO28" s="358">
        <f t="shared" ref="QO28" si="2029">+CN28/CN6</f>
        <v>97.987434346126591</v>
      </c>
      <c r="QP28" s="358">
        <f t="shared" ref="QP28:QQ28" si="2030">+CO28/CO6</f>
        <v>97.987434346126591</v>
      </c>
      <c r="QQ28" s="358">
        <f t="shared" si="2030"/>
        <v>97.987434346126591</v>
      </c>
      <c r="QR28" s="358">
        <f t="shared" ref="QR28" si="2031">+CQ28/CQ6</f>
        <v>97.987434346126605</v>
      </c>
      <c r="QS28" s="358">
        <f t="shared" ref="QS28" si="2032">+CR28/CR6</f>
        <v>97.987434346126591</v>
      </c>
      <c r="QT28" s="358">
        <f t="shared" ref="QT28" si="2033">+CS28/CS6</f>
        <v>97.987434346126591</v>
      </c>
      <c r="QU28" s="358">
        <f t="shared" ref="QU28:QV28" si="2034">+CT28/CT6</f>
        <v>96.811064639419527</v>
      </c>
      <c r="QV28" s="358">
        <f t="shared" si="2034"/>
        <v>96.811064639419527</v>
      </c>
      <c r="QW28" s="358">
        <f t="shared" ref="QW28" si="2035">+CV28/CV6</f>
        <v>96.811064639419513</v>
      </c>
      <c r="QX28" s="358">
        <f t="shared" ref="QX28" si="2036">+CW28/CW6</f>
        <v>96.811064639419527</v>
      </c>
      <c r="QY28" s="358">
        <f t="shared" ref="QY28" si="2037">+CX28/CX6</f>
        <v>96.811064639419527</v>
      </c>
      <c r="QZ28" s="358">
        <f t="shared" ref="QZ28" si="2038">+CY28/CY6</f>
        <v>96.811064639419513</v>
      </c>
      <c r="RA28" s="358">
        <f t="shared" ref="RA28" si="2039">+CZ28/CZ6</f>
        <v>96.811064639419527</v>
      </c>
      <c r="RB28" s="358">
        <f t="shared" ref="RB28" si="2040">+DA28/DA6</f>
        <v>96.811064639419527</v>
      </c>
      <c r="RC28" s="358">
        <f t="shared" ref="RC28" si="2041">+DB28/DB6</f>
        <v>96.811064639419527</v>
      </c>
      <c r="RD28" s="358">
        <f t="shared" ref="RD28" si="2042">+DC28/DC6</f>
        <v>96.811064639419527</v>
      </c>
      <c r="RE28" s="358">
        <f t="shared" ref="RE28" si="2043">+DD28/DD6</f>
        <v>96.811064639419541</v>
      </c>
      <c r="RF28" s="358">
        <f t="shared" ref="RF28" si="2044">+DE28/DE6</f>
        <v>96.811064639419513</v>
      </c>
      <c r="RG28" s="358">
        <f t="shared" ref="RG28" si="2045">+DF28/DF6</f>
        <v>96.811064639419527</v>
      </c>
      <c r="RH28" s="358">
        <f t="shared" ref="RH28" si="2046">+DG28/DG6</f>
        <v>96.811064639419527</v>
      </c>
      <c r="RI28" s="358">
        <f t="shared" ref="RI28" si="2047">+DH28/DH6</f>
        <v>96.811064639419527</v>
      </c>
      <c r="RJ28" s="358">
        <f t="shared" ref="RJ28" si="2048">+DI28/DI6</f>
        <v>96.811064639419527</v>
      </c>
      <c r="RK28" s="358">
        <f t="shared" ref="RK28" si="2049">+DJ28/DJ6</f>
        <v>96.811064639419527</v>
      </c>
      <c r="RL28" s="358">
        <f t="shared" ref="RL28" si="2050">+DK28/DK6</f>
        <v>96.811064639419527</v>
      </c>
      <c r="RM28" s="358">
        <f t="shared" ref="RM28" si="2051">+DL28/DL6</f>
        <v>96.811064639419527</v>
      </c>
      <c r="RN28" s="358">
        <f t="shared" ref="RN28" si="2052">+DM28/DM6</f>
        <v>96.811064639419527</v>
      </c>
      <c r="RO28" s="358">
        <f t="shared" ref="RO28" si="2053">+DN28/DN6</f>
        <v>96.811064639419527</v>
      </c>
      <c r="RP28" s="358">
        <f t="shared" ref="RP28" si="2054">+DO28/DO6</f>
        <v>96.811064639419541</v>
      </c>
      <c r="RQ28" s="358">
        <f t="shared" ref="RQ28" si="2055">+DP28/DP6</f>
        <v>96.811064639419527</v>
      </c>
      <c r="RR28" s="358">
        <f t="shared" ref="RR28" si="2056">+DQ28/DQ6</f>
        <v>96.811064639419513</v>
      </c>
      <c r="RS28" s="358">
        <f t="shared" ref="RS28" si="2057">+DR28/DR6</f>
        <v>96.811064639419527</v>
      </c>
      <c r="RT28" s="358">
        <f t="shared" ref="RT28" si="2058">+DS28/DS6</f>
        <v>96.811064639419527</v>
      </c>
      <c r="RU28" s="358">
        <f t="shared" ref="RU28" si="2059">+DT28/DT6</f>
        <v>96.811064639419527</v>
      </c>
      <c r="RV28" s="358">
        <f t="shared" ref="RV28" si="2060">+DU28/DU6</f>
        <v>96.811064639419527</v>
      </c>
      <c r="RW28" s="358">
        <f t="shared" ref="RW28" si="2061">+DV28/DV6</f>
        <v>123.82742258273296</v>
      </c>
      <c r="RX28" s="358">
        <f t="shared" ref="RX28" si="2062">+DW28/DW6</f>
        <v>123.82742258273296</v>
      </c>
      <c r="RY28" s="358">
        <f t="shared" ref="RY28" si="2063">+DX28/DX6</f>
        <v>123.82742258273295</v>
      </c>
      <c r="RZ28" s="358">
        <f t="shared" ref="RZ28" si="2064">+DY28/DY6</f>
        <v>123.82742258273296</v>
      </c>
      <c r="SA28" s="358">
        <f t="shared" ref="SA28" si="2065">+DZ28/DZ6</f>
        <v>123.82742258273296</v>
      </c>
      <c r="SB28" s="358">
        <f t="shared" ref="SB28" si="2066">+EA28/EA6</f>
        <v>123.82742258273295</v>
      </c>
      <c r="SC28" s="358">
        <f t="shared" ref="SC28" si="2067">+EB28/EB6</f>
        <v>123.82742258273296</v>
      </c>
      <c r="SD28" s="358">
        <f t="shared" ref="SD28" si="2068">+EC28/EC6</f>
        <v>123.82742258273296</v>
      </c>
      <c r="SE28" s="358">
        <f t="shared" ref="SE28" si="2069">+ED28/ED6</f>
        <v>123.82742258273295</v>
      </c>
      <c r="SF28" s="358">
        <f t="shared" ref="SF28" si="2070">+EE28/EE6</f>
        <v>123.82742258273296</v>
      </c>
      <c r="SG28" s="358">
        <f t="shared" ref="SG28" si="2071">+EF28/EF6</f>
        <v>123.82742258273296</v>
      </c>
      <c r="SH28" s="358">
        <f t="shared" ref="SH28" si="2072">+EG28/EG6</f>
        <v>123.82742258273295</v>
      </c>
      <c r="SI28" s="358">
        <f t="shared" ref="SI28" si="2073">+EH28/EH6</f>
        <v>123.82742258273296</v>
      </c>
      <c r="SJ28" s="358">
        <f t="shared" ref="SJ28" si="2074">+EI28/EI6</f>
        <v>123.82742258273296</v>
      </c>
      <c r="SK28" s="358">
        <f t="shared" ref="SK28" si="2075">+EJ28/EJ6</f>
        <v>123.82742258273296</v>
      </c>
      <c r="SL28" s="358">
        <f t="shared" ref="SL28" si="2076">+EK28/EK6</f>
        <v>123.82742258273296</v>
      </c>
      <c r="SM28" s="358">
        <f t="shared" ref="SM28" si="2077">+EL28/EL6</f>
        <v>123.82742258273298</v>
      </c>
      <c r="SN28" s="358">
        <f t="shared" ref="SN28" si="2078">+EM28/EM6</f>
        <v>123.82742258273295</v>
      </c>
      <c r="SO28" s="358">
        <f t="shared" ref="SO28" si="2079">+EN28/EN6</f>
        <v>123.82742258273296</v>
      </c>
      <c r="SP28" s="358">
        <f t="shared" ref="SP28" si="2080">+EO28/EO6</f>
        <v>123.82742258273296</v>
      </c>
      <c r="SQ28" s="358">
        <f t="shared" ref="SQ28" si="2081">+EP28/EP6</f>
        <v>123.82742258273295</v>
      </c>
      <c r="SR28" s="358">
        <f t="shared" ref="SR28" si="2082">+EQ28/EQ6</f>
        <v>123.82742258273296</v>
      </c>
      <c r="SS28" s="358">
        <f t="shared" ref="SS28" si="2083">+ER28/ER6</f>
        <v>123.82742258273296</v>
      </c>
      <c r="ST28" s="358">
        <f t="shared" ref="ST28" si="2084">+ES28/ES6</f>
        <v>123.82742258273295</v>
      </c>
      <c r="SU28" s="358">
        <f t="shared" ref="SU28" si="2085">+ET28/ET6</f>
        <v>123.82742258273296</v>
      </c>
      <c r="SV28" s="358">
        <f t="shared" ref="SV28" si="2086">+EU28/EU6</f>
        <v>123.82742258273296</v>
      </c>
      <c r="SW28" s="358">
        <f t="shared" ref="SW28" si="2087">+EV28/EV6</f>
        <v>123.82742258273298</v>
      </c>
      <c r="SX28" s="358">
        <f t="shared" ref="SX28" si="2088">+EW28/EW6</f>
        <v>123.82742258273296</v>
      </c>
      <c r="SY28" s="358">
        <f t="shared" ref="SY28" si="2089">+EX28/EX6</f>
        <v>123.82742258273296</v>
      </c>
      <c r="SZ28" s="358">
        <f t="shared" ref="SZ28:TA28" si="2090">+EY28/EY6</f>
        <v>123.82742258273296</v>
      </c>
      <c r="TA28" s="358">
        <f t="shared" si="2090"/>
        <v>123.82742258273296</v>
      </c>
      <c r="TB28" s="358">
        <f t="shared" ref="TB28" si="2091">+FA28/FA6</f>
        <v>104.2081065745687</v>
      </c>
      <c r="TC28" s="358">
        <f t="shared" ref="TC28" si="2092">+FB28/FB6</f>
        <v>104.2081065745687</v>
      </c>
      <c r="TD28" s="358">
        <f t="shared" ref="TD28" si="2093">+FC28/FC6</f>
        <v>104.2081065745687</v>
      </c>
      <c r="TE28" s="358">
        <f t="shared" ref="TE28" si="2094">+FD28/FD6</f>
        <v>104.2081065745687</v>
      </c>
      <c r="TF28" s="358">
        <f t="shared" ref="TF28" si="2095">+FE28/FE6</f>
        <v>104.2081065745687</v>
      </c>
      <c r="TG28" s="358">
        <f t="shared" ref="TG28" si="2096">+FF28/FF6</f>
        <v>104.2081065745687</v>
      </c>
      <c r="TH28" s="358">
        <f t="shared" ref="TH28" si="2097">+FG28/FG6</f>
        <v>104.2081065745687</v>
      </c>
      <c r="TI28" s="358">
        <f t="shared" ref="TI28" si="2098">+FH28/FH6</f>
        <v>104.2081065745687</v>
      </c>
      <c r="TJ28" s="358">
        <f t="shared" ref="TJ28" si="2099">+FI28/FI6</f>
        <v>104.2081065745687</v>
      </c>
      <c r="TK28" s="358">
        <f t="shared" ref="TK28" si="2100">+FJ28/FJ6</f>
        <v>104.2081065745687</v>
      </c>
      <c r="TL28" s="358">
        <f t="shared" ref="TL28" si="2101">+FK28/FK6</f>
        <v>104.20810657456872</v>
      </c>
      <c r="TM28" s="358">
        <f t="shared" ref="TM28" si="2102">+FL28/FL6</f>
        <v>104.2081065745687</v>
      </c>
      <c r="TN28" s="358">
        <f t="shared" ref="TN28" si="2103">+FM28/FM6</f>
        <v>104.2081065745687</v>
      </c>
      <c r="TO28" s="358">
        <f t="shared" ref="TO28" si="2104">+FN28/FN6</f>
        <v>104.2081065745687</v>
      </c>
      <c r="TP28" s="358">
        <f t="shared" ref="TP28" si="2105">+FO28/FO6</f>
        <v>104.2081065745687</v>
      </c>
      <c r="TQ28" s="358">
        <f t="shared" ref="TQ28" si="2106">+FP28/FP6</f>
        <v>104.2081065745687</v>
      </c>
      <c r="TR28" s="358">
        <f t="shared" ref="TR28" si="2107">+FQ28/FQ6</f>
        <v>104.2081065745687</v>
      </c>
      <c r="TS28" s="358">
        <f t="shared" ref="TS28" si="2108">+FR28/FR6</f>
        <v>104.2081065745687</v>
      </c>
      <c r="TT28" s="358">
        <f t="shared" ref="TT28" si="2109">+FS28/FS6</f>
        <v>104.2081065745687</v>
      </c>
      <c r="TU28" s="358">
        <f t="shared" ref="TU28" si="2110">+FT28/FT6</f>
        <v>104.2081065745687</v>
      </c>
      <c r="TV28" s="358">
        <f t="shared" ref="TV28" si="2111">+FU28/FU6</f>
        <v>104.2081065745687</v>
      </c>
      <c r="TW28" s="358">
        <f t="shared" ref="TW28" si="2112">+FV28/FV6</f>
        <v>104.20810657456872</v>
      </c>
      <c r="TX28" s="358">
        <f t="shared" ref="TX28" si="2113">+FW28/FW6</f>
        <v>104.20810657456869</v>
      </c>
      <c r="TY28" s="358">
        <f t="shared" ref="TY28" si="2114">+FX28/FX6</f>
        <v>104.2081065745687</v>
      </c>
      <c r="TZ28" s="358">
        <f t="shared" ref="TZ28" si="2115">+FY28/FY6</f>
        <v>104.2081065745687</v>
      </c>
      <c r="UA28" s="358">
        <f t="shared" ref="UA28" si="2116">+FZ28/FZ6</f>
        <v>104.2081065745687</v>
      </c>
      <c r="UB28" s="358">
        <f t="shared" ref="UB28" si="2117">+GA28/GA6</f>
        <v>104.2081065745687</v>
      </c>
      <c r="UC28" s="358">
        <f t="shared" ref="UC28" si="2118">+GB28/GB6</f>
        <v>104.2081065745687</v>
      </c>
      <c r="UD28" s="358">
        <f t="shared" ref="UD28" si="2119">+GC28/GC6</f>
        <v>104.20810657456869</v>
      </c>
      <c r="UE28" s="358">
        <f t="shared" ref="UE28" si="2120">+GD28/GD6</f>
        <v>104.2081065745687</v>
      </c>
      <c r="UF28" s="358">
        <f t="shared" ref="UF28" si="2121">+GE28/GE6</f>
        <v>119.2764097674454</v>
      </c>
      <c r="UG28" s="358">
        <f t="shared" ref="UG28" si="2122">+GF28/GF6</f>
        <v>119.2764097674454</v>
      </c>
      <c r="UH28" s="358">
        <f t="shared" ref="UH28" si="2123">+GG28/GG6</f>
        <v>119.2764097674454</v>
      </c>
      <c r="UI28" s="358">
        <f t="shared" ref="UI28" si="2124">+GH28/GH6</f>
        <v>119.2764097674454</v>
      </c>
      <c r="UJ28" s="358">
        <f t="shared" ref="UJ28" si="2125">+GI28/GI6</f>
        <v>119.2764097674454</v>
      </c>
      <c r="UK28" s="358">
        <f t="shared" ref="UK28" si="2126">+GJ28/GJ6</f>
        <v>119.2764097674454</v>
      </c>
      <c r="UL28" s="358">
        <f t="shared" ref="UL28" si="2127">+GK28/GK6</f>
        <v>119.2764097674454</v>
      </c>
      <c r="UM28" s="358">
        <f t="shared" ref="UM28" si="2128">+GL28/GL6</f>
        <v>119.2764097674454</v>
      </c>
      <c r="UN28" s="358">
        <f t="shared" ref="UN28" si="2129">+GM28/GM6</f>
        <v>119.2764097674454</v>
      </c>
      <c r="UO28" s="358">
        <f t="shared" ref="UO28" si="2130">+GN28/GN6</f>
        <v>119.2764097674454</v>
      </c>
      <c r="UP28" s="358">
        <f t="shared" ref="UP28" si="2131">+GO28/GO6</f>
        <v>119.27640976744539</v>
      </c>
      <c r="UQ28" s="358">
        <f t="shared" ref="UQ28" si="2132">+GP28/GP6</f>
        <v>119.2764097674454</v>
      </c>
      <c r="UR28" s="358">
        <f t="shared" ref="UR28" si="2133">+GQ28/GQ6</f>
        <v>119.2764097674454</v>
      </c>
      <c r="US28" s="358">
        <f t="shared" ref="US28" si="2134">+GR28/GR6</f>
        <v>119.2764097674454</v>
      </c>
      <c r="UT28" s="358">
        <f t="shared" ref="UT28" si="2135">+GS28/GS6</f>
        <v>119.2764097674454</v>
      </c>
      <c r="UU28" s="358">
        <f t="shared" ref="UU28" si="2136">+GT28/GT6</f>
        <v>119.2764097674454</v>
      </c>
      <c r="UV28" s="358">
        <f t="shared" ref="UV28" si="2137">+GU28/GU6</f>
        <v>119.2764097674454</v>
      </c>
      <c r="UW28" s="358">
        <f t="shared" ref="UW28" si="2138">+GV28/GV6</f>
        <v>119.2764097674454</v>
      </c>
      <c r="UX28" s="358">
        <f t="shared" ref="UX28" si="2139">+GW28/GW6</f>
        <v>119.2764097674454</v>
      </c>
      <c r="UY28" s="358">
        <f t="shared" ref="UY28" si="2140">+GX28/GX6</f>
        <v>119.2764097674454</v>
      </c>
      <c r="UZ28" s="358">
        <f t="shared" ref="UZ28" si="2141">+GY28/GY6</f>
        <v>119.2764097674454</v>
      </c>
      <c r="VA28" s="358">
        <f t="shared" ref="VA28" si="2142">+GZ28/GZ6</f>
        <v>119.27640976744539</v>
      </c>
      <c r="VB28" s="358">
        <f t="shared" ref="VB28" si="2143">+HA28/HA6</f>
        <v>119.27640976744541</v>
      </c>
      <c r="VC28" s="358">
        <f t="shared" ref="VC28" si="2144">+HB28/HB6</f>
        <v>119.2764097674454</v>
      </c>
      <c r="VD28" s="358">
        <f t="shared" ref="VD28" si="2145">+HC28/HC6</f>
        <v>119.2764097674454</v>
      </c>
      <c r="VE28" s="358">
        <f t="shared" ref="VE28:VF28" si="2146">+HD28/HD6</f>
        <v>119.2764097674454</v>
      </c>
      <c r="VF28" s="358">
        <f t="shared" si="2146"/>
        <v>119.2764097674454</v>
      </c>
      <c r="VG28" s="358">
        <f t="shared" ref="VG28" si="2147">+HF28/HF6</f>
        <v>119.2764097674454</v>
      </c>
      <c r="VH28" s="358">
        <f t="shared" ref="VH28" si="2148">+HG28/HG6</f>
        <v>119.27640976744541</v>
      </c>
      <c r="VI28" s="358">
        <f t="shared" ref="VI28" si="2149">+HH28/HH6</f>
        <v>119.2764097674454</v>
      </c>
      <c r="VJ28" s="358">
        <f t="shared" ref="VJ28" si="2150">+HI28/HI6</f>
        <v>119.2764097674454</v>
      </c>
      <c r="VK28" s="358">
        <f t="shared" ref="VK28" si="2151">+HJ28/HJ6</f>
        <v>152.58187440607784</v>
      </c>
      <c r="VL28" s="358">
        <f t="shared" ref="VL28" si="2152">+HK28/HK6</f>
        <v>152.58187440607784</v>
      </c>
      <c r="VM28" s="358">
        <f t="shared" ref="VM28" si="2153">+HL28/HL6</f>
        <v>152.58187440607784</v>
      </c>
      <c r="VN28" s="358">
        <f t="shared" ref="VN28" si="2154">+HM28/HM6</f>
        <v>152.58187440607784</v>
      </c>
      <c r="VO28" s="358">
        <f t="shared" ref="VO28" si="2155">+HN28/HN6</f>
        <v>152.58187440607784</v>
      </c>
      <c r="VP28" s="358">
        <f t="shared" ref="VP28" si="2156">+HO28/HO6</f>
        <v>152.58187440607784</v>
      </c>
      <c r="VQ28" s="358">
        <f t="shared" ref="VQ28" si="2157">+HP28/HP6</f>
        <v>152.58187440607784</v>
      </c>
      <c r="VR28" s="358">
        <f t="shared" ref="VR28" si="2158">+HQ28/HQ6</f>
        <v>152.58187440607784</v>
      </c>
      <c r="VS28" s="358">
        <f t="shared" ref="VS28" si="2159">+HR28/HR6</f>
        <v>152.58187440607784</v>
      </c>
      <c r="VT28" s="358">
        <f t="shared" ref="VT28" si="2160">+HS28/HS6</f>
        <v>152.58187440607784</v>
      </c>
      <c r="VU28" s="358">
        <f t="shared" ref="VU28" si="2161">+HT28/HT6</f>
        <v>152.58187440607784</v>
      </c>
      <c r="VV28" s="358">
        <f t="shared" ref="VV28" si="2162">+HU28/HU6</f>
        <v>152.58187440607784</v>
      </c>
      <c r="VW28" s="358">
        <f t="shared" ref="VW28" si="2163">+HV28/HV6</f>
        <v>152.58187440607784</v>
      </c>
      <c r="VX28" s="358">
        <f t="shared" ref="VX28" si="2164">+HW28/HW6</f>
        <v>152.58187440607784</v>
      </c>
      <c r="VY28" s="358">
        <f t="shared" ref="VY28" si="2165">+HX28/HX6</f>
        <v>152.58187440607784</v>
      </c>
      <c r="VZ28" s="358">
        <f t="shared" ref="VZ28" si="2166">+HY28/HY6</f>
        <v>152.58187440607784</v>
      </c>
      <c r="WA28" s="358">
        <f t="shared" ref="WA28" si="2167">+HZ28/HZ6</f>
        <v>152.58187440607784</v>
      </c>
      <c r="WB28" s="358">
        <f t="shared" ref="WB28" si="2168">+IA28/IA6</f>
        <v>152.58187440607784</v>
      </c>
      <c r="WC28" s="358">
        <f t="shared" ref="WC28" si="2169">+IB28/IB6</f>
        <v>152.58187440607784</v>
      </c>
      <c r="WD28" s="358">
        <f t="shared" ref="WD28" si="2170">+IC28/IC6</f>
        <v>152.58187440607784</v>
      </c>
      <c r="WE28" s="358">
        <f t="shared" ref="WE28" si="2171">+ID28/ID6</f>
        <v>152.58187440607784</v>
      </c>
      <c r="WF28" s="358">
        <f t="shared" ref="WF28" si="2172">+IE28/IE6</f>
        <v>152.58187440607784</v>
      </c>
      <c r="WG28" s="358">
        <f t="shared" ref="WG28" si="2173">+IF28/IF6</f>
        <v>152.58187440607784</v>
      </c>
      <c r="WH28" s="358">
        <f t="shared" ref="WH28" si="2174">+IG28/IG6</f>
        <v>152.58187440607784</v>
      </c>
      <c r="WI28" s="358">
        <f t="shared" ref="WI28" si="2175">+IH28/IH6</f>
        <v>152.58187440607784</v>
      </c>
      <c r="WJ28" s="358">
        <f t="shared" ref="WJ28" si="2176">+II28/II6</f>
        <v>152.58187440607784</v>
      </c>
      <c r="WK28" s="358">
        <f t="shared" ref="WK28" si="2177">+IJ28/IJ6</f>
        <v>152.58187440607784</v>
      </c>
      <c r="WL28" s="358">
        <f t="shared" ref="WL28" si="2178">+IK28/IK6</f>
        <v>152.58187440607784</v>
      </c>
      <c r="WM28" s="358">
        <f t="shared" ref="WM28" si="2179">+IL28/IL6</f>
        <v>152.58187440607782</v>
      </c>
      <c r="WN28" s="358">
        <f t="shared" ref="WN28" si="2180">+IM28/IM6</f>
        <v>152.58187440607784</v>
      </c>
      <c r="WO28" s="358">
        <f t="shared" ref="WO28" si="2181">+IN28/IN6</f>
        <v>168.14461779972518</v>
      </c>
      <c r="WP28" s="358">
        <f t="shared" ref="WP28" si="2182">+IO28/IO6</f>
        <v>168.14461779972518</v>
      </c>
      <c r="WQ28" s="358">
        <f t="shared" ref="WQ28" si="2183">+IP28/IP6</f>
        <v>168.14461779972518</v>
      </c>
      <c r="WR28" s="358">
        <f t="shared" ref="WR28" si="2184">+IQ28/IQ6</f>
        <v>168.14461779972518</v>
      </c>
      <c r="WS28" s="358">
        <f t="shared" ref="WS28" si="2185">+IR28/IR6</f>
        <v>168.14461779972518</v>
      </c>
      <c r="WT28" s="358">
        <f t="shared" ref="WT28" si="2186">+IS28/IS6</f>
        <v>168.14461779972518</v>
      </c>
      <c r="WU28" s="358">
        <f t="shared" ref="WU28" si="2187">+IT28/IT6</f>
        <v>168.14461779972518</v>
      </c>
      <c r="WV28" s="358">
        <f t="shared" ref="WV28" si="2188">+IU28/IU6</f>
        <v>168.14461779972518</v>
      </c>
      <c r="WW28" s="358">
        <f t="shared" ref="WW28" si="2189">+IV28/IV6</f>
        <v>168.14461779972518</v>
      </c>
      <c r="WX28" s="358">
        <f t="shared" ref="WX28" si="2190">+IW28/IW6</f>
        <v>168.14461779972518</v>
      </c>
      <c r="WY28" s="358">
        <f t="shared" ref="WY28" si="2191">+IX28/IX6</f>
        <v>168.14461779972518</v>
      </c>
      <c r="WZ28" s="358">
        <f t="shared" ref="WZ28" si="2192">+IY28/IY6</f>
        <v>168.14461779972518</v>
      </c>
      <c r="XA28" s="358">
        <f t="shared" ref="XA28" si="2193">+IZ28/IZ6</f>
        <v>168.14461779972518</v>
      </c>
      <c r="XB28" s="358">
        <f t="shared" ref="XB28" si="2194">+JA28/JA6</f>
        <v>168.14461779972518</v>
      </c>
      <c r="XC28" s="358">
        <f t="shared" ref="XC28" si="2195">+JB28/JB6</f>
        <v>168.14461779972518</v>
      </c>
      <c r="XD28" s="358">
        <f t="shared" ref="XD28" si="2196">+JC28/JC6</f>
        <v>168.14461779972518</v>
      </c>
      <c r="XE28" s="358">
        <f t="shared" ref="XE28" si="2197">+JD28/JD6</f>
        <v>168.14461779972518</v>
      </c>
      <c r="XF28" s="358">
        <f t="shared" ref="XF28" si="2198">+JE28/JE6</f>
        <v>168.14461779972518</v>
      </c>
      <c r="XG28" s="358">
        <f t="shared" ref="XG28" si="2199">+JF28/JF6</f>
        <v>168.14461779972518</v>
      </c>
      <c r="XH28" s="358">
        <f t="shared" ref="XH28" si="2200">+JG28/JG6</f>
        <v>168.14461779972518</v>
      </c>
      <c r="XI28" s="358">
        <f t="shared" ref="XI28" si="2201">+JH28/JH6</f>
        <v>168.14461779972518</v>
      </c>
      <c r="XJ28" s="358">
        <f t="shared" ref="XJ28:XK28" si="2202">+JI28/JI6</f>
        <v>168.14461779972518</v>
      </c>
      <c r="XK28" s="358">
        <f t="shared" si="2202"/>
        <v>168.14461779972518</v>
      </c>
      <c r="XL28" s="358">
        <f t="shared" ref="XL28" si="2203">+JK28/JK6</f>
        <v>168.14461779972518</v>
      </c>
      <c r="XM28" s="358">
        <f t="shared" ref="XM28" si="2204">+JL28/JL6</f>
        <v>168.14461779972515</v>
      </c>
      <c r="XN28" s="358">
        <f t="shared" ref="XN28" si="2205">+JM28/JM6</f>
        <v>168.14461779972518</v>
      </c>
      <c r="XO28" s="358">
        <f t="shared" ref="XO28" si="2206">+JN28/JN6</f>
        <v>168.14461779972518</v>
      </c>
      <c r="XP28" s="358">
        <f t="shared" ref="XP28" si="2207">+JO28/JO6</f>
        <v>168.14461779972518</v>
      </c>
      <c r="XQ28" s="358">
        <f t="shared" ref="XQ28" si="2208">+JP28/JP6</f>
        <v>168.14461779972518</v>
      </c>
      <c r="XR28" s="358">
        <f t="shared" ref="XR28" si="2209">+JQ28/JQ6</f>
        <v>168.14461779972518</v>
      </c>
      <c r="XS28" s="358">
        <f t="shared" ref="XS28" si="2210">+JR28/JR6</f>
        <v>168.14461779972518</v>
      </c>
      <c r="XT28" s="358">
        <f t="shared" ref="XT28" si="2211">+JS28/JS6</f>
        <v>180.69787854057776</v>
      </c>
      <c r="XU28" s="358">
        <f t="shared" ref="XU28" si="2212">+JT28/JT6</f>
        <v>180.69787854057776</v>
      </c>
      <c r="XV28" s="358">
        <f t="shared" ref="XV28" si="2213">+JU28/JU6</f>
        <v>180.69787854057776</v>
      </c>
      <c r="XW28" s="358">
        <f t="shared" ref="XW28" si="2214">+JV28/JV6</f>
        <v>180.69787854057776</v>
      </c>
      <c r="XX28" s="358">
        <f t="shared" ref="XX28" si="2215">+JW28/JW6</f>
        <v>180.69787854057776</v>
      </c>
      <c r="XY28" s="358">
        <f t="shared" ref="XY28" si="2216">+JX28/JX6</f>
        <v>180.69787854057776</v>
      </c>
      <c r="XZ28" s="358">
        <f t="shared" ref="XZ28" si="2217">+JY28/JY6</f>
        <v>180.69787854057776</v>
      </c>
      <c r="YA28" s="358">
        <f t="shared" ref="YA28" si="2218">+JZ28/JZ6</f>
        <v>180.69787854057776</v>
      </c>
      <c r="YB28" s="358">
        <f t="shared" ref="YB28" si="2219">+KA28/KA6</f>
        <v>180.69787854057776</v>
      </c>
      <c r="YC28" s="358">
        <f t="shared" ref="YC28" si="2220">+KB28/KB6</f>
        <v>180.69787854057776</v>
      </c>
      <c r="YD28" s="358">
        <f t="shared" ref="YD28" si="2221">+KC28/KC6</f>
        <v>180.69787854057776</v>
      </c>
      <c r="YE28" s="358">
        <f t="shared" ref="YE28" si="2222">+KD28/KD6</f>
        <v>180.69787854057776</v>
      </c>
      <c r="YF28" s="358">
        <f t="shared" ref="YF28" si="2223">+KE28/KE6</f>
        <v>180.69787854057773</v>
      </c>
      <c r="YG28" s="358">
        <f t="shared" ref="YG28" si="2224">+KF28/KF6</f>
        <v>180.69787854057776</v>
      </c>
      <c r="YH28" s="358">
        <f t="shared" ref="YH28" si="2225">+KG28/KG6</f>
        <v>180.69787854057776</v>
      </c>
      <c r="YI28" s="358">
        <f t="shared" ref="YI28" si="2226">+KH28/KH6</f>
        <v>180.69787854057776</v>
      </c>
      <c r="YJ28" s="358">
        <f t="shared" ref="YJ28" si="2227">+KI28/KI6</f>
        <v>180.69787854057776</v>
      </c>
      <c r="YK28" s="358">
        <f t="shared" ref="YK28" si="2228">+KJ28/KJ6</f>
        <v>180.69787854057776</v>
      </c>
      <c r="YL28" s="358">
        <f t="shared" ref="YL28" si="2229">+KK28/KK6</f>
        <v>180.69787854057776</v>
      </c>
      <c r="YM28" s="358">
        <f t="shared" ref="YM28" si="2230">+KL28/KL6</f>
        <v>180.69787854057776</v>
      </c>
      <c r="YN28" s="358">
        <f t="shared" ref="YN28" si="2231">+KM28/KM6</f>
        <v>180.69787854057776</v>
      </c>
      <c r="YO28" s="358">
        <f t="shared" ref="YO28" si="2232">+KN28/KN6</f>
        <v>180.69787854057776</v>
      </c>
      <c r="YP28" s="358">
        <f t="shared" ref="YP28" si="2233">+KO28/KO6</f>
        <v>180.69787854057776</v>
      </c>
      <c r="YQ28" s="358">
        <f t="shared" ref="YQ28" si="2234">+KP28/KP6</f>
        <v>180.69787854057776</v>
      </c>
      <c r="YR28" s="358">
        <f t="shared" ref="YR28" si="2235">+KQ28/KQ6</f>
        <v>180.69787854057776</v>
      </c>
      <c r="YS28" s="358">
        <f t="shared" ref="YS28" si="2236">+KR28/KR6</f>
        <v>180.69787854057773</v>
      </c>
      <c r="YT28" s="358">
        <f t="shared" ref="YT28" si="2237">+KS28/KS6</f>
        <v>180.69787854057776</v>
      </c>
      <c r="YU28" s="358">
        <f t="shared" ref="YU28" si="2238">+KT28/KT6</f>
        <v>180.69787854057776</v>
      </c>
      <c r="YV28" s="358">
        <f t="shared" ref="YV28" si="2239">+KU28/KU6</f>
        <v>180.69787854057776</v>
      </c>
      <c r="YW28" s="358">
        <f t="shared" ref="YW28" si="2240">+KV28/KV6</f>
        <v>180.69787854057776</v>
      </c>
      <c r="YX28" s="358">
        <f t="shared" ref="YX28" si="2241">+KW28/KW6</f>
        <v>180.69787854057776</v>
      </c>
      <c r="YY28" s="358">
        <f t="shared" ref="YY28" si="2242">+KX28/KX6</f>
        <v>197.61517699784864</v>
      </c>
      <c r="YZ28" s="358">
        <f t="shared" ref="YZ28" si="2243">+KY28/KY6</f>
        <v>197.61517699784864</v>
      </c>
      <c r="ZA28" s="358">
        <f t="shared" ref="ZA28" si="2244">+KZ28/KZ6</f>
        <v>197.61517699784864</v>
      </c>
      <c r="ZB28" s="358">
        <f t="shared" ref="ZB28" si="2245">+LA28/LA6</f>
        <v>197.61517699784864</v>
      </c>
      <c r="ZC28" s="358">
        <f t="shared" ref="ZC28" si="2246">+LB28/LB6</f>
        <v>197.61517699784864</v>
      </c>
      <c r="ZD28" s="358">
        <f t="shared" ref="ZD28" si="2247">+LC28/LC6</f>
        <v>197.61517699784864</v>
      </c>
      <c r="ZE28" s="358">
        <f t="shared" ref="ZE28" si="2248">+LD28/LD6</f>
        <v>197.61517699784864</v>
      </c>
      <c r="ZF28" s="358">
        <f t="shared" ref="ZF28" si="2249">+LE28/LE6</f>
        <v>197.61517699784864</v>
      </c>
      <c r="ZG28" s="358">
        <f t="shared" ref="ZG28" si="2250">+LF28/LF6</f>
        <v>197.61517699784864</v>
      </c>
      <c r="ZH28" s="358">
        <f t="shared" ref="ZH28" si="2251">+LG28/LG6</f>
        <v>197.61517699784864</v>
      </c>
      <c r="ZI28" s="358">
        <f t="shared" ref="ZI28" si="2252">+LH28/LH6</f>
        <v>197.61517699784864</v>
      </c>
      <c r="ZJ28" s="358">
        <f t="shared" ref="ZJ28" si="2253">+LI28/LI6</f>
        <v>197.61517699784864</v>
      </c>
      <c r="ZK28" s="358">
        <f t="shared" ref="ZK28" si="2254">+LJ28/LJ6</f>
        <v>197.61517699784866</v>
      </c>
      <c r="ZL28" s="358">
        <f t="shared" ref="ZL28" si="2255">+LK28/LK6</f>
        <v>197.61517699784864</v>
      </c>
      <c r="ZM28" s="358">
        <f t="shared" ref="ZM28" si="2256">+LL28/LL6</f>
        <v>197.61517699784864</v>
      </c>
      <c r="ZN28" s="358">
        <f t="shared" ref="ZN28" si="2257">+LM28/LM6</f>
        <v>197.61517699784864</v>
      </c>
      <c r="ZO28" s="358">
        <f t="shared" ref="ZO28:ZP28" si="2258">+LN28/LN6</f>
        <v>197.61517699784864</v>
      </c>
      <c r="ZP28" s="358">
        <f t="shared" si="2258"/>
        <v>197.61517699784864</v>
      </c>
      <c r="ZQ28" s="358">
        <f t="shared" ref="ZQ28" si="2259">+LP28/LP6</f>
        <v>197.61517699784864</v>
      </c>
      <c r="ZR28" s="358">
        <f t="shared" ref="ZR28" si="2260">+LQ28/LQ6</f>
        <v>197.61517699784864</v>
      </c>
      <c r="ZS28" s="358">
        <f t="shared" ref="ZS28" si="2261">+LR28/LR6</f>
        <v>197.61517699784864</v>
      </c>
      <c r="ZT28" s="358">
        <f t="shared" ref="ZT28" si="2262">+LS28/LS6</f>
        <v>197.61517699784864</v>
      </c>
      <c r="ZU28" s="358">
        <f t="shared" ref="ZU28" si="2263">+LT28/LT6</f>
        <v>197.61517699784864</v>
      </c>
      <c r="ZV28" s="358">
        <f t="shared" ref="ZV28" si="2264">+LU28/LU6</f>
        <v>197.61517699784864</v>
      </c>
      <c r="ZW28" s="358">
        <f t="shared" ref="ZW28" si="2265">+LV28/LV6</f>
        <v>197.61517699784864</v>
      </c>
      <c r="ZX28" s="358">
        <f t="shared" ref="ZX28" si="2266">+LW28/LW6</f>
        <v>197.61517699784866</v>
      </c>
      <c r="ZY28" s="358">
        <f t="shared" ref="ZY28" si="2267">+LX28/LX6</f>
        <v>197.61517699784861</v>
      </c>
      <c r="ZZ28" s="358">
        <f t="shared" ref="ZZ28" si="2268">+LY28/LY6</f>
        <v>197.61517699784864</v>
      </c>
      <c r="AAA28" s="358">
        <f t="shared" ref="AAA28" si="2269">+LZ28/LZ6</f>
        <v>197.61517699784864</v>
      </c>
      <c r="AAB28" s="358">
        <f t="shared" ref="AAB28" si="2270">+MA28/MA6</f>
        <v>197.61517699784864</v>
      </c>
      <c r="AAC28" s="358">
        <f t="shared" ref="AAC28" si="2271">+MB28/MB6</f>
        <v>171.82097543009783</v>
      </c>
      <c r="AAD28" s="358">
        <f t="shared" ref="AAD28" si="2272">+MC28/MC6</f>
        <v>171.82097543009783</v>
      </c>
      <c r="AAE28" s="358">
        <f t="shared" ref="AAE28" si="2273">+MD28/MD6</f>
        <v>171.82097543009783</v>
      </c>
      <c r="AAF28" s="358">
        <f t="shared" ref="AAF28" si="2274">+ME28/ME6</f>
        <v>171.82097543009783</v>
      </c>
      <c r="AAG28" s="358">
        <f t="shared" ref="AAG28" si="2275">+MF28/MF6</f>
        <v>171.82097543009783</v>
      </c>
      <c r="AAH28" s="358">
        <f t="shared" ref="AAH28" si="2276">+MG28/MG6</f>
        <v>171.82097543009783</v>
      </c>
      <c r="AAI28" s="358">
        <f t="shared" ref="AAI28" si="2277">+MH28/MH6</f>
        <v>171.82097543009783</v>
      </c>
      <c r="AAJ28" s="358">
        <f t="shared" ref="AAJ28" si="2278">+MI28/MI6</f>
        <v>171.82097543009783</v>
      </c>
      <c r="AAK28" s="358">
        <f t="shared" ref="AAK28" si="2279">+MJ28/MJ6</f>
        <v>171.82097543009783</v>
      </c>
      <c r="AAL28" s="358">
        <f t="shared" ref="AAL28" si="2280">+MK28/MK6</f>
        <v>171.82097543009783</v>
      </c>
      <c r="AAM28" s="358">
        <f t="shared" ref="AAM28" si="2281">+ML28/ML6</f>
        <v>171.82097543009783</v>
      </c>
      <c r="AAN28" s="358">
        <f t="shared" ref="AAN28" si="2282">+MM28/MM6</f>
        <v>171.82097543009783</v>
      </c>
      <c r="AAO28" s="358">
        <f t="shared" ref="AAO28" si="2283">+MN28/MN6</f>
        <v>171.82097543009783</v>
      </c>
      <c r="AAP28" s="358">
        <f t="shared" ref="AAP28" si="2284">+MO28/MO6</f>
        <v>171.82097543009783</v>
      </c>
      <c r="AAQ28" s="358">
        <f t="shared" ref="AAQ28" si="2285">+MP28/MP6</f>
        <v>171.82097543009783</v>
      </c>
      <c r="AAR28" s="358">
        <f t="shared" ref="AAR28" si="2286">+MQ28/MQ6</f>
        <v>171.82097543009783</v>
      </c>
      <c r="AAS28" s="358">
        <f t="shared" ref="AAS28" si="2287">+MR28/MR6</f>
        <v>171.82097543009783</v>
      </c>
      <c r="AAT28" s="358">
        <f t="shared" ref="AAT28" si="2288">+MS28/MS6</f>
        <v>171.82097543009783</v>
      </c>
      <c r="AAU28" s="358">
        <f t="shared" ref="AAU28" si="2289">+MT28/MT6</f>
        <v>171.82097543009783</v>
      </c>
      <c r="AAV28" s="358">
        <f t="shared" ref="AAV28" si="2290">+MU28/MU6</f>
        <v>171.82097543009783</v>
      </c>
      <c r="AAW28" s="358">
        <f t="shared" ref="AAW28" si="2291">+MV28/MV6</f>
        <v>171.82097543009783</v>
      </c>
      <c r="AAX28" s="358">
        <f t="shared" ref="AAX28" si="2292">+MW28/MW6</f>
        <v>171.82097543009783</v>
      </c>
      <c r="AAY28" s="358">
        <f t="shared" ref="AAY28" si="2293">+MX28/MX6</f>
        <v>171.82097543009783</v>
      </c>
      <c r="AAZ28" s="358">
        <f t="shared" ref="AAZ28" si="2294">+MY28/MY6</f>
        <v>171.82097543009783</v>
      </c>
      <c r="ABA28" s="358">
        <f t="shared" ref="ABA28" si="2295">+MZ28/MZ6</f>
        <v>171.82097543009783</v>
      </c>
      <c r="ABB28" s="358">
        <f t="shared" ref="ABB28" si="2296">+NA28/NA6</f>
        <v>171.82097543009783</v>
      </c>
      <c r="ABC28" s="358">
        <f t="shared" ref="ABC28" si="2297">+NB28/NB6</f>
        <v>171.82097543009783</v>
      </c>
      <c r="ABD28" s="358">
        <f t="shared" ref="ABD28" si="2298">+NC28/NC6</f>
        <v>171.82097543009783</v>
      </c>
      <c r="ABE28" s="358">
        <f t="shared" ref="ABE28" si="2299">+ND28/ND6</f>
        <v>171.82097543009783</v>
      </c>
      <c r="ABF28" s="358">
        <f t="shared" ref="ABF28" si="2300">+NE28/NE6</f>
        <v>171.82097543009783</v>
      </c>
      <c r="ABG28" s="358">
        <f t="shared" ref="ABG28" si="2301">+NF28/NF6</f>
        <v>171.82097543009783</v>
      </c>
      <c r="ABH28" s="358">
        <f t="shared" ref="ABH28" si="2302">+NG28/NG6</f>
        <v>177.82389060558179</v>
      </c>
      <c r="ABI28" s="358">
        <f t="shared" ref="ABI28" si="2303">+NH28/NH6</f>
        <v>177.82389060558179</v>
      </c>
      <c r="ABJ28" s="358">
        <f t="shared" ref="ABJ28" si="2304">+NI28/NI6</f>
        <v>177.82389060558179</v>
      </c>
      <c r="ABK28" s="358">
        <f t="shared" ref="ABK28" si="2305">+NJ28/NJ6</f>
        <v>177.82389060558179</v>
      </c>
      <c r="ABL28" s="358">
        <f t="shared" ref="ABL28" si="2306">+NK28/NK6</f>
        <v>177.82389060558179</v>
      </c>
      <c r="ABM28" s="358">
        <f t="shared" ref="ABM28" si="2307">+NL28/NL6</f>
        <v>177.82389060558179</v>
      </c>
      <c r="ABN28" s="358">
        <f t="shared" ref="ABN28" si="2308">+NM28/NM6</f>
        <v>177.82389060558179</v>
      </c>
      <c r="ABO28" s="358">
        <f t="shared" ref="ABO28" si="2309">+NN28/NN6</f>
        <v>177.82389060558179</v>
      </c>
      <c r="ABP28" s="358">
        <f t="shared" ref="ABP28" si="2310">+NO28/NO6</f>
        <v>177.82389060558179</v>
      </c>
      <c r="ABQ28" s="358">
        <f t="shared" ref="ABQ28" si="2311">+NP28/NP6</f>
        <v>177.82389060558179</v>
      </c>
      <c r="ABR28" s="358">
        <f t="shared" ref="ABR28" si="2312">+NQ28/NQ6</f>
        <v>177.82389060558179</v>
      </c>
      <c r="ABS28" s="358">
        <f t="shared" ref="ABS28" si="2313">+NR28/NR6</f>
        <v>177.82389060558179</v>
      </c>
      <c r="ABT28" s="358">
        <f t="shared" ref="ABT28:ABU28" si="2314">+NS28/NS6</f>
        <v>177.82389060558177</v>
      </c>
      <c r="ABU28" s="358">
        <f t="shared" si="2314"/>
        <v>177.82389060558179</v>
      </c>
      <c r="ABV28" s="358">
        <f t="shared" ref="ABV28" si="2315">+NU28/NU6</f>
        <v>177.82389060558179</v>
      </c>
      <c r="ABW28" s="358">
        <f t="shared" ref="ABW28" si="2316">+NV28/NV6</f>
        <v>177.82389060558179</v>
      </c>
      <c r="ABX28" s="358">
        <f t="shared" ref="ABX28" si="2317">+NW28/NW6</f>
        <v>177.82389060558179</v>
      </c>
      <c r="ABY28" s="358">
        <f t="shared" ref="ABY28" si="2318">+NX28/NX6</f>
        <v>177.82389060558179</v>
      </c>
      <c r="ABZ28" s="358">
        <f t="shared" ref="ABZ28" si="2319">+NY28/NY6</f>
        <v>177.82389060558179</v>
      </c>
      <c r="ACA28" s="358">
        <f t="shared" ref="ACA28" si="2320">+NZ28/NZ6</f>
        <v>177.82389060558179</v>
      </c>
      <c r="ACB28" s="358">
        <f t="shared" ref="ACB28" si="2321">+OA28/OA6</f>
        <v>177.82389060558179</v>
      </c>
      <c r="ACC28" s="358">
        <f t="shared" ref="ACC28" si="2322">+OB28/OB6</f>
        <v>177.82389060558179</v>
      </c>
      <c r="ACD28" s="358">
        <f t="shared" ref="ACD28" si="2323">+OC28/OC6</f>
        <v>177.82389060558179</v>
      </c>
      <c r="ACE28" s="358">
        <f t="shared" ref="ACE28" si="2324">+OD28/OD6</f>
        <v>177.82389060558179</v>
      </c>
      <c r="ACF28" s="358">
        <f t="shared" ref="ACF28" si="2325">+OE28/OE6</f>
        <v>177.82389060558179</v>
      </c>
      <c r="ACG28" s="358">
        <f t="shared" ref="ACG28" si="2326">+OF28/OF6</f>
        <v>177.82389060558177</v>
      </c>
      <c r="ACH28" s="358">
        <f t="shared" ref="ACH28" si="2327">+OG28/OG6</f>
        <v>177.82389060558179</v>
      </c>
      <c r="ACI28" s="358">
        <f t="shared" ref="ACI28" si="2328">+OH28/OH6</f>
        <v>177.82389060558179</v>
      </c>
      <c r="ACJ28" s="358">
        <f t="shared" ref="ACJ28" si="2329">+OI28/OI6</f>
        <v>177.82389060558179</v>
      </c>
      <c r="ACK28" s="358">
        <f t="shared" ref="ACK28" si="2330">+OJ28/OJ6</f>
        <v>177.82389060558179</v>
      </c>
      <c r="ACL28" s="358">
        <f t="shared" ref="ACL28" si="2331">+OK28/OK6</f>
        <v>177.82389060558179</v>
      </c>
      <c r="ACM28" s="358">
        <f t="shared" ref="ACM28" si="2332">+OL28/OL6</f>
        <v>177.82389060558179</v>
      </c>
      <c r="ACN28" s="358">
        <f t="shared" ref="ACN28" si="2333">+OM28/OM6</f>
        <v>177.82389060558179</v>
      </c>
      <c r="ACO28" s="358">
        <f t="shared" ref="ACO28" si="2334">+ON28/ON6</f>
        <v>177.82389060558179</v>
      </c>
      <c r="ACP28" s="358">
        <f t="shared" ref="ACP28" si="2335">+OO28/OO6</f>
        <v>177.82389060558179</v>
      </c>
      <c r="ACQ28" s="358">
        <f t="shared" ref="ACQ28" si="2336">+OP28/OP6</f>
        <v>177.82389060558179</v>
      </c>
      <c r="ACR28" s="348">
        <f>+(LOOKUP(ACR5-ACR6+1,$OQ$3:$ACQ$3,$OQ$28:$ACQ$28)+LOOKUP(ACR5-ACR6+2,$OQ$3:$ACQ$3,$OQ$28:$ACQ$28))</f>
        <v>183.99828074457074</v>
      </c>
      <c r="ACS28" s="348" cm="1">
        <f t="array" ref="ACS28">+(LOOKUP(ACS5-ACS6+1,$OQ$3:$ACQ$3,$OQ$28:$ACQ$28+LOOKUP(ACS5-ACS6+2,$OQ$3:$ACQ$3,$OQ$28:$ACQ$28+LOOKUP(ACS5-ACS6+3,$OQ$3:$ACQ$3,$OQ$28:$ACQ$28+LOOKUP(ACS5-ACS6+4,$OQ$3:$ACQ$3,$OQ$28:$ACQ$28+LOOKUP(ACS5-ACS6+5,$OQ$3:$ACQ$3,$OQ$28:$ACQ$28+LOOKUP(ACS5-ACS6+6,$OQ$3:$ACQ$3,$OQ$28:$ACQ$28+LOOKUP(ACS5-ACS6+7,$OQ$3:$ACQ$3,$OQ$28:$ACQ$28))))))))</f>
        <v>643.99398260599764</v>
      </c>
      <c r="ACT28" s="348" cm="1">
        <f t="array" ref="ACT28">+(LOOKUP(ACT5-ACT6+1,$OQ$3:$ACQ$3,$OQ$28:$ACQ$28+LOOKUP(ACT5-ACT6+2,$OQ$3:$ACQ$3,$OQ$28:$ACQ$28+LOOKUP(ACT5-ACT6+3,$OQ$3:$ACQ$3,$OQ$28:$ACQ$28+LOOKUP(ACT5-ACT6+4,$OQ$3:$ACQ$3,$OQ$28:$ACQ$28+LOOKUP(ACT5-ACT6+5,$OQ$3:$ACQ$3,$OQ$28:$ACQ$28+LOOKUP(ACT5-ACT6+6,$OQ$3:$ACQ$3,$OQ$28:$ACQ$28+LOOKUP(ACT5-ACT6+7,$OQ$3:$ACQ$3,$OQ$28:$ACQ$28))))))))</f>
        <v>643.99398260599764</v>
      </c>
      <c r="ACU28" s="348" cm="1">
        <f t="array" ref="ACU28">+(LOOKUP(ACU5-ACU6+1,$OQ$3:$ACQ$3,$OQ$28:$ACQ$28+LOOKUP(ACU5-ACU6+2,$OQ$3:$ACQ$3,$OQ$28:$ACQ$28+LOOKUP(ACU5-ACU6+3,$OQ$3:$ACQ$3,$OQ$28:$ACQ$28+LOOKUP(ACU5-ACU6+4,$OQ$3:$ACQ$3,$OQ$28:$ACQ$28+LOOKUP(ACU5-ACU6+5,$OQ$3:$ACQ$3,$OQ$28:$ACQ$28+LOOKUP(ACU5-ACU6+6,$OQ$3:$ACQ$3,$OQ$28:$ACQ$28+LOOKUP(ACU5-ACU6+7,$OQ$3:$ACQ$3,$OQ$28:$ACQ$28))))))))</f>
        <v>643.99398260599764</v>
      </c>
      <c r="ACV28" s="348" cm="1">
        <f t="array" ref="ACV28">+(LOOKUP(ACV5-ACV6+1,$OQ$3:$ACQ$3,$OQ$28:$ACQ$28+LOOKUP(ACV5-ACV6+2,$OQ$3:$ACQ$3,$OQ$28:$ACQ$28+LOOKUP(ACV5-ACV6+3,$OQ$3:$ACQ$3,$OQ$28:$ACQ$28+LOOKUP(ACV5-ACV6+4,$OQ$3:$ACQ$3,$OQ$28:$ACQ$28+LOOKUP(ACV5-ACV6+5,$OQ$3:$ACQ$3,$OQ$28:$ACQ$28+LOOKUP(ACV5-ACV6+6,$OQ$3:$ACQ$3,$OQ$28:$ACQ$28+LOOKUP(ACV5-ACV6+7,$OQ$3:$ACQ$3,$OQ$28:$ACQ$28))))))))</f>
        <v>673.93545247520376</v>
      </c>
      <c r="ACW28" s="348" cm="1">
        <f t="array" ref="ACW28">+(LOOKUP(ACW5-ACW6+1,$OQ$3:$ACQ$3,$OQ$28:$ACQ$28+LOOKUP(ACW5-ACW6+2,$OQ$3:$ACQ$3,$OQ$28:$ACQ$28+LOOKUP(ACW5-ACW6+3,$OQ$3:$ACQ$3,$OQ$28:$ACQ$28+LOOKUP(ACW5-ACW6+4,$OQ$3:$ACQ$3,$OQ$28:$ACQ$28+LOOKUP(ACW5-ACW6+5,$OQ$3:$ACQ$3,$OQ$28:$ACQ$28+LOOKUP(ACW5-ACW6+6,$OQ$3:$ACQ$3,$OQ$28:$ACQ$28+LOOKUP(ACW5-ACW6+7,$OQ$3:$ACQ$3,$OQ$28:$ACQ$28))))))))</f>
        <v>685.91204042288609</v>
      </c>
      <c r="ACX28" s="348" cm="1">
        <f t="array" ref="ACX28">+(LOOKUP(ACX5-ACX6+1,$OQ$3:$ACQ$3,$OQ$28:$ACQ$28+LOOKUP(ACX5-ACX6+2,$OQ$3:$ACQ$3,$OQ$28:$ACQ$28+LOOKUP(ACX5-ACX6+3,$OQ$3:$ACQ$3,$OQ$28:$ACQ$28+LOOKUP(ACX5-ACX6+4,$OQ$3:$ACQ$3,$OQ$28:$ACQ$28+LOOKUP(ACX5-ACX6+5,$OQ$3:$ACQ$3,$OQ$28:$ACQ$28+LOOKUP(ACX5-ACX6+6,$OQ$3:$ACQ$3,$OQ$28:$ACQ$28+LOOKUP(ACX5-ACX6+7,$OQ$3:$ACQ$3,$OQ$28:$ACQ$28))))))))</f>
        <v>685.91204042288621</v>
      </c>
      <c r="ACY28" s="348" cm="1">
        <f t="array" ref="ACY28">+(LOOKUP(ACY5-ACY6+1,$OQ$3:$ACQ$3,$OQ$28:$ACQ$28+LOOKUP(ACY5-ACY6+2,$OQ$3:$ACQ$3,$OQ$28:$ACQ$28+LOOKUP(ACY5-ACY6+3,$OQ$3:$ACQ$3,$OQ$28:$ACQ$28+LOOKUP(ACY5-ACY6+4,$OQ$3:$ACQ$3,$OQ$28:$ACQ$28+LOOKUP(ACY5-ACY6+5,$OQ$3:$ACQ$3,$OQ$28:$ACQ$28+LOOKUP(ACY5-ACY6+6,$OQ$3:$ACQ$3,$OQ$28:$ACQ$28+LOOKUP(ACY5-ACY6+7,$OQ$3:$ACQ$3,$OQ$28:$ACQ$28))))))))</f>
        <v>685.91204042288621</v>
      </c>
      <c r="ACZ28" s="348" cm="1">
        <f t="array" ref="ACZ28">+(LOOKUP(ACZ5-ACZ6+1,$OQ$3:$ACQ$3,$OQ$28:$ACQ$28+LOOKUP(ACZ5-ACZ6+2,$OQ$3:$ACQ$3,$OQ$28:$ACQ$28+LOOKUP(ACZ5-ACZ6+3,$OQ$3:$ACQ$3,$OQ$28:$ACQ$28+LOOKUP(ACZ5-ACZ6+4,$OQ$3:$ACQ$3,$OQ$28:$ACQ$28+LOOKUP(ACZ5-ACZ6+5,$OQ$3:$ACQ$3,$OQ$28:$ACQ$28+LOOKUP(ACZ5-ACZ6+6,$OQ$3:$ACQ$3,$OQ$28:$ACQ$28+LOOKUP(ACZ5-ACZ6+7,$OQ$3:$ACQ$3,$OQ$28:$ACQ$28))))))))</f>
        <v>683.55930100947205</v>
      </c>
      <c r="ADA28" s="348" cm="1">
        <f t="array" ref="ADA28">+(LOOKUP(ADA5-ADA6+1,$OQ$3:$ACQ$3,$OQ$28:$ACQ$28+LOOKUP(ADA5-ADA6+2,$OQ$3:$ACQ$3,$OQ$28:$ACQ$28+LOOKUP(ADA5-ADA6+3,$OQ$3:$ACQ$3,$OQ$28:$ACQ$28+LOOKUP(ADA5-ADA6+4,$OQ$3:$ACQ$3,$OQ$28:$ACQ$28+LOOKUP(ADA5-ADA6+5,$OQ$3:$ACQ$3,$OQ$28:$ACQ$28+LOOKUP(ADA5-ADA6+6,$OQ$3:$ACQ$3,$OQ$28:$ACQ$28+LOOKUP(ADA5-ADA6+7,$OQ$3:$ACQ$3,$OQ$28:$ACQ$28))))))))</f>
        <v>677.67745247593666</v>
      </c>
      <c r="ADB28" s="348" cm="1">
        <f t="array" ref="ADB28">+(LOOKUP(ADB5-ADB6+1,$OQ$3:$ACQ$3,$OQ$28:$ACQ$28+LOOKUP(ADB5-ADB6+2,$OQ$3:$ACQ$3,$OQ$28:$ACQ$28+LOOKUP(ADB5-ADB6+3,$OQ$3:$ACQ$3,$OQ$28:$ACQ$28+LOOKUP(ADB5-ADB6+4,$OQ$3:$ACQ$3,$OQ$28:$ACQ$28+LOOKUP(ADB5-ADB6+5,$OQ$3:$ACQ$3,$OQ$28:$ACQ$28+LOOKUP(ADB5-ADB6+6,$OQ$3:$ACQ$3,$OQ$28:$ACQ$28+LOOKUP(ADB5-ADB6+7,$OQ$3:$ACQ$3,$OQ$28:$ACQ$28))))))))</f>
        <v>677.67745247593666</v>
      </c>
      <c r="ADC28" s="348" cm="1">
        <f t="array" ref="ADC28">+(LOOKUP(ADC5-ADC6+1,$OQ$3:$ACQ$3,$OQ$28:$ACQ$28+LOOKUP(ADC5-ADC6+2,$OQ$3:$ACQ$3,$OQ$28:$ACQ$28+LOOKUP(ADC5-ADC6+3,$OQ$3:$ACQ$3,$OQ$28:$ACQ$28+LOOKUP(ADC5-ADC6+4,$OQ$3:$ACQ$3,$OQ$28:$ACQ$28+LOOKUP(ADC5-ADC6+5,$OQ$3:$ACQ$3,$OQ$28:$ACQ$28+LOOKUP(ADC5-ADC6+6,$OQ$3:$ACQ$3,$OQ$28:$ACQ$28+LOOKUP(ADC5-ADC6+7,$OQ$3:$ACQ$3,$OQ$28:$ACQ$28))))))))</f>
        <v>677.67745247593678</v>
      </c>
      <c r="ADD28" s="348" cm="1">
        <f t="array" ref="ADD28">+(LOOKUP(ADD5-ADD6+1,$OQ$3:$ACQ$3,$OQ$28:$ACQ$28+LOOKUP(ADD5-ADD6+2,$OQ$3:$ACQ$3,$OQ$28:$ACQ$28+LOOKUP(ADD5-ADD6+3,$OQ$3:$ACQ$3,$OQ$28:$ACQ$28+LOOKUP(ADD5-ADD6+4,$OQ$3:$ACQ$3,$OQ$28:$ACQ$28+LOOKUP(ADD5-ADD6+5,$OQ$3:$ACQ$3,$OQ$28:$ACQ$28+LOOKUP(ADD5-ADD6+6,$OQ$3:$ACQ$3,$OQ$28:$ACQ$28+LOOKUP(ADD5-ADD6+7,$OQ$3:$ACQ$3,$OQ$28:$ACQ$28))))))))</f>
        <v>731.71016836256365</v>
      </c>
      <c r="ADE28" s="348" cm="1">
        <f t="array" ref="ADE28">+(LOOKUP(ADE5-ADE6+1,$OQ$3:$ACQ$3,$OQ$28:$ACQ$28+LOOKUP(ADE5-ADE6+2,$OQ$3:$ACQ$3,$OQ$28:$ACQ$28+LOOKUP(ADE5-ADE6+3,$OQ$3:$ACQ$3,$OQ$28:$ACQ$28+LOOKUP(ADE5-ADE6+4,$OQ$3:$ACQ$3,$OQ$28:$ACQ$28+LOOKUP(ADE5-ADE6+5,$OQ$3:$ACQ$3,$OQ$28:$ACQ$28+LOOKUP(ADE5-ADE6+6,$OQ$3:$ACQ$3,$OQ$28:$ACQ$28+LOOKUP(ADE5-ADE6+7,$OQ$3:$ACQ$3,$OQ$28:$ACQ$28))))))))</f>
        <v>866.79195807913072</v>
      </c>
      <c r="ADF28" s="348" cm="1">
        <f t="array" ref="ADF28">+(LOOKUP(ADF5-ADF6+1,$OQ$3:$ACQ$3,$OQ$28:$ACQ$28+LOOKUP(ADF5-ADF6+2,$OQ$3:$ACQ$3,$OQ$28:$ACQ$28+LOOKUP(ADF5-ADF6+3,$OQ$3:$ACQ$3,$OQ$28:$ACQ$28+LOOKUP(ADF5-ADF6+4,$OQ$3:$ACQ$3,$OQ$28:$ACQ$28+LOOKUP(ADF5-ADF6+5,$OQ$3:$ACQ$3,$OQ$28:$ACQ$28+LOOKUP(ADF5-ADF6+6,$OQ$3:$ACQ$3,$OQ$28:$ACQ$28+LOOKUP(ADF5-ADF6+7,$OQ$3:$ACQ$3,$OQ$28:$ACQ$28))))))))</f>
        <v>866.79195807913084</v>
      </c>
      <c r="ADG28" s="348" cm="1">
        <f t="array" ref="ADG28">+(LOOKUP(ADG5-ADG6+1,$OQ$3:$ACQ$3,$OQ$28:$ACQ$28+LOOKUP(ADG5-ADG6+2,$OQ$3:$ACQ$3,$OQ$28:$ACQ$28+LOOKUP(ADG5-ADG6+3,$OQ$3:$ACQ$3,$OQ$28:$ACQ$28+LOOKUP(ADG5-ADG6+4,$OQ$3:$ACQ$3,$OQ$28:$ACQ$28+LOOKUP(ADG5-ADG6+5,$OQ$3:$ACQ$3,$OQ$28:$ACQ$28+LOOKUP(ADG5-ADG6+6,$OQ$3:$ACQ$3,$OQ$28:$ACQ$28+LOOKUP(ADG5-ADG6+7,$OQ$3:$ACQ$3,$OQ$28:$ACQ$28))))))))</f>
        <v>866.79195807913084</v>
      </c>
      <c r="ADH28" s="348" cm="1">
        <f t="array" ref="ADH28">+(LOOKUP(ADH5-ADH6+1,$OQ$3:$ACQ$3,$OQ$28:$ACQ$28+LOOKUP(ADH5-ADH6+2,$OQ$3:$ACQ$3,$OQ$28:$ACQ$28+LOOKUP(ADH5-ADH6+3,$OQ$3:$ACQ$3,$OQ$28:$ACQ$28+LOOKUP(ADH5-ADH6+4,$OQ$3:$ACQ$3,$OQ$28:$ACQ$28+LOOKUP(ADH5-ADH6+5,$OQ$3:$ACQ$3,$OQ$28:$ACQ$28+LOOKUP(ADH5-ADH6+6,$OQ$3:$ACQ$3,$OQ$28:$ACQ$28+LOOKUP(ADH5-ADH6+7,$OQ$3:$ACQ$3,$OQ$28:$ACQ$28))))))))</f>
        <v>866.79195807913084</v>
      </c>
      <c r="ADI28" s="348" cm="1">
        <f t="array" ref="ADI28">+(LOOKUP(ADI5-ADI6+1,$OQ$3:$ACQ$3,$OQ$28:$ACQ$28+LOOKUP(ADI5-ADI6+2,$OQ$3:$ACQ$3,$OQ$28:$ACQ$28+LOOKUP(ADI5-ADI6+3,$OQ$3:$ACQ$3,$OQ$28:$ACQ$28+LOOKUP(ADI5-ADI6+4,$OQ$3:$ACQ$3,$OQ$28:$ACQ$28+LOOKUP(ADI5-ADI6+5,$OQ$3:$ACQ$3,$OQ$28:$ACQ$28+LOOKUP(ADI5-ADI6+6,$OQ$3:$ACQ$3,$OQ$28:$ACQ$28+LOOKUP(ADI5-ADI6+7,$OQ$3:$ACQ$3,$OQ$28:$ACQ$28))))))))</f>
        <v>749.07606203014518</v>
      </c>
      <c r="ADJ28" s="348" cm="1">
        <f t="array" ref="ADJ28">+(LOOKUP(ADJ5-ADJ6+1,$OQ$3:$ACQ$3,$OQ$28:$ACQ$28+LOOKUP(ADJ5-ADJ6+2,$OQ$3:$ACQ$3,$OQ$28:$ACQ$28+LOOKUP(ADJ5-ADJ6+3,$OQ$3:$ACQ$3,$OQ$28:$ACQ$28+LOOKUP(ADJ5-ADJ6+4,$OQ$3:$ACQ$3,$OQ$28:$ACQ$28+LOOKUP(ADJ5-ADJ6+5,$OQ$3:$ACQ$3,$OQ$28:$ACQ$28+LOOKUP(ADJ5-ADJ6+6,$OQ$3:$ACQ$3,$OQ$28:$ACQ$28+LOOKUP(ADJ5-ADJ6+7,$OQ$3:$ACQ$3,$OQ$28:$ACQ$28))))))))</f>
        <v>729.45674602198085</v>
      </c>
      <c r="ADK28" s="348" cm="1">
        <f t="array" ref="ADK28">+(LOOKUP(ADK5-ADK6+1,$OQ$3:$ACQ$3,$OQ$28:$ACQ$28+LOOKUP(ADK5-ADK6+2,$OQ$3:$ACQ$3,$OQ$28:$ACQ$28+LOOKUP(ADK5-ADK6+3,$OQ$3:$ACQ$3,$OQ$28:$ACQ$28+LOOKUP(ADK5-ADK6+4,$OQ$3:$ACQ$3,$OQ$28:$ACQ$28+LOOKUP(ADK5-ADK6+5,$OQ$3:$ACQ$3,$OQ$28:$ACQ$28+LOOKUP(ADK5-ADK6+6,$OQ$3:$ACQ$3,$OQ$28:$ACQ$28+LOOKUP(ADK5-ADK6+7,$OQ$3:$ACQ$3,$OQ$28:$ACQ$28))))))))</f>
        <v>729.45674602198085</v>
      </c>
      <c r="ADL28" s="348" cm="1">
        <f t="array" ref="ADL28">+(LOOKUP(ADL5-ADL6+1,$OQ$3:$ACQ$3,$OQ$28:$ACQ$28+LOOKUP(ADL5-ADL6+2,$OQ$3:$ACQ$3,$OQ$28:$ACQ$28+LOOKUP(ADL5-ADL6+3,$OQ$3:$ACQ$3,$OQ$28:$ACQ$28+LOOKUP(ADL5-ADL6+4,$OQ$3:$ACQ$3,$OQ$28:$ACQ$28+LOOKUP(ADL5-ADL6+5,$OQ$3:$ACQ$3,$OQ$28:$ACQ$28+LOOKUP(ADL5-ADL6+6,$OQ$3:$ACQ$3,$OQ$28:$ACQ$28+LOOKUP(ADL5-ADL6+7,$OQ$3:$ACQ$3,$OQ$28:$ACQ$28))))))))</f>
        <v>729.45674602198085</v>
      </c>
      <c r="ADM28" s="348" cm="1">
        <f t="array" ref="ADM28">+(LOOKUP(ADM5-ADM6+1,$OQ$3:$ACQ$3,$OQ$28:$ACQ$28+LOOKUP(ADM5-ADM6+2,$OQ$3:$ACQ$3,$OQ$28:$ACQ$28+LOOKUP(ADM5-ADM6+3,$OQ$3:$ACQ$3,$OQ$28:$ACQ$28+LOOKUP(ADM5-ADM6+4,$OQ$3:$ACQ$3,$OQ$28:$ACQ$28+LOOKUP(ADM5-ADM6+5,$OQ$3:$ACQ$3,$OQ$28:$ACQ$28+LOOKUP(ADM5-ADM6+6,$OQ$3:$ACQ$3,$OQ$28:$ACQ$28+LOOKUP(ADM5-ADM6+7,$OQ$3:$ACQ$3,$OQ$28:$ACQ$28))))))))</f>
        <v>789.72995879348764</v>
      </c>
      <c r="ADN28" s="348" cm="1">
        <f t="array" ref="ADN28">+(LOOKUP(ADN5-ADN6+1,$OQ$3:$ACQ$3,$OQ$28:$ACQ$28+LOOKUP(ADN5-ADN6+2,$OQ$3:$ACQ$3,$OQ$28:$ACQ$28+LOOKUP(ADN5-ADN6+3,$OQ$3:$ACQ$3,$OQ$28:$ACQ$28+LOOKUP(ADN5-ADN6+4,$OQ$3:$ACQ$3,$OQ$28:$ACQ$28+LOOKUP(ADN5-ADN6+5,$OQ$3:$ACQ$3,$OQ$28:$ACQ$28+LOOKUP(ADN5-ADN6+6,$OQ$3:$ACQ$3,$OQ$28:$ACQ$28+LOOKUP(ADN5-ADN6+7,$OQ$3:$ACQ$3,$OQ$28:$ACQ$28))))))))</f>
        <v>834.93486837211788</v>
      </c>
      <c r="ADO28" s="348" cm="1">
        <f t="array" ref="ADO28">+(LOOKUP(ADO5-ADO6+1,$OQ$3:$ACQ$3,$OQ$28:$ACQ$28+LOOKUP(ADO5-ADO6+2,$OQ$3:$ACQ$3,$OQ$28:$ACQ$28+LOOKUP(ADO5-ADO6+3,$OQ$3:$ACQ$3,$OQ$28:$ACQ$28+LOOKUP(ADO5-ADO6+4,$OQ$3:$ACQ$3,$OQ$28:$ACQ$28+LOOKUP(ADO5-ADO6+5,$OQ$3:$ACQ$3,$OQ$28:$ACQ$28+LOOKUP(ADO5-ADO6+6,$OQ$3:$ACQ$3,$OQ$28:$ACQ$28+LOOKUP(ADO5-ADO6+7,$OQ$3:$ACQ$3,$OQ$28:$ACQ$28))))))))</f>
        <v>834.93486837211788</v>
      </c>
      <c r="ADP28" s="348" cm="1">
        <f t="array" ref="ADP28">+(LOOKUP(ADP5-ADP6+1,$OQ$3:$ACQ$3,$OQ$28:$ACQ$28+LOOKUP(ADP5-ADP6+2,$OQ$3:$ACQ$3,$OQ$28:$ACQ$28+LOOKUP(ADP5-ADP6+3,$OQ$3:$ACQ$3,$OQ$28:$ACQ$28+LOOKUP(ADP5-ADP6+4,$OQ$3:$ACQ$3,$OQ$28:$ACQ$28+LOOKUP(ADP5-ADP6+5,$OQ$3:$ACQ$3,$OQ$28:$ACQ$28+LOOKUP(ADP5-ADP6+6,$OQ$3:$ACQ$3,$OQ$28:$ACQ$28+LOOKUP(ADP5-ADP6+7,$OQ$3:$ACQ$3,$OQ$28:$ACQ$28))))))))</f>
        <v>834.93486837211788</v>
      </c>
      <c r="ADQ28" s="348" cm="1">
        <f t="array" ref="ADQ28">+(LOOKUP(ADQ5-ADQ6+1,$OQ$3:$ACQ$3,$OQ$28:$ACQ$28+LOOKUP(ADQ5-ADQ6+2,$OQ$3:$ACQ$3,$OQ$28:$ACQ$28+LOOKUP(ADQ5-ADQ6+3,$OQ$3:$ACQ$3,$OQ$28:$ACQ$28+LOOKUP(ADQ5-ADQ6+4,$OQ$3:$ACQ$3,$OQ$28:$ACQ$28+LOOKUP(ADQ5-ADQ6+5,$OQ$3:$ACQ$3,$OQ$28:$ACQ$28+LOOKUP(ADQ5-ADQ6+6,$OQ$3:$ACQ$3,$OQ$28:$ACQ$28+LOOKUP(ADQ5-ADQ6+7,$OQ$3:$ACQ$3,$OQ$28:$ACQ$28))))))))</f>
        <v>868.24033301075042</v>
      </c>
      <c r="ADR28" s="348" cm="1">
        <f t="array" ref="ADR28">+(LOOKUP(ADR5-ADR6+1,$OQ$3:$ACQ$3,$OQ$28:$ACQ$28+LOOKUP(ADR5-ADR6+2,$OQ$3:$ACQ$3,$OQ$28:$ACQ$28+LOOKUP(ADR5-ADR6+3,$OQ$3:$ACQ$3,$OQ$28:$ACQ$28+LOOKUP(ADR5-ADR6+4,$OQ$3:$ACQ$3,$OQ$28:$ACQ$28+LOOKUP(ADR5-ADR6+5,$OQ$3:$ACQ$3,$OQ$28:$ACQ$28+LOOKUP(ADR5-ADR6+6,$OQ$3:$ACQ$3,$OQ$28:$ACQ$28+LOOKUP(ADR5-ADR6+7,$OQ$3:$ACQ$3,$OQ$28:$ACQ$28))))))))</f>
        <v>1068.073120842545</v>
      </c>
      <c r="ADS28" s="348" cm="1">
        <f t="array" ref="ADS28">+(LOOKUP(ADS5-ADS6+1,$OQ$3:$ACQ$3,$OQ$28:$ACQ$28+LOOKUP(ADS5-ADS6+2,$OQ$3:$ACQ$3,$OQ$28:$ACQ$28+LOOKUP(ADS5-ADS6+3,$OQ$3:$ACQ$3,$OQ$28:$ACQ$28+LOOKUP(ADS5-ADS6+4,$OQ$3:$ACQ$3,$OQ$28:$ACQ$28+LOOKUP(ADS5-ADS6+5,$OQ$3:$ACQ$3,$OQ$28:$ACQ$28+LOOKUP(ADS5-ADS6+6,$OQ$3:$ACQ$3,$OQ$28:$ACQ$28+LOOKUP(ADS5-ADS6+7,$OQ$3:$ACQ$3,$OQ$28:$ACQ$28))))))))</f>
        <v>1068.073120842545</v>
      </c>
      <c r="ADT28" s="348" cm="1">
        <f t="array" ref="ADT28">+(LOOKUP(ADT5-ADT6+1,$OQ$3:$ACQ$3,$OQ$28:$ACQ$28+LOOKUP(ADT5-ADT6+2,$OQ$3:$ACQ$3,$OQ$28:$ACQ$28+LOOKUP(ADT5-ADT6+3,$OQ$3:$ACQ$3,$OQ$28:$ACQ$28+LOOKUP(ADT5-ADT6+4,$OQ$3:$ACQ$3,$OQ$28:$ACQ$28+LOOKUP(ADT5-ADT6+5,$OQ$3:$ACQ$3,$OQ$28:$ACQ$28+LOOKUP(ADT5-ADT6+6,$OQ$3:$ACQ$3,$OQ$28:$ACQ$28+LOOKUP(ADT5-ADT6+7,$OQ$3:$ACQ$3,$OQ$28:$ACQ$28))))))))</f>
        <v>1068.073120842545</v>
      </c>
      <c r="ADU28" s="348" cm="1">
        <f t="array" ref="ADU28">+(LOOKUP(ADU5-ADU6+1,$OQ$3:$ACQ$3,$OQ$28:$ACQ$28+LOOKUP(ADU5-ADU6+2,$OQ$3:$ACQ$3,$OQ$28:$ACQ$28+LOOKUP(ADU5-ADU6+3,$OQ$3:$ACQ$3,$OQ$28:$ACQ$28+LOOKUP(ADU5-ADU6+4,$OQ$3:$ACQ$3,$OQ$28:$ACQ$28+LOOKUP(ADU5-ADU6+5,$OQ$3:$ACQ$3,$OQ$28:$ACQ$28+LOOKUP(ADU5-ADU6+6,$OQ$3:$ACQ$3,$OQ$28:$ACQ$28+LOOKUP(ADU5-ADU6+7,$OQ$3:$ACQ$3,$OQ$28:$ACQ$28))))))))</f>
        <v>1068.073120842545</v>
      </c>
      <c r="ADV28" s="348" cm="1">
        <f t="array" ref="ADV28">+(LOOKUP(ADV5-ADV6+1,$OQ$3:$ACQ$3,$OQ$28:$ACQ$28+LOOKUP(ADV5-ADV6+2,$OQ$3:$ACQ$3,$OQ$28:$ACQ$28+LOOKUP(ADV5-ADV6+3,$OQ$3:$ACQ$3,$OQ$28:$ACQ$28+LOOKUP(ADV5-ADV6+4,$OQ$3:$ACQ$3,$OQ$28:$ACQ$28+LOOKUP(ADV5-ADV6+5,$OQ$3:$ACQ$3,$OQ$28:$ACQ$28+LOOKUP(ADV5-ADV6+6,$OQ$3:$ACQ$3,$OQ$28:$ACQ$28+LOOKUP(ADV5-ADV6+7,$OQ$3:$ACQ$3,$OQ$28:$ACQ$28))))))))</f>
        <v>1161.449581204429</v>
      </c>
      <c r="ADW28" s="348" cm="1">
        <f t="array" ref="ADW28">+(LOOKUP(ADW5-ADW6+1,$OQ$3:$ACQ$3,$OQ$28:$ACQ$28+LOOKUP(ADW5-ADW6+2,$OQ$3:$ACQ$3,$OQ$28:$ACQ$28+LOOKUP(ADW5-ADW6+3,$OQ$3:$ACQ$3,$OQ$28:$ACQ$28+LOOKUP(ADW5-ADW6+4,$OQ$3:$ACQ$3,$OQ$28:$ACQ$28+LOOKUP(ADW5-ADW6+5,$OQ$3:$ACQ$3,$OQ$28:$ACQ$28+LOOKUP(ADW5-ADW6+6,$OQ$3:$ACQ$3,$OQ$28:$ACQ$28+LOOKUP(ADW5-ADW6+7,$OQ$3:$ACQ$3,$OQ$28:$ACQ$28))))))))</f>
        <v>1177.0123245980762</v>
      </c>
      <c r="ADX28" s="348" cm="1">
        <f t="array" ref="ADX28">+(LOOKUP(ADX5-ADX6+1,$OQ$3:$ACQ$3,$OQ$28:$ACQ$28+LOOKUP(ADX5-ADX6+2,$OQ$3:$ACQ$3,$OQ$28:$ACQ$28+LOOKUP(ADX5-ADX6+3,$OQ$3:$ACQ$3,$OQ$28:$ACQ$28+LOOKUP(ADX5-ADX6+4,$OQ$3:$ACQ$3,$OQ$28:$ACQ$28+LOOKUP(ADX5-ADX6+5,$OQ$3:$ACQ$3,$OQ$28:$ACQ$28+LOOKUP(ADX5-ADX6+6,$OQ$3:$ACQ$3,$OQ$28:$ACQ$28+LOOKUP(ADX5-ADX6+7,$OQ$3:$ACQ$3,$OQ$28:$ACQ$28))))))))</f>
        <v>1177.0123245980762</v>
      </c>
      <c r="ADY28" s="348" cm="1">
        <f t="array" ref="ADY28">+(LOOKUP(ADY5-ADY6+1,$OQ$3:$ACQ$3,$OQ$28:$ACQ$28+LOOKUP(ADY5-ADY6+2,$OQ$3:$ACQ$3,$OQ$28:$ACQ$28+LOOKUP(ADY5-ADY6+3,$OQ$3:$ACQ$3,$OQ$28:$ACQ$28+LOOKUP(ADY5-ADY6+4,$OQ$3:$ACQ$3,$OQ$28:$ACQ$28+LOOKUP(ADY5-ADY6+5,$OQ$3:$ACQ$3,$OQ$28:$ACQ$28+LOOKUP(ADY5-ADY6+6,$OQ$3:$ACQ$3,$OQ$28:$ACQ$28+LOOKUP(ADY5-ADY6+7,$OQ$3:$ACQ$3,$OQ$28:$ACQ$28))))))))</f>
        <v>1177.0123245980762</v>
      </c>
      <c r="ADZ28" s="348" cm="1">
        <f t="array" ref="ADZ28">+(LOOKUP(ADZ5-ADZ6+1,$OQ$3:$ACQ$3,$OQ$28:$ACQ$28+LOOKUP(ADZ5-ADZ6+2,$OQ$3:$ACQ$3,$OQ$28:$ACQ$28+LOOKUP(ADZ5-ADZ6+3,$OQ$3:$ACQ$3,$OQ$28:$ACQ$28+LOOKUP(ADZ5-ADZ6+4,$OQ$3:$ACQ$3,$OQ$28:$ACQ$28+LOOKUP(ADZ5-ADZ6+5,$OQ$3:$ACQ$3,$OQ$28:$ACQ$28+LOOKUP(ADZ5-ADZ6+6,$OQ$3:$ACQ$3,$OQ$28:$ACQ$28+LOOKUP(ADZ5-ADZ6+7,$OQ$3:$ACQ$3,$OQ$28:$ACQ$28))))))))</f>
        <v>1214.6721068206341</v>
      </c>
      <c r="AEA28" s="348" cm="1">
        <f t="array" ref="AEA28">+(LOOKUP(AEA5-AEA6+1,$OQ$3:$ACQ$3,$OQ$28:$ACQ$28+LOOKUP(AEA5-AEA6+2,$OQ$3:$ACQ$3,$OQ$28:$ACQ$28+LOOKUP(AEA5-AEA6+3,$OQ$3:$ACQ$3,$OQ$28:$ACQ$28+LOOKUP(AEA5-AEA6+4,$OQ$3:$ACQ$3,$OQ$28:$ACQ$28+LOOKUP(AEA5-AEA6+5,$OQ$3:$ACQ$3,$OQ$28:$ACQ$28+LOOKUP(AEA5-AEA6+6,$OQ$3:$ACQ$3,$OQ$28:$ACQ$28+LOOKUP(AEA5-AEA6+7,$OQ$3:$ACQ$3,$OQ$28:$ACQ$28))))))))</f>
        <v>1264.8851497840442</v>
      </c>
      <c r="AEB28" s="348" cm="1">
        <f t="array" ref="AEB28">+(LOOKUP(AEB5-AEB6+1,$OQ$3:$ACQ$3,$OQ$28:$ACQ$28+LOOKUP(AEB5-AEB6+2,$OQ$3:$ACQ$3,$OQ$28:$ACQ$28+LOOKUP(AEB5-AEB6+3,$OQ$3:$ACQ$3,$OQ$28:$ACQ$28+LOOKUP(AEB5-AEB6+4,$OQ$3:$ACQ$3,$OQ$28:$ACQ$28+LOOKUP(AEB5-AEB6+5,$OQ$3:$ACQ$3,$OQ$28:$ACQ$28+LOOKUP(AEB5-AEB6+6,$OQ$3:$ACQ$3,$OQ$28:$ACQ$28+LOOKUP(AEB5-AEB6+7,$OQ$3:$ACQ$3,$OQ$28:$ACQ$28))))))))</f>
        <v>1264.8851497840442</v>
      </c>
      <c r="AEC28" s="348" cm="1">
        <f t="array" ref="AEC28">+(LOOKUP(AEC5-AEC6+1,$OQ$3:$ACQ$3,$OQ$28:$ACQ$28+LOOKUP(AEC5-AEC6+2,$OQ$3:$ACQ$3,$OQ$28:$ACQ$28+LOOKUP(AEC5-AEC6+3,$OQ$3:$ACQ$3,$OQ$28:$ACQ$28+LOOKUP(AEC5-AEC6+4,$OQ$3:$ACQ$3,$OQ$28:$ACQ$28+LOOKUP(AEC5-AEC6+5,$OQ$3:$ACQ$3,$OQ$28:$ACQ$28+LOOKUP(AEC5-AEC6+6,$OQ$3:$ACQ$3,$OQ$28:$ACQ$28+LOOKUP(AEC5-AEC6+7,$OQ$3:$ACQ$3,$OQ$28:$ACQ$28))))))))</f>
        <v>1264.8851497840442</v>
      </c>
      <c r="AED28" s="348" cm="1">
        <f t="array" ref="AED28">+(LOOKUP(AED5-AED6+1,$OQ$3:$ACQ$3,$OQ$28:$ACQ$28+LOOKUP(AED5-AED6+2,$OQ$3:$ACQ$3,$OQ$28:$ACQ$28+LOOKUP(AED5-AED6+3,$OQ$3:$ACQ$3,$OQ$28:$ACQ$28+LOOKUP(AED5-AED6+4,$OQ$3:$ACQ$3,$OQ$28:$ACQ$28+LOOKUP(AED5-AED6+5,$OQ$3:$ACQ$3,$OQ$28:$ACQ$28+LOOKUP(AED5-AED6+6,$OQ$3:$ACQ$3,$OQ$28:$ACQ$28+LOOKUP(AED5-AED6+7,$OQ$3:$ACQ$3,$OQ$28:$ACQ$28))))))))</f>
        <v>1264.8851497840442</v>
      </c>
      <c r="AEE28" s="348" cm="1">
        <f t="array" ref="AEE28">+(LOOKUP(AEE5-AEE6+1,$OQ$3:$ACQ$3,$OQ$28:$ACQ$28+LOOKUP(AEE5-AEE6+2,$OQ$3:$ACQ$3,$OQ$28:$ACQ$28+LOOKUP(AEE5-AEE6+3,$OQ$3:$ACQ$3,$OQ$28:$ACQ$28+LOOKUP(AEE5-AEE6+4,$OQ$3:$ACQ$3,$OQ$28:$ACQ$28+LOOKUP(AEE5-AEE6+5,$OQ$3:$ACQ$3,$OQ$28:$ACQ$28+LOOKUP(AEE5-AEE6+6,$OQ$3:$ACQ$3,$OQ$28:$ACQ$28+LOOKUP(AEE5-AEE6+7,$OQ$3:$ACQ$3,$OQ$28:$ACQ$28))))))))</f>
        <v>1383.3062389849406</v>
      </c>
      <c r="AEF28" s="348" cm="1">
        <f t="array" ref="AEF28">+(LOOKUP(AEF5-AEF6+1,$OQ$3:$ACQ$3,$OQ$28:$ACQ$28+LOOKUP(AEF5-AEF6+2,$OQ$3:$ACQ$3,$OQ$28:$ACQ$28+LOOKUP(AEF5-AEF6+3,$OQ$3:$ACQ$3,$OQ$28:$ACQ$28+LOOKUP(AEF5-AEF6+4,$OQ$3:$ACQ$3,$OQ$28:$ACQ$28+LOOKUP(AEF5-AEF6+5,$OQ$3:$ACQ$3,$OQ$28:$ACQ$28+LOOKUP(AEF5-AEF6+6,$OQ$3:$ACQ$3,$OQ$28:$ACQ$28+LOOKUP(AEF5-AEF6+7,$OQ$3:$ACQ$3,$OQ$28:$ACQ$28))))))))</f>
        <v>1383.3062389849406</v>
      </c>
      <c r="AEG28" s="348" cm="1">
        <f t="array" ref="AEG28">+(LOOKUP(AEG5-AEG6+1,$OQ$3:$ACQ$3,$OQ$28:$ACQ$28+LOOKUP(AEG5-AEG6+2,$OQ$3:$ACQ$3,$OQ$28:$ACQ$28+LOOKUP(AEG5-AEG6+3,$OQ$3:$ACQ$3,$OQ$28:$ACQ$28+LOOKUP(AEG5-AEG6+4,$OQ$3:$ACQ$3,$OQ$28:$ACQ$28+LOOKUP(AEG5-AEG6+5,$OQ$3:$ACQ$3,$OQ$28:$ACQ$28+LOOKUP(AEG5-AEG6+6,$OQ$3:$ACQ$3,$OQ$28:$ACQ$28+LOOKUP(AEG5-AEG6+7,$OQ$3:$ACQ$3,$OQ$28:$ACQ$28))))))))</f>
        <v>1383.3062389849406</v>
      </c>
      <c r="AEH28" s="348" cm="1">
        <f t="array" ref="AEH28">+(LOOKUP(AEH5-AEH6+1,$OQ$3:$ACQ$3,$OQ$28:$ACQ$28+LOOKUP(AEH5-AEH6+2,$OQ$3:$ACQ$3,$OQ$28:$ACQ$28+LOOKUP(AEH5-AEH6+3,$OQ$3:$ACQ$3,$OQ$28:$ACQ$28+LOOKUP(AEH5-AEH6+4,$OQ$3:$ACQ$3,$OQ$28:$ACQ$28+LOOKUP(AEH5-AEH6+5,$OQ$3:$ACQ$3,$OQ$28:$ACQ$28+LOOKUP(AEH5-AEH6+6,$OQ$3:$ACQ$3,$OQ$28:$ACQ$28+LOOKUP(AEH5-AEH6+7,$OQ$3:$ACQ$3,$OQ$28:$ACQ$28))))))))</f>
        <v>1383.3062389849406</v>
      </c>
      <c r="AEI28" s="348" cm="1">
        <f t="array" ref="AEI28">+(LOOKUP(AEI5-AEI6+1,$OQ$3:$ACQ$3,$OQ$28:$ACQ$28+LOOKUP(AEI5-AEI6+2,$OQ$3:$ACQ$3,$OQ$28:$ACQ$28+LOOKUP(AEI5-AEI6+3,$OQ$3:$ACQ$3,$OQ$28:$ACQ$28+LOOKUP(AEI5-AEI6+4,$OQ$3:$ACQ$3,$OQ$28:$ACQ$28+LOOKUP(AEI5-AEI6+5,$OQ$3:$ACQ$3,$OQ$28:$ACQ$28+LOOKUP(AEI5-AEI6+6,$OQ$3:$ACQ$3,$OQ$28:$ACQ$28+LOOKUP(AEI5-AEI6+7,$OQ$3:$ACQ$3,$OQ$28:$ACQ$28))))))))</f>
        <v>1254.3352311461865</v>
      </c>
      <c r="AEJ28" s="348" cm="1">
        <f t="array" ref="AEJ28">+(LOOKUP(AEJ5-AEJ6+1,$OQ$3:$ACQ$3,$OQ$28:$ACQ$28+LOOKUP(AEJ5-AEJ6+2,$OQ$3:$ACQ$3,$OQ$28:$ACQ$28+LOOKUP(AEJ5-AEJ6+3,$OQ$3:$ACQ$3,$OQ$28:$ACQ$28+LOOKUP(AEJ5-AEJ6+4,$OQ$3:$ACQ$3,$OQ$28:$ACQ$28+LOOKUP(AEJ5-AEJ6+5,$OQ$3:$ACQ$3,$OQ$28:$ACQ$28+LOOKUP(AEJ5-AEJ6+6,$OQ$3:$ACQ$3,$OQ$28:$ACQ$28+LOOKUP(AEJ5-AEJ6+7,$OQ$3:$ACQ$3,$OQ$28:$ACQ$28))))))))</f>
        <v>1202.7468280106848</v>
      </c>
      <c r="AEK28" s="348" cm="1">
        <f t="array" ref="AEK28">+(LOOKUP(AEK5-AEK6+1,$OQ$3:$ACQ$3,$OQ$28:$ACQ$28+LOOKUP(AEK5-AEK6+2,$OQ$3:$ACQ$3,$OQ$28:$ACQ$28+LOOKUP(AEK5-AEK6+3,$OQ$3:$ACQ$3,$OQ$28:$ACQ$28+LOOKUP(AEK5-AEK6+4,$OQ$3:$ACQ$3,$OQ$28:$ACQ$28+LOOKUP(AEK5-AEK6+5,$OQ$3:$ACQ$3,$OQ$28:$ACQ$28+LOOKUP(AEK5-AEK6+6,$OQ$3:$ACQ$3,$OQ$28:$ACQ$28+LOOKUP(AEK5-AEK6+7,$OQ$3:$ACQ$3,$OQ$28:$ACQ$28))))))))</f>
        <v>1202.7468280106848</v>
      </c>
      <c r="AEL28" s="348" cm="1">
        <f t="array" ref="AEL28">+(LOOKUP(AEL5-AEL6+1,$OQ$3:$ACQ$3,$OQ$28:$ACQ$28+LOOKUP(AEL5-AEL6+2,$OQ$3:$ACQ$3,$OQ$28:$ACQ$28+LOOKUP(AEL5-AEL6+3,$OQ$3:$ACQ$3,$OQ$28:$ACQ$28+LOOKUP(AEL5-AEL6+4,$OQ$3:$ACQ$3,$OQ$28:$ACQ$28+LOOKUP(AEL5-AEL6+5,$OQ$3:$ACQ$3,$OQ$28:$ACQ$28+LOOKUP(AEL5-AEL6+6,$OQ$3:$ACQ$3,$OQ$28:$ACQ$28+LOOKUP(AEL5-AEL6+7,$OQ$3:$ACQ$3,$OQ$28:$ACQ$28))))))))</f>
        <v>1202.7468280106848</v>
      </c>
      <c r="AEM28" s="348" cm="1">
        <f t="array" ref="AEM28">+(LOOKUP(AEM5-AEM6+1,$OQ$3:$ACQ$3,$OQ$28:$ACQ$28+LOOKUP(AEM5-AEM6+2,$OQ$3:$ACQ$3,$OQ$28:$ACQ$28+LOOKUP(AEM5-AEM6+3,$OQ$3:$ACQ$3,$OQ$28:$ACQ$28+LOOKUP(AEM5-AEM6+4,$OQ$3:$ACQ$3,$OQ$28:$ACQ$28+LOOKUP(AEM5-AEM6+5,$OQ$3:$ACQ$3,$OQ$28:$ACQ$28+LOOKUP(AEM5-AEM6+6,$OQ$3:$ACQ$3,$OQ$28:$ACQ$28+LOOKUP(AEM5-AEM6+7,$OQ$3:$ACQ$3,$OQ$28:$ACQ$28))))))))</f>
        <v>1214.7526583616527</v>
      </c>
      <c r="AEN28" s="348" cm="1">
        <f t="array" ref="AEN28">+(LOOKUP(AEN5-AEN6+1,$OQ$3:$ACQ$3,$OQ$28:$ACQ$28+LOOKUP(AEN5-AEN6+2,$OQ$3:$ACQ$3,$OQ$28:$ACQ$28+LOOKUP(AEN5-AEN6+3,$OQ$3:$ACQ$3,$OQ$28:$ACQ$28+LOOKUP(AEN5-AEN6+4,$OQ$3:$ACQ$3,$OQ$28:$ACQ$28+LOOKUP(AEN5-AEN6+5,$OQ$3:$ACQ$3,$OQ$28:$ACQ$28+LOOKUP(AEN5-AEN6+6,$OQ$3:$ACQ$3,$OQ$28:$ACQ$28+LOOKUP(AEN5-AEN6+7,$OQ$3:$ACQ$3,$OQ$28:$ACQ$28))))))))</f>
        <v>1244.7672342390724</v>
      </c>
      <c r="AEO28" s="348" cm="1">
        <f t="array" ref="AEO28">+(LOOKUP(AEO5-AEO6+1,$OQ$3:$ACQ$3,$OQ$28:$ACQ$28+LOOKUP(AEO5-AEO6+2,$OQ$3:$ACQ$3,$OQ$28:$ACQ$28+LOOKUP(AEO5-AEO6+3,$OQ$3:$ACQ$3,$OQ$28:$ACQ$28+LOOKUP(AEO5-AEO6+4,$OQ$3:$ACQ$3,$OQ$28:$ACQ$28+LOOKUP(AEO5-AEO6+5,$OQ$3:$ACQ$3,$OQ$28:$ACQ$28+LOOKUP(AEO5-AEO6+6,$OQ$3:$ACQ$3,$OQ$28:$ACQ$28+LOOKUP(AEO5-AEO6+7,$OQ$3:$ACQ$3,$OQ$28:$ACQ$28))))))))</f>
        <v>1244.7672342390724</v>
      </c>
      <c r="AEP28" s="348" cm="1">
        <f t="array" ref="AEP28">+(LOOKUP(AEP5-AEP6+1,$OQ$3:$ACQ$3,$OQ$28:$ACQ$28+LOOKUP(AEP5-AEP6+2,$OQ$3:$ACQ$3,$OQ$28:$ACQ$28+LOOKUP(AEP5-AEP6+3,$OQ$3:$ACQ$3,$OQ$28:$ACQ$28+LOOKUP(AEP5-AEP6+4,$OQ$3:$ACQ$3,$OQ$28:$ACQ$28+LOOKUP(AEP5-AEP6+5,$OQ$3:$ACQ$3,$OQ$28:$ACQ$28+LOOKUP(AEP5-AEP6+6,$OQ$3:$ACQ$3,$OQ$28:$ACQ$28+LOOKUP(AEP5-AEP6+7,$OQ$3:$ACQ$3,$OQ$28:$ACQ$28))))))))</f>
        <v>1244.7672342390724</v>
      </c>
      <c r="AEQ28" s="348" cm="1">
        <f t="array" ref="AEQ28">+(LOOKUP(AEQ5-AEQ6+1,$OQ$3:$ACQ$3,$OQ$28:$ACQ$28+LOOKUP(AEQ5-AEQ6+2,$OQ$3:$ACQ$3,$OQ$28:$ACQ$28+LOOKUP(AEQ5-AEQ6+3,$OQ$3:$ACQ$3,$OQ$28:$ACQ$28+LOOKUP(AEQ5-AEQ6+4,$OQ$3:$ACQ$3,$OQ$28:$ACQ$28+LOOKUP(AEQ5-AEQ6+5,$OQ$3:$ACQ$3,$OQ$28:$ACQ$28+LOOKUP(AEQ5-AEQ6+6,$OQ$3:$ACQ$3,$OQ$28:$ACQ$28+LOOKUP(AEQ5-AEQ6+7,$OQ$3:$ACQ$3,$OQ$28:$ACQ$28))))))))</f>
        <v>1244.7672342390724</v>
      </c>
      <c r="AER28" s="348" cm="1">
        <f t="array" ref="AER28">+(LOOKUP(AER5-AER6+1,$OQ$3:$ACQ$3,$OQ$28:$ACQ$28+LOOKUP(AER5-AER6+2,$OQ$3:$ACQ$3,$OQ$28:$ACQ$28+LOOKUP(AER5-AER6+3,$OQ$3:$ACQ$3,$OQ$28:$ACQ$28+LOOKUP(AER5-AER6+4,$OQ$3:$ACQ$3,$OQ$28:$ACQ$28+LOOKUP(AER5-AER6+5,$OQ$3:$ACQ$3,$OQ$28:$ACQ$28+LOOKUP(AER5-AER6+6,$OQ$3:$ACQ$3,$OQ$28:$ACQ$28)))))))</f>
        <v>1066.9433436334907</v>
      </c>
    </row>
    <row r="29" spans="1:877" x14ac:dyDescent="0.2">
      <c r="A29" s="278" t="s">
        <v>119</v>
      </c>
      <c r="B29" s="339"/>
      <c r="C29" s="338"/>
      <c r="D29" s="338"/>
      <c r="E29" s="338"/>
      <c r="F29" s="338"/>
      <c r="G29" s="338"/>
      <c r="H29" s="338"/>
      <c r="I29" s="338"/>
      <c r="J29" s="338"/>
      <c r="K29" s="338"/>
      <c r="L29" s="338"/>
      <c r="M29" s="338"/>
      <c r="N29" s="339"/>
      <c r="O29" s="338"/>
      <c r="P29" s="338"/>
      <c r="Q29" s="340"/>
      <c r="R29" s="339"/>
      <c r="S29" s="338"/>
      <c r="T29" s="338"/>
      <c r="U29" s="338"/>
      <c r="V29" s="338"/>
      <c r="W29" s="338"/>
      <c r="X29" s="338"/>
      <c r="Y29" s="338"/>
      <c r="Z29" s="338"/>
      <c r="AA29" s="338"/>
      <c r="AB29" s="338"/>
      <c r="AC29" s="340"/>
      <c r="AD29" s="338"/>
      <c r="AE29" s="338"/>
      <c r="AF29" s="338"/>
      <c r="AG29" s="338"/>
      <c r="AH29" s="338"/>
      <c r="AI29" s="338"/>
      <c r="AJ29" s="338"/>
      <c r="AK29" s="338"/>
      <c r="AL29" s="338"/>
      <c r="AM29" s="338"/>
      <c r="AN29" s="338"/>
      <c r="AO29" s="338"/>
      <c r="AP29" s="339"/>
      <c r="AQ29" s="338"/>
      <c r="AR29" s="338"/>
      <c r="AS29" s="338"/>
      <c r="AT29" s="338"/>
      <c r="AU29" s="338"/>
      <c r="AV29" s="338"/>
      <c r="AW29" s="338"/>
      <c r="AX29" s="338"/>
      <c r="AY29" s="338"/>
      <c r="AZ29" s="338"/>
      <c r="BA29" s="338"/>
      <c r="BB29" s="338"/>
      <c r="BC29" s="338"/>
      <c r="BD29" s="338"/>
      <c r="BE29" s="338"/>
      <c r="BF29" s="338"/>
      <c r="BG29" s="338"/>
      <c r="BH29" s="338"/>
      <c r="BI29" s="338"/>
      <c r="BJ29" s="338"/>
      <c r="BK29" s="338"/>
      <c r="BL29" s="338"/>
      <c r="BM29" s="338"/>
      <c r="BN29" s="340"/>
      <c r="BO29" s="339"/>
      <c r="BP29" s="338"/>
      <c r="BQ29" s="338"/>
      <c r="BR29" s="338"/>
      <c r="BS29" s="338"/>
      <c r="BT29" s="338"/>
      <c r="BU29" s="338"/>
      <c r="BV29" s="338"/>
      <c r="BW29" s="338"/>
      <c r="BX29" s="338"/>
      <c r="BY29" s="338"/>
      <c r="BZ29" s="338"/>
      <c r="CA29" s="338"/>
      <c r="CB29" s="338"/>
      <c r="CC29" s="338"/>
      <c r="CD29" s="338"/>
      <c r="CE29" s="338"/>
      <c r="CF29" s="338"/>
      <c r="CG29" s="338"/>
      <c r="CH29" s="338"/>
      <c r="CI29" s="338"/>
      <c r="CJ29" s="338"/>
      <c r="CK29" s="338"/>
      <c r="CL29" s="338"/>
      <c r="CM29" s="338"/>
      <c r="CN29" s="338"/>
      <c r="CO29" s="338"/>
      <c r="CP29" s="338"/>
      <c r="CQ29" s="338"/>
      <c r="CR29" s="338"/>
      <c r="CS29" s="338"/>
      <c r="CT29" s="339"/>
      <c r="CU29" s="338"/>
      <c r="CV29" s="338"/>
      <c r="CW29" s="338"/>
      <c r="CX29" s="338"/>
      <c r="CY29" s="338"/>
      <c r="CZ29" s="338"/>
      <c r="DA29" s="338"/>
      <c r="DB29" s="338"/>
      <c r="DC29" s="338"/>
      <c r="DD29" s="338"/>
      <c r="DE29" s="338"/>
      <c r="DF29" s="338"/>
      <c r="DG29" s="338"/>
      <c r="DH29" s="338"/>
      <c r="DI29" s="338"/>
      <c r="DJ29" s="338"/>
      <c r="DK29" s="338"/>
      <c r="DL29" s="338"/>
      <c r="DM29" s="338"/>
      <c r="DN29" s="338"/>
      <c r="DO29" s="338"/>
      <c r="DP29" s="338"/>
      <c r="DQ29" s="338"/>
      <c r="DR29" s="338"/>
      <c r="DS29" s="338"/>
      <c r="DT29" s="338"/>
      <c r="DU29" s="338"/>
      <c r="DV29" s="339"/>
      <c r="DW29" s="338"/>
      <c r="DX29" s="338"/>
      <c r="DY29" s="338"/>
      <c r="DZ29" s="338"/>
      <c r="EA29" s="338"/>
      <c r="EB29" s="338"/>
      <c r="EC29" s="338"/>
      <c r="ED29" s="338"/>
      <c r="EE29" s="338"/>
      <c r="EF29" s="338"/>
      <c r="EG29" s="338"/>
      <c r="EH29" s="338"/>
      <c r="EI29" s="338"/>
      <c r="EJ29" s="338"/>
      <c r="EK29" s="338"/>
      <c r="EL29" s="338"/>
      <c r="EM29" s="338"/>
      <c r="EN29" s="338"/>
      <c r="EO29" s="338"/>
      <c r="EP29" s="338"/>
      <c r="EQ29" s="338"/>
      <c r="ER29" s="338"/>
      <c r="ES29" s="338"/>
      <c r="ET29" s="338"/>
      <c r="EU29" s="338"/>
      <c r="EV29" s="338"/>
      <c r="EW29" s="338"/>
      <c r="EX29" s="338"/>
      <c r="EY29" s="338"/>
      <c r="EZ29" s="338"/>
      <c r="FA29" s="339"/>
      <c r="FB29" s="338"/>
      <c r="FC29" s="338"/>
      <c r="FD29" s="338"/>
      <c r="FE29" s="338"/>
      <c r="FF29" s="338"/>
      <c r="FG29" s="338"/>
      <c r="FH29" s="338"/>
      <c r="FI29" s="338"/>
      <c r="FJ29" s="338"/>
      <c r="FK29" s="338"/>
      <c r="FL29" s="338"/>
      <c r="FM29" s="338"/>
      <c r="FN29" s="338"/>
      <c r="FO29" s="338"/>
      <c r="FP29" s="338"/>
      <c r="FQ29" s="338"/>
      <c r="FR29" s="338"/>
      <c r="FS29" s="338"/>
      <c r="FT29" s="338"/>
      <c r="FU29" s="338"/>
      <c r="FV29" s="338"/>
      <c r="FW29" s="338"/>
      <c r="FX29" s="338"/>
      <c r="FY29" s="338"/>
      <c r="FZ29" s="338"/>
      <c r="GA29" s="338"/>
      <c r="GB29" s="338"/>
      <c r="GC29" s="338"/>
      <c r="GD29" s="338"/>
      <c r="GE29" s="339"/>
      <c r="GF29" s="338"/>
      <c r="GG29" s="338"/>
      <c r="GH29" s="338"/>
      <c r="GI29" s="338"/>
      <c r="GJ29" s="338"/>
      <c r="GK29" s="338"/>
      <c r="GL29" s="338"/>
      <c r="GM29" s="338"/>
      <c r="GN29" s="338"/>
      <c r="GO29" s="338"/>
      <c r="GP29" s="338"/>
      <c r="GQ29" s="338"/>
      <c r="GR29" s="338"/>
      <c r="GS29" s="338"/>
      <c r="GT29" s="338"/>
      <c r="GU29" s="338"/>
      <c r="GV29" s="338"/>
      <c r="GW29" s="338"/>
      <c r="GX29" s="338"/>
      <c r="GY29" s="338"/>
      <c r="GZ29" s="338"/>
      <c r="HA29" s="338"/>
      <c r="HB29" s="338"/>
      <c r="HC29" s="338"/>
      <c r="HD29" s="338"/>
      <c r="HE29" s="338"/>
      <c r="HF29" s="338"/>
      <c r="HG29" s="338"/>
      <c r="HH29" s="338"/>
      <c r="HI29" s="340"/>
      <c r="HJ29" s="339"/>
      <c r="HK29" s="338"/>
      <c r="HL29" s="338"/>
      <c r="HM29" s="338"/>
      <c r="HN29" s="338"/>
      <c r="HO29" s="338"/>
      <c r="HP29" s="338"/>
      <c r="HQ29" s="338"/>
      <c r="HR29" s="338"/>
      <c r="HS29" s="338"/>
      <c r="HT29" s="338"/>
      <c r="HU29" s="338"/>
      <c r="HV29" s="338"/>
      <c r="HW29" s="338"/>
      <c r="HX29" s="338"/>
      <c r="HY29" s="338"/>
      <c r="HZ29" s="338"/>
      <c r="IA29" s="338"/>
      <c r="IB29" s="338"/>
      <c r="IC29" s="338"/>
      <c r="ID29" s="338"/>
      <c r="IE29" s="338"/>
      <c r="IF29" s="338"/>
      <c r="IG29" s="338"/>
      <c r="IH29" s="338"/>
      <c r="II29" s="338"/>
      <c r="IJ29" s="338"/>
      <c r="IK29" s="338"/>
      <c r="IL29" s="338"/>
      <c r="IM29" s="338"/>
      <c r="IN29" s="339"/>
      <c r="IO29" s="338"/>
      <c r="IP29" s="338"/>
      <c r="IQ29" s="338"/>
      <c r="IR29" s="338"/>
      <c r="IS29" s="338"/>
      <c r="IT29" s="338"/>
      <c r="IU29" s="338"/>
      <c r="IV29" s="338"/>
      <c r="IW29" s="338"/>
      <c r="IX29" s="338"/>
      <c r="IY29" s="338"/>
      <c r="IZ29" s="338"/>
      <c r="JA29" s="338"/>
      <c r="JB29" s="338"/>
      <c r="JC29" s="338"/>
      <c r="JD29" s="338"/>
      <c r="JE29" s="338"/>
      <c r="JF29" s="338"/>
      <c r="JG29" s="338"/>
      <c r="JH29" s="338"/>
      <c r="JI29" s="338"/>
      <c r="JJ29" s="338"/>
      <c r="JK29" s="338"/>
      <c r="JL29" s="338"/>
      <c r="JM29" s="338"/>
      <c r="JN29" s="338"/>
      <c r="JO29" s="338"/>
      <c r="JP29" s="338"/>
      <c r="JQ29" s="338"/>
      <c r="JR29" s="340"/>
      <c r="JS29" s="339"/>
      <c r="JT29" s="338"/>
      <c r="JU29" s="338"/>
      <c r="JV29" s="338"/>
      <c r="JW29" s="338"/>
      <c r="JX29" s="338"/>
      <c r="JY29" s="338"/>
      <c r="JZ29" s="338"/>
      <c r="KA29" s="338"/>
      <c r="KB29" s="338"/>
      <c r="KC29" s="338"/>
      <c r="KD29" s="338"/>
      <c r="KE29" s="338"/>
      <c r="KF29" s="338"/>
      <c r="KG29" s="338"/>
      <c r="KH29" s="338"/>
      <c r="KI29" s="338"/>
      <c r="KJ29" s="338"/>
      <c r="KK29" s="338"/>
      <c r="KL29" s="338"/>
      <c r="KM29" s="338"/>
      <c r="KN29" s="338"/>
      <c r="KO29" s="338"/>
      <c r="KP29" s="338"/>
      <c r="KQ29" s="338"/>
      <c r="KR29" s="338"/>
      <c r="KS29" s="338"/>
      <c r="KT29" s="338"/>
      <c r="KU29" s="338"/>
      <c r="KV29" s="338"/>
      <c r="KW29" s="340"/>
      <c r="KX29" s="339"/>
      <c r="KY29" s="338"/>
      <c r="KZ29" s="338"/>
      <c r="LA29" s="338"/>
      <c r="LB29" s="338"/>
      <c r="LC29" s="338"/>
      <c r="LD29" s="338"/>
      <c r="LE29" s="338"/>
      <c r="LF29" s="338"/>
      <c r="LG29" s="338"/>
      <c r="LH29" s="338"/>
      <c r="LI29" s="338"/>
      <c r="LJ29" s="338"/>
      <c r="LK29" s="338"/>
      <c r="LL29" s="338"/>
      <c r="LM29" s="338"/>
      <c r="LN29" s="338"/>
      <c r="LO29" s="338"/>
      <c r="LP29" s="338"/>
      <c r="LQ29" s="338"/>
      <c r="LR29" s="338"/>
      <c r="LS29" s="338"/>
      <c r="LT29" s="338"/>
      <c r="LU29" s="338"/>
      <c r="LV29" s="338"/>
      <c r="LW29" s="338"/>
      <c r="LX29" s="338"/>
      <c r="LY29" s="338"/>
      <c r="LZ29" s="338"/>
      <c r="MA29" s="338"/>
      <c r="MB29" s="339"/>
      <c r="MC29" s="338"/>
      <c r="MD29" s="338"/>
      <c r="ME29" s="338"/>
      <c r="MF29" s="338"/>
      <c r="MG29" s="338"/>
      <c r="MH29" s="338"/>
      <c r="MI29" s="338"/>
      <c r="MJ29" s="338"/>
      <c r="MK29" s="338"/>
      <c r="ML29" s="338"/>
      <c r="MM29" s="338"/>
      <c r="MN29" s="338"/>
      <c r="MO29" s="338"/>
      <c r="MP29" s="338"/>
      <c r="MQ29" s="338"/>
      <c r="MR29" s="338"/>
      <c r="MS29" s="338"/>
      <c r="MT29" s="338"/>
      <c r="MU29" s="338"/>
      <c r="MV29" s="338"/>
      <c r="MW29" s="338"/>
      <c r="MX29" s="338"/>
      <c r="MY29" s="338"/>
      <c r="MZ29" s="338"/>
      <c r="NA29" s="338"/>
      <c r="NB29" s="338"/>
      <c r="NC29" s="338"/>
      <c r="ND29" s="338"/>
      <c r="NE29" s="338"/>
      <c r="NF29" s="338"/>
      <c r="NG29" s="339"/>
      <c r="NH29" s="338"/>
      <c r="NI29" s="338"/>
      <c r="NJ29" s="338"/>
      <c r="NK29" s="338"/>
      <c r="NL29" s="338"/>
      <c r="NM29" s="338"/>
      <c r="NN29" s="338"/>
      <c r="NO29" s="338"/>
      <c r="NP29" s="338"/>
      <c r="NQ29" s="338"/>
      <c r="NR29" s="338"/>
      <c r="NS29" s="338"/>
      <c r="NT29" s="338"/>
      <c r="NU29" s="338"/>
      <c r="NV29" s="338"/>
      <c r="NW29" s="338"/>
      <c r="NX29" s="338"/>
      <c r="NY29" s="338"/>
      <c r="NZ29" s="338"/>
      <c r="OA29" s="338"/>
      <c r="OB29" s="338"/>
      <c r="OC29" s="338"/>
      <c r="OD29" s="338"/>
      <c r="OE29" s="338"/>
      <c r="OF29" s="338"/>
      <c r="OG29" s="338"/>
      <c r="OH29" s="338"/>
      <c r="OI29" s="338"/>
      <c r="OJ29" s="338"/>
      <c r="OK29" s="338"/>
      <c r="OL29" s="338"/>
      <c r="OM29" s="338"/>
      <c r="ON29" s="338"/>
      <c r="OO29" s="338"/>
      <c r="OP29" s="340"/>
      <c r="OQ29" s="338"/>
      <c r="OR29" s="338"/>
      <c r="OS29" s="338"/>
      <c r="OT29" s="338"/>
      <c r="OU29" s="338"/>
      <c r="OV29" s="338"/>
      <c r="OW29" s="338"/>
      <c r="OX29" s="338"/>
      <c r="OY29" s="338"/>
      <c r="OZ29" s="338"/>
      <c r="PA29" s="338"/>
      <c r="PB29" s="338"/>
      <c r="PC29" s="338"/>
      <c r="PD29" s="338"/>
      <c r="PE29" s="338"/>
      <c r="PF29" s="338"/>
      <c r="PG29" s="338"/>
      <c r="PH29" s="338"/>
      <c r="PI29" s="338"/>
      <c r="PJ29" s="338"/>
      <c r="PK29" s="338"/>
      <c r="PL29" s="338"/>
      <c r="PM29" s="338"/>
      <c r="PN29" s="338"/>
      <c r="PO29" s="338"/>
      <c r="PP29" s="338"/>
      <c r="PQ29" s="338"/>
      <c r="PR29" s="338"/>
      <c r="PS29" s="338"/>
      <c r="PT29" s="338"/>
      <c r="PU29" s="338"/>
      <c r="PV29" s="338"/>
      <c r="PW29" s="338"/>
      <c r="PX29" s="338"/>
      <c r="PY29" s="338"/>
      <c r="PZ29" s="338"/>
      <c r="QA29" s="338"/>
      <c r="QB29" s="338"/>
      <c r="QC29" s="338"/>
      <c r="QD29" s="338"/>
      <c r="QE29" s="338"/>
      <c r="QF29" s="338"/>
      <c r="QG29" s="338"/>
      <c r="QH29" s="338"/>
      <c r="QI29" s="338"/>
      <c r="QJ29" s="338"/>
      <c r="QK29" s="338"/>
      <c r="QL29" s="338"/>
      <c r="QM29" s="338"/>
      <c r="QN29" s="338"/>
      <c r="QO29" s="338"/>
      <c r="QP29" s="338"/>
      <c r="QQ29" s="338"/>
      <c r="QR29" s="338"/>
      <c r="QS29" s="338"/>
      <c r="QT29" s="338"/>
      <c r="QU29" s="338"/>
      <c r="QV29" s="338"/>
      <c r="QW29" s="338"/>
      <c r="QX29" s="338"/>
      <c r="QY29" s="338"/>
      <c r="QZ29" s="338"/>
      <c r="RA29" s="338"/>
      <c r="RB29" s="338"/>
      <c r="RC29" s="338"/>
      <c r="RD29" s="338"/>
      <c r="RE29" s="338"/>
      <c r="RF29" s="338"/>
      <c r="RG29" s="338"/>
      <c r="RH29" s="338"/>
      <c r="RI29" s="338"/>
      <c r="RJ29" s="338"/>
      <c r="RK29" s="338"/>
      <c r="RL29" s="338"/>
      <c r="RM29" s="338"/>
      <c r="RN29" s="338"/>
      <c r="RO29" s="338"/>
      <c r="RP29" s="338"/>
      <c r="RQ29" s="338"/>
      <c r="RR29" s="338"/>
      <c r="RS29" s="338"/>
      <c r="RT29" s="338"/>
      <c r="RU29" s="338"/>
      <c r="RV29" s="338"/>
      <c r="RW29" s="338"/>
      <c r="RX29" s="338"/>
      <c r="RY29" s="338"/>
      <c r="RZ29" s="338"/>
      <c r="SA29" s="338"/>
      <c r="SB29" s="338"/>
      <c r="SC29" s="338"/>
      <c r="SD29" s="338"/>
      <c r="SE29" s="338"/>
      <c r="SF29" s="338"/>
      <c r="SG29" s="338"/>
      <c r="SH29" s="338"/>
      <c r="SI29" s="338"/>
      <c r="SJ29" s="338"/>
      <c r="SK29" s="338"/>
      <c r="SL29" s="338"/>
      <c r="SM29" s="338"/>
      <c r="SN29" s="338"/>
      <c r="SO29" s="338"/>
      <c r="SP29" s="338"/>
      <c r="SQ29" s="338"/>
      <c r="SR29" s="338"/>
      <c r="SS29" s="338"/>
      <c r="ST29" s="338"/>
      <c r="SU29" s="338"/>
      <c r="SV29" s="338"/>
      <c r="SW29" s="338"/>
      <c r="SX29" s="338"/>
      <c r="SY29" s="338"/>
      <c r="SZ29" s="338"/>
      <c r="TA29" s="338"/>
      <c r="TB29" s="338"/>
      <c r="TC29" s="338"/>
      <c r="TD29" s="338"/>
      <c r="TE29" s="338"/>
      <c r="TF29" s="338"/>
      <c r="TG29" s="338"/>
      <c r="TH29" s="338"/>
      <c r="TI29" s="338"/>
      <c r="TJ29" s="338"/>
      <c r="TK29" s="338"/>
      <c r="TL29" s="338"/>
      <c r="TM29" s="338"/>
      <c r="TN29" s="338"/>
      <c r="TO29" s="338"/>
      <c r="TP29" s="338"/>
      <c r="TQ29" s="338"/>
      <c r="TR29" s="338"/>
      <c r="TS29" s="338"/>
      <c r="TT29" s="338"/>
      <c r="TU29" s="338"/>
      <c r="TV29" s="338"/>
      <c r="TW29" s="338"/>
      <c r="TX29" s="338"/>
      <c r="TY29" s="338"/>
      <c r="TZ29" s="338"/>
      <c r="UA29" s="338"/>
      <c r="UB29" s="338"/>
      <c r="UC29" s="338"/>
      <c r="UD29" s="338"/>
      <c r="UE29" s="338"/>
      <c r="UF29" s="338"/>
      <c r="UG29" s="338"/>
      <c r="UH29" s="338"/>
      <c r="UI29" s="338"/>
      <c r="UJ29" s="338"/>
      <c r="UK29" s="338"/>
      <c r="UL29" s="338"/>
      <c r="UM29" s="338"/>
      <c r="UN29" s="338"/>
      <c r="UO29" s="338"/>
      <c r="UP29" s="338"/>
      <c r="UQ29" s="338"/>
      <c r="UR29" s="338"/>
      <c r="US29" s="338"/>
      <c r="UT29" s="338"/>
      <c r="UU29" s="338"/>
      <c r="UV29" s="338"/>
      <c r="UW29" s="338"/>
      <c r="UX29" s="338"/>
      <c r="UY29" s="338"/>
      <c r="UZ29" s="338"/>
      <c r="VA29" s="338"/>
      <c r="VB29" s="338"/>
      <c r="VC29" s="338"/>
      <c r="VD29" s="338"/>
      <c r="VE29" s="338"/>
      <c r="VF29" s="338"/>
      <c r="VG29" s="338"/>
      <c r="VH29" s="338"/>
      <c r="VI29" s="338"/>
      <c r="VJ29" s="338"/>
      <c r="VK29" s="338"/>
      <c r="VL29" s="338"/>
      <c r="VM29" s="338"/>
      <c r="VN29" s="338"/>
      <c r="VO29" s="338"/>
      <c r="VP29" s="338"/>
      <c r="VQ29" s="338"/>
      <c r="VR29" s="338"/>
      <c r="VS29" s="338"/>
      <c r="VT29" s="338"/>
      <c r="VU29" s="338"/>
      <c r="VV29" s="338"/>
      <c r="VW29" s="338"/>
      <c r="VX29" s="338"/>
      <c r="VY29" s="338"/>
      <c r="VZ29" s="338"/>
      <c r="WA29" s="338"/>
      <c r="WB29" s="338"/>
      <c r="WC29" s="338"/>
      <c r="WD29" s="338"/>
      <c r="WE29" s="338"/>
      <c r="WF29" s="338"/>
      <c r="WG29" s="338"/>
      <c r="WH29" s="338"/>
      <c r="WI29" s="338"/>
      <c r="WJ29" s="338"/>
      <c r="WK29" s="338"/>
      <c r="WL29" s="338"/>
      <c r="WM29" s="338"/>
      <c r="WN29" s="338"/>
      <c r="WO29" s="338"/>
      <c r="WP29" s="338"/>
      <c r="WQ29" s="338"/>
      <c r="WR29" s="338"/>
      <c r="WS29" s="338"/>
      <c r="WT29" s="338"/>
      <c r="WU29" s="338"/>
      <c r="WV29" s="338"/>
      <c r="WW29" s="338"/>
      <c r="WX29" s="338"/>
      <c r="WY29" s="338"/>
      <c r="WZ29" s="338"/>
      <c r="XA29" s="338"/>
      <c r="XB29" s="338"/>
      <c r="XC29" s="338"/>
      <c r="XD29" s="338"/>
      <c r="XE29" s="338"/>
      <c r="XF29" s="338"/>
      <c r="XG29" s="338"/>
      <c r="XH29" s="338"/>
      <c r="XI29" s="338"/>
      <c r="XJ29" s="338"/>
      <c r="XK29" s="338"/>
      <c r="XL29" s="338"/>
      <c r="XM29" s="338"/>
      <c r="XN29" s="338"/>
      <c r="XO29" s="338"/>
      <c r="XP29" s="338"/>
      <c r="XQ29" s="338"/>
      <c r="XR29" s="338"/>
      <c r="XS29" s="338"/>
      <c r="XT29" s="338"/>
      <c r="XU29" s="338"/>
      <c r="XV29" s="338"/>
      <c r="XW29" s="338"/>
      <c r="XX29" s="338"/>
      <c r="XY29" s="338"/>
      <c r="XZ29" s="338"/>
      <c r="YA29" s="338"/>
      <c r="YB29" s="338"/>
      <c r="YC29" s="338"/>
      <c r="YD29" s="338"/>
      <c r="YE29" s="338"/>
      <c r="YF29" s="338"/>
      <c r="YG29" s="338"/>
      <c r="YH29" s="338"/>
      <c r="YI29" s="338"/>
      <c r="YJ29" s="338"/>
      <c r="YK29" s="338"/>
      <c r="YL29" s="338"/>
      <c r="YM29" s="338"/>
      <c r="YN29" s="338"/>
      <c r="YO29" s="338"/>
      <c r="YP29" s="338"/>
      <c r="YQ29" s="338"/>
      <c r="YR29" s="338"/>
      <c r="YS29" s="338"/>
      <c r="YT29" s="338"/>
      <c r="YU29" s="338"/>
      <c r="YV29" s="338"/>
      <c r="YW29" s="338"/>
      <c r="YX29" s="338"/>
      <c r="YY29" s="338"/>
      <c r="YZ29" s="338"/>
      <c r="ZA29" s="338"/>
      <c r="ZB29" s="338"/>
      <c r="ZC29" s="338"/>
      <c r="ZD29" s="338"/>
      <c r="ZE29" s="338"/>
      <c r="ZF29" s="338"/>
      <c r="ZG29" s="338"/>
      <c r="ZH29" s="338"/>
      <c r="ZI29" s="338"/>
      <c r="ZJ29" s="338"/>
      <c r="ZK29" s="338"/>
      <c r="ZL29" s="338"/>
      <c r="ZM29" s="338"/>
      <c r="ZN29" s="338"/>
      <c r="ZO29" s="338"/>
      <c r="ZP29" s="338"/>
      <c r="ZQ29" s="338"/>
      <c r="ZR29" s="338"/>
      <c r="ZS29" s="338"/>
      <c r="ZT29" s="338"/>
      <c r="ZU29" s="338"/>
      <c r="ZV29" s="338"/>
      <c r="ZW29" s="338"/>
      <c r="ZX29" s="338"/>
      <c r="ZY29" s="338"/>
      <c r="ZZ29" s="338"/>
      <c r="AAA29" s="338"/>
      <c r="AAB29" s="338"/>
      <c r="AAC29" s="338"/>
      <c r="AAD29" s="338"/>
      <c r="AAE29" s="338"/>
      <c r="AAF29" s="338"/>
      <c r="AAG29" s="338"/>
      <c r="AAH29" s="338"/>
      <c r="AAI29" s="338"/>
      <c r="AAJ29" s="338"/>
      <c r="AAK29" s="338"/>
      <c r="AAL29" s="338"/>
      <c r="AAM29" s="338"/>
      <c r="AAN29" s="338"/>
      <c r="AAO29" s="338"/>
      <c r="AAP29" s="338"/>
      <c r="AAQ29" s="338"/>
      <c r="AAR29" s="338"/>
      <c r="AAS29" s="338"/>
      <c r="AAT29" s="338"/>
      <c r="AAU29" s="338"/>
      <c r="AAV29" s="338"/>
      <c r="AAW29" s="338"/>
      <c r="AAX29" s="338"/>
      <c r="AAY29" s="338"/>
      <c r="AAZ29" s="338"/>
      <c r="ABA29" s="338"/>
      <c r="ABB29" s="338"/>
      <c r="ABC29" s="338"/>
      <c r="ABD29" s="338"/>
      <c r="ABE29" s="338"/>
      <c r="ABF29" s="338"/>
      <c r="ABG29" s="338"/>
      <c r="ABH29" s="338"/>
      <c r="ABI29" s="338"/>
      <c r="ABJ29" s="338"/>
      <c r="ABK29" s="338"/>
      <c r="ABL29" s="338"/>
      <c r="ABM29" s="338"/>
      <c r="ABN29" s="338"/>
      <c r="ABO29" s="338"/>
      <c r="ABP29" s="338"/>
      <c r="ABQ29" s="338"/>
      <c r="ABR29" s="338"/>
      <c r="ABS29" s="338"/>
      <c r="ABT29" s="338"/>
      <c r="ABU29" s="338"/>
      <c r="ABV29" s="338"/>
      <c r="ABW29" s="338"/>
      <c r="ABX29" s="338"/>
      <c r="ABY29" s="338"/>
      <c r="ABZ29" s="338"/>
      <c r="ACA29" s="338"/>
      <c r="ACB29" s="338"/>
      <c r="ACC29" s="338"/>
      <c r="ACD29" s="338"/>
      <c r="ACE29" s="338"/>
      <c r="ACF29" s="338"/>
      <c r="ACG29" s="338"/>
      <c r="ACH29" s="338"/>
      <c r="ACI29" s="338"/>
      <c r="ACJ29" s="338"/>
      <c r="ACK29" s="338"/>
      <c r="ACL29" s="338"/>
      <c r="ACM29" s="338"/>
      <c r="ACN29" s="338"/>
      <c r="ACO29" s="338"/>
      <c r="ACP29" s="338"/>
      <c r="ACQ29" s="338"/>
      <c r="ACR29" s="272"/>
      <c r="ACS29" s="272"/>
      <c r="ACT29" s="272"/>
      <c r="ACU29" s="272"/>
      <c r="ACV29" s="272"/>
      <c r="ACW29" s="272"/>
      <c r="ACX29" s="272"/>
      <c r="ACY29" s="272"/>
      <c r="ACZ29" s="272"/>
      <c r="ADA29" s="272"/>
      <c r="ADB29" s="272"/>
      <c r="ADC29" s="272"/>
      <c r="ADD29" s="272"/>
      <c r="ADE29" s="272"/>
      <c r="ADF29" s="272"/>
      <c r="ADG29" s="272"/>
      <c r="ADH29" s="272"/>
      <c r="ADI29" s="272"/>
      <c r="ADJ29" s="272"/>
      <c r="ADK29" s="272"/>
      <c r="ADL29" s="272"/>
      <c r="ADM29" s="272"/>
      <c r="ADN29" s="272"/>
      <c r="ADO29" s="272"/>
      <c r="ADP29" s="272"/>
      <c r="ADQ29" s="272"/>
      <c r="ADR29" s="272"/>
      <c r="ADS29" s="272"/>
      <c r="ADT29" s="272"/>
      <c r="ADU29" s="272"/>
      <c r="ADV29" s="272"/>
      <c r="ADW29" s="272"/>
      <c r="ADX29" s="272"/>
      <c r="ADY29" s="272"/>
      <c r="ADZ29" s="272"/>
      <c r="AEA29" s="272"/>
      <c r="AEB29" s="272"/>
      <c r="AEC29" s="272"/>
      <c r="AED29" s="272"/>
      <c r="AEE29" s="272"/>
      <c r="AEF29" s="272"/>
      <c r="AEG29" s="272"/>
      <c r="AEH29" s="272"/>
      <c r="AEI29" s="272"/>
      <c r="AEJ29" s="272"/>
      <c r="AEK29" s="272"/>
      <c r="AEL29" s="272"/>
      <c r="AEM29" s="272"/>
      <c r="AEN29" s="272"/>
      <c r="AEO29" s="272"/>
      <c r="AEP29" s="272"/>
      <c r="AEQ29" s="272"/>
      <c r="AER29" s="272"/>
      <c r="AES29" s="272"/>
      <c r="AET29" s="272"/>
      <c r="AEU29" s="272"/>
      <c r="AEV29" s="272"/>
      <c r="AEW29" s="272"/>
      <c r="AEX29" s="272"/>
      <c r="AEY29" s="272"/>
      <c r="AEZ29" s="272"/>
      <c r="AFA29" s="272"/>
      <c r="AFB29" s="272"/>
      <c r="AFC29" s="272"/>
      <c r="AFD29" s="272"/>
      <c r="AFE29" s="272"/>
      <c r="AFF29" s="272"/>
      <c r="AFG29" s="272"/>
      <c r="AFH29" s="272"/>
      <c r="AFI29" s="272"/>
      <c r="AFJ29" s="272"/>
      <c r="AFK29" s="272"/>
      <c r="AFL29" s="272"/>
      <c r="AFM29" s="272"/>
      <c r="AFN29" s="272"/>
      <c r="AFO29" s="272"/>
      <c r="AFP29" s="272"/>
      <c r="AFQ29" s="272"/>
      <c r="AFR29" s="272"/>
      <c r="AFS29" s="272"/>
      <c r="AFT29" s="272"/>
      <c r="AFU29" s="272"/>
      <c r="AFV29" s="272"/>
      <c r="AFW29" s="272"/>
      <c r="AFX29" s="272"/>
      <c r="AFY29" s="272"/>
      <c r="AFZ29" s="272"/>
      <c r="AGA29" s="272"/>
      <c r="AGB29" s="272"/>
      <c r="AGC29" s="272"/>
      <c r="AGD29" s="272"/>
      <c r="AGE29" s="272"/>
      <c r="AGF29" s="272"/>
      <c r="AGG29" s="272"/>
      <c r="AGH29" s="272"/>
      <c r="AGI29" s="272"/>
      <c r="AGJ29" s="272"/>
      <c r="AGK29" s="272"/>
      <c r="AGL29" s="272"/>
      <c r="AGM29" s="272"/>
      <c r="AGN29" s="272"/>
      <c r="AGO29" s="272"/>
      <c r="AGP29" s="272"/>
      <c r="AGQ29" s="272"/>
      <c r="AGR29" s="272"/>
      <c r="AGS29" s="272"/>
    </row>
    <row r="30" spans="1:877" x14ac:dyDescent="0.2">
      <c r="A30" s="463" t="s">
        <v>120</v>
      </c>
      <c r="B30" s="347">
        <f>+(B23*B14*B33/100)/31.1035</f>
        <v>10818.765950326084</v>
      </c>
      <c r="C30" s="348">
        <f t="shared" ref="C30:M30" si="2337">+(C23*C14*C33/100)/31.1035</f>
        <v>13594.310761116665</v>
      </c>
      <c r="D30" s="348">
        <f t="shared" si="2337"/>
        <v>12545.312191190411</v>
      </c>
      <c r="E30" s="348">
        <f t="shared" si="2337"/>
        <v>19090.010963851615</v>
      </c>
      <c r="F30" s="348">
        <f t="shared" si="2337"/>
        <v>17792.204075143229</v>
      </c>
      <c r="G30" s="348">
        <f t="shared" si="2337"/>
        <v>18882.266462149117</v>
      </c>
      <c r="H30" s="348">
        <f t="shared" si="2337"/>
        <v>27659.269174466783</v>
      </c>
      <c r="I30" s="348">
        <f t="shared" si="2337"/>
        <v>25800.91354468805</v>
      </c>
      <c r="J30" s="348">
        <f t="shared" si="2337"/>
        <v>26015.555926957502</v>
      </c>
      <c r="K30" s="348">
        <f t="shared" si="2337"/>
        <v>29370.586142902794</v>
      </c>
      <c r="L30" s="348">
        <f t="shared" si="2337"/>
        <v>30194.399332434481</v>
      </c>
      <c r="M30" s="348">
        <f t="shared" si="2337"/>
        <v>34867.749162898515</v>
      </c>
      <c r="N30" s="347">
        <f t="shared" ref="N30:N32" si="2338">+SUM(B30:D30)</f>
        <v>36958.38890263316</v>
      </c>
      <c r="O30" s="348">
        <f t="shared" ref="O30:O32" si="2339">+SUM(E30:G30)</f>
        <v>55764.481501143964</v>
      </c>
      <c r="P30" s="348">
        <f t="shared" ref="P30:P32" si="2340">+SUM(H30:J30)</f>
        <v>79475.738646112339</v>
      </c>
      <c r="Q30" s="349">
        <f t="shared" ref="Q30:Q32" si="2341">+SUM(K30:M30)</f>
        <v>94432.734638235794</v>
      </c>
      <c r="R30" s="347">
        <f>+SUM($B$30:B30)</f>
        <v>10818.765950326084</v>
      </c>
      <c r="S30" s="348">
        <f>+SUM($B$30:C30)</f>
        <v>24413.076711442751</v>
      </c>
      <c r="T30" s="348">
        <f>+SUM($B$30:D30)</f>
        <v>36958.38890263316</v>
      </c>
      <c r="U30" s="348">
        <f>+SUM($B$30:E30)</f>
        <v>56048.399866484775</v>
      </c>
      <c r="V30" s="348">
        <f>+SUM($B$30:F30)</f>
        <v>73840.603941628011</v>
      </c>
      <c r="W30" s="348">
        <f>+SUM($B$30:G30)</f>
        <v>92722.870403777124</v>
      </c>
      <c r="X30" s="348">
        <f>+SUM($B$30:H30)</f>
        <v>120382.13957824391</v>
      </c>
      <c r="Y30" s="348">
        <f>+SUM($B$30:I30)</f>
        <v>146183.05312293195</v>
      </c>
      <c r="Z30" s="348">
        <f>+SUM($B$30:J30)</f>
        <v>172198.60904988943</v>
      </c>
      <c r="AA30" s="348">
        <f>+SUM($B$30:K30)</f>
        <v>201569.19519279222</v>
      </c>
      <c r="AB30" s="348">
        <f>+SUM($B$30:L30)</f>
        <v>231763.59452522671</v>
      </c>
      <c r="AC30" s="349">
        <f>+SUM($B$30:M30)</f>
        <v>266631.34368812526</v>
      </c>
      <c r="AD30" s="334">
        <f t="shared" ref="AD30:AI30" si="2342">+B30/AD6</f>
        <v>432.75063801304333</v>
      </c>
      <c r="AE30" s="334">
        <f t="shared" si="2342"/>
        <v>438.52615358440858</v>
      </c>
      <c r="AF30" s="334">
        <f t="shared" si="2342"/>
        <v>448.04686397108611</v>
      </c>
      <c r="AG30" s="334">
        <f t="shared" si="2342"/>
        <v>615.80680528553592</v>
      </c>
      <c r="AH30" s="334">
        <f t="shared" si="2342"/>
        <v>593.07346917144093</v>
      </c>
      <c r="AI30" s="334">
        <f t="shared" si="2342"/>
        <v>609.10536974674574</v>
      </c>
      <c r="AJ30" s="334">
        <f t="shared" ref="AJ30" si="2343">+H30/AJ6</f>
        <v>921.97563914889281</v>
      </c>
      <c r="AK30" s="334">
        <f t="shared" ref="AK30" si="2344">+I30/AK6</f>
        <v>832.28753369961453</v>
      </c>
      <c r="AL30" s="334">
        <f t="shared" ref="AL30" si="2345">+J30/AL6</f>
        <v>839.21148151475813</v>
      </c>
      <c r="AM30" s="334">
        <f>+K30/AM6</f>
        <v>979.01953809675979</v>
      </c>
      <c r="AN30" s="334">
        <f>+L30/AN6</f>
        <v>974.01288169143493</v>
      </c>
      <c r="AO30" s="334">
        <f t="shared" ref="AO30" si="2346">+M30/AO6</f>
        <v>968.54858785829208</v>
      </c>
      <c r="AP30" s="347">
        <f>+$AD$30*AP6</f>
        <v>432.75063801304333</v>
      </c>
      <c r="AQ30" s="348">
        <f t="shared" ref="AQ30:BN30" si="2347">+$AD$30*AQ6</f>
        <v>865.50127602608666</v>
      </c>
      <c r="AR30" s="348">
        <f t="shared" si="2347"/>
        <v>1298.25191403913</v>
      </c>
      <c r="AS30" s="348">
        <f t="shared" si="2347"/>
        <v>1731.0025520521733</v>
      </c>
      <c r="AT30" s="348">
        <f t="shared" si="2347"/>
        <v>2163.7531900652166</v>
      </c>
      <c r="AU30" s="348">
        <f t="shared" si="2347"/>
        <v>2596.5038280782601</v>
      </c>
      <c r="AV30" s="348">
        <f t="shared" si="2347"/>
        <v>3029.2544660913031</v>
      </c>
      <c r="AW30" s="348">
        <f t="shared" si="2347"/>
        <v>3462.0051041043466</v>
      </c>
      <c r="AX30" s="348">
        <f t="shared" si="2347"/>
        <v>3894.7557421173901</v>
      </c>
      <c r="AY30" s="348">
        <f t="shared" si="2347"/>
        <v>4327.5063801304332</v>
      </c>
      <c r="AZ30" s="348">
        <f t="shared" si="2347"/>
        <v>4760.2570181434767</v>
      </c>
      <c r="BA30" s="348">
        <f t="shared" si="2347"/>
        <v>5193.0076561565202</v>
      </c>
      <c r="BB30" s="348">
        <f t="shared" si="2347"/>
        <v>5625.7582941695637</v>
      </c>
      <c r="BC30" s="348">
        <f t="shared" si="2347"/>
        <v>6058.5089321826063</v>
      </c>
      <c r="BD30" s="348">
        <f t="shared" si="2347"/>
        <v>6491.2595701956498</v>
      </c>
      <c r="BE30" s="348">
        <f t="shared" si="2347"/>
        <v>6924.0102082086933</v>
      </c>
      <c r="BF30" s="348">
        <f t="shared" si="2347"/>
        <v>7356.7608462217368</v>
      </c>
      <c r="BG30" s="348">
        <f t="shared" si="2347"/>
        <v>7789.5114842347803</v>
      </c>
      <c r="BH30" s="348">
        <f t="shared" si="2347"/>
        <v>8222.2621222478228</v>
      </c>
      <c r="BI30" s="348">
        <f t="shared" si="2347"/>
        <v>8655.0127602608663</v>
      </c>
      <c r="BJ30" s="348">
        <f t="shared" si="2347"/>
        <v>9087.7633982739098</v>
      </c>
      <c r="BK30" s="348">
        <f t="shared" si="2347"/>
        <v>9520.5140362869533</v>
      </c>
      <c r="BL30" s="348">
        <f t="shared" si="2347"/>
        <v>9953.2646742999968</v>
      </c>
      <c r="BM30" s="348">
        <f t="shared" si="2347"/>
        <v>10386.01531231304</v>
      </c>
      <c r="BN30" s="349">
        <f t="shared" si="2347"/>
        <v>10818.765950326084</v>
      </c>
      <c r="BO30" s="347">
        <f t="shared" ref="BO30:CS30" si="2348">+$AE$30*BO6</f>
        <v>438.52615358440858</v>
      </c>
      <c r="BP30" s="348">
        <f t="shared" si="2348"/>
        <v>877.05230716881715</v>
      </c>
      <c r="BQ30" s="348">
        <f t="shared" si="2348"/>
        <v>1315.5784607532257</v>
      </c>
      <c r="BR30" s="348">
        <f t="shared" si="2348"/>
        <v>1754.1046143376343</v>
      </c>
      <c r="BS30" s="348">
        <f t="shared" si="2348"/>
        <v>2192.6307679220427</v>
      </c>
      <c r="BT30" s="348">
        <f t="shared" si="2348"/>
        <v>2631.1569215064515</v>
      </c>
      <c r="BU30" s="348">
        <f t="shared" si="2348"/>
        <v>3069.6830750908603</v>
      </c>
      <c r="BV30" s="348">
        <f t="shared" si="2348"/>
        <v>3508.2092286752686</v>
      </c>
      <c r="BW30" s="348">
        <f t="shared" si="2348"/>
        <v>3946.735382259677</v>
      </c>
      <c r="BX30" s="348">
        <f t="shared" si="2348"/>
        <v>4385.2615358440853</v>
      </c>
      <c r="BY30" s="348">
        <f t="shared" si="2348"/>
        <v>4823.7876894284946</v>
      </c>
      <c r="BZ30" s="348">
        <f t="shared" si="2348"/>
        <v>5262.3138430129029</v>
      </c>
      <c r="CA30" s="348">
        <f t="shared" si="2348"/>
        <v>5700.8399965973113</v>
      </c>
      <c r="CB30" s="348">
        <f t="shared" si="2348"/>
        <v>6139.3661501817205</v>
      </c>
      <c r="CC30" s="348">
        <f t="shared" si="2348"/>
        <v>6577.8923037661289</v>
      </c>
      <c r="CD30" s="348">
        <f t="shared" si="2348"/>
        <v>7016.4184573505372</v>
      </c>
      <c r="CE30" s="348">
        <f t="shared" si="2348"/>
        <v>7454.9446109349456</v>
      </c>
      <c r="CF30" s="348">
        <f t="shared" si="2348"/>
        <v>7893.4707645193539</v>
      </c>
      <c r="CG30" s="348">
        <f t="shared" si="2348"/>
        <v>8331.9969181037632</v>
      </c>
      <c r="CH30" s="348">
        <f t="shared" si="2348"/>
        <v>8770.5230716881706</v>
      </c>
      <c r="CI30" s="348">
        <f t="shared" si="2348"/>
        <v>9209.0492252725799</v>
      </c>
      <c r="CJ30" s="348">
        <f t="shared" si="2348"/>
        <v>9647.5753788569891</v>
      </c>
      <c r="CK30" s="348">
        <f t="shared" si="2348"/>
        <v>10086.101532441397</v>
      </c>
      <c r="CL30" s="348">
        <f t="shared" si="2348"/>
        <v>10524.627686025806</v>
      </c>
      <c r="CM30" s="348">
        <f t="shared" si="2348"/>
        <v>10963.153839610215</v>
      </c>
      <c r="CN30" s="348">
        <f t="shared" si="2348"/>
        <v>11401.679993194623</v>
      </c>
      <c r="CO30" s="348">
        <f t="shared" si="2348"/>
        <v>11840.206146779032</v>
      </c>
      <c r="CP30" s="348">
        <f t="shared" si="2348"/>
        <v>12278.732300363441</v>
      </c>
      <c r="CQ30" s="348">
        <f t="shared" si="2348"/>
        <v>12717.258453947848</v>
      </c>
      <c r="CR30" s="348">
        <f t="shared" si="2348"/>
        <v>13155.784607532258</v>
      </c>
      <c r="CS30" s="349">
        <f t="shared" si="2348"/>
        <v>13594.310761116665</v>
      </c>
      <c r="CT30" s="347">
        <f t="shared" ref="CT30:DU30" si="2349">+$AF$30*CT6</f>
        <v>448.04686397108611</v>
      </c>
      <c r="CU30" s="348">
        <f t="shared" si="2349"/>
        <v>896.09372794217222</v>
      </c>
      <c r="CV30" s="348">
        <f t="shared" si="2349"/>
        <v>1344.1405919132583</v>
      </c>
      <c r="CW30" s="348">
        <f t="shared" si="2349"/>
        <v>1792.1874558843444</v>
      </c>
      <c r="CX30" s="348">
        <f t="shared" si="2349"/>
        <v>2240.2343198554304</v>
      </c>
      <c r="CY30" s="348">
        <f t="shared" si="2349"/>
        <v>2688.2811838265166</v>
      </c>
      <c r="CZ30" s="348">
        <f t="shared" si="2349"/>
        <v>3136.3280477976027</v>
      </c>
      <c r="DA30" s="348">
        <f t="shared" si="2349"/>
        <v>3584.3749117686889</v>
      </c>
      <c r="DB30" s="348">
        <f t="shared" si="2349"/>
        <v>4032.4217757397751</v>
      </c>
      <c r="DC30" s="348">
        <f t="shared" si="2349"/>
        <v>4480.4686397108608</v>
      </c>
      <c r="DD30" s="348">
        <f t="shared" si="2349"/>
        <v>4928.5155036819469</v>
      </c>
      <c r="DE30" s="348">
        <f t="shared" si="2349"/>
        <v>5376.5623676530331</v>
      </c>
      <c r="DF30" s="348">
        <f t="shared" si="2349"/>
        <v>5824.6092316241193</v>
      </c>
      <c r="DG30" s="348">
        <f t="shared" si="2349"/>
        <v>6272.6560955952054</v>
      </c>
      <c r="DH30" s="348">
        <f t="shared" si="2349"/>
        <v>6720.7029595662916</v>
      </c>
      <c r="DI30" s="348">
        <f t="shared" si="2349"/>
        <v>7168.7498235373778</v>
      </c>
      <c r="DJ30" s="348">
        <f t="shared" si="2349"/>
        <v>7616.7966875084639</v>
      </c>
      <c r="DK30" s="348">
        <f t="shared" si="2349"/>
        <v>8064.8435514795501</v>
      </c>
      <c r="DL30" s="348">
        <f t="shared" si="2349"/>
        <v>8512.8904154506363</v>
      </c>
      <c r="DM30" s="348">
        <f t="shared" si="2349"/>
        <v>8960.9372794217215</v>
      </c>
      <c r="DN30" s="348">
        <f t="shared" si="2349"/>
        <v>9408.9841433928086</v>
      </c>
      <c r="DO30" s="348">
        <f t="shared" si="2349"/>
        <v>9857.0310073638939</v>
      </c>
      <c r="DP30" s="348">
        <f t="shared" si="2349"/>
        <v>10305.077871334981</v>
      </c>
      <c r="DQ30" s="348">
        <f t="shared" si="2349"/>
        <v>10753.124735306066</v>
      </c>
      <c r="DR30" s="348">
        <f t="shared" si="2349"/>
        <v>11201.171599277153</v>
      </c>
      <c r="DS30" s="348">
        <f t="shared" si="2349"/>
        <v>11649.218463248239</v>
      </c>
      <c r="DT30" s="348">
        <f t="shared" si="2349"/>
        <v>12097.265327219326</v>
      </c>
      <c r="DU30" s="348">
        <f t="shared" si="2349"/>
        <v>12545.312191190411</v>
      </c>
      <c r="DV30" s="347">
        <f t="shared" ref="DV30:EZ30" si="2350">+$AG$30*DV6</f>
        <v>615.80680528553592</v>
      </c>
      <c r="DW30" s="348">
        <f t="shared" si="2350"/>
        <v>1231.6136105710718</v>
      </c>
      <c r="DX30" s="348">
        <f t="shared" si="2350"/>
        <v>1847.4204158566076</v>
      </c>
      <c r="DY30" s="348">
        <f t="shared" si="2350"/>
        <v>2463.2272211421437</v>
      </c>
      <c r="DZ30" s="348">
        <f t="shared" si="2350"/>
        <v>3079.0340264276797</v>
      </c>
      <c r="EA30" s="348">
        <f t="shared" si="2350"/>
        <v>3694.8408317132153</v>
      </c>
      <c r="EB30" s="348">
        <f t="shared" si="2350"/>
        <v>4310.6476369987513</v>
      </c>
      <c r="EC30" s="348">
        <f t="shared" si="2350"/>
        <v>4926.4544422842873</v>
      </c>
      <c r="ED30" s="348">
        <f t="shared" si="2350"/>
        <v>5542.2612475698234</v>
      </c>
      <c r="EE30" s="348">
        <f t="shared" si="2350"/>
        <v>6158.0680528553594</v>
      </c>
      <c r="EF30" s="348">
        <f t="shared" si="2350"/>
        <v>6773.8748581408954</v>
      </c>
      <c r="EG30" s="348">
        <f t="shared" si="2350"/>
        <v>7389.6816634264305</v>
      </c>
      <c r="EH30" s="348">
        <f t="shared" si="2350"/>
        <v>8005.4884687119666</v>
      </c>
      <c r="EI30" s="348">
        <f t="shared" si="2350"/>
        <v>8621.2952739975026</v>
      </c>
      <c r="EJ30" s="348">
        <f t="shared" si="2350"/>
        <v>9237.1020792830386</v>
      </c>
      <c r="EK30" s="348">
        <f t="shared" si="2350"/>
        <v>9852.9088845685746</v>
      </c>
      <c r="EL30" s="348">
        <f t="shared" si="2350"/>
        <v>10468.715689854111</v>
      </c>
      <c r="EM30" s="348">
        <f t="shared" si="2350"/>
        <v>11084.522495139647</v>
      </c>
      <c r="EN30" s="348">
        <f t="shared" si="2350"/>
        <v>11700.329300425183</v>
      </c>
      <c r="EO30" s="348">
        <f t="shared" si="2350"/>
        <v>12316.136105710719</v>
      </c>
      <c r="EP30" s="348">
        <f t="shared" si="2350"/>
        <v>12931.942910996255</v>
      </c>
      <c r="EQ30" s="348">
        <f t="shared" si="2350"/>
        <v>13547.749716281791</v>
      </c>
      <c r="ER30" s="348">
        <f t="shared" si="2350"/>
        <v>14163.556521567327</v>
      </c>
      <c r="ES30" s="348">
        <f t="shared" si="2350"/>
        <v>14779.363326852861</v>
      </c>
      <c r="ET30" s="348">
        <f t="shared" si="2350"/>
        <v>15395.170132138397</v>
      </c>
      <c r="EU30" s="348">
        <f t="shared" si="2350"/>
        <v>16010.976937423933</v>
      </c>
      <c r="EV30" s="348">
        <f t="shared" si="2350"/>
        <v>16626.783742709471</v>
      </c>
      <c r="EW30" s="348">
        <f t="shared" si="2350"/>
        <v>17242.590547995005</v>
      </c>
      <c r="EX30" s="348">
        <f t="shared" si="2350"/>
        <v>17858.397353280543</v>
      </c>
      <c r="EY30" s="348">
        <f t="shared" si="2350"/>
        <v>18474.204158566077</v>
      </c>
      <c r="EZ30" s="348">
        <f t="shared" si="2350"/>
        <v>19090.010963851615</v>
      </c>
      <c r="FA30" s="347">
        <f t="shared" ref="FA30:GD30" si="2351">+$AH$30*FA6</f>
        <v>593.07346917144093</v>
      </c>
      <c r="FB30" s="348">
        <f t="shared" si="2351"/>
        <v>1186.1469383428819</v>
      </c>
      <c r="FC30" s="348">
        <f t="shared" si="2351"/>
        <v>1779.2204075143227</v>
      </c>
      <c r="FD30" s="348">
        <f t="shared" si="2351"/>
        <v>2372.2938766857637</v>
      </c>
      <c r="FE30" s="348">
        <f t="shared" si="2351"/>
        <v>2965.3673458572048</v>
      </c>
      <c r="FF30" s="348">
        <f t="shared" si="2351"/>
        <v>3558.4408150286454</v>
      </c>
      <c r="FG30" s="348">
        <f t="shared" si="2351"/>
        <v>4151.5142842000869</v>
      </c>
      <c r="FH30" s="348">
        <f t="shared" si="2351"/>
        <v>4744.5877533715275</v>
      </c>
      <c r="FI30" s="348">
        <f t="shared" si="2351"/>
        <v>5337.6612225429681</v>
      </c>
      <c r="FJ30" s="348">
        <f t="shared" si="2351"/>
        <v>5930.7346917144096</v>
      </c>
      <c r="FK30" s="348">
        <f t="shared" si="2351"/>
        <v>6523.8081608858502</v>
      </c>
      <c r="FL30" s="348">
        <f t="shared" si="2351"/>
        <v>7116.8816300572907</v>
      </c>
      <c r="FM30" s="348">
        <f t="shared" si="2351"/>
        <v>7709.9550992287323</v>
      </c>
      <c r="FN30" s="348">
        <f t="shared" si="2351"/>
        <v>8303.0285684001738</v>
      </c>
      <c r="FO30" s="348">
        <f t="shared" si="2351"/>
        <v>8896.1020375716143</v>
      </c>
      <c r="FP30" s="348">
        <f t="shared" si="2351"/>
        <v>9489.1755067430549</v>
      </c>
      <c r="FQ30" s="348">
        <f t="shared" si="2351"/>
        <v>10082.248975914496</v>
      </c>
      <c r="FR30" s="348">
        <f t="shared" si="2351"/>
        <v>10675.322445085936</v>
      </c>
      <c r="FS30" s="348">
        <f t="shared" si="2351"/>
        <v>11268.395914257379</v>
      </c>
      <c r="FT30" s="348">
        <f t="shared" si="2351"/>
        <v>11861.469383428819</v>
      </c>
      <c r="FU30" s="348">
        <f t="shared" si="2351"/>
        <v>12454.54285260026</v>
      </c>
      <c r="FV30" s="348">
        <f t="shared" si="2351"/>
        <v>13047.6163217717</v>
      </c>
      <c r="FW30" s="348">
        <f t="shared" si="2351"/>
        <v>13640.689790943141</v>
      </c>
      <c r="FX30" s="348">
        <f t="shared" si="2351"/>
        <v>14233.763260114581</v>
      </c>
      <c r="FY30" s="348">
        <f t="shared" si="2351"/>
        <v>14826.836729286024</v>
      </c>
      <c r="FZ30" s="348">
        <f t="shared" si="2351"/>
        <v>15419.910198457465</v>
      </c>
      <c r="GA30" s="348">
        <f t="shared" si="2351"/>
        <v>16012.983667628905</v>
      </c>
      <c r="GB30" s="348">
        <f t="shared" si="2351"/>
        <v>16606.057136800348</v>
      </c>
      <c r="GC30" s="348">
        <f t="shared" si="2351"/>
        <v>17199.130605971786</v>
      </c>
      <c r="GD30" s="348">
        <f t="shared" si="2351"/>
        <v>17792.204075143229</v>
      </c>
      <c r="GE30" s="347">
        <f t="shared" ref="GE30:HI30" si="2352">+$AI$30*GE6</f>
        <v>609.10536974674574</v>
      </c>
      <c r="GF30" s="348">
        <f t="shared" si="2352"/>
        <v>1218.2107394934915</v>
      </c>
      <c r="GG30" s="348">
        <f t="shared" si="2352"/>
        <v>1827.3161092402372</v>
      </c>
      <c r="GH30" s="348">
        <f t="shared" si="2352"/>
        <v>2436.4214789869829</v>
      </c>
      <c r="GI30" s="348">
        <f t="shared" si="2352"/>
        <v>3045.5268487337289</v>
      </c>
      <c r="GJ30" s="348">
        <f t="shared" si="2352"/>
        <v>3654.6322184804744</v>
      </c>
      <c r="GK30" s="348">
        <f t="shared" si="2352"/>
        <v>4263.7375882272199</v>
      </c>
      <c r="GL30" s="348">
        <f t="shared" si="2352"/>
        <v>4872.8429579739659</v>
      </c>
      <c r="GM30" s="348">
        <f t="shared" si="2352"/>
        <v>5481.9483277207119</v>
      </c>
      <c r="GN30" s="348">
        <f t="shared" si="2352"/>
        <v>6091.0536974674578</v>
      </c>
      <c r="GO30" s="348">
        <f t="shared" si="2352"/>
        <v>6700.1590672142029</v>
      </c>
      <c r="GP30" s="348">
        <f t="shared" si="2352"/>
        <v>7309.2644369609488</v>
      </c>
      <c r="GQ30" s="348">
        <f t="shared" si="2352"/>
        <v>7918.3698067076948</v>
      </c>
      <c r="GR30" s="348">
        <f t="shared" si="2352"/>
        <v>8527.4751764544399</v>
      </c>
      <c r="GS30" s="348">
        <f t="shared" si="2352"/>
        <v>9136.5805462011867</v>
      </c>
      <c r="GT30" s="348">
        <f t="shared" si="2352"/>
        <v>9745.6859159479318</v>
      </c>
      <c r="GU30" s="348">
        <f t="shared" si="2352"/>
        <v>10354.791285694677</v>
      </c>
      <c r="GV30" s="348">
        <f t="shared" si="2352"/>
        <v>10963.896655441424</v>
      </c>
      <c r="GW30" s="348">
        <f t="shared" si="2352"/>
        <v>11573.002025188169</v>
      </c>
      <c r="GX30" s="348">
        <f t="shared" si="2352"/>
        <v>12182.107394934916</v>
      </c>
      <c r="GY30" s="348">
        <f t="shared" si="2352"/>
        <v>12791.212764681661</v>
      </c>
      <c r="GZ30" s="348">
        <f t="shared" si="2352"/>
        <v>13400.318134428406</v>
      </c>
      <c r="HA30" s="348">
        <f t="shared" si="2352"/>
        <v>14009.423504175153</v>
      </c>
      <c r="HB30" s="348">
        <f t="shared" si="2352"/>
        <v>14618.528873921898</v>
      </c>
      <c r="HC30" s="348">
        <f t="shared" si="2352"/>
        <v>15227.634243668643</v>
      </c>
      <c r="HD30" s="348">
        <f t="shared" si="2352"/>
        <v>15836.73961341539</v>
      </c>
      <c r="HE30" s="348">
        <f t="shared" si="2352"/>
        <v>16445.844983162136</v>
      </c>
      <c r="HF30" s="348">
        <f t="shared" si="2352"/>
        <v>17054.95035290888</v>
      </c>
      <c r="HG30" s="348">
        <f t="shared" si="2352"/>
        <v>17664.055722655627</v>
      </c>
      <c r="HH30" s="348">
        <f t="shared" si="2352"/>
        <v>18273.161092402373</v>
      </c>
      <c r="HI30" s="349">
        <f t="shared" si="2352"/>
        <v>18882.266462149117</v>
      </c>
      <c r="HJ30" s="347">
        <f t="shared" ref="HJ30:IM30" si="2353">+$AJ$30*HJ6</f>
        <v>921.97563914889281</v>
      </c>
      <c r="HK30" s="348">
        <f t="shared" si="2353"/>
        <v>1843.9512782977856</v>
      </c>
      <c r="HL30" s="348">
        <f t="shared" si="2353"/>
        <v>2765.9269174466785</v>
      </c>
      <c r="HM30" s="348">
        <f t="shared" si="2353"/>
        <v>3687.9025565955712</v>
      </c>
      <c r="HN30" s="348">
        <f t="shared" si="2353"/>
        <v>4609.8781957444644</v>
      </c>
      <c r="HO30" s="348">
        <f t="shared" si="2353"/>
        <v>5531.8538348933571</v>
      </c>
      <c r="HP30" s="348">
        <f t="shared" si="2353"/>
        <v>6453.8294740422498</v>
      </c>
      <c r="HQ30" s="348">
        <f t="shared" si="2353"/>
        <v>7375.8051131911425</v>
      </c>
      <c r="HR30" s="348">
        <f t="shared" si="2353"/>
        <v>8297.7807523400352</v>
      </c>
      <c r="HS30" s="348">
        <f t="shared" si="2353"/>
        <v>9219.7563914889288</v>
      </c>
      <c r="HT30" s="348">
        <f t="shared" si="2353"/>
        <v>10141.732030637821</v>
      </c>
      <c r="HU30" s="348">
        <f t="shared" si="2353"/>
        <v>11063.707669786714</v>
      </c>
      <c r="HV30" s="348">
        <f t="shared" si="2353"/>
        <v>11985.683308935606</v>
      </c>
      <c r="HW30" s="348">
        <f t="shared" si="2353"/>
        <v>12907.6589480845</v>
      </c>
      <c r="HX30" s="348">
        <f t="shared" si="2353"/>
        <v>13829.634587233391</v>
      </c>
      <c r="HY30" s="348">
        <f t="shared" si="2353"/>
        <v>14751.610226382285</v>
      </c>
      <c r="HZ30" s="348">
        <f t="shared" si="2353"/>
        <v>15673.585865531179</v>
      </c>
      <c r="IA30" s="348">
        <f t="shared" si="2353"/>
        <v>16595.56150468007</v>
      </c>
      <c r="IB30" s="348">
        <f t="shared" si="2353"/>
        <v>17517.537143828962</v>
      </c>
      <c r="IC30" s="348">
        <f t="shared" si="2353"/>
        <v>18439.512782977858</v>
      </c>
      <c r="ID30" s="348">
        <f t="shared" si="2353"/>
        <v>19361.488422126749</v>
      </c>
      <c r="IE30" s="348">
        <f t="shared" si="2353"/>
        <v>20283.464061275641</v>
      </c>
      <c r="IF30" s="348">
        <f t="shared" si="2353"/>
        <v>21205.439700424533</v>
      </c>
      <c r="IG30" s="348">
        <f t="shared" si="2353"/>
        <v>22127.415339573428</v>
      </c>
      <c r="IH30" s="348">
        <f t="shared" si="2353"/>
        <v>23049.39097872232</v>
      </c>
      <c r="II30" s="348">
        <f t="shared" si="2353"/>
        <v>23971.366617871212</v>
      </c>
      <c r="IJ30" s="348">
        <f t="shared" si="2353"/>
        <v>24893.342257020107</v>
      </c>
      <c r="IK30" s="348">
        <f t="shared" si="2353"/>
        <v>25815.317896168999</v>
      </c>
      <c r="IL30" s="348">
        <f t="shared" si="2353"/>
        <v>26737.293535317891</v>
      </c>
      <c r="IM30" s="348">
        <f t="shared" si="2353"/>
        <v>27659.269174466783</v>
      </c>
      <c r="IN30" s="347">
        <f t="shared" ref="IN30:JR30" si="2354">+$AK$30*IN6</f>
        <v>832.28753369961453</v>
      </c>
      <c r="IO30" s="348">
        <f t="shared" si="2354"/>
        <v>1664.5750673992291</v>
      </c>
      <c r="IP30" s="348">
        <f t="shared" si="2354"/>
        <v>2496.8626010988437</v>
      </c>
      <c r="IQ30" s="348">
        <f t="shared" si="2354"/>
        <v>3329.1501347984581</v>
      </c>
      <c r="IR30" s="348">
        <f t="shared" si="2354"/>
        <v>4161.4376684980725</v>
      </c>
      <c r="IS30" s="348">
        <f t="shared" si="2354"/>
        <v>4993.7252021976874</v>
      </c>
      <c r="IT30" s="348">
        <f t="shared" si="2354"/>
        <v>5826.0127358973014</v>
      </c>
      <c r="IU30" s="348">
        <f t="shared" si="2354"/>
        <v>6658.3002695969162</v>
      </c>
      <c r="IV30" s="348">
        <f t="shared" si="2354"/>
        <v>7490.5878032965311</v>
      </c>
      <c r="IW30" s="348">
        <f t="shared" si="2354"/>
        <v>8322.8753369961451</v>
      </c>
      <c r="IX30" s="348">
        <f t="shared" si="2354"/>
        <v>9155.1628706957599</v>
      </c>
      <c r="IY30" s="348">
        <f t="shared" si="2354"/>
        <v>9987.4504043953748</v>
      </c>
      <c r="IZ30" s="348">
        <f t="shared" si="2354"/>
        <v>10819.73793809499</v>
      </c>
      <c r="JA30" s="348">
        <f t="shared" si="2354"/>
        <v>11652.025471794603</v>
      </c>
      <c r="JB30" s="348">
        <f t="shared" si="2354"/>
        <v>12484.313005494218</v>
      </c>
      <c r="JC30" s="348">
        <f t="shared" si="2354"/>
        <v>13316.600539193832</v>
      </c>
      <c r="JD30" s="348">
        <f t="shared" si="2354"/>
        <v>14148.888072893447</v>
      </c>
      <c r="JE30" s="348">
        <f t="shared" si="2354"/>
        <v>14981.175606593062</v>
      </c>
      <c r="JF30" s="348">
        <f t="shared" si="2354"/>
        <v>15813.463140292675</v>
      </c>
      <c r="JG30" s="348">
        <f t="shared" si="2354"/>
        <v>16645.75067399229</v>
      </c>
      <c r="JH30" s="348">
        <f t="shared" si="2354"/>
        <v>17478.038207691905</v>
      </c>
      <c r="JI30" s="348">
        <f t="shared" si="2354"/>
        <v>18310.32574139152</v>
      </c>
      <c r="JJ30" s="348">
        <f t="shared" si="2354"/>
        <v>19142.613275091135</v>
      </c>
      <c r="JK30" s="348">
        <f t="shared" si="2354"/>
        <v>19974.90080879075</v>
      </c>
      <c r="JL30" s="348">
        <f t="shared" si="2354"/>
        <v>20807.188342490364</v>
      </c>
      <c r="JM30" s="348">
        <f t="shared" si="2354"/>
        <v>21639.475876189979</v>
      </c>
      <c r="JN30" s="348">
        <f t="shared" si="2354"/>
        <v>22471.763409889591</v>
      </c>
      <c r="JO30" s="348">
        <f t="shared" si="2354"/>
        <v>23304.050943589205</v>
      </c>
      <c r="JP30" s="348">
        <f t="shared" si="2354"/>
        <v>24136.33847728882</v>
      </c>
      <c r="JQ30" s="348">
        <f t="shared" si="2354"/>
        <v>24968.626010988435</v>
      </c>
      <c r="JR30" s="349">
        <f t="shared" si="2354"/>
        <v>25800.91354468805</v>
      </c>
      <c r="JS30" s="347">
        <f t="shared" ref="JS30:KW30" si="2355">+$AL$30*JS6</f>
        <v>839.21148151475813</v>
      </c>
      <c r="JT30" s="348">
        <f t="shared" si="2355"/>
        <v>1678.4229630295163</v>
      </c>
      <c r="JU30" s="348">
        <f t="shared" si="2355"/>
        <v>2517.6344445442746</v>
      </c>
      <c r="JV30" s="348">
        <f t="shared" si="2355"/>
        <v>3356.8459260590325</v>
      </c>
      <c r="JW30" s="348">
        <f t="shared" si="2355"/>
        <v>4196.0574075737904</v>
      </c>
      <c r="JX30" s="348">
        <f t="shared" si="2355"/>
        <v>5035.2688890885493</v>
      </c>
      <c r="JY30" s="348">
        <f t="shared" si="2355"/>
        <v>5874.4803706033072</v>
      </c>
      <c r="JZ30" s="348">
        <f t="shared" si="2355"/>
        <v>6713.6918521180651</v>
      </c>
      <c r="KA30" s="348">
        <f t="shared" si="2355"/>
        <v>7552.903333632823</v>
      </c>
      <c r="KB30" s="348">
        <f t="shared" si="2355"/>
        <v>8392.1148151475809</v>
      </c>
      <c r="KC30" s="348">
        <f t="shared" si="2355"/>
        <v>9231.3262966623388</v>
      </c>
      <c r="KD30" s="348">
        <f t="shared" si="2355"/>
        <v>10070.537778177099</v>
      </c>
      <c r="KE30" s="348">
        <f t="shared" si="2355"/>
        <v>10909.749259691856</v>
      </c>
      <c r="KF30" s="348">
        <f t="shared" si="2355"/>
        <v>11748.960741206614</v>
      </c>
      <c r="KG30" s="348">
        <f t="shared" si="2355"/>
        <v>12588.172222721372</v>
      </c>
      <c r="KH30" s="348">
        <f t="shared" si="2355"/>
        <v>13427.38370423613</v>
      </c>
      <c r="KI30" s="348">
        <f t="shared" si="2355"/>
        <v>14266.595185750888</v>
      </c>
      <c r="KJ30" s="348">
        <f t="shared" si="2355"/>
        <v>15105.806667265646</v>
      </c>
      <c r="KK30" s="348">
        <f t="shared" si="2355"/>
        <v>15945.018148780404</v>
      </c>
      <c r="KL30" s="348">
        <f t="shared" si="2355"/>
        <v>16784.229630295162</v>
      </c>
      <c r="KM30" s="348">
        <f t="shared" si="2355"/>
        <v>17623.44111180992</v>
      </c>
      <c r="KN30" s="348">
        <f t="shared" si="2355"/>
        <v>18462.652593324678</v>
      </c>
      <c r="KO30" s="348">
        <f t="shared" si="2355"/>
        <v>19301.864074839435</v>
      </c>
      <c r="KP30" s="348">
        <f t="shared" si="2355"/>
        <v>20141.075556354197</v>
      </c>
      <c r="KQ30" s="348">
        <f t="shared" si="2355"/>
        <v>20980.287037868955</v>
      </c>
      <c r="KR30" s="348">
        <f t="shared" si="2355"/>
        <v>21819.498519383713</v>
      </c>
      <c r="KS30" s="348">
        <f t="shared" si="2355"/>
        <v>22658.710000898471</v>
      </c>
      <c r="KT30" s="348">
        <f t="shared" si="2355"/>
        <v>23497.921482413229</v>
      </c>
      <c r="KU30" s="348">
        <f t="shared" si="2355"/>
        <v>24337.132963927987</v>
      </c>
      <c r="KV30" s="348">
        <f t="shared" si="2355"/>
        <v>25176.344445442744</v>
      </c>
      <c r="KW30" s="349">
        <f t="shared" si="2355"/>
        <v>26015.555926957502</v>
      </c>
      <c r="KX30" s="347">
        <f t="shared" ref="KX30:MA30" si="2356">+$AM$30*KX6</f>
        <v>979.01953809675979</v>
      </c>
      <c r="KY30" s="348">
        <f t="shared" si="2356"/>
        <v>1958.0390761935196</v>
      </c>
      <c r="KZ30" s="348">
        <f t="shared" si="2356"/>
        <v>2937.0586142902794</v>
      </c>
      <c r="LA30" s="348">
        <f t="shared" si="2356"/>
        <v>3916.0781523870392</v>
      </c>
      <c r="LB30" s="348">
        <f t="shared" si="2356"/>
        <v>4895.0976904837989</v>
      </c>
      <c r="LC30" s="348">
        <f t="shared" si="2356"/>
        <v>5874.1172285805587</v>
      </c>
      <c r="LD30" s="348">
        <f t="shared" si="2356"/>
        <v>6853.1367666773185</v>
      </c>
      <c r="LE30" s="348">
        <f t="shared" si="2356"/>
        <v>7832.1563047740783</v>
      </c>
      <c r="LF30" s="348">
        <f t="shared" si="2356"/>
        <v>8811.1758428708381</v>
      </c>
      <c r="LG30" s="348">
        <f t="shared" si="2356"/>
        <v>9790.1953809675979</v>
      </c>
      <c r="LH30" s="348">
        <f t="shared" si="2356"/>
        <v>10769.214919064358</v>
      </c>
      <c r="LI30" s="348">
        <f t="shared" si="2356"/>
        <v>11748.234457161117</v>
      </c>
      <c r="LJ30" s="348">
        <f t="shared" si="2356"/>
        <v>12727.253995257877</v>
      </c>
      <c r="LK30" s="348">
        <f t="shared" si="2356"/>
        <v>13706.273533354637</v>
      </c>
      <c r="LL30" s="348">
        <f t="shared" si="2356"/>
        <v>14685.293071451397</v>
      </c>
      <c r="LM30" s="348">
        <f t="shared" si="2356"/>
        <v>15664.312609548157</v>
      </c>
      <c r="LN30" s="348">
        <f t="shared" si="2356"/>
        <v>16643.332147644916</v>
      </c>
      <c r="LO30" s="348">
        <f t="shared" si="2356"/>
        <v>17622.351685741676</v>
      </c>
      <c r="LP30" s="348">
        <f t="shared" si="2356"/>
        <v>18601.371223838436</v>
      </c>
      <c r="LQ30" s="348">
        <f t="shared" si="2356"/>
        <v>19580.390761935196</v>
      </c>
      <c r="LR30" s="348">
        <f t="shared" si="2356"/>
        <v>20559.410300031956</v>
      </c>
      <c r="LS30" s="348">
        <f t="shared" si="2356"/>
        <v>21538.429838128715</v>
      </c>
      <c r="LT30" s="348">
        <f t="shared" si="2356"/>
        <v>22517.449376225475</v>
      </c>
      <c r="LU30" s="348">
        <f t="shared" si="2356"/>
        <v>23496.468914322235</v>
      </c>
      <c r="LV30" s="348">
        <f t="shared" si="2356"/>
        <v>24475.488452418995</v>
      </c>
      <c r="LW30" s="348">
        <f t="shared" si="2356"/>
        <v>25454.507990515754</v>
      </c>
      <c r="LX30" s="348">
        <f t="shared" si="2356"/>
        <v>26433.527528612514</v>
      </c>
      <c r="LY30" s="348">
        <f t="shared" si="2356"/>
        <v>27412.547066709274</v>
      </c>
      <c r="LZ30" s="348">
        <f t="shared" si="2356"/>
        <v>28391.566604806034</v>
      </c>
      <c r="MA30" s="348">
        <f t="shared" si="2356"/>
        <v>29370.586142902794</v>
      </c>
      <c r="MB30" s="347">
        <f t="shared" ref="MB30:NF30" si="2357">+$AN$30*MB6</f>
        <v>974.01288169143493</v>
      </c>
      <c r="MC30" s="348">
        <f t="shared" si="2357"/>
        <v>1948.0257633828699</v>
      </c>
      <c r="MD30" s="348">
        <f t="shared" si="2357"/>
        <v>2922.0386450743049</v>
      </c>
      <c r="ME30" s="348">
        <f t="shared" si="2357"/>
        <v>3896.0515267657397</v>
      </c>
      <c r="MF30" s="348">
        <f t="shared" si="2357"/>
        <v>4870.064408457175</v>
      </c>
      <c r="MG30" s="348">
        <f t="shared" si="2357"/>
        <v>5844.0772901486098</v>
      </c>
      <c r="MH30" s="348">
        <f t="shared" si="2357"/>
        <v>6818.0901718400446</v>
      </c>
      <c r="MI30" s="348">
        <f t="shared" si="2357"/>
        <v>7792.1030535314794</v>
      </c>
      <c r="MJ30" s="348">
        <f t="shared" si="2357"/>
        <v>8766.1159352229151</v>
      </c>
      <c r="MK30" s="348">
        <f t="shared" si="2357"/>
        <v>9740.12881691435</v>
      </c>
      <c r="ML30" s="348">
        <f t="shared" si="2357"/>
        <v>10714.141698605785</v>
      </c>
      <c r="MM30" s="348">
        <f t="shared" si="2357"/>
        <v>11688.15458029722</v>
      </c>
      <c r="MN30" s="348">
        <f t="shared" si="2357"/>
        <v>12662.167461988654</v>
      </c>
      <c r="MO30" s="348">
        <f t="shared" si="2357"/>
        <v>13636.180343680089</v>
      </c>
      <c r="MP30" s="348">
        <f t="shared" si="2357"/>
        <v>14610.193225371524</v>
      </c>
      <c r="MQ30" s="348">
        <f t="shared" si="2357"/>
        <v>15584.206107062959</v>
      </c>
      <c r="MR30" s="348">
        <f t="shared" si="2357"/>
        <v>16558.218988754394</v>
      </c>
      <c r="MS30" s="348">
        <f t="shared" si="2357"/>
        <v>17532.23187044583</v>
      </c>
      <c r="MT30" s="348">
        <f t="shared" si="2357"/>
        <v>18506.244752137263</v>
      </c>
      <c r="MU30" s="348">
        <f t="shared" si="2357"/>
        <v>19480.2576338287</v>
      </c>
      <c r="MV30" s="348">
        <f t="shared" si="2357"/>
        <v>20454.270515520133</v>
      </c>
      <c r="MW30" s="348">
        <f t="shared" si="2357"/>
        <v>21428.28339721157</v>
      </c>
      <c r="MX30" s="348">
        <f t="shared" si="2357"/>
        <v>22402.296278903003</v>
      </c>
      <c r="MY30" s="348">
        <f t="shared" si="2357"/>
        <v>23376.309160594439</v>
      </c>
      <c r="MZ30" s="348">
        <f t="shared" si="2357"/>
        <v>24350.322042285872</v>
      </c>
      <c r="NA30" s="348">
        <f t="shared" si="2357"/>
        <v>25324.334923977309</v>
      </c>
      <c r="NB30" s="348">
        <f t="shared" si="2357"/>
        <v>26298.347805668742</v>
      </c>
      <c r="NC30" s="348">
        <f t="shared" si="2357"/>
        <v>27272.360687360178</v>
      </c>
      <c r="ND30" s="348">
        <f t="shared" si="2357"/>
        <v>28246.373569051611</v>
      </c>
      <c r="NE30" s="348">
        <f t="shared" si="2357"/>
        <v>29220.386450743048</v>
      </c>
      <c r="NF30" s="348">
        <f t="shared" si="2357"/>
        <v>30194.399332434481</v>
      </c>
      <c r="NG30" s="347">
        <f t="shared" ref="NG30:OP30" si="2358">+$AO$30*NG6</f>
        <v>968.54858785829208</v>
      </c>
      <c r="NH30" s="348">
        <f t="shared" si="2358"/>
        <v>1937.0971757165842</v>
      </c>
      <c r="NI30" s="348">
        <f t="shared" si="2358"/>
        <v>2905.6457635748761</v>
      </c>
      <c r="NJ30" s="348">
        <f t="shared" si="2358"/>
        <v>3874.1943514331683</v>
      </c>
      <c r="NK30" s="348">
        <f t="shared" si="2358"/>
        <v>4842.7429392914601</v>
      </c>
      <c r="NL30" s="348">
        <f t="shared" si="2358"/>
        <v>5811.2915271497523</v>
      </c>
      <c r="NM30" s="348">
        <f t="shared" si="2358"/>
        <v>6779.8401150080444</v>
      </c>
      <c r="NN30" s="348">
        <f t="shared" si="2358"/>
        <v>7748.3887028663366</v>
      </c>
      <c r="NO30" s="348">
        <f t="shared" si="2358"/>
        <v>8716.9372907246288</v>
      </c>
      <c r="NP30" s="348">
        <f t="shared" si="2358"/>
        <v>9685.4858785829201</v>
      </c>
      <c r="NQ30" s="348">
        <f t="shared" si="2358"/>
        <v>10654.034466441213</v>
      </c>
      <c r="NR30" s="348">
        <f t="shared" si="2358"/>
        <v>11622.583054299505</v>
      </c>
      <c r="NS30" s="348">
        <f t="shared" si="2358"/>
        <v>12591.131642157798</v>
      </c>
      <c r="NT30" s="348">
        <f t="shared" si="2358"/>
        <v>13559.680230016089</v>
      </c>
      <c r="NU30" s="348">
        <f t="shared" si="2358"/>
        <v>14528.228817874382</v>
      </c>
      <c r="NV30" s="348">
        <f t="shared" si="2358"/>
        <v>15496.777405732673</v>
      </c>
      <c r="NW30" s="348">
        <f t="shared" si="2358"/>
        <v>16465.325993590966</v>
      </c>
      <c r="NX30" s="348">
        <f t="shared" si="2358"/>
        <v>17433.874581449258</v>
      </c>
      <c r="NY30" s="348">
        <f t="shared" si="2358"/>
        <v>18402.423169307549</v>
      </c>
      <c r="NZ30" s="348">
        <f t="shared" si="2358"/>
        <v>19370.97175716584</v>
      </c>
      <c r="OA30" s="348">
        <f t="shared" si="2358"/>
        <v>20339.520345024135</v>
      </c>
      <c r="OB30" s="348">
        <f t="shared" si="2358"/>
        <v>21308.068932882426</v>
      </c>
      <c r="OC30" s="348">
        <f t="shared" si="2358"/>
        <v>22276.617520740718</v>
      </c>
      <c r="OD30" s="348">
        <f t="shared" si="2358"/>
        <v>23245.166108599009</v>
      </c>
      <c r="OE30" s="348">
        <f t="shared" si="2358"/>
        <v>24213.7146964573</v>
      </c>
      <c r="OF30" s="348">
        <f t="shared" si="2358"/>
        <v>25182.263284315595</v>
      </c>
      <c r="OG30" s="348">
        <f t="shared" si="2358"/>
        <v>26150.811872173887</v>
      </c>
      <c r="OH30" s="348">
        <f t="shared" si="2358"/>
        <v>27119.360460032178</v>
      </c>
      <c r="OI30" s="348">
        <f t="shared" si="2358"/>
        <v>28087.909047890469</v>
      </c>
      <c r="OJ30" s="348">
        <f t="shared" si="2358"/>
        <v>29056.457635748764</v>
      </c>
      <c r="OK30" s="348">
        <f t="shared" si="2358"/>
        <v>30025.006223607055</v>
      </c>
      <c r="OL30" s="348">
        <f t="shared" si="2358"/>
        <v>30993.554811465347</v>
      </c>
      <c r="OM30" s="348">
        <f t="shared" si="2358"/>
        <v>31962.103399323638</v>
      </c>
      <c r="ON30" s="348">
        <f t="shared" si="2358"/>
        <v>32930.651987181933</v>
      </c>
      <c r="OO30" s="348">
        <f t="shared" si="2358"/>
        <v>33899.200575040224</v>
      </c>
      <c r="OP30" s="349">
        <f t="shared" si="2358"/>
        <v>34867.749162898515</v>
      </c>
      <c r="OQ30" s="348">
        <f>+AP30/AP6</f>
        <v>432.75063801304333</v>
      </c>
      <c r="OR30" s="348">
        <f t="shared" ref="OR30:RC30" si="2359">+AQ30/AQ6</f>
        <v>432.75063801304333</v>
      </c>
      <c r="OS30" s="348">
        <f t="shared" si="2359"/>
        <v>432.75063801304333</v>
      </c>
      <c r="OT30" s="348">
        <f t="shared" si="2359"/>
        <v>432.75063801304333</v>
      </c>
      <c r="OU30" s="348">
        <f t="shared" si="2359"/>
        <v>432.75063801304333</v>
      </c>
      <c r="OV30" s="348">
        <f t="shared" si="2359"/>
        <v>432.75063801304333</v>
      </c>
      <c r="OW30" s="348">
        <f t="shared" si="2359"/>
        <v>432.75063801304333</v>
      </c>
      <c r="OX30" s="348">
        <f t="shared" si="2359"/>
        <v>432.75063801304333</v>
      </c>
      <c r="OY30" s="348">
        <f t="shared" si="2359"/>
        <v>432.75063801304333</v>
      </c>
      <c r="OZ30" s="348">
        <f t="shared" si="2359"/>
        <v>432.75063801304333</v>
      </c>
      <c r="PA30" s="348">
        <f t="shared" si="2359"/>
        <v>432.75063801304333</v>
      </c>
      <c r="PB30" s="348">
        <f t="shared" si="2359"/>
        <v>432.75063801304333</v>
      </c>
      <c r="PC30" s="348">
        <f t="shared" si="2359"/>
        <v>432.75063801304339</v>
      </c>
      <c r="PD30" s="348">
        <f t="shared" si="2359"/>
        <v>432.75063801304333</v>
      </c>
      <c r="PE30" s="348">
        <f t="shared" si="2359"/>
        <v>432.75063801304333</v>
      </c>
      <c r="PF30" s="348">
        <f t="shared" si="2359"/>
        <v>432.75063801304333</v>
      </c>
      <c r="PG30" s="348">
        <f t="shared" si="2359"/>
        <v>432.75063801304333</v>
      </c>
      <c r="PH30" s="348">
        <f t="shared" si="2359"/>
        <v>432.75063801304333</v>
      </c>
      <c r="PI30" s="348">
        <f t="shared" si="2359"/>
        <v>432.75063801304333</v>
      </c>
      <c r="PJ30" s="348">
        <f t="shared" si="2359"/>
        <v>432.75063801304333</v>
      </c>
      <c r="PK30" s="348">
        <f t="shared" si="2359"/>
        <v>432.75063801304333</v>
      </c>
      <c r="PL30" s="348">
        <f t="shared" si="2359"/>
        <v>432.75063801304333</v>
      </c>
      <c r="PM30" s="348">
        <f t="shared" si="2359"/>
        <v>432.75063801304333</v>
      </c>
      <c r="PN30" s="348">
        <f t="shared" si="2359"/>
        <v>432.75063801304333</v>
      </c>
      <c r="PO30" s="348">
        <f t="shared" si="2359"/>
        <v>432.75063801304333</v>
      </c>
      <c r="PP30" s="348">
        <f t="shared" si="2359"/>
        <v>438.52615358440858</v>
      </c>
      <c r="PQ30" s="348">
        <f t="shared" si="2359"/>
        <v>438.52615358440858</v>
      </c>
      <c r="PR30" s="348">
        <f t="shared" si="2359"/>
        <v>438.52615358440858</v>
      </c>
      <c r="PS30" s="348">
        <f t="shared" si="2359"/>
        <v>438.52615358440858</v>
      </c>
      <c r="PT30" s="348">
        <f t="shared" si="2359"/>
        <v>438.52615358440852</v>
      </c>
      <c r="PU30" s="348">
        <f t="shared" si="2359"/>
        <v>438.52615358440858</v>
      </c>
      <c r="PV30" s="348">
        <f t="shared" si="2359"/>
        <v>438.52615358440863</v>
      </c>
      <c r="PW30" s="348">
        <f t="shared" si="2359"/>
        <v>438.52615358440858</v>
      </c>
      <c r="PX30" s="348">
        <f t="shared" si="2359"/>
        <v>438.52615358440858</v>
      </c>
      <c r="PY30" s="348">
        <f t="shared" si="2359"/>
        <v>438.52615358440852</v>
      </c>
      <c r="PZ30" s="348">
        <f t="shared" si="2359"/>
        <v>438.52615358440858</v>
      </c>
      <c r="QA30" s="348">
        <f t="shared" si="2359"/>
        <v>438.52615358440858</v>
      </c>
      <c r="QB30" s="348">
        <f t="shared" si="2359"/>
        <v>438.52615358440858</v>
      </c>
      <c r="QC30" s="348">
        <f t="shared" si="2359"/>
        <v>438.52615358440863</v>
      </c>
      <c r="QD30" s="348">
        <f t="shared" si="2359"/>
        <v>438.52615358440858</v>
      </c>
      <c r="QE30" s="348">
        <f t="shared" si="2359"/>
        <v>438.52615358440858</v>
      </c>
      <c r="QF30" s="348">
        <f t="shared" si="2359"/>
        <v>438.52615358440858</v>
      </c>
      <c r="QG30" s="348">
        <f t="shared" si="2359"/>
        <v>438.52615358440858</v>
      </c>
      <c r="QH30" s="348">
        <f t="shared" si="2359"/>
        <v>438.52615358440858</v>
      </c>
      <c r="QI30" s="348">
        <f t="shared" si="2359"/>
        <v>438.52615358440852</v>
      </c>
      <c r="QJ30" s="348">
        <f t="shared" si="2359"/>
        <v>438.52615358440858</v>
      </c>
      <c r="QK30" s="348">
        <f t="shared" si="2359"/>
        <v>438.52615358440858</v>
      </c>
      <c r="QL30" s="348">
        <f t="shared" si="2359"/>
        <v>438.52615358440852</v>
      </c>
      <c r="QM30" s="348">
        <f t="shared" si="2359"/>
        <v>438.52615358440858</v>
      </c>
      <c r="QN30" s="348">
        <f t="shared" si="2359"/>
        <v>438.52615358440858</v>
      </c>
      <c r="QO30" s="348">
        <f t="shared" si="2359"/>
        <v>438.52615358440858</v>
      </c>
      <c r="QP30" s="348">
        <f t="shared" si="2359"/>
        <v>438.52615358440858</v>
      </c>
      <c r="QQ30" s="348">
        <f t="shared" si="2359"/>
        <v>438.52615358440863</v>
      </c>
      <c r="QR30" s="348">
        <f t="shared" si="2359"/>
        <v>438.52615358440858</v>
      </c>
      <c r="QS30" s="348">
        <f t="shared" si="2359"/>
        <v>438.52615358440858</v>
      </c>
      <c r="QT30" s="348">
        <f t="shared" si="2359"/>
        <v>438.52615358440858</v>
      </c>
      <c r="QU30" s="348">
        <f t="shared" si="2359"/>
        <v>448.04686397108611</v>
      </c>
      <c r="QV30" s="348">
        <f t="shared" si="2359"/>
        <v>448.04686397108611</v>
      </c>
      <c r="QW30" s="348">
        <f t="shared" si="2359"/>
        <v>448.04686397108611</v>
      </c>
      <c r="QX30" s="348">
        <f t="shared" si="2359"/>
        <v>448.04686397108611</v>
      </c>
      <c r="QY30" s="348">
        <f t="shared" si="2359"/>
        <v>448.04686397108605</v>
      </c>
      <c r="QZ30" s="348">
        <f t="shared" si="2359"/>
        <v>448.04686397108611</v>
      </c>
      <c r="RA30" s="348">
        <f t="shared" si="2359"/>
        <v>448.04686397108611</v>
      </c>
      <c r="RB30" s="348">
        <f t="shared" si="2359"/>
        <v>448.04686397108611</v>
      </c>
      <c r="RC30" s="348">
        <f t="shared" si="2359"/>
        <v>448.04686397108611</v>
      </c>
      <c r="RD30" s="348">
        <f t="shared" ref="RD30:TO30" si="2360">+DC30/DC6</f>
        <v>448.04686397108605</v>
      </c>
      <c r="RE30" s="348">
        <f t="shared" si="2360"/>
        <v>448.04686397108611</v>
      </c>
      <c r="RF30" s="348">
        <f t="shared" si="2360"/>
        <v>448.04686397108611</v>
      </c>
      <c r="RG30" s="348">
        <f t="shared" si="2360"/>
        <v>448.04686397108611</v>
      </c>
      <c r="RH30" s="348">
        <f t="shared" si="2360"/>
        <v>448.04686397108611</v>
      </c>
      <c r="RI30" s="348">
        <f t="shared" si="2360"/>
        <v>448.04686397108611</v>
      </c>
      <c r="RJ30" s="348">
        <f t="shared" si="2360"/>
        <v>448.04686397108611</v>
      </c>
      <c r="RK30" s="348">
        <f t="shared" si="2360"/>
        <v>448.04686397108611</v>
      </c>
      <c r="RL30" s="348">
        <f t="shared" si="2360"/>
        <v>448.04686397108611</v>
      </c>
      <c r="RM30" s="348">
        <f t="shared" si="2360"/>
        <v>448.04686397108611</v>
      </c>
      <c r="RN30" s="348">
        <f t="shared" si="2360"/>
        <v>448.04686397108605</v>
      </c>
      <c r="RO30" s="348">
        <f t="shared" si="2360"/>
        <v>448.04686397108611</v>
      </c>
      <c r="RP30" s="348">
        <f t="shared" si="2360"/>
        <v>448.04686397108611</v>
      </c>
      <c r="RQ30" s="348">
        <f t="shared" si="2360"/>
        <v>448.04686397108611</v>
      </c>
      <c r="RR30" s="348">
        <f t="shared" si="2360"/>
        <v>448.04686397108611</v>
      </c>
      <c r="RS30" s="348">
        <f t="shared" si="2360"/>
        <v>448.04686397108611</v>
      </c>
      <c r="RT30" s="348">
        <f t="shared" si="2360"/>
        <v>448.04686397108611</v>
      </c>
      <c r="RU30" s="348">
        <f t="shared" si="2360"/>
        <v>448.04686397108611</v>
      </c>
      <c r="RV30" s="348">
        <f t="shared" si="2360"/>
        <v>448.04686397108611</v>
      </c>
      <c r="RW30" s="348">
        <f t="shared" si="2360"/>
        <v>615.80680528553592</v>
      </c>
      <c r="RX30" s="348">
        <f t="shared" si="2360"/>
        <v>615.80680528553592</v>
      </c>
      <c r="RY30" s="348">
        <f t="shared" si="2360"/>
        <v>615.80680528553592</v>
      </c>
      <c r="RZ30" s="348">
        <f t="shared" si="2360"/>
        <v>615.80680528553592</v>
      </c>
      <c r="SA30" s="348">
        <f t="shared" si="2360"/>
        <v>615.80680528553592</v>
      </c>
      <c r="SB30" s="348">
        <f t="shared" si="2360"/>
        <v>615.80680528553592</v>
      </c>
      <c r="SC30" s="348">
        <f t="shared" si="2360"/>
        <v>615.80680528553592</v>
      </c>
      <c r="SD30" s="348">
        <f t="shared" si="2360"/>
        <v>615.80680528553592</v>
      </c>
      <c r="SE30" s="348">
        <f t="shared" si="2360"/>
        <v>615.80680528553592</v>
      </c>
      <c r="SF30" s="348">
        <f t="shared" si="2360"/>
        <v>615.80680528553592</v>
      </c>
      <c r="SG30" s="348">
        <f t="shared" si="2360"/>
        <v>615.80680528553592</v>
      </c>
      <c r="SH30" s="348">
        <f t="shared" si="2360"/>
        <v>615.80680528553592</v>
      </c>
      <c r="SI30" s="348">
        <f t="shared" si="2360"/>
        <v>615.80680528553592</v>
      </c>
      <c r="SJ30" s="348">
        <f t="shared" si="2360"/>
        <v>615.80680528553592</v>
      </c>
      <c r="SK30" s="348">
        <f t="shared" si="2360"/>
        <v>615.80680528553592</v>
      </c>
      <c r="SL30" s="348">
        <f t="shared" si="2360"/>
        <v>615.80680528553592</v>
      </c>
      <c r="SM30" s="348">
        <f t="shared" si="2360"/>
        <v>615.80680528553592</v>
      </c>
      <c r="SN30" s="348">
        <f t="shared" si="2360"/>
        <v>615.80680528553592</v>
      </c>
      <c r="SO30" s="348">
        <f t="shared" si="2360"/>
        <v>615.80680528553592</v>
      </c>
      <c r="SP30" s="348">
        <f t="shared" si="2360"/>
        <v>615.80680528553592</v>
      </c>
      <c r="SQ30" s="348">
        <f t="shared" si="2360"/>
        <v>615.80680528553592</v>
      </c>
      <c r="SR30" s="348">
        <f t="shared" si="2360"/>
        <v>615.80680528553592</v>
      </c>
      <c r="SS30" s="348">
        <f t="shared" si="2360"/>
        <v>615.80680528553592</v>
      </c>
      <c r="ST30" s="348">
        <f t="shared" si="2360"/>
        <v>615.80680528553592</v>
      </c>
      <c r="SU30" s="348">
        <f t="shared" si="2360"/>
        <v>615.80680528553592</v>
      </c>
      <c r="SV30" s="348">
        <f t="shared" si="2360"/>
        <v>615.80680528553592</v>
      </c>
      <c r="SW30" s="348">
        <f t="shared" si="2360"/>
        <v>615.80680528553592</v>
      </c>
      <c r="SX30" s="348">
        <f t="shared" si="2360"/>
        <v>615.80680528553592</v>
      </c>
      <c r="SY30" s="348">
        <f t="shared" si="2360"/>
        <v>615.80680528553592</v>
      </c>
      <c r="SZ30" s="348">
        <f t="shared" si="2360"/>
        <v>615.80680528553592</v>
      </c>
      <c r="TA30" s="348">
        <f t="shared" si="2360"/>
        <v>615.80680528553592</v>
      </c>
      <c r="TB30" s="348">
        <f t="shared" si="2360"/>
        <v>593.07346917144093</v>
      </c>
      <c r="TC30" s="348">
        <f t="shared" si="2360"/>
        <v>593.07346917144093</v>
      </c>
      <c r="TD30" s="348">
        <f t="shared" si="2360"/>
        <v>593.07346917144093</v>
      </c>
      <c r="TE30" s="348">
        <f t="shared" si="2360"/>
        <v>593.07346917144093</v>
      </c>
      <c r="TF30" s="348">
        <f t="shared" si="2360"/>
        <v>593.07346917144093</v>
      </c>
      <c r="TG30" s="348">
        <f t="shared" si="2360"/>
        <v>593.07346917144093</v>
      </c>
      <c r="TH30" s="348">
        <f t="shared" si="2360"/>
        <v>593.07346917144093</v>
      </c>
      <c r="TI30" s="348">
        <f t="shared" si="2360"/>
        <v>593.07346917144093</v>
      </c>
      <c r="TJ30" s="348">
        <f t="shared" si="2360"/>
        <v>593.07346917144093</v>
      </c>
      <c r="TK30" s="348">
        <f t="shared" si="2360"/>
        <v>593.07346917144093</v>
      </c>
      <c r="TL30" s="348">
        <f t="shared" si="2360"/>
        <v>593.07346917144093</v>
      </c>
      <c r="TM30" s="348">
        <f t="shared" si="2360"/>
        <v>593.07346917144093</v>
      </c>
      <c r="TN30" s="348">
        <f t="shared" si="2360"/>
        <v>593.07346917144093</v>
      </c>
      <c r="TO30" s="348">
        <f t="shared" si="2360"/>
        <v>593.07346917144093</v>
      </c>
      <c r="TP30" s="348">
        <f t="shared" ref="TP30:WA30" si="2361">+FO30/FO6</f>
        <v>593.07346917144093</v>
      </c>
      <c r="TQ30" s="348">
        <f t="shared" si="2361"/>
        <v>593.07346917144093</v>
      </c>
      <c r="TR30" s="348">
        <f t="shared" si="2361"/>
        <v>593.07346917144093</v>
      </c>
      <c r="TS30" s="348">
        <f t="shared" si="2361"/>
        <v>593.07346917144093</v>
      </c>
      <c r="TT30" s="348">
        <f t="shared" si="2361"/>
        <v>593.07346917144093</v>
      </c>
      <c r="TU30" s="348">
        <f t="shared" si="2361"/>
        <v>593.07346917144093</v>
      </c>
      <c r="TV30" s="348">
        <f t="shared" si="2361"/>
        <v>593.07346917144093</v>
      </c>
      <c r="TW30" s="348">
        <f t="shared" si="2361"/>
        <v>593.07346917144093</v>
      </c>
      <c r="TX30" s="348">
        <f t="shared" si="2361"/>
        <v>593.07346917144093</v>
      </c>
      <c r="TY30" s="348">
        <f t="shared" si="2361"/>
        <v>593.07346917144093</v>
      </c>
      <c r="TZ30" s="348">
        <f t="shared" si="2361"/>
        <v>593.07346917144093</v>
      </c>
      <c r="UA30" s="348">
        <f t="shared" si="2361"/>
        <v>593.07346917144093</v>
      </c>
      <c r="UB30" s="348">
        <f t="shared" si="2361"/>
        <v>593.07346917144093</v>
      </c>
      <c r="UC30" s="348">
        <f t="shared" si="2361"/>
        <v>593.07346917144093</v>
      </c>
      <c r="UD30" s="348">
        <f t="shared" si="2361"/>
        <v>593.07346917144093</v>
      </c>
      <c r="UE30" s="348">
        <f t="shared" si="2361"/>
        <v>593.07346917144093</v>
      </c>
      <c r="UF30" s="348">
        <f t="shared" si="2361"/>
        <v>609.10536974674574</v>
      </c>
      <c r="UG30" s="348">
        <f t="shared" si="2361"/>
        <v>609.10536974674574</v>
      </c>
      <c r="UH30" s="348">
        <f t="shared" si="2361"/>
        <v>609.10536974674574</v>
      </c>
      <c r="UI30" s="348">
        <f t="shared" si="2361"/>
        <v>609.10536974674574</v>
      </c>
      <c r="UJ30" s="348">
        <f t="shared" si="2361"/>
        <v>609.10536974674574</v>
      </c>
      <c r="UK30" s="348">
        <f t="shared" si="2361"/>
        <v>609.10536974674574</v>
      </c>
      <c r="UL30" s="348">
        <f t="shared" si="2361"/>
        <v>609.10536974674574</v>
      </c>
      <c r="UM30" s="348">
        <f t="shared" si="2361"/>
        <v>609.10536974674574</v>
      </c>
      <c r="UN30" s="348">
        <f t="shared" si="2361"/>
        <v>609.10536974674574</v>
      </c>
      <c r="UO30" s="348">
        <f t="shared" si="2361"/>
        <v>609.10536974674574</v>
      </c>
      <c r="UP30" s="348">
        <f t="shared" si="2361"/>
        <v>609.10536974674574</v>
      </c>
      <c r="UQ30" s="348">
        <f t="shared" si="2361"/>
        <v>609.10536974674574</v>
      </c>
      <c r="UR30" s="348">
        <f t="shared" si="2361"/>
        <v>609.10536974674574</v>
      </c>
      <c r="US30" s="348">
        <f t="shared" si="2361"/>
        <v>609.10536974674574</v>
      </c>
      <c r="UT30" s="348">
        <f t="shared" si="2361"/>
        <v>609.10536974674574</v>
      </c>
      <c r="UU30" s="348">
        <f t="shared" si="2361"/>
        <v>609.10536974674574</v>
      </c>
      <c r="UV30" s="348">
        <f t="shared" si="2361"/>
        <v>609.10536974674574</v>
      </c>
      <c r="UW30" s="348">
        <f t="shared" si="2361"/>
        <v>609.10536974674574</v>
      </c>
      <c r="UX30" s="348">
        <f t="shared" si="2361"/>
        <v>609.10536974674574</v>
      </c>
      <c r="UY30" s="348">
        <f t="shared" si="2361"/>
        <v>609.10536974674574</v>
      </c>
      <c r="UZ30" s="348">
        <f t="shared" si="2361"/>
        <v>609.10536974674574</v>
      </c>
      <c r="VA30" s="348">
        <f t="shared" si="2361"/>
        <v>609.10536974674574</v>
      </c>
      <c r="VB30" s="348">
        <f t="shared" si="2361"/>
        <v>609.10536974674574</v>
      </c>
      <c r="VC30" s="348">
        <f t="shared" si="2361"/>
        <v>609.10536974674574</v>
      </c>
      <c r="VD30" s="348">
        <f t="shared" si="2361"/>
        <v>609.10536974674574</v>
      </c>
      <c r="VE30" s="348">
        <f t="shared" si="2361"/>
        <v>609.10536974674574</v>
      </c>
      <c r="VF30" s="348">
        <f t="shared" si="2361"/>
        <v>609.10536974674585</v>
      </c>
      <c r="VG30" s="348">
        <f t="shared" si="2361"/>
        <v>609.10536974674574</v>
      </c>
      <c r="VH30" s="348">
        <f t="shared" si="2361"/>
        <v>609.10536974674574</v>
      </c>
      <c r="VI30" s="348">
        <f t="shared" si="2361"/>
        <v>609.10536974674574</v>
      </c>
      <c r="VJ30" s="348">
        <f t="shared" si="2361"/>
        <v>609.10536974674574</v>
      </c>
      <c r="VK30" s="348">
        <f t="shared" si="2361"/>
        <v>921.97563914889281</v>
      </c>
      <c r="VL30" s="348">
        <f t="shared" si="2361"/>
        <v>921.97563914889281</v>
      </c>
      <c r="VM30" s="348">
        <f t="shared" si="2361"/>
        <v>921.97563914889281</v>
      </c>
      <c r="VN30" s="348">
        <f t="shared" si="2361"/>
        <v>921.97563914889281</v>
      </c>
      <c r="VO30" s="348">
        <f t="shared" si="2361"/>
        <v>921.97563914889292</v>
      </c>
      <c r="VP30" s="348">
        <f t="shared" si="2361"/>
        <v>921.97563914889281</v>
      </c>
      <c r="VQ30" s="348">
        <f t="shared" si="2361"/>
        <v>921.97563914889281</v>
      </c>
      <c r="VR30" s="348">
        <f t="shared" si="2361"/>
        <v>921.97563914889281</v>
      </c>
      <c r="VS30" s="348">
        <f t="shared" si="2361"/>
        <v>921.97563914889281</v>
      </c>
      <c r="VT30" s="348">
        <f t="shared" si="2361"/>
        <v>921.97563914889292</v>
      </c>
      <c r="VU30" s="348">
        <f t="shared" si="2361"/>
        <v>921.97563914889281</v>
      </c>
      <c r="VV30" s="348">
        <f t="shared" si="2361"/>
        <v>921.97563914889281</v>
      </c>
      <c r="VW30" s="348">
        <f t="shared" si="2361"/>
        <v>921.97563914889281</v>
      </c>
      <c r="VX30" s="348">
        <f t="shared" si="2361"/>
        <v>921.97563914889281</v>
      </c>
      <c r="VY30" s="348">
        <f t="shared" si="2361"/>
        <v>921.97563914889281</v>
      </c>
      <c r="VZ30" s="348">
        <f t="shared" si="2361"/>
        <v>921.97563914889281</v>
      </c>
      <c r="WA30" s="348">
        <f t="shared" si="2361"/>
        <v>921.97563914889281</v>
      </c>
      <c r="WB30" s="348">
        <f t="shared" ref="WB30:YM30" si="2362">+IA30/IA6</f>
        <v>921.97563914889281</v>
      </c>
      <c r="WC30" s="348">
        <f t="shared" si="2362"/>
        <v>921.9756391488927</v>
      </c>
      <c r="WD30" s="348">
        <f t="shared" si="2362"/>
        <v>921.97563914889292</v>
      </c>
      <c r="WE30" s="348">
        <f t="shared" si="2362"/>
        <v>921.97563914889281</v>
      </c>
      <c r="WF30" s="348">
        <f t="shared" si="2362"/>
        <v>921.97563914889281</v>
      </c>
      <c r="WG30" s="348">
        <f t="shared" si="2362"/>
        <v>921.9756391488927</v>
      </c>
      <c r="WH30" s="348">
        <f t="shared" si="2362"/>
        <v>921.97563914889281</v>
      </c>
      <c r="WI30" s="348">
        <f t="shared" si="2362"/>
        <v>921.97563914889281</v>
      </c>
      <c r="WJ30" s="348">
        <f t="shared" si="2362"/>
        <v>921.97563914889281</v>
      </c>
      <c r="WK30" s="348">
        <f t="shared" si="2362"/>
        <v>921.97563914889281</v>
      </c>
      <c r="WL30" s="348">
        <f t="shared" si="2362"/>
        <v>921.97563914889281</v>
      </c>
      <c r="WM30" s="348">
        <f t="shared" si="2362"/>
        <v>921.97563914889281</v>
      </c>
      <c r="WN30" s="348">
        <f t="shared" si="2362"/>
        <v>921.97563914889281</v>
      </c>
      <c r="WO30" s="348">
        <f t="shared" si="2362"/>
        <v>832.28753369961453</v>
      </c>
      <c r="WP30" s="348">
        <f t="shared" si="2362"/>
        <v>832.28753369961453</v>
      </c>
      <c r="WQ30" s="348">
        <f t="shared" si="2362"/>
        <v>832.28753369961453</v>
      </c>
      <c r="WR30" s="348">
        <f t="shared" si="2362"/>
        <v>832.28753369961453</v>
      </c>
      <c r="WS30" s="348">
        <f t="shared" si="2362"/>
        <v>832.28753369961453</v>
      </c>
      <c r="WT30" s="348">
        <f t="shared" si="2362"/>
        <v>832.28753369961453</v>
      </c>
      <c r="WU30" s="348">
        <f t="shared" si="2362"/>
        <v>832.28753369961453</v>
      </c>
      <c r="WV30" s="348">
        <f t="shared" si="2362"/>
        <v>832.28753369961453</v>
      </c>
      <c r="WW30" s="348">
        <f t="shared" si="2362"/>
        <v>832.28753369961453</v>
      </c>
      <c r="WX30" s="348">
        <f t="shared" si="2362"/>
        <v>832.28753369961453</v>
      </c>
      <c r="WY30" s="348">
        <f t="shared" si="2362"/>
        <v>832.28753369961453</v>
      </c>
      <c r="WZ30" s="348">
        <f t="shared" si="2362"/>
        <v>832.28753369961453</v>
      </c>
      <c r="XA30" s="348">
        <f t="shared" si="2362"/>
        <v>832.28753369961464</v>
      </c>
      <c r="XB30" s="348">
        <f t="shared" si="2362"/>
        <v>832.28753369961453</v>
      </c>
      <c r="XC30" s="348">
        <f t="shared" si="2362"/>
        <v>832.28753369961453</v>
      </c>
      <c r="XD30" s="348">
        <f t="shared" si="2362"/>
        <v>832.28753369961453</v>
      </c>
      <c r="XE30" s="348">
        <f t="shared" si="2362"/>
        <v>832.28753369961453</v>
      </c>
      <c r="XF30" s="348">
        <f t="shared" si="2362"/>
        <v>832.28753369961453</v>
      </c>
      <c r="XG30" s="348">
        <f t="shared" si="2362"/>
        <v>832.28753369961453</v>
      </c>
      <c r="XH30" s="348">
        <f t="shared" si="2362"/>
        <v>832.28753369961453</v>
      </c>
      <c r="XI30" s="348">
        <f t="shared" si="2362"/>
        <v>832.28753369961453</v>
      </c>
      <c r="XJ30" s="348">
        <f t="shared" si="2362"/>
        <v>832.28753369961453</v>
      </c>
      <c r="XK30" s="348">
        <f t="shared" si="2362"/>
        <v>832.28753369961453</v>
      </c>
      <c r="XL30" s="348">
        <f t="shared" si="2362"/>
        <v>832.28753369961453</v>
      </c>
      <c r="XM30" s="348">
        <f t="shared" si="2362"/>
        <v>832.28753369961453</v>
      </c>
      <c r="XN30" s="348">
        <f t="shared" si="2362"/>
        <v>832.28753369961464</v>
      </c>
      <c r="XO30" s="348">
        <f t="shared" si="2362"/>
        <v>832.28753369961441</v>
      </c>
      <c r="XP30" s="348">
        <f t="shared" si="2362"/>
        <v>832.28753369961453</v>
      </c>
      <c r="XQ30" s="348">
        <f t="shared" si="2362"/>
        <v>832.28753369961453</v>
      </c>
      <c r="XR30" s="348">
        <f t="shared" si="2362"/>
        <v>832.28753369961453</v>
      </c>
      <c r="XS30" s="348">
        <f t="shared" si="2362"/>
        <v>832.28753369961453</v>
      </c>
      <c r="XT30" s="348">
        <f t="shared" si="2362"/>
        <v>839.21148151475813</v>
      </c>
      <c r="XU30" s="348">
        <f t="shared" si="2362"/>
        <v>839.21148151475813</v>
      </c>
      <c r="XV30" s="348">
        <f t="shared" si="2362"/>
        <v>839.21148151475825</v>
      </c>
      <c r="XW30" s="348">
        <f t="shared" si="2362"/>
        <v>839.21148151475813</v>
      </c>
      <c r="XX30" s="348">
        <f t="shared" si="2362"/>
        <v>839.21148151475813</v>
      </c>
      <c r="XY30" s="348">
        <f t="shared" si="2362"/>
        <v>839.21148151475825</v>
      </c>
      <c r="XZ30" s="348">
        <f t="shared" si="2362"/>
        <v>839.21148151475813</v>
      </c>
      <c r="YA30" s="348">
        <f t="shared" si="2362"/>
        <v>839.21148151475813</v>
      </c>
      <c r="YB30" s="348">
        <f t="shared" si="2362"/>
        <v>839.21148151475813</v>
      </c>
      <c r="YC30" s="348">
        <f t="shared" si="2362"/>
        <v>839.21148151475813</v>
      </c>
      <c r="YD30" s="348">
        <f t="shared" si="2362"/>
        <v>839.21148151475802</v>
      </c>
      <c r="YE30" s="348">
        <f t="shared" si="2362"/>
        <v>839.21148151475825</v>
      </c>
      <c r="YF30" s="348">
        <f t="shared" si="2362"/>
        <v>839.21148151475813</v>
      </c>
      <c r="YG30" s="348">
        <f t="shared" si="2362"/>
        <v>839.21148151475813</v>
      </c>
      <c r="YH30" s="348">
        <f t="shared" si="2362"/>
        <v>839.21148151475813</v>
      </c>
      <c r="YI30" s="348">
        <f t="shared" si="2362"/>
        <v>839.21148151475813</v>
      </c>
      <c r="YJ30" s="348">
        <f t="shared" si="2362"/>
        <v>839.21148151475813</v>
      </c>
      <c r="YK30" s="348">
        <f t="shared" si="2362"/>
        <v>839.21148151475813</v>
      </c>
      <c r="YL30" s="348">
        <f t="shared" si="2362"/>
        <v>839.21148151475813</v>
      </c>
      <c r="YM30" s="348">
        <f t="shared" si="2362"/>
        <v>839.21148151475813</v>
      </c>
      <c r="YN30" s="348">
        <f t="shared" ref="YN30:AAY30" si="2363">+KM30/KM6</f>
        <v>839.21148151475813</v>
      </c>
      <c r="YO30" s="348">
        <f t="shared" si="2363"/>
        <v>839.21148151475802</v>
      </c>
      <c r="YP30" s="348">
        <f t="shared" si="2363"/>
        <v>839.21148151475802</v>
      </c>
      <c r="YQ30" s="348">
        <f t="shared" si="2363"/>
        <v>839.21148151475825</v>
      </c>
      <c r="YR30" s="348">
        <f t="shared" si="2363"/>
        <v>839.21148151475825</v>
      </c>
      <c r="YS30" s="348">
        <f t="shared" si="2363"/>
        <v>839.21148151475813</v>
      </c>
      <c r="YT30" s="348">
        <f t="shared" si="2363"/>
        <v>839.21148151475813</v>
      </c>
      <c r="YU30" s="348">
        <f t="shared" si="2363"/>
        <v>839.21148151475813</v>
      </c>
      <c r="YV30" s="348">
        <f t="shared" si="2363"/>
        <v>839.21148151475813</v>
      </c>
      <c r="YW30" s="348">
        <f t="shared" si="2363"/>
        <v>839.21148151475813</v>
      </c>
      <c r="YX30" s="348">
        <f t="shared" si="2363"/>
        <v>839.21148151475813</v>
      </c>
      <c r="YY30" s="348">
        <f t="shared" si="2363"/>
        <v>979.01953809675979</v>
      </c>
      <c r="YZ30" s="348">
        <f t="shared" si="2363"/>
        <v>979.01953809675979</v>
      </c>
      <c r="ZA30" s="348">
        <f t="shared" si="2363"/>
        <v>979.01953809675979</v>
      </c>
      <c r="ZB30" s="348">
        <f t="shared" si="2363"/>
        <v>979.01953809675979</v>
      </c>
      <c r="ZC30" s="348">
        <f t="shared" si="2363"/>
        <v>979.01953809675979</v>
      </c>
      <c r="ZD30" s="348">
        <f t="shared" si="2363"/>
        <v>979.01953809675979</v>
      </c>
      <c r="ZE30" s="348">
        <f t="shared" si="2363"/>
        <v>979.01953809675979</v>
      </c>
      <c r="ZF30" s="348">
        <f t="shared" si="2363"/>
        <v>979.01953809675979</v>
      </c>
      <c r="ZG30" s="348">
        <f t="shared" si="2363"/>
        <v>979.01953809675979</v>
      </c>
      <c r="ZH30" s="348">
        <f t="shared" si="2363"/>
        <v>979.01953809675979</v>
      </c>
      <c r="ZI30" s="348">
        <f t="shared" si="2363"/>
        <v>979.01953809675979</v>
      </c>
      <c r="ZJ30" s="348">
        <f t="shared" si="2363"/>
        <v>979.01953809675979</v>
      </c>
      <c r="ZK30" s="348">
        <f t="shared" si="2363"/>
        <v>979.01953809675979</v>
      </c>
      <c r="ZL30" s="348">
        <f t="shared" si="2363"/>
        <v>979.01953809675979</v>
      </c>
      <c r="ZM30" s="348">
        <f t="shared" si="2363"/>
        <v>979.01953809675979</v>
      </c>
      <c r="ZN30" s="348">
        <f t="shared" si="2363"/>
        <v>979.01953809675979</v>
      </c>
      <c r="ZO30" s="348">
        <f t="shared" si="2363"/>
        <v>979.01953809675979</v>
      </c>
      <c r="ZP30" s="348">
        <f t="shared" si="2363"/>
        <v>979.01953809675979</v>
      </c>
      <c r="ZQ30" s="348">
        <f t="shared" si="2363"/>
        <v>979.01953809675979</v>
      </c>
      <c r="ZR30" s="348">
        <f t="shared" si="2363"/>
        <v>979.01953809675979</v>
      </c>
      <c r="ZS30" s="348">
        <f t="shared" si="2363"/>
        <v>979.01953809675979</v>
      </c>
      <c r="ZT30" s="348">
        <f t="shared" si="2363"/>
        <v>979.01953809675979</v>
      </c>
      <c r="ZU30" s="348">
        <f t="shared" si="2363"/>
        <v>979.01953809675979</v>
      </c>
      <c r="ZV30" s="348">
        <f t="shared" si="2363"/>
        <v>979.01953809675979</v>
      </c>
      <c r="ZW30" s="348">
        <f t="shared" si="2363"/>
        <v>979.01953809675979</v>
      </c>
      <c r="ZX30" s="348">
        <f t="shared" si="2363"/>
        <v>979.01953809675979</v>
      </c>
      <c r="ZY30" s="348">
        <f t="shared" si="2363"/>
        <v>979.01953809675979</v>
      </c>
      <c r="ZZ30" s="348">
        <f t="shared" si="2363"/>
        <v>979.01953809675979</v>
      </c>
      <c r="AAA30" s="348">
        <f t="shared" si="2363"/>
        <v>979.01953809675979</v>
      </c>
      <c r="AAB30" s="348">
        <f t="shared" si="2363"/>
        <v>979.01953809675979</v>
      </c>
      <c r="AAC30" s="348">
        <f t="shared" si="2363"/>
        <v>974.01288169143493</v>
      </c>
      <c r="AAD30" s="348">
        <f t="shared" si="2363"/>
        <v>974.01288169143493</v>
      </c>
      <c r="AAE30" s="348">
        <f t="shared" si="2363"/>
        <v>974.01288169143493</v>
      </c>
      <c r="AAF30" s="348">
        <f t="shared" si="2363"/>
        <v>974.01288169143493</v>
      </c>
      <c r="AAG30" s="348">
        <f t="shared" si="2363"/>
        <v>974.01288169143504</v>
      </c>
      <c r="AAH30" s="348">
        <f t="shared" si="2363"/>
        <v>974.01288169143493</v>
      </c>
      <c r="AAI30" s="348">
        <f t="shared" si="2363"/>
        <v>974.01288169143493</v>
      </c>
      <c r="AAJ30" s="348">
        <f t="shared" si="2363"/>
        <v>974.01288169143493</v>
      </c>
      <c r="AAK30" s="348">
        <f t="shared" si="2363"/>
        <v>974.01288169143504</v>
      </c>
      <c r="AAL30" s="348">
        <f t="shared" si="2363"/>
        <v>974.01288169143504</v>
      </c>
      <c r="AAM30" s="348">
        <f t="shared" si="2363"/>
        <v>974.01288169143493</v>
      </c>
      <c r="AAN30" s="348">
        <f t="shared" si="2363"/>
        <v>974.01288169143493</v>
      </c>
      <c r="AAO30" s="348">
        <f t="shared" si="2363"/>
        <v>974.01288169143493</v>
      </c>
      <c r="AAP30" s="348">
        <f t="shared" si="2363"/>
        <v>974.01288169143493</v>
      </c>
      <c r="AAQ30" s="348">
        <f t="shared" si="2363"/>
        <v>974.01288169143493</v>
      </c>
      <c r="AAR30" s="348">
        <f t="shared" si="2363"/>
        <v>974.01288169143493</v>
      </c>
      <c r="AAS30" s="348">
        <f t="shared" si="2363"/>
        <v>974.01288169143493</v>
      </c>
      <c r="AAT30" s="348">
        <f t="shared" si="2363"/>
        <v>974.01288169143504</v>
      </c>
      <c r="AAU30" s="348">
        <f t="shared" si="2363"/>
        <v>974.01288169143493</v>
      </c>
      <c r="AAV30" s="348">
        <f t="shared" si="2363"/>
        <v>974.01288169143504</v>
      </c>
      <c r="AAW30" s="348">
        <f t="shared" si="2363"/>
        <v>974.01288169143493</v>
      </c>
      <c r="AAX30" s="348">
        <f t="shared" si="2363"/>
        <v>974.01288169143493</v>
      </c>
      <c r="AAY30" s="348">
        <f t="shared" si="2363"/>
        <v>974.01288169143493</v>
      </c>
      <c r="AAZ30" s="348">
        <f t="shared" ref="AAZ30:ACQ30" si="2364">+MY30/MY6</f>
        <v>974.01288169143493</v>
      </c>
      <c r="ABA30" s="348">
        <f t="shared" si="2364"/>
        <v>974.01288169143493</v>
      </c>
      <c r="ABB30" s="348">
        <f t="shared" si="2364"/>
        <v>974.01288169143493</v>
      </c>
      <c r="ABC30" s="348">
        <f t="shared" si="2364"/>
        <v>974.01288169143493</v>
      </c>
      <c r="ABD30" s="348">
        <f t="shared" si="2364"/>
        <v>974.01288169143493</v>
      </c>
      <c r="ABE30" s="348">
        <f t="shared" si="2364"/>
        <v>974.01288169143493</v>
      </c>
      <c r="ABF30" s="348">
        <f t="shared" si="2364"/>
        <v>974.01288169143493</v>
      </c>
      <c r="ABG30" s="348">
        <f t="shared" si="2364"/>
        <v>974.01288169143493</v>
      </c>
      <c r="ABH30" s="348">
        <f t="shared" si="2364"/>
        <v>968.54858785829208</v>
      </c>
      <c r="ABI30" s="348">
        <f t="shared" si="2364"/>
        <v>968.54858785829208</v>
      </c>
      <c r="ABJ30" s="348">
        <f t="shared" si="2364"/>
        <v>968.54858785829208</v>
      </c>
      <c r="ABK30" s="348">
        <f t="shared" si="2364"/>
        <v>968.54858785829208</v>
      </c>
      <c r="ABL30" s="348">
        <f t="shared" si="2364"/>
        <v>968.54858785829197</v>
      </c>
      <c r="ABM30" s="348">
        <f t="shared" si="2364"/>
        <v>968.54858785829208</v>
      </c>
      <c r="ABN30" s="348">
        <f t="shared" si="2364"/>
        <v>968.54858785829208</v>
      </c>
      <c r="ABO30" s="348">
        <f t="shared" si="2364"/>
        <v>968.54858785829208</v>
      </c>
      <c r="ABP30" s="348">
        <f t="shared" si="2364"/>
        <v>968.54858785829208</v>
      </c>
      <c r="ABQ30" s="348">
        <f t="shared" si="2364"/>
        <v>968.54858785829197</v>
      </c>
      <c r="ABR30" s="348">
        <f t="shared" si="2364"/>
        <v>968.54858785829208</v>
      </c>
      <c r="ABS30" s="348">
        <f t="shared" si="2364"/>
        <v>968.54858785829208</v>
      </c>
      <c r="ABT30" s="348">
        <f t="shared" si="2364"/>
        <v>968.54858785829208</v>
      </c>
      <c r="ABU30" s="348">
        <f t="shared" si="2364"/>
        <v>968.54858785829208</v>
      </c>
      <c r="ABV30" s="348">
        <f t="shared" si="2364"/>
        <v>968.54858785829208</v>
      </c>
      <c r="ABW30" s="348">
        <f t="shared" si="2364"/>
        <v>968.54858785829208</v>
      </c>
      <c r="ABX30" s="348">
        <f t="shared" si="2364"/>
        <v>968.54858785829219</v>
      </c>
      <c r="ABY30" s="348">
        <f t="shared" si="2364"/>
        <v>968.54858785829208</v>
      </c>
      <c r="ABZ30" s="348">
        <f t="shared" si="2364"/>
        <v>968.54858785829208</v>
      </c>
      <c r="ACA30" s="348">
        <f t="shared" si="2364"/>
        <v>968.54858785829197</v>
      </c>
      <c r="ACB30" s="348">
        <f t="shared" si="2364"/>
        <v>968.54858785829219</v>
      </c>
      <c r="ACC30" s="348">
        <f t="shared" si="2364"/>
        <v>968.54858785829208</v>
      </c>
      <c r="ACD30" s="348">
        <f t="shared" si="2364"/>
        <v>968.54858785829208</v>
      </c>
      <c r="ACE30" s="348">
        <f t="shared" si="2364"/>
        <v>968.54858785829208</v>
      </c>
      <c r="ACF30" s="348">
        <f t="shared" si="2364"/>
        <v>968.54858785829197</v>
      </c>
      <c r="ACG30" s="348">
        <f t="shared" si="2364"/>
        <v>968.54858785829208</v>
      </c>
      <c r="ACH30" s="348">
        <f t="shared" si="2364"/>
        <v>968.54858785829208</v>
      </c>
      <c r="ACI30" s="348">
        <f t="shared" si="2364"/>
        <v>968.54858785829208</v>
      </c>
      <c r="ACJ30" s="348">
        <f t="shared" si="2364"/>
        <v>968.54858785829208</v>
      </c>
      <c r="ACK30" s="348">
        <f t="shared" si="2364"/>
        <v>968.54858785829208</v>
      </c>
      <c r="ACL30" s="348">
        <f t="shared" si="2364"/>
        <v>968.54858785829208</v>
      </c>
      <c r="ACM30" s="348">
        <f t="shared" si="2364"/>
        <v>968.54858785829208</v>
      </c>
      <c r="ACN30" s="348">
        <f t="shared" si="2364"/>
        <v>968.54858785829208</v>
      </c>
      <c r="ACO30" s="348">
        <f t="shared" si="2364"/>
        <v>968.54858785829219</v>
      </c>
      <c r="ACP30" s="348">
        <f t="shared" si="2364"/>
        <v>968.54858785829208</v>
      </c>
      <c r="ACQ30" s="348">
        <f t="shared" si="2364"/>
        <v>968.54858785829208</v>
      </c>
      <c r="ACR30" s="348">
        <f>+(LOOKUP(ACR5-ACR6+1,$OQ$3:$ACQ$3,$OQ$30:$ACQ$30)+LOOKUP(ACR5-ACR6+2,$OQ$3:$ACQ$3,$OQ$30:$ACQ$30))</f>
        <v>865.50127602608666</v>
      </c>
      <c r="ACS30" s="348" cm="1">
        <f t="array" ref="ACS30">+(LOOKUP(ACS5-ACS6+1,$OQ$3:$ACQ$3,$OQ$30:$ACQ$30+LOOKUP(ACS5-ACS6+2,$OQ$3:$ACQ$3,$OQ$30:$ACQ$30+LOOKUP(ACS5-ACS6+3,$OQ$3:$ACQ$3,$OQ$30:$ACQ$30+LOOKUP(ACS5-ACS6+4,$OQ$3:$ACQ$3,$OQ$30:$ACQ$30+LOOKUP(ACS5-ACS6+5,$OQ$3:$ACQ$3,$OQ$30:$ACQ$30+LOOKUP(ACS5-ACS6+6,$OQ$3:$ACQ$3,$OQ$30:$ACQ$30+LOOKUP(ACS5-ACS6+7,$OQ$3:$ACQ$3,$OQ$30:$ACQ$30))))))))</f>
        <v>3029.2544660913036</v>
      </c>
      <c r="ACT30" s="348" cm="1">
        <f t="array" ref="ACT30">+(LOOKUP(ACT5-ACT6+1,$OQ$3:$ACQ$3,$OQ$30:$ACQ$30+LOOKUP(ACT5-ACT6+2,$OQ$3:$ACQ$3,$OQ$30:$ACQ$30+LOOKUP(ACT5-ACT6+3,$OQ$3:$ACQ$3,$OQ$30:$ACQ$30+LOOKUP(ACT5-ACT6+4,$OQ$3:$ACQ$3,$OQ$30:$ACQ$30+LOOKUP(ACT5-ACT6+5,$OQ$3:$ACQ$3,$OQ$30:$ACQ$30+LOOKUP(ACT5-ACT6+6,$OQ$3:$ACQ$3,$OQ$30:$ACQ$30+LOOKUP(ACT5-ACT6+7,$OQ$3:$ACQ$3,$OQ$30:$ACQ$30))))))))</f>
        <v>3029.254466091304</v>
      </c>
      <c r="ACU30" s="348" cm="1">
        <f t="array" ref="ACU30">+(LOOKUP(ACU5-ACU6+1,$OQ$3:$ACQ$3,$OQ$30:$ACQ$30+LOOKUP(ACU5-ACU6+2,$OQ$3:$ACQ$3,$OQ$30:$ACQ$30+LOOKUP(ACU5-ACU6+3,$OQ$3:$ACQ$3,$OQ$30:$ACQ$30+LOOKUP(ACU5-ACU6+4,$OQ$3:$ACQ$3,$OQ$30:$ACQ$30+LOOKUP(ACU5-ACU6+5,$OQ$3:$ACQ$3,$OQ$30:$ACQ$30+LOOKUP(ACU5-ACU6+6,$OQ$3:$ACQ$3,$OQ$30:$ACQ$30+LOOKUP(ACU5-ACU6+7,$OQ$3:$ACQ$3,$OQ$30:$ACQ$30))))))))</f>
        <v>3029.2544660913036</v>
      </c>
      <c r="ACV30" s="348" cm="1">
        <f t="array" ref="ACV30">+(LOOKUP(ACV5-ACV6+1,$OQ$3:$ACQ$3,$OQ$30:$ACQ$30+LOOKUP(ACV5-ACV6+2,$OQ$3:$ACQ$3,$OQ$30:$ACQ$30+LOOKUP(ACV5-ACV6+3,$OQ$3:$ACQ$3,$OQ$30:$ACQ$30+LOOKUP(ACV5-ACV6+4,$OQ$3:$ACQ$3,$OQ$30:$ACQ$30+LOOKUP(ACV5-ACV6+5,$OQ$3:$ACQ$3,$OQ$30:$ACQ$30+LOOKUP(ACV5-ACV6+6,$OQ$3:$ACQ$3,$OQ$30:$ACQ$30+LOOKUP(ACV5-ACV6+7,$OQ$3:$ACQ$3,$OQ$30:$ACQ$30))))))))</f>
        <v>3058.1320439481296</v>
      </c>
      <c r="ACW30" s="348" cm="1">
        <f t="array" ref="ACW30">+(LOOKUP(ACW5-ACW6+1,$OQ$3:$ACQ$3,$OQ$30:$ACQ$30+LOOKUP(ACW5-ACW6+2,$OQ$3:$ACQ$3,$OQ$30:$ACQ$30+LOOKUP(ACW5-ACW6+3,$OQ$3:$ACQ$3,$OQ$30:$ACQ$30+LOOKUP(ACW5-ACW6+4,$OQ$3:$ACQ$3,$OQ$30:$ACQ$30+LOOKUP(ACW5-ACW6+5,$OQ$3:$ACQ$3,$OQ$30:$ACQ$30+LOOKUP(ACW5-ACW6+6,$OQ$3:$ACQ$3,$OQ$30:$ACQ$30+LOOKUP(ACW5-ACW6+7,$OQ$3:$ACQ$3,$OQ$30:$ACQ$30))))))))</f>
        <v>3069.6830750908603</v>
      </c>
      <c r="ACX30" s="348" cm="1">
        <f t="array" ref="ACX30">+(LOOKUP(ACX5-ACX6+1,$OQ$3:$ACQ$3,$OQ$30:$ACQ$30+LOOKUP(ACX5-ACX6+2,$OQ$3:$ACQ$3,$OQ$30:$ACQ$30+LOOKUP(ACX5-ACX6+3,$OQ$3:$ACQ$3,$OQ$30:$ACQ$30+LOOKUP(ACX5-ACX6+4,$OQ$3:$ACQ$3,$OQ$30:$ACQ$30+LOOKUP(ACX5-ACX6+5,$OQ$3:$ACQ$3,$OQ$30:$ACQ$30+LOOKUP(ACX5-ACX6+6,$OQ$3:$ACQ$3,$OQ$30:$ACQ$30+LOOKUP(ACX5-ACX6+7,$OQ$3:$ACQ$3,$OQ$30:$ACQ$30))))))))</f>
        <v>3069.6830750908603</v>
      </c>
      <c r="ACY30" s="348" cm="1">
        <f t="array" ref="ACY30">+(LOOKUP(ACY5-ACY6+1,$OQ$3:$ACQ$3,$OQ$30:$ACQ$30+LOOKUP(ACY5-ACY6+2,$OQ$3:$ACQ$3,$OQ$30:$ACQ$30+LOOKUP(ACY5-ACY6+3,$OQ$3:$ACQ$3,$OQ$30:$ACQ$30+LOOKUP(ACY5-ACY6+4,$OQ$3:$ACQ$3,$OQ$30:$ACQ$30+LOOKUP(ACY5-ACY6+5,$OQ$3:$ACQ$3,$OQ$30:$ACQ$30+LOOKUP(ACY5-ACY6+6,$OQ$3:$ACQ$3,$OQ$30:$ACQ$30+LOOKUP(ACY5-ACY6+7,$OQ$3:$ACQ$3,$OQ$30:$ACQ$30))))))))</f>
        <v>3069.6830750908593</v>
      </c>
      <c r="ACZ30" s="348" cm="1">
        <f t="array" ref="ACZ30">+(LOOKUP(ACZ5-ACZ6+1,$OQ$3:$ACQ$3,$OQ$30:$ACQ$30+LOOKUP(ACZ5-ACZ6+2,$OQ$3:$ACQ$3,$OQ$30:$ACQ$30+LOOKUP(ACZ5-ACZ6+3,$OQ$3:$ACQ$3,$OQ$30:$ACQ$30+LOOKUP(ACZ5-ACZ6+4,$OQ$3:$ACQ$3,$OQ$30:$ACQ$30+LOOKUP(ACZ5-ACZ6+5,$OQ$3:$ACQ$3,$OQ$30:$ACQ$30+LOOKUP(ACZ5-ACZ6+6,$OQ$3:$ACQ$3,$OQ$30:$ACQ$30+LOOKUP(ACZ5-ACZ6+7,$OQ$3:$ACQ$3,$OQ$30:$ACQ$30))))))))</f>
        <v>3088.724495864215</v>
      </c>
      <c r="ADA30" s="348" cm="1">
        <f t="array" ref="ADA30">+(LOOKUP(ADA5-ADA6+1,$OQ$3:$ACQ$3,$OQ$30:$ACQ$30+LOOKUP(ADA5-ADA6+2,$OQ$3:$ACQ$3,$OQ$30:$ACQ$30+LOOKUP(ADA5-ADA6+3,$OQ$3:$ACQ$3,$OQ$30:$ACQ$30+LOOKUP(ADA5-ADA6+4,$OQ$3:$ACQ$3,$OQ$30:$ACQ$30+LOOKUP(ADA5-ADA6+5,$OQ$3:$ACQ$3,$OQ$30:$ACQ$30+LOOKUP(ADA5-ADA6+6,$OQ$3:$ACQ$3,$OQ$30:$ACQ$30+LOOKUP(ADA5-ADA6+7,$OQ$3:$ACQ$3,$OQ$30:$ACQ$30))))))))</f>
        <v>3136.3280477976027</v>
      </c>
      <c r="ADB30" s="348" cm="1">
        <f t="array" ref="ADB30">+(LOOKUP(ADB5-ADB6+1,$OQ$3:$ACQ$3,$OQ$30:$ACQ$30+LOOKUP(ADB5-ADB6+2,$OQ$3:$ACQ$3,$OQ$30:$ACQ$30+LOOKUP(ADB5-ADB6+3,$OQ$3:$ACQ$3,$OQ$30:$ACQ$30+LOOKUP(ADB5-ADB6+4,$OQ$3:$ACQ$3,$OQ$30:$ACQ$30+LOOKUP(ADB5-ADB6+5,$OQ$3:$ACQ$3,$OQ$30:$ACQ$30+LOOKUP(ADB5-ADB6+6,$OQ$3:$ACQ$3,$OQ$30:$ACQ$30+LOOKUP(ADB5-ADB6+7,$OQ$3:$ACQ$3,$OQ$30:$ACQ$30))))))))</f>
        <v>3136.3280477976027</v>
      </c>
      <c r="ADC30" s="348" cm="1">
        <f t="array" ref="ADC30">+(LOOKUP(ADC5-ADC6+1,$OQ$3:$ACQ$3,$OQ$30:$ACQ$30+LOOKUP(ADC5-ADC6+2,$OQ$3:$ACQ$3,$OQ$30:$ACQ$30+LOOKUP(ADC5-ADC6+3,$OQ$3:$ACQ$3,$OQ$30:$ACQ$30+LOOKUP(ADC5-ADC6+4,$OQ$3:$ACQ$3,$OQ$30:$ACQ$30+LOOKUP(ADC5-ADC6+5,$OQ$3:$ACQ$3,$OQ$30:$ACQ$30+LOOKUP(ADC5-ADC6+6,$OQ$3:$ACQ$3,$OQ$30:$ACQ$30+LOOKUP(ADC5-ADC6+7,$OQ$3:$ACQ$3,$OQ$30:$ACQ$30))))))))</f>
        <v>3136.3280477976027</v>
      </c>
      <c r="ADD30" s="348" cm="1">
        <f t="array" ref="ADD30">+(LOOKUP(ADD5-ADD6+1,$OQ$3:$ACQ$3,$OQ$30:$ACQ$30+LOOKUP(ADD5-ADD6+2,$OQ$3:$ACQ$3,$OQ$30:$ACQ$30+LOOKUP(ADD5-ADD6+3,$OQ$3:$ACQ$3,$OQ$30:$ACQ$30+LOOKUP(ADD5-ADD6+4,$OQ$3:$ACQ$3,$OQ$30:$ACQ$30+LOOKUP(ADD5-ADD6+5,$OQ$3:$ACQ$3,$OQ$30:$ACQ$30+LOOKUP(ADD5-ADD6+6,$OQ$3:$ACQ$3,$OQ$30:$ACQ$30+LOOKUP(ADD5-ADD6+7,$OQ$3:$ACQ$3,$OQ$30:$ACQ$30))))))))</f>
        <v>3471.8479304265024</v>
      </c>
      <c r="ADE30" s="348" cm="1">
        <f t="array" ref="ADE30">+(LOOKUP(ADE5-ADE6+1,$OQ$3:$ACQ$3,$OQ$30:$ACQ$30+LOOKUP(ADE5-ADE6+2,$OQ$3:$ACQ$3,$OQ$30:$ACQ$30+LOOKUP(ADE5-ADE6+3,$OQ$3:$ACQ$3,$OQ$30:$ACQ$30+LOOKUP(ADE5-ADE6+4,$OQ$3:$ACQ$3,$OQ$30:$ACQ$30+LOOKUP(ADE5-ADE6+5,$OQ$3:$ACQ$3,$OQ$30:$ACQ$30+LOOKUP(ADE5-ADE6+6,$OQ$3:$ACQ$3,$OQ$30:$ACQ$30+LOOKUP(ADE5-ADE6+7,$OQ$3:$ACQ$3,$OQ$30:$ACQ$30))))))))</f>
        <v>4310.6476369987513</v>
      </c>
      <c r="ADF30" s="348" cm="1">
        <f t="array" ref="ADF30">+(LOOKUP(ADF5-ADF6+1,$OQ$3:$ACQ$3,$OQ$30:$ACQ$30+LOOKUP(ADF5-ADF6+2,$OQ$3:$ACQ$3,$OQ$30:$ACQ$30+LOOKUP(ADF5-ADF6+3,$OQ$3:$ACQ$3,$OQ$30:$ACQ$30+LOOKUP(ADF5-ADF6+4,$OQ$3:$ACQ$3,$OQ$30:$ACQ$30+LOOKUP(ADF5-ADF6+5,$OQ$3:$ACQ$3,$OQ$30:$ACQ$30+LOOKUP(ADF5-ADF6+6,$OQ$3:$ACQ$3,$OQ$30:$ACQ$30+LOOKUP(ADF5-ADF6+7,$OQ$3:$ACQ$3,$OQ$30:$ACQ$30))))))))</f>
        <v>4310.6476369987513</v>
      </c>
      <c r="ADG30" s="348" cm="1">
        <f t="array" ref="ADG30">+(LOOKUP(ADG5-ADG6+1,$OQ$3:$ACQ$3,$OQ$30:$ACQ$30+LOOKUP(ADG5-ADG6+2,$OQ$3:$ACQ$3,$OQ$30:$ACQ$30+LOOKUP(ADG5-ADG6+3,$OQ$3:$ACQ$3,$OQ$30:$ACQ$30+LOOKUP(ADG5-ADG6+4,$OQ$3:$ACQ$3,$OQ$30:$ACQ$30+LOOKUP(ADG5-ADG6+5,$OQ$3:$ACQ$3,$OQ$30:$ACQ$30+LOOKUP(ADG5-ADG6+6,$OQ$3:$ACQ$3,$OQ$30:$ACQ$30+LOOKUP(ADG5-ADG6+7,$OQ$3:$ACQ$3,$OQ$30:$ACQ$30))))))))</f>
        <v>4310.6476369987513</v>
      </c>
      <c r="ADH30" s="348" cm="1">
        <f t="array" ref="ADH30">+(LOOKUP(ADH5-ADH6+1,$OQ$3:$ACQ$3,$OQ$30:$ACQ$30+LOOKUP(ADH5-ADH6+2,$OQ$3:$ACQ$3,$OQ$30:$ACQ$30+LOOKUP(ADH5-ADH6+3,$OQ$3:$ACQ$3,$OQ$30:$ACQ$30+LOOKUP(ADH5-ADH6+4,$OQ$3:$ACQ$3,$OQ$30:$ACQ$30+LOOKUP(ADH5-ADH6+5,$OQ$3:$ACQ$3,$OQ$30:$ACQ$30+LOOKUP(ADH5-ADH6+6,$OQ$3:$ACQ$3,$OQ$30:$ACQ$30+LOOKUP(ADH5-ADH6+7,$OQ$3:$ACQ$3,$OQ$30:$ACQ$30))))))))</f>
        <v>4310.6476369987513</v>
      </c>
      <c r="ADI30" s="348" cm="1">
        <f t="array" ref="ADI30">+(LOOKUP(ADI5-ADI6+1,$OQ$3:$ACQ$3,$OQ$30:$ACQ$30+LOOKUP(ADI5-ADI6+2,$OQ$3:$ACQ$3,$OQ$30:$ACQ$30+LOOKUP(ADI5-ADI6+3,$OQ$3:$ACQ$3,$OQ$30:$ACQ$30+LOOKUP(ADI5-ADI6+4,$OQ$3:$ACQ$3,$OQ$30:$ACQ$30+LOOKUP(ADI5-ADI6+5,$OQ$3:$ACQ$3,$OQ$30:$ACQ$30+LOOKUP(ADI5-ADI6+6,$OQ$3:$ACQ$3,$OQ$30:$ACQ$30+LOOKUP(ADI5-ADI6+7,$OQ$3:$ACQ$3,$OQ$30:$ACQ$30))))))))</f>
        <v>4174.2476203141814</v>
      </c>
      <c r="ADJ30" s="348" cm="1">
        <f t="array" ref="ADJ30">+(LOOKUP(ADJ5-ADJ6+1,$OQ$3:$ACQ$3,$OQ$30:$ACQ$30+LOOKUP(ADJ5-ADJ6+2,$OQ$3:$ACQ$3,$OQ$30:$ACQ$30+LOOKUP(ADJ5-ADJ6+3,$OQ$3:$ACQ$3,$OQ$30:$ACQ$30+LOOKUP(ADJ5-ADJ6+4,$OQ$3:$ACQ$3,$OQ$30:$ACQ$30+LOOKUP(ADJ5-ADJ6+5,$OQ$3:$ACQ$3,$OQ$30:$ACQ$30+LOOKUP(ADJ5-ADJ6+6,$OQ$3:$ACQ$3,$OQ$30:$ACQ$30+LOOKUP(ADJ5-ADJ6+7,$OQ$3:$ACQ$3,$OQ$30:$ACQ$30))))))))</f>
        <v>4151.5142842000869</v>
      </c>
      <c r="ADK30" s="348" cm="1">
        <f t="array" ref="ADK30">+(LOOKUP(ADK5-ADK6+1,$OQ$3:$ACQ$3,$OQ$30:$ACQ$30+LOOKUP(ADK5-ADK6+2,$OQ$3:$ACQ$3,$OQ$30:$ACQ$30+LOOKUP(ADK5-ADK6+3,$OQ$3:$ACQ$3,$OQ$30:$ACQ$30+LOOKUP(ADK5-ADK6+4,$OQ$3:$ACQ$3,$OQ$30:$ACQ$30+LOOKUP(ADK5-ADK6+5,$OQ$3:$ACQ$3,$OQ$30:$ACQ$30+LOOKUP(ADK5-ADK6+6,$OQ$3:$ACQ$3,$OQ$30:$ACQ$30+LOOKUP(ADK5-ADK6+7,$OQ$3:$ACQ$3,$OQ$30:$ACQ$30))))))))</f>
        <v>4151.5142842000869</v>
      </c>
      <c r="ADL30" s="348" cm="1">
        <f t="array" ref="ADL30">+(LOOKUP(ADL5-ADL6+1,$OQ$3:$ACQ$3,$OQ$30:$ACQ$30+LOOKUP(ADL5-ADL6+2,$OQ$3:$ACQ$3,$OQ$30:$ACQ$30+LOOKUP(ADL5-ADL6+3,$OQ$3:$ACQ$3,$OQ$30:$ACQ$30+LOOKUP(ADL5-ADL6+4,$OQ$3:$ACQ$3,$OQ$30:$ACQ$30+LOOKUP(ADL5-ADL6+5,$OQ$3:$ACQ$3,$OQ$30:$ACQ$30+LOOKUP(ADL5-ADL6+6,$OQ$3:$ACQ$3,$OQ$30:$ACQ$30+LOOKUP(ADL5-ADL6+7,$OQ$3:$ACQ$3,$OQ$30:$ACQ$30))))))))</f>
        <v>4151.5142842000869</v>
      </c>
      <c r="ADM30" s="348" cm="1">
        <f t="array" ref="ADM30">+(LOOKUP(ADM5-ADM6+1,$OQ$3:$ACQ$3,$OQ$30:$ACQ$30+LOOKUP(ADM5-ADM6+2,$OQ$3:$ACQ$3,$OQ$30:$ACQ$30+LOOKUP(ADM5-ADM6+3,$OQ$3:$ACQ$3,$OQ$30:$ACQ$30+LOOKUP(ADM5-ADM6+4,$OQ$3:$ACQ$3,$OQ$30:$ACQ$30+LOOKUP(ADM5-ADM6+5,$OQ$3:$ACQ$3,$OQ$30:$ACQ$30+LOOKUP(ADM5-ADM6+6,$OQ$3:$ACQ$3,$OQ$30:$ACQ$30+LOOKUP(ADM5-ADM6+7,$OQ$3:$ACQ$3,$OQ$30:$ACQ$30))))))))</f>
        <v>4215.6418865013056</v>
      </c>
      <c r="ADN30" s="348" cm="1">
        <f t="array" ref="ADN30">+(LOOKUP(ADN5-ADN6+1,$OQ$3:$ACQ$3,$OQ$30:$ACQ$30+LOOKUP(ADN5-ADN6+2,$OQ$3:$ACQ$3,$OQ$30:$ACQ$30+LOOKUP(ADN5-ADN6+3,$OQ$3:$ACQ$3,$OQ$30:$ACQ$30+LOOKUP(ADN5-ADN6+4,$OQ$3:$ACQ$3,$OQ$30:$ACQ$30+LOOKUP(ADN5-ADN6+5,$OQ$3:$ACQ$3,$OQ$30:$ACQ$30+LOOKUP(ADN5-ADN6+6,$OQ$3:$ACQ$3,$OQ$30:$ACQ$30+LOOKUP(ADN5-ADN6+7,$OQ$3:$ACQ$3,$OQ$30:$ACQ$30))))))))</f>
        <v>4263.7375882272208</v>
      </c>
      <c r="ADO30" s="348" cm="1">
        <f t="array" ref="ADO30">+(LOOKUP(ADO5-ADO6+1,$OQ$3:$ACQ$3,$OQ$30:$ACQ$30+LOOKUP(ADO5-ADO6+2,$OQ$3:$ACQ$3,$OQ$30:$ACQ$30+LOOKUP(ADO5-ADO6+3,$OQ$3:$ACQ$3,$OQ$30:$ACQ$30+LOOKUP(ADO5-ADO6+4,$OQ$3:$ACQ$3,$OQ$30:$ACQ$30+LOOKUP(ADO5-ADO6+5,$OQ$3:$ACQ$3,$OQ$30:$ACQ$30+LOOKUP(ADO5-ADO6+6,$OQ$3:$ACQ$3,$OQ$30:$ACQ$30+LOOKUP(ADO5-ADO6+7,$OQ$3:$ACQ$3,$OQ$30:$ACQ$30))))))))</f>
        <v>4263.7375882272208</v>
      </c>
      <c r="ADP30" s="348" cm="1">
        <f t="array" ref="ADP30">+(LOOKUP(ADP5-ADP6+1,$OQ$3:$ACQ$3,$OQ$30:$ACQ$30+LOOKUP(ADP5-ADP6+2,$OQ$3:$ACQ$3,$OQ$30:$ACQ$30+LOOKUP(ADP5-ADP6+3,$OQ$3:$ACQ$3,$OQ$30:$ACQ$30+LOOKUP(ADP5-ADP6+4,$OQ$3:$ACQ$3,$OQ$30:$ACQ$30+LOOKUP(ADP5-ADP6+5,$OQ$3:$ACQ$3,$OQ$30:$ACQ$30+LOOKUP(ADP5-ADP6+6,$OQ$3:$ACQ$3,$OQ$30:$ACQ$30+LOOKUP(ADP5-ADP6+7,$OQ$3:$ACQ$3,$OQ$30:$ACQ$30))))))))</f>
        <v>4263.7375882272208</v>
      </c>
      <c r="ADQ30" s="348" cm="1">
        <f t="array" ref="ADQ30">+(LOOKUP(ADQ5-ADQ6+1,$OQ$3:$ACQ$3,$OQ$30:$ACQ$30+LOOKUP(ADQ5-ADQ6+2,$OQ$3:$ACQ$3,$OQ$30:$ACQ$30+LOOKUP(ADQ5-ADQ6+3,$OQ$3:$ACQ$3,$OQ$30:$ACQ$30+LOOKUP(ADQ5-ADQ6+4,$OQ$3:$ACQ$3,$OQ$30:$ACQ$30+LOOKUP(ADQ5-ADQ6+5,$OQ$3:$ACQ$3,$OQ$30:$ACQ$30+LOOKUP(ADQ5-ADQ6+6,$OQ$3:$ACQ$3,$OQ$30:$ACQ$30+LOOKUP(ADQ5-ADQ6+7,$OQ$3:$ACQ$3,$OQ$30:$ACQ$30))))))))</f>
        <v>4576.6078576293685</v>
      </c>
      <c r="ADR30" s="348" cm="1">
        <f t="array" ref="ADR30">+(LOOKUP(ADR5-ADR6+1,$OQ$3:$ACQ$3,$OQ$30:$ACQ$30+LOOKUP(ADR5-ADR6+2,$OQ$3:$ACQ$3,$OQ$30:$ACQ$30+LOOKUP(ADR5-ADR6+3,$OQ$3:$ACQ$3,$OQ$30:$ACQ$30+LOOKUP(ADR5-ADR6+4,$OQ$3:$ACQ$3,$OQ$30:$ACQ$30+LOOKUP(ADR5-ADR6+5,$OQ$3:$ACQ$3,$OQ$30:$ACQ$30+LOOKUP(ADR5-ADR6+6,$OQ$3:$ACQ$3,$OQ$30:$ACQ$30+LOOKUP(ADR5-ADR6+7,$OQ$3:$ACQ$3,$OQ$30:$ACQ$30))))))))</f>
        <v>6453.8294740422498</v>
      </c>
      <c r="ADS30" s="348" cm="1">
        <f t="array" ref="ADS30">+(LOOKUP(ADS5-ADS6+1,$OQ$3:$ACQ$3,$OQ$30:$ACQ$30+LOOKUP(ADS5-ADS6+2,$OQ$3:$ACQ$3,$OQ$30:$ACQ$30+LOOKUP(ADS5-ADS6+3,$OQ$3:$ACQ$3,$OQ$30:$ACQ$30+LOOKUP(ADS5-ADS6+4,$OQ$3:$ACQ$3,$OQ$30:$ACQ$30+LOOKUP(ADS5-ADS6+5,$OQ$3:$ACQ$3,$OQ$30:$ACQ$30+LOOKUP(ADS5-ADS6+6,$OQ$3:$ACQ$3,$OQ$30:$ACQ$30+LOOKUP(ADS5-ADS6+7,$OQ$3:$ACQ$3,$OQ$30:$ACQ$30))))))))</f>
        <v>6453.8294740422498</v>
      </c>
      <c r="ADT30" s="348" cm="1">
        <f t="array" ref="ADT30">+(LOOKUP(ADT5-ADT6+1,$OQ$3:$ACQ$3,$OQ$30:$ACQ$30+LOOKUP(ADT5-ADT6+2,$OQ$3:$ACQ$3,$OQ$30:$ACQ$30+LOOKUP(ADT5-ADT6+3,$OQ$3:$ACQ$3,$OQ$30:$ACQ$30+LOOKUP(ADT5-ADT6+4,$OQ$3:$ACQ$3,$OQ$30:$ACQ$30+LOOKUP(ADT5-ADT6+5,$OQ$3:$ACQ$3,$OQ$30:$ACQ$30+LOOKUP(ADT5-ADT6+6,$OQ$3:$ACQ$3,$OQ$30:$ACQ$30+LOOKUP(ADT5-ADT6+7,$OQ$3:$ACQ$3,$OQ$30:$ACQ$30))))))))</f>
        <v>6453.8294740422498</v>
      </c>
      <c r="ADU30" s="348" cm="1">
        <f t="array" ref="ADU30">+(LOOKUP(ADU5-ADU6+1,$OQ$3:$ACQ$3,$OQ$30:$ACQ$30+LOOKUP(ADU5-ADU6+2,$OQ$3:$ACQ$3,$OQ$30:$ACQ$30+LOOKUP(ADU5-ADU6+3,$OQ$3:$ACQ$3,$OQ$30:$ACQ$30+LOOKUP(ADU5-ADU6+4,$OQ$3:$ACQ$3,$OQ$30:$ACQ$30+LOOKUP(ADU5-ADU6+5,$OQ$3:$ACQ$3,$OQ$30:$ACQ$30+LOOKUP(ADU5-ADU6+6,$OQ$3:$ACQ$3,$OQ$30:$ACQ$30+LOOKUP(ADU5-ADU6+7,$OQ$3:$ACQ$3,$OQ$30:$ACQ$30))))))))</f>
        <v>6453.8294740422498</v>
      </c>
      <c r="ADV30" s="348" cm="1">
        <f t="array" ref="ADV30">+(LOOKUP(ADV5-ADV6+1,$OQ$3:$ACQ$3,$OQ$30:$ACQ$30+LOOKUP(ADV5-ADV6+2,$OQ$3:$ACQ$3,$OQ$30:$ACQ$30+LOOKUP(ADV5-ADV6+3,$OQ$3:$ACQ$3,$OQ$30:$ACQ$30+LOOKUP(ADV5-ADV6+4,$OQ$3:$ACQ$3,$OQ$30:$ACQ$30+LOOKUP(ADV5-ADV6+5,$OQ$3:$ACQ$3,$OQ$30:$ACQ$30+LOOKUP(ADV5-ADV6+6,$OQ$3:$ACQ$3,$OQ$30:$ACQ$30+LOOKUP(ADV5-ADV6+7,$OQ$3:$ACQ$3,$OQ$30:$ACQ$30))))))))</f>
        <v>5915.7008413465801</v>
      </c>
      <c r="ADW30" s="348" cm="1">
        <f t="array" ref="ADW30">+(LOOKUP(ADW5-ADW6+1,$OQ$3:$ACQ$3,$OQ$30:$ACQ$30+LOOKUP(ADW5-ADW6+2,$OQ$3:$ACQ$3,$OQ$30:$ACQ$30+LOOKUP(ADW5-ADW6+3,$OQ$3:$ACQ$3,$OQ$30:$ACQ$30+LOOKUP(ADW5-ADW6+4,$OQ$3:$ACQ$3,$OQ$30:$ACQ$30+LOOKUP(ADW5-ADW6+5,$OQ$3:$ACQ$3,$OQ$30:$ACQ$30+LOOKUP(ADW5-ADW6+6,$OQ$3:$ACQ$3,$OQ$30:$ACQ$30+LOOKUP(ADW5-ADW6+7,$OQ$3:$ACQ$3,$OQ$30:$ACQ$30))))))))</f>
        <v>5826.0127358973023</v>
      </c>
      <c r="ADX30" s="348" cm="1">
        <f t="array" ref="ADX30">+(LOOKUP(ADX5-ADX6+1,$OQ$3:$ACQ$3,$OQ$30:$ACQ$30+LOOKUP(ADX5-ADX6+2,$OQ$3:$ACQ$3,$OQ$30:$ACQ$30+LOOKUP(ADX5-ADX6+3,$OQ$3:$ACQ$3,$OQ$30:$ACQ$30+LOOKUP(ADX5-ADX6+4,$OQ$3:$ACQ$3,$OQ$30:$ACQ$30+LOOKUP(ADX5-ADX6+5,$OQ$3:$ACQ$3,$OQ$30:$ACQ$30+LOOKUP(ADX5-ADX6+6,$OQ$3:$ACQ$3,$OQ$30:$ACQ$30+LOOKUP(ADX5-ADX6+7,$OQ$3:$ACQ$3,$OQ$30:$ACQ$30))))))))</f>
        <v>5826.0127358973023</v>
      </c>
      <c r="ADY30" s="348" cm="1">
        <f t="array" ref="ADY30">+(LOOKUP(ADY5-ADY6+1,$OQ$3:$ACQ$3,$OQ$30:$ACQ$30+LOOKUP(ADY5-ADY6+2,$OQ$3:$ACQ$3,$OQ$30:$ACQ$30+LOOKUP(ADY5-ADY6+3,$OQ$3:$ACQ$3,$OQ$30:$ACQ$30+LOOKUP(ADY5-ADY6+4,$OQ$3:$ACQ$3,$OQ$30:$ACQ$30+LOOKUP(ADY5-ADY6+5,$OQ$3:$ACQ$3,$OQ$30:$ACQ$30+LOOKUP(ADY5-ADY6+6,$OQ$3:$ACQ$3,$OQ$30:$ACQ$30+LOOKUP(ADY5-ADY6+7,$OQ$3:$ACQ$3,$OQ$30:$ACQ$30))))))))</f>
        <v>5826.0127358973023</v>
      </c>
      <c r="ADZ30" s="348" cm="1">
        <f t="array" ref="ADZ30">+(LOOKUP(ADZ5-ADZ6+1,$OQ$3:$ACQ$3,$OQ$30:$ACQ$30+LOOKUP(ADZ5-ADZ6+2,$OQ$3:$ACQ$3,$OQ$30:$ACQ$30+LOOKUP(ADZ5-ADZ6+3,$OQ$3:$ACQ$3,$OQ$30:$ACQ$30+LOOKUP(ADZ5-ADZ6+4,$OQ$3:$ACQ$3,$OQ$30:$ACQ$30+LOOKUP(ADZ5-ADZ6+5,$OQ$3:$ACQ$3,$OQ$30:$ACQ$30+LOOKUP(ADZ5-ADZ6+6,$OQ$3:$ACQ$3,$OQ$30:$ACQ$30+LOOKUP(ADZ5-ADZ6+7,$OQ$3:$ACQ$3,$OQ$30:$ACQ$30))))))))</f>
        <v>5846.7845793427332</v>
      </c>
      <c r="AEA30" s="348" cm="1">
        <f t="array" ref="AEA30">+(LOOKUP(AEA5-AEA6+1,$OQ$3:$ACQ$3,$OQ$30:$ACQ$30+LOOKUP(AEA5-AEA6+2,$OQ$3:$ACQ$3,$OQ$30:$ACQ$30+LOOKUP(AEA5-AEA6+3,$OQ$3:$ACQ$3,$OQ$30:$ACQ$30+LOOKUP(AEA5-AEA6+4,$OQ$3:$ACQ$3,$OQ$30:$ACQ$30+LOOKUP(AEA5-AEA6+5,$OQ$3:$ACQ$3,$OQ$30:$ACQ$30+LOOKUP(AEA5-AEA6+6,$OQ$3:$ACQ$3,$OQ$30:$ACQ$30+LOOKUP(AEA5-AEA6+7,$OQ$3:$ACQ$3,$OQ$30:$ACQ$30))))))))</f>
        <v>5874.4803706033063</v>
      </c>
      <c r="AEB30" s="348" cm="1">
        <f t="array" ref="AEB30">+(LOOKUP(AEB5-AEB6+1,$OQ$3:$ACQ$3,$OQ$30:$ACQ$30+LOOKUP(AEB5-AEB6+2,$OQ$3:$ACQ$3,$OQ$30:$ACQ$30+LOOKUP(AEB5-AEB6+3,$OQ$3:$ACQ$3,$OQ$30:$ACQ$30+LOOKUP(AEB5-AEB6+4,$OQ$3:$ACQ$3,$OQ$30:$ACQ$30+LOOKUP(AEB5-AEB6+5,$OQ$3:$ACQ$3,$OQ$30:$ACQ$30+LOOKUP(AEB5-AEB6+6,$OQ$3:$ACQ$3,$OQ$30:$ACQ$30+LOOKUP(AEB5-AEB6+7,$OQ$3:$ACQ$3,$OQ$30:$ACQ$30))))))))</f>
        <v>5874.4803706033063</v>
      </c>
      <c r="AEC30" s="348" cm="1">
        <f t="array" ref="AEC30">+(LOOKUP(AEC5-AEC6+1,$OQ$3:$ACQ$3,$OQ$30:$ACQ$30+LOOKUP(AEC5-AEC6+2,$OQ$3:$ACQ$3,$OQ$30:$ACQ$30+LOOKUP(AEC5-AEC6+3,$OQ$3:$ACQ$3,$OQ$30:$ACQ$30+LOOKUP(AEC5-AEC6+4,$OQ$3:$ACQ$3,$OQ$30:$ACQ$30+LOOKUP(AEC5-AEC6+5,$OQ$3:$ACQ$3,$OQ$30:$ACQ$30+LOOKUP(AEC5-AEC6+6,$OQ$3:$ACQ$3,$OQ$30:$ACQ$30+LOOKUP(AEC5-AEC6+7,$OQ$3:$ACQ$3,$OQ$30:$ACQ$30))))))))</f>
        <v>5874.4803706033063</v>
      </c>
      <c r="AED30" s="348" cm="1">
        <f t="array" ref="AED30">+(LOOKUP(AED5-AED6+1,$OQ$3:$ACQ$3,$OQ$30:$ACQ$30+LOOKUP(AED5-AED6+2,$OQ$3:$ACQ$3,$OQ$30:$ACQ$30+LOOKUP(AED5-AED6+3,$OQ$3:$ACQ$3,$OQ$30:$ACQ$30+LOOKUP(AED5-AED6+4,$OQ$3:$ACQ$3,$OQ$30:$ACQ$30+LOOKUP(AED5-AED6+5,$OQ$3:$ACQ$3,$OQ$30:$ACQ$30+LOOKUP(AED5-AED6+6,$OQ$3:$ACQ$3,$OQ$30:$ACQ$30+LOOKUP(AED5-AED6+7,$OQ$3:$ACQ$3,$OQ$30:$ACQ$30))))))))</f>
        <v>5874.4803706033063</v>
      </c>
      <c r="AEE30" s="348" cm="1">
        <f t="array" ref="AEE30">+(LOOKUP(AEE5-AEE6+1,$OQ$3:$ACQ$3,$OQ$30:$ACQ$30+LOOKUP(AEE5-AEE6+2,$OQ$3:$ACQ$3,$OQ$30:$ACQ$30+LOOKUP(AEE5-AEE6+3,$OQ$3:$ACQ$3,$OQ$30:$ACQ$30+LOOKUP(AEE5-AEE6+4,$OQ$3:$ACQ$3,$OQ$30:$ACQ$30+LOOKUP(AEE5-AEE6+5,$OQ$3:$ACQ$3,$OQ$30:$ACQ$30+LOOKUP(AEE5-AEE6+6,$OQ$3:$ACQ$3,$OQ$30:$ACQ$30+LOOKUP(AEE5-AEE6+7,$OQ$3:$ACQ$3,$OQ$30:$ACQ$30))))))))</f>
        <v>6853.1367666773185</v>
      </c>
      <c r="AEF30" s="348" cm="1">
        <f t="array" ref="AEF30">+(LOOKUP(AEF5-AEF6+1,$OQ$3:$ACQ$3,$OQ$30:$ACQ$30+LOOKUP(AEF5-AEF6+2,$OQ$3:$ACQ$3,$OQ$30:$ACQ$30+LOOKUP(AEF5-AEF6+3,$OQ$3:$ACQ$3,$OQ$30:$ACQ$30+LOOKUP(AEF5-AEF6+4,$OQ$3:$ACQ$3,$OQ$30:$ACQ$30+LOOKUP(AEF5-AEF6+5,$OQ$3:$ACQ$3,$OQ$30:$ACQ$30+LOOKUP(AEF5-AEF6+6,$OQ$3:$ACQ$3,$OQ$30:$ACQ$30+LOOKUP(AEF5-AEF6+7,$OQ$3:$ACQ$3,$OQ$30:$ACQ$30))))))))</f>
        <v>6853.1367666773185</v>
      </c>
      <c r="AEG30" s="348" cm="1">
        <f t="array" ref="AEG30">+(LOOKUP(AEG5-AEG6+1,$OQ$3:$ACQ$3,$OQ$30:$ACQ$30+LOOKUP(AEG5-AEG6+2,$OQ$3:$ACQ$3,$OQ$30:$ACQ$30+LOOKUP(AEG5-AEG6+3,$OQ$3:$ACQ$3,$OQ$30:$ACQ$30+LOOKUP(AEG5-AEG6+4,$OQ$3:$ACQ$3,$OQ$30:$ACQ$30+LOOKUP(AEG5-AEG6+5,$OQ$3:$ACQ$3,$OQ$30:$ACQ$30+LOOKUP(AEG5-AEG6+6,$OQ$3:$ACQ$3,$OQ$30:$ACQ$30+LOOKUP(AEG5-AEG6+7,$OQ$3:$ACQ$3,$OQ$30:$ACQ$30))))))))</f>
        <v>6853.1367666773185</v>
      </c>
      <c r="AEH30" s="348" cm="1">
        <f t="array" ref="AEH30">+(LOOKUP(AEH5-AEH6+1,$OQ$3:$ACQ$3,$OQ$30:$ACQ$30+LOOKUP(AEH5-AEH6+2,$OQ$3:$ACQ$3,$OQ$30:$ACQ$30+LOOKUP(AEH5-AEH6+3,$OQ$3:$ACQ$3,$OQ$30:$ACQ$30+LOOKUP(AEH5-AEH6+4,$OQ$3:$ACQ$3,$OQ$30:$ACQ$30+LOOKUP(AEH5-AEH6+5,$OQ$3:$ACQ$3,$OQ$30:$ACQ$30+LOOKUP(AEH5-AEH6+6,$OQ$3:$ACQ$3,$OQ$30:$ACQ$30+LOOKUP(AEH5-AEH6+7,$OQ$3:$ACQ$3,$OQ$30:$ACQ$30))))))))</f>
        <v>6853.1367666773185</v>
      </c>
      <c r="AEI30" s="348" cm="1">
        <f t="array" ref="AEI30">+(LOOKUP(AEI5-AEI6+1,$OQ$3:$ACQ$3,$OQ$30:$ACQ$30+LOOKUP(AEI5-AEI6+2,$OQ$3:$ACQ$3,$OQ$30:$ACQ$30+LOOKUP(AEI5-AEI6+3,$OQ$3:$ACQ$3,$OQ$30:$ACQ$30+LOOKUP(AEI5-AEI6+4,$OQ$3:$ACQ$3,$OQ$30:$ACQ$30+LOOKUP(AEI5-AEI6+5,$OQ$3:$ACQ$3,$OQ$30:$ACQ$30+LOOKUP(AEI5-AEI6+6,$OQ$3:$ACQ$3,$OQ$30:$ACQ$30+LOOKUP(AEI5-AEI6+7,$OQ$3:$ACQ$3,$OQ$30:$ACQ$30))))))))</f>
        <v>6828.1034846506946</v>
      </c>
      <c r="AEJ30" s="348" cm="1">
        <f t="array" ref="AEJ30">+(LOOKUP(AEJ5-AEJ6+1,$OQ$3:$ACQ$3,$OQ$30:$ACQ$30+LOOKUP(AEJ5-AEJ6+2,$OQ$3:$ACQ$3,$OQ$30:$ACQ$30+LOOKUP(AEJ5-AEJ6+3,$OQ$3:$ACQ$3,$OQ$30:$ACQ$30+LOOKUP(AEJ5-AEJ6+4,$OQ$3:$ACQ$3,$OQ$30:$ACQ$30+LOOKUP(AEJ5-AEJ6+5,$OQ$3:$ACQ$3,$OQ$30:$ACQ$30+LOOKUP(AEJ5-AEJ6+6,$OQ$3:$ACQ$3,$OQ$30:$ACQ$30+LOOKUP(AEJ5-AEJ6+7,$OQ$3:$ACQ$3,$OQ$30:$ACQ$30))))))))</f>
        <v>6818.0901718400446</v>
      </c>
      <c r="AEK30" s="348" cm="1">
        <f t="array" ref="AEK30">+(LOOKUP(AEK5-AEK6+1,$OQ$3:$ACQ$3,$OQ$30:$ACQ$30+LOOKUP(AEK5-AEK6+2,$OQ$3:$ACQ$3,$OQ$30:$ACQ$30+LOOKUP(AEK5-AEK6+3,$OQ$3:$ACQ$3,$OQ$30:$ACQ$30+LOOKUP(AEK5-AEK6+4,$OQ$3:$ACQ$3,$OQ$30:$ACQ$30+LOOKUP(AEK5-AEK6+5,$OQ$3:$ACQ$3,$OQ$30:$ACQ$30+LOOKUP(AEK5-AEK6+6,$OQ$3:$ACQ$3,$OQ$30:$ACQ$30+LOOKUP(AEK5-AEK6+7,$OQ$3:$ACQ$3,$OQ$30:$ACQ$30))))))))</f>
        <v>6818.0901718400446</v>
      </c>
      <c r="AEL30" s="348" cm="1">
        <f t="array" ref="AEL30">+(LOOKUP(AEL5-AEL6+1,$OQ$3:$ACQ$3,$OQ$30:$ACQ$30+LOOKUP(AEL5-AEL6+2,$OQ$3:$ACQ$3,$OQ$30:$ACQ$30+LOOKUP(AEL5-AEL6+3,$OQ$3:$ACQ$3,$OQ$30:$ACQ$30+LOOKUP(AEL5-AEL6+4,$OQ$3:$ACQ$3,$OQ$30:$ACQ$30+LOOKUP(AEL5-AEL6+5,$OQ$3:$ACQ$3,$OQ$30:$ACQ$30+LOOKUP(AEL5-AEL6+6,$OQ$3:$ACQ$3,$OQ$30:$ACQ$30+LOOKUP(AEL5-AEL6+7,$OQ$3:$ACQ$3,$OQ$30:$ACQ$30))))))))</f>
        <v>6818.0901718400446</v>
      </c>
      <c r="AEM30" s="348" cm="1">
        <f t="array" ref="AEM30">+(LOOKUP(AEM5-AEM6+1,$OQ$3:$ACQ$3,$OQ$30:$ACQ$30+LOOKUP(AEM5-AEM6+2,$OQ$3:$ACQ$3,$OQ$30:$ACQ$30+LOOKUP(AEM5-AEM6+3,$OQ$3:$ACQ$3,$OQ$30:$ACQ$30+LOOKUP(AEM5-AEM6+4,$OQ$3:$ACQ$3,$OQ$30:$ACQ$30+LOOKUP(AEM5-AEM6+5,$OQ$3:$ACQ$3,$OQ$30:$ACQ$30+LOOKUP(AEM5-AEM6+6,$OQ$3:$ACQ$3,$OQ$30:$ACQ$30+LOOKUP(AEM5-AEM6+7,$OQ$3:$ACQ$3,$OQ$30:$ACQ$30))))))))</f>
        <v>6807.1615841737585</v>
      </c>
      <c r="AEN30" s="348" cm="1">
        <f t="array" ref="AEN30">+(LOOKUP(AEN5-AEN6+1,$OQ$3:$ACQ$3,$OQ$30:$ACQ$30+LOOKUP(AEN5-AEN6+2,$OQ$3:$ACQ$3,$OQ$30:$ACQ$30+LOOKUP(AEN5-AEN6+3,$OQ$3:$ACQ$3,$OQ$30:$ACQ$30+LOOKUP(AEN5-AEN6+4,$OQ$3:$ACQ$3,$OQ$30:$ACQ$30+LOOKUP(AEN5-AEN6+5,$OQ$3:$ACQ$3,$OQ$30:$ACQ$30+LOOKUP(AEN5-AEN6+6,$OQ$3:$ACQ$3,$OQ$30:$ACQ$30+LOOKUP(AEN5-AEN6+7,$OQ$3:$ACQ$3,$OQ$30:$ACQ$30))))))))</f>
        <v>6779.8401150080444</v>
      </c>
      <c r="AEO30" s="348" cm="1">
        <f t="array" ref="AEO30">+(LOOKUP(AEO5-AEO6+1,$OQ$3:$ACQ$3,$OQ$30:$ACQ$30+LOOKUP(AEO5-AEO6+2,$OQ$3:$ACQ$3,$OQ$30:$ACQ$30+LOOKUP(AEO5-AEO6+3,$OQ$3:$ACQ$3,$OQ$30:$ACQ$30+LOOKUP(AEO5-AEO6+4,$OQ$3:$ACQ$3,$OQ$30:$ACQ$30+LOOKUP(AEO5-AEO6+5,$OQ$3:$ACQ$3,$OQ$30:$ACQ$30+LOOKUP(AEO5-AEO6+6,$OQ$3:$ACQ$3,$OQ$30:$ACQ$30+LOOKUP(AEO5-AEO6+7,$OQ$3:$ACQ$3,$OQ$30:$ACQ$30))))))))</f>
        <v>6779.8401150080444</v>
      </c>
      <c r="AEP30" s="348" cm="1">
        <f t="array" ref="AEP30">+(LOOKUP(AEP5-AEP6+1,$OQ$3:$ACQ$3,$OQ$30:$ACQ$30+LOOKUP(AEP5-AEP6+2,$OQ$3:$ACQ$3,$OQ$30:$ACQ$30+LOOKUP(AEP5-AEP6+3,$OQ$3:$ACQ$3,$OQ$30:$ACQ$30+LOOKUP(AEP5-AEP6+4,$OQ$3:$ACQ$3,$OQ$30:$ACQ$30+LOOKUP(AEP5-AEP6+5,$OQ$3:$ACQ$3,$OQ$30:$ACQ$30+LOOKUP(AEP5-AEP6+6,$OQ$3:$ACQ$3,$OQ$30:$ACQ$30+LOOKUP(AEP5-AEP6+7,$OQ$3:$ACQ$3,$OQ$30:$ACQ$30))))))))</f>
        <v>6779.8401150080454</v>
      </c>
      <c r="AEQ30" s="348" cm="1">
        <f t="array" ref="AEQ30">+(LOOKUP(AEQ5-AEQ6+1,$OQ$3:$ACQ$3,$OQ$30:$ACQ$30+LOOKUP(AEQ5-AEQ6+2,$OQ$3:$ACQ$3,$OQ$30:$ACQ$30+LOOKUP(AEQ5-AEQ6+3,$OQ$3:$ACQ$3,$OQ$30:$ACQ$30+LOOKUP(AEQ5-AEQ6+4,$OQ$3:$ACQ$3,$OQ$30:$ACQ$30+LOOKUP(AEQ5-AEQ6+5,$OQ$3:$ACQ$3,$OQ$30:$ACQ$30+LOOKUP(AEQ5-AEQ6+6,$OQ$3:$ACQ$3,$OQ$30:$ACQ$30+LOOKUP(AEQ5-AEQ6+7,$OQ$3:$ACQ$3,$OQ$30:$ACQ$30))))))))</f>
        <v>6779.8401150080444</v>
      </c>
      <c r="AER30" s="348" cm="1">
        <f t="array" ref="AER30">+(LOOKUP(AER5-AER6+1,$OQ$3:$ACQ$3,$OQ$30:$ACQ$30+LOOKUP(AER5-AER6+2,$OQ$3:$ACQ$3,$OQ$30:$ACQ$30+LOOKUP(AER5-AER6+3,$OQ$3:$ACQ$3,$OQ$30:$ACQ$30+LOOKUP(AER5-AER6+4,$OQ$3:$ACQ$3,$OQ$30:$ACQ$30+LOOKUP(AER5-AER6+5,$OQ$3:$ACQ$3,$OQ$30:$ACQ$30+LOOKUP(AER5-AER6+6,$OQ$3:$ACQ$3,$OQ$30:$ACQ$30)))))))</f>
        <v>5811.2915271497532</v>
      </c>
    </row>
    <row r="31" spans="1:877" x14ac:dyDescent="0.2">
      <c r="A31" s="463" t="s">
        <v>121</v>
      </c>
      <c r="B31" s="347">
        <f>+(B24*B14*B33/100)/31.1035</f>
        <v>10818.765950326084</v>
      </c>
      <c r="C31" s="348">
        <f t="shared" ref="C31:M31" si="2365">+(C24*C14*C33/100)/31.1035</f>
        <v>13594.310761116665</v>
      </c>
      <c r="D31" s="348">
        <f t="shared" si="2365"/>
        <v>12545.312191190411</v>
      </c>
      <c r="E31" s="348">
        <f t="shared" si="2365"/>
        <v>19090.010963851615</v>
      </c>
      <c r="F31" s="348">
        <f t="shared" si="2365"/>
        <v>17792.204075143229</v>
      </c>
      <c r="G31" s="348">
        <f t="shared" si="2365"/>
        <v>18882.266462149117</v>
      </c>
      <c r="H31" s="348">
        <f t="shared" si="2365"/>
        <v>27659.269174466783</v>
      </c>
      <c r="I31" s="348">
        <f t="shared" si="2365"/>
        <v>25800.91354468805</v>
      </c>
      <c r="J31" s="348">
        <f t="shared" si="2365"/>
        <v>26015.555926957502</v>
      </c>
      <c r="K31" s="348">
        <f t="shared" si="2365"/>
        <v>29370.586142902794</v>
      </c>
      <c r="L31" s="348">
        <f t="shared" si="2365"/>
        <v>30194.399332434481</v>
      </c>
      <c r="M31" s="348">
        <f t="shared" si="2365"/>
        <v>34867.749162898515</v>
      </c>
      <c r="N31" s="347">
        <f t="shared" si="2338"/>
        <v>36958.38890263316</v>
      </c>
      <c r="O31" s="348">
        <f t="shared" si="2339"/>
        <v>55764.481501143964</v>
      </c>
      <c r="P31" s="348">
        <f t="shared" si="2340"/>
        <v>79475.738646112339</v>
      </c>
      <c r="Q31" s="349">
        <f t="shared" si="2341"/>
        <v>94432.734638235794</v>
      </c>
      <c r="R31" s="347">
        <f>+SUM($B$31:B31)</f>
        <v>10818.765950326084</v>
      </c>
      <c r="S31" s="348">
        <f>+SUM($B$31:C31)</f>
        <v>24413.076711442751</v>
      </c>
      <c r="T31" s="348">
        <f>+SUM($B$31:D31)</f>
        <v>36958.38890263316</v>
      </c>
      <c r="U31" s="348">
        <f>+SUM($B$31:E31)</f>
        <v>56048.399866484775</v>
      </c>
      <c r="V31" s="348">
        <f>+SUM($B$31:F31)</f>
        <v>73840.603941628011</v>
      </c>
      <c r="W31" s="348">
        <f>+SUM($B$31:G31)</f>
        <v>92722.870403777124</v>
      </c>
      <c r="X31" s="348">
        <f>+SUM($B$31:H31)</f>
        <v>120382.13957824391</v>
      </c>
      <c r="Y31" s="348">
        <f>+SUM($B$31:I31)</f>
        <v>146183.05312293195</v>
      </c>
      <c r="Z31" s="348">
        <f>+SUM($B$31:J31)</f>
        <v>172198.60904988943</v>
      </c>
      <c r="AA31" s="348">
        <f>+SUM($B$31:K31)</f>
        <v>201569.19519279222</v>
      </c>
      <c r="AB31" s="348">
        <f>+SUM($B$31:L31)</f>
        <v>231763.59452522671</v>
      </c>
      <c r="AC31" s="349">
        <f>+SUM($B$31:M31)</f>
        <v>266631.34368812526</v>
      </c>
      <c r="AD31" s="334">
        <f>+B31/AD6</f>
        <v>432.75063801304333</v>
      </c>
      <c r="AE31" s="334">
        <f>+C31/AE6</f>
        <v>438.52615358440858</v>
      </c>
      <c r="AF31" s="334">
        <f>+D31/AF6</f>
        <v>448.04686397108611</v>
      </c>
      <c r="AG31" s="334">
        <f>+E31/AG6</f>
        <v>615.80680528553592</v>
      </c>
      <c r="AH31" s="334">
        <f t="shared" ref="AH31" si="2366">+F31/AH6</f>
        <v>593.07346917144093</v>
      </c>
      <c r="AI31" s="334">
        <f>+G31/AI6</f>
        <v>609.10536974674574</v>
      </c>
      <c r="AJ31" s="334">
        <f>+H31/AJ6</f>
        <v>921.97563914889281</v>
      </c>
      <c r="AK31" s="334">
        <f t="shared" ref="AK31" si="2367">+I31/AK6</f>
        <v>832.28753369961453</v>
      </c>
      <c r="AL31" s="334">
        <f>+J31/AL6</f>
        <v>839.21148151475813</v>
      </c>
      <c r="AM31" s="334">
        <f>+K31/AM6</f>
        <v>979.01953809675979</v>
      </c>
      <c r="AN31" s="334">
        <f t="shared" ref="AN31" si="2368">+L31/AN6</f>
        <v>974.01288169143493</v>
      </c>
      <c r="AO31" s="334">
        <f t="shared" ref="AO31" si="2369">+M31/AO6</f>
        <v>968.54858785829208</v>
      </c>
      <c r="AP31" s="347">
        <f>+$AD$31*AP6</f>
        <v>432.75063801304333</v>
      </c>
      <c r="AQ31" s="348">
        <f t="shared" ref="AQ31:BN31" si="2370">+$AD$31*AQ6</f>
        <v>865.50127602608666</v>
      </c>
      <c r="AR31" s="348">
        <f t="shared" si="2370"/>
        <v>1298.25191403913</v>
      </c>
      <c r="AS31" s="348">
        <f t="shared" si="2370"/>
        <v>1731.0025520521733</v>
      </c>
      <c r="AT31" s="348">
        <f t="shared" si="2370"/>
        <v>2163.7531900652166</v>
      </c>
      <c r="AU31" s="348">
        <f t="shared" si="2370"/>
        <v>2596.5038280782601</v>
      </c>
      <c r="AV31" s="348">
        <f t="shared" si="2370"/>
        <v>3029.2544660913031</v>
      </c>
      <c r="AW31" s="348">
        <f t="shared" si="2370"/>
        <v>3462.0051041043466</v>
      </c>
      <c r="AX31" s="348">
        <f t="shared" si="2370"/>
        <v>3894.7557421173901</v>
      </c>
      <c r="AY31" s="348">
        <f t="shared" si="2370"/>
        <v>4327.5063801304332</v>
      </c>
      <c r="AZ31" s="348">
        <f t="shared" si="2370"/>
        <v>4760.2570181434767</v>
      </c>
      <c r="BA31" s="348">
        <f t="shared" si="2370"/>
        <v>5193.0076561565202</v>
      </c>
      <c r="BB31" s="348">
        <f t="shared" si="2370"/>
        <v>5625.7582941695637</v>
      </c>
      <c r="BC31" s="348">
        <f t="shared" si="2370"/>
        <v>6058.5089321826063</v>
      </c>
      <c r="BD31" s="348">
        <f t="shared" si="2370"/>
        <v>6491.2595701956498</v>
      </c>
      <c r="BE31" s="348">
        <f t="shared" si="2370"/>
        <v>6924.0102082086933</v>
      </c>
      <c r="BF31" s="348">
        <f t="shared" si="2370"/>
        <v>7356.7608462217368</v>
      </c>
      <c r="BG31" s="348">
        <f t="shared" si="2370"/>
        <v>7789.5114842347803</v>
      </c>
      <c r="BH31" s="348">
        <f t="shared" si="2370"/>
        <v>8222.2621222478228</v>
      </c>
      <c r="BI31" s="348">
        <f t="shared" si="2370"/>
        <v>8655.0127602608663</v>
      </c>
      <c r="BJ31" s="348">
        <f t="shared" si="2370"/>
        <v>9087.7633982739098</v>
      </c>
      <c r="BK31" s="348">
        <f t="shared" si="2370"/>
        <v>9520.5140362869533</v>
      </c>
      <c r="BL31" s="348">
        <f t="shared" si="2370"/>
        <v>9953.2646742999968</v>
      </c>
      <c r="BM31" s="348">
        <f t="shared" si="2370"/>
        <v>10386.01531231304</v>
      </c>
      <c r="BN31" s="349">
        <f t="shared" si="2370"/>
        <v>10818.765950326084</v>
      </c>
      <c r="BO31" s="347">
        <f t="shared" ref="BO31:CS31" si="2371">+$AE$31*BO6</f>
        <v>438.52615358440858</v>
      </c>
      <c r="BP31" s="348">
        <f t="shared" si="2371"/>
        <v>877.05230716881715</v>
      </c>
      <c r="BQ31" s="348">
        <f t="shared" si="2371"/>
        <v>1315.5784607532257</v>
      </c>
      <c r="BR31" s="348">
        <f t="shared" si="2371"/>
        <v>1754.1046143376343</v>
      </c>
      <c r="BS31" s="348">
        <f t="shared" si="2371"/>
        <v>2192.6307679220427</v>
      </c>
      <c r="BT31" s="348">
        <f t="shared" si="2371"/>
        <v>2631.1569215064515</v>
      </c>
      <c r="BU31" s="348">
        <f t="shared" si="2371"/>
        <v>3069.6830750908603</v>
      </c>
      <c r="BV31" s="348">
        <f t="shared" si="2371"/>
        <v>3508.2092286752686</v>
      </c>
      <c r="BW31" s="348">
        <f t="shared" si="2371"/>
        <v>3946.735382259677</v>
      </c>
      <c r="BX31" s="348">
        <f t="shared" si="2371"/>
        <v>4385.2615358440853</v>
      </c>
      <c r="BY31" s="348">
        <f t="shared" si="2371"/>
        <v>4823.7876894284946</v>
      </c>
      <c r="BZ31" s="348">
        <f t="shared" si="2371"/>
        <v>5262.3138430129029</v>
      </c>
      <c r="CA31" s="348">
        <f t="shared" si="2371"/>
        <v>5700.8399965973113</v>
      </c>
      <c r="CB31" s="348">
        <f t="shared" si="2371"/>
        <v>6139.3661501817205</v>
      </c>
      <c r="CC31" s="348">
        <f t="shared" si="2371"/>
        <v>6577.8923037661289</v>
      </c>
      <c r="CD31" s="348">
        <f t="shared" si="2371"/>
        <v>7016.4184573505372</v>
      </c>
      <c r="CE31" s="348">
        <f t="shared" si="2371"/>
        <v>7454.9446109349456</v>
      </c>
      <c r="CF31" s="348">
        <f t="shared" si="2371"/>
        <v>7893.4707645193539</v>
      </c>
      <c r="CG31" s="348">
        <f t="shared" si="2371"/>
        <v>8331.9969181037632</v>
      </c>
      <c r="CH31" s="348">
        <f t="shared" si="2371"/>
        <v>8770.5230716881706</v>
      </c>
      <c r="CI31" s="348">
        <f t="shared" si="2371"/>
        <v>9209.0492252725799</v>
      </c>
      <c r="CJ31" s="348">
        <f t="shared" si="2371"/>
        <v>9647.5753788569891</v>
      </c>
      <c r="CK31" s="348">
        <f t="shared" si="2371"/>
        <v>10086.101532441397</v>
      </c>
      <c r="CL31" s="348">
        <f t="shared" si="2371"/>
        <v>10524.627686025806</v>
      </c>
      <c r="CM31" s="348">
        <f t="shared" si="2371"/>
        <v>10963.153839610215</v>
      </c>
      <c r="CN31" s="348">
        <f t="shared" si="2371"/>
        <v>11401.679993194623</v>
      </c>
      <c r="CO31" s="348">
        <f t="shared" si="2371"/>
        <v>11840.206146779032</v>
      </c>
      <c r="CP31" s="348">
        <f t="shared" si="2371"/>
        <v>12278.732300363441</v>
      </c>
      <c r="CQ31" s="348">
        <f t="shared" si="2371"/>
        <v>12717.258453947848</v>
      </c>
      <c r="CR31" s="348">
        <f t="shared" si="2371"/>
        <v>13155.784607532258</v>
      </c>
      <c r="CS31" s="349">
        <f t="shared" si="2371"/>
        <v>13594.310761116665</v>
      </c>
      <c r="CT31" s="347">
        <f t="shared" ref="CT31:DU31" si="2372">+$AF$31*CT6</f>
        <v>448.04686397108611</v>
      </c>
      <c r="CU31" s="348">
        <f t="shared" si="2372"/>
        <v>896.09372794217222</v>
      </c>
      <c r="CV31" s="348">
        <f t="shared" si="2372"/>
        <v>1344.1405919132583</v>
      </c>
      <c r="CW31" s="348">
        <f t="shared" si="2372"/>
        <v>1792.1874558843444</v>
      </c>
      <c r="CX31" s="348">
        <f t="shared" si="2372"/>
        <v>2240.2343198554304</v>
      </c>
      <c r="CY31" s="348">
        <f t="shared" si="2372"/>
        <v>2688.2811838265166</v>
      </c>
      <c r="CZ31" s="348">
        <f t="shared" si="2372"/>
        <v>3136.3280477976027</v>
      </c>
      <c r="DA31" s="348">
        <f t="shared" si="2372"/>
        <v>3584.3749117686889</v>
      </c>
      <c r="DB31" s="348">
        <f t="shared" si="2372"/>
        <v>4032.4217757397751</v>
      </c>
      <c r="DC31" s="348">
        <f t="shared" si="2372"/>
        <v>4480.4686397108608</v>
      </c>
      <c r="DD31" s="348">
        <f t="shared" si="2372"/>
        <v>4928.5155036819469</v>
      </c>
      <c r="DE31" s="348">
        <f t="shared" si="2372"/>
        <v>5376.5623676530331</v>
      </c>
      <c r="DF31" s="348">
        <f t="shared" si="2372"/>
        <v>5824.6092316241193</v>
      </c>
      <c r="DG31" s="348">
        <f t="shared" si="2372"/>
        <v>6272.6560955952054</v>
      </c>
      <c r="DH31" s="348">
        <f t="shared" si="2372"/>
        <v>6720.7029595662916</v>
      </c>
      <c r="DI31" s="348">
        <f t="shared" si="2372"/>
        <v>7168.7498235373778</v>
      </c>
      <c r="DJ31" s="348">
        <f t="shared" si="2372"/>
        <v>7616.7966875084639</v>
      </c>
      <c r="DK31" s="348">
        <f t="shared" si="2372"/>
        <v>8064.8435514795501</v>
      </c>
      <c r="DL31" s="348">
        <f t="shared" si="2372"/>
        <v>8512.8904154506363</v>
      </c>
      <c r="DM31" s="348">
        <f t="shared" si="2372"/>
        <v>8960.9372794217215</v>
      </c>
      <c r="DN31" s="348">
        <f t="shared" si="2372"/>
        <v>9408.9841433928086</v>
      </c>
      <c r="DO31" s="348">
        <f t="shared" si="2372"/>
        <v>9857.0310073638939</v>
      </c>
      <c r="DP31" s="348">
        <f t="shared" si="2372"/>
        <v>10305.077871334981</v>
      </c>
      <c r="DQ31" s="348">
        <f t="shared" si="2372"/>
        <v>10753.124735306066</v>
      </c>
      <c r="DR31" s="348">
        <f t="shared" si="2372"/>
        <v>11201.171599277153</v>
      </c>
      <c r="DS31" s="348">
        <f t="shared" si="2372"/>
        <v>11649.218463248239</v>
      </c>
      <c r="DT31" s="348">
        <f t="shared" si="2372"/>
        <v>12097.265327219326</v>
      </c>
      <c r="DU31" s="348">
        <f t="shared" si="2372"/>
        <v>12545.312191190411</v>
      </c>
      <c r="DV31" s="347">
        <f t="shared" ref="DV31:EZ31" si="2373">+$AG$31*DV6</f>
        <v>615.80680528553592</v>
      </c>
      <c r="DW31" s="348">
        <f t="shared" si="2373"/>
        <v>1231.6136105710718</v>
      </c>
      <c r="DX31" s="348">
        <f t="shared" si="2373"/>
        <v>1847.4204158566076</v>
      </c>
      <c r="DY31" s="348">
        <f t="shared" si="2373"/>
        <v>2463.2272211421437</v>
      </c>
      <c r="DZ31" s="348">
        <f t="shared" si="2373"/>
        <v>3079.0340264276797</v>
      </c>
      <c r="EA31" s="348">
        <f t="shared" si="2373"/>
        <v>3694.8408317132153</v>
      </c>
      <c r="EB31" s="348">
        <f t="shared" si="2373"/>
        <v>4310.6476369987513</v>
      </c>
      <c r="EC31" s="348">
        <f t="shared" si="2373"/>
        <v>4926.4544422842873</v>
      </c>
      <c r="ED31" s="348">
        <f t="shared" si="2373"/>
        <v>5542.2612475698234</v>
      </c>
      <c r="EE31" s="348">
        <f t="shared" si="2373"/>
        <v>6158.0680528553594</v>
      </c>
      <c r="EF31" s="348">
        <f t="shared" si="2373"/>
        <v>6773.8748581408954</v>
      </c>
      <c r="EG31" s="348">
        <f t="shared" si="2373"/>
        <v>7389.6816634264305</v>
      </c>
      <c r="EH31" s="348">
        <f t="shared" si="2373"/>
        <v>8005.4884687119666</v>
      </c>
      <c r="EI31" s="348">
        <f t="shared" si="2373"/>
        <v>8621.2952739975026</v>
      </c>
      <c r="EJ31" s="348">
        <f t="shared" si="2373"/>
        <v>9237.1020792830386</v>
      </c>
      <c r="EK31" s="348">
        <f t="shared" si="2373"/>
        <v>9852.9088845685746</v>
      </c>
      <c r="EL31" s="348">
        <f t="shared" si="2373"/>
        <v>10468.715689854111</v>
      </c>
      <c r="EM31" s="348">
        <f t="shared" si="2373"/>
        <v>11084.522495139647</v>
      </c>
      <c r="EN31" s="348">
        <f t="shared" si="2373"/>
        <v>11700.329300425183</v>
      </c>
      <c r="EO31" s="348">
        <f t="shared" si="2373"/>
        <v>12316.136105710719</v>
      </c>
      <c r="EP31" s="348">
        <f t="shared" si="2373"/>
        <v>12931.942910996255</v>
      </c>
      <c r="EQ31" s="348">
        <f t="shared" si="2373"/>
        <v>13547.749716281791</v>
      </c>
      <c r="ER31" s="348">
        <f t="shared" si="2373"/>
        <v>14163.556521567327</v>
      </c>
      <c r="ES31" s="348">
        <f t="shared" si="2373"/>
        <v>14779.363326852861</v>
      </c>
      <c r="ET31" s="348">
        <f t="shared" si="2373"/>
        <v>15395.170132138397</v>
      </c>
      <c r="EU31" s="348">
        <f t="shared" si="2373"/>
        <v>16010.976937423933</v>
      </c>
      <c r="EV31" s="348">
        <f t="shared" si="2373"/>
        <v>16626.783742709471</v>
      </c>
      <c r="EW31" s="348">
        <f t="shared" si="2373"/>
        <v>17242.590547995005</v>
      </c>
      <c r="EX31" s="348">
        <f t="shared" si="2373"/>
        <v>17858.397353280543</v>
      </c>
      <c r="EY31" s="348">
        <f t="shared" si="2373"/>
        <v>18474.204158566077</v>
      </c>
      <c r="EZ31" s="348">
        <f t="shared" si="2373"/>
        <v>19090.010963851615</v>
      </c>
      <c r="FA31" s="347">
        <f t="shared" ref="FA31:GD31" si="2374">+$AH$31*FA6</f>
        <v>593.07346917144093</v>
      </c>
      <c r="FB31" s="348">
        <f t="shared" si="2374"/>
        <v>1186.1469383428819</v>
      </c>
      <c r="FC31" s="348">
        <f t="shared" si="2374"/>
        <v>1779.2204075143227</v>
      </c>
      <c r="FD31" s="348">
        <f t="shared" si="2374"/>
        <v>2372.2938766857637</v>
      </c>
      <c r="FE31" s="348">
        <f t="shared" si="2374"/>
        <v>2965.3673458572048</v>
      </c>
      <c r="FF31" s="348">
        <f t="shared" si="2374"/>
        <v>3558.4408150286454</v>
      </c>
      <c r="FG31" s="348">
        <f t="shared" si="2374"/>
        <v>4151.5142842000869</v>
      </c>
      <c r="FH31" s="348">
        <f t="shared" si="2374"/>
        <v>4744.5877533715275</v>
      </c>
      <c r="FI31" s="348">
        <f t="shared" si="2374"/>
        <v>5337.6612225429681</v>
      </c>
      <c r="FJ31" s="348">
        <f t="shared" si="2374"/>
        <v>5930.7346917144096</v>
      </c>
      <c r="FK31" s="348">
        <f t="shared" si="2374"/>
        <v>6523.8081608858502</v>
      </c>
      <c r="FL31" s="348">
        <f t="shared" si="2374"/>
        <v>7116.8816300572907</v>
      </c>
      <c r="FM31" s="348">
        <f t="shared" si="2374"/>
        <v>7709.9550992287323</v>
      </c>
      <c r="FN31" s="348">
        <f t="shared" si="2374"/>
        <v>8303.0285684001738</v>
      </c>
      <c r="FO31" s="348">
        <f t="shared" si="2374"/>
        <v>8896.1020375716143</v>
      </c>
      <c r="FP31" s="348">
        <f t="shared" si="2374"/>
        <v>9489.1755067430549</v>
      </c>
      <c r="FQ31" s="348">
        <f t="shared" si="2374"/>
        <v>10082.248975914496</v>
      </c>
      <c r="FR31" s="348">
        <f t="shared" si="2374"/>
        <v>10675.322445085936</v>
      </c>
      <c r="FS31" s="348">
        <f t="shared" si="2374"/>
        <v>11268.395914257379</v>
      </c>
      <c r="FT31" s="348">
        <f t="shared" si="2374"/>
        <v>11861.469383428819</v>
      </c>
      <c r="FU31" s="348">
        <f t="shared" si="2374"/>
        <v>12454.54285260026</v>
      </c>
      <c r="FV31" s="348">
        <f t="shared" si="2374"/>
        <v>13047.6163217717</v>
      </c>
      <c r="FW31" s="348">
        <f t="shared" si="2374"/>
        <v>13640.689790943141</v>
      </c>
      <c r="FX31" s="348">
        <f t="shared" si="2374"/>
        <v>14233.763260114581</v>
      </c>
      <c r="FY31" s="348">
        <f t="shared" si="2374"/>
        <v>14826.836729286024</v>
      </c>
      <c r="FZ31" s="348">
        <f t="shared" si="2374"/>
        <v>15419.910198457465</v>
      </c>
      <c r="GA31" s="348">
        <f t="shared" si="2374"/>
        <v>16012.983667628905</v>
      </c>
      <c r="GB31" s="348">
        <f t="shared" si="2374"/>
        <v>16606.057136800348</v>
      </c>
      <c r="GC31" s="348">
        <f t="shared" si="2374"/>
        <v>17199.130605971786</v>
      </c>
      <c r="GD31" s="348">
        <f t="shared" si="2374"/>
        <v>17792.204075143229</v>
      </c>
      <c r="GE31" s="347">
        <f t="shared" ref="GE31:HI31" si="2375">+$AI$31*GE6</f>
        <v>609.10536974674574</v>
      </c>
      <c r="GF31" s="348">
        <f t="shared" si="2375"/>
        <v>1218.2107394934915</v>
      </c>
      <c r="GG31" s="348">
        <f t="shared" si="2375"/>
        <v>1827.3161092402372</v>
      </c>
      <c r="GH31" s="348">
        <f t="shared" si="2375"/>
        <v>2436.4214789869829</v>
      </c>
      <c r="GI31" s="348">
        <f t="shared" si="2375"/>
        <v>3045.5268487337289</v>
      </c>
      <c r="GJ31" s="348">
        <f t="shared" si="2375"/>
        <v>3654.6322184804744</v>
      </c>
      <c r="GK31" s="348">
        <f t="shared" si="2375"/>
        <v>4263.7375882272199</v>
      </c>
      <c r="GL31" s="348">
        <f t="shared" si="2375"/>
        <v>4872.8429579739659</v>
      </c>
      <c r="GM31" s="348">
        <f t="shared" si="2375"/>
        <v>5481.9483277207119</v>
      </c>
      <c r="GN31" s="348">
        <f t="shared" si="2375"/>
        <v>6091.0536974674578</v>
      </c>
      <c r="GO31" s="348">
        <f t="shared" si="2375"/>
        <v>6700.1590672142029</v>
      </c>
      <c r="GP31" s="348">
        <f t="shared" si="2375"/>
        <v>7309.2644369609488</v>
      </c>
      <c r="GQ31" s="348">
        <f t="shared" si="2375"/>
        <v>7918.3698067076948</v>
      </c>
      <c r="GR31" s="348">
        <f t="shared" si="2375"/>
        <v>8527.4751764544399</v>
      </c>
      <c r="GS31" s="348">
        <f t="shared" si="2375"/>
        <v>9136.5805462011867</v>
      </c>
      <c r="GT31" s="348">
        <f t="shared" si="2375"/>
        <v>9745.6859159479318</v>
      </c>
      <c r="GU31" s="348">
        <f t="shared" si="2375"/>
        <v>10354.791285694677</v>
      </c>
      <c r="GV31" s="348">
        <f t="shared" si="2375"/>
        <v>10963.896655441424</v>
      </c>
      <c r="GW31" s="348">
        <f t="shared" si="2375"/>
        <v>11573.002025188169</v>
      </c>
      <c r="GX31" s="348">
        <f t="shared" si="2375"/>
        <v>12182.107394934916</v>
      </c>
      <c r="GY31" s="348">
        <f t="shared" si="2375"/>
        <v>12791.212764681661</v>
      </c>
      <c r="GZ31" s="348">
        <f t="shared" si="2375"/>
        <v>13400.318134428406</v>
      </c>
      <c r="HA31" s="348">
        <f t="shared" si="2375"/>
        <v>14009.423504175153</v>
      </c>
      <c r="HB31" s="348">
        <f t="shared" si="2375"/>
        <v>14618.528873921898</v>
      </c>
      <c r="HC31" s="348">
        <f t="shared" si="2375"/>
        <v>15227.634243668643</v>
      </c>
      <c r="HD31" s="348">
        <f t="shared" si="2375"/>
        <v>15836.73961341539</v>
      </c>
      <c r="HE31" s="348">
        <f t="shared" si="2375"/>
        <v>16445.844983162136</v>
      </c>
      <c r="HF31" s="348">
        <f t="shared" si="2375"/>
        <v>17054.95035290888</v>
      </c>
      <c r="HG31" s="348">
        <f t="shared" si="2375"/>
        <v>17664.055722655627</v>
      </c>
      <c r="HH31" s="348">
        <f t="shared" si="2375"/>
        <v>18273.161092402373</v>
      </c>
      <c r="HI31" s="349">
        <f t="shared" si="2375"/>
        <v>18882.266462149117</v>
      </c>
      <c r="HJ31" s="347">
        <f t="shared" ref="HJ31:IM31" si="2376">+$AJ$31*HJ6</f>
        <v>921.97563914889281</v>
      </c>
      <c r="HK31" s="348">
        <f t="shared" si="2376"/>
        <v>1843.9512782977856</v>
      </c>
      <c r="HL31" s="348">
        <f t="shared" si="2376"/>
        <v>2765.9269174466785</v>
      </c>
      <c r="HM31" s="348">
        <f t="shared" si="2376"/>
        <v>3687.9025565955712</v>
      </c>
      <c r="HN31" s="348">
        <f t="shared" si="2376"/>
        <v>4609.8781957444644</v>
      </c>
      <c r="HO31" s="348">
        <f t="shared" si="2376"/>
        <v>5531.8538348933571</v>
      </c>
      <c r="HP31" s="348">
        <f t="shared" si="2376"/>
        <v>6453.8294740422498</v>
      </c>
      <c r="HQ31" s="348">
        <f t="shared" si="2376"/>
        <v>7375.8051131911425</v>
      </c>
      <c r="HR31" s="348">
        <f t="shared" si="2376"/>
        <v>8297.7807523400352</v>
      </c>
      <c r="HS31" s="348">
        <f t="shared" si="2376"/>
        <v>9219.7563914889288</v>
      </c>
      <c r="HT31" s="348">
        <f t="shared" si="2376"/>
        <v>10141.732030637821</v>
      </c>
      <c r="HU31" s="348">
        <f t="shared" si="2376"/>
        <v>11063.707669786714</v>
      </c>
      <c r="HV31" s="348">
        <f t="shared" si="2376"/>
        <v>11985.683308935606</v>
      </c>
      <c r="HW31" s="348">
        <f t="shared" si="2376"/>
        <v>12907.6589480845</v>
      </c>
      <c r="HX31" s="348">
        <f t="shared" si="2376"/>
        <v>13829.634587233391</v>
      </c>
      <c r="HY31" s="348">
        <f t="shared" si="2376"/>
        <v>14751.610226382285</v>
      </c>
      <c r="HZ31" s="348">
        <f t="shared" si="2376"/>
        <v>15673.585865531179</v>
      </c>
      <c r="IA31" s="348">
        <f t="shared" si="2376"/>
        <v>16595.56150468007</v>
      </c>
      <c r="IB31" s="348">
        <f t="shared" si="2376"/>
        <v>17517.537143828962</v>
      </c>
      <c r="IC31" s="348">
        <f t="shared" si="2376"/>
        <v>18439.512782977858</v>
      </c>
      <c r="ID31" s="348">
        <f t="shared" si="2376"/>
        <v>19361.488422126749</v>
      </c>
      <c r="IE31" s="348">
        <f t="shared" si="2376"/>
        <v>20283.464061275641</v>
      </c>
      <c r="IF31" s="348">
        <f t="shared" si="2376"/>
        <v>21205.439700424533</v>
      </c>
      <c r="IG31" s="348">
        <f t="shared" si="2376"/>
        <v>22127.415339573428</v>
      </c>
      <c r="IH31" s="348">
        <f t="shared" si="2376"/>
        <v>23049.39097872232</v>
      </c>
      <c r="II31" s="348">
        <f t="shared" si="2376"/>
        <v>23971.366617871212</v>
      </c>
      <c r="IJ31" s="348">
        <f t="shared" si="2376"/>
        <v>24893.342257020107</v>
      </c>
      <c r="IK31" s="348">
        <f t="shared" si="2376"/>
        <v>25815.317896168999</v>
      </c>
      <c r="IL31" s="348">
        <f t="shared" si="2376"/>
        <v>26737.293535317891</v>
      </c>
      <c r="IM31" s="348">
        <f t="shared" si="2376"/>
        <v>27659.269174466783</v>
      </c>
      <c r="IN31" s="347">
        <f t="shared" ref="IN31:JR31" si="2377">+$AK$31*IN6</f>
        <v>832.28753369961453</v>
      </c>
      <c r="IO31" s="348">
        <f t="shared" si="2377"/>
        <v>1664.5750673992291</v>
      </c>
      <c r="IP31" s="348">
        <f t="shared" si="2377"/>
        <v>2496.8626010988437</v>
      </c>
      <c r="IQ31" s="348">
        <f t="shared" si="2377"/>
        <v>3329.1501347984581</v>
      </c>
      <c r="IR31" s="348">
        <f t="shared" si="2377"/>
        <v>4161.4376684980725</v>
      </c>
      <c r="IS31" s="348">
        <f t="shared" si="2377"/>
        <v>4993.7252021976874</v>
      </c>
      <c r="IT31" s="348">
        <f t="shared" si="2377"/>
        <v>5826.0127358973014</v>
      </c>
      <c r="IU31" s="348">
        <f t="shared" si="2377"/>
        <v>6658.3002695969162</v>
      </c>
      <c r="IV31" s="348">
        <f t="shared" si="2377"/>
        <v>7490.5878032965311</v>
      </c>
      <c r="IW31" s="348">
        <f t="shared" si="2377"/>
        <v>8322.8753369961451</v>
      </c>
      <c r="IX31" s="348">
        <f t="shared" si="2377"/>
        <v>9155.1628706957599</v>
      </c>
      <c r="IY31" s="348">
        <f t="shared" si="2377"/>
        <v>9987.4504043953748</v>
      </c>
      <c r="IZ31" s="348">
        <f t="shared" si="2377"/>
        <v>10819.73793809499</v>
      </c>
      <c r="JA31" s="348">
        <f t="shared" si="2377"/>
        <v>11652.025471794603</v>
      </c>
      <c r="JB31" s="348">
        <f t="shared" si="2377"/>
        <v>12484.313005494218</v>
      </c>
      <c r="JC31" s="348">
        <f t="shared" si="2377"/>
        <v>13316.600539193832</v>
      </c>
      <c r="JD31" s="348">
        <f t="shared" si="2377"/>
        <v>14148.888072893447</v>
      </c>
      <c r="JE31" s="348">
        <f t="shared" si="2377"/>
        <v>14981.175606593062</v>
      </c>
      <c r="JF31" s="348">
        <f t="shared" si="2377"/>
        <v>15813.463140292675</v>
      </c>
      <c r="JG31" s="348">
        <f t="shared" si="2377"/>
        <v>16645.75067399229</v>
      </c>
      <c r="JH31" s="348">
        <f t="shared" si="2377"/>
        <v>17478.038207691905</v>
      </c>
      <c r="JI31" s="348">
        <f t="shared" si="2377"/>
        <v>18310.32574139152</v>
      </c>
      <c r="JJ31" s="348">
        <f t="shared" si="2377"/>
        <v>19142.613275091135</v>
      </c>
      <c r="JK31" s="348">
        <f t="shared" si="2377"/>
        <v>19974.90080879075</v>
      </c>
      <c r="JL31" s="348">
        <f t="shared" si="2377"/>
        <v>20807.188342490364</v>
      </c>
      <c r="JM31" s="348">
        <f t="shared" si="2377"/>
        <v>21639.475876189979</v>
      </c>
      <c r="JN31" s="348">
        <f t="shared" si="2377"/>
        <v>22471.763409889591</v>
      </c>
      <c r="JO31" s="348">
        <f t="shared" si="2377"/>
        <v>23304.050943589205</v>
      </c>
      <c r="JP31" s="348">
        <f t="shared" si="2377"/>
        <v>24136.33847728882</v>
      </c>
      <c r="JQ31" s="348">
        <f t="shared" si="2377"/>
        <v>24968.626010988435</v>
      </c>
      <c r="JR31" s="349">
        <f t="shared" si="2377"/>
        <v>25800.91354468805</v>
      </c>
      <c r="JS31" s="347">
        <f t="shared" ref="JS31:KW31" si="2378">+$AL$31*JS6</f>
        <v>839.21148151475813</v>
      </c>
      <c r="JT31" s="348">
        <f t="shared" si="2378"/>
        <v>1678.4229630295163</v>
      </c>
      <c r="JU31" s="348">
        <f t="shared" si="2378"/>
        <v>2517.6344445442746</v>
      </c>
      <c r="JV31" s="348">
        <f t="shared" si="2378"/>
        <v>3356.8459260590325</v>
      </c>
      <c r="JW31" s="348">
        <f t="shared" si="2378"/>
        <v>4196.0574075737904</v>
      </c>
      <c r="JX31" s="348">
        <f t="shared" si="2378"/>
        <v>5035.2688890885493</v>
      </c>
      <c r="JY31" s="348">
        <f t="shared" si="2378"/>
        <v>5874.4803706033072</v>
      </c>
      <c r="JZ31" s="348">
        <f t="shared" si="2378"/>
        <v>6713.6918521180651</v>
      </c>
      <c r="KA31" s="348">
        <f t="shared" si="2378"/>
        <v>7552.903333632823</v>
      </c>
      <c r="KB31" s="348">
        <f t="shared" si="2378"/>
        <v>8392.1148151475809</v>
      </c>
      <c r="KC31" s="348">
        <f t="shared" si="2378"/>
        <v>9231.3262966623388</v>
      </c>
      <c r="KD31" s="348">
        <f t="shared" si="2378"/>
        <v>10070.537778177099</v>
      </c>
      <c r="KE31" s="348">
        <f t="shared" si="2378"/>
        <v>10909.749259691856</v>
      </c>
      <c r="KF31" s="348">
        <f t="shared" si="2378"/>
        <v>11748.960741206614</v>
      </c>
      <c r="KG31" s="348">
        <f t="shared" si="2378"/>
        <v>12588.172222721372</v>
      </c>
      <c r="KH31" s="348">
        <f t="shared" si="2378"/>
        <v>13427.38370423613</v>
      </c>
      <c r="KI31" s="348">
        <f t="shared" si="2378"/>
        <v>14266.595185750888</v>
      </c>
      <c r="KJ31" s="348">
        <f t="shared" si="2378"/>
        <v>15105.806667265646</v>
      </c>
      <c r="KK31" s="348">
        <f t="shared" si="2378"/>
        <v>15945.018148780404</v>
      </c>
      <c r="KL31" s="348">
        <f t="shared" si="2378"/>
        <v>16784.229630295162</v>
      </c>
      <c r="KM31" s="348">
        <f t="shared" si="2378"/>
        <v>17623.44111180992</v>
      </c>
      <c r="KN31" s="348">
        <f t="shared" si="2378"/>
        <v>18462.652593324678</v>
      </c>
      <c r="KO31" s="348">
        <f t="shared" si="2378"/>
        <v>19301.864074839435</v>
      </c>
      <c r="KP31" s="348">
        <f t="shared" si="2378"/>
        <v>20141.075556354197</v>
      </c>
      <c r="KQ31" s="348">
        <f t="shared" si="2378"/>
        <v>20980.287037868955</v>
      </c>
      <c r="KR31" s="348">
        <f t="shared" si="2378"/>
        <v>21819.498519383713</v>
      </c>
      <c r="KS31" s="348">
        <f t="shared" si="2378"/>
        <v>22658.710000898471</v>
      </c>
      <c r="KT31" s="348">
        <f t="shared" si="2378"/>
        <v>23497.921482413229</v>
      </c>
      <c r="KU31" s="348">
        <f t="shared" si="2378"/>
        <v>24337.132963927987</v>
      </c>
      <c r="KV31" s="348">
        <f t="shared" si="2378"/>
        <v>25176.344445442744</v>
      </c>
      <c r="KW31" s="349">
        <f t="shared" si="2378"/>
        <v>26015.555926957502</v>
      </c>
      <c r="KX31" s="347">
        <f t="shared" ref="KX31:MA31" si="2379">+$AM$31*KX6</f>
        <v>979.01953809675979</v>
      </c>
      <c r="KY31" s="348">
        <f t="shared" si="2379"/>
        <v>1958.0390761935196</v>
      </c>
      <c r="KZ31" s="348">
        <f t="shared" si="2379"/>
        <v>2937.0586142902794</v>
      </c>
      <c r="LA31" s="348">
        <f t="shared" si="2379"/>
        <v>3916.0781523870392</v>
      </c>
      <c r="LB31" s="348">
        <f t="shared" si="2379"/>
        <v>4895.0976904837989</v>
      </c>
      <c r="LC31" s="348">
        <f t="shared" si="2379"/>
        <v>5874.1172285805587</v>
      </c>
      <c r="LD31" s="348">
        <f t="shared" si="2379"/>
        <v>6853.1367666773185</v>
      </c>
      <c r="LE31" s="348">
        <f t="shared" si="2379"/>
        <v>7832.1563047740783</v>
      </c>
      <c r="LF31" s="348">
        <f t="shared" si="2379"/>
        <v>8811.1758428708381</v>
      </c>
      <c r="LG31" s="348">
        <f t="shared" si="2379"/>
        <v>9790.1953809675979</v>
      </c>
      <c r="LH31" s="348">
        <f t="shared" si="2379"/>
        <v>10769.214919064358</v>
      </c>
      <c r="LI31" s="348">
        <f t="shared" si="2379"/>
        <v>11748.234457161117</v>
      </c>
      <c r="LJ31" s="348">
        <f t="shared" si="2379"/>
        <v>12727.253995257877</v>
      </c>
      <c r="LK31" s="348">
        <f t="shared" si="2379"/>
        <v>13706.273533354637</v>
      </c>
      <c r="LL31" s="348">
        <f t="shared" si="2379"/>
        <v>14685.293071451397</v>
      </c>
      <c r="LM31" s="348">
        <f t="shared" si="2379"/>
        <v>15664.312609548157</v>
      </c>
      <c r="LN31" s="348">
        <f t="shared" si="2379"/>
        <v>16643.332147644916</v>
      </c>
      <c r="LO31" s="348">
        <f t="shared" si="2379"/>
        <v>17622.351685741676</v>
      </c>
      <c r="LP31" s="348">
        <f t="shared" si="2379"/>
        <v>18601.371223838436</v>
      </c>
      <c r="LQ31" s="348">
        <f t="shared" si="2379"/>
        <v>19580.390761935196</v>
      </c>
      <c r="LR31" s="348">
        <f t="shared" si="2379"/>
        <v>20559.410300031956</v>
      </c>
      <c r="LS31" s="348">
        <f t="shared" si="2379"/>
        <v>21538.429838128715</v>
      </c>
      <c r="LT31" s="348">
        <f t="shared" si="2379"/>
        <v>22517.449376225475</v>
      </c>
      <c r="LU31" s="348">
        <f t="shared" si="2379"/>
        <v>23496.468914322235</v>
      </c>
      <c r="LV31" s="348">
        <f t="shared" si="2379"/>
        <v>24475.488452418995</v>
      </c>
      <c r="LW31" s="348">
        <f t="shared" si="2379"/>
        <v>25454.507990515754</v>
      </c>
      <c r="LX31" s="348">
        <f t="shared" si="2379"/>
        <v>26433.527528612514</v>
      </c>
      <c r="LY31" s="348">
        <f t="shared" si="2379"/>
        <v>27412.547066709274</v>
      </c>
      <c r="LZ31" s="348">
        <f t="shared" si="2379"/>
        <v>28391.566604806034</v>
      </c>
      <c r="MA31" s="348">
        <f t="shared" si="2379"/>
        <v>29370.586142902794</v>
      </c>
      <c r="MB31" s="347">
        <f t="shared" ref="MB31:NF31" si="2380">+$AN$31*MB6</f>
        <v>974.01288169143493</v>
      </c>
      <c r="MC31" s="348">
        <f t="shared" si="2380"/>
        <v>1948.0257633828699</v>
      </c>
      <c r="MD31" s="348">
        <f t="shared" si="2380"/>
        <v>2922.0386450743049</v>
      </c>
      <c r="ME31" s="348">
        <f t="shared" si="2380"/>
        <v>3896.0515267657397</v>
      </c>
      <c r="MF31" s="348">
        <f t="shared" si="2380"/>
        <v>4870.064408457175</v>
      </c>
      <c r="MG31" s="348">
        <f t="shared" si="2380"/>
        <v>5844.0772901486098</v>
      </c>
      <c r="MH31" s="348">
        <f t="shared" si="2380"/>
        <v>6818.0901718400446</v>
      </c>
      <c r="MI31" s="348">
        <f t="shared" si="2380"/>
        <v>7792.1030535314794</v>
      </c>
      <c r="MJ31" s="348">
        <f t="shared" si="2380"/>
        <v>8766.1159352229151</v>
      </c>
      <c r="MK31" s="348">
        <f t="shared" si="2380"/>
        <v>9740.12881691435</v>
      </c>
      <c r="ML31" s="348">
        <f t="shared" si="2380"/>
        <v>10714.141698605785</v>
      </c>
      <c r="MM31" s="348">
        <f t="shared" si="2380"/>
        <v>11688.15458029722</v>
      </c>
      <c r="MN31" s="348">
        <f t="shared" si="2380"/>
        <v>12662.167461988654</v>
      </c>
      <c r="MO31" s="348">
        <f t="shared" si="2380"/>
        <v>13636.180343680089</v>
      </c>
      <c r="MP31" s="348">
        <f t="shared" si="2380"/>
        <v>14610.193225371524</v>
      </c>
      <c r="MQ31" s="348">
        <f t="shared" si="2380"/>
        <v>15584.206107062959</v>
      </c>
      <c r="MR31" s="348">
        <f t="shared" si="2380"/>
        <v>16558.218988754394</v>
      </c>
      <c r="MS31" s="348">
        <f t="shared" si="2380"/>
        <v>17532.23187044583</v>
      </c>
      <c r="MT31" s="348">
        <f t="shared" si="2380"/>
        <v>18506.244752137263</v>
      </c>
      <c r="MU31" s="348">
        <f t="shared" si="2380"/>
        <v>19480.2576338287</v>
      </c>
      <c r="MV31" s="348">
        <f t="shared" si="2380"/>
        <v>20454.270515520133</v>
      </c>
      <c r="MW31" s="348">
        <f t="shared" si="2380"/>
        <v>21428.28339721157</v>
      </c>
      <c r="MX31" s="348">
        <f t="shared" si="2380"/>
        <v>22402.296278903003</v>
      </c>
      <c r="MY31" s="348">
        <f t="shared" si="2380"/>
        <v>23376.309160594439</v>
      </c>
      <c r="MZ31" s="348">
        <f t="shared" si="2380"/>
        <v>24350.322042285872</v>
      </c>
      <c r="NA31" s="348">
        <f t="shared" si="2380"/>
        <v>25324.334923977309</v>
      </c>
      <c r="NB31" s="348">
        <f t="shared" si="2380"/>
        <v>26298.347805668742</v>
      </c>
      <c r="NC31" s="348">
        <f t="shared" si="2380"/>
        <v>27272.360687360178</v>
      </c>
      <c r="ND31" s="348">
        <f t="shared" si="2380"/>
        <v>28246.373569051611</v>
      </c>
      <c r="NE31" s="348">
        <f t="shared" si="2380"/>
        <v>29220.386450743048</v>
      </c>
      <c r="NF31" s="348">
        <f t="shared" si="2380"/>
        <v>30194.399332434481</v>
      </c>
      <c r="NG31" s="347">
        <f t="shared" ref="NG31:OP31" si="2381">+$AO$31*NG6</f>
        <v>968.54858785829208</v>
      </c>
      <c r="NH31" s="348">
        <f t="shared" si="2381"/>
        <v>1937.0971757165842</v>
      </c>
      <c r="NI31" s="348">
        <f t="shared" si="2381"/>
        <v>2905.6457635748761</v>
      </c>
      <c r="NJ31" s="348">
        <f t="shared" si="2381"/>
        <v>3874.1943514331683</v>
      </c>
      <c r="NK31" s="348">
        <f t="shared" si="2381"/>
        <v>4842.7429392914601</v>
      </c>
      <c r="NL31" s="348">
        <f t="shared" si="2381"/>
        <v>5811.2915271497523</v>
      </c>
      <c r="NM31" s="348">
        <f t="shared" si="2381"/>
        <v>6779.8401150080444</v>
      </c>
      <c r="NN31" s="348">
        <f t="shared" si="2381"/>
        <v>7748.3887028663366</v>
      </c>
      <c r="NO31" s="348">
        <f t="shared" si="2381"/>
        <v>8716.9372907246288</v>
      </c>
      <c r="NP31" s="348">
        <f t="shared" si="2381"/>
        <v>9685.4858785829201</v>
      </c>
      <c r="NQ31" s="348">
        <f t="shared" si="2381"/>
        <v>10654.034466441213</v>
      </c>
      <c r="NR31" s="348">
        <f t="shared" si="2381"/>
        <v>11622.583054299505</v>
      </c>
      <c r="NS31" s="348">
        <f t="shared" si="2381"/>
        <v>12591.131642157798</v>
      </c>
      <c r="NT31" s="348">
        <f t="shared" si="2381"/>
        <v>13559.680230016089</v>
      </c>
      <c r="NU31" s="348">
        <f t="shared" si="2381"/>
        <v>14528.228817874382</v>
      </c>
      <c r="NV31" s="348">
        <f t="shared" si="2381"/>
        <v>15496.777405732673</v>
      </c>
      <c r="NW31" s="348">
        <f t="shared" si="2381"/>
        <v>16465.325993590966</v>
      </c>
      <c r="NX31" s="348">
        <f t="shared" si="2381"/>
        <v>17433.874581449258</v>
      </c>
      <c r="NY31" s="348">
        <f t="shared" si="2381"/>
        <v>18402.423169307549</v>
      </c>
      <c r="NZ31" s="348">
        <f t="shared" si="2381"/>
        <v>19370.97175716584</v>
      </c>
      <c r="OA31" s="348">
        <f t="shared" si="2381"/>
        <v>20339.520345024135</v>
      </c>
      <c r="OB31" s="348">
        <f t="shared" si="2381"/>
        <v>21308.068932882426</v>
      </c>
      <c r="OC31" s="348">
        <f t="shared" si="2381"/>
        <v>22276.617520740718</v>
      </c>
      <c r="OD31" s="348">
        <f t="shared" si="2381"/>
        <v>23245.166108599009</v>
      </c>
      <c r="OE31" s="348">
        <f t="shared" si="2381"/>
        <v>24213.7146964573</v>
      </c>
      <c r="OF31" s="348">
        <f t="shared" si="2381"/>
        <v>25182.263284315595</v>
      </c>
      <c r="OG31" s="348">
        <f t="shared" si="2381"/>
        <v>26150.811872173887</v>
      </c>
      <c r="OH31" s="348">
        <f t="shared" si="2381"/>
        <v>27119.360460032178</v>
      </c>
      <c r="OI31" s="348">
        <f t="shared" si="2381"/>
        <v>28087.909047890469</v>
      </c>
      <c r="OJ31" s="348">
        <f t="shared" si="2381"/>
        <v>29056.457635748764</v>
      </c>
      <c r="OK31" s="348">
        <f t="shared" si="2381"/>
        <v>30025.006223607055</v>
      </c>
      <c r="OL31" s="348">
        <f t="shared" si="2381"/>
        <v>30993.554811465347</v>
      </c>
      <c r="OM31" s="348">
        <f t="shared" si="2381"/>
        <v>31962.103399323638</v>
      </c>
      <c r="ON31" s="348">
        <f t="shared" si="2381"/>
        <v>32930.651987181933</v>
      </c>
      <c r="OO31" s="348">
        <f t="shared" si="2381"/>
        <v>33899.200575040224</v>
      </c>
      <c r="OP31" s="349">
        <f t="shared" si="2381"/>
        <v>34867.749162898515</v>
      </c>
      <c r="OQ31" s="348">
        <f>+AP31/AP6</f>
        <v>432.75063801304333</v>
      </c>
      <c r="OR31" s="348">
        <f t="shared" ref="OR31:RC31" si="2382">+AQ31/AQ6</f>
        <v>432.75063801304333</v>
      </c>
      <c r="OS31" s="348">
        <f t="shared" si="2382"/>
        <v>432.75063801304333</v>
      </c>
      <c r="OT31" s="348">
        <f t="shared" si="2382"/>
        <v>432.75063801304333</v>
      </c>
      <c r="OU31" s="348">
        <f t="shared" si="2382"/>
        <v>432.75063801304333</v>
      </c>
      <c r="OV31" s="348">
        <f t="shared" si="2382"/>
        <v>432.75063801304333</v>
      </c>
      <c r="OW31" s="348">
        <f t="shared" si="2382"/>
        <v>432.75063801304333</v>
      </c>
      <c r="OX31" s="348">
        <f t="shared" si="2382"/>
        <v>432.75063801304333</v>
      </c>
      <c r="OY31" s="348">
        <f t="shared" si="2382"/>
        <v>432.75063801304333</v>
      </c>
      <c r="OZ31" s="348">
        <f t="shared" si="2382"/>
        <v>432.75063801304333</v>
      </c>
      <c r="PA31" s="348">
        <f t="shared" si="2382"/>
        <v>432.75063801304333</v>
      </c>
      <c r="PB31" s="348">
        <f t="shared" si="2382"/>
        <v>432.75063801304333</v>
      </c>
      <c r="PC31" s="348">
        <f t="shared" si="2382"/>
        <v>432.75063801304339</v>
      </c>
      <c r="PD31" s="348">
        <f t="shared" si="2382"/>
        <v>432.75063801304333</v>
      </c>
      <c r="PE31" s="348">
        <f t="shared" si="2382"/>
        <v>432.75063801304333</v>
      </c>
      <c r="PF31" s="348">
        <f t="shared" si="2382"/>
        <v>432.75063801304333</v>
      </c>
      <c r="PG31" s="348">
        <f t="shared" si="2382"/>
        <v>432.75063801304333</v>
      </c>
      <c r="PH31" s="348">
        <f t="shared" si="2382"/>
        <v>432.75063801304333</v>
      </c>
      <c r="PI31" s="348">
        <f t="shared" si="2382"/>
        <v>432.75063801304333</v>
      </c>
      <c r="PJ31" s="348">
        <f t="shared" si="2382"/>
        <v>432.75063801304333</v>
      </c>
      <c r="PK31" s="348">
        <f t="shared" si="2382"/>
        <v>432.75063801304333</v>
      </c>
      <c r="PL31" s="348">
        <f t="shared" si="2382"/>
        <v>432.75063801304333</v>
      </c>
      <c r="PM31" s="348">
        <f t="shared" si="2382"/>
        <v>432.75063801304333</v>
      </c>
      <c r="PN31" s="348">
        <f t="shared" si="2382"/>
        <v>432.75063801304333</v>
      </c>
      <c r="PO31" s="348">
        <f t="shared" si="2382"/>
        <v>432.75063801304333</v>
      </c>
      <c r="PP31" s="348">
        <f t="shared" si="2382"/>
        <v>438.52615358440858</v>
      </c>
      <c r="PQ31" s="348">
        <f t="shared" si="2382"/>
        <v>438.52615358440858</v>
      </c>
      <c r="PR31" s="348">
        <f t="shared" si="2382"/>
        <v>438.52615358440858</v>
      </c>
      <c r="PS31" s="348">
        <f t="shared" si="2382"/>
        <v>438.52615358440858</v>
      </c>
      <c r="PT31" s="348">
        <f t="shared" si="2382"/>
        <v>438.52615358440852</v>
      </c>
      <c r="PU31" s="348">
        <f t="shared" si="2382"/>
        <v>438.52615358440858</v>
      </c>
      <c r="PV31" s="348">
        <f t="shared" si="2382"/>
        <v>438.52615358440863</v>
      </c>
      <c r="PW31" s="348">
        <f t="shared" si="2382"/>
        <v>438.52615358440858</v>
      </c>
      <c r="PX31" s="348">
        <f t="shared" si="2382"/>
        <v>438.52615358440858</v>
      </c>
      <c r="PY31" s="348">
        <f t="shared" si="2382"/>
        <v>438.52615358440852</v>
      </c>
      <c r="PZ31" s="348">
        <f t="shared" si="2382"/>
        <v>438.52615358440858</v>
      </c>
      <c r="QA31" s="348">
        <f t="shared" si="2382"/>
        <v>438.52615358440858</v>
      </c>
      <c r="QB31" s="348">
        <f t="shared" si="2382"/>
        <v>438.52615358440858</v>
      </c>
      <c r="QC31" s="348">
        <f t="shared" si="2382"/>
        <v>438.52615358440863</v>
      </c>
      <c r="QD31" s="348">
        <f t="shared" si="2382"/>
        <v>438.52615358440858</v>
      </c>
      <c r="QE31" s="348">
        <f t="shared" si="2382"/>
        <v>438.52615358440858</v>
      </c>
      <c r="QF31" s="348">
        <f t="shared" si="2382"/>
        <v>438.52615358440858</v>
      </c>
      <c r="QG31" s="348">
        <f t="shared" si="2382"/>
        <v>438.52615358440858</v>
      </c>
      <c r="QH31" s="348">
        <f t="shared" si="2382"/>
        <v>438.52615358440858</v>
      </c>
      <c r="QI31" s="348">
        <f t="shared" si="2382"/>
        <v>438.52615358440852</v>
      </c>
      <c r="QJ31" s="348">
        <f t="shared" si="2382"/>
        <v>438.52615358440858</v>
      </c>
      <c r="QK31" s="348">
        <f t="shared" si="2382"/>
        <v>438.52615358440858</v>
      </c>
      <c r="QL31" s="348">
        <f t="shared" si="2382"/>
        <v>438.52615358440852</v>
      </c>
      <c r="QM31" s="348">
        <f t="shared" si="2382"/>
        <v>438.52615358440858</v>
      </c>
      <c r="QN31" s="348">
        <f t="shared" si="2382"/>
        <v>438.52615358440858</v>
      </c>
      <c r="QO31" s="348">
        <f t="shared" si="2382"/>
        <v>438.52615358440858</v>
      </c>
      <c r="QP31" s="348">
        <f t="shared" si="2382"/>
        <v>438.52615358440858</v>
      </c>
      <c r="QQ31" s="348">
        <f t="shared" si="2382"/>
        <v>438.52615358440863</v>
      </c>
      <c r="QR31" s="348">
        <f t="shared" si="2382"/>
        <v>438.52615358440858</v>
      </c>
      <c r="QS31" s="348">
        <f t="shared" si="2382"/>
        <v>438.52615358440858</v>
      </c>
      <c r="QT31" s="348">
        <f t="shared" si="2382"/>
        <v>438.52615358440858</v>
      </c>
      <c r="QU31" s="348">
        <f t="shared" si="2382"/>
        <v>448.04686397108611</v>
      </c>
      <c r="QV31" s="348">
        <f t="shared" si="2382"/>
        <v>448.04686397108611</v>
      </c>
      <c r="QW31" s="348">
        <f t="shared" si="2382"/>
        <v>448.04686397108611</v>
      </c>
      <c r="QX31" s="348">
        <f t="shared" si="2382"/>
        <v>448.04686397108611</v>
      </c>
      <c r="QY31" s="348">
        <f t="shared" si="2382"/>
        <v>448.04686397108605</v>
      </c>
      <c r="QZ31" s="348">
        <f t="shared" si="2382"/>
        <v>448.04686397108611</v>
      </c>
      <c r="RA31" s="348">
        <f t="shared" si="2382"/>
        <v>448.04686397108611</v>
      </c>
      <c r="RB31" s="348">
        <f t="shared" si="2382"/>
        <v>448.04686397108611</v>
      </c>
      <c r="RC31" s="348">
        <f t="shared" si="2382"/>
        <v>448.04686397108611</v>
      </c>
      <c r="RD31" s="348">
        <f t="shared" ref="RD31:TO31" si="2383">+DC31/DC6</f>
        <v>448.04686397108605</v>
      </c>
      <c r="RE31" s="348">
        <f t="shared" si="2383"/>
        <v>448.04686397108611</v>
      </c>
      <c r="RF31" s="348">
        <f t="shared" si="2383"/>
        <v>448.04686397108611</v>
      </c>
      <c r="RG31" s="348">
        <f t="shared" si="2383"/>
        <v>448.04686397108611</v>
      </c>
      <c r="RH31" s="348">
        <f t="shared" si="2383"/>
        <v>448.04686397108611</v>
      </c>
      <c r="RI31" s="348">
        <f t="shared" si="2383"/>
        <v>448.04686397108611</v>
      </c>
      <c r="RJ31" s="348">
        <f t="shared" si="2383"/>
        <v>448.04686397108611</v>
      </c>
      <c r="RK31" s="348">
        <f t="shared" si="2383"/>
        <v>448.04686397108611</v>
      </c>
      <c r="RL31" s="348">
        <f t="shared" si="2383"/>
        <v>448.04686397108611</v>
      </c>
      <c r="RM31" s="348">
        <f t="shared" si="2383"/>
        <v>448.04686397108611</v>
      </c>
      <c r="RN31" s="348">
        <f t="shared" si="2383"/>
        <v>448.04686397108605</v>
      </c>
      <c r="RO31" s="348">
        <f t="shared" si="2383"/>
        <v>448.04686397108611</v>
      </c>
      <c r="RP31" s="348">
        <f t="shared" si="2383"/>
        <v>448.04686397108611</v>
      </c>
      <c r="RQ31" s="348">
        <f t="shared" si="2383"/>
        <v>448.04686397108611</v>
      </c>
      <c r="RR31" s="348">
        <f t="shared" si="2383"/>
        <v>448.04686397108611</v>
      </c>
      <c r="RS31" s="348">
        <f t="shared" si="2383"/>
        <v>448.04686397108611</v>
      </c>
      <c r="RT31" s="348">
        <f t="shared" si="2383"/>
        <v>448.04686397108611</v>
      </c>
      <c r="RU31" s="348">
        <f t="shared" si="2383"/>
        <v>448.04686397108611</v>
      </c>
      <c r="RV31" s="348">
        <f t="shared" si="2383"/>
        <v>448.04686397108611</v>
      </c>
      <c r="RW31" s="348">
        <f t="shared" si="2383"/>
        <v>615.80680528553592</v>
      </c>
      <c r="RX31" s="348">
        <f t="shared" si="2383"/>
        <v>615.80680528553592</v>
      </c>
      <c r="RY31" s="348">
        <f t="shared" si="2383"/>
        <v>615.80680528553592</v>
      </c>
      <c r="RZ31" s="348">
        <f t="shared" si="2383"/>
        <v>615.80680528553592</v>
      </c>
      <c r="SA31" s="348">
        <f t="shared" si="2383"/>
        <v>615.80680528553592</v>
      </c>
      <c r="SB31" s="348">
        <f t="shared" si="2383"/>
        <v>615.80680528553592</v>
      </c>
      <c r="SC31" s="348">
        <f t="shared" si="2383"/>
        <v>615.80680528553592</v>
      </c>
      <c r="SD31" s="348">
        <f t="shared" si="2383"/>
        <v>615.80680528553592</v>
      </c>
      <c r="SE31" s="348">
        <f t="shared" si="2383"/>
        <v>615.80680528553592</v>
      </c>
      <c r="SF31" s="348">
        <f t="shared" si="2383"/>
        <v>615.80680528553592</v>
      </c>
      <c r="SG31" s="348">
        <f t="shared" si="2383"/>
        <v>615.80680528553592</v>
      </c>
      <c r="SH31" s="348">
        <f t="shared" si="2383"/>
        <v>615.80680528553592</v>
      </c>
      <c r="SI31" s="348">
        <f t="shared" si="2383"/>
        <v>615.80680528553592</v>
      </c>
      <c r="SJ31" s="348">
        <f t="shared" si="2383"/>
        <v>615.80680528553592</v>
      </c>
      <c r="SK31" s="348">
        <f t="shared" si="2383"/>
        <v>615.80680528553592</v>
      </c>
      <c r="SL31" s="348">
        <f t="shared" si="2383"/>
        <v>615.80680528553592</v>
      </c>
      <c r="SM31" s="348">
        <f t="shared" si="2383"/>
        <v>615.80680528553592</v>
      </c>
      <c r="SN31" s="348">
        <f t="shared" si="2383"/>
        <v>615.80680528553592</v>
      </c>
      <c r="SO31" s="348">
        <f t="shared" si="2383"/>
        <v>615.80680528553592</v>
      </c>
      <c r="SP31" s="348">
        <f t="shared" si="2383"/>
        <v>615.80680528553592</v>
      </c>
      <c r="SQ31" s="348">
        <f t="shared" si="2383"/>
        <v>615.80680528553592</v>
      </c>
      <c r="SR31" s="348">
        <f t="shared" si="2383"/>
        <v>615.80680528553592</v>
      </c>
      <c r="SS31" s="348">
        <f t="shared" si="2383"/>
        <v>615.80680528553592</v>
      </c>
      <c r="ST31" s="348">
        <f t="shared" si="2383"/>
        <v>615.80680528553592</v>
      </c>
      <c r="SU31" s="348">
        <f t="shared" si="2383"/>
        <v>615.80680528553592</v>
      </c>
      <c r="SV31" s="348">
        <f t="shared" si="2383"/>
        <v>615.80680528553592</v>
      </c>
      <c r="SW31" s="348">
        <f t="shared" si="2383"/>
        <v>615.80680528553592</v>
      </c>
      <c r="SX31" s="348">
        <f t="shared" si="2383"/>
        <v>615.80680528553592</v>
      </c>
      <c r="SY31" s="348">
        <f t="shared" si="2383"/>
        <v>615.80680528553592</v>
      </c>
      <c r="SZ31" s="348">
        <f t="shared" si="2383"/>
        <v>615.80680528553592</v>
      </c>
      <c r="TA31" s="348">
        <f t="shared" si="2383"/>
        <v>615.80680528553592</v>
      </c>
      <c r="TB31" s="348">
        <f t="shared" si="2383"/>
        <v>593.07346917144093</v>
      </c>
      <c r="TC31" s="348">
        <f t="shared" si="2383"/>
        <v>593.07346917144093</v>
      </c>
      <c r="TD31" s="348">
        <f t="shared" si="2383"/>
        <v>593.07346917144093</v>
      </c>
      <c r="TE31" s="348">
        <f t="shared" si="2383"/>
        <v>593.07346917144093</v>
      </c>
      <c r="TF31" s="348">
        <f t="shared" si="2383"/>
        <v>593.07346917144093</v>
      </c>
      <c r="TG31" s="348">
        <f t="shared" si="2383"/>
        <v>593.07346917144093</v>
      </c>
      <c r="TH31" s="348">
        <f t="shared" si="2383"/>
        <v>593.07346917144093</v>
      </c>
      <c r="TI31" s="348">
        <f t="shared" si="2383"/>
        <v>593.07346917144093</v>
      </c>
      <c r="TJ31" s="348">
        <f t="shared" si="2383"/>
        <v>593.07346917144093</v>
      </c>
      <c r="TK31" s="348">
        <f t="shared" si="2383"/>
        <v>593.07346917144093</v>
      </c>
      <c r="TL31" s="348">
        <f t="shared" si="2383"/>
        <v>593.07346917144093</v>
      </c>
      <c r="TM31" s="348">
        <f t="shared" si="2383"/>
        <v>593.07346917144093</v>
      </c>
      <c r="TN31" s="348">
        <f t="shared" si="2383"/>
        <v>593.07346917144093</v>
      </c>
      <c r="TO31" s="348">
        <f t="shared" si="2383"/>
        <v>593.07346917144093</v>
      </c>
      <c r="TP31" s="348">
        <f t="shared" ref="TP31:WA31" si="2384">+FO31/FO6</f>
        <v>593.07346917144093</v>
      </c>
      <c r="TQ31" s="348">
        <f t="shared" si="2384"/>
        <v>593.07346917144093</v>
      </c>
      <c r="TR31" s="348">
        <f t="shared" si="2384"/>
        <v>593.07346917144093</v>
      </c>
      <c r="TS31" s="348">
        <f t="shared" si="2384"/>
        <v>593.07346917144093</v>
      </c>
      <c r="TT31" s="348">
        <f t="shared" si="2384"/>
        <v>593.07346917144093</v>
      </c>
      <c r="TU31" s="348">
        <f t="shared" si="2384"/>
        <v>593.07346917144093</v>
      </c>
      <c r="TV31" s="348">
        <f t="shared" si="2384"/>
        <v>593.07346917144093</v>
      </c>
      <c r="TW31" s="348">
        <f t="shared" si="2384"/>
        <v>593.07346917144093</v>
      </c>
      <c r="TX31" s="348">
        <f t="shared" si="2384"/>
        <v>593.07346917144093</v>
      </c>
      <c r="TY31" s="348">
        <f t="shared" si="2384"/>
        <v>593.07346917144093</v>
      </c>
      <c r="TZ31" s="348">
        <f t="shared" si="2384"/>
        <v>593.07346917144093</v>
      </c>
      <c r="UA31" s="348">
        <f t="shared" si="2384"/>
        <v>593.07346917144093</v>
      </c>
      <c r="UB31" s="348">
        <f t="shared" si="2384"/>
        <v>593.07346917144093</v>
      </c>
      <c r="UC31" s="348">
        <f t="shared" si="2384"/>
        <v>593.07346917144093</v>
      </c>
      <c r="UD31" s="348">
        <f t="shared" si="2384"/>
        <v>593.07346917144093</v>
      </c>
      <c r="UE31" s="348">
        <f t="shared" si="2384"/>
        <v>593.07346917144093</v>
      </c>
      <c r="UF31" s="348">
        <f t="shared" si="2384"/>
        <v>609.10536974674574</v>
      </c>
      <c r="UG31" s="348">
        <f t="shared" si="2384"/>
        <v>609.10536974674574</v>
      </c>
      <c r="UH31" s="348">
        <f t="shared" si="2384"/>
        <v>609.10536974674574</v>
      </c>
      <c r="UI31" s="348">
        <f t="shared" si="2384"/>
        <v>609.10536974674574</v>
      </c>
      <c r="UJ31" s="348">
        <f t="shared" si="2384"/>
        <v>609.10536974674574</v>
      </c>
      <c r="UK31" s="348">
        <f t="shared" si="2384"/>
        <v>609.10536974674574</v>
      </c>
      <c r="UL31" s="348">
        <f t="shared" si="2384"/>
        <v>609.10536974674574</v>
      </c>
      <c r="UM31" s="348">
        <f t="shared" si="2384"/>
        <v>609.10536974674574</v>
      </c>
      <c r="UN31" s="348">
        <f t="shared" si="2384"/>
        <v>609.10536974674574</v>
      </c>
      <c r="UO31" s="348">
        <f t="shared" si="2384"/>
        <v>609.10536974674574</v>
      </c>
      <c r="UP31" s="348">
        <f t="shared" si="2384"/>
        <v>609.10536974674574</v>
      </c>
      <c r="UQ31" s="348">
        <f t="shared" si="2384"/>
        <v>609.10536974674574</v>
      </c>
      <c r="UR31" s="348">
        <f t="shared" si="2384"/>
        <v>609.10536974674574</v>
      </c>
      <c r="US31" s="348">
        <f t="shared" si="2384"/>
        <v>609.10536974674574</v>
      </c>
      <c r="UT31" s="348">
        <f t="shared" si="2384"/>
        <v>609.10536974674574</v>
      </c>
      <c r="UU31" s="348">
        <f t="shared" si="2384"/>
        <v>609.10536974674574</v>
      </c>
      <c r="UV31" s="348">
        <f t="shared" si="2384"/>
        <v>609.10536974674574</v>
      </c>
      <c r="UW31" s="348">
        <f t="shared" si="2384"/>
        <v>609.10536974674574</v>
      </c>
      <c r="UX31" s="348">
        <f t="shared" si="2384"/>
        <v>609.10536974674574</v>
      </c>
      <c r="UY31" s="348">
        <f t="shared" si="2384"/>
        <v>609.10536974674574</v>
      </c>
      <c r="UZ31" s="348">
        <f t="shared" si="2384"/>
        <v>609.10536974674574</v>
      </c>
      <c r="VA31" s="348">
        <f t="shared" si="2384"/>
        <v>609.10536974674574</v>
      </c>
      <c r="VB31" s="348">
        <f t="shared" si="2384"/>
        <v>609.10536974674574</v>
      </c>
      <c r="VC31" s="348">
        <f t="shared" si="2384"/>
        <v>609.10536974674574</v>
      </c>
      <c r="VD31" s="348">
        <f t="shared" si="2384"/>
        <v>609.10536974674574</v>
      </c>
      <c r="VE31" s="348">
        <f t="shared" si="2384"/>
        <v>609.10536974674574</v>
      </c>
      <c r="VF31" s="348">
        <f t="shared" si="2384"/>
        <v>609.10536974674585</v>
      </c>
      <c r="VG31" s="348">
        <f t="shared" si="2384"/>
        <v>609.10536974674574</v>
      </c>
      <c r="VH31" s="348">
        <f t="shared" si="2384"/>
        <v>609.10536974674574</v>
      </c>
      <c r="VI31" s="348">
        <f t="shared" si="2384"/>
        <v>609.10536974674574</v>
      </c>
      <c r="VJ31" s="348">
        <f t="shared" si="2384"/>
        <v>609.10536974674574</v>
      </c>
      <c r="VK31" s="348">
        <f t="shared" si="2384"/>
        <v>921.97563914889281</v>
      </c>
      <c r="VL31" s="348">
        <f t="shared" si="2384"/>
        <v>921.97563914889281</v>
      </c>
      <c r="VM31" s="348">
        <f t="shared" si="2384"/>
        <v>921.97563914889281</v>
      </c>
      <c r="VN31" s="348">
        <f t="shared" si="2384"/>
        <v>921.97563914889281</v>
      </c>
      <c r="VO31" s="348">
        <f t="shared" si="2384"/>
        <v>921.97563914889292</v>
      </c>
      <c r="VP31" s="348">
        <f t="shared" si="2384"/>
        <v>921.97563914889281</v>
      </c>
      <c r="VQ31" s="348">
        <f t="shared" si="2384"/>
        <v>921.97563914889281</v>
      </c>
      <c r="VR31" s="348">
        <f t="shared" si="2384"/>
        <v>921.97563914889281</v>
      </c>
      <c r="VS31" s="348">
        <f t="shared" si="2384"/>
        <v>921.97563914889281</v>
      </c>
      <c r="VT31" s="348">
        <f t="shared" si="2384"/>
        <v>921.97563914889292</v>
      </c>
      <c r="VU31" s="348">
        <f t="shared" si="2384"/>
        <v>921.97563914889281</v>
      </c>
      <c r="VV31" s="348">
        <f t="shared" si="2384"/>
        <v>921.97563914889281</v>
      </c>
      <c r="VW31" s="348">
        <f t="shared" si="2384"/>
        <v>921.97563914889281</v>
      </c>
      <c r="VX31" s="348">
        <f t="shared" si="2384"/>
        <v>921.97563914889281</v>
      </c>
      <c r="VY31" s="348">
        <f t="shared" si="2384"/>
        <v>921.97563914889281</v>
      </c>
      <c r="VZ31" s="348">
        <f t="shared" si="2384"/>
        <v>921.97563914889281</v>
      </c>
      <c r="WA31" s="348">
        <f t="shared" si="2384"/>
        <v>921.97563914889281</v>
      </c>
      <c r="WB31" s="348">
        <f t="shared" ref="WB31:YM31" si="2385">+IA31/IA6</f>
        <v>921.97563914889281</v>
      </c>
      <c r="WC31" s="348">
        <f t="shared" si="2385"/>
        <v>921.9756391488927</v>
      </c>
      <c r="WD31" s="348">
        <f t="shared" si="2385"/>
        <v>921.97563914889292</v>
      </c>
      <c r="WE31" s="348">
        <f t="shared" si="2385"/>
        <v>921.97563914889281</v>
      </c>
      <c r="WF31" s="348">
        <f t="shared" si="2385"/>
        <v>921.97563914889281</v>
      </c>
      <c r="WG31" s="348">
        <f t="shared" si="2385"/>
        <v>921.9756391488927</v>
      </c>
      <c r="WH31" s="348">
        <f t="shared" si="2385"/>
        <v>921.97563914889281</v>
      </c>
      <c r="WI31" s="348">
        <f t="shared" si="2385"/>
        <v>921.97563914889281</v>
      </c>
      <c r="WJ31" s="348">
        <f t="shared" si="2385"/>
        <v>921.97563914889281</v>
      </c>
      <c r="WK31" s="348">
        <f t="shared" si="2385"/>
        <v>921.97563914889281</v>
      </c>
      <c r="WL31" s="348">
        <f t="shared" si="2385"/>
        <v>921.97563914889281</v>
      </c>
      <c r="WM31" s="348">
        <f t="shared" si="2385"/>
        <v>921.97563914889281</v>
      </c>
      <c r="WN31" s="348">
        <f t="shared" si="2385"/>
        <v>921.97563914889281</v>
      </c>
      <c r="WO31" s="348">
        <f t="shared" si="2385"/>
        <v>832.28753369961453</v>
      </c>
      <c r="WP31" s="348">
        <f t="shared" si="2385"/>
        <v>832.28753369961453</v>
      </c>
      <c r="WQ31" s="348">
        <f t="shared" si="2385"/>
        <v>832.28753369961453</v>
      </c>
      <c r="WR31" s="348">
        <f t="shared" si="2385"/>
        <v>832.28753369961453</v>
      </c>
      <c r="WS31" s="348">
        <f t="shared" si="2385"/>
        <v>832.28753369961453</v>
      </c>
      <c r="WT31" s="348">
        <f t="shared" si="2385"/>
        <v>832.28753369961453</v>
      </c>
      <c r="WU31" s="348">
        <f t="shared" si="2385"/>
        <v>832.28753369961453</v>
      </c>
      <c r="WV31" s="348">
        <f t="shared" si="2385"/>
        <v>832.28753369961453</v>
      </c>
      <c r="WW31" s="348">
        <f t="shared" si="2385"/>
        <v>832.28753369961453</v>
      </c>
      <c r="WX31" s="348">
        <f t="shared" si="2385"/>
        <v>832.28753369961453</v>
      </c>
      <c r="WY31" s="348">
        <f t="shared" si="2385"/>
        <v>832.28753369961453</v>
      </c>
      <c r="WZ31" s="348">
        <f t="shared" si="2385"/>
        <v>832.28753369961453</v>
      </c>
      <c r="XA31" s="348">
        <f t="shared" si="2385"/>
        <v>832.28753369961464</v>
      </c>
      <c r="XB31" s="348">
        <f t="shared" si="2385"/>
        <v>832.28753369961453</v>
      </c>
      <c r="XC31" s="348">
        <f t="shared" si="2385"/>
        <v>832.28753369961453</v>
      </c>
      <c r="XD31" s="348">
        <f t="shared" si="2385"/>
        <v>832.28753369961453</v>
      </c>
      <c r="XE31" s="348">
        <f t="shared" si="2385"/>
        <v>832.28753369961453</v>
      </c>
      <c r="XF31" s="348">
        <f t="shared" si="2385"/>
        <v>832.28753369961453</v>
      </c>
      <c r="XG31" s="348">
        <f t="shared" si="2385"/>
        <v>832.28753369961453</v>
      </c>
      <c r="XH31" s="348">
        <f t="shared" si="2385"/>
        <v>832.28753369961453</v>
      </c>
      <c r="XI31" s="348">
        <f t="shared" si="2385"/>
        <v>832.28753369961453</v>
      </c>
      <c r="XJ31" s="348">
        <f t="shared" si="2385"/>
        <v>832.28753369961453</v>
      </c>
      <c r="XK31" s="348">
        <f t="shared" si="2385"/>
        <v>832.28753369961453</v>
      </c>
      <c r="XL31" s="348">
        <f t="shared" si="2385"/>
        <v>832.28753369961453</v>
      </c>
      <c r="XM31" s="348">
        <f t="shared" si="2385"/>
        <v>832.28753369961453</v>
      </c>
      <c r="XN31" s="348">
        <f t="shared" si="2385"/>
        <v>832.28753369961464</v>
      </c>
      <c r="XO31" s="348">
        <f t="shared" si="2385"/>
        <v>832.28753369961441</v>
      </c>
      <c r="XP31" s="348">
        <f t="shared" si="2385"/>
        <v>832.28753369961453</v>
      </c>
      <c r="XQ31" s="348">
        <f t="shared" si="2385"/>
        <v>832.28753369961453</v>
      </c>
      <c r="XR31" s="348">
        <f t="shared" si="2385"/>
        <v>832.28753369961453</v>
      </c>
      <c r="XS31" s="348">
        <f t="shared" si="2385"/>
        <v>832.28753369961453</v>
      </c>
      <c r="XT31" s="348">
        <f t="shared" si="2385"/>
        <v>839.21148151475813</v>
      </c>
      <c r="XU31" s="348">
        <f t="shared" si="2385"/>
        <v>839.21148151475813</v>
      </c>
      <c r="XV31" s="348">
        <f t="shared" si="2385"/>
        <v>839.21148151475825</v>
      </c>
      <c r="XW31" s="348">
        <f t="shared" si="2385"/>
        <v>839.21148151475813</v>
      </c>
      <c r="XX31" s="348">
        <f t="shared" si="2385"/>
        <v>839.21148151475813</v>
      </c>
      <c r="XY31" s="348">
        <f t="shared" si="2385"/>
        <v>839.21148151475825</v>
      </c>
      <c r="XZ31" s="348">
        <f t="shared" si="2385"/>
        <v>839.21148151475813</v>
      </c>
      <c r="YA31" s="348">
        <f t="shared" si="2385"/>
        <v>839.21148151475813</v>
      </c>
      <c r="YB31" s="348">
        <f t="shared" si="2385"/>
        <v>839.21148151475813</v>
      </c>
      <c r="YC31" s="348">
        <f t="shared" si="2385"/>
        <v>839.21148151475813</v>
      </c>
      <c r="YD31" s="348">
        <f t="shared" si="2385"/>
        <v>839.21148151475802</v>
      </c>
      <c r="YE31" s="348">
        <f t="shared" si="2385"/>
        <v>839.21148151475825</v>
      </c>
      <c r="YF31" s="348">
        <f t="shared" si="2385"/>
        <v>839.21148151475813</v>
      </c>
      <c r="YG31" s="348">
        <f t="shared" si="2385"/>
        <v>839.21148151475813</v>
      </c>
      <c r="YH31" s="348">
        <f t="shared" si="2385"/>
        <v>839.21148151475813</v>
      </c>
      <c r="YI31" s="348">
        <f t="shared" si="2385"/>
        <v>839.21148151475813</v>
      </c>
      <c r="YJ31" s="348">
        <f t="shared" si="2385"/>
        <v>839.21148151475813</v>
      </c>
      <c r="YK31" s="348">
        <f t="shared" si="2385"/>
        <v>839.21148151475813</v>
      </c>
      <c r="YL31" s="348">
        <f t="shared" si="2385"/>
        <v>839.21148151475813</v>
      </c>
      <c r="YM31" s="348">
        <f t="shared" si="2385"/>
        <v>839.21148151475813</v>
      </c>
      <c r="YN31" s="348">
        <f t="shared" ref="YN31:AAY31" si="2386">+KM31/KM6</f>
        <v>839.21148151475813</v>
      </c>
      <c r="YO31" s="348">
        <f t="shared" si="2386"/>
        <v>839.21148151475802</v>
      </c>
      <c r="YP31" s="348">
        <f t="shared" si="2386"/>
        <v>839.21148151475802</v>
      </c>
      <c r="YQ31" s="348">
        <f t="shared" si="2386"/>
        <v>839.21148151475825</v>
      </c>
      <c r="YR31" s="348">
        <f t="shared" si="2386"/>
        <v>839.21148151475825</v>
      </c>
      <c r="YS31" s="348">
        <f t="shared" si="2386"/>
        <v>839.21148151475813</v>
      </c>
      <c r="YT31" s="348">
        <f t="shared" si="2386"/>
        <v>839.21148151475813</v>
      </c>
      <c r="YU31" s="348">
        <f t="shared" si="2386"/>
        <v>839.21148151475813</v>
      </c>
      <c r="YV31" s="348">
        <f t="shared" si="2386"/>
        <v>839.21148151475813</v>
      </c>
      <c r="YW31" s="348">
        <f t="shared" si="2386"/>
        <v>839.21148151475813</v>
      </c>
      <c r="YX31" s="348">
        <f t="shared" si="2386"/>
        <v>839.21148151475813</v>
      </c>
      <c r="YY31" s="348">
        <f t="shared" si="2386"/>
        <v>979.01953809675979</v>
      </c>
      <c r="YZ31" s="348">
        <f t="shared" si="2386"/>
        <v>979.01953809675979</v>
      </c>
      <c r="ZA31" s="348">
        <f t="shared" si="2386"/>
        <v>979.01953809675979</v>
      </c>
      <c r="ZB31" s="348">
        <f t="shared" si="2386"/>
        <v>979.01953809675979</v>
      </c>
      <c r="ZC31" s="348">
        <f t="shared" si="2386"/>
        <v>979.01953809675979</v>
      </c>
      <c r="ZD31" s="348">
        <f t="shared" si="2386"/>
        <v>979.01953809675979</v>
      </c>
      <c r="ZE31" s="348">
        <f t="shared" si="2386"/>
        <v>979.01953809675979</v>
      </c>
      <c r="ZF31" s="348">
        <f t="shared" si="2386"/>
        <v>979.01953809675979</v>
      </c>
      <c r="ZG31" s="348">
        <f t="shared" si="2386"/>
        <v>979.01953809675979</v>
      </c>
      <c r="ZH31" s="348">
        <f t="shared" si="2386"/>
        <v>979.01953809675979</v>
      </c>
      <c r="ZI31" s="348">
        <f t="shared" si="2386"/>
        <v>979.01953809675979</v>
      </c>
      <c r="ZJ31" s="348">
        <f t="shared" si="2386"/>
        <v>979.01953809675979</v>
      </c>
      <c r="ZK31" s="348">
        <f t="shared" si="2386"/>
        <v>979.01953809675979</v>
      </c>
      <c r="ZL31" s="348">
        <f t="shared" si="2386"/>
        <v>979.01953809675979</v>
      </c>
      <c r="ZM31" s="348">
        <f t="shared" si="2386"/>
        <v>979.01953809675979</v>
      </c>
      <c r="ZN31" s="348">
        <f t="shared" si="2386"/>
        <v>979.01953809675979</v>
      </c>
      <c r="ZO31" s="348">
        <f t="shared" si="2386"/>
        <v>979.01953809675979</v>
      </c>
      <c r="ZP31" s="348">
        <f t="shared" si="2386"/>
        <v>979.01953809675979</v>
      </c>
      <c r="ZQ31" s="348">
        <f t="shared" si="2386"/>
        <v>979.01953809675979</v>
      </c>
      <c r="ZR31" s="348">
        <f t="shared" si="2386"/>
        <v>979.01953809675979</v>
      </c>
      <c r="ZS31" s="348">
        <f t="shared" si="2386"/>
        <v>979.01953809675979</v>
      </c>
      <c r="ZT31" s="348">
        <f t="shared" si="2386"/>
        <v>979.01953809675979</v>
      </c>
      <c r="ZU31" s="348">
        <f t="shared" si="2386"/>
        <v>979.01953809675979</v>
      </c>
      <c r="ZV31" s="348">
        <f t="shared" si="2386"/>
        <v>979.01953809675979</v>
      </c>
      <c r="ZW31" s="348">
        <f t="shared" si="2386"/>
        <v>979.01953809675979</v>
      </c>
      <c r="ZX31" s="348">
        <f t="shared" si="2386"/>
        <v>979.01953809675979</v>
      </c>
      <c r="ZY31" s="348">
        <f t="shared" si="2386"/>
        <v>979.01953809675979</v>
      </c>
      <c r="ZZ31" s="348">
        <f t="shared" si="2386"/>
        <v>979.01953809675979</v>
      </c>
      <c r="AAA31" s="348">
        <f t="shared" si="2386"/>
        <v>979.01953809675979</v>
      </c>
      <c r="AAB31" s="348">
        <f t="shared" si="2386"/>
        <v>979.01953809675979</v>
      </c>
      <c r="AAC31" s="348">
        <f t="shared" si="2386"/>
        <v>974.01288169143493</v>
      </c>
      <c r="AAD31" s="348">
        <f t="shared" si="2386"/>
        <v>974.01288169143493</v>
      </c>
      <c r="AAE31" s="348">
        <f t="shared" si="2386"/>
        <v>974.01288169143493</v>
      </c>
      <c r="AAF31" s="348">
        <f t="shared" si="2386"/>
        <v>974.01288169143493</v>
      </c>
      <c r="AAG31" s="348">
        <f t="shared" si="2386"/>
        <v>974.01288169143504</v>
      </c>
      <c r="AAH31" s="348">
        <f t="shared" si="2386"/>
        <v>974.01288169143493</v>
      </c>
      <c r="AAI31" s="348">
        <f t="shared" si="2386"/>
        <v>974.01288169143493</v>
      </c>
      <c r="AAJ31" s="348">
        <f t="shared" si="2386"/>
        <v>974.01288169143493</v>
      </c>
      <c r="AAK31" s="348">
        <f t="shared" si="2386"/>
        <v>974.01288169143504</v>
      </c>
      <c r="AAL31" s="348">
        <f t="shared" si="2386"/>
        <v>974.01288169143504</v>
      </c>
      <c r="AAM31" s="348">
        <f t="shared" si="2386"/>
        <v>974.01288169143493</v>
      </c>
      <c r="AAN31" s="348">
        <f t="shared" si="2386"/>
        <v>974.01288169143493</v>
      </c>
      <c r="AAO31" s="348">
        <f t="shared" si="2386"/>
        <v>974.01288169143493</v>
      </c>
      <c r="AAP31" s="348">
        <f t="shared" si="2386"/>
        <v>974.01288169143493</v>
      </c>
      <c r="AAQ31" s="348">
        <f t="shared" si="2386"/>
        <v>974.01288169143493</v>
      </c>
      <c r="AAR31" s="348">
        <f t="shared" si="2386"/>
        <v>974.01288169143493</v>
      </c>
      <c r="AAS31" s="348">
        <f t="shared" si="2386"/>
        <v>974.01288169143493</v>
      </c>
      <c r="AAT31" s="348">
        <f t="shared" si="2386"/>
        <v>974.01288169143504</v>
      </c>
      <c r="AAU31" s="348">
        <f t="shared" si="2386"/>
        <v>974.01288169143493</v>
      </c>
      <c r="AAV31" s="348">
        <f t="shared" si="2386"/>
        <v>974.01288169143504</v>
      </c>
      <c r="AAW31" s="348">
        <f t="shared" si="2386"/>
        <v>974.01288169143493</v>
      </c>
      <c r="AAX31" s="348">
        <f t="shared" si="2386"/>
        <v>974.01288169143493</v>
      </c>
      <c r="AAY31" s="348">
        <f t="shared" si="2386"/>
        <v>974.01288169143493</v>
      </c>
      <c r="AAZ31" s="348">
        <f t="shared" ref="AAZ31:ACQ31" si="2387">+MY31/MY6</f>
        <v>974.01288169143493</v>
      </c>
      <c r="ABA31" s="348">
        <f t="shared" si="2387"/>
        <v>974.01288169143493</v>
      </c>
      <c r="ABB31" s="348">
        <f t="shared" si="2387"/>
        <v>974.01288169143493</v>
      </c>
      <c r="ABC31" s="348">
        <f t="shared" si="2387"/>
        <v>974.01288169143493</v>
      </c>
      <c r="ABD31" s="348">
        <f t="shared" si="2387"/>
        <v>974.01288169143493</v>
      </c>
      <c r="ABE31" s="348">
        <f t="shared" si="2387"/>
        <v>974.01288169143493</v>
      </c>
      <c r="ABF31" s="348">
        <f t="shared" si="2387"/>
        <v>974.01288169143493</v>
      </c>
      <c r="ABG31" s="348">
        <f t="shared" si="2387"/>
        <v>974.01288169143493</v>
      </c>
      <c r="ABH31" s="348">
        <f t="shared" si="2387"/>
        <v>968.54858785829208</v>
      </c>
      <c r="ABI31" s="348">
        <f t="shared" si="2387"/>
        <v>968.54858785829208</v>
      </c>
      <c r="ABJ31" s="348">
        <f t="shared" si="2387"/>
        <v>968.54858785829208</v>
      </c>
      <c r="ABK31" s="348">
        <f t="shared" si="2387"/>
        <v>968.54858785829208</v>
      </c>
      <c r="ABL31" s="348">
        <f t="shared" si="2387"/>
        <v>968.54858785829197</v>
      </c>
      <c r="ABM31" s="348">
        <f t="shared" si="2387"/>
        <v>968.54858785829208</v>
      </c>
      <c r="ABN31" s="348">
        <f t="shared" si="2387"/>
        <v>968.54858785829208</v>
      </c>
      <c r="ABO31" s="348">
        <f t="shared" si="2387"/>
        <v>968.54858785829208</v>
      </c>
      <c r="ABP31" s="348">
        <f t="shared" si="2387"/>
        <v>968.54858785829208</v>
      </c>
      <c r="ABQ31" s="348">
        <f t="shared" si="2387"/>
        <v>968.54858785829197</v>
      </c>
      <c r="ABR31" s="348">
        <f t="shared" si="2387"/>
        <v>968.54858785829208</v>
      </c>
      <c r="ABS31" s="348">
        <f t="shared" si="2387"/>
        <v>968.54858785829208</v>
      </c>
      <c r="ABT31" s="348">
        <f t="shared" si="2387"/>
        <v>968.54858785829208</v>
      </c>
      <c r="ABU31" s="348">
        <f t="shared" si="2387"/>
        <v>968.54858785829208</v>
      </c>
      <c r="ABV31" s="348">
        <f t="shared" si="2387"/>
        <v>968.54858785829208</v>
      </c>
      <c r="ABW31" s="348">
        <f t="shared" si="2387"/>
        <v>968.54858785829208</v>
      </c>
      <c r="ABX31" s="348">
        <f t="shared" si="2387"/>
        <v>968.54858785829219</v>
      </c>
      <c r="ABY31" s="348">
        <f t="shared" si="2387"/>
        <v>968.54858785829208</v>
      </c>
      <c r="ABZ31" s="348">
        <f t="shared" si="2387"/>
        <v>968.54858785829208</v>
      </c>
      <c r="ACA31" s="348">
        <f t="shared" si="2387"/>
        <v>968.54858785829197</v>
      </c>
      <c r="ACB31" s="348">
        <f t="shared" si="2387"/>
        <v>968.54858785829219</v>
      </c>
      <c r="ACC31" s="348">
        <f t="shared" si="2387"/>
        <v>968.54858785829208</v>
      </c>
      <c r="ACD31" s="348">
        <f t="shared" si="2387"/>
        <v>968.54858785829208</v>
      </c>
      <c r="ACE31" s="348">
        <f t="shared" si="2387"/>
        <v>968.54858785829208</v>
      </c>
      <c r="ACF31" s="348">
        <f t="shared" si="2387"/>
        <v>968.54858785829197</v>
      </c>
      <c r="ACG31" s="348">
        <f t="shared" si="2387"/>
        <v>968.54858785829208</v>
      </c>
      <c r="ACH31" s="348">
        <f t="shared" si="2387"/>
        <v>968.54858785829208</v>
      </c>
      <c r="ACI31" s="348">
        <f t="shared" si="2387"/>
        <v>968.54858785829208</v>
      </c>
      <c r="ACJ31" s="348">
        <f t="shared" si="2387"/>
        <v>968.54858785829208</v>
      </c>
      <c r="ACK31" s="348">
        <f t="shared" si="2387"/>
        <v>968.54858785829208</v>
      </c>
      <c r="ACL31" s="348">
        <f t="shared" si="2387"/>
        <v>968.54858785829208</v>
      </c>
      <c r="ACM31" s="348">
        <f t="shared" si="2387"/>
        <v>968.54858785829208</v>
      </c>
      <c r="ACN31" s="348">
        <f t="shared" si="2387"/>
        <v>968.54858785829208</v>
      </c>
      <c r="ACO31" s="348">
        <f t="shared" si="2387"/>
        <v>968.54858785829219</v>
      </c>
      <c r="ACP31" s="348">
        <f t="shared" si="2387"/>
        <v>968.54858785829208</v>
      </c>
      <c r="ACQ31" s="348">
        <f t="shared" si="2387"/>
        <v>968.54858785829208</v>
      </c>
      <c r="ACR31" s="348">
        <f>+(LOOKUP(ACR5-ACR6+1,$OQ$3:$ACQ$3,$OQ$31:$ACQ$31)+LOOKUP(ACR5-ACR6+2,$OQ$3:$ACQ$3,$OQ$31:$ACQ$31))</f>
        <v>865.50127602608666</v>
      </c>
      <c r="ACS31" s="348" cm="1">
        <f t="array" ref="ACS31">+(LOOKUP(ACS5-ACS6+1,$OQ$3:$ACQ$3,$OQ$31:$ACQ$31+LOOKUP(ACS5-ACS6+2,$OQ$3:$ACQ$3,$OQ$31:$ACQ$31+LOOKUP(ACS5-ACS6+3,$OQ$3:$ACQ$3,$OQ$31:$ACQ$31+LOOKUP(ACS5-ACS6+4,$OQ$3:$ACQ$3,$OQ$31:$ACQ$31+LOOKUP(ACS5-ACS6+5,$OQ$3:$ACQ$3,$OQ$31:$ACQ$31+LOOKUP(ACS5-ACS6+6,$OQ$3:$ACQ$3,$OQ$31:$ACQ$31+LOOKUP(ACS5-ACS6+7,$OQ$3:$ACQ$3,$OQ$31:$ACQ$31))))))))</f>
        <v>3029.2544660913036</v>
      </c>
      <c r="ACT31" s="348" cm="1">
        <f t="array" ref="ACT31">+(LOOKUP(ACT5-ACT6+1,$OQ$3:$ACQ$3,$OQ$31:$ACQ$31+LOOKUP(ACT5-ACT6+2,$OQ$3:$ACQ$3,$OQ$31:$ACQ$31+LOOKUP(ACT5-ACT6+3,$OQ$3:$ACQ$3,$OQ$31:$ACQ$31+LOOKUP(ACT5-ACT6+4,$OQ$3:$ACQ$3,$OQ$31:$ACQ$31+LOOKUP(ACT5-ACT6+5,$OQ$3:$ACQ$3,$OQ$31:$ACQ$31+LOOKUP(ACT5-ACT6+6,$OQ$3:$ACQ$3,$OQ$31:$ACQ$31+LOOKUP(ACT5-ACT6+7,$OQ$3:$ACQ$3,$OQ$31:$ACQ$31))))))))</f>
        <v>3029.254466091304</v>
      </c>
      <c r="ACU31" s="348" cm="1">
        <f t="array" ref="ACU31">+(LOOKUP(ACU5-ACU6+1,$OQ$3:$ACQ$3,$OQ$31:$ACQ$31+LOOKUP(ACU5-ACU6+2,$OQ$3:$ACQ$3,$OQ$31:$ACQ$31+LOOKUP(ACU5-ACU6+3,$OQ$3:$ACQ$3,$OQ$31:$ACQ$31+LOOKUP(ACU5-ACU6+4,$OQ$3:$ACQ$3,$OQ$31:$ACQ$31+LOOKUP(ACU5-ACU6+5,$OQ$3:$ACQ$3,$OQ$31:$ACQ$31+LOOKUP(ACU5-ACU6+6,$OQ$3:$ACQ$3,$OQ$31:$ACQ$31+LOOKUP(ACU5-ACU6+7,$OQ$3:$ACQ$3,$OQ$31:$ACQ$31))))))))</f>
        <v>3029.2544660913036</v>
      </c>
      <c r="ACV31" s="348" cm="1">
        <f t="array" ref="ACV31">+(LOOKUP(ACV5-ACV6+1,$OQ$3:$ACQ$3,$OQ$31:$ACQ$31+LOOKUP(ACV5-ACV6+2,$OQ$3:$ACQ$3,$OQ$31:$ACQ$31+LOOKUP(ACV5-ACV6+3,$OQ$3:$ACQ$3,$OQ$31:$ACQ$31+LOOKUP(ACV5-ACV6+4,$OQ$3:$ACQ$3,$OQ$31:$ACQ$31+LOOKUP(ACV5-ACV6+5,$OQ$3:$ACQ$3,$OQ$31:$ACQ$31+LOOKUP(ACV5-ACV6+6,$OQ$3:$ACQ$3,$OQ$31:$ACQ$31+LOOKUP(ACV5-ACV6+7,$OQ$3:$ACQ$3,$OQ$31:$ACQ$31))))))))</f>
        <v>3058.1320439481296</v>
      </c>
      <c r="ACW31" s="348" cm="1">
        <f t="array" ref="ACW31">+(LOOKUP(ACW5-ACW6+1,$OQ$3:$ACQ$3,$OQ$31:$ACQ$31+LOOKUP(ACW5-ACW6+2,$OQ$3:$ACQ$3,$OQ$31:$ACQ$31+LOOKUP(ACW5-ACW6+3,$OQ$3:$ACQ$3,$OQ$31:$ACQ$31+LOOKUP(ACW5-ACW6+4,$OQ$3:$ACQ$3,$OQ$31:$ACQ$31+LOOKUP(ACW5-ACW6+5,$OQ$3:$ACQ$3,$OQ$31:$ACQ$31+LOOKUP(ACW5-ACW6+6,$OQ$3:$ACQ$3,$OQ$31:$ACQ$31+LOOKUP(ACW5-ACW6+7,$OQ$3:$ACQ$3,$OQ$31:$ACQ$31))))))))</f>
        <v>3069.6830750908603</v>
      </c>
      <c r="ACX31" s="348" cm="1">
        <f t="array" ref="ACX31">+(LOOKUP(ACX5-ACX6+1,$OQ$3:$ACQ$3,$OQ$31:$ACQ$31+LOOKUP(ACX5-ACX6+2,$OQ$3:$ACQ$3,$OQ$31:$ACQ$31+LOOKUP(ACX5-ACX6+3,$OQ$3:$ACQ$3,$OQ$31:$ACQ$31+LOOKUP(ACX5-ACX6+4,$OQ$3:$ACQ$3,$OQ$31:$ACQ$31+LOOKUP(ACX5-ACX6+5,$OQ$3:$ACQ$3,$OQ$31:$ACQ$31+LOOKUP(ACX5-ACX6+6,$OQ$3:$ACQ$3,$OQ$31:$ACQ$31+LOOKUP(ACX5-ACX6+7,$OQ$3:$ACQ$3,$OQ$31:$ACQ$31))))))))</f>
        <v>3069.6830750908603</v>
      </c>
      <c r="ACY31" s="348" cm="1">
        <f t="array" ref="ACY31">+(LOOKUP(ACY5-ACY6+1,$OQ$3:$ACQ$3,$OQ$31:$ACQ$31+LOOKUP(ACY5-ACY6+2,$OQ$3:$ACQ$3,$OQ$31:$ACQ$31+LOOKUP(ACY5-ACY6+3,$OQ$3:$ACQ$3,$OQ$31:$ACQ$31+LOOKUP(ACY5-ACY6+4,$OQ$3:$ACQ$3,$OQ$31:$ACQ$31+LOOKUP(ACY5-ACY6+5,$OQ$3:$ACQ$3,$OQ$31:$ACQ$31+LOOKUP(ACY5-ACY6+6,$OQ$3:$ACQ$3,$OQ$31:$ACQ$31+LOOKUP(ACY5-ACY6+7,$OQ$3:$ACQ$3,$OQ$31:$ACQ$31))))))))</f>
        <v>3069.6830750908593</v>
      </c>
      <c r="ACZ31" s="348" cm="1">
        <f t="array" ref="ACZ31">+(LOOKUP(ACZ5-ACZ6+1,$OQ$3:$ACQ$3,$OQ$31:$ACQ$31+LOOKUP(ACZ5-ACZ6+2,$OQ$3:$ACQ$3,$OQ$31:$ACQ$31+LOOKUP(ACZ5-ACZ6+3,$OQ$3:$ACQ$3,$OQ$31:$ACQ$31+LOOKUP(ACZ5-ACZ6+4,$OQ$3:$ACQ$3,$OQ$31:$ACQ$31+LOOKUP(ACZ5-ACZ6+5,$OQ$3:$ACQ$3,$OQ$31:$ACQ$31+LOOKUP(ACZ5-ACZ6+6,$OQ$3:$ACQ$3,$OQ$31:$ACQ$31+LOOKUP(ACZ5-ACZ6+7,$OQ$3:$ACQ$3,$OQ$31:$ACQ$31))))))))</f>
        <v>3088.724495864215</v>
      </c>
      <c r="ADA31" s="348" cm="1">
        <f t="array" ref="ADA31">+(LOOKUP(ADA5-ADA6+1,$OQ$3:$ACQ$3,$OQ$31:$ACQ$31+LOOKUP(ADA5-ADA6+2,$OQ$3:$ACQ$3,$OQ$31:$ACQ$31+LOOKUP(ADA5-ADA6+3,$OQ$3:$ACQ$3,$OQ$31:$ACQ$31+LOOKUP(ADA5-ADA6+4,$OQ$3:$ACQ$3,$OQ$31:$ACQ$31+LOOKUP(ADA5-ADA6+5,$OQ$3:$ACQ$3,$OQ$31:$ACQ$31+LOOKUP(ADA5-ADA6+6,$OQ$3:$ACQ$3,$OQ$31:$ACQ$31+LOOKUP(ADA5-ADA6+7,$OQ$3:$ACQ$3,$OQ$31:$ACQ$31))))))))</f>
        <v>3136.3280477976027</v>
      </c>
      <c r="ADB31" s="348" cm="1">
        <f t="array" ref="ADB31">+(LOOKUP(ADB5-ADB6+1,$OQ$3:$ACQ$3,$OQ$31:$ACQ$31+LOOKUP(ADB5-ADB6+2,$OQ$3:$ACQ$3,$OQ$31:$ACQ$31+LOOKUP(ADB5-ADB6+3,$OQ$3:$ACQ$3,$OQ$31:$ACQ$31+LOOKUP(ADB5-ADB6+4,$OQ$3:$ACQ$3,$OQ$31:$ACQ$31+LOOKUP(ADB5-ADB6+5,$OQ$3:$ACQ$3,$OQ$31:$ACQ$31+LOOKUP(ADB5-ADB6+6,$OQ$3:$ACQ$3,$OQ$31:$ACQ$31+LOOKUP(ADB5-ADB6+7,$OQ$3:$ACQ$3,$OQ$31:$ACQ$31))))))))</f>
        <v>3136.3280477976027</v>
      </c>
      <c r="ADC31" s="348" cm="1">
        <f t="array" ref="ADC31">+(LOOKUP(ADC5-ADC6+1,$OQ$3:$ACQ$3,$OQ$31:$ACQ$31+LOOKUP(ADC5-ADC6+2,$OQ$3:$ACQ$3,$OQ$31:$ACQ$31+LOOKUP(ADC5-ADC6+3,$OQ$3:$ACQ$3,$OQ$31:$ACQ$31+LOOKUP(ADC5-ADC6+4,$OQ$3:$ACQ$3,$OQ$31:$ACQ$31+LOOKUP(ADC5-ADC6+5,$OQ$3:$ACQ$3,$OQ$31:$ACQ$31+LOOKUP(ADC5-ADC6+6,$OQ$3:$ACQ$3,$OQ$31:$ACQ$31+LOOKUP(ADC5-ADC6+7,$OQ$3:$ACQ$3,$OQ$31:$ACQ$31))))))))</f>
        <v>3136.3280477976027</v>
      </c>
      <c r="ADD31" s="348" cm="1">
        <f t="array" ref="ADD31">+(LOOKUP(ADD5-ADD6+1,$OQ$3:$ACQ$3,$OQ$31:$ACQ$31+LOOKUP(ADD5-ADD6+2,$OQ$3:$ACQ$3,$OQ$31:$ACQ$31+LOOKUP(ADD5-ADD6+3,$OQ$3:$ACQ$3,$OQ$31:$ACQ$31+LOOKUP(ADD5-ADD6+4,$OQ$3:$ACQ$3,$OQ$31:$ACQ$31+LOOKUP(ADD5-ADD6+5,$OQ$3:$ACQ$3,$OQ$31:$ACQ$31+LOOKUP(ADD5-ADD6+6,$OQ$3:$ACQ$3,$OQ$31:$ACQ$31+LOOKUP(ADD5-ADD6+7,$OQ$3:$ACQ$3,$OQ$31:$ACQ$31))))))))</f>
        <v>3471.8479304265024</v>
      </c>
      <c r="ADE31" s="348" cm="1">
        <f t="array" ref="ADE31">+(LOOKUP(ADE5-ADE6+1,$OQ$3:$ACQ$3,$OQ$31:$ACQ$31+LOOKUP(ADE5-ADE6+2,$OQ$3:$ACQ$3,$OQ$31:$ACQ$31+LOOKUP(ADE5-ADE6+3,$OQ$3:$ACQ$3,$OQ$31:$ACQ$31+LOOKUP(ADE5-ADE6+4,$OQ$3:$ACQ$3,$OQ$31:$ACQ$31+LOOKUP(ADE5-ADE6+5,$OQ$3:$ACQ$3,$OQ$31:$ACQ$31+LOOKUP(ADE5-ADE6+6,$OQ$3:$ACQ$3,$OQ$31:$ACQ$31+LOOKUP(ADE5-ADE6+7,$OQ$3:$ACQ$3,$OQ$31:$ACQ$31))))))))</f>
        <v>4310.6476369987513</v>
      </c>
      <c r="ADF31" s="348" cm="1">
        <f t="array" ref="ADF31">+(LOOKUP(ADF5-ADF6+1,$OQ$3:$ACQ$3,$OQ$31:$ACQ$31+LOOKUP(ADF5-ADF6+2,$OQ$3:$ACQ$3,$OQ$31:$ACQ$31+LOOKUP(ADF5-ADF6+3,$OQ$3:$ACQ$3,$OQ$31:$ACQ$31+LOOKUP(ADF5-ADF6+4,$OQ$3:$ACQ$3,$OQ$31:$ACQ$31+LOOKUP(ADF5-ADF6+5,$OQ$3:$ACQ$3,$OQ$31:$ACQ$31+LOOKUP(ADF5-ADF6+6,$OQ$3:$ACQ$3,$OQ$31:$ACQ$31+LOOKUP(ADF5-ADF6+7,$OQ$3:$ACQ$3,$OQ$31:$ACQ$31))))))))</f>
        <v>4310.6476369987513</v>
      </c>
      <c r="ADG31" s="348" cm="1">
        <f t="array" ref="ADG31">+(LOOKUP(ADG5-ADG6+1,$OQ$3:$ACQ$3,$OQ$31:$ACQ$31+LOOKUP(ADG5-ADG6+2,$OQ$3:$ACQ$3,$OQ$31:$ACQ$31+LOOKUP(ADG5-ADG6+3,$OQ$3:$ACQ$3,$OQ$31:$ACQ$31+LOOKUP(ADG5-ADG6+4,$OQ$3:$ACQ$3,$OQ$31:$ACQ$31+LOOKUP(ADG5-ADG6+5,$OQ$3:$ACQ$3,$OQ$31:$ACQ$31+LOOKUP(ADG5-ADG6+6,$OQ$3:$ACQ$3,$OQ$31:$ACQ$31+LOOKUP(ADG5-ADG6+7,$OQ$3:$ACQ$3,$OQ$31:$ACQ$31))))))))</f>
        <v>4310.6476369987513</v>
      </c>
      <c r="ADH31" s="348" cm="1">
        <f t="array" ref="ADH31">+(LOOKUP(ADH5-ADH6+1,$OQ$3:$ACQ$3,$OQ$31:$ACQ$31+LOOKUP(ADH5-ADH6+2,$OQ$3:$ACQ$3,$OQ$31:$ACQ$31+LOOKUP(ADH5-ADH6+3,$OQ$3:$ACQ$3,$OQ$31:$ACQ$31+LOOKUP(ADH5-ADH6+4,$OQ$3:$ACQ$3,$OQ$31:$ACQ$31+LOOKUP(ADH5-ADH6+5,$OQ$3:$ACQ$3,$OQ$31:$ACQ$31+LOOKUP(ADH5-ADH6+6,$OQ$3:$ACQ$3,$OQ$31:$ACQ$31+LOOKUP(ADH5-ADH6+7,$OQ$3:$ACQ$3,$OQ$31:$ACQ$31))))))))</f>
        <v>4310.6476369987513</v>
      </c>
      <c r="ADI31" s="348" cm="1">
        <f t="array" ref="ADI31">+(LOOKUP(ADI5-ADI6+1,$OQ$3:$ACQ$3,$OQ$31:$ACQ$31+LOOKUP(ADI5-ADI6+2,$OQ$3:$ACQ$3,$OQ$31:$ACQ$31+LOOKUP(ADI5-ADI6+3,$OQ$3:$ACQ$3,$OQ$31:$ACQ$31+LOOKUP(ADI5-ADI6+4,$OQ$3:$ACQ$3,$OQ$31:$ACQ$31+LOOKUP(ADI5-ADI6+5,$OQ$3:$ACQ$3,$OQ$31:$ACQ$31+LOOKUP(ADI5-ADI6+6,$OQ$3:$ACQ$3,$OQ$31:$ACQ$31+LOOKUP(ADI5-ADI6+7,$OQ$3:$ACQ$3,$OQ$31:$ACQ$31))))))))</f>
        <v>4174.2476203141814</v>
      </c>
      <c r="ADJ31" s="348" cm="1">
        <f t="array" ref="ADJ31">+(LOOKUP(ADJ5-ADJ6+1,$OQ$3:$ACQ$3,$OQ$31:$ACQ$31+LOOKUP(ADJ5-ADJ6+2,$OQ$3:$ACQ$3,$OQ$31:$ACQ$31+LOOKUP(ADJ5-ADJ6+3,$OQ$3:$ACQ$3,$OQ$31:$ACQ$31+LOOKUP(ADJ5-ADJ6+4,$OQ$3:$ACQ$3,$OQ$31:$ACQ$31+LOOKUP(ADJ5-ADJ6+5,$OQ$3:$ACQ$3,$OQ$31:$ACQ$31+LOOKUP(ADJ5-ADJ6+6,$OQ$3:$ACQ$3,$OQ$31:$ACQ$31+LOOKUP(ADJ5-ADJ6+7,$OQ$3:$ACQ$3,$OQ$31:$ACQ$31))))))))</f>
        <v>4151.5142842000869</v>
      </c>
      <c r="ADK31" s="348" cm="1">
        <f t="array" ref="ADK31">+(LOOKUP(ADK5-ADK6+1,$OQ$3:$ACQ$3,$OQ$31:$ACQ$31+LOOKUP(ADK5-ADK6+2,$OQ$3:$ACQ$3,$OQ$31:$ACQ$31+LOOKUP(ADK5-ADK6+3,$OQ$3:$ACQ$3,$OQ$31:$ACQ$31+LOOKUP(ADK5-ADK6+4,$OQ$3:$ACQ$3,$OQ$31:$ACQ$31+LOOKUP(ADK5-ADK6+5,$OQ$3:$ACQ$3,$OQ$31:$ACQ$31+LOOKUP(ADK5-ADK6+6,$OQ$3:$ACQ$3,$OQ$31:$ACQ$31+LOOKUP(ADK5-ADK6+7,$OQ$3:$ACQ$3,$OQ$31:$ACQ$31))))))))</f>
        <v>4151.5142842000869</v>
      </c>
      <c r="ADL31" s="348" cm="1">
        <f t="array" ref="ADL31">+(LOOKUP(ADL5-ADL6+1,$OQ$3:$ACQ$3,$OQ$31:$ACQ$31+LOOKUP(ADL5-ADL6+2,$OQ$3:$ACQ$3,$OQ$31:$ACQ$31+LOOKUP(ADL5-ADL6+3,$OQ$3:$ACQ$3,$OQ$31:$ACQ$31+LOOKUP(ADL5-ADL6+4,$OQ$3:$ACQ$3,$OQ$31:$ACQ$31+LOOKUP(ADL5-ADL6+5,$OQ$3:$ACQ$3,$OQ$31:$ACQ$31+LOOKUP(ADL5-ADL6+6,$OQ$3:$ACQ$3,$OQ$31:$ACQ$31+LOOKUP(ADL5-ADL6+7,$OQ$3:$ACQ$3,$OQ$31:$ACQ$31))))))))</f>
        <v>4151.5142842000869</v>
      </c>
      <c r="ADM31" s="348" cm="1">
        <f t="array" ref="ADM31">+(LOOKUP(ADM5-ADM6+1,$OQ$3:$ACQ$3,$OQ$31:$ACQ$31+LOOKUP(ADM5-ADM6+2,$OQ$3:$ACQ$3,$OQ$31:$ACQ$31+LOOKUP(ADM5-ADM6+3,$OQ$3:$ACQ$3,$OQ$31:$ACQ$31+LOOKUP(ADM5-ADM6+4,$OQ$3:$ACQ$3,$OQ$31:$ACQ$31+LOOKUP(ADM5-ADM6+5,$OQ$3:$ACQ$3,$OQ$31:$ACQ$31+LOOKUP(ADM5-ADM6+6,$OQ$3:$ACQ$3,$OQ$31:$ACQ$31+LOOKUP(ADM5-ADM6+7,$OQ$3:$ACQ$3,$OQ$31:$ACQ$31))))))))</f>
        <v>4215.6418865013056</v>
      </c>
      <c r="ADN31" s="348" cm="1">
        <f t="array" ref="ADN31">+(LOOKUP(ADN5-ADN6+1,$OQ$3:$ACQ$3,$OQ$31:$ACQ$31+LOOKUP(ADN5-ADN6+2,$OQ$3:$ACQ$3,$OQ$31:$ACQ$31+LOOKUP(ADN5-ADN6+3,$OQ$3:$ACQ$3,$OQ$31:$ACQ$31+LOOKUP(ADN5-ADN6+4,$OQ$3:$ACQ$3,$OQ$31:$ACQ$31+LOOKUP(ADN5-ADN6+5,$OQ$3:$ACQ$3,$OQ$31:$ACQ$31+LOOKUP(ADN5-ADN6+6,$OQ$3:$ACQ$3,$OQ$31:$ACQ$31+LOOKUP(ADN5-ADN6+7,$OQ$3:$ACQ$3,$OQ$31:$ACQ$31))))))))</f>
        <v>4263.7375882272208</v>
      </c>
      <c r="ADO31" s="348" cm="1">
        <f t="array" ref="ADO31">+(LOOKUP(ADO5-ADO6+1,$OQ$3:$ACQ$3,$OQ$31:$ACQ$31+LOOKUP(ADO5-ADO6+2,$OQ$3:$ACQ$3,$OQ$31:$ACQ$31+LOOKUP(ADO5-ADO6+3,$OQ$3:$ACQ$3,$OQ$31:$ACQ$31+LOOKUP(ADO5-ADO6+4,$OQ$3:$ACQ$3,$OQ$31:$ACQ$31+LOOKUP(ADO5-ADO6+5,$OQ$3:$ACQ$3,$OQ$31:$ACQ$31+LOOKUP(ADO5-ADO6+6,$OQ$3:$ACQ$3,$OQ$31:$ACQ$31+LOOKUP(ADO5-ADO6+7,$OQ$3:$ACQ$3,$OQ$31:$ACQ$31))))))))</f>
        <v>4263.7375882272208</v>
      </c>
      <c r="ADP31" s="348" cm="1">
        <f t="array" ref="ADP31">+(LOOKUP(ADP5-ADP6+1,$OQ$3:$ACQ$3,$OQ$31:$ACQ$31+LOOKUP(ADP5-ADP6+2,$OQ$3:$ACQ$3,$OQ$31:$ACQ$31+LOOKUP(ADP5-ADP6+3,$OQ$3:$ACQ$3,$OQ$31:$ACQ$31+LOOKUP(ADP5-ADP6+4,$OQ$3:$ACQ$3,$OQ$31:$ACQ$31+LOOKUP(ADP5-ADP6+5,$OQ$3:$ACQ$3,$OQ$31:$ACQ$31+LOOKUP(ADP5-ADP6+6,$OQ$3:$ACQ$3,$OQ$31:$ACQ$31+LOOKUP(ADP5-ADP6+7,$OQ$3:$ACQ$3,$OQ$31:$ACQ$31))))))))</f>
        <v>4263.7375882272208</v>
      </c>
      <c r="ADQ31" s="348" cm="1">
        <f t="array" ref="ADQ31">+(LOOKUP(ADQ5-ADQ6+1,$OQ$3:$ACQ$3,$OQ$31:$ACQ$31+LOOKUP(ADQ5-ADQ6+2,$OQ$3:$ACQ$3,$OQ$31:$ACQ$31+LOOKUP(ADQ5-ADQ6+3,$OQ$3:$ACQ$3,$OQ$31:$ACQ$31+LOOKUP(ADQ5-ADQ6+4,$OQ$3:$ACQ$3,$OQ$31:$ACQ$31+LOOKUP(ADQ5-ADQ6+5,$OQ$3:$ACQ$3,$OQ$31:$ACQ$31+LOOKUP(ADQ5-ADQ6+6,$OQ$3:$ACQ$3,$OQ$31:$ACQ$31+LOOKUP(ADQ5-ADQ6+7,$OQ$3:$ACQ$3,$OQ$31:$ACQ$31))))))))</f>
        <v>4576.6078576293685</v>
      </c>
      <c r="ADR31" s="348" cm="1">
        <f t="array" ref="ADR31">+(LOOKUP(ADR5-ADR6+1,$OQ$3:$ACQ$3,$OQ$31:$ACQ$31+LOOKUP(ADR5-ADR6+2,$OQ$3:$ACQ$3,$OQ$31:$ACQ$31+LOOKUP(ADR5-ADR6+3,$OQ$3:$ACQ$3,$OQ$31:$ACQ$31+LOOKUP(ADR5-ADR6+4,$OQ$3:$ACQ$3,$OQ$31:$ACQ$31+LOOKUP(ADR5-ADR6+5,$OQ$3:$ACQ$3,$OQ$31:$ACQ$31+LOOKUP(ADR5-ADR6+6,$OQ$3:$ACQ$3,$OQ$31:$ACQ$31+LOOKUP(ADR5-ADR6+7,$OQ$3:$ACQ$3,$OQ$31:$ACQ$31))))))))</f>
        <v>6453.8294740422498</v>
      </c>
      <c r="ADS31" s="348" cm="1">
        <f t="array" ref="ADS31">+(LOOKUP(ADS5-ADS6+1,$OQ$3:$ACQ$3,$OQ$31:$ACQ$31+LOOKUP(ADS5-ADS6+2,$OQ$3:$ACQ$3,$OQ$31:$ACQ$31+LOOKUP(ADS5-ADS6+3,$OQ$3:$ACQ$3,$OQ$31:$ACQ$31+LOOKUP(ADS5-ADS6+4,$OQ$3:$ACQ$3,$OQ$31:$ACQ$31+LOOKUP(ADS5-ADS6+5,$OQ$3:$ACQ$3,$OQ$31:$ACQ$31+LOOKUP(ADS5-ADS6+6,$OQ$3:$ACQ$3,$OQ$31:$ACQ$31+LOOKUP(ADS5-ADS6+7,$OQ$3:$ACQ$3,$OQ$31:$ACQ$31))))))))</f>
        <v>6453.8294740422498</v>
      </c>
      <c r="ADT31" s="348" cm="1">
        <f t="array" ref="ADT31">+(LOOKUP(ADT5-ADT6+1,$OQ$3:$ACQ$3,$OQ$31:$ACQ$31+LOOKUP(ADT5-ADT6+2,$OQ$3:$ACQ$3,$OQ$31:$ACQ$31+LOOKUP(ADT5-ADT6+3,$OQ$3:$ACQ$3,$OQ$31:$ACQ$31+LOOKUP(ADT5-ADT6+4,$OQ$3:$ACQ$3,$OQ$31:$ACQ$31+LOOKUP(ADT5-ADT6+5,$OQ$3:$ACQ$3,$OQ$31:$ACQ$31+LOOKUP(ADT5-ADT6+6,$OQ$3:$ACQ$3,$OQ$31:$ACQ$31+LOOKUP(ADT5-ADT6+7,$OQ$3:$ACQ$3,$OQ$31:$ACQ$31))))))))</f>
        <v>6453.8294740422498</v>
      </c>
      <c r="ADU31" s="348" cm="1">
        <f t="array" ref="ADU31">+(LOOKUP(ADU5-ADU6+1,$OQ$3:$ACQ$3,$OQ$31:$ACQ$31+LOOKUP(ADU5-ADU6+2,$OQ$3:$ACQ$3,$OQ$31:$ACQ$31+LOOKUP(ADU5-ADU6+3,$OQ$3:$ACQ$3,$OQ$31:$ACQ$31+LOOKUP(ADU5-ADU6+4,$OQ$3:$ACQ$3,$OQ$31:$ACQ$31+LOOKUP(ADU5-ADU6+5,$OQ$3:$ACQ$3,$OQ$31:$ACQ$31+LOOKUP(ADU5-ADU6+6,$OQ$3:$ACQ$3,$OQ$31:$ACQ$31+LOOKUP(ADU5-ADU6+7,$OQ$3:$ACQ$3,$OQ$31:$ACQ$31))))))))</f>
        <v>6453.8294740422498</v>
      </c>
      <c r="ADV31" s="348" cm="1">
        <f t="array" ref="ADV31">+(LOOKUP(ADV5-ADV6+1,$OQ$3:$ACQ$3,$OQ$31:$ACQ$31+LOOKUP(ADV5-ADV6+2,$OQ$3:$ACQ$3,$OQ$31:$ACQ$31+LOOKUP(ADV5-ADV6+3,$OQ$3:$ACQ$3,$OQ$31:$ACQ$31+LOOKUP(ADV5-ADV6+4,$OQ$3:$ACQ$3,$OQ$31:$ACQ$31+LOOKUP(ADV5-ADV6+5,$OQ$3:$ACQ$3,$OQ$31:$ACQ$31+LOOKUP(ADV5-ADV6+6,$OQ$3:$ACQ$3,$OQ$31:$ACQ$31+LOOKUP(ADV5-ADV6+7,$OQ$3:$ACQ$3,$OQ$31:$ACQ$31))))))))</f>
        <v>5915.7008413465801</v>
      </c>
      <c r="ADW31" s="348" cm="1">
        <f t="array" ref="ADW31">+(LOOKUP(ADW5-ADW6+1,$OQ$3:$ACQ$3,$OQ$31:$ACQ$31+LOOKUP(ADW5-ADW6+2,$OQ$3:$ACQ$3,$OQ$31:$ACQ$31+LOOKUP(ADW5-ADW6+3,$OQ$3:$ACQ$3,$OQ$31:$ACQ$31+LOOKUP(ADW5-ADW6+4,$OQ$3:$ACQ$3,$OQ$31:$ACQ$31+LOOKUP(ADW5-ADW6+5,$OQ$3:$ACQ$3,$OQ$31:$ACQ$31+LOOKUP(ADW5-ADW6+6,$OQ$3:$ACQ$3,$OQ$31:$ACQ$31+LOOKUP(ADW5-ADW6+7,$OQ$3:$ACQ$3,$OQ$31:$ACQ$31))))))))</f>
        <v>5826.0127358973023</v>
      </c>
      <c r="ADX31" s="348" cm="1">
        <f t="array" ref="ADX31">+(LOOKUP(ADX5-ADX6+1,$OQ$3:$ACQ$3,$OQ$31:$ACQ$31+LOOKUP(ADX5-ADX6+2,$OQ$3:$ACQ$3,$OQ$31:$ACQ$31+LOOKUP(ADX5-ADX6+3,$OQ$3:$ACQ$3,$OQ$31:$ACQ$31+LOOKUP(ADX5-ADX6+4,$OQ$3:$ACQ$3,$OQ$31:$ACQ$31+LOOKUP(ADX5-ADX6+5,$OQ$3:$ACQ$3,$OQ$31:$ACQ$31+LOOKUP(ADX5-ADX6+6,$OQ$3:$ACQ$3,$OQ$31:$ACQ$31+LOOKUP(ADX5-ADX6+7,$OQ$3:$ACQ$3,$OQ$31:$ACQ$31))))))))</f>
        <v>5826.0127358973023</v>
      </c>
      <c r="ADY31" s="348" cm="1">
        <f t="array" ref="ADY31">+(LOOKUP(ADY5-ADY6+1,$OQ$3:$ACQ$3,$OQ$31:$ACQ$31+LOOKUP(ADY5-ADY6+2,$OQ$3:$ACQ$3,$OQ$31:$ACQ$31+LOOKUP(ADY5-ADY6+3,$OQ$3:$ACQ$3,$OQ$31:$ACQ$31+LOOKUP(ADY5-ADY6+4,$OQ$3:$ACQ$3,$OQ$31:$ACQ$31+LOOKUP(ADY5-ADY6+5,$OQ$3:$ACQ$3,$OQ$31:$ACQ$31+LOOKUP(ADY5-ADY6+6,$OQ$3:$ACQ$3,$OQ$31:$ACQ$31+LOOKUP(ADY5-ADY6+7,$OQ$3:$ACQ$3,$OQ$31:$ACQ$31))))))))</f>
        <v>5826.0127358973023</v>
      </c>
      <c r="ADZ31" s="348" cm="1">
        <f t="array" ref="ADZ31">+(LOOKUP(ADZ5-ADZ6+1,$OQ$3:$ACQ$3,$OQ$31:$ACQ$31+LOOKUP(ADZ5-ADZ6+2,$OQ$3:$ACQ$3,$OQ$31:$ACQ$31+LOOKUP(ADZ5-ADZ6+3,$OQ$3:$ACQ$3,$OQ$31:$ACQ$31+LOOKUP(ADZ5-ADZ6+4,$OQ$3:$ACQ$3,$OQ$31:$ACQ$31+LOOKUP(ADZ5-ADZ6+5,$OQ$3:$ACQ$3,$OQ$31:$ACQ$31+LOOKUP(ADZ5-ADZ6+6,$OQ$3:$ACQ$3,$OQ$31:$ACQ$31+LOOKUP(ADZ5-ADZ6+7,$OQ$3:$ACQ$3,$OQ$31:$ACQ$31))))))))</f>
        <v>5846.7845793427332</v>
      </c>
      <c r="AEA31" s="348" cm="1">
        <f t="array" ref="AEA31">+(LOOKUP(AEA5-AEA6+1,$OQ$3:$ACQ$3,$OQ$31:$ACQ$31+LOOKUP(AEA5-AEA6+2,$OQ$3:$ACQ$3,$OQ$31:$ACQ$31+LOOKUP(AEA5-AEA6+3,$OQ$3:$ACQ$3,$OQ$31:$ACQ$31+LOOKUP(AEA5-AEA6+4,$OQ$3:$ACQ$3,$OQ$31:$ACQ$31+LOOKUP(AEA5-AEA6+5,$OQ$3:$ACQ$3,$OQ$31:$ACQ$31+LOOKUP(AEA5-AEA6+6,$OQ$3:$ACQ$3,$OQ$31:$ACQ$31+LOOKUP(AEA5-AEA6+7,$OQ$3:$ACQ$3,$OQ$31:$ACQ$31))))))))</f>
        <v>5874.4803706033063</v>
      </c>
      <c r="AEB31" s="348" cm="1">
        <f t="array" ref="AEB31">+(LOOKUP(AEB5-AEB6+1,$OQ$3:$ACQ$3,$OQ$31:$ACQ$31+LOOKUP(AEB5-AEB6+2,$OQ$3:$ACQ$3,$OQ$31:$ACQ$31+LOOKUP(AEB5-AEB6+3,$OQ$3:$ACQ$3,$OQ$31:$ACQ$31+LOOKUP(AEB5-AEB6+4,$OQ$3:$ACQ$3,$OQ$31:$ACQ$31+LOOKUP(AEB5-AEB6+5,$OQ$3:$ACQ$3,$OQ$31:$ACQ$31+LOOKUP(AEB5-AEB6+6,$OQ$3:$ACQ$3,$OQ$31:$ACQ$31+LOOKUP(AEB5-AEB6+7,$OQ$3:$ACQ$3,$OQ$31:$ACQ$31))))))))</f>
        <v>5874.4803706033063</v>
      </c>
      <c r="AEC31" s="348" cm="1">
        <f t="array" ref="AEC31">+(LOOKUP(AEC5-AEC6+1,$OQ$3:$ACQ$3,$OQ$31:$ACQ$31+LOOKUP(AEC5-AEC6+2,$OQ$3:$ACQ$3,$OQ$31:$ACQ$31+LOOKUP(AEC5-AEC6+3,$OQ$3:$ACQ$3,$OQ$31:$ACQ$31+LOOKUP(AEC5-AEC6+4,$OQ$3:$ACQ$3,$OQ$31:$ACQ$31+LOOKUP(AEC5-AEC6+5,$OQ$3:$ACQ$3,$OQ$31:$ACQ$31+LOOKUP(AEC5-AEC6+6,$OQ$3:$ACQ$3,$OQ$31:$ACQ$31+LOOKUP(AEC5-AEC6+7,$OQ$3:$ACQ$3,$OQ$31:$ACQ$31))))))))</f>
        <v>5874.4803706033063</v>
      </c>
      <c r="AED31" s="348" cm="1">
        <f t="array" ref="AED31">+(LOOKUP(AED5-AED6+1,$OQ$3:$ACQ$3,$OQ$31:$ACQ$31+LOOKUP(AED5-AED6+2,$OQ$3:$ACQ$3,$OQ$31:$ACQ$31+LOOKUP(AED5-AED6+3,$OQ$3:$ACQ$3,$OQ$31:$ACQ$31+LOOKUP(AED5-AED6+4,$OQ$3:$ACQ$3,$OQ$31:$ACQ$31+LOOKUP(AED5-AED6+5,$OQ$3:$ACQ$3,$OQ$31:$ACQ$31+LOOKUP(AED5-AED6+6,$OQ$3:$ACQ$3,$OQ$31:$ACQ$31+LOOKUP(AED5-AED6+7,$OQ$3:$ACQ$3,$OQ$31:$ACQ$31))))))))</f>
        <v>5874.4803706033063</v>
      </c>
      <c r="AEE31" s="348" cm="1">
        <f t="array" ref="AEE31">+(LOOKUP(AEE5-AEE6+1,$OQ$3:$ACQ$3,$OQ$31:$ACQ$31+LOOKUP(AEE5-AEE6+2,$OQ$3:$ACQ$3,$OQ$31:$ACQ$31+LOOKUP(AEE5-AEE6+3,$OQ$3:$ACQ$3,$OQ$31:$ACQ$31+LOOKUP(AEE5-AEE6+4,$OQ$3:$ACQ$3,$OQ$31:$ACQ$31+LOOKUP(AEE5-AEE6+5,$OQ$3:$ACQ$3,$OQ$31:$ACQ$31+LOOKUP(AEE5-AEE6+6,$OQ$3:$ACQ$3,$OQ$31:$ACQ$31+LOOKUP(AEE5-AEE6+7,$OQ$3:$ACQ$3,$OQ$31:$ACQ$31))))))))</f>
        <v>6853.1367666773185</v>
      </c>
      <c r="AEF31" s="348" cm="1">
        <f t="array" ref="AEF31">+(LOOKUP(AEF5-AEF6+1,$OQ$3:$ACQ$3,$OQ$31:$ACQ$31+LOOKUP(AEF5-AEF6+2,$OQ$3:$ACQ$3,$OQ$31:$ACQ$31+LOOKUP(AEF5-AEF6+3,$OQ$3:$ACQ$3,$OQ$31:$ACQ$31+LOOKUP(AEF5-AEF6+4,$OQ$3:$ACQ$3,$OQ$31:$ACQ$31+LOOKUP(AEF5-AEF6+5,$OQ$3:$ACQ$3,$OQ$31:$ACQ$31+LOOKUP(AEF5-AEF6+6,$OQ$3:$ACQ$3,$OQ$31:$ACQ$31+LOOKUP(AEF5-AEF6+7,$OQ$3:$ACQ$3,$OQ$31:$ACQ$31))))))))</f>
        <v>6853.1367666773185</v>
      </c>
      <c r="AEG31" s="348" cm="1">
        <f t="array" ref="AEG31">+(LOOKUP(AEG5-AEG6+1,$OQ$3:$ACQ$3,$OQ$31:$ACQ$31+LOOKUP(AEG5-AEG6+2,$OQ$3:$ACQ$3,$OQ$31:$ACQ$31+LOOKUP(AEG5-AEG6+3,$OQ$3:$ACQ$3,$OQ$31:$ACQ$31+LOOKUP(AEG5-AEG6+4,$OQ$3:$ACQ$3,$OQ$31:$ACQ$31+LOOKUP(AEG5-AEG6+5,$OQ$3:$ACQ$3,$OQ$31:$ACQ$31+LOOKUP(AEG5-AEG6+6,$OQ$3:$ACQ$3,$OQ$31:$ACQ$31+LOOKUP(AEG5-AEG6+7,$OQ$3:$ACQ$3,$OQ$31:$ACQ$31))))))))</f>
        <v>6853.1367666773185</v>
      </c>
      <c r="AEH31" s="348" cm="1">
        <f t="array" ref="AEH31">+(LOOKUP(AEH5-AEH6+1,$OQ$3:$ACQ$3,$OQ$31:$ACQ$31+LOOKUP(AEH5-AEH6+2,$OQ$3:$ACQ$3,$OQ$31:$ACQ$31+LOOKUP(AEH5-AEH6+3,$OQ$3:$ACQ$3,$OQ$31:$ACQ$31+LOOKUP(AEH5-AEH6+4,$OQ$3:$ACQ$3,$OQ$31:$ACQ$31+LOOKUP(AEH5-AEH6+5,$OQ$3:$ACQ$3,$OQ$31:$ACQ$31+LOOKUP(AEH5-AEH6+6,$OQ$3:$ACQ$3,$OQ$31:$ACQ$31+LOOKUP(AEH5-AEH6+7,$OQ$3:$ACQ$3,$OQ$31:$ACQ$31))))))))</f>
        <v>6853.1367666773185</v>
      </c>
      <c r="AEI31" s="348" cm="1">
        <f t="array" ref="AEI31">+(LOOKUP(AEI5-AEI6+1,$OQ$3:$ACQ$3,$OQ$31:$ACQ$31+LOOKUP(AEI5-AEI6+2,$OQ$3:$ACQ$3,$OQ$31:$ACQ$31+LOOKUP(AEI5-AEI6+3,$OQ$3:$ACQ$3,$OQ$31:$ACQ$31+LOOKUP(AEI5-AEI6+4,$OQ$3:$ACQ$3,$OQ$31:$ACQ$31+LOOKUP(AEI5-AEI6+5,$OQ$3:$ACQ$3,$OQ$31:$ACQ$31+LOOKUP(AEI5-AEI6+6,$OQ$3:$ACQ$3,$OQ$31:$ACQ$31+LOOKUP(AEI5-AEI6+7,$OQ$3:$ACQ$3,$OQ$31:$ACQ$31))))))))</f>
        <v>6828.1034846506946</v>
      </c>
      <c r="AEJ31" s="348" cm="1">
        <f t="array" ref="AEJ31">+(LOOKUP(AEJ5-AEJ6+1,$OQ$3:$ACQ$3,$OQ$31:$ACQ$31+LOOKUP(AEJ5-AEJ6+2,$OQ$3:$ACQ$3,$OQ$31:$ACQ$31+LOOKUP(AEJ5-AEJ6+3,$OQ$3:$ACQ$3,$OQ$31:$ACQ$31+LOOKUP(AEJ5-AEJ6+4,$OQ$3:$ACQ$3,$OQ$31:$ACQ$31+LOOKUP(AEJ5-AEJ6+5,$OQ$3:$ACQ$3,$OQ$31:$ACQ$31+LOOKUP(AEJ5-AEJ6+6,$OQ$3:$ACQ$3,$OQ$31:$ACQ$31+LOOKUP(AEJ5-AEJ6+7,$OQ$3:$ACQ$3,$OQ$31:$ACQ$31))))))))</f>
        <v>6818.0901718400446</v>
      </c>
      <c r="AEK31" s="348" cm="1">
        <f t="array" ref="AEK31">+(LOOKUP(AEK5-AEK6+1,$OQ$3:$ACQ$3,$OQ$31:$ACQ$31+LOOKUP(AEK5-AEK6+2,$OQ$3:$ACQ$3,$OQ$31:$ACQ$31+LOOKUP(AEK5-AEK6+3,$OQ$3:$ACQ$3,$OQ$31:$ACQ$31+LOOKUP(AEK5-AEK6+4,$OQ$3:$ACQ$3,$OQ$31:$ACQ$31+LOOKUP(AEK5-AEK6+5,$OQ$3:$ACQ$3,$OQ$31:$ACQ$31+LOOKUP(AEK5-AEK6+6,$OQ$3:$ACQ$3,$OQ$31:$ACQ$31+LOOKUP(AEK5-AEK6+7,$OQ$3:$ACQ$3,$OQ$31:$ACQ$31))))))))</f>
        <v>6818.0901718400446</v>
      </c>
      <c r="AEL31" s="348" cm="1">
        <f t="array" ref="AEL31">+(LOOKUP(AEL5-AEL6+1,$OQ$3:$ACQ$3,$OQ$31:$ACQ$31+LOOKUP(AEL5-AEL6+2,$OQ$3:$ACQ$3,$OQ$31:$ACQ$31+LOOKUP(AEL5-AEL6+3,$OQ$3:$ACQ$3,$OQ$31:$ACQ$31+LOOKUP(AEL5-AEL6+4,$OQ$3:$ACQ$3,$OQ$31:$ACQ$31+LOOKUP(AEL5-AEL6+5,$OQ$3:$ACQ$3,$OQ$31:$ACQ$31+LOOKUP(AEL5-AEL6+6,$OQ$3:$ACQ$3,$OQ$31:$ACQ$31+LOOKUP(AEL5-AEL6+7,$OQ$3:$ACQ$3,$OQ$31:$ACQ$31))))))))</f>
        <v>6818.0901718400446</v>
      </c>
      <c r="AEM31" s="348" cm="1">
        <f t="array" ref="AEM31">+(LOOKUP(AEM5-AEM6+1,$OQ$3:$ACQ$3,$OQ$31:$ACQ$31+LOOKUP(AEM5-AEM6+2,$OQ$3:$ACQ$3,$OQ$31:$ACQ$31+LOOKUP(AEM5-AEM6+3,$OQ$3:$ACQ$3,$OQ$31:$ACQ$31+LOOKUP(AEM5-AEM6+4,$OQ$3:$ACQ$3,$OQ$31:$ACQ$31+LOOKUP(AEM5-AEM6+5,$OQ$3:$ACQ$3,$OQ$31:$ACQ$31+LOOKUP(AEM5-AEM6+6,$OQ$3:$ACQ$3,$OQ$31:$ACQ$31+LOOKUP(AEM5-AEM6+7,$OQ$3:$ACQ$3,$OQ$31:$ACQ$31))))))))</f>
        <v>6807.1615841737585</v>
      </c>
      <c r="AEN31" s="348" cm="1">
        <f t="array" ref="AEN31">+(LOOKUP(AEN5-AEN6+1,$OQ$3:$ACQ$3,$OQ$31:$ACQ$31+LOOKUP(AEN5-AEN6+2,$OQ$3:$ACQ$3,$OQ$31:$ACQ$31+LOOKUP(AEN5-AEN6+3,$OQ$3:$ACQ$3,$OQ$31:$ACQ$31+LOOKUP(AEN5-AEN6+4,$OQ$3:$ACQ$3,$OQ$31:$ACQ$31+LOOKUP(AEN5-AEN6+5,$OQ$3:$ACQ$3,$OQ$31:$ACQ$31+LOOKUP(AEN5-AEN6+6,$OQ$3:$ACQ$3,$OQ$31:$ACQ$31+LOOKUP(AEN5-AEN6+7,$OQ$3:$ACQ$3,$OQ$31:$ACQ$31))))))))</f>
        <v>6779.8401150080444</v>
      </c>
      <c r="AEO31" s="348" cm="1">
        <f t="array" ref="AEO31">+(LOOKUP(AEO5-AEO6+1,$OQ$3:$ACQ$3,$OQ$31:$ACQ$31+LOOKUP(AEO5-AEO6+2,$OQ$3:$ACQ$3,$OQ$31:$ACQ$31+LOOKUP(AEO5-AEO6+3,$OQ$3:$ACQ$3,$OQ$31:$ACQ$31+LOOKUP(AEO5-AEO6+4,$OQ$3:$ACQ$3,$OQ$31:$ACQ$31+LOOKUP(AEO5-AEO6+5,$OQ$3:$ACQ$3,$OQ$31:$ACQ$31+LOOKUP(AEO5-AEO6+6,$OQ$3:$ACQ$3,$OQ$31:$ACQ$31+LOOKUP(AEO5-AEO6+7,$OQ$3:$ACQ$3,$OQ$31:$ACQ$31))))))))</f>
        <v>6779.8401150080444</v>
      </c>
      <c r="AEP31" s="348" cm="1">
        <f t="array" ref="AEP31">+(LOOKUP(AEP5-AEP6+1,$OQ$3:$ACQ$3,$OQ$31:$ACQ$31+LOOKUP(AEP5-AEP6+2,$OQ$3:$ACQ$3,$OQ$31:$ACQ$31+LOOKUP(AEP5-AEP6+3,$OQ$3:$ACQ$3,$OQ$31:$ACQ$31+LOOKUP(AEP5-AEP6+4,$OQ$3:$ACQ$3,$OQ$31:$ACQ$31+LOOKUP(AEP5-AEP6+5,$OQ$3:$ACQ$3,$OQ$31:$ACQ$31+LOOKUP(AEP5-AEP6+6,$OQ$3:$ACQ$3,$OQ$31:$ACQ$31+LOOKUP(AEP5-AEP6+7,$OQ$3:$ACQ$3,$OQ$31:$ACQ$31))))))))</f>
        <v>6779.8401150080454</v>
      </c>
      <c r="AEQ31" s="348" cm="1">
        <f t="array" ref="AEQ31">+(LOOKUP(AEQ5-AEQ6+1,$OQ$3:$ACQ$3,$OQ$31:$ACQ$31+LOOKUP(AEQ5-AEQ6+2,$OQ$3:$ACQ$3,$OQ$31:$ACQ$31+LOOKUP(AEQ5-AEQ6+3,$OQ$3:$ACQ$3,$OQ$31:$ACQ$31+LOOKUP(AEQ5-AEQ6+4,$OQ$3:$ACQ$3,$OQ$31:$ACQ$31+LOOKUP(AEQ5-AEQ6+5,$OQ$3:$ACQ$3,$OQ$31:$ACQ$31+LOOKUP(AEQ5-AEQ6+6,$OQ$3:$ACQ$3,$OQ$31:$ACQ$31+LOOKUP(AEQ5-AEQ6+7,$OQ$3:$ACQ$3,$OQ$31:$ACQ$31))))))))</f>
        <v>6779.8401150080444</v>
      </c>
      <c r="AER31" s="348" cm="1">
        <f t="array" ref="AER31">+(LOOKUP(AER5-AER6+1,$OQ$3:$ACQ$3,$OQ$31:$ACQ$31+LOOKUP(AER5-AER6+2,$OQ$3:$ACQ$3,$OQ$31:$ACQ$31+LOOKUP(AER5-AER6+3,$OQ$3:$ACQ$3,$OQ$31:$ACQ$31+LOOKUP(AER5-AER6+4,$OQ$3:$ACQ$3,$OQ$31:$ACQ$31+LOOKUP(AER5-AER6+5,$OQ$3:$ACQ$3,$OQ$31:$ACQ$31+LOOKUP(AER5-AER6+6,$OQ$3:$ACQ$3,$OQ$31:$ACQ$31)))))))</f>
        <v>5811.2915271497532</v>
      </c>
    </row>
    <row r="32" spans="1:877" x14ac:dyDescent="0.2">
      <c r="A32" s="463" t="s">
        <v>122</v>
      </c>
      <c r="B32" s="347">
        <f>+(B25*B15*B34/100)/31.1035</f>
        <v>10818.765950326084</v>
      </c>
      <c r="C32" s="348">
        <f t="shared" ref="C32:M32" si="2388">+(C25*C15*C34/100)/31.1035</f>
        <v>13594.310761116665</v>
      </c>
      <c r="D32" s="348">
        <f t="shared" si="2388"/>
        <v>12545.312191190411</v>
      </c>
      <c r="E32" s="348">
        <f t="shared" si="2388"/>
        <v>19090.010963851615</v>
      </c>
      <c r="F32" s="348">
        <f t="shared" si="2388"/>
        <v>17792.204075143229</v>
      </c>
      <c r="G32" s="348">
        <f t="shared" si="2388"/>
        <v>18882.266462149117</v>
      </c>
      <c r="H32" s="348">
        <f t="shared" si="2388"/>
        <v>27659.269174466783</v>
      </c>
      <c r="I32" s="348">
        <f t="shared" si="2388"/>
        <v>25800.91354468805</v>
      </c>
      <c r="J32" s="348">
        <f t="shared" si="2388"/>
        <v>26015.555926957502</v>
      </c>
      <c r="K32" s="348">
        <f t="shared" si="2388"/>
        <v>29370.586142902794</v>
      </c>
      <c r="L32" s="348">
        <f t="shared" si="2388"/>
        <v>30194.399332434481</v>
      </c>
      <c r="M32" s="348">
        <f t="shared" si="2388"/>
        <v>34867.749162898515</v>
      </c>
      <c r="N32" s="347">
        <f t="shared" si="2338"/>
        <v>36958.38890263316</v>
      </c>
      <c r="O32" s="348">
        <f t="shared" si="2339"/>
        <v>55764.481501143964</v>
      </c>
      <c r="P32" s="348">
        <f t="shared" si="2340"/>
        <v>79475.738646112339</v>
      </c>
      <c r="Q32" s="349">
        <f t="shared" si="2341"/>
        <v>94432.734638235794</v>
      </c>
      <c r="R32" s="347">
        <f>+SUM($B$32:B32)</f>
        <v>10818.765950326084</v>
      </c>
      <c r="S32" s="348">
        <f>+SUM($B$32:C32)</f>
        <v>24413.076711442751</v>
      </c>
      <c r="T32" s="348">
        <f>+SUM($B$32:D32)</f>
        <v>36958.38890263316</v>
      </c>
      <c r="U32" s="348">
        <f>+SUM($B$32:E32)</f>
        <v>56048.399866484775</v>
      </c>
      <c r="V32" s="348">
        <f>+SUM($B$32:F32)</f>
        <v>73840.603941628011</v>
      </c>
      <c r="W32" s="348">
        <f>+SUM($B$32:G32)</f>
        <v>92722.870403777124</v>
      </c>
      <c r="X32" s="348">
        <f>+SUM($B$32:H32)</f>
        <v>120382.13957824391</v>
      </c>
      <c r="Y32" s="348">
        <f>+SUM($B$32:I32)</f>
        <v>146183.05312293195</v>
      </c>
      <c r="Z32" s="348">
        <f>+SUM($B$32:J32)</f>
        <v>172198.60904988943</v>
      </c>
      <c r="AA32" s="348">
        <f>+SUM($B$32:K32)</f>
        <v>201569.19519279222</v>
      </c>
      <c r="AB32" s="348">
        <f>+SUM($B$32:L32)</f>
        <v>231763.59452522671</v>
      </c>
      <c r="AC32" s="349">
        <f>+SUM($B$32:M32)</f>
        <v>266631.34368812526</v>
      </c>
      <c r="AD32" s="334">
        <f>+B32/AD6</f>
        <v>432.75063801304333</v>
      </c>
      <c r="AE32" s="334">
        <f>+C32/AE6</f>
        <v>438.52615358440858</v>
      </c>
      <c r="AF32" s="334">
        <f>+D32/AF6</f>
        <v>448.04686397108611</v>
      </c>
      <c r="AG32" s="334">
        <f>+E32/AG6</f>
        <v>615.80680528553592</v>
      </c>
      <c r="AH32" s="334">
        <f t="shared" ref="AH32" si="2389">+F32/AH6</f>
        <v>593.07346917144093</v>
      </c>
      <c r="AI32" s="334">
        <f>+G32/AI6</f>
        <v>609.10536974674574</v>
      </c>
      <c r="AJ32" s="334">
        <f>+H32/AJ6</f>
        <v>921.97563914889281</v>
      </c>
      <c r="AK32" s="334">
        <f t="shared" ref="AK32" si="2390">+I32/AK6</f>
        <v>832.28753369961453</v>
      </c>
      <c r="AL32" s="334">
        <f>+J32/AL6</f>
        <v>839.21148151475813</v>
      </c>
      <c r="AM32" s="334">
        <f>+K32/AM6</f>
        <v>979.01953809675979</v>
      </c>
      <c r="AN32" s="334">
        <f t="shared" ref="AN32" si="2391">+L32/AN6</f>
        <v>974.01288169143493</v>
      </c>
      <c r="AO32" s="334">
        <f t="shared" ref="AO32" si="2392">+M32/AO6</f>
        <v>968.54858785829208</v>
      </c>
      <c r="AP32" s="347">
        <f>+$AD$32*AP6</f>
        <v>432.75063801304333</v>
      </c>
      <c r="AQ32" s="348">
        <f t="shared" ref="AQ32:BN32" si="2393">+$AD$32*AQ6</f>
        <v>865.50127602608666</v>
      </c>
      <c r="AR32" s="348">
        <f t="shared" si="2393"/>
        <v>1298.25191403913</v>
      </c>
      <c r="AS32" s="348">
        <f t="shared" si="2393"/>
        <v>1731.0025520521733</v>
      </c>
      <c r="AT32" s="348">
        <f t="shared" si="2393"/>
        <v>2163.7531900652166</v>
      </c>
      <c r="AU32" s="348">
        <f t="shared" si="2393"/>
        <v>2596.5038280782601</v>
      </c>
      <c r="AV32" s="348">
        <f t="shared" si="2393"/>
        <v>3029.2544660913031</v>
      </c>
      <c r="AW32" s="348">
        <f t="shared" si="2393"/>
        <v>3462.0051041043466</v>
      </c>
      <c r="AX32" s="348">
        <f t="shared" si="2393"/>
        <v>3894.7557421173901</v>
      </c>
      <c r="AY32" s="348">
        <f t="shared" si="2393"/>
        <v>4327.5063801304332</v>
      </c>
      <c r="AZ32" s="348">
        <f t="shared" si="2393"/>
        <v>4760.2570181434767</v>
      </c>
      <c r="BA32" s="348">
        <f t="shared" si="2393"/>
        <v>5193.0076561565202</v>
      </c>
      <c r="BB32" s="348">
        <f t="shared" si="2393"/>
        <v>5625.7582941695637</v>
      </c>
      <c r="BC32" s="348">
        <f t="shared" si="2393"/>
        <v>6058.5089321826063</v>
      </c>
      <c r="BD32" s="348">
        <f t="shared" si="2393"/>
        <v>6491.2595701956498</v>
      </c>
      <c r="BE32" s="348">
        <f t="shared" si="2393"/>
        <v>6924.0102082086933</v>
      </c>
      <c r="BF32" s="348">
        <f t="shared" si="2393"/>
        <v>7356.7608462217368</v>
      </c>
      <c r="BG32" s="348">
        <f t="shared" si="2393"/>
        <v>7789.5114842347803</v>
      </c>
      <c r="BH32" s="348">
        <f t="shared" si="2393"/>
        <v>8222.2621222478228</v>
      </c>
      <c r="BI32" s="348">
        <f t="shared" si="2393"/>
        <v>8655.0127602608663</v>
      </c>
      <c r="BJ32" s="348">
        <f t="shared" si="2393"/>
        <v>9087.7633982739098</v>
      </c>
      <c r="BK32" s="348">
        <f t="shared" si="2393"/>
        <v>9520.5140362869533</v>
      </c>
      <c r="BL32" s="348">
        <f t="shared" si="2393"/>
        <v>9953.2646742999968</v>
      </c>
      <c r="BM32" s="348">
        <f t="shared" si="2393"/>
        <v>10386.01531231304</v>
      </c>
      <c r="BN32" s="349">
        <f t="shared" si="2393"/>
        <v>10818.765950326084</v>
      </c>
      <c r="BO32" s="347">
        <f t="shared" ref="BO32:CS32" si="2394">+$AE$32*BO6</f>
        <v>438.52615358440858</v>
      </c>
      <c r="BP32" s="348">
        <f t="shared" si="2394"/>
        <v>877.05230716881715</v>
      </c>
      <c r="BQ32" s="348">
        <f t="shared" si="2394"/>
        <v>1315.5784607532257</v>
      </c>
      <c r="BR32" s="348">
        <f t="shared" si="2394"/>
        <v>1754.1046143376343</v>
      </c>
      <c r="BS32" s="348">
        <f t="shared" si="2394"/>
        <v>2192.6307679220427</v>
      </c>
      <c r="BT32" s="348">
        <f t="shared" si="2394"/>
        <v>2631.1569215064515</v>
      </c>
      <c r="BU32" s="348">
        <f t="shared" si="2394"/>
        <v>3069.6830750908603</v>
      </c>
      <c r="BV32" s="348">
        <f t="shared" si="2394"/>
        <v>3508.2092286752686</v>
      </c>
      <c r="BW32" s="348">
        <f t="shared" si="2394"/>
        <v>3946.735382259677</v>
      </c>
      <c r="BX32" s="348">
        <f t="shared" si="2394"/>
        <v>4385.2615358440853</v>
      </c>
      <c r="BY32" s="348">
        <f t="shared" si="2394"/>
        <v>4823.7876894284946</v>
      </c>
      <c r="BZ32" s="348">
        <f t="shared" si="2394"/>
        <v>5262.3138430129029</v>
      </c>
      <c r="CA32" s="348">
        <f t="shared" si="2394"/>
        <v>5700.8399965973113</v>
      </c>
      <c r="CB32" s="348">
        <f t="shared" si="2394"/>
        <v>6139.3661501817205</v>
      </c>
      <c r="CC32" s="348">
        <f t="shared" si="2394"/>
        <v>6577.8923037661289</v>
      </c>
      <c r="CD32" s="348">
        <f t="shared" si="2394"/>
        <v>7016.4184573505372</v>
      </c>
      <c r="CE32" s="348">
        <f t="shared" si="2394"/>
        <v>7454.9446109349456</v>
      </c>
      <c r="CF32" s="348">
        <f t="shared" si="2394"/>
        <v>7893.4707645193539</v>
      </c>
      <c r="CG32" s="348">
        <f t="shared" si="2394"/>
        <v>8331.9969181037632</v>
      </c>
      <c r="CH32" s="348">
        <f t="shared" si="2394"/>
        <v>8770.5230716881706</v>
      </c>
      <c r="CI32" s="348">
        <f t="shared" si="2394"/>
        <v>9209.0492252725799</v>
      </c>
      <c r="CJ32" s="348">
        <f t="shared" si="2394"/>
        <v>9647.5753788569891</v>
      </c>
      <c r="CK32" s="348">
        <f t="shared" si="2394"/>
        <v>10086.101532441397</v>
      </c>
      <c r="CL32" s="348">
        <f t="shared" si="2394"/>
        <v>10524.627686025806</v>
      </c>
      <c r="CM32" s="348">
        <f t="shared" si="2394"/>
        <v>10963.153839610215</v>
      </c>
      <c r="CN32" s="348">
        <f t="shared" si="2394"/>
        <v>11401.679993194623</v>
      </c>
      <c r="CO32" s="348">
        <f t="shared" si="2394"/>
        <v>11840.206146779032</v>
      </c>
      <c r="CP32" s="348">
        <f t="shared" si="2394"/>
        <v>12278.732300363441</v>
      </c>
      <c r="CQ32" s="348">
        <f t="shared" si="2394"/>
        <v>12717.258453947848</v>
      </c>
      <c r="CR32" s="348">
        <f t="shared" si="2394"/>
        <v>13155.784607532258</v>
      </c>
      <c r="CS32" s="349">
        <f t="shared" si="2394"/>
        <v>13594.310761116665</v>
      </c>
      <c r="CT32" s="347">
        <f t="shared" ref="CT32:DU32" si="2395">+$AF$32*CT6</f>
        <v>448.04686397108611</v>
      </c>
      <c r="CU32" s="348">
        <f t="shared" si="2395"/>
        <v>896.09372794217222</v>
      </c>
      <c r="CV32" s="348">
        <f t="shared" si="2395"/>
        <v>1344.1405919132583</v>
      </c>
      <c r="CW32" s="348">
        <f t="shared" si="2395"/>
        <v>1792.1874558843444</v>
      </c>
      <c r="CX32" s="348">
        <f t="shared" si="2395"/>
        <v>2240.2343198554304</v>
      </c>
      <c r="CY32" s="348">
        <f t="shared" si="2395"/>
        <v>2688.2811838265166</v>
      </c>
      <c r="CZ32" s="348">
        <f t="shared" si="2395"/>
        <v>3136.3280477976027</v>
      </c>
      <c r="DA32" s="348">
        <f t="shared" si="2395"/>
        <v>3584.3749117686889</v>
      </c>
      <c r="DB32" s="348">
        <f t="shared" si="2395"/>
        <v>4032.4217757397751</v>
      </c>
      <c r="DC32" s="348">
        <f t="shared" si="2395"/>
        <v>4480.4686397108608</v>
      </c>
      <c r="DD32" s="348">
        <f t="shared" si="2395"/>
        <v>4928.5155036819469</v>
      </c>
      <c r="DE32" s="348">
        <f t="shared" si="2395"/>
        <v>5376.5623676530331</v>
      </c>
      <c r="DF32" s="348">
        <f t="shared" si="2395"/>
        <v>5824.6092316241193</v>
      </c>
      <c r="DG32" s="348">
        <f t="shared" si="2395"/>
        <v>6272.6560955952054</v>
      </c>
      <c r="DH32" s="348">
        <f t="shared" si="2395"/>
        <v>6720.7029595662916</v>
      </c>
      <c r="DI32" s="348">
        <f t="shared" si="2395"/>
        <v>7168.7498235373778</v>
      </c>
      <c r="DJ32" s="348">
        <f t="shared" si="2395"/>
        <v>7616.7966875084639</v>
      </c>
      <c r="DK32" s="348">
        <f t="shared" si="2395"/>
        <v>8064.8435514795501</v>
      </c>
      <c r="DL32" s="348">
        <f t="shared" si="2395"/>
        <v>8512.8904154506363</v>
      </c>
      <c r="DM32" s="348">
        <f t="shared" si="2395"/>
        <v>8960.9372794217215</v>
      </c>
      <c r="DN32" s="348">
        <f t="shared" si="2395"/>
        <v>9408.9841433928086</v>
      </c>
      <c r="DO32" s="348">
        <f t="shared" si="2395"/>
        <v>9857.0310073638939</v>
      </c>
      <c r="DP32" s="348">
        <f t="shared" si="2395"/>
        <v>10305.077871334981</v>
      </c>
      <c r="DQ32" s="348">
        <f t="shared" si="2395"/>
        <v>10753.124735306066</v>
      </c>
      <c r="DR32" s="348">
        <f t="shared" si="2395"/>
        <v>11201.171599277153</v>
      </c>
      <c r="DS32" s="348">
        <f t="shared" si="2395"/>
        <v>11649.218463248239</v>
      </c>
      <c r="DT32" s="348">
        <f t="shared" si="2395"/>
        <v>12097.265327219326</v>
      </c>
      <c r="DU32" s="348">
        <f t="shared" si="2395"/>
        <v>12545.312191190411</v>
      </c>
      <c r="DV32" s="347">
        <f t="shared" ref="DV32:EZ32" si="2396">+$AG$32*DV6</f>
        <v>615.80680528553592</v>
      </c>
      <c r="DW32" s="348">
        <f t="shared" si="2396"/>
        <v>1231.6136105710718</v>
      </c>
      <c r="DX32" s="348">
        <f t="shared" si="2396"/>
        <v>1847.4204158566076</v>
      </c>
      <c r="DY32" s="348">
        <f t="shared" si="2396"/>
        <v>2463.2272211421437</v>
      </c>
      <c r="DZ32" s="348">
        <f t="shared" si="2396"/>
        <v>3079.0340264276797</v>
      </c>
      <c r="EA32" s="348">
        <f t="shared" si="2396"/>
        <v>3694.8408317132153</v>
      </c>
      <c r="EB32" s="348">
        <f t="shared" si="2396"/>
        <v>4310.6476369987513</v>
      </c>
      <c r="EC32" s="348">
        <f t="shared" si="2396"/>
        <v>4926.4544422842873</v>
      </c>
      <c r="ED32" s="348">
        <f t="shared" si="2396"/>
        <v>5542.2612475698234</v>
      </c>
      <c r="EE32" s="348">
        <f t="shared" si="2396"/>
        <v>6158.0680528553594</v>
      </c>
      <c r="EF32" s="348">
        <f t="shared" si="2396"/>
        <v>6773.8748581408954</v>
      </c>
      <c r="EG32" s="348">
        <f t="shared" si="2396"/>
        <v>7389.6816634264305</v>
      </c>
      <c r="EH32" s="348">
        <f t="shared" si="2396"/>
        <v>8005.4884687119666</v>
      </c>
      <c r="EI32" s="348">
        <f t="shared" si="2396"/>
        <v>8621.2952739975026</v>
      </c>
      <c r="EJ32" s="348">
        <f t="shared" si="2396"/>
        <v>9237.1020792830386</v>
      </c>
      <c r="EK32" s="348">
        <f t="shared" si="2396"/>
        <v>9852.9088845685746</v>
      </c>
      <c r="EL32" s="348">
        <f t="shared" si="2396"/>
        <v>10468.715689854111</v>
      </c>
      <c r="EM32" s="348">
        <f t="shared" si="2396"/>
        <v>11084.522495139647</v>
      </c>
      <c r="EN32" s="348">
        <f t="shared" si="2396"/>
        <v>11700.329300425183</v>
      </c>
      <c r="EO32" s="348">
        <f t="shared" si="2396"/>
        <v>12316.136105710719</v>
      </c>
      <c r="EP32" s="348">
        <f t="shared" si="2396"/>
        <v>12931.942910996255</v>
      </c>
      <c r="EQ32" s="348">
        <f t="shared" si="2396"/>
        <v>13547.749716281791</v>
      </c>
      <c r="ER32" s="348">
        <f t="shared" si="2396"/>
        <v>14163.556521567327</v>
      </c>
      <c r="ES32" s="348">
        <f t="shared" si="2396"/>
        <v>14779.363326852861</v>
      </c>
      <c r="ET32" s="348">
        <f t="shared" si="2396"/>
        <v>15395.170132138397</v>
      </c>
      <c r="EU32" s="348">
        <f t="shared" si="2396"/>
        <v>16010.976937423933</v>
      </c>
      <c r="EV32" s="348">
        <f t="shared" si="2396"/>
        <v>16626.783742709471</v>
      </c>
      <c r="EW32" s="348">
        <f t="shared" si="2396"/>
        <v>17242.590547995005</v>
      </c>
      <c r="EX32" s="348">
        <f t="shared" si="2396"/>
        <v>17858.397353280543</v>
      </c>
      <c r="EY32" s="348">
        <f t="shared" si="2396"/>
        <v>18474.204158566077</v>
      </c>
      <c r="EZ32" s="348">
        <f t="shared" si="2396"/>
        <v>19090.010963851615</v>
      </c>
      <c r="FA32" s="347">
        <f t="shared" ref="FA32:GD32" si="2397">+$AH$32*FA6</f>
        <v>593.07346917144093</v>
      </c>
      <c r="FB32" s="348">
        <f t="shared" si="2397"/>
        <v>1186.1469383428819</v>
      </c>
      <c r="FC32" s="348">
        <f t="shared" si="2397"/>
        <v>1779.2204075143227</v>
      </c>
      <c r="FD32" s="348">
        <f t="shared" si="2397"/>
        <v>2372.2938766857637</v>
      </c>
      <c r="FE32" s="348">
        <f t="shared" si="2397"/>
        <v>2965.3673458572048</v>
      </c>
      <c r="FF32" s="348">
        <f t="shared" si="2397"/>
        <v>3558.4408150286454</v>
      </c>
      <c r="FG32" s="348">
        <f t="shared" si="2397"/>
        <v>4151.5142842000869</v>
      </c>
      <c r="FH32" s="348">
        <f t="shared" si="2397"/>
        <v>4744.5877533715275</v>
      </c>
      <c r="FI32" s="348">
        <f t="shared" si="2397"/>
        <v>5337.6612225429681</v>
      </c>
      <c r="FJ32" s="348">
        <f t="shared" si="2397"/>
        <v>5930.7346917144096</v>
      </c>
      <c r="FK32" s="348">
        <f t="shared" si="2397"/>
        <v>6523.8081608858502</v>
      </c>
      <c r="FL32" s="348">
        <f t="shared" si="2397"/>
        <v>7116.8816300572907</v>
      </c>
      <c r="FM32" s="348">
        <f t="shared" si="2397"/>
        <v>7709.9550992287323</v>
      </c>
      <c r="FN32" s="348">
        <f t="shared" si="2397"/>
        <v>8303.0285684001738</v>
      </c>
      <c r="FO32" s="348">
        <f t="shared" si="2397"/>
        <v>8896.1020375716143</v>
      </c>
      <c r="FP32" s="348">
        <f t="shared" si="2397"/>
        <v>9489.1755067430549</v>
      </c>
      <c r="FQ32" s="348">
        <f t="shared" si="2397"/>
        <v>10082.248975914496</v>
      </c>
      <c r="FR32" s="348">
        <f t="shared" si="2397"/>
        <v>10675.322445085936</v>
      </c>
      <c r="FS32" s="348">
        <f t="shared" si="2397"/>
        <v>11268.395914257379</v>
      </c>
      <c r="FT32" s="348">
        <f t="shared" si="2397"/>
        <v>11861.469383428819</v>
      </c>
      <c r="FU32" s="348">
        <f t="shared" si="2397"/>
        <v>12454.54285260026</v>
      </c>
      <c r="FV32" s="348">
        <f t="shared" si="2397"/>
        <v>13047.6163217717</v>
      </c>
      <c r="FW32" s="348">
        <f t="shared" si="2397"/>
        <v>13640.689790943141</v>
      </c>
      <c r="FX32" s="348">
        <f t="shared" si="2397"/>
        <v>14233.763260114581</v>
      </c>
      <c r="FY32" s="348">
        <f t="shared" si="2397"/>
        <v>14826.836729286024</v>
      </c>
      <c r="FZ32" s="348">
        <f t="shared" si="2397"/>
        <v>15419.910198457465</v>
      </c>
      <c r="GA32" s="348">
        <f t="shared" si="2397"/>
        <v>16012.983667628905</v>
      </c>
      <c r="GB32" s="348">
        <f t="shared" si="2397"/>
        <v>16606.057136800348</v>
      </c>
      <c r="GC32" s="348">
        <f t="shared" si="2397"/>
        <v>17199.130605971786</v>
      </c>
      <c r="GD32" s="348">
        <f t="shared" si="2397"/>
        <v>17792.204075143229</v>
      </c>
      <c r="GE32" s="347">
        <f t="shared" ref="GE32:HI32" si="2398">+$AI$32*GE6</f>
        <v>609.10536974674574</v>
      </c>
      <c r="GF32" s="348">
        <f t="shared" si="2398"/>
        <v>1218.2107394934915</v>
      </c>
      <c r="GG32" s="348">
        <f t="shared" si="2398"/>
        <v>1827.3161092402372</v>
      </c>
      <c r="GH32" s="348">
        <f t="shared" si="2398"/>
        <v>2436.4214789869829</v>
      </c>
      <c r="GI32" s="348">
        <f t="shared" si="2398"/>
        <v>3045.5268487337289</v>
      </c>
      <c r="GJ32" s="348">
        <f t="shared" si="2398"/>
        <v>3654.6322184804744</v>
      </c>
      <c r="GK32" s="348">
        <f t="shared" si="2398"/>
        <v>4263.7375882272199</v>
      </c>
      <c r="GL32" s="348">
        <f t="shared" si="2398"/>
        <v>4872.8429579739659</v>
      </c>
      <c r="GM32" s="348">
        <f t="shared" si="2398"/>
        <v>5481.9483277207119</v>
      </c>
      <c r="GN32" s="348">
        <f t="shared" si="2398"/>
        <v>6091.0536974674578</v>
      </c>
      <c r="GO32" s="348">
        <f t="shared" si="2398"/>
        <v>6700.1590672142029</v>
      </c>
      <c r="GP32" s="348">
        <f t="shared" si="2398"/>
        <v>7309.2644369609488</v>
      </c>
      <c r="GQ32" s="348">
        <f t="shared" si="2398"/>
        <v>7918.3698067076948</v>
      </c>
      <c r="GR32" s="348">
        <f t="shared" si="2398"/>
        <v>8527.4751764544399</v>
      </c>
      <c r="GS32" s="348">
        <f t="shared" si="2398"/>
        <v>9136.5805462011867</v>
      </c>
      <c r="GT32" s="348">
        <f t="shared" si="2398"/>
        <v>9745.6859159479318</v>
      </c>
      <c r="GU32" s="348">
        <f t="shared" si="2398"/>
        <v>10354.791285694677</v>
      </c>
      <c r="GV32" s="348">
        <f t="shared" si="2398"/>
        <v>10963.896655441424</v>
      </c>
      <c r="GW32" s="348">
        <f t="shared" si="2398"/>
        <v>11573.002025188169</v>
      </c>
      <c r="GX32" s="348">
        <f t="shared" si="2398"/>
        <v>12182.107394934916</v>
      </c>
      <c r="GY32" s="348">
        <f t="shared" si="2398"/>
        <v>12791.212764681661</v>
      </c>
      <c r="GZ32" s="348">
        <f t="shared" si="2398"/>
        <v>13400.318134428406</v>
      </c>
      <c r="HA32" s="348">
        <f t="shared" si="2398"/>
        <v>14009.423504175153</v>
      </c>
      <c r="HB32" s="348">
        <f t="shared" si="2398"/>
        <v>14618.528873921898</v>
      </c>
      <c r="HC32" s="348">
        <f t="shared" si="2398"/>
        <v>15227.634243668643</v>
      </c>
      <c r="HD32" s="348">
        <f t="shared" si="2398"/>
        <v>15836.73961341539</v>
      </c>
      <c r="HE32" s="348">
        <f t="shared" si="2398"/>
        <v>16445.844983162136</v>
      </c>
      <c r="HF32" s="348">
        <f t="shared" si="2398"/>
        <v>17054.95035290888</v>
      </c>
      <c r="HG32" s="348">
        <f t="shared" si="2398"/>
        <v>17664.055722655627</v>
      </c>
      <c r="HH32" s="348">
        <f t="shared" si="2398"/>
        <v>18273.161092402373</v>
      </c>
      <c r="HI32" s="349">
        <f t="shared" si="2398"/>
        <v>18882.266462149117</v>
      </c>
      <c r="HJ32" s="347">
        <f t="shared" ref="HJ32:IM32" si="2399">+$AJ$32*HJ6</f>
        <v>921.97563914889281</v>
      </c>
      <c r="HK32" s="348">
        <f t="shared" si="2399"/>
        <v>1843.9512782977856</v>
      </c>
      <c r="HL32" s="348">
        <f t="shared" si="2399"/>
        <v>2765.9269174466785</v>
      </c>
      <c r="HM32" s="348">
        <f t="shared" si="2399"/>
        <v>3687.9025565955712</v>
      </c>
      <c r="HN32" s="348">
        <f t="shared" si="2399"/>
        <v>4609.8781957444644</v>
      </c>
      <c r="HO32" s="348">
        <f t="shared" si="2399"/>
        <v>5531.8538348933571</v>
      </c>
      <c r="HP32" s="348">
        <f t="shared" si="2399"/>
        <v>6453.8294740422498</v>
      </c>
      <c r="HQ32" s="348">
        <f t="shared" si="2399"/>
        <v>7375.8051131911425</v>
      </c>
      <c r="HR32" s="348">
        <f t="shared" si="2399"/>
        <v>8297.7807523400352</v>
      </c>
      <c r="HS32" s="348">
        <f t="shared" si="2399"/>
        <v>9219.7563914889288</v>
      </c>
      <c r="HT32" s="348">
        <f t="shared" si="2399"/>
        <v>10141.732030637821</v>
      </c>
      <c r="HU32" s="348">
        <f t="shared" si="2399"/>
        <v>11063.707669786714</v>
      </c>
      <c r="HV32" s="348">
        <f t="shared" si="2399"/>
        <v>11985.683308935606</v>
      </c>
      <c r="HW32" s="348">
        <f t="shared" si="2399"/>
        <v>12907.6589480845</v>
      </c>
      <c r="HX32" s="348">
        <f t="shared" si="2399"/>
        <v>13829.634587233391</v>
      </c>
      <c r="HY32" s="348">
        <f t="shared" si="2399"/>
        <v>14751.610226382285</v>
      </c>
      <c r="HZ32" s="348">
        <f t="shared" si="2399"/>
        <v>15673.585865531179</v>
      </c>
      <c r="IA32" s="348">
        <f t="shared" si="2399"/>
        <v>16595.56150468007</v>
      </c>
      <c r="IB32" s="348">
        <f t="shared" si="2399"/>
        <v>17517.537143828962</v>
      </c>
      <c r="IC32" s="348">
        <f t="shared" si="2399"/>
        <v>18439.512782977858</v>
      </c>
      <c r="ID32" s="348">
        <f t="shared" si="2399"/>
        <v>19361.488422126749</v>
      </c>
      <c r="IE32" s="348">
        <f t="shared" si="2399"/>
        <v>20283.464061275641</v>
      </c>
      <c r="IF32" s="348">
        <f t="shared" si="2399"/>
        <v>21205.439700424533</v>
      </c>
      <c r="IG32" s="348">
        <f t="shared" si="2399"/>
        <v>22127.415339573428</v>
      </c>
      <c r="IH32" s="348">
        <f t="shared" si="2399"/>
        <v>23049.39097872232</v>
      </c>
      <c r="II32" s="348">
        <f t="shared" si="2399"/>
        <v>23971.366617871212</v>
      </c>
      <c r="IJ32" s="348">
        <f t="shared" si="2399"/>
        <v>24893.342257020107</v>
      </c>
      <c r="IK32" s="348">
        <f t="shared" si="2399"/>
        <v>25815.317896168999</v>
      </c>
      <c r="IL32" s="348">
        <f t="shared" si="2399"/>
        <v>26737.293535317891</v>
      </c>
      <c r="IM32" s="348">
        <f t="shared" si="2399"/>
        <v>27659.269174466783</v>
      </c>
      <c r="IN32" s="347">
        <f t="shared" ref="IN32:JR32" si="2400">+$AK$32*IN6</f>
        <v>832.28753369961453</v>
      </c>
      <c r="IO32" s="348">
        <f t="shared" si="2400"/>
        <v>1664.5750673992291</v>
      </c>
      <c r="IP32" s="348">
        <f t="shared" si="2400"/>
        <v>2496.8626010988437</v>
      </c>
      <c r="IQ32" s="348">
        <f t="shared" si="2400"/>
        <v>3329.1501347984581</v>
      </c>
      <c r="IR32" s="348">
        <f t="shared" si="2400"/>
        <v>4161.4376684980725</v>
      </c>
      <c r="IS32" s="348">
        <f t="shared" si="2400"/>
        <v>4993.7252021976874</v>
      </c>
      <c r="IT32" s="348">
        <f t="shared" si="2400"/>
        <v>5826.0127358973014</v>
      </c>
      <c r="IU32" s="348">
        <f t="shared" si="2400"/>
        <v>6658.3002695969162</v>
      </c>
      <c r="IV32" s="348">
        <f t="shared" si="2400"/>
        <v>7490.5878032965311</v>
      </c>
      <c r="IW32" s="348">
        <f t="shared" si="2400"/>
        <v>8322.8753369961451</v>
      </c>
      <c r="IX32" s="348">
        <f t="shared" si="2400"/>
        <v>9155.1628706957599</v>
      </c>
      <c r="IY32" s="348">
        <f t="shared" si="2400"/>
        <v>9987.4504043953748</v>
      </c>
      <c r="IZ32" s="348">
        <f t="shared" si="2400"/>
        <v>10819.73793809499</v>
      </c>
      <c r="JA32" s="348">
        <f t="shared" si="2400"/>
        <v>11652.025471794603</v>
      </c>
      <c r="JB32" s="348">
        <f t="shared" si="2400"/>
        <v>12484.313005494218</v>
      </c>
      <c r="JC32" s="348">
        <f t="shared" si="2400"/>
        <v>13316.600539193832</v>
      </c>
      <c r="JD32" s="348">
        <f t="shared" si="2400"/>
        <v>14148.888072893447</v>
      </c>
      <c r="JE32" s="348">
        <f t="shared" si="2400"/>
        <v>14981.175606593062</v>
      </c>
      <c r="JF32" s="348">
        <f t="shared" si="2400"/>
        <v>15813.463140292675</v>
      </c>
      <c r="JG32" s="348">
        <f t="shared" si="2400"/>
        <v>16645.75067399229</v>
      </c>
      <c r="JH32" s="348">
        <f t="shared" si="2400"/>
        <v>17478.038207691905</v>
      </c>
      <c r="JI32" s="348">
        <f t="shared" si="2400"/>
        <v>18310.32574139152</v>
      </c>
      <c r="JJ32" s="348">
        <f t="shared" si="2400"/>
        <v>19142.613275091135</v>
      </c>
      <c r="JK32" s="348">
        <f t="shared" si="2400"/>
        <v>19974.90080879075</v>
      </c>
      <c r="JL32" s="348">
        <f t="shared" si="2400"/>
        <v>20807.188342490364</v>
      </c>
      <c r="JM32" s="348">
        <f t="shared" si="2400"/>
        <v>21639.475876189979</v>
      </c>
      <c r="JN32" s="348">
        <f t="shared" si="2400"/>
        <v>22471.763409889591</v>
      </c>
      <c r="JO32" s="348">
        <f t="shared" si="2400"/>
        <v>23304.050943589205</v>
      </c>
      <c r="JP32" s="348">
        <f t="shared" si="2400"/>
        <v>24136.33847728882</v>
      </c>
      <c r="JQ32" s="348">
        <f t="shared" si="2400"/>
        <v>24968.626010988435</v>
      </c>
      <c r="JR32" s="349">
        <f t="shared" si="2400"/>
        <v>25800.91354468805</v>
      </c>
      <c r="JS32" s="347">
        <f t="shared" ref="JS32:KW32" si="2401">+$AL$32*JS6</f>
        <v>839.21148151475813</v>
      </c>
      <c r="JT32" s="348">
        <f t="shared" si="2401"/>
        <v>1678.4229630295163</v>
      </c>
      <c r="JU32" s="348">
        <f t="shared" si="2401"/>
        <v>2517.6344445442746</v>
      </c>
      <c r="JV32" s="348">
        <f t="shared" si="2401"/>
        <v>3356.8459260590325</v>
      </c>
      <c r="JW32" s="348">
        <f t="shared" si="2401"/>
        <v>4196.0574075737904</v>
      </c>
      <c r="JX32" s="348">
        <f t="shared" si="2401"/>
        <v>5035.2688890885493</v>
      </c>
      <c r="JY32" s="348">
        <f t="shared" si="2401"/>
        <v>5874.4803706033072</v>
      </c>
      <c r="JZ32" s="348">
        <f t="shared" si="2401"/>
        <v>6713.6918521180651</v>
      </c>
      <c r="KA32" s="348">
        <f t="shared" si="2401"/>
        <v>7552.903333632823</v>
      </c>
      <c r="KB32" s="348">
        <f t="shared" si="2401"/>
        <v>8392.1148151475809</v>
      </c>
      <c r="KC32" s="348">
        <f t="shared" si="2401"/>
        <v>9231.3262966623388</v>
      </c>
      <c r="KD32" s="348">
        <f t="shared" si="2401"/>
        <v>10070.537778177099</v>
      </c>
      <c r="KE32" s="348">
        <f t="shared" si="2401"/>
        <v>10909.749259691856</v>
      </c>
      <c r="KF32" s="348">
        <f t="shared" si="2401"/>
        <v>11748.960741206614</v>
      </c>
      <c r="KG32" s="348">
        <f t="shared" si="2401"/>
        <v>12588.172222721372</v>
      </c>
      <c r="KH32" s="348">
        <f t="shared" si="2401"/>
        <v>13427.38370423613</v>
      </c>
      <c r="KI32" s="348">
        <f t="shared" si="2401"/>
        <v>14266.595185750888</v>
      </c>
      <c r="KJ32" s="348">
        <f t="shared" si="2401"/>
        <v>15105.806667265646</v>
      </c>
      <c r="KK32" s="348">
        <f t="shared" si="2401"/>
        <v>15945.018148780404</v>
      </c>
      <c r="KL32" s="348">
        <f t="shared" si="2401"/>
        <v>16784.229630295162</v>
      </c>
      <c r="KM32" s="348">
        <f t="shared" si="2401"/>
        <v>17623.44111180992</v>
      </c>
      <c r="KN32" s="348">
        <f t="shared" si="2401"/>
        <v>18462.652593324678</v>
      </c>
      <c r="KO32" s="348">
        <f t="shared" si="2401"/>
        <v>19301.864074839435</v>
      </c>
      <c r="KP32" s="348">
        <f t="shared" si="2401"/>
        <v>20141.075556354197</v>
      </c>
      <c r="KQ32" s="348">
        <f t="shared" si="2401"/>
        <v>20980.287037868955</v>
      </c>
      <c r="KR32" s="348">
        <f t="shared" si="2401"/>
        <v>21819.498519383713</v>
      </c>
      <c r="KS32" s="348">
        <f t="shared" si="2401"/>
        <v>22658.710000898471</v>
      </c>
      <c r="KT32" s="348">
        <f t="shared" si="2401"/>
        <v>23497.921482413229</v>
      </c>
      <c r="KU32" s="348">
        <f t="shared" si="2401"/>
        <v>24337.132963927987</v>
      </c>
      <c r="KV32" s="348">
        <f t="shared" si="2401"/>
        <v>25176.344445442744</v>
      </c>
      <c r="KW32" s="349">
        <f t="shared" si="2401"/>
        <v>26015.555926957502</v>
      </c>
      <c r="KX32" s="347">
        <f t="shared" ref="KX32:MA32" si="2402">+$AM$32*KX6</f>
        <v>979.01953809675979</v>
      </c>
      <c r="KY32" s="348">
        <f t="shared" si="2402"/>
        <v>1958.0390761935196</v>
      </c>
      <c r="KZ32" s="348">
        <f t="shared" si="2402"/>
        <v>2937.0586142902794</v>
      </c>
      <c r="LA32" s="348">
        <f t="shared" si="2402"/>
        <v>3916.0781523870392</v>
      </c>
      <c r="LB32" s="348">
        <f t="shared" si="2402"/>
        <v>4895.0976904837989</v>
      </c>
      <c r="LC32" s="348">
        <f t="shared" si="2402"/>
        <v>5874.1172285805587</v>
      </c>
      <c r="LD32" s="348">
        <f t="shared" si="2402"/>
        <v>6853.1367666773185</v>
      </c>
      <c r="LE32" s="348">
        <f t="shared" si="2402"/>
        <v>7832.1563047740783</v>
      </c>
      <c r="LF32" s="348">
        <f t="shared" si="2402"/>
        <v>8811.1758428708381</v>
      </c>
      <c r="LG32" s="348">
        <f t="shared" si="2402"/>
        <v>9790.1953809675979</v>
      </c>
      <c r="LH32" s="348">
        <f t="shared" si="2402"/>
        <v>10769.214919064358</v>
      </c>
      <c r="LI32" s="348">
        <f t="shared" si="2402"/>
        <v>11748.234457161117</v>
      </c>
      <c r="LJ32" s="348">
        <f t="shared" si="2402"/>
        <v>12727.253995257877</v>
      </c>
      <c r="LK32" s="348">
        <f t="shared" si="2402"/>
        <v>13706.273533354637</v>
      </c>
      <c r="LL32" s="348">
        <f t="shared" si="2402"/>
        <v>14685.293071451397</v>
      </c>
      <c r="LM32" s="348">
        <f t="shared" si="2402"/>
        <v>15664.312609548157</v>
      </c>
      <c r="LN32" s="348">
        <f t="shared" si="2402"/>
        <v>16643.332147644916</v>
      </c>
      <c r="LO32" s="348">
        <f t="shared" si="2402"/>
        <v>17622.351685741676</v>
      </c>
      <c r="LP32" s="348">
        <f t="shared" si="2402"/>
        <v>18601.371223838436</v>
      </c>
      <c r="LQ32" s="348">
        <f t="shared" si="2402"/>
        <v>19580.390761935196</v>
      </c>
      <c r="LR32" s="348">
        <f t="shared" si="2402"/>
        <v>20559.410300031956</v>
      </c>
      <c r="LS32" s="348">
        <f t="shared" si="2402"/>
        <v>21538.429838128715</v>
      </c>
      <c r="LT32" s="348">
        <f t="shared" si="2402"/>
        <v>22517.449376225475</v>
      </c>
      <c r="LU32" s="348">
        <f t="shared" si="2402"/>
        <v>23496.468914322235</v>
      </c>
      <c r="LV32" s="348">
        <f t="shared" si="2402"/>
        <v>24475.488452418995</v>
      </c>
      <c r="LW32" s="348">
        <f t="shared" si="2402"/>
        <v>25454.507990515754</v>
      </c>
      <c r="LX32" s="348">
        <f t="shared" si="2402"/>
        <v>26433.527528612514</v>
      </c>
      <c r="LY32" s="348">
        <f t="shared" si="2402"/>
        <v>27412.547066709274</v>
      </c>
      <c r="LZ32" s="348">
        <f t="shared" si="2402"/>
        <v>28391.566604806034</v>
      </c>
      <c r="MA32" s="348">
        <f t="shared" si="2402"/>
        <v>29370.586142902794</v>
      </c>
      <c r="MB32" s="347">
        <f t="shared" ref="MB32:NF32" si="2403">+$AN$32*MB6</f>
        <v>974.01288169143493</v>
      </c>
      <c r="MC32" s="348">
        <f t="shared" si="2403"/>
        <v>1948.0257633828699</v>
      </c>
      <c r="MD32" s="348">
        <f t="shared" si="2403"/>
        <v>2922.0386450743049</v>
      </c>
      <c r="ME32" s="348">
        <f t="shared" si="2403"/>
        <v>3896.0515267657397</v>
      </c>
      <c r="MF32" s="348">
        <f t="shared" si="2403"/>
        <v>4870.064408457175</v>
      </c>
      <c r="MG32" s="348">
        <f t="shared" si="2403"/>
        <v>5844.0772901486098</v>
      </c>
      <c r="MH32" s="348">
        <f t="shared" si="2403"/>
        <v>6818.0901718400446</v>
      </c>
      <c r="MI32" s="348">
        <f t="shared" si="2403"/>
        <v>7792.1030535314794</v>
      </c>
      <c r="MJ32" s="348">
        <f t="shared" si="2403"/>
        <v>8766.1159352229151</v>
      </c>
      <c r="MK32" s="348">
        <f t="shared" si="2403"/>
        <v>9740.12881691435</v>
      </c>
      <c r="ML32" s="348">
        <f t="shared" si="2403"/>
        <v>10714.141698605785</v>
      </c>
      <c r="MM32" s="348">
        <f t="shared" si="2403"/>
        <v>11688.15458029722</v>
      </c>
      <c r="MN32" s="348">
        <f t="shared" si="2403"/>
        <v>12662.167461988654</v>
      </c>
      <c r="MO32" s="348">
        <f t="shared" si="2403"/>
        <v>13636.180343680089</v>
      </c>
      <c r="MP32" s="348">
        <f t="shared" si="2403"/>
        <v>14610.193225371524</v>
      </c>
      <c r="MQ32" s="348">
        <f t="shared" si="2403"/>
        <v>15584.206107062959</v>
      </c>
      <c r="MR32" s="348">
        <f t="shared" si="2403"/>
        <v>16558.218988754394</v>
      </c>
      <c r="MS32" s="348">
        <f t="shared" si="2403"/>
        <v>17532.23187044583</v>
      </c>
      <c r="MT32" s="348">
        <f t="shared" si="2403"/>
        <v>18506.244752137263</v>
      </c>
      <c r="MU32" s="348">
        <f t="shared" si="2403"/>
        <v>19480.2576338287</v>
      </c>
      <c r="MV32" s="348">
        <f t="shared" si="2403"/>
        <v>20454.270515520133</v>
      </c>
      <c r="MW32" s="348">
        <f t="shared" si="2403"/>
        <v>21428.28339721157</v>
      </c>
      <c r="MX32" s="348">
        <f t="shared" si="2403"/>
        <v>22402.296278903003</v>
      </c>
      <c r="MY32" s="348">
        <f t="shared" si="2403"/>
        <v>23376.309160594439</v>
      </c>
      <c r="MZ32" s="348">
        <f t="shared" si="2403"/>
        <v>24350.322042285872</v>
      </c>
      <c r="NA32" s="348">
        <f t="shared" si="2403"/>
        <v>25324.334923977309</v>
      </c>
      <c r="NB32" s="348">
        <f t="shared" si="2403"/>
        <v>26298.347805668742</v>
      </c>
      <c r="NC32" s="348">
        <f t="shared" si="2403"/>
        <v>27272.360687360178</v>
      </c>
      <c r="ND32" s="348">
        <f t="shared" si="2403"/>
        <v>28246.373569051611</v>
      </c>
      <c r="NE32" s="348">
        <f t="shared" si="2403"/>
        <v>29220.386450743048</v>
      </c>
      <c r="NF32" s="348">
        <f t="shared" si="2403"/>
        <v>30194.399332434481</v>
      </c>
      <c r="NG32" s="347">
        <f t="shared" ref="NG32:OP32" si="2404">+$AO$32*NG6</f>
        <v>968.54858785829208</v>
      </c>
      <c r="NH32" s="348">
        <f t="shared" si="2404"/>
        <v>1937.0971757165842</v>
      </c>
      <c r="NI32" s="348">
        <f t="shared" si="2404"/>
        <v>2905.6457635748761</v>
      </c>
      <c r="NJ32" s="348">
        <f t="shared" si="2404"/>
        <v>3874.1943514331683</v>
      </c>
      <c r="NK32" s="348">
        <f t="shared" si="2404"/>
        <v>4842.7429392914601</v>
      </c>
      <c r="NL32" s="348">
        <f t="shared" si="2404"/>
        <v>5811.2915271497523</v>
      </c>
      <c r="NM32" s="348">
        <f t="shared" si="2404"/>
        <v>6779.8401150080444</v>
      </c>
      <c r="NN32" s="348">
        <f t="shared" si="2404"/>
        <v>7748.3887028663366</v>
      </c>
      <c r="NO32" s="348">
        <f t="shared" si="2404"/>
        <v>8716.9372907246288</v>
      </c>
      <c r="NP32" s="348">
        <f t="shared" si="2404"/>
        <v>9685.4858785829201</v>
      </c>
      <c r="NQ32" s="348">
        <f t="shared" si="2404"/>
        <v>10654.034466441213</v>
      </c>
      <c r="NR32" s="348">
        <f t="shared" si="2404"/>
        <v>11622.583054299505</v>
      </c>
      <c r="NS32" s="348">
        <f t="shared" si="2404"/>
        <v>12591.131642157798</v>
      </c>
      <c r="NT32" s="348">
        <f t="shared" si="2404"/>
        <v>13559.680230016089</v>
      </c>
      <c r="NU32" s="348">
        <f t="shared" si="2404"/>
        <v>14528.228817874382</v>
      </c>
      <c r="NV32" s="348">
        <f t="shared" si="2404"/>
        <v>15496.777405732673</v>
      </c>
      <c r="NW32" s="348">
        <f t="shared" si="2404"/>
        <v>16465.325993590966</v>
      </c>
      <c r="NX32" s="348">
        <f t="shared" si="2404"/>
        <v>17433.874581449258</v>
      </c>
      <c r="NY32" s="348">
        <f t="shared" si="2404"/>
        <v>18402.423169307549</v>
      </c>
      <c r="NZ32" s="348">
        <f t="shared" si="2404"/>
        <v>19370.97175716584</v>
      </c>
      <c r="OA32" s="348">
        <f t="shared" si="2404"/>
        <v>20339.520345024135</v>
      </c>
      <c r="OB32" s="348">
        <f t="shared" si="2404"/>
        <v>21308.068932882426</v>
      </c>
      <c r="OC32" s="348">
        <f t="shared" si="2404"/>
        <v>22276.617520740718</v>
      </c>
      <c r="OD32" s="348">
        <f t="shared" si="2404"/>
        <v>23245.166108599009</v>
      </c>
      <c r="OE32" s="348">
        <f t="shared" si="2404"/>
        <v>24213.7146964573</v>
      </c>
      <c r="OF32" s="348">
        <f t="shared" si="2404"/>
        <v>25182.263284315595</v>
      </c>
      <c r="OG32" s="348">
        <f t="shared" si="2404"/>
        <v>26150.811872173887</v>
      </c>
      <c r="OH32" s="348">
        <f t="shared" si="2404"/>
        <v>27119.360460032178</v>
      </c>
      <c r="OI32" s="348">
        <f t="shared" si="2404"/>
        <v>28087.909047890469</v>
      </c>
      <c r="OJ32" s="348">
        <f t="shared" si="2404"/>
        <v>29056.457635748764</v>
      </c>
      <c r="OK32" s="348">
        <f t="shared" si="2404"/>
        <v>30025.006223607055</v>
      </c>
      <c r="OL32" s="348">
        <f t="shared" si="2404"/>
        <v>30993.554811465347</v>
      </c>
      <c r="OM32" s="348">
        <f t="shared" si="2404"/>
        <v>31962.103399323638</v>
      </c>
      <c r="ON32" s="348">
        <f t="shared" si="2404"/>
        <v>32930.651987181933</v>
      </c>
      <c r="OO32" s="348">
        <f t="shared" si="2404"/>
        <v>33899.200575040224</v>
      </c>
      <c r="OP32" s="349">
        <f t="shared" si="2404"/>
        <v>34867.749162898515</v>
      </c>
      <c r="OQ32" s="348">
        <f>+AP32/AP6</f>
        <v>432.75063801304333</v>
      </c>
      <c r="OR32" s="348">
        <f t="shared" ref="OR32:RC32" si="2405">+AQ32/AQ6</f>
        <v>432.75063801304333</v>
      </c>
      <c r="OS32" s="348">
        <f t="shared" si="2405"/>
        <v>432.75063801304333</v>
      </c>
      <c r="OT32" s="348">
        <f t="shared" si="2405"/>
        <v>432.75063801304333</v>
      </c>
      <c r="OU32" s="348">
        <f t="shared" si="2405"/>
        <v>432.75063801304333</v>
      </c>
      <c r="OV32" s="348">
        <f t="shared" si="2405"/>
        <v>432.75063801304333</v>
      </c>
      <c r="OW32" s="348">
        <f t="shared" si="2405"/>
        <v>432.75063801304333</v>
      </c>
      <c r="OX32" s="348">
        <f t="shared" si="2405"/>
        <v>432.75063801304333</v>
      </c>
      <c r="OY32" s="348">
        <f t="shared" si="2405"/>
        <v>432.75063801304333</v>
      </c>
      <c r="OZ32" s="348">
        <f t="shared" si="2405"/>
        <v>432.75063801304333</v>
      </c>
      <c r="PA32" s="348">
        <f t="shared" si="2405"/>
        <v>432.75063801304333</v>
      </c>
      <c r="PB32" s="348">
        <f t="shared" si="2405"/>
        <v>432.75063801304333</v>
      </c>
      <c r="PC32" s="348">
        <f t="shared" si="2405"/>
        <v>432.75063801304339</v>
      </c>
      <c r="PD32" s="348">
        <f t="shared" si="2405"/>
        <v>432.75063801304333</v>
      </c>
      <c r="PE32" s="348">
        <f t="shared" si="2405"/>
        <v>432.75063801304333</v>
      </c>
      <c r="PF32" s="348">
        <f t="shared" si="2405"/>
        <v>432.75063801304333</v>
      </c>
      <c r="PG32" s="348">
        <f t="shared" si="2405"/>
        <v>432.75063801304333</v>
      </c>
      <c r="PH32" s="348">
        <f t="shared" si="2405"/>
        <v>432.75063801304333</v>
      </c>
      <c r="PI32" s="348">
        <f t="shared" si="2405"/>
        <v>432.75063801304333</v>
      </c>
      <c r="PJ32" s="348">
        <f t="shared" si="2405"/>
        <v>432.75063801304333</v>
      </c>
      <c r="PK32" s="348">
        <f t="shared" si="2405"/>
        <v>432.75063801304333</v>
      </c>
      <c r="PL32" s="348">
        <f t="shared" si="2405"/>
        <v>432.75063801304333</v>
      </c>
      <c r="PM32" s="348">
        <f t="shared" si="2405"/>
        <v>432.75063801304333</v>
      </c>
      <c r="PN32" s="348">
        <f t="shared" si="2405"/>
        <v>432.75063801304333</v>
      </c>
      <c r="PO32" s="348">
        <f t="shared" si="2405"/>
        <v>432.75063801304333</v>
      </c>
      <c r="PP32" s="348">
        <f t="shared" si="2405"/>
        <v>438.52615358440858</v>
      </c>
      <c r="PQ32" s="348">
        <f t="shared" si="2405"/>
        <v>438.52615358440858</v>
      </c>
      <c r="PR32" s="348">
        <f t="shared" si="2405"/>
        <v>438.52615358440858</v>
      </c>
      <c r="PS32" s="348">
        <f t="shared" si="2405"/>
        <v>438.52615358440858</v>
      </c>
      <c r="PT32" s="348">
        <f t="shared" si="2405"/>
        <v>438.52615358440852</v>
      </c>
      <c r="PU32" s="348">
        <f t="shared" si="2405"/>
        <v>438.52615358440858</v>
      </c>
      <c r="PV32" s="348">
        <f t="shared" si="2405"/>
        <v>438.52615358440863</v>
      </c>
      <c r="PW32" s="348">
        <f t="shared" si="2405"/>
        <v>438.52615358440858</v>
      </c>
      <c r="PX32" s="348">
        <f t="shared" si="2405"/>
        <v>438.52615358440858</v>
      </c>
      <c r="PY32" s="348">
        <f t="shared" si="2405"/>
        <v>438.52615358440852</v>
      </c>
      <c r="PZ32" s="348">
        <f t="shared" si="2405"/>
        <v>438.52615358440858</v>
      </c>
      <c r="QA32" s="348">
        <f t="shared" si="2405"/>
        <v>438.52615358440858</v>
      </c>
      <c r="QB32" s="348">
        <f t="shared" si="2405"/>
        <v>438.52615358440858</v>
      </c>
      <c r="QC32" s="348">
        <f t="shared" si="2405"/>
        <v>438.52615358440863</v>
      </c>
      <c r="QD32" s="348">
        <f t="shared" si="2405"/>
        <v>438.52615358440858</v>
      </c>
      <c r="QE32" s="348">
        <f t="shared" si="2405"/>
        <v>438.52615358440858</v>
      </c>
      <c r="QF32" s="348">
        <f t="shared" si="2405"/>
        <v>438.52615358440858</v>
      </c>
      <c r="QG32" s="348">
        <f t="shared" si="2405"/>
        <v>438.52615358440858</v>
      </c>
      <c r="QH32" s="348">
        <f t="shared" si="2405"/>
        <v>438.52615358440858</v>
      </c>
      <c r="QI32" s="348">
        <f t="shared" si="2405"/>
        <v>438.52615358440852</v>
      </c>
      <c r="QJ32" s="348">
        <f t="shared" si="2405"/>
        <v>438.52615358440858</v>
      </c>
      <c r="QK32" s="348">
        <f t="shared" si="2405"/>
        <v>438.52615358440858</v>
      </c>
      <c r="QL32" s="348">
        <f t="shared" si="2405"/>
        <v>438.52615358440852</v>
      </c>
      <c r="QM32" s="348">
        <f t="shared" si="2405"/>
        <v>438.52615358440858</v>
      </c>
      <c r="QN32" s="348">
        <f t="shared" si="2405"/>
        <v>438.52615358440858</v>
      </c>
      <c r="QO32" s="348">
        <f t="shared" si="2405"/>
        <v>438.52615358440858</v>
      </c>
      <c r="QP32" s="348">
        <f t="shared" si="2405"/>
        <v>438.52615358440858</v>
      </c>
      <c r="QQ32" s="348">
        <f t="shared" si="2405"/>
        <v>438.52615358440863</v>
      </c>
      <c r="QR32" s="348">
        <f t="shared" si="2405"/>
        <v>438.52615358440858</v>
      </c>
      <c r="QS32" s="348">
        <f t="shared" si="2405"/>
        <v>438.52615358440858</v>
      </c>
      <c r="QT32" s="348">
        <f t="shared" si="2405"/>
        <v>438.52615358440858</v>
      </c>
      <c r="QU32" s="348">
        <f t="shared" si="2405"/>
        <v>448.04686397108611</v>
      </c>
      <c r="QV32" s="348">
        <f t="shared" si="2405"/>
        <v>448.04686397108611</v>
      </c>
      <c r="QW32" s="348">
        <f t="shared" si="2405"/>
        <v>448.04686397108611</v>
      </c>
      <c r="QX32" s="348">
        <f t="shared" si="2405"/>
        <v>448.04686397108611</v>
      </c>
      <c r="QY32" s="348">
        <f t="shared" si="2405"/>
        <v>448.04686397108605</v>
      </c>
      <c r="QZ32" s="348">
        <f t="shared" si="2405"/>
        <v>448.04686397108611</v>
      </c>
      <c r="RA32" s="348">
        <f t="shared" si="2405"/>
        <v>448.04686397108611</v>
      </c>
      <c r="RB32" s="348">
        <f t="shared" si="2405"/>
        <v>448.04686397108611</v>
      </c>
      <c r="RC32" s="348">
        <f t="shared" si="2405"/>
        <v>448.04686397108611</v>
      </c>
      <c r="RD32" s="348">
        <f t="shared" ref="RD32:TO32" si="2406">+DC32/DC6</f>
        <v>448.04686397108605</v>
      </c>
      <c r="RE32" s="348">
        <f t="shared" si="2406"/>
        <v>448.04686397108611</v>
      </c>
      <c r="RF32" s="348">
        <f t="shared" si="2406"/>
        <v>448.04686397108611</v>
      </c>
      <c r="RG32" s="348">
        <f t="shared" si="2406"/>
        <v>448.04686397108611</v>
      </c>
      <c r="RH32" s="348">
        <f t="shared" si="2406"/>
        <v>448.04686397108611</v>
      </c>
      <c r="RI32" s="348">
        <f t="shared" si="2406"/>
        <v>448.04686397108611</v>
      </c>
      <c r="RJ32" s="348">
        <f t="shared" si="2406"/>
        <v>448.04686397108611</v>
      </c>
      <c r="RK32" s="348">
        <f t="shared" si="2406"/>
        <v>448.04686397108611</v>
      </c>
      <c r="RL32" s="348">
        <f t="shared" si="2406"/>
        <v>448.04686397108611</v>
      </c>
      <c r="RM32" s="348">
        <f t="shared" si="2406"/>
        <v>448.04686397108611</v>
      </c>
      <c r="RN32" s="348">
        <f t="shared" si="2406"/>
        <v>448.04686397108605</v>
      </c>
      <c r="RO32" s="348">
        <f t="shared" si="2406"/>
        <v>448.04686397108611</v>
      </c>
      <c r="RP32" s="348">
        <f t="shared" si="2406"/>
        <v>448.04686397108611</v>
      </c>
      <c r="RQ32" s="348">
        <f t="shared" si="2406"/>
        <v>448.04686397108611</v>
      </c>
      <c r="RR32" s="348">
        <f t="shared" si="2406"/>
        <v>448.04686397108611</v>
      </c>
      <c r="RS32" s="348">
        <f t="shared" si="2406"/>
        <v>448.04686397108611</v>
      </c>
      <c r="RT32" s="348">
        <f t="shared" si="2406"/>
        <v>448.04686397108611</v>
      </c>
      <c r="RU32" s="348">
        <f t="shared" si="2406"/>
        <v>448.04686397108611</v>
      </c>
      <c r="RV32" s="348">
        <f t="shared" si="2406"/>
        <v>448.04686397108611</v>
      </c>
      <c r="RW32" s="348">
        <f t="shared" si="2406"/>
        <v>615.80680528553592</v>
      </c>
      <c r="RX32" s="348">
        <f t="shared" si="2406"/>
        <v>615.80680528553592</v>
      </c>
      <c r="RY32" s="348">
        <f t="shared" si="2406"/>
        <v>615.80680528553592</v>
      </c>
      <c r="RZ32" s="348">
        <f t="shared" si="2406"/>
        <v>615.80680528553592</v>
      </c>
      <c r="SA32" s="348">
        <f t="shared" si="2406"/>
        <v>615.80680528553592</v>
      </c>
      <c r="SB32" s="348">
        <f t="shared" si="2406"/>
        <v>615.80680528553592</v>
      </c>
      <c r="SC32" s="348">
        <f t="shared" si="2406"/>
        <v>615.80680528553592</v>
      </c>
      <c r="SD32" s="348">
        <f t="shared" si="2406"/>
        <v>615.80680528553592</v>
      </c>
      <c r="SE32" s="348">
        <f t="shared" si="2406"/>
        <v>615.80680528553592</v>
      </c>
      <c r="SF32" s="348">
        <f t="shared" si="2406"/>
        <v>615.80680528553592</v>
      </c>
      <c r="SG32" s="348">
        <f t="shared" si="2406"/>
        <v>615.80680528553592</v>
      </c>
      <c r="SH32" s="348">
        <f t="shared" si="2406"/>
        <v>615.80680528553592</v>
      </c>
      <c r="SI32" s="348">
        <f t="shared" si="2406"/>
        <v>615.80680528553592</v>
      </c>
      <c r="SJ32" s="348">
        <f t="shared" si="2406"/>
        <v>615.80680528553592</v>
      </c>
      <c r="SK32" s="348">
        <f t="shared" si="2406"/>
        <v>615.80680528553592</v>
      </c>
      <c r="SL32" s="348">
        <f t="shared" si="2406"/>
        <v>615.80680528553592</v>
      </c>
      <c r="SM32" s="348">
        <f t="shared" si="2406"/>
        <v>615.80680528553592</v>
      </c>
      <c r="SN32" s="348">
        <f t="shared" si="2406"/>
        <v>615.80680528553592</v>
      </c>
      <c r="SO32" s="348">
        <f t="shared" si="2406"/>
        <v>615.80680528553592</v>
      </c>
      <c r="SP32" s="348">
        <f t="shared" si="2406"/>
        <v>615.80680528553592</v>
      </c>
      <c r="SQ32" s="348">
        <f t="shared" si="2406"/>
        <v>615.80680528553592</v>
      </c>
      <c r="SR32" s="348">
        <f t="shared" si="2406"/>
        <v>615.80680528553592</v>
      </c>
      <c r="SS32" s="348">
        <f t="shared" si="2406"/>
        <v>615.80680528553592</v>
      </c>
      <c r="ST32" s="348">
        <f t="shared" si="2406"/>
        <v>615.80680528553592</v>
      </c>
      <c r="SU32" s="348">
        <f t="shared" si="2406"/>
        <v>615.80680528553592</v>
      </c>
      <c r="SV32" s="348">
        <f t="shared" si="2406"/>
        <v>615.80680528553592</v>
      </c>
      <c r="SW32" s="348">
        <f t="shared" si="2406"/>
        <v>615.80680528553592</v>
      </c>
      <c r="SX32" s="348">
        <f t="shared" si="2406"/>
        <v>615.80680528553592</v>
      </c>
      <c r="SY32" s="348">
        <f t="shared" si="2406"/>
        <v>615.80680528553592</v>
      </c>
      <c r="SZ32" s="348">
        <f t="shared" si="2406"/>
        <v>615.80680528553592</v>
      </c>
      <c r="TA32" s="348">
        <f t="shared" si="2406"/>
        <v>615.80680528553592</v>
      </c>
      <c r="TB32" s="348">
        <f t="shared" si="2406"/>
        <v>593.07346917144093</v>
      </c>
      <c r="TC32" s="348">
        <f t="shared" si="2406"/>
        <v>593.07346917144093</v>
      </c>
      <c r="TD32" s="348">
        <f t="shared" si="2406"/>
        <v>593.07346917144093</v>
      </c>
      <c r="TE32" s="348">
        <f t="shared" si="2406"/>
        <v>593.07346917144093</v>
      </c>
      <c r="TF32" s="348">
        <f t="shared" si="2406"/>
        <v>593.07346917144093</v>
      </c>
      <c r="TG32" s="348">
        <f t="shared" si="2406"/>
        <v>593.07346917144093</v>
      </c>
      <c r="TH32" s="348">
        <f t="shared" si="2406"/>
        <v>593.07346917144093</v>
      </c>
      <c r="TI32" s="348">
        <f t="shared" si="2406"/>
        <v>593.07346917144093</v>
      </c>
      <c r="TJ32" s="348">
        <f t="shared" si="2406"/>
        <v>593.07346917144093</v>
      </c>
      <c r="TK32" s="348">
        <f t="shared" si="2406"/>
        <v>593.07346917144093</v>
      </c>
      <c r="TL32" s="348">
        <f t="shared" si="2406"/>
        <v>593.07346917144093</v>
      </c>
      <c r="TM32" s="348">
        <f t="shared" si="2406"/>
        <v>593.07346917144093</v>
      </c>
      <c r="TN32" s="348">
        <f t="shared" si="2406"/>
        <v>593.07346917144093</v>
      </c>
      <c r="TO32" s="348">
        <f t="shared" si="2406"/>
        <v>593.07346917144093</v>
      </c>
      <c r="TP32" s="348">
        <f t="shared" ref="TP32:WA32" si="2407">+FO32/FO6</f>
        <v>593.07346917144093</v>
      </c>
      <c r="TQ32" s="348">
        <f t="shared" si="2407"/>
        <v>593.07346917144093</v>
      </c>
      <c r="TR32" s="348">
        <f t="shared" si="2407"/>
        <v>593.07346917144093</v>
      </c>
      <c r="TS32" s="348">
        <f t="shared" si="2407"/>
        <v>593.07346917144093</v>
      </c>
      <c r="TT32" s="348">
        <f t="shared" si="2407"/>
        <v>593.07346917144093</v>
      </c>
      <c r="TU32" s="348">
        <f t="shared" si="2407"/>
        <v>593.07346917144093</v>
      </c>
      <c r="TV32" s="348">
        <f t="shared" si="2407"/>
        <v>593.07346917144093</v>
      </c>
      <c r="TW32" s="348">
        <f t="shared" si="2407"/>
        <v>593.07346917144093</v>
      </c>
      <c r="TX32" s="348">
        <f t="shared" si="2407"/>
        <v>593.07346917144093</v>
      </c>
      <c r="TY32" s="348">
        <f t="shared" si="2407"/>
        <v>593.07346917144093</v>
      </c>
      <c r="TZ32" s="348">
        <f t="shared" si="2407"/>
        <v>593.07346917144093</v>
      </c>
      <c r="UA32" s="348">
        <f t="shared" si="2407"/>
        <v>593.07346917144093</v>
      </c>
      <c r="UB32" s="348">
        <f t="shared" si="2407"/>
        <v>593.07346917144093</v>
      </c>
      <c r="UC32" s="348">
        <f t="shared" si="2407"/>
        <v>593.07346917144093</v>
      </c>
      <c r="UD32" s="348">
        <f t="shared" si="2407"/>
        <v>593.07346917144093</v>
      </c>
      <c r="UE32" s="348">
        <f t="shared" si="2407"/>
        <v>593.07346917144093</v>
      </c>
      <c r="UF32" s="348">
        <f t="shared" si="2407"/>
        <v>609.10536974674574</v>
      </c>
      <c r="UG32" s="348">
        <f t="shared" si="2407"/>
        <v>609.10536974674574</v>
      </c>
      <c r="UH32" s="348">
        <f t="shared" si="2407"/>
        <v>609.10536974674574</v>
      </c>
      <c r="UI32" s="348">
        <f t="shared" si="2407"/>
        <v>609.10536974674574</v>
      </c>
      <c r="UJ32" s="348">
        <f t="shared" si="2407"/>
        <v>609.10536974674574</v>
      </c>
      <c r="UK32" s="348">
        <f t="shared" si="2407"/>
        <v>609.10536974674574</v>
      </c>
      <c r="UL32" s="348">
        <f t="shared" si="2407"/>
        <v>609.10536974674574</v>
      </c>
      <c r="UM32" s="348">
        <f t="shared" si="2407"/>
        <v>609.10536974674574</v>
      </c>
      <c r="UN32" s="348">
        <f t="shared" si="2407"/>
        <v>609.10536974674574</v>
      </c>
      <c r="UO32" s="348">
        <f t="shared" si="2407"/>
        <v>609.10536974674574</v>
      </c>
      <c r="UP32" s="348">
        <f t="shared" si="2407"/>
        <v>609.10536974674574</v>
      </c>
      <c r="UQ32" s="348">
        <f t="shared" si="2407"/>
        <v>609.10536974674574</v>
      </c>
      <c r="UR32" s="348">
        <f t="shared" si="2407"/>
        <v>609.10536974674574</v>
      </c>
      <c r="US32" s="348">
        <f t="shared" si="2407"/>
        <v>609.10536974674574</v>
      </c>
      <c r="UT32" s="348">
        <f t="shared" si="2407"/>
        <v>609.10536974674574</v>
      </c>
      <c r="UU32" s="348">
        <f t="shared" si="2407"/>
        <v>609.10536974674574</v>
      </c>
      <c r="UV32" s="348">
        <f t="shared" si="2407"/>
        <v>609.10536974674574</v>
      </c>
      <c r="UW32" s="348">
        <f t="shared" si="2407"/>
        <v>609.10536974674574</v>
      </c>
      <c r="UX32" s="348">
        <f t="shared" si="2407"/>
        <v>609.10536974674574</v>
      </c>
      <c r="UY32" s="348">
        <f t="shared" si="2407"/>
        <v>609.10536974674574</v>
      </c>
      <c r="UZ32" s="348">
        <f t="shared" si="2407"/>
        <v>609.10536974674574</v>
      </c>
      <c r="VA32" s="348">
        <f t="shared" si="2407"/>
        <v>609.10536974674574</v>
      </c>
      <c r="VB32" s="348">
        <f t="shared" si="2407"/>
        <v>609.10536974674574</v>
      </c>
      <c r="VC32" s="348">
        <f t="shared" si="2407"/>
        <v>609.10536974674574</v>
      </c>
      <c r="VD32" s="348">
        <f t="shared" si="2407"/>
        <v>609.10536974674574</v>
      </c>
      <c r="VE32" s="348">
        <f t="shared" si="2407"/>
        <v>609.10536974674574</v>
      </c>
      <c r="VF32" s="348">
        <f t="shared" si="2407"/>
        <v>609.10536974674585</v>
      </c>
      <c r="VG32" s="348">
        <f t="shared" si="2407"/>
        <v>609.10536974674574</v>
      </c>
      <c r="VH32" s="348">
        <f t="shared" si="2407"/>
        <v>609.10536974674574</v>
      </c>
      <c r="VI32" s="348">
        <f t="shared" si="2407"/>
        <v>609.10536974674574</v>
      </c>
      <c r="VJ32" s="348">
        <f t="shared" si="2407"/>
        <v>609.10536974674574</v>
      </c>
      <c r="VK32" s="348">
        <f t="shared" si="2407"/>
        <v>921.97563914889281</v>
      </c>
      <c r="VL32" s="348">
        <f t="shared" si="2407"/>
        <v>921.97563914889281</v>
      </c>
      <c r="VM32" s="348">
        <f t="shared" si="2407"/>
        <v>921.97563914889281</v>
      </c>
      <c r="VN32" s="348">
        <f t="shared" si="2407"/>
        <v>921.97563914889281</v>
      </c>
      <c r="VO32" s="348">
        <f t="shared" si="2407"/>
        <v>921.97563914889292</v>
      </c>
      <c r="VP32" s="348">
        <f t="shared" si="2407"/>
        <v>921.97563914889281</v>
      </c>
      <c r="VQ32" s="348">
        <f t="shared" si="2407"/>
        <v>921.97563914889281</v>
      </c>
      <c r="VR32" s="348">
        <f t="shared" si="2407"/>
        <v>921.97563914889281</v>
      </c>
      <c r="VS32" s="348">
        <f t="shared" si="2407"/>
        <v>921.97563914889281</v>
      </c>
      <c r="VT32" s="348">
        <f t="shared" si="2407"/>
        <v>921.97563914889292</v>
      </c>
      <c r="VU32" s="348">
        <f t="shared" si="2407"/>
        <v>921.97563914889281</v>
      </c>
      <c r="VV32" s="348">
        <f t="shared" si="2407"/>
        <v>921.97563914889281</v>
      </c>
      <c r="VW32" s="348">
        <f t="shared" si="2407"/>
        <v>921.97563914889281</v>
      </c>
      <c r="VX32" s="348">
        <f t="shared" si="2407"/>
        <v>921.97563914889281</v>
      </c>
      <c r="VY32" s="348">
        <f t="shared" si="2407"/>
        <v>921.97563914889281</v>
      </c>
      <c r="VZ32" s="348">
        <f t="shared" si="2407"/>
        <v>921.97563914889281</v>
      </c>
      <c r="WA32" s="348">
        <f t="shared" si="2407"/>
        <v>921.97563914889281</v>
      </c>
      <c r="WB32" s="348">
        <f t="shared" ref="WB32:YM32" si="2408">+IA32/IA6</f>
        <v>921.97563914889281</v>
      </c>
      <c r="WC32" s="348">
        <f t="shared" si="2408"/>
        <v>921.9756391488927</v>
      </c>
      <c r="WD32" s="348">
        <f t="shared" si="2408"/>
        <v>921.97563914889292</v>
      </c>
      <c r="WE32" s="348">
        <f t="shared" si="2408"/>
        <v>921.97563914889281</v>
      </c>
      <c r="WF32" s="348">
        <f t="shared" si="2408"/>
        <v>921.97563914889281</v>
      </c>
      <c r="WG32" s="348">
        <f t="shared" si="2408"/>
        <v>921.9756391488927</v>
      </c>
      <c r="WH32" s="348">
        <f t="shared" si="2408"/>
        <v>921.97563914889281</v>
      </c>
      <c r="WI32" s="348">
        <f t="shared" si="2408"/>
        <v>921.97563914889281</v>
      </c>
      <c r="WJ32" s="348">
        <f t="shared" si="2408"/>
        <v>921.97563914889281</v>
      </c>
      <c r="WK32" s="348">
        <f t="shared" si="2408"/>
        <v>921.97563914889281</v>
      </c>
      <c r="WL32" s="348">
        <f t="shared" si="2408"/>
        <v>921.97563914889281</v>
      </c>
      <c r="WM32" s="348">
        <f t="shared" si="2408"/>
        <v>921.97563914889281</v>
      </c>
      <c r="WN32" s="348">
        <f t="shared" si="2408"/>
        <v>921.97563914889281</v>
      </c>
      <c r="WO32" s="348">
        <f t="shared" si="2408"/>
        <v>832.28753369961453</v>
      </c>
      <c r="WP32" s="348">
        <f t="shared" si="2408"/>
        <v>832.28753369961453</v>
      </c>
      <c r="WQ32" s="348">
        <f t="shared" si="2408"/>
        <v>832.28753369961453</v>
      </c>
      <c r="WR32" s="348">
        <f t="shared" si="2408"/>
        <v>832.28753369961453</v>
      </c>
      <c r="WS32" s="348">
        <f t="shared" si="2408"/>
        <v>832.28753369961453</v>
      </c>
      <c r="WT32" s="348">
        <f t="shared" si="2408"/>
        <v>832.28753369961453</v>
      </c>
      <c r="WU32" s="348">
        <f t="shared" si="2408"/>
        <v>832.28753369961453</v>
      </c>
      <c r="WV32" s="348">
        <f t="shared" si="2408"/>
        <v>832.28753369961453</v>
      </c>
      <c r="WW32" s="348">
        <f t="shared" si="2408"/>
        <v>832.28753369961453</v>
      </c>
      <c r="WX32" s="348">
        <f t="shared" si="2408"/>
        <v>832.28753369961453</v>
      </c>
      <c r="WY32" s="348">
        <f t="shared" si="2408"/>
        <v>832.28753369961453</v>
      </c>
      <c r="WZ32" s="348">
        <f t="shared" si="2408"/>
        <v>832.28753369961453</v>
      </c>
      <c r="XA32" s="348">
        <f t="shared" si="2408"/>
        <v>832.28753369961464</v>
      </c>
      <c r="XB32" s="348">
        <f t="shared" si="2408"/>
        <v>832.28753369961453</v>
      </c>
      <c r="XC32" s="348">
        <f t="shared" si="2408"/>
        <v>832.28753369961453</v>
      </c>
      <c r="XD32" s="348">
        <f t="shared" si="2408"/>
        <v>832.28753369961453</v>
      </c>
      <c r="XE32" s="348">
        <f t="shared" si="2408"/>
        <v>832.28753369961453</v>
      </c>
      <c r="XF32" s="348">
        <f t="shared" si="2408"/>
        <v>832.28753369961453</v>
      </c>
      <c r="XG32" s="348">
        <f t="shared" si="2408"/>
        <v>832.28753369961453</v>
      </c>
      <c r="XH32" s="348">
        <f t="shared" si="2408"/>
        <v>832.28753369961453</v>
      </c>
      <c r="XI32" s="348">
        <f t="shared" si="2408"/>
        <v>832.28753369961453</v>
      </c>
      <c r="XJ32" s="348">
        <f t="shared" si="2408"/>
        <v>832.28753369961453</v>
      </c>
      <c r="XK32" s="348">
        <f t="shared" si="2408"/>
        <v>832.28753369961453</v>
      </c>
      <c r="XL32" s="348">
        <f t="shared" si="2408"/>
        <v>832.28753369961453</v>
      </c>
      <c r="XM32" s="348">
        <f t="shared" si="2408"/>
        <v>832.28753369961453</v>
      </c>
      <c r="XN32" s="348">
        <f t="shared" si="2408"/>
        <v>832.28753369961464</v>
      </c>
      <c r="XO32" s="348">
        <f t="shared" si="2408"/>
        <v>832.28753369961441</v>
      </c>
      <c r="XP32" s="348">
        <f t="shared" si="2408"/>
        <v>832.28753369961453</v>
      </c>
      <c r="XQ32" s="348">
        <f t="shared" si="2408"/>
        <v>832.28753369961453</v>
      </c>
      <c r="XR32" s="348">
        <f t="shared" si="2408"/>
        <v>832.28753369961453</v>
      </c>
      <c r="XS32" s="348">
        <f t="shared" si="2408"/>
        <v>832.28753369961453</v>
      </c>
      <c r="XT32" s="348">
        <f t="shared" si="2408"/>
        <v>839.21148151475813</v>
      </c>
      <c r="XU32" s="348">
        <f t="shared" si="2408"/>
        <v>839.21148151475813</v>
      </c>
      <c r="XV32" s="348">
        <f t="shared" si="2408"/>
        <v>839.21148151475825</v>
      </c>
      <c r="XW32" s="348">
        <f t="shared" si="2408"/>
        <v>839.21148151475813</v>
      </c>
      <c r="XX32" s="348">
        <f t="shared" si="2408"/>
        <v>839.21148151475813</v>
      </c>
      <c r="XY32" s="348">
        <f t="shared" si="2408"/>
        <v>839.21148151475825</v>
      </c>
      <c r="XZ32" s="348">
        <f t="shared" si="2408"/>
        <v>839.21148151475813</v>
      </c>
      <c r="YA32" s="348">
        <f t="shared" si="2408"/>
        <v>839.21148151475813</v>
      </c>
      <c r="YB32" s="348">
        <f t="shared" si="2408"/>
        <v>839.21148151475813</v>
      </c>
      <c r="YC32" s="348">
        <f t="shared" si="2408"/>
        <v>839.21148151475813</v>
      </c>
      <c r="YD32" s="348">
        <f t="shared" si="2408"/>
        <v>839.21148151475802</v>
      </c>
      <c r="YE32" s="348">
        <f t="shared" si="2408"/>
        <v>839.21148151475825</v>
      </c>
      <c r="YF32" s="348">
        <f t="shared" si="2408"/>
        <v>839.21148151475813</v>
      </c>
      <c r="YG32" s="348">
        <f t="shared" si="2408"/>
        <v>839.21148151475813</v>
      </c>
      <c r="YH32" s="348">
        <f t="shared" si="2408"/>
        <v>839.21148151475813</v>
      </c>
      <c r="YI32" s="348">
        <f t="shared" si="2408"/>
        <v>839.21148151475813</v>
      </c>
      <c r="YJ32" s="348">
        <f t="shared" si="2408"/>
        <v>839.21148151475813</v>
      </c>
      <c r="YK32" s="348">
        <f t="shared" si="2408"/>
        <v>839.21148151475813</v>
      </c>
      <c r="YL32" s="348">
        <f t="shared" si="2408"/>
        <v>839.21148151475813</v>
      </c>
      <c r="YM32" s="348">
        <f t="shared" si="2408"/>
        <v>839.21148151475813</v>
      </c>
      <c r="YN32" s="348">
        <f t="shared" ref="YN32:AAY32" si="2409">+KM32/KM6</f>
        <v>839.21148151475813</v>
      </c>
      <c r="YO32" s="348">
        <f t="shared" si="2409"/>
        <v>839.21148151475802</v>
      </c>
      <c r="YP32" s="348">
        <f t="shared" si="2409"/>
        <v>839.21148151475802</v>
      </c>
      <c r="YQ32" s="348">
        <f t="shared" si="2409"/>
        <v>839.21148151475825</v>
      </c>
      <c r="YR32" s="348">
        <f t="shared" si="2409"/>
        <v>839.21148151475825</v>
      </c>
      <c r="YS32" s="348">
        <f t="shared" si="2409"/>
        <v>839.21148151475813</v>
      </c>
      <c r="YT32" s="348">
        <f t="shared" si="2409"/>
        <v>839.21148151475813</v>
      </c>
      <c r="YU32" s="348">
        <f t="shared" si="2409"/>
        <v>839.21148151475813</v>
      </c>
      <c r="YV32" s="348">
        <f t="shared" si="2409"/>
        <v>839.21148151475813</v>
      </c>
      <c r="YW32" s="348">
        <f t="shared" si="2409"/>
        <v>839.21148151475813</v>
      </c>
      <c r="YX32" s="348">
        <f t="shared" si="2409"/>
        <v>839.21148151475813</v>
      </c>
      <c r="YY32" s="348">
        <f t="shared" si="2409"/>
        <v>979.01953809675979</v>
      </c>
      <c r="YZ32" s="348">
        <f t="shared" si="2409"/>
        <v>979.01953809675979</v>
      </c>
      <c r="ZA32" s="348">
        <f t="shared" si="2409"/>
        <v>979.01953809675979</v>
      </c>
      <c r="ZB32" s="348">
        <f t="shared" si="2409"/>
        <v>979.01953809675979</v>
      </c>
      <c r="ZC32" s="348">
        <f t="shared" si="2409"/>
        <v>979.01953809675979</v>
      </c>
      <c r="ZD32" s="348">
        <f t="shared" si="2409"/>
        <v>979.01953809675979</v>
      </c>
      <c r="ZE32" s="348">
        <f t="shared" si="2409"/>
        <v>979.01953809675979</v>
      </c>
      <c r="ZF32" s="348">
        <f t="shared" si="2409"/>
        <v>979.01953809675979</v>
      </c>
      <c r="ZG32" s="348">
        <f t="shared" si="2409"/>
        <v>979.01953809675979</v>
      </c>
      <c r="ZH32" s="348">
        <f t="shared" si="2409"/>
        <v>979.01953809675979</v>
      </c>
      <c r="ZI32" s="348">
        <f t="shared" si="2409"/>
        <v>979.01953809675979</v>
      </c>
      <c r="ZJ32" s="348">
        <f t="shared" si="2409"/>
        <v>979.01953809675979</v>
      </c>
      <c r="ZK32" s="348">
        <f t="shared" si="2409"/>
        <v>979.01953809675979</v>
      </c>
      <c r="ZL32" s="348">
        <f t="shared" si="2409"/>
        <v>979.01953809675979</v>
      </c>
      <c r="ZM32" s="348">
        <f t="shared" si="2409"/>
        <v>979.01953809675979</v>
      </c>
      <c r="ZN32" s="348">
        <f t="shared" si="2409"/>
        <v>979.01953809675979</v>
      </c>
      <c r="ZO32" s="348">
        <f t="shared" si="2409"/>
        <v>979.01953809675979</v>
      </c>
      <c r="ZP32" s="348">
        <f t="shared" si="2409"/>
        <v>979.01953809675979</v>
      </c>
      <c r="ZQ32" s="348">
        <f t="shared" si="2409"/>
        <v>979.01953809675979</v>
      </c>
      <c r="ZR32" s="348">
        <f t="shared" si="2409"/>
        <v>979.01953809675979</v>
      </c>
      <c r="ZS32" s="348">
        <f t="shared" si="2409"/>
        <v>979.01953809675979</v>
      </c>
      <c r="ZT32" s="348">
        <f t="shared" si="2409"/>
        <v>979.01953809675979</v>
      </c>
      <c r="ZU32" s="348">
        <f t="shared" si="2409"/>
        <v>979.01953809675979</v>
      </c>
      <c r="ZV32" s="348">
        <f t="shared" si="2409"/>
        <v>979.01953809675979</v>
      </c>
      <c r="ZW32" s="348">
        <f t="shared" si="2409"/>
        <v>979.01953809675979</v>
      </c>
      <c r="ZX32" s="348">
        <f t="shared" si="2409"/>
        <v>979.01953809675979</v>
      </c>
      <c r="ZY32" s="348">
        <f t="shared" si="2409"/>
        <v>979.01953809675979</v>
      </c>
      <c r="ZZ32" s="348">
        <f t="shared" si="2409"/>
        <v>979.01953809675979</v>
      </c>
      <c r="AAA32" s="348">
        <f t="shared" si="2409"/>
        <v>979.01953809675979</v>
      </c>
      <c r="AAB32" s="348">
        <f t="shared" si="2409"/>
        <v>979.01953809675979</v>
      </c>
      <c r="AAC32" s="348">
        <f t="shared" si="2409"/>
        <v>974.01288169143493</v>
      </c>
      <c r="AAD32" s="348">
        <f t="shared" si="2409"/>
        <v>974.01288169143493</v>
      </c>
      <c r="AAE32" s="348">
        <f t="shared" si="2409"/>
        <v>974.01288169143493</v>
      </c>
      <c r="AAF32" s="348">
        <f t="shared" si="2409"/>
        <v>974.01288169143493</v>
      </c>
      <c r="AAG32" s="348">
        <f t="shared" si="2409"/>
        <v>974.01288169143504</v>
      </c>
      <c r="AAH32" s="348">
        <f t="shared" si="2409"/>
        <v>974.01288169143493</v>
      </c>
      <c r="AAI32" s="348">
        <f t="shared" si="2409"/>
        <v>974.01288169143493</v>
      </c>
      <c r="AAJ32" s="348">
        <f t="shared" si="2409"/>
        <v>974.01288169143493</v>
      </c>
      <c r="AAK32" s="348">
        <f t="shared" si="2409"/>
        <v>974.01288169143504</v>
      </c>
      <c r="AAL32" s="348">
        <f t="shared" si="2409"/>
        <v>974.01288169143504</v>
      </c>
      <c r="AAM32" s="348">
        <f t="shared" si="2409"/>
        <v>974.01288169143493</v>
      </c>
      <c r="AAN32" s="348">
        <f t="shared" si="2409"/>
        <v>974.01288169143493</v>
      </c>
      <c r="AAO32" s="348">
        <f t="shared" si="2409"/>
        <v>974.01288169143493</v>
      </c>
      <c r="AAP32" s="348">
        <f t="shared" si="2409"/>
        <v>974.01288169143493</v>
      </c>
      <c r="AAQ32" s="348">
        <f t="shared" si="2409"/>
        <v>974.01288169143493</v>
      </c>
      <c r="AAR32" s="348">
        <f t="shared" si="2409"/>
        <v>974.01288169143493</v>
      </c>
      <c r="AAS32" s="348">
        <f t="shared" si="2409"/>
        <v>974.01288169143493</v>
      </c>
      <c r="AAT32" s="348">
        <f t="shared" si="2409"/>
        <v>974.01288169143504</v>
      </c>
      <c r="AAU32" s="348">
        <f t="shared" si="2409"/>
        <v>974.01288169143493</v>
      </c>
      <c r="AAV32" s="348">
        <f t="shared" si="2409"/>
        <v>974.01288169143504</v>
      </c>
      <c r="AAW32" s="348">
        <f t="shared" si="2409"/>
        <v>974.01288169143493</v>
      </c>
      <c r="AAX32" s="348">
        <f t="shared" si="2409"/>
        <v>974.01288169143493</v>
      </c>
      <c r="AAY32" s="348">
        <f t="shared" si="2409"/>
        <v>974.01288169143493</v>
      </c>
      <c r="AAZ32" s="348">
        <f t="shared" ref="AAZ32:ACQ32" si="2410">+MY32/MY6</f>
        <v>974.01288169143493</v>
      </c>
      <c r="ABA32" s="348">
        <f t="shared" si="2410"/>
        <v>974.01288169143493</v>
      </c>
      <c r="ABB32" s="348">
        <f t="shared" si="2410"/>
        <v>974.01288169143493</v>
      </c>
      <c r="ABC32" s="348">
        <f t="shared" si="2410"/>
        <v>974.01288169143493</v>
      </c>
      <c r="ABD32" s="348">
        <f t="shared" si="2410"/>
        <v>974.01288169143493</v>
      </c>
      <c r="ABE32" s="348">
        <f t="shared" si="2410"/>
        <v>974.01288169143493</v>
      </c>
      <c r="ABF32" s="348">
        <f t="shared" si="2410"/>
        <v>974.01288169143493</v>
      </c>
      <c r="ABG32" s="348">
        <f t="shared" si="2410"/>
        <v>974.01288169143493</v>
      </c>
      <c r="ABH32" s="348">
        <f t="shared" si="2410"/>
        <v>968.54858785829208</v>
      </c>
      <c r="ABI32" s="348">
        <f t="shared" si="2410"/>
        <v>968.54858785829208</v>
      </c>
      <c r="ABJ32" s="348">
        <f t="shared" si="2410"/>
        <v>968.54858785829208</v>
      </c>
      <c r="ABK32" s="348">
        <f t="shared" si="2410"/>
        <v>968.54858785829208</v>
      </c>
      <c r="ABL32" s="348">
        <f t="shared" si="2410"/>
        <v>968.54858785829197</v>
      </c>
      <c r="ABM32" s="348">
        <f t="shared" si="2410"/>
        <v>968.54858785829208</v>
      </c>
      <c r="ABN32" s="348">
        <f t="shared" si="2410"/>
        <v>968.54858785829208</v>
      </c>
      <c r="ABO32" s="348">
        <f t="shared" si="2410"/>
        <v>968.54858785829208</v>
      </c>
      <c r="ABP32" s="348">
        <f t="shared" si="2410"/>
        <v>968.54858785829208</v>
      </c>
      <c r="ABQ32" s="348">
        <f t="shared" si="2410"/>
        <v>968.54858785829197</v>
      </c>
      <c r="ABR32" s="348">
        <f t="shared" si="2410"/>
        <v>968.54858785829208</v>
      </c>
      <c r="ABS32" s="348">
        <f t="shared" si="2410"/>
        <v>968.54858785829208</v>
      </c>
      <c r="ABT32" s="348">
        <f t="shared" si="2410"/>
        <v>968.54858785829208</v>
      </c>
      <c r="ABU32" s="348">
        <f t="shared" si="2410"/>
        <v>968.54858785829208</v>
      </c>
      <c r="ABV32" s="348">
        <f t="shared" si="2410"/>
        <v>968.54858785829208</v>
      </c>
      <c r="ABW32" s="348">
        <f t="shared" si="2410"/>
        <v>968.54858785829208</v>
      </c>
      <c r="ABX32" s="348">
        <f t="shared" si="2410"/>
        <v>968.54858785829219</v>
      </c>
      <c r="ABY32" s="348">
        <f t="shared" si="2410"/>
        <v>968.54858785829208</v>
      </c>
      <c r="ABZ32" s="348">
        <f t="shared" si="2410"/>
        <v>968.54858785829208</v>
      </c>
      <c r="ACA32" s="348">
        <f t="shared" si="2410"/>
        <v>968.54858785829197</v>
      </c>
      <c r="ACB32" s="348">
        <f t="shared" si="2410"/>
        <v>968.54858785829219</v>
      </c>
      <c r="ACC32" s="348">
        <f t="shared" si="2410"/>
        <v>968.54858785829208</v>
      </c>
      <c r="ACD32" s="348">
        <f t="shared" si="2410"/>
        <v>968.54858785829208</v>
      </c>
      <c r="ACE32" s="348">
        <f t="shared" si="2410"/>
        <v>968.54858785829208</v>
      </c>
      <c r="ACF32" s="348">
        <f t="shared" si="2410"/>
        <v>968.54858785829197</v>
      </c>
      <c r="ACG32" s="348">
        <f t="shared" si="2410"/>
        <v>968.54858785829208</v>
      </c>
      <c r="ACH32" s="348">
        <f t="shared" si="2410"/>
        <v>968.54858785829208</v>
      </c>
      <c r="ACI32" s="348">
        <f t="shared" si="2410"/>
        <v>968.54858785829208</v>
      </c>
      <c r="ACJ32" s="348">
        <f t="shared" si="2410"/>
        <v>968.54858785829208</v>
      </c>
      <c r="ACK32" s="348">
        <f t="shared" si="2410"/>
        <v>968.54858785829208</v>
      </c>
      <c r="ACL32" s="348">
        <f t="shared" si="2410"/>
        <v>968.54858785829208</v>
      </c>
      <c r="ACM32" s="348">
        <f t="shared" si="2410"/>
        <v>968.54858785829208</v>
      </c>
      <c r="ACN32" s="348">
        <f t="shared" si="2410"/>
        <v>968.54858785829208</v>
      </c>
      <c r="ACO32" s="348">
        <f t="shared" si="2410"/>
        <v>968.54858785829219</v>
      </c>
      <c r="ACP32" s="348">
        <f t="shared" si="2410"/>
        <v>968.54858785829208</v>
      </c>
      <c r="ACQ32" s="348">
        <f t="shared" si="2410"/>
        <v>968.54858785829208</v>
      </c>
      <c r="ACR32" s="348">
        <f>+(LOOKUP(ACR5-ACR6+1,$OQ$3:$ACQ$3,$OQ$32:$ACQ$32)+LOOKUP(ACR5-ACR6+2,$OQ$3:$ACQ$3,$OQ$32:$ACQ$32))</f>
        <v>865.50127602608666</v>
      </c>
      <c r="ACS32" s="348" cm="1">
        <f t="array" ref="ACS32">+(LOOKUP(ACS5-ACS6+1,$OQ$3:$ACQ$3,$OQ$32:$ACQ$32+LOOKUP(ACS5-ACS6+2,$OQ$3:$ACQ$3,$OQ$32:$ACQ$32+LOOKUP(ACS5-ACS6+3,$OQ$3:$ACQ$3,$OQ$32:$ACQ$32+LOOKUP(ACS5-ACS6+4,$OQ$3:$ACQ$3,$OQ$32:$ACQ$32+LOOKUP(ACS5-ACS6+5,$OQ$3:$ACQ$3,$OQ$32:$ACQ$32+LOOKUP(ACS5-ACS6+6,$OQ$3:$ACQ$3,$OQ$32:$ACQ$32+LOOKUP(ACS5-ACS6+7,$OQ$3:$ACQ$3,$OQ$32:$ACQ$32))))))))</f>
        <v>3029.2544660913036</v>
      </c>
      <c r="ACT32" s="348" cm="1">
        <f t="array" ref="ACT32">+(LOOKUP(ACT5-ACT6+1,$OQ$3:$ACQ$3,$OQ$32:$ACQ$32+LOOKUP(ACT5-ACT6+2,$OQ$3:$ACQ$3,$OQ$32:$ACQ$32+LOOKUP(ACT5-ACT6+3,$OQ$3:$ACQ$3,$OQ$32:$ACQ$32+LOOKUP(ACT5-ACT6+4,$OQ$3:$ACQ$3,$OQ$32:$ACQ$32+LOOKUP(ACT5-ACT6+5,$OQ$3:$ACQ$3,$OQ$32:$ACQ$32+LOOKUP(ACT5-ACT6+6,$OQ$3:$ACQ$3,$OQ$32:$ACQ$32+LOOKUP(ACT5-ACT6+7,$OQ$3:$ACQ$3,$OQ$32:$ACQ$32))))))))</f>
        <v>3029.254466091304</v>
      </c>
      <c r="ACU32" s="348" cm="1">
        <f t="array" ref="ACU32">+(LOOKUP(ACU5-ACU6+1,$OQ$3:$ACQ$3,$OQ$32:$ACQ$32+LOOKUP(ACU5-ACU6+2,$OQ$3:$ACQ$3,$OQ$32:$ACQ$32+LOOKUP(ACU5-ACU6+3,$OQ$3:$ACQ$3,$OQ$32:$ACQ$32+LOOKUP(ACU5-ACU6+4,$OQ$3:$ACQ$3,$OQ$32:$ACQ$32+LOOKUP(ACU5-ACU6+5,$OQ$3:$ACQ$3,$OQ$32:$ACQ$32+LOOKUP(ACU5-ACU6+6,$OQ$3:$ACQ$3,$OQ$32:$ACQ$32+LOOKUP(ACU5-ACU6+7,$OQ$3:$ACQ$3,$OQ$32:$ACQ$32))))))))</f>
        <v>3029.2544660913036</v>
      </c>
      <c r="ACV32" s="348" cm="1">
        <f t="array" ref="ACV32">+(LOOKUP(ACV5-ACV6+1,$OQ$3:$ACQ$3,$OQ$32:$ACQ$32+LOOKUP(ACV5-ACV6+2,$OQ$3:$ACQ$3,$OQ$32:$ACQ$32+LOOKUP(ACV5-ACV6+3,$OQ$3:$ACQ$3,$OQ$32:$ACQ$32+LOOKUP(ACV5-ACV6+4,$OQ$3:$ACQ$3,$OQ$32:$ACQ$32+LOOKUP(ACV5-ACV6+5,$OQ$3:$ACQ$3,$OQ$32:$ACQ$32+LOOKUP(ACV5-ACV6+6,$OQ$3:$ACQ$3,$OQ$32:$ACQ$32+LOOKUP(ACV5-ACV6+7,$OQ$3:$ACQ$3,$OQ$32:$ACQ$32))))))))</f>
        <v>3058.1320439481296</v>
      </c>
      <c r="ACW32" s="348" cm="1">
        <f t="array" ref="ACW32">+(LOOKUP(ACW5-ACW6+1,$OQ$3:$ACQ$3,$OQ$32:$ACQ$32+LOOKUP(ACW5-ACW6+2,$OQ$3:$ACQ$3,$OQ$32:$ACQ$32+LOOKUP(ACW5-ACW6+3,$OQ$3:$ACQ$3,$OQ$32:$ACQ$32+LOOKUP(ACW5-ACW6+4,$OQ$3:$ACQ$3,$OQ$32:$ACQ$32+LOOKUP(ACW5-ACW6+5,$OQ$3:$ACQ$3,$OQ$32:$ACQ$32+LOOKUP(ACW5-ACW6+6,$OQ$3:$ACQ$3,$OQ$32:$ACQ$32+LOOKUP(ACW5-ACW6+7,$OQ$3:$ACQ$3,$OQ$32:$ACQ$32))))))))</f>
        <v>3069.6830750908603</v>
      </c>
      <c r="ACX32" s="348" cm="1">
        <f t="array" ref="ACX32">+(LOOKUP(ACX5-ACX6+1,$OQ$3:$ACQ$3,$OQ$32:$ACQ$32+LOOKUP(ACX5-ACX6+2,$OQ$3:$ACQ$3,$OQ$32:$ACQ$32+LOOKUP(ACX5-ACX6+3,$OQ$3:$ACQ$3,$OQ$32:$ACQ$32+LOOKUP(ACX5-ACX6+4,$OQ$3:$ACQ$3,$OQ$32:$ACQ$32+LOOKUP(ACX5-ACX6+5,$OQ$3:$ACQ$3,$OQ$32:$ACQ$32+LOOKUP(ACX5-ACX6+6,$OQ$3:$ACQ$3,$OQ$32:$ACQ$32+LOOKUP(ACX5-ACX6+7,$OQ$3:$ACQ$3,$OQ$32:$ACQ$32))))))))</f>
        <v>3069.6830750908603</v>
      </c>
      <c r="ACY32" s="348" cm="1">
        <f t="array" ref="ACY32">+(LOOKUP(ACY5-ACY6+1,$OQ$3:$ACQ$3,$OQ$32:$ACQ$32+LOOKUP(ACY5-ACY6+2,$OQ$3:$ACQ$3,$OQ$32:$ACQ$32+LOOKUP(ACY5-ACY6+3,$OQ$3:$ACQ$3,$OQ$32:$ACQ$32+LOOKUP(ACY5-ACY6+4,$OQ$3:$ACQ$3,$OQ$32:$ACQ$32+LOOKUP(ACY5-ACY6+5,$OQ$3:$ACQ$3,$OQ$32:$ACQ$32+LOOKUP(ACY5-ACY6+6,$OQ$3:$ACQ$3,$OQ$32:$ACQ$32+LOOKUP(ACY5-ACY6+7,$OQ$3:$ACQ$3,$OQ$32:$ACQ$32))))))))</f>
        <v>3069.6830750908593</v>
      </c>
      <c r="ACZ32" s="348" cm="1">
        <f t="array" ref="ACZ32">+(LOOKUP(ACZ5-ACZ6+1,$OQ$3:$ACQ$3,$OQ$32:$ACQ$32+LOOKUP(ACZ5-ACZ6+2,$OQ$3:$ACQ$3,$OQ$32:$ACQ$32+LOOKUP(ACZ5-ACZ6+3,$OQ$3:$ACQ$3,$OQ$32:$ACQ$32+LOOKUP(ACZ5-ACZ6+4,$OQ$3:$ACQ$3,$OQ$32:$ACQ$32+LOOKUP(ACZ5-ACZ6+5,$OQ$3:$ACQ$3,$OQ$32:$ACQ$32+LOOKUP(ACZ5-ACZ6+6,$OQ$3:$ACQ$3,$OQ$32:$ACQ$32+LOOKUP(ACZ5-ACZ6+7,$OQ$3:$ACQ$3,$OQ$32:$ACQ$32))))))))</f>
        <v>3088.724495864215</v>
      </c>
      <c r="ADA32" s="348" cm="1">
        <f t="array" ref="ADA32">+(LOOKUP(ADA5-ADA6+1,$OQ$3:$ACQ$3,$OQ$32:$ACQ$32+LOOKUP(ADA5-ADA6+2,$OQ$3:$ACQ$3,$OQ$32:$ACQ$32+LOOKUP(ADA5-ADA6+3,$OQ$3:$ACQ$3,$OQ$32:$ACQ$32+LOOKUP(ADA5-ADA6+4,$OQ$3:$ACQ$3,$OQ$32:$ACQ$32+LOOKUP(ADA5-ADA6+5,$OQ$3:$ACQ$3,$OQ$32:$ACQ$32+LOOKUP(ADA5-ADA6+6,$OQ$3:$ACQ$3,$OQ$32:$ACQ$32+LOOKUP(ADA5-ADA6+7,$OQ$3:$ACQ$3,$OQ$32:$ACQ$32))))))))</f>
        <v>3136.3280477976027</v>
      </c>
      <c r="ADB32" s="348" cm="1">
        <f t="array" ref="ADB32">+(LOOKUP(ADB5-ADB6+1,$OQ$3:$ACQ$3,$OQ$32:$ACQ$32+LOOKUP(ADB5-ADB6+2,$OQ$3:$ACQ$3,$OQ$32:$ACQ$32+LOOKUP(ADB5-ADB6+3,$OQ$3:$ACQ$3,$OQ$32:$ACQ$32+LOOKUP(ADB5-ADB6+4,$OQ$3:$ACQ$3,$OQ$32:$ACQ$32+LOOKUP(ADB5-ADB6+5,$OQ$3:$ACQ$3,$OQ$32:$ACQ$32+LOOKUP(ADB5-ADB6+6,$OQ$3:$ACQ$3,$OQ$32:$ACQ$32+LOOKUP(ADB5-ADB6+7,$OQ$3:$ACQ$3,$OQ$32:$ACQ$32))))))))</f>
        <v>3136.3280477976027</v>
      </c>
      <c r="ADC32" s="348" cm="1">
        <f t="array" ref="ADC32">+(LOOKUP(ADC5-ADC6+1,$OQ$3:$ACQ$3,$OQ$32:$ACQ$32+LOOKUP(ADC5-ADC6+2,$OQ$3:$ACQ$3,$OQ$32:$ACQ$32+LOOKUP(ADC5-ADC6+3,$OQ$3:$ACQ$3,$OQ$32:$ACQ$32+LOOKUP(ADC5-ADC6+4,$OQ$3:$ACQ$3,$OQ$32:$ACQ$32+LOOKUP(ADC5-ADC6+5,$OQ$3:$ACQ$3,$OQ$32:$ACQ$32+LOOKUP(ADC5-ADC6+6,$OQ$3:$ACQ$3,$OQ$32:$ACQ$32+LOOKUP(ADC5-ADC6+7,$OQ$3:$ACQ$3,$OQ$32:$ACQ$32))))))))</f>
        <v>3136.3280477976027</v>
      </c>
      <c r="ADD32" s="348" cm="1">
        <f t="array" ref="ADD32">+(LOOKUP(ADD5-ADD6+1,$OQ$3:$ACQ$3,$OQ$32:$ACQ$32+LOOKUP(ADD5-ADD6+2,$OQ$3:$ACQ$3,$OQ$32:$ACQ$32+LOOKUP(ADD5-ADD6+3,$OQ$3:$ACQ$3,$OQ$32:$ACQ$32+LOOKUP(ADD5-ADD6+4,$OQ$3:$ACQ$3,$OQ$32:$ACQ$32+LOOKUP(ADD5-ADD6+5,$OQ$3:$ACQ$3,$OQ$32:$ACQ$32+LOOKUP(ADD5-ADD6+6,$OQ$3:$ACQ$3,$OQ$32:$ACQ$32+LOOKUP(ADD5-ADD6+7,$OQ$3:$ACQ$3,$OQ$32:$ACQ$32))))))))</f>
        <v>3471.8479304265024</v>
      </c>
      <c r="ADE32" s="348" cm="1">
        <f t="array" ref="ADE32">+(LOOKUP(ADE5-ADE6+1,$OQ$3:$ACQ$3,$OQ$32:$ACQ$32+LOOKUP(ADE5-ADE6+2,$OQ$3:$ACQ$3,$OQ$32:$ACQ$32+LOOKUP(ADE5-ADE6+3,$OQ$3:$ACQ$3,$OQ$32:$ACQ$32+LOOKUP(ADE5-ADE6+4,$OQ$3:$ACQ$3,$OQ$32:$ACQ$32+LOOKUP(ADE5-ADE6+5,$OQ$3:$ACQ$3,$OQ$32:$ACQ$32+LOOKUP(ADE5-ADE6+6,$OQ$3:$ACQ$3,$OQ$32:$ACQ$32+LOOKUP(ADE5-ADE6+7,$OQ$3:$ACQ$3,$OQ$32:$ACQ$32))))))))</f>
        <v>4310.6476369987513</v>
      </c>
      <c r="ADF32" s="348" cm="1">
        <f t="array" ref="ADF32">+(LOOKUP(ADF5-ADF6+1,$OQ$3:$ACQ$3,$OQ$32:$ACQ$32+LOOKUP(ADF5-ADF6+2,$OQ$3:$ACQ$3,$OQ$32:$ACQ$32+LOOKUP(ADF5-ADF6+3,$OQ$3:$ACQ$3,$OQ$32:$ACQ$32+LOOKUP(ADF5-ADF6+4,$OQ$3:$ACQ$3,$OQ$32:$ACQ$32+LOOKUP(ADF5-ADF6+5,$OQ$3:$ACQ$3,$OQ$32:$ACQ$32+LOOKUP(ADF5-ADF6+6,$OQ$3:$ACQ$3,$OQ$32:$ACQ$32+LOOKUP(ADF5-ADF6+7,$OQ$3:$ACQ$3,$OQ$32:$ACQ$32))))))))</f>
        <v>4310.6476369987513</v>
      </c>
      <c r="ADG32" s="348" cm="1">
        <f t="array" ref="ADG32">+(LOOKUP(ADG5-ADG6+1,$OQ$3:$ACQ$3,$OQ$32:$ACQ$32+LOOKUP(ADG5-ADG6+2,$OQ$3:$ACQ$3,$OQ$32:$ACQ$32+LOOKUP(ADG5-ADG6+3,$OQ$3:$ACQ$3,$OQ$32:$ACQ$32+LOOKUP(ADG5-ADG6+4,$OQ$3:$ACQ$3,$OQ$32:$ACQ$32+LOOKUP(ADG5-ADG6+5,$OQ$3:$ACQ$3,$OQ$32:$ACQ$32+LOOKUP(ADG5-ADG6+6,$OQ$3:$ACQ$3,$OQ$32:$ACQ$32+LOOKUP(ADG5-ADG6+7,$OQ$3:$ACQ$3,$OQ$32:$ACQ$32))))))))</f>
        <v>4310.6476369987513</v>
      </c>
      <c r="ADH32" s="348" cm="1">
        <f t="array" ref="ADH32">+(LOOKUP(ADH5-ADH6+1,$OQ$3:$ACQ$3,$OQ$32:$ACQ$32+LOOKUP(ADH5-ADH6+2,$OQ$3:$ACQ$3,$OQ$32:$ACQ$32+LOOKUP(ADH5-ADH6+3,$OQ$3:$ACQ$3,$OQ$32:$ACQ$32+LOOKUP(ADH5-ADH6+4,$OQ$3:$ACQ$3,$OQ$32:$ACQ$32+LOOKUP(ADH5-ADH6+5,$OQ$3:$ACQ$3,$OQ$32:$ACQ$32+LOOKUP(ADH5-ADH6+6,$OQ$3:$ACQ$3,$OQ$32:$ACQ$32+LOOKUP(ADH5-ADH6+7,$OQ$3:$ACQ$3,$OQ$32:$ACQ$32))))))))</f>
        <v>4310.6476369987513</v>
      </c>
      <c r="ADI32" s="348" cm="1">
        <f t="array" ref="ADI32">+(LOOKUP(ADI5-ADI6+1,$OQ$3:$ACQ$3,$OQ$32:$ACQ$32+LOOKUP(ADI5-ADI6+2,$OQ$3:$ACQ$3,$OQ$32:$ACQ$32+LOOKUP(ADI5-ADI6+3,$OQ$3:$ACQ$3,$OQ$32:$ACQ$32+LOOKUP(ADI5-ADI6+4,$OQ$3:$ACQ$3,$OQ$32:$ACQ$32+LOOKUP(ADI5-ADI6+5,$OQ$3:$ACQ$3,$OQ$32:$ACQ$32+LOOKUP(ADI5-ADI6+6,$OQ$3:$ACQ$3,$OQ$32:$ACQ$32+LOOKUP(ADI5-ADI6+7,$OQ$3:$ACQ$3,$OQ$32:$ACQ$32))))))))</f>
        <v>4174.2476203141814</v>
      </c>
      <c r="ADJ32" s="348" cm="1">
        <f t="array" ref="ADJ32">+(LOOKUP(ADJ5-ADJ6+1,$OQ$3:$ACQ$3,$OQ$32:$ACQ$32+LOOKUP(ADJ5-ADJ6+2,$OQ$3:$ACQ$3,$OQ$32:$ACQ$32+LOOKUP(ADJ5-ADJ6+3,$OQ$3:$ACQ$3,$OQ$32:$ACQ$32+LOOKUP(ADJ5-ADJ6+4,$OQ$3:$ACQ$3,$OQ$32:$ACQ$32+LOOKUP(ADJ5-ADJ6+5,$OQ$3:$ACQ$3,$OQ$32:$ACQ$32+LOOKUP(ADJ5-ADJ6+6,$OQ$3:$ACQ$3,$OQ$32:$ACQ$32+LOOKUP(ADJ5-ADJ6+7,$OQ$3:$ACQ$3,$OQ$32:$ACQ$32))))))))</f>
        <v>4151.5142842000869</v>
      </c>
      <c r="ADK32" s="348" cm="1">
        <f t="array" ref="ADK32">+(LOOKUP(ADK5-ADK6+1,$OQ$3:$ACQ$3,$OQ$32:$ACQ$32+LOOKUP(ADK5-ADK6+2,$OQ$3:$ACQ$3,$OQ$32:$ACQ$32+LOOKUP(ADK5-ADK6+3,$OQ$3:$ACQ$3,$OQ$32:$ACQ$32+LOOKUP(ADK5-ADK6+4,$OQ$3:$ACQ$3,$OQ$32:$ACQ$32+LOOKUP(ADK5-ADK6+5,$OQ$3:$ACQ$3,$OQ$32:$ACQ$32+LOOKUP(ADK5-ADK6+6,$OQ$3:$ACQ$3,$OQ$32:$ACQ$32+LOOKUP(ADK5-ADK6+7,$OQ$3:$ACQ$3,$OQ$32:$ACQ$32))))))))</f>
        <v>4151.5142842000869</v>
      </c>
      <c r="ADL32" s="348" cm="1">
        <f t="array" ref="ADL32">+(LOOKUP(ADL5-ADL6+1,$OQ$3:$ACQ$3,$OQ$32:$ACQ$32+LOOKUP(ADL5-ADL6+2,$OQ$3:$ACQ$3,$OQ$32:$ACQ$32+LOOKUP(ADL5-ADL6+3,$OQ$3:$ACQ$3,$OQ$32:$ACQ$32+LOOKUP(ADL5-ADL6+4,$OQ$3:$ACQ$3,$OQ$32:$ACQ$32+LOOKUP(ADL5-ADL6+5,$OQ$3:$ACQ$3,$OQ$32:$ACQ$32+LOOKUP(ADL5-ADL6+6,$OQ$3:$ACQ$3,$OQ$32:$ACQ$32+LOOKUP(ADL5-ADL6+7,$OQ$3:$ACQ$3,$OQ$32:$ACQ$32))))))))</f>
        <v>4151.5142842000869</v>
      </c>
      <c r="ADM32" s="348" cm="1">
        <f t="array" ref="ADM32">+(LOOKUP(ADM5-ADM6+1,$OQ$3:$ACQ$3,$OQ$32:$ACQ$32+LOOKUP(ADM5-ADM6+2,$OQ$3:$ACQ$3,$OQ$32:$ACQ$32+LOOKUP(ADM5-ADM6+3,$OQ$3:$ACQ$3,$OQ$32:$ACQ$32+LOOKUP(ADM5-ADM6+4,$OQ$3:$ACQ$3,$OQ$32:$ACQ$32+LOOKUP(ADM5-ADM6+5,$OQ$3:$ACQ$3,$OQ$32:$ACQ$32+LOOKUP(ADM5-ADM6+6,$OQ$3:$ACQ$3,$OQ$32:$ACQ$32+LOOKUP(ADM5-ADM6+7,$OQ$3:$ACQ$3,$OQ$32:$ACQ$32))))))))</f>
        <v>4215.6418865013056</v>
      </c>
      <c r="ADN32" s="348" cm="1">
        <f t="array" ref="ADN32">+(LOOKUP(ADN5-ADN6+1,$OQ$3:$ACQ$3,$OQ$32:$ACQ$32+LOOKUP(ADN5-ADN6+2,$OQ$3:$ACQ$3,$OQ$32:$ACQ$32+LOOKUP(ADN5-ADN6+3,$OQ$3:$ACQ$3,$OQ$32:$ACQ$32+LOOKUP(ADN5-ADN6+4,$OQ$3:$ACQ$3,$OQ$32:$ACQ$32+LOOKUP(ADN5-ADN6+5,$OQ$3:$ACQ$3,$OQ$32:$ACQ$32+LOOKUP(ADN5-ADN6+6,$OQ$3:$ACQ$3,$OQ$32:$ACQ$32+LOOKUP(ADN5-ADN6+7,$OQ$3:$ACQ$3,$OQ$32:$ACQ$32))))))))</f>
        <v>4263.7375882272208</v>
      </c>
      <c r="ADO32" s="348" cm="1">
        <f t="array" ref="ADO32">+(LOOKUP(ADO5-ADO6+1,$OQ$3:$ACQ$3,$OQ$32:$ACQ$32+LOOKUP(ADO5-ADO6+2,$OQ$3:$ACQ$3,$OQ$32:$ACQ$32+LOOKUP(ADO5-ADO6+3,$OQ$3:$ACQ$3,$OQ$32:$ACQ$32+LOOKUP(ADO5-ADO6+4,$OQ$3:$ACQ$3,$OQ$32:$ACQ$32+LOOKUP(ADO5-ADO6+5,$OQ$3:$ACQ$3,$OQ$32:$ACQ$32+LOOKUP(ADO5-ADO6+6,$OQ$3:$ACQ$3,$OQ$32:$ACQ$32+LOOKUP(ADO5-ADO6+7,$OQ$3:$ACQ$3,$OQ$32:$ACQ$32))))))))</f>
        <v>4263.7375882272208</v>
      </c>
      <c r="ADP32" s="348" cm="1">
        <f t="array" ref="ADP32">+(LOOKUP(ADP5-ADP6+1,$OQ$3:$ACQ$3,$OQ$32:$ACQ$32+LOOKUP(ADP5-ADP6+2,$OQ$3:$ACQ$3,$OQ$32:$ACQ$32+LOOKUP(ADP5-ADP6+3,$OQ$3:$ACQ$3,$OQ$32:$ACQ$32+LOOKUP(ADP5-ADP6+4,$OQ$3:$ACQ$3,$OQ$32:$ACQ$32+LOOKUP(ADP5-ADP6+5,$OQ$3:$ACQ$3,$OQ$32:$ACQ$32+LOOKUP(ADP5-ADP6+6,$OQ$3:$ACQ$3,$OQ$32:$ACQ$32+LOOKUP(ADP5-ADP6+7,$OQ$3:$ACQ$3,$OQ$32:$ACQ$32))))))))</f>
        <v>4263.7375882272208</v>
      </c>
      <c r="ADQ32" s="348" cm="1">
        <f t="array" ref="ADQ32">+(LOOKUP(ADQ5-ADQ6+1,$OQ$3:$ACQ$3,$OQ$32:$ACQ$32+LOOKUP(ADQ5-ADQ6+2,$OQ$3:$ACQ$3,$OQ$32:$ACQ$32+LOOKUP(ADQ5-ADQ6+3,$OQ$3:$ACQ$3,$OQ$32:$ACQ$32+LOOKUP(ADQ5-ADQ6+4,$OQ$3:$ACQ$3,$OQ$32:$ACQ$32+LOOKUP(ADQ5-ADQ6+5,$OQ$3:$ACQ$3,$OQ$32:$ACQ$32+LOOKUP(ADQ5-ADQ6+6,$OQ$3:$ACQ$3,$OQ$32:$ACQ$32+LOOKUP(ADQ5-ADQ6+7,$OQ$3:$ACQ$3,$OQ$32:$ACQ$32))))))))</f>
        <v>4576.6078576293685</v>
      </c>
      <c r="ADR32" s="348" cm="1">
        <f t="array" ref="ADR32">+(LOOKUP(ADR5-ADR6+1,$OQ$3:$ACQ$3,$OQ$32:$ACQ$32+LOOKUP(ADR5-ADR6+2,$OQ$3:$ACQ$3,$OQ$32:$ACQ$32+LOOKUP(ADR5-ADR6+3,$OQ$3:$ACQ$3,$OQ$32:$ACQ$32+LOOKUP(ADR5-ADR6+4,$OQ$3:$ACQ$3,$OQ$32:$ACQ$32+LOOKUP(ADR5-ADR6+5,$OQ$3:$ACQ$3,$OQ$32:$ACQ$32+LOOKUP(ADR5-ADR6+6,$OQ$3:$ACQ$3,$OQ$32:$ACQ$32+LOOKUP(ADR5-ADR6+7,$OQ$3:$ACQ$3,$OQ$32:$ACQ$32))))))))</f>
        <v>6453.8294740422498</v>
      </c>
      <c r="ADS32" s="348" cm="1">
        <f t="array" ref="ADS32">+(LOOKUP(ADS5-ADS6+1,$OQ$3:$ACQ$3,$OQ$32:$ACQ$32+LOOKUP(ADS5-ADS6+2,$OQ$3:$ACQ$3,$OQ$32:$ACQ$32+LOOKUP(ADS5-ADS6+3,$OQ$3:$ACQ$3,$OQ$32:$ACQ$32+LOOKUP(ADS5-ADS6+4,$OQ$3:$ACQ$3,$OQ$32:$ACQ$32+LOOKUP(ADS5-ADS6+5,$OQ$3:$ACQ$3,$OQ$32:$ACQ$32+LOOKUP(ADS5-ADS6+6,$OQ$3:$ACQ$3,$OQ$32:$ACQ$32+LOOKUP(ADS5-ADS6+7,$OQ$3:$ACQ$3,$OQ$32:$ACQ$32))))))))</f>
        <v>6453.8294740422498</v>
      </c>
      <c r="ADT32" s="348" cm="1">
        <f t="array" ref="ADT32">+(LOOKUP(ADT5-ADT6+1,$OQ$3:$ACQ$3,$OQ$32:$ACQ$32+LOOKUP(ADT5-ADT6+2,$OQ$3:$ACQ$3,$OQ$32:$ACQ$32+LOOKUP(ADT5-ADT6+3,$OQ$3:$ACQ$3,$OQ$32:$ACQ$32+LOOKUP(ADT5-ADT6+4,$OQ$3:$ACQ$3,$OQ$32:$ACQ$32+LOOKUP(ADT5-ADT6+5,$OQ$3:$ACQ$3,$OQ$32:$ACQ$32+LOOKUP(ADT5-ADT6+6,$OQ$3:$ACQ$3,$OQ$32:$ACQ$32+LOOKUP(ADT5-ADT6+7,$OQ$3:$ACQ$3,$OQ$32:$ACQ$32))))))))</f>
        <v>6453.8294740422498</v>
      </c>
      <c r="ADU32" s="348" cm="1">
        <f t="array" ref="ADU32">+(LOOKUP(ADU5-ADU6+1,$OQ$3:$ACQ$3,$OQ$32:$ACQ$32+LOOKUP(ADU5-ADU6+2,$OQ$3:$ACQ$3,$OQ$32:$ACQ$32+LOOKUP(ADU5-ADU6+3,$OQ$3:$ACQ$3,$OQ$32:$ACQ$32+LOOKUP(ADU5-ADU6+4,$OQ$3:$ACQ$3,$OQ$32:$ACQ$32+LOOKUP(ADU5-ADU6+5,$OQ$3:$ACQ$3,$OQ$32:$ACQ$32+LOOKUP(ADU5-ADU6+6,$OQ$3:$ACQ$3,$OQ$32:$ACQ$32+LOOKUP(ADU5-ADU6+7,$OQ$3:$ACQ$3,$OQ$32:$ACQ$32))))))))</f>
        <v>6453.8294740422498</v>
      </c>
      <c r="ADV32" s="348" cm="1">
        <f t="array" ref="ADV32">+(LOOKUP(ADV5-ADV6+1,$OQ$3:$ACQ$3,$OQ$32:$ACQ$32+LOOKUP(ADV5-ADV6+2,$OQ$3:$ACQ$3,$OQ$32:$ACQ$32+LOOKUP(ADV5-ADV6+3,$OQ$3:$ACQ$3,$OQ$32:$ACQ$32+LOOKUP(ADV5-ADV6+4,$OQ$3:$ACQ$3,$OQ$32:$ACQ$32+LOOKUP(ADV5-ADV6+5,$OQ$3:$ACQ$3,$OQ$32:$ACQ$32+LOOKUP(ADV5-ADV6+6,$OQ$3:$ACQ$3,$OQ$32:$ACQ$32+LOOKUP(ADV5-ADV6+7,$OQ$3:$ACQ$3,$OQ$32:$ACQ$32))))))))</f>
        <v>5915.7008413465801</v>
      </c>
      <c r="ADW32" s="348" cm="1">
        <f t="array" ref="ADW32">+(LOOKUP(ADW5-ADW6+1,$OQ$3:$ACQ$3,$OQ$32:$ACQ$32+LOOKUP(ADW5-ADW6+2,$OQ$3:$ACQ$3,$OQ$32:$ACQ$32+LOOKUP(ADW5-ADW6+3,$OQ$3:$ACQ$3,$OQ$32:$ACQ$32+LOOKUP(ADW5-ADW6+4,$OQ$3:$ACQ$3,$OQ$32:$ACQ$32+LOOKUP(ADW5-ADW6+5,$OQ$3:$ACQ$3,$OQ$32:$ACQ$32+LOOKUP(ADW5-ADW6+6,$OQ$3:$ACQ$3,$OQ$32:$ACQ$32+LOOKUP(ADW5-ADW6+7,$OQ$3:$ACQ$3,$OQ$32:$ACQ$32))))))))</f>
        <v>5826.0127358973023</v>
      </c>
      <c r="ADX32" s="348" cm="1">
        <f t="array" ref="ADX32">+(LOOKUP(ADX5-ADX6+1,$OQ$3:$ACQ$3,$OQ$32:$ACQ$32+LOOKUP(ADX5-ADX6+2,$OQ$3:$ACQ$3,$OQ$32:$ACQ$32+LOOKUP(ADX5-ADX6+3,$OQ$3:$ACQ$3,$OQ$32:$ACQ$32+LOOKUP(ADX5-ADX6+4,$OQ$3:$ACQ$3,$OQ$32:$ACQ$32+LOOKUP(ADX5-ADX6+5,$OQ$3:$ACQ$3,$OQ$32:$ACQ$32+LOOKUP(ADX5-ADX6+6,$OQ$3:$ACQ$3,$OQ$32:$ACQ$32+LOOKUP(ADX5-ADX6+7,$OQ$3:$ACQ$3,$OQ$32:$ACQ$32))))))))</f>
        <v>5826.0127358973023</v>
      </c>
      <c r="ADY32" s="348" cm="1">
        <f t="array" ref="ADY32">+(LOOKUP(ADY5-ADY6+1,$OQ$3:$ACQ$3,$OQ$32:$ACQ$32+LOOKUP(ADY5-ADY6+2,$OQ$3:$ACQ$3,$OQ$32:$ACQ$32+LOOKUP(ADY5-ADY6+3,$OQ$3:$ACQ$3,$OQ$32:$ACQ$32+LOOKUP(ADY5-ADY6+4,$OQ$3:$ACQ$3,$OQ$32:$ACQ$32+LOOKUP(ADY5-ADY6+5,$OQ$3:$ACQ$3,$OQ$32:$ACQ$32+LOOKUP(ADY5-ADY6+6,$OQ$3:$ACQ$3,$OQ$32:$ACQ$32+LOOKUP(ADY5-ADY6+7,$OQ$3:$ACQ$3,$OQ$32:$ACQ$32))))))))</f>
        <v>5826.0127358973023</v>
      </c>
      <c r="ADZ32" s="348" cm="1">
        <f t="array" ref="ADZ32">+(LOOKUP(ADZ5-ADZ6+1,$OQ$3:$ACQ$3,$OQ$32:$ACQ$32+LOOKUP(ADZ5-ADZ6+2,$OQ$3:$ACQ$3,$OQ$32:$ACQ$32+LOOKUP(ADZ5-ADZ6+3,$OQ$3:$ACQ$3,$OQ$32:$ACQ$32+LOOKUP(ADZ5-ADZ6+4,$OQ$3:$ACQ$3,$OQ$32:$ACQ$32+LOOKUP(ADZ5-ADZ6+5,$OQ$3:$ACQ$3,$OQ$32:$ACQ$32+LOOKUP(ADZ5-ADZ6+6,$OQ$3:$ACQ$3,$OQ$32:$ACQ$32+LOOKUP(ADZ5-ADZ6+7,$OQ$3:$ACQ$3,$OQ$32:$ACQ$32))))))))</f>
        <v>5846.7845793427332</v>
      </c>
      <c r="AEA32" s="348" cm="1">
        <f t="array" ref="AEA32">+(LOOKUP(AEA5-AEA6+1,$OQ$3:$ACQ$3,$OQ$32:$ACQ$32+LOOKUP(AEA5-AEA6+2,$OQ$3:$ACQ$3,$OQ$32:$ACQ$32+LOOKUP(AEA5-AEA6+3,$OQ$3:$ACQ$3,$OQ$32:$ACQ$32+LOOKUP(AEA5-AEA6+4,$OQ$3:$ACQ$3,$OQ$32:$ACQ$32+LOOKUP(AEA5-AEA6+5,$OQ$3:$ACQ$3,$OQ$32:$ACQ$32+LOOKUP(AEA5-AEA6+6,$OQ$3:$ACQ$3,$OQ$32:$ACQ$32+LOOKUP(AEA5-AEA6+7,$OQ$3:$ACQ$3,$OQ$32:$ACQ$32))))))))</f>
        <v>5874.4803706033063</v>
      </c>
      <c r="AEB32" s="348" cm="1">
        <f t="array" ref="AEB32">+(LOOKUP(AEB5-AEB6+1,$OQ$3:$ACQ$3,$OQ$32:$ACQ$32+LOOKUP(AEB5-AEB6+2,$OQ$3:$ACQ$3,$OQ$32:$ACQ$32+LOOKUP(AEB5-AEB6+3,$OQ$3:$ACQ$3,$OQ$32:$ACQ$32+LOOKUP(AEB5-AEB6+4,$OQ$3:$ACQ$3,$OQ$32:$ACQ$32+LOOKUP(AEB5-AEB6+5,$OQ$3:$ACQ$3,$OQ$32:$ACQ$32+LOOKUP(AEB5-AEB6+6,$OQ$3:$ACQ$3,$OQ$32:$ACQ$32+LOOKUP(AEB5-AEB6+7,$OQ$3:$ACQ$3,$OQ$32:$ACQ$32))))))))</f>
        <v>5874.4803706033063</v>
      </c>
      <c r="AEC32" s="348" cm="1">
        <f t="array" ref="AEC32">+(LOOKUP(AEC5-AEC6+1,$OQ$3:$ACQ$3,$OQ$32:$ACQ$32+LOOKUP(AEC5-AEC6+2,$OQ$3:$ACQ$3,$OQ$32:$ACQ$32+LOOKUP(AEC5-AEC6+3,$OQ$3:$ACQ$3,$OQ$32:$ACQ$32+LOOKUP(AEC5-AEC6+4,$OQ$3:$ACQ$3,$OQ$32:$ACQ$32+LOOKUP(AEC5-AEC6+5,$OQ$3:$ACQ$3,$OQ$32:$ACQ$32+LOOKUP(AEC5-AEC6+6,$OQ$3:$ACQ$3,$OQ$32:$ACQ$32+LOOKUP(AEC5-AEC6+7,$OQ$3:$ACQ$3,$OQ$32:$ACQ$32))))))))</f>
        <v>5874.4803706033063</v>
      </c>
      <c r="AED32" s="348" cm="1">
        <f t="array" ref="AED32">+(LOOKUP(AED5-AED6+1,$OQ$3:$ACQ$3,$OQ$32:$ACQ$32+LOOKUP(AED5-AED6+2,$OQ$3:$ACQ$3,$OQ$32:$ACQ$32+LOOKUP(AED5-AED6+3,$OQ$3:$ACQ$3,$OQ$32:$ACQ$32+LOOKUP(AED5-AED6+4,$OQ$3:$ACQ$3,$OQ$32:$ACQ$32+LOOKUP(AED5-AED6+5,$OQ$3:$ACQ$3,$OQ$32:$ACQ$32+LOOKUP(AED5-AED6+6,$OQ$3:$ACQ$3,$OQ$32:$ACQ$32+LOOKUP(AED5-AED6+7,$OQ$3:$ACQ$3,$OQ$32:$ACQ$32))))))))</f>
        <v>5874.4803706033063</v>
      </c>
      <c r="AEE32" s="348" cm="1">
        <f t="array" ref="AEE32">+(LOOKUP(AEE5-AEE6+1,$OQ$3:$ACQ$3,$OQ$32:$ACQ$32+LOOKUP(AEE5-AEE6+2,$OQ$3:$ACQ$3,$OQ$32:$ACQ$32+LOOKUP(AEE5-AEE6+3,$OQ$3:$ACQ$3,$OQ$32:$ACQ$32+LOOKUP(AEE5-AEE6+4,$OQ$3:$ACQ$3,$OQ$32:$ACQ$32+LOOKUP(AEE5-AEE6+5,$OQ$3:$ACQ$3,$OQ$32:$ACQ$32+LOOKUP(AEE5-AEE6+6,$OQ$3:$ACQ$3,$OQ$32:$ACQ$32+LOOKUP(AEE5-AEE6+7,$OQ$3:$ACQ$3,$OQ$32:$ACQ$32))))))))</f>
        <v>6853.1367666773185</v>
      </c>
      <c r="AEF32" s="348" cm="1">
        <f t="array" ref="AEF32">+(LOOKUP(AEF5-AEF6+1,$OQ$3:$ACQ$3,$OQ$32:$ACQ$32+LOOKUP(AEF5-AEF6+2,$OQ$3:$ACQ$3,$OQ$32:$ACQ$32+LOOKUP(AEF5-AEF6+3,$OQ$3:$ACQ$3,$OQ$32:$ACQ$32+LOOKUP(AEF5-AEF6+4,$OQ$3:$ACQ$3,$OQ$32:$ACQ$32+LOOKUP(AEF5-AEF6+5,$OQ$3:$ACQ$3,$OQ$32:$ACQ$32+LOOKUP(AEF5-AEF6+6,$OQ$3:$ACQ$3,$OQ$32:$ACQ$32+LOOKUP(AEF5-AEF6+7,$OQ$3:$ACQ$3,$OQ$32:$ACQ$32))))))))</f>
        <v>6853.1367666773185</v>
      </c>
      <c r="AEG32" s="348" cm="1">
        <f t="array" ref="AEG32">+(LOOKUP(AEG5-AEG6+1,$OQ$3:$ACQ$3,$OQ$32:$ACQ$32+LOOKUP(AEG5-AEG6+2,$OQ$3:$ACQ$3,$OQ$32:$ACQ$32+LOOKUP(AEG5-AEG6+3,$OQ$3:$ACQ$3,$OQ$32:$ACQ$32+LOOKUP(AEG5-AEG6+4,$OQ$3:$ACQ$3,$OQ$32:$ACQ$32+LOOKUP(AEG5-AEG6+5,$OQ$3:$ACQ$3,$OQ$32:$ACQ$32+LOOKUP(AEG5-AEG6+6,$OQ$3:$ACQ$3,$OQ$32:$ACQ$32+LOOKUP(AEG5-AEG6+7,$OQ$3:$ACQ$3,$OQ$32:$ACQ$32))))))))</f>
        <v>6853.1367666773185</v>
      </c>
      <c r="AEH32" s="348" cm="1">
        <f t="array" ref="AEH32">+(LOOKUP(AEH5-AEH6+1,$OQ$3:$ACQ$3,$OQ$32:$ACQ$32+LOOKUP(AEH5-AEH6+2,$OQ$3:$ACQ$3,$OQ$32:$ACQ$32+LOOKUP(AEH5-AEH6+3,$OQ$3:$ACQ$3,$OQ$32:$ACQ$32+LOOKUP(AEH5-AEH6+4,$OQ$3:$ACQ$3,$OQ$32:$ACQ$32+LOOKUP(AEH5-AEH6+5,$OQ$3:$ACQ$3,$OQ$32:$ACQ$32+LOOKUP(AEH5-AEH6+6,$OQ$3:$ACQ$3,$OQ$32:$ACQ$32+LOOKUP(AEH5-AEH6+7,$OQ$3:$ACQ$3,$OQ$32:$ACQ$32))))))))</f>
        <v>6853.1367666773185</v>
      </c>
      <c r="AEI32" s="348" cm="1">
        <f t="array" ref="AEI32">+(LOOKUP(AEI5-AEI6+1,$OQ$3:$ACQ$3,$OQ$32:$ACQ$32+LOOKUP(AEI5-AEI6+2,$OQ$3:$ACQ$3,$OQ$32:$ACQ$32+LOOKUP(AEI5-AEI6+3,$OQ$3:$ACQ$3,$OQ$32:$ACQ$32+LOOKUP(AEI5-AEI6+4,$OQ$3:$ACQ$3,$OQ$32:$ACQ$32+LOOKUP(AEI5-AEI6+5,$OQ$3:$ACQ$3,$OQ$32:$ACQ$32+LOOKUP(AEI5-AEI6+6,$OQ$3:$ACQ$3,$OQ$32:$ACQ$32+LOOKUP(AEI5-AEI6+7,$OQ$3:$ACQ$3,$OQ$32:$ACQ$32))))))))</f>
        <v>6828.1034846506946</v>
      </c>
      <c r="AEJ32" s="348" cm="1">
        <f t="array" ref="AEJ32">+(LOOKUP(AEJ5-AEJ6+1,$OQ$3:$ACQ$3,$OQ$32:$ACQ$32+LOOKUP(AEJ5-AEJ6+2,$OQ$3:$ACQ$3,$OQ$32:$ACQ$32+LOOKUP(AEJ5-AEJ6+3,$OQ$3:$ACQ$3,$OQ$32:$ACQ$32+LOOKUP(AEJ5-AEJ6+4,$OQ$3:$ACQ$3,$OQ$32:$ACQ$32+LOOKUP(AEJ5-AEJ6+5,$OQ$3:$ACQ$3,$OQ$32:$ACQ$32+LOOKUP(AEJ5-AEJ6+6,$OQ$3:$ACQ$3,$OQ$32:$ACQ$32+LOOKUP(AEJ5-AEJ6+7,$OQ$3:$ACQ$3,$OQ$32:$ACQ$32))))))))</f>
        <v>6818.0901718400446</v>
      </c>
      <c r="AEK32" s="348" cm="1">
        <f t="array" ref="AEK32">+(LOOKUP(AEK5-AEK6+1,$OQ$3:$ACQ$3,$OQ$32:$ACQ$32+LOOKUP(AEK5-AEK6+2,$OQ$3:$ACQ$3,$OQ$32:$ACQ$32+LOOKUP(AEK5-AEK6+3,$OQ$3:$ACQ$3,$OQ$32:$ACQ$32+LOOKUP(AEK5-AEK6+4,$OQ$3:$ACQ$3,$OQ$32:$ACQ$32+LOOKUP(AEK5-AEK6+5,$OQ$3:$ACQ$3,$OQ$32:$ACQ$32+LOOKUP(AEK5-AEK6+6,$OQ$3:$ACQ$3,$OQ$32:$ACQ$32+LOOKUP(AEK5-AEK6+7,$OQ$3:$ACQ$3,$OQ$32:$ACQ$32))))))))</f>
        <v>6818.0901718400446</v>
      </c>
      <c r="AEL32" s="348" cm="1">
        <f t="array" ref="AEL32">+(LOOKUP(AEL5-AEL6+1,$OQ$3:$ACQ$3,$OQ$32:$ACQ$32+LOOKUP(AEL5-AEL6+2,$OQ$3:$ACQ$3,$OQ$32:$ACQ$32+LOOKUP(AEL5-AEL6+3,$OQ$3:$ACQ$3,$OQ$32:$ACQ$32+LOOKUP(AEL5-AEL6+4,$OQ$3:$ACQ$3,$OQ$32:$ACQ$32+LOOKUP(AEL5-AEL6+5,$OQ$3:$ACQ$3,$OQ$32:$ACQ$32+LOOKUP(AEL5-AEL6+6,$OQ$3:$ACQ$3,$OQ$32:$ACQ$32+LOOKUP(AEL5-AEL6+7,$OQ$3:$ACQ$3,$OQ$32:$ACQ$32))))))))</f>
        <v>6818.0901718400446</v>
      </c>
      <c r="AEM32" s="348" cm="1">
        <f t="array" ref="AEM32">+(LOOKUP(AEM5-AEM6+1,$OQ$3:$ACQ$3,$OQ$32:$ACQ$32+LOOKUP(AEM5-AEM6+2,$OQ$3:$ACQ$3,$OQ$32:$ACQ$32+LOOKUP(AEM5-AEM6+3,$OQ$3:$ACQ$3,$OQ$32:$ACQ$32+LOOKUP(AEM5-AEM6+4,$OQ$3:$ACQ$3,$OQ$32:$ACQ$32+LOOKUP(AEM5-AEM6+5,$OQ$3:$ACQ$3,$OQ$32:$ACQ$32+LOOKUP(AEM5-AEM6+6,$OQ$3:$ACQ$3,$OQ$32:$ACQ$32+LOOKUP(AEM5-AEM6+7,$OQ$3:$ACQ$3,$OQ$32:$ACQ$32))))))))</f>
        <v>6807.1615841737585</v>
      </c>
      <c r="AEN32" s="348" cm="1">
        <f t="array" ref="AEN32">+(LOOKUP(AEN5-AEN6+1,$OQ$3:$ACQ$3,$OQ$32:$ACQ$32+LOOKUP(AEN5-AEN6+2,$OQ$3:$ACQ$3,$OQ$32:$ACQ$32+LOOKUP(AEN5-AEN6+3,$OQ$3:$ACQ$3,$OQ$32:$ACQ$32+LOOKUP(AEN5-AEN6+4,$OQ$3:$ACQ$3,$OQ$32:$ACQ$32+LOOKUP(AEN5-AEN6+5,$OQ$3:$ACQ$3,$OQ$32:$ACQ$32+LOOKUP(AEN5-AEN6+6,$OQ$3:$ACQ$3,$OQ$32:$ACQ$32+LOOKUP(AEN5-AEN6+7,$OQ$3:$ACQ$3,$OQ$32:$ACQ$32))))))))</f>
        <v>6779.8401150080444</v>
      </c>
      <c r="AEO32" s="348" cm="1">
        <f t="array" ref="AEO32">+(LOOKUP(AEO5-AEO6+1,$OQ$3:$ACQ$3,$OQ$32:$ACQ$32+LOOKUP(AEO5-AEO6+2,$OQ$3:$ACQ$3,$OQ$32:$ACQ$32+LOOKUP(AEO5-AEO6+3,$OQ$3:$ACQ$3,$OQ$32:$ACQ$32+LOOKUP(AEO5-AEO6+4,$OQ$3:$ACQ$3,$OQ$32:$ACQ$32+LOOKUP(AEO5-AEO6+5,$OQ$3:$ACQ$3,$OQ$32:$ACQ$32+LOOKUP(AEO5-AEO6+6,$OQ$3:$ACQ$3,$OQ$32:$ACQ$32+LOOKUP(AEO5-AEO6+7,$OQ$3:$ACQ$3,$OQ$32:$ACQ$32))))))))</f>
        <v>6779.8401150080444</v>
      </c>
      <c r="AEP32" s="348" cm="1">
        <f t="array" ref="AEP32">+(LOOKUP(AEP5-AEP6+1,$OQ$3:$ACQ$3,$OQ$32:$ACQ$32+LOOKUP(AEP5-AEP6+2,$OQ$3:$ACQ$3,$OQ$32:$ACQ$32+LOOKUP(AEP5-AEP6+3,$OQ$3:$ACQ$3,$OQ$32:$ACQ$32+LOOKUP(AEP5-AEP6+4,$OQ$3:$ACQ$3,$OQ$32:$ACQ$32+LOOKUP(AEP5-AEP6+5,$OQ$3:$ACQ$3,$OQ$32:$ACQ$32+LOOKUP(AEP5-AEP6+6,$OQ$3:$ACQ$3,$OQ$32:$ACQ$32+LOOKUP(AEP5-AEP6+7,$OQ$3:$ACQ$3,$OQ$32:$ACQ$32))))))))</f>
        <v>6779.8401150080454</v>
      </c>
      <c r="AEQ32" s="348" cm="1">
        <f t="array" ref="AEQ32">+(LOOKUP(AEQ5-AEQ6+1,$OQ$3:$ACQ$3,$OQ$32:$ACQ$32+LOOKUP(AEQ5-AEQ6+2,$OQ$3:$ACQ$3,$OQ$32:$ACQ$32+LOOKUP(AEQ5-AEQ6+3,$OQ$3:$ACQ$3,$OQ$32:$ACQ$32+LOOKUP(AEQ5-AEQ6+4,$OQ$3:$ACQ$3,$OQ$32:$ACQ$32+LOOKUP(AEQ5-AEQ6+5,$OQ$3:$ACQ$3,$OQ$32:$ACQ$32+LOOKUP(AEQ5-AEQ6+6,$OQ$3:$ACQ$3,$OQ$32:$ACQ$32+LOOKUP(AEQ5-AEQ6+7,$OQ$3:$ACQ$3,$OQ$32:$ACQ$32))))))))</f>
        <v>6779.8401150080444</v>
      </c>
      <c r="AER32" s="348" cm="1">
        <f t="array" ref="AER32">+(LOOKUP(AER5-AER6+1,$OQ$3:$ACQ$3,$OQ$32:$ACQ$32+LOOKUP(AER5-AER6+2,$OQ$3:$ACQ$3,$OQ$32:$ACQ$32+LOOKUP(AER5-AER6+3,$OQ$3:$ACQ$3,$OQ$32:$ACQ$32+LOOKUP(AER5-AER6+4,$OQ$3:$ACQ$3,$OQ$32:$ACQ$32+LOOKUP(AER5-AER6+5,$OQ$3:$ACQ$3,$OQ$32:$ACQ$32+LOOKUP(AER5-AER6+6,$OQ$3:$ACQ$3,$OQ$32:$ACQ$32)))))))</f>
        <v>5811.2915271497532</v>
      </c>
    </row>
    <row r="33" spans="1:877" x14ac:dyDescent="0.2">
      <c r="A33" s="463" t="s">
        <v>123</v>
      </c>
      <c r="B33" s="333">
        <f>+'BUDGET DATA ENTRY'!B41</f>
        <v>82.467998241872621</v>
      </c>
      <c r="C33" s="287">
        <f>+'BUDGET DATA ENTRY'!C41</f>
        <v>81.736262314606378</v>
      </c>
      <c r="D33" s="287">
        <f>+'BUDGET DATA ENTRY'!D41</f>
        <v>82.231870079177028</v>
      </c>
      <c r="E33" s="287">
        <f>+'BUDGET DATA ENTRY'!E41</f>
        <v>83.258289311512641</v>
      </c>
      <c r="F33" s="287">
        <f>+'BUDGET DATA ENTRY'!F41</f>
        <v>85.055089622427175</v>
      </c>
      <c r="G33" s="287">
        <f>+'BUDGET DATA ENTRY'!G41</f>
        <v>83.624465476470434</v>
      </c>
      <c r="H33" s="287">
        <f>+'BUDGET DATA ENTRY'!H41</f>
        <v>85.800492530056431</v>
      </c>
      <c r="I33" s="287">
        <f>+'BUDGET DATA ENTRY'!I41</f>
        <v>83.192801476069292</v>
      </c>
      <c r="J33" s="287">
        <f>+'BUDGET DATA ENTRY'!J41</f>
        <v>82.282947326733634</v>
      </c>
      <c r="K33" s="287">
        <f>+'BUDGET DATA ENTRY'!K41</f>
        <v>83.205052981803348</v>
      </c>
      <c r="L33" s="287">
        <f>+'BUDGET DATA ENTRY'!L41</f>
        <v>85.004721726260385</v>
      </c>
      <c r="M33" s="287">
        <f>+'BUDGET DATA ENTRY'!M41</f>
        <v>84.488122844342556</v>
      </c>
      <c r="N33" s="333">
        <f>+N31/(N24*N14/31.1035)*100</f>
        <v>82.117549196268214</v>
      </c>
      <c r="O33" s="287">
        <f>+O31/(O24*O14/31.1035)*100</f>
        <v>83.948588572505827</v>
      </c>
      <c r="P33" s="287">
        <f t="shared" ref="P33:Q33" si="2411">+P31/(P24*P14/31.1035)*100</f>
        <v>83.775682844515927</v>
      </c>
      <c r="Q33" s="345">
        <f t="shared" si="2411"/>
        <v>84.247768903048012</v>
      </c>
      <c r="R33" s="333">
        <f>+R31/(R24*R14/31.1035)*100</f>
        <v>82.467998241872621</v>
      </c>
      <c r="S33" s="287">
        <f>+S31/(S24*S14/31.1035)*100</f>
        <v>82.058925906178487</v>
      </c>
      <c r="T33" s="287">
        <f t="shared" ref="T33:AE33" si="2412">+T31/(T24*T14/31.1035)*100</f>
        <v>82.117549196268214</v>
      </c>
      <c r="U33" s="287">
        <f t="shared" si="2412"/>
        <v>82.50255705956063</v>
      </c>
      <c r="V33" s="287">
        <f t="shared" si="2412"/>
        <v>83.103488254594964</v>
      </c>
      <c r="W33" s="287">
        <f t="shared" si="2412"/>
        <v>83.209054048953831</v>
      </c>
      <c r="X33" s="287">
        <f t="shared" si="2412"/>
        <v>83.790520488543294</v>
      </c>
      <c r="Y33" s="287">
        <f t="shared" si="2412"/>
        <v>83.68440130746518</v>
      </c>
      <c r="Z33" s="287">
        <f t="shared" si="2412"/>
        <v>83.469617815591079</v>
      </c>
      <c r="AA33" s="287">
        <f t="shared" si="2412"/>
        <v>83.430963487700737</v>
      </c>
      <c r="AB33" s="287">
        <f t="shared" si="2412"/>
        <v>83.632684984961244</v>
      </c>
      <c r="AC33" s="345">
        <f t="shared" si="2412"/>
        <v>83.743565942476621</v>
      </c>
      <c r="AD33" s="287">
        <f t="shared" si="2412"/>
        <v>82.467998241872621</v>
      </c>
      <c r="AE33" s="287">
        <f t="shared" si="2412"/>
        <v>81.736262314606392</v>
      </c>
      <c r="AF33" s="287">
        <f t="shared" ref="AF33:AO33" si="2413">+AF31/(AF24*AF14/31.1035)*100</f>
        <v>82.231870079177028</v>
      </c>
      <c r="AG33" s="287">
        <f t="shared" si="2413"/>
        <v>83.258289311512641</v>
      </c>
      <c r="AH33" s="287">
        <f t="shared" si="2413"/>
        <v>85.055089622427175</v>
      </c>
      <c r="AI33" s="287">
        <f t="shared" si="2413"/>
        <v>83.624465476470434</v>
      </c>
      <c r="AJ33" s="287">
        <f t="shared" si="2413"/>
        <v>85.800492530056431</v>
      </c>
      <c r="AK33" s="287">
        <f t="shared" si="2413"/>
        <v>83.192801476069306</v>
      </c>
      <c r="AL33" s="287">
        <f t="shared" si="2413"/>
        <v>82.282947326733648</v>
      </c>
      <c r="AM33" s="287">
        <f t="shared" si="2413"/>
        <v>83.205052981803348</v>
      </c>
      <c r="AN33" s="287">
        <f t="shared" si="2413"/>
        <v>85.004721726260385</v>
      </c>
      <c r="AO33" s="287">
        <f t="shared" si="2413"/>
        <v>84.488122844342527</v>
      </c>
      <c r="AP33" s="333">
        <f>+$AD$33</f>
        <v>82.467998241872621</v>
      </c>
      <c r="AQ33" s="287">
        <f t="shared" ref="AQ33:BN33" si="2414">+$AD$33</f>
        <v>82.467998241872621</v>
      </c>
      <c r="AR33" s="287">
        <f t="shared" si="2414"/>
        <v>82.467998241872621</v>
      </c>
      <c r="AS33" s="287">
        <f t="shared" si="2414"/>
        <v>82.467998241872621</v>
      </c>
      <c r="AT33" s="287">
        <f t="shared" si="2414"/>
        <v>82.467998241872621</v>
      </c>
      <c r="AU33" s="287">
        <f t="shared" si="2414"/>
        <v>82.467998241872621</v>
      </c>
      <c r="AV33" s="287">
        <f t="shared" si="2414"/>
        <v>82.467998241872621</v>
      </c>
      <c r="AW33" s="287">
        <f t="shared" si="2414"/>
        <v>82.467998241872621</v>
      </c>
      <c r="AX33" s="287">
        <f t="shared" si="2414"/>
        <v>82.467998241872621</v>
      </c>
      <c r="AY33" s="287">
        <f t="shared" si="2414"/>
        <v>82.467998241872621</v>
      </c>
      <c r="AZ33" s="287">
        <f t="shared" si="2414"/>
        <v>82.467998241872621</v>
      </c>
      <c r="BA33" s="287">
        <f t="shared" si="2414"/>
        <v>82.467998241872621</v>
      </c>
      <c r="BB33" s="287">
        <f t="shared" si="2414"/>
        <v>82.467998241872621</v>
      </c>
      <c r="BC33" s="287">
        <f t="shared" si="2414"/>
        <v>82.467998241872621</v>
      </c>
      <c r="BD33" s="287">
        <f t="shared" si="2414"/>
        <v>82.467998241872621</v>
      </c>
      <c r="BE33" s="287">
        <f t="shared" si="2414"/>
        <v>82.467998241872621</v>
      </c>
      <c r="BF33" s="287">
        <f t="shared" si="2414"/>
        <v>82.467998241872621</v>
      </c>
      <c r="BG33" s="287">
        <f t="shared" si="2414"/>
        <v>82.467998241872621</v>
      </c>
      <c r="BH33" s="287">
        <f t="shared" si="2414"/>
        <v>82.467998241872621</v>
      </c>
      <c r="BI33" s="287">
        <f t="shared" si="2414"/>
        <v>82.467998241872621</v>
      </c>
      <c r="BJ33" s="287">
        <f t="shared" si="2414"/>
        <v>82.467998241872621</v>
      </c>
      <c r="BK33" s="287">
        <f t="shared" si="2414"/>
        <v>82.467998241872621</v>
      </c>
      <c r="BL33" s="287">
        <f t="shared" si="2414"/>
        <v>82.467998241872621</v>
      </c>
      <c r="BM33" s="287">
        <f t="shared" si="2414"/>
        <v>82.467998241872621</v>
      </c>
      <c r="BN33" s="345">
        <f t="shared" si="2414"/>
        <v>82.467998241872621</v>
      </c>
      <c r="BO33" s="333">
        <f t="shared" ref="BO33:CS33" si="2415">+$AE$33</f>
        <v>81.736262314606392</v>
      </c>
      <c r="BP33" s="287">
        <f t="shared" si="2415"/>
        <v>81.736262314606392</v>
      </c>
      <c r="BQ33" s="287">
        <f t="shared" si="2415"/>
        <v>81.736262314606392</v>
      </c>
      <c r="BR33" s="287">
        <f t="shared" si="2415"/>
        <v>81.736262314606392</v>
      </c>
      <c r="BS33" s="287">
        <f t="shared" si="2415"/>
        <v>81.736262314606392</v>
      </c>
      <c r="BT33" s="287">
        <f t="shared" si="2415"/>
        <v>81.736262314606392</v>
      </c>
      <c r="BU33" s="287">
        <f t="shared" si="2415"/>
        <v>81.736262314606392</v>
      </c>
      <c r="BV33" s="287">
        <f t="shared" si="2415"/>
        <v>81.736262314606392</v>
      </c>
      <c r="BW33" s="287">
        <f t="shared" si="2415"/>
        <v>81.736262314606392</v>
      </c>
      <c r="BX33" s="287">
        <f t="shared" si="2415"/>
        <v>81.736262314606392</v>
      </c>
      <c r="BY33" s="287">
        <f t="shared" si="2415"/>
        <v>81.736262314606392</v>
      </c>
      <c r="BZ33" s="287">
        <f t="shared" si="2415"/>
        <v>81.736262314606392</v>
      </c>
      <c r="CA33" s="287">
        <f t="shared" si="2415"/>
        <v>81.736262314606392</v>
      </c>
      <c r="CB33" s="287">
        <f t="shared" si="2415"/>
        <v>81.736262314606392</v>
      </c>
      <c r="CC33" s="287">
        <f t="shared" si="2415"/>
        <v>81.736262314606392</v>
      </c>
      <c r="CD33" s="287">
        <f t="shared" si="2415"/>
        <v>81.736262314606392</v>
      </c>
      <c r="CE33" s="287">
        <f t="shared" si="2415"/>
        <v>81.736262314606392</v>
      </c>
      <c r="CF33" s="287">
        <f t="shared" si="2415"/>
        <v>81.736262314606392</v>
      </c>
      <c r="CG33" s="287">
        <f t="shared" si="2415"/>
        <v>81.736262314606392</v>
      </c>
      <c r="CH33" s="287">
        <f t="shared" si="2415"/>
        <v>81.736262314606392</v>
      </c>
      <c r="CI33" s="287">
        <f t="shared" si="2415"/>
        <v>81.736262314606392</v>
      </c>
      <c r="CJ33" s="287">
        <f t="shared" si="2415"/>
        <v>81.736262314606392</v>
      </c>
      <c r="CK33" s="287">
        <f t="shared" si="2415"/>
        <v>81.736262314606392</v>
      </c>
      <c r="CL33" s="287">
        <f t="shared" si="2415"/>
        <v>81.736262314606392</v>
      </c>
      <c r="CM33" s="287">
        <f t="shared" si="2415"/>
        <v>81.736262314606392</v>
      </c>
      <c r="CN33" s="287">
        <f t="shared" si="2415"/>
        <v>81.736262314606392</v>
      </c>
      <c r="CO33" s="287">
        <f t="shared" si="2415"/>
        <v>81.736262314606392</v>
      </c>
      <c r="CP33" s="287">
        <f t="shared" si="2415"/>
        <v>81.736262314606392</v>
      </c>
      <c r="CQ33" s="287">
        <f t="shared" si="2415"/>
        <v>81.736262314606392</v>
      </c>
      <c r="CR33" s="287">
        <f t="shared" si="2415"/>
        <v>81.736262314606392</v>
      </c>
      <c r="CS33" s="345">
        <f t="shared" si="2415"/>
        <v>81.736262314606392</v>
      </c>
      <c r="CT33" s="333">
        <f t="shared" ref="CT33:DU33" si="2416">+$AF$33</f>
        <v>82.231870079177028</v>
      </c>
      <c r="CU33" s="287">
        <f t="shared" si="2416"/>
        <v>82.231870079177028</v>
      </c>
      <c r="CV33" s="287">
        <f t="shared" si="2416"/>
        <v>82.231870079177028</v>
      </c>
      <c r="CW33" s="287">
        <f t="shared" si="2416"/>
        <v>82.231870079177028</v>
      </c>
      <c r="CX33" s="287">
        <f t="shared" si="2416"/>
        <v>82.231870079177028</v>
      </c>
      <c r="CY33" s="287">
        <f t="shared" si="2416"/>
        <v>82.231870079177028</v>
      </c>
      <c r="CZ33" s="287">
        <f t="shared" si="2416"/>
        <v>82.231870079177028</v>
      </c>
      <c r="DA33" s="287">
        <f t="shared" si="2416"/>
        <v>82.231870079177028</v>
      </c>
      <c r="DB33" s="287">
        <f t="shared" si="2416"/>
        <v>82.231870079177028</v>
      </c>
      <c r="DC33" s="287">
        <f t="shared" si="2416"/>
        <v>82.231870079177028</v>
      </c>
      <c r="DD33" s="287">
        <f t="shared" si="2416"/>
        <v>82.231870079177028</v>
      </c>
      <c r="DE33" s="287">
        <f t="shared" si="2416"/>
        <v>82.231870079177028</v>
      </c>
      <c r="DF33" s="287">
        <f t="shared" si="2416"/>
        <v>82.231870079177028</v>
      </c>
      <c r="DG33" s="287">
        <f t="shared" si="2416"/>
        <v>82.231870079177028</v>
      </c>
      <c r="DH33" s="287">
        <f t="shared" si="2416"/>
        <v>82.231870079177028</v>
      </c>
      <c r="DI33" s="287">
        <f t="shared" si="2416"/>
        <v>82.231870079177028</v>
      </c>
      <c r="DJ33" s="287">
        <f t="shared" si="2416"/>
        <v>82.231870079177028</v>
      </c>
      <c r="DK33" s="287">
        <f t="shared" si="2416"/>
        <v>82.231870079177028</v>
      </c>
      <c r="DL33" s="287">
        <f t="shared" si="2416"/>
        <v>82.231870079177028</v>
      </c>
      <c r="DM33" s="287">
        <f t="shared" si="2416"/>
        <v>82.231870079177028</v>
      </c>
      <c r="DN33" s="287">
        <f t="shared" si="2416"/>
        <v>82.231870079177028</v>
      </c>
      <c r="DO33" s="287">
        <f t="shared" si="2416"/>
        <v>82.231870079177028</v>
      </c>
      <c r="DP33" s="287">
        <f t="shared" si="2416"/>
        <v>82.231870079177028</v>
      </c>
      <c r="DQ33" s="287">
        <f t="shared" si="2416"/>
        <v>82.231870079177028</v>
      </c>
      <c r="DR33" s="287">
        <f t="shared" si="2416"/>
        <v>82.231870079177028</v>
      </c>
      <c r="DS33" s="287">
        <f t="shared" si="2416"/>
        <v>82.231870079177028</v>
      </c>
      <c r="DT33" s="287">
        <f t="shared" si="2416"/>
        <v>82.231870079177028</v>
      </c>
      <c r="DU33" s="287">
        <f t="shared" si="2416"/>
        <v>82.231870079177028</v>
      </c>
      <c r="DV33" s="333">
        <f t="shared" ref="DV33:EZ33" si="2417">+$AG$33</f>
        <v>83.258289311512641</v>
      </c>
      <c r="DW33" s="287">
        <f t="shared" si="2417"/>
        <v>83.258289311512641</v>
      </c>
      <c r="DX33" s="287">
        <f t="shared" si="2417"/>
        <v>83.258289311512641</v>
      </c>
      <c r="DY33" s="287">
        <f t="shared" si="2417"/>
        <v>83.258289311512641</v>
      </c>
      <c r="DZ33" s="287">
        <f t="shared" si="2417"/>
        <v>83.258289311512641</v>
      </c>
      <c r="EA33" s="287">
        <f t="shared" si="2417"/>
        <v>83.258289311512641</v>
      </c>
      <c r="EB33" s="287">
        <f t="shared" si="2417"/>
        <v>83.258289311512641</v>
      </c>
      <c r="EC33" s="287">
        <f t="shared" si="2417"/>
        <v>83.258289311512641</v>
      </c>
      <c r="ED33" s="287">
        <f t="shared" si="2417"/>
        <v>83.258289311512641</v>
      </c>
      <c r="EE33" s="287">
        <f t="shared" si="2417"/>
        <v>83.258289311512641</v>
      </c>
      <c r="EF33" s="287">
        <f t="shared" si="2417"/>
        <v>83.258289311512641</v>
      </c>
      <c r="EG33" s="287">
        <f t="shared" si="2417"/>
        <v>83.258289311512641</v>
      </c>
      <c r="EH33" s="287">
        <f t="shared" si="2417"/>
        <v>83.258289311512641</v>
      </c>
      <c r="EI33" s="287">
        <f t="shared" si="2417"/>
        <v>83.258289311512641</v>
      </c>
      <c r="EJ33" s="287">
        <f t="shared" si="2417"/>
        <v>83.258289311512641</v>
      </c>
      <c r="EK33" s="287">
        <f t="shared" si="2417"/>
        <v>83.258289311512641</v>
      </c>
      <c r="EL33" s="287">
        <f t="shared" si="2417"/>
        <v>83.258289311512641</v>
      </c>
      <c r="EM33" s="287">
        <f t="shared" si="2417"/>
        <v>83.258289311512641</v>
      </c>
      <c r="EN33" s="287">
        <f t="shared" si="2417"/>
        <v>83.258289311512641</v>
      </c>
      <c r="EO33" s="287">
        <f t="shared" si="2417"/>
        <v>83.258289311512641</v>
      </c>
      <c r="EP33" s="287">
        <f t="shared" si="2417"/>
        <v>83.258289311512641</v>
      </c>
      <c r="EQ33" s="287">
        <f t="shared" si="2417"/>
        <v>83.258289311512641</v>
      </c>
      <c r="ER33" s="287">
        <f t="shared" si="2417"/>
        <v>83.258289311512641</v>
      </c>
      <c r="ES33" s="287">
        <f t="shared" si="2417"/>
        <v>83.258289311512641</v>
      </c>
      <c r="ET33" s="287">
        <f t="shared" si="2417"/>
        <v>83.258289311512641</v>
      </c>
      <c r="EU33" s="287">
        <f t="shared" si="2417"/>
        <v>83.258289311512641</v>
      </c>
      <c r="EV33" s="287">
        <f t="shared" si="2417"/>
        <v>83.258289311512641</v>
      </c>
      <c r="EW33" s="287">
        <f t="shared" si="2417"/>
        <v>83.258289311512641</v>
      </c>
      <c r="EX33" s="287">
        <f t="shared" si="2417"/>
        <v>83.258289311512641</v>
      </c>
      <c r="EY33" s="287">
        <f t="shared" si="2417"/>
        <v>83.258289311512641</v>
      </c>
      <c r="EZ33" s="287">
        <f t="shared" si="2417"/>
        <v>83.258289311512641</v>
      </c>
      <c r="FA33" s="333">
        <f t="shared" ref="FA33:GD33" si="2418">+$AH$33</f>
        <v>85.055089622427175</v>
      </c>
      <c r="FB33" s="287">
        <f t="shared" si="2418"/>
        <v>85.055089622427175</v>
      </c>
      <c r="FC33" s="287">
        <f t="shared" si="2418"/>
        <v>85.055089622427175</v>
      </c>
      <c r="FD33" s="287">
        <f t="shared" si="2418"/>
        <v>85.055089622427175</v>
      </c>
      <c r="FE33" s="287">
        <f t="shared" si="2418"/>
        <v>85.055089622427175</v>
      </c>
      <c r="FF33" s="287">
        <f t="shared" si="2418"/>
        <v>85.055089622427175</v>
      </c>
      <c r="FG33" s="287">
        <f t="shared" si="2418"/>
        <v>85.055089622427175</v>
      </c>
      <c r="FH33" s="287">
        <f t="shared" si="2418"/>
        <v>85.055089622427175</v>
      </c>
      <c r="FI33" s="287">
        <f t="shared" si="2418"/>
        <v>85.055089622427175</v>
      </c>
      <c r="FJ33" s="287">
        <f t="shared" si="2418"/>
        <v>85.055089622427175</v>
      </c>
      <c r="FK33" s="287">
        <f t="shared" si="2418"/>
        <v>85.055089622427175</v>
      </c>
      <c r="FL33" s="287">
        <f t="shared" si="2418"/>
        <v>85.055089622427175</v>
      </c>
      <c r="FM33" s="287">
        <f t="shared" si="2418"/>
        <v>85.055089622427175</v>
      </c>
      <c r="FN33" s="287">
        <f t="shared" si="2418"/>
        <v>85.055089622427175</v>
      </c>
      <c r="FO33" s="287">
        <f t="shared" si="2418"/>
        <v>85.055089622427175</v>
      </c>
      <c r="FP33" s="287">
        <f t="shared" si="2418"/>
        <v>85.055089622427175</v>
      </c>
      <c r="FQ33" s="287">
        <f t="shared" si="2418"/>
        <v>85.055089622427175</v>
      </c>
      <c r="FR33" s="287">
        <f t="shared" si="2418"/>
        <v>85.055089622427175</v>
      </c>
      <c r="FS33" s="287">
        <f t="shared" si="2418"/>
        <v>85.055089622427175</v>
      </c>
      <c r="FT33" s="287">
        <f t="shared" si="2418"/>
        <v>85.055089622427175</v>
      </c>
      <c r="FU33" s="287">
        <f t="shared" si="2418"/>
        <v>85.055089622427175</v>
      </c>
      <c r="FV33" s="287">
        <f t="shared" si="2418"/>
        <v>85.055089622427175</v>
      </c>
      <c r="FW33" s="287">
        <f t="shared" si="2418"/>
        <v>85.055089622427175</v>
      </c>
      <c r="FX33" s="287">
        <f t="shared" si="2418"/>
        <v>85.055089622427175</v>
      </c>
      <c r="FY33" s="287">
        <f t="shared" si="2418"/>
        <v>85.055089622427175</v>
      </c>
      <c r="FZ33" s="287">
        <f t="shared" si="2418"/>
        <v>85.055089622427175</v>
      </c>
      <c r="GA33" s="287">
        <f t="shared" si="2418"/>
        <v>85.055089622427175</v>
      </c>
      <c r="GB33" s="287">
        <f t="shared" si="2418"/>
        <v>85.055089622427175</v>
      </c>
      <c r="GC33" s="287">
        <f t="shared" si="2418"/>
        <v>85.055089622427175</v>
      </c>
      <c r="GD33" s="287">
        <f t="shared" si="2418"/>
        <v>85.055089622427175</v>
      </c>
      <c r="GE33" s="333">
        <f t="shared" ref="GE33:HI33" si="2419">+$AI$33</f>
        <v>83.624465476470434</v>
      </c>
      <c r="GF33" s="287">
        <f t="shared" si="2419"/>
        <v>83.624465476470434</v>
      </c>
      <c r="GG33" s="287">
        <f t="shared" si="2419"/>
        <v>83.624465476470434</v>
      </c>
      <c r="GH33" s="287">
        <f t="shared" si="2419"/>
        <v>83.624465476470434</v>
      </c>
      <c r="GI33" s="287">
        <f t="shared" si="2419"/>
        <v>83.624465476470434</v>
      </c>
      <c r="GJ33" s="287">
        <f t="shared" si="2419"/>
        <v>83.624465476470434</v>
      </c>
      <c r="GK33" s="287">
        <f t="shared" si="2419"/>
        <v>83.624465476470434</v>
      </c>
      <c r="GL33" s="287">
        <f t="shared" si="2419"/>
        <v>83.624465476470434</v>
      </c>
      <c r="GM33" s="287">
        <f t="shared" si="2419"/>
        <v>83.624465476470434</v>
      </c>
      <c r="GN33" s="287">
        <f t="shared" si="2419"/>
        <v>83.624465476470434</v>
      </c>
      <c r="GO33" s="287">
        <f t="shared" si="2419"/>
        <v>83.624465476470434</v>
      </c>
      <c r="GP33" s="287">
        <f t="shared" si="2419"/>
        <v>83.624465476470434</v>
      </c>
      <c r="GQ33" s="287">
        <f t="shared" si="2419"/>
        <v>83.624465476470434</v>
      </c>
      <c r="GR33" s="287">
        <f t="shared" si="2419"/>
        <v>83.624465476470434</v>
      </c>
      <c r="GS33" s="287">
        <f t="shared" si="2419"/>
        <v>83.624465476470434</v>
      </c>
      <c r="GT33" s="287">
        <f t="shared" si="2419"/>
        <v>83.624465476470434</v>
      </c>
      <c r="GU33" s="287">
        <f t="shared" si="2419"/>
        <v>83.624465476470434</v>
      </c>
      <c r="GV33" s="287">
        <f t="shared" si="2419"/>
        <v>83.624465476470434</v>
      </c>
      <c r="GW33" s="287">
        <f t="shared" si="2419"/>
        <v>83.624465476470434</v>
      </c>
      <c r="GX33" s="287">
        <f t="shared" si="2419"/>
        <v>83.624465476470434</v>
      </c>
      <c r="GY33" s="287">
        <f t="shared" si="2419"/>
        <v>83.624465476470434</v>
      </c>
      <c r="GZ33" s="287">
        <f t="shared" si="2419"/>
        <v>83.624465476470434</v>
      </c>
      <c r="HA33" s="287">
        <f t="shared" si="2419"/>
        <v>83.624465476470434</v>
      </c>
      <c r="HB33" s="287">
        <f t="shared" si="2419"/>
        <v>83.624465476470434</v>
      </c>
      <c r="HC33" s="287">
        <f t="shared" si="2419"/>
        <v>83.624465476470434</v>
      </c>
      <c r="HD33" s="287">
        <f t="shared" si="2419"/>
        <v>83.624465476470434</v>
      </c>
      <c r="HE33" s="287">
        <f t="shared" si="2419"/>
        <v>83.624465476470434</v>
      </c>
      <c r="HF33" s="287">
        <f t="shared" si="2419"/>
        <v>83.624465476470434</v>
      </c>
      <c r="HG33" s="287">
        <f t="shared" si="2419"/>
        <v>83.624465476470434</v>
      </c>
      <c r="HH33" s="287">
        <f t="shared" si="2419"/>
        <v>83.624465476470434</v>
      </c>
      <c r="HI33" s="345">
        <f t="shared" si="2419"/>
        <v>83.624465476470434</v>
      </c>
      <c r="HJ33" s="333">
        <f t="shared" ref="HJ33:IM33" si="2420">+$AJ$33</f>
        <v>85.800492530056431</v>
      </c>
      <c r="HK33" s="287">
        <f t="shared" si="2420"/>
        <v>85.800492530056431</v>
      </c>
      <c r="HL33" s="287">
        <f t="shared" si="2420"/>
        <v>85.800492530056431</v>
      </c>
      <c r="HM33" s="287">
        <f t="shared" si="2420"/>
        <v>85.800492530056431</v>
      </c>
      <c r="HN33" s="287">
        <f t="shared" si="2420"/>
        <v>85.800492530056431</v>
      </c>
      <c r="HO33" s="287">
        <f t="shared" si="2420"/>
        <v>85.800492530056431</v>
      </c>
      <c r="HP33" s="287">
        <f t="shared" si="2420"/>
        <v>85.800492530056431</v>
      </c>
      <c r="HQ33" s="287">
        <f t="shared" si="2420"/>
        <v>85.800492530056431</v>
      </c>
      <c r="HR33" s="287">
        <f t="shared" si="2420"/>
        <v>85.800492530056431</v>
      </c>
      <c r="HS33" s="287">
        <f t="shared" si="2420"/>
        <v>85.800492530056431</v>
      </c>
      <c r="HT33" s="287">
        <f t="shared" si="2420"/>
        <v>85.800492530056431</v>
      </c>
      <c r="HU33" s="287">
        <f t="shared" si="2420"/>
        <v>85.800492530056431</v>
      </c>
      <c r="HV33" s="287">
        <f t="shared" si="2420"/>
        <v>85.800492530056431</v>
      </c>
      <c r="HW33" s="287">
        <f t="shared" si="2420"/>
        <v>85.800492530056431</v>
      </c>
      <c r="HX33" s="287">
        <f t="shared" si="2420"/>
        <v>85.800492530056431</v>
      </c>
      <c r="HY33" s="287">
        <f t="shared" si="2420"/>
        <v>85.800492530056431</v>
      </c>
      <c r="HZ33" s="287">
        <f t="shared" si="2420"/>
        <v>85.800492530056431</v>
      </c>
      <c r="IA33" s="287">
        <f t="shared" si="2420"/>
        <v>85.800492530056431</v>
      </c>
      <c r="IB33" s="287">
        <f t="shared" si="2420"/>
        <v>85.800492530056431</v>
      </c>
      <c r="IC33" s="287">
        <f t="shared" si="2420"/>
        <v>85.800492530056431</v>
      </c>
      <c r="ID33" s="287">
        <f t="shared" si="2420"/>
        <v>85.800492530056431</v>
      </c>
      <c r="IE33" s="287">
        <f t="shared" si="2420"/>
        <v>85.800492530056431</v>
      </c>
      <c r="IF33" s="287">
        <f t="shared" si="2420"/>
        <v>85.800492530056431</v>
      </c>
      <c r="IG33" s="287">
        <f t="shared" si="2420"/>
        <v>85.800492530056431</v>
      </c>
      <c r="IH33" s="287">
        <f t="shared" si="2420"/>
        <v>85.800492530056431</v>
      </c>
      <c r="II33" s="287">
        <f t="shared" si="2420"/>
        <v>85.800492530056431</v>
      </c>
      <c r="IJ33" s="287">
        <f t="shared" si="2420"/>
        <v>85.800492530056431</v>
      </c>
      <c r="IK33" s="287">
        <f t="shared" si="2420"/>
        <v>85.800492530056431</v>
      </c>
      <c r="IL33" s="287">
        <f t="shared" si="2420"/>
        <v>85.800492530056431</v>
      </c>
      <c r="IM33" s="287">
        <f t="shared" si="2420"/>
        <v>85.800492530056431</v>
      </c>
      <c r="IN33" s="333">
        <f t="shared" ref="IN33:JR33" si="2421">+$AK$33</f>
        <v>83.192801476069306</v>
      </c>
      <c r="IO33" s="287">
        <f t="shared" si="2421"/>
        <v>83.192801476069306</v>
      </c>
      <c r="IP33" s="287">
        <f t="shared" si="2421"/>
        <v>83.192801476069306</v>
      </c>
      <c r="IQ33" s="287">
        <f t="shared" si="2421"/>
        <v>83.192801476069306</v>
      </c>
      <c r="IR33" s="287">
        <f t="shared" si="2421"/>
        <v>83.192801476069306</v>
      </c>
      <c r="IS33" s="287">
        <f t="shared" si="2421"/>
        <v>83.192801476069306</v>
      </c>
      <c r="IT33" s="287">
        <f t="shared" si="2421"/>
        <v>83.192801476069306</v>
      </c>
      <c r="IU33" s="287">
        <f t="shared" si="2421"/>
        <v>83.192801476069306</v>
      </c>
      <c r="IV33" s="287">
        <f t="shared" si="2421"/>
        <v>83.192801476069306</v>
      </c>
      <c r="IW33" s="287">
        <f t="shared" si="2421"/>
        <v>83.192801476069306</v>
      </c>
      <c r="IX33" s="287">
        <f t="shared" si="2421"/>
        <v>83.192801476069306</v>
      </c>
      <c r="IY33" s="287">
        <f t="shared" si="2421"/>
        <v>83.192801476069306</v>
      </c>
      <c r="IZ33" s="287">
        <f t="shared" si="2421"/>
        <v>83.192801476069306</v>
      </c>
      <c r="JA33" s="287">
        <f t="shared" si="2421"/>
        <v>83.192801476069306</v>
      </c>
      <c r="JB33" s="287">
        <f t="shared" si="2421"/>
        <v>83.192801476069306</v>
      </c>
      <c r="JC33" s="287">
        <f t="shared" si="2421"/>
        <v>83.192801476069306</v>
      </c>
      <c r="JD33" s="287">
        <f t="shared" si="2421"/>
        <v>83.192801476069306</v>
      </c>
      <c r="JE33" s="287">
        <f t="shared" si="2421"/>
        <v>83.192801476069306</v>
      </c>
      <c r="JF33" s="287">
        <f t="shared" si="2421"/>
        <v>83.192801476069306</v>
      </c>
      <c r="JG33" s="287">
        <f t="shared" si="2421"/>
        <v>83.192801476069306</v>
      </c>
      <c r="JH33" s="287">
        <f t="shared" si="2421"/>
        <v>83.192801476069306</v>
      </c>
      <c r="JI33" s="287">
        <f t="shared" si="2421"/>
        <v>83.192801476069306</v>
      </c>
      <c r="JJ33" s="287">
        <f t="shared" si="2421"/>
        <v>83.192801476069306</v>
      </c>
      <c r="JK33" s="287">
        <f t="shared" si="2421"/>
        <v>83.192801476069306</v>
      </c>
      <c r="JL33" s="287">
        <f t="shared" si="2421"/>
        <v>83.192801476069306</v>
      </c>
      <c r="JM33" s="287">
        <f t="shared" si="2421"/>
        <v>83.192801476069306</v>
      </c>
      <c r="JN33" s="287">
        <f t="shared" si="2421"/>
        <v>83.192801476069306</v>
      </c>
      <c r="JO33" s="287">
        <f t="shared" si="2421"/>
        <v>83.192801476069306</v>
      </c>
      <c r="JP33" s="287">
        <f t="shared" si="2421"/>
        <v>83.192801476069306</v>
      </c>
      <c r="JQ33" s="287">
        <f t="shared" si="2421"/>
        <v>83.192801476069306</v>
      </c>
      <c r="JR33" s="345">
        <f t="shared" si="2421"/>
        <v>83.192801476069306</v>
      </c>
      <c r="JS33" s="333">
        <f t="shared" ref="JS33:KW33" si="2422">+$AL$33</f>
        <v>82.282947326733648</v>
      </c>
      <c r="JT33" s="287">
        <f t="shared" si="2422"/>
        <v>82.282947326733648</v>
      </c>
      <c r="JU33" s="287">
        <f t="shared" si="2422"/>
        <v>82.282947326733648</v>
      </c>
      <c r="JV33" s="287">
        <f t="shared" si="2422"/>
        <v>82.282947326733648</v>
      </c>
      <c r="JW33" s="287">
        <f t="shared" si="2422"/>
        <v>82.282947326733648</v>
      </c>
      <c r="JX33" s="287">
        <f t="shared" si="2422"/>
        <v>82.282947326733648</v>
      </c>
      <c r="JY33" s="287">
        <f t="shared" si="2422"/>
        <v>82.282947326733648</v>
      </c>
      <c r="JZ33" s="287">
        <f t="shared" si="2422"/>
        <v>82.282947326733648</v>
      </c>
      <c r="KA33" s="287">
        <f t="shared" si="2422"/>
        <v>82.282947326733648</v>
      </c>
      <c r="KB33" s="287">
        <f t="shared" si="2422"/>
        <v>82.282947326733648</v>
      </c>
      <c r="KC33" s="287">
        <f t="shared" si="2422"/>
        <v>82.282947326733648</v>
      </c>
      <c r="KD33" s="287">
        <f t="shared" si="2422"/>
        <v>82.282947326733648</v>
      </c>
      <c r="KE33" s="287">
        <f t="shared" si="2422"/>
        <v>82.282947326733648</v>
      </c>
      <c r="KF33" s="287">
        <f t="shared" si="2422"/>
        <v>82.282947326733648</v>
      </c>
      <c r="KG33" s="287">
        <f t="shared" si="2422"/>
        <v>82.282947326733648</v>
      </c>
      <c r="KH33" s="287">
        <f t="shared" si="2422"/>
        <v>82.282947326733648</v>
      </c>
      <c r="KI33" s="287">
        <f t="shared" si="2422"/>
        <v>82.282947326733648</v>
      </c>
      <c r="KJ33" s="287">
        <f t="shared" si="2422"/>
        <v>82.282947326733648</v>
      </c>
      <c r="KK33" s="287">
        <f t="shared" si="2422"/>
        <v>82.282947326733648</v>
      </c>
      <c r="KL33" s="287">
        <f t="shared" si="2422"/>
        <v>82.282947326733648</v>
      </c>
      <c r="KM33" s="287">
        <f t="shared" si="2422"/>
        <v>82.282947326733648</v>
      </c>
      <c r="KN33" s="287">
        <f t="shared" si="2422"/>
        <v>82.282947326733648</v>
      </c>
      <c r="KO33" s="287">
        <f t="shared" si="2422"/>
        <v>82.282947326733648</v>
      </c>
      <c r="KP33" s="287">
        <f t="shared" si="2422"/>
        <v>82.282947326733648</v>
      </c>
      <c r="KQ33" s="287">
        <f t="shared" si="2422"/>
        <v>82.282947326733648</v>
      </c>
      <c r="KR33" s="287">
        <f t="shared" si="2422"/>
        <v>82.282947326733648</v>
      </c>
      <c r="KS33" s="287">
        <f t="shared" si="2422"/>
        <v>82.282947326733648</v>
      </c>
      <c r="KT33" s="287">
        <f t="shared" si="2422"/>
        <v>82.282947326733648</v>
      </c>
      <c r="KU33" s="287">
        <f t="shared" si="2422"/>
        <v>82.282947326733648</v>
      </c>
      <c r="KV33" s="287">
        <f t="shared" si="2422"/>
        <v>82.282947326733648</v>
      </c>
      <c r="KW33" s="345">
        <f t="shared" si="2422"/>
        <v>82.282947326733648</v>
      </c>
      <c r="KX33" s="333">
        <f t="shared" ref="KX33:MA33" si="2423">+$AM$33</f>
        <v>83.205052981803348</v>
      </c>
      <c r="KY33" s="287">
        <f t="shared" si="2423"/>
        <v>83.205052981803348</v>
      </c>
      <c r="KZ33" s="287">
        <f t="shared" si="2423"/>
        <v>83.205052981803348</v>
      </c>
      <c r="LA33" s="287">
        <f t="shared" si="2423"/>
        <v>83.205052981803348</v>
      </c>
      <c r="LB33" s="287">
        <f t="shared" si="2423"/>
        <v>83.205052981803348</v>
      </c>
      <c r="LC33" s="287">
        <f t="shared" si="2423"/>
        <v>83.205052981803348</v>
      </c>
      <c r="LD33" s="287">
        <f t="shared" si="2423"/>
        <v>83.205052981803348</v>
      </c>
      <c r="LE33" s="287">
        <f t="shared" si="2423"/>
        <v>83.205052981803348</v>
      </c>
      <c r="LF33" s="287">
        <f t="shared" si="2423"/>
        <v>83.205052981803348</v>
      </c>
      <c r="LG33" s="287">
        <f t="shared" si="2423"/>
        <v>83.205052981803348</v>
      </c>
      <c r="LH33" s="287">
        <f t="shared" si="2423"/>
        <v>83.205052981803348</v>
      </c>
      <c r="LI33" s="287">
        <f t="shared" si="2423"/>
        <v>83.205052981803348</v>
      </c>
      <c r="LJ33" s="287">
        <f t="shared" si="2423"/>
        <v>83.205052981803348</v>
      </c>
      <c r="LK33" s="287">
        <f t="shared" si="2423"/>
        <v>83.205052981803348</v>
      </c>
      <c r="LL33" s="287">
        <f t="shared" si="2423"/>
        <v>83.205052981803348</v>
      </c>
      <c r="LM33" s="287">
        <f t="shared" si="2423"/>
        <v>83.205052981803348</v>
      </c>
      <c r="LN33" s="287">
        <f t="shared" si="2423"/>
        <v>83.205052981803348</v>
      </c>
      <c r="LO33" s="287">
        <f t="shared" si="2423"/>
        <v>83.205052981803348</v>
      </c>
      <c r="LP33" s="287">
        <f t="shared" si="2423"/>
        <v>83.205052981803348</v>
      </c>
      <c r="LQ33" s="287">
        <f t="shared" si="2423"/>
        <v>83.205052981803348</v>
      </c>
      <c r="LR33" s="287">
        <f t="shared" si="2423"/>
        <v>83.205052981803348</v>
      </c>
      <c r="LS33" s="287">
        <f t="shared" si="2423"/>
        <v>83.205052981803348</v>
      </c>
      <c r="LT33" s="287">
        <f t="shared" si="2423"/>
        <v>83.205052981803348</v>
      </c>
      <c r="LU33" s="287">
        <f t="shared" si="2423"/>
        <v>83.205052981803348</v>
      </c>
      <c r="LV33" s="287">
        <f t="shared" si="2423"/>
        <v>83.205052981803348</v>
      </c>
      <c r="LW33" s="287">
        <f t="shared" si="2423"/>
        <v>83.205052981803348</v>
      </c>
      <c r="LX33" s="287">
        <f t="shared" si="2423"/>
        <v>83.205052981803348</v>
      </c>
      <c r="LY33" s="287">
        <f t="shared" si="2423"/>
        <v>83.205052981803348</v>
      </c>
      <c r="LZ33" s="287">
        <f t="shared" si="2423"/>
        <v>83.205052981803348</v>
      </c>
      <c r="MA33" s="287">
        <f t="shared" si="2423"/>
        <v>83.205052981803348</v>
      </c>
      <c r="MB33" s="333">
        <f t="shared" ref="MB33:NF33" si="2424">+$AN$33</f>
        <v>85.004721726260385</v>
      </c>
      <c r="MC33" s="287">
        <f t="shared" si="2424"/>
        <v>85.004721726260385</v>
      </c>
      <c r="MD33" s="287">
        <f t="shared" si="2424"/>
        <v>85.004721726260385</v>
      </c>
      <c r="ME33" s="287">
        <f t="shared" si="2424"/>
        <v>85.004721726260385</v>
      </c>
      <c r="MF33" s="287">
        <f t="shared" si="2424"/>
        <v>85.004721726260385</v>
      </c>
      <c r="MG33" s="287">
        <f t="shared" si="2424"/>
        <v>85.004721726260385</v>
      </c>
      <c r="MH33" s="287">
        <f t="shared" si="2424"/>
        <v>85.004721726260385</v>
      </c>
      <c r="MI33" s="287">
        <f t="shared" si="2424"/>
        <v>85.004721726260385</v>
      </c>
      <c r="MJ33" s="287">
        <f t="shared" si="2424"/>
        <v>85.004721726260385</v>
      </c>
      <c r="MK33" s="287">
        <f t="shared" si="2424"/>
        <v>85.004721726260385</v>
      </c>
      <c r="ML33" s="287">
        <f t="shared" si="2424"/>
        <v>85.004721726260385</v>
      </c>
      <c r="MM33" s="287">
        <f t="shared" si="2424"/>
        <v>85.004721726260385</v>
      </c>
      <c r="MN33" s="287">
        <f t="shared" si="2424"/>
        <v>85.004721726260385</v>
      </c>
      <c r="MO33" s="287">
        <f t="shared" si="2424"/>
        <v>85.004721726260385</v>
      </c>
      <c r="MP33" s="287">
        <f t="shared" si="2424"/>
        <v>85.004721726260385</v>
      </c>
      <c r="MQ33" s="287">
        <f t="shared" si="2424"/>
        <v>85.004721726260385</v>
      </c>
      <c r="MR33" s="287">
        <f t="shared" si="2424"/>
        <v>85.004721726260385</v>
      </c>
      <c r="MS33" s="287">
        <f t="shared" si="2424"/>
        <v>85.004721726260385</v>
      </c>
      <c r="MT33" s="287">
        <f t="shared" si="2424"/>
        <v>85.004721726260385</v>
      </c>
      <c r="MU33" s="287">
        <f t="shared" si="2424"/>
        <v>85.004721726260385</v>
      </c>
      <c r="MV33" s="287">
        <f t="shared" si="2424"/>
        <v>85.004721726260385</v>
      </c>
      <c r="MW33" s="287">
        <f t="shared" si="2424"/>
        <v>85.004721726260385</v>
      </c>
      <c r="MX33" s="287">
        <f t="shared" si="2424"/>
        <v>85.004721726260385</v>
      </c>
      <c r="MY33" s="287">
        <f t="shared" si="2424"/>
        <v>85.004721726260385</v>
      </c>
      <c r="MZ33" s="287">
        <f t="shared" si="2424"/>
        <v>85.004721726260385</v>
      </c>
      <c r="NA33" s="287">
        <f t="shared" si="2424"/>
        <v>85.004721726260385</v>
      </c>
      <c r="NB33" s="287">
        <f t="shared" si="2424"/>
        <v>85.004721726260385</v>
      </c>
      <c r="NC33" s="287">
        <f t="shared" si="2424"/>
        <v>85.004721726260385</v>
      </c>
      <c r="ND33" s="287">
        <f t="shared" si="2424"/>
        <v>85.004721726260385</v>
      </c>
      <c r="NE33" s="287">
        <f t="shared" si="2424"/>
        <v>85.004721726260385</v>
      </c>
      <c r="NF33" s="287">
        <f t="shared" si="2424"/>
        <v>85.004721726260385</v>
      </c>
      <c r="NG33" s="333">
        <f t="shared" ref="NG33:OP33" si="2425">+$AO$33</f>
        <v>84.488122844342527</v>
      </c>
      <c r="NH33" s="287">
        <f t="shared" si="2425"/>
        <v>84.488122844342527</v>
      </c>
      <c r="NI33" s="287">
        <f t="shared" si="2425"/>
        <v>84.488122844342527</v>
      </c>
      <c r="NJ33" s="287">
        <f t="shared" si="2425"/>
        <v>84.488122844342527</v>
      </c>
      <c r="NK33" s="287">
        <f t="shared" si="2425"/>
        <v>84.488122844342527</v>
      </c>
      <c r="NL33" s="287">
        <f t="shared" si="2425"/>
        <v>84.488122844342527</v>
      </c>
      <c r="NM33" s="287">
        <f t="shared" si="2425"/>
        <v>84.488122844342527</v>
      </c>
      <c r="NN33" s="287">
        <f t="shared" si="2425"/>
        <v>84.488122844342527</v>
      </c>
      <c r="NO33" s="287">
        <f t="shared" si="2425"/>
        <v>84.488122844342527</v>
      </c>
      <c r="NP33" s="287">
        <f t="shared" si="2425"/>
        <v>84.488122844342527</v>
      </c>
      <c r="NQ33" s="287">
        <f t="shared" si="2425"/>
        <v>84.488122844342527</v>
      </c>
      <c r="NR33" s="287">
        <f t="shared" si="2425"/>
        <v>84.488122844342527</v>
      </c>
      <c r="NS33" s="287">
        <f t="shared" si="2425"/>
        <v>84.488122844342527</v>
      </c>
      <c r="NT33" s="287">
        <f t="shared" si="2425"/>
        <v>84.488122844342527</v>
      </c>
      <c r="NU33" s="287">
        <f t="shared" si="2425"/>
        <v>84.488122844342527</v>
      </c>
      <c r="NV33" s="287">
        <f t="shared" si="2425"/>
        <v>84.488122844342527</v>
      </c>
      <c r="NW33" s="287">
        <f t="shared" si="2425"/>
        <v>84.488122844342527</v>
      </c>
      <c r="NX33" s="287">
        <f t="shared" si="2425"/>
        <v>84.488122844342527</v>
      </c>
      <c r="NY33" s="287">
        <f t="shared" si="2425"/>
        <v>84.488122844342527</v>
      </c>
      <c r="NZ33" s="287">
        <f t="shared" si="2425"/>
        <v>84.488122844342527</v>
      </c>
      <c r="OA33" s="287">
        <f t="shared" si="2425"/>
        <v>84.488122844342527</v>
      </c>
      <c r="OB33" s="287">
        <f t="shared" si="2425"/>
        <v>84.488122844342527</v>
      </c>
      <c r="OC33" s="287">
        <f t="shared" si="2425"/>
        <v>84.488122844342527</v>
      </c>
      <c r="OD33" s="287">
        <f t="shared" si="2425"/>
        <v>84.488122844342527</v>
      </c>
      <c r="OE33" s="287">
        <f t="shared" si="2425"/>
        <v>84.488122844342527</v>
      </c>
      <c r="OF33" s="287">
        <f t="shared" si="2425"/>
        <v>84.488122844342527</v>
      </c>
      <c r="OG33" s="287">
        <f t="shared" si="2425"/>
        <v>84.488122844342527</v>
      </c>
      <c r="OH33" s="287">
        <f t="shared" si="2425"/>
        <v>84.488122844342527</v>
      </c>
      <c r="OI33" s="287">
        <f t="shared" si="2425"/>
        <v>84.488122844342527</v>
      </c>
      <c r="OJ33" s="287">
        <f t="shared" si="2425"/>
        <v>84.488122844342527</v>
      </c>
      <c r="OK33" s="287">
        <f t="shared" si="2425"/>
        <v>84.488122844342527</v>
      </c>
      <c r="OL33" s="287">
        <f t="shared" si="2425"/>
        <v>84.488122844342527</v>
      </c>
      <c r="OM33" s="287">
        <f t="shared" si="2425"/>
        <v>84.488122844342527</v>
      </c>
      <c r="ON33" s="287">
        <f t="shared" si="2425"/>
        <v>84.488122844342527</v>
      </c>
      <c r="OO33" s="287">
        <f t="shared" si="2425"/>
        <v>84.488122844342527</v>
      </c>
      <c r="OP33" s="345">
        <f t="shared" si="2425"/>
        <v>84.488122844342527</v>
      </c>
      <c r="OQ33" s="287">
        <f>+(OQ22-OQ28)/OQ22*100</f>
        <v>82.467998241872621</v>
      </c>
      <c r="OR33" s="287">
        <f t="shared" ref="OR33:RC33" si="2426">+(OR22-OR28)/OR22*100</f>
        <v>82.467998241872621</v>
      </c>
      <c r="OS33" s="287">
        <f t="shared" si="2426"/>
        <v>82.467998241872621</v>
      </c>
      <c r="OT33" s="287">
        <f t="shared" si="2426"/>
        <v>82.467998241872621</v>
      </c>
      <c r="OU33" s="287">
        <f t="shared" si="2426"/>
        <v>82.467998241872621</v>
      </c>
      <c r="OV33" s="287">
        <f t="shared" si="2426"/>
        <v>82.467998241872621</v>
      </c>
      <c r="OW33" s="287">
        <f t="shared" si="2426"/>
        <v>82.467998241872621</v>
      </c>
      <c r="OX33" s="287">
        <f t="shared" si="2426"/>
        <v>82.467998241872621</v>
      </c>
      <c r="OY33" s="287">
        <f t="shared" si="2426"/>
        <v>82.467998241872621</v>
      </c>
      <c r="OZ33" s="287">
        <f t="shared" si="2426"/>
        <v>82.467998241872621</v>
      </c>
      <c r="PA33" s="287">
        <f t="shared" si="2426"/>
        <v>82.467998241872621</v>
      </c>
      <c r="PB33" s="287">
        <f t="shared" si="2426"/>
        <v>82.467998241872621</v>
      </c>
      <c r="PC33" s="287">
        <f t="shared" si="2426"/>
        <v>82.467998241872607</v>
      </c>
      <c r="PD33" s="287">
        <f t="shared" si="2426"/>
        <v>82.467998241872621</v>
      </c>
      <c r="PE33" s="287">
        <f t="shared" si="2426"/>
        <v>82.467998241872621</v>
      </c>
      <c r="PF33" s="287">
        <f t="shared" si="2426"/>
        <v>82.467998241872621</v>
      </c>
      <c r="PG33" s="287">
        <f t="shared" si="2426"/>
        <v>82.467998241872621</v>
      </c>
      <c r="PH33" s="287">
        <f t="shared" si="2426"/>
        <v>82.467998241872621</v>
      </c>
      <c r="PI33" s="287">
        <f t="shared" si="2426"/>
        <v>82.467998241872621</v>
      </c>
      <c r="PJ33" s="287">
        <f t="shared" si="2426"/>
        <v>82.467998241872621</v>
      </c>
      <c r="PK33" s="287">
        <f t="shared" si="2426"/>
        <v>82.467998241872621</v>
      </c>
      <c r="PL33" s="287">
        <f t="shared" si="2426"/>
        <v>82.467998241872621</v>
      </c>
      <c r="PM33" s="287">
        <f t="shared" si="2426"/>
        <v>82.467998241872621</v>
      </c>
      <c r="PN33" s="287">
        <f t="shared" si="2426"/>
        <v>82.467998241872621</v>
      </c>
      <c r="PO33" s="287">
        <f t="shared" si="2426"/>
        <v>82.467998241872621</v>
      </c>
      <c r="PP33" s="287">
        <f t="shared" si="2426"/>
        <v>81.736262314606378</v>
      </c>
      <c r="PQ33" s="287">
        <f t="shared" si="2426"/>
        <v>81.736262314606378</v>
      </c>
      <c r="PR33" s="287">
        <f t="shared" si="2426"/>
        <v>81.736262314606378</v>
      </c>
      <c r="PS33" s="287">
        <f t="shared" si="2426"/>
        <v>81.736262314606378</v>
      </c>
      <c r="PT33" s="287">
        <f t="shared" si="2426"/>
        <v>81.736262314606378</v>
      </c>
      <c r="PU33" s="287">
        <f t="shared" si="2426"/>
        <v>81.736262314606378</v>
      </c>
      <c r="PV33" s="287">
        <f t="shared" si="2426"/>
        <v>81.736262314606378</v>
      </c>
      <c r="PW33" s="287">
        <f t="shared" si="2426"/>
        <v>81.736262314606378</v>
      </c>
      <c r="PX33" s="287">
        <f t="shared" si="2426"/>
        <v>81.736262314606378</v>
      </c>
      <c r="PY33" s="287">
        <f t="shared" si="2426"/>
        <v>81.736262314606378</v>
      </c>
      <c r="PZ33" s="287">
        <f t="shared" si="2426"/>
        <v>81.736262314606378</v>
      </c>
      <c r="QA33" s="287">
        <f t="shared" si="2426"/>
        <v>81.736262314606378</v>
      </c>
      <c r="QB33" s="287">
        <f t="shared" si="2426"/>
        <v>81.736262314606378</v>
      </c>
      <c r="QC33" s="287">
        <f t="shared" si="2426"/>
        <v>81.736262314606378</v>
      </c>
      <c r="QD33" s="287">
        <f t="shared" si="2426"/>
        <v>81.736262314606378</v>
      </c>
      <c r="QE33" s="287">
        <f t="shared" si="2426"/>
        <v>81.736262314606378</v>
      </c>
      <c r="QF33" s="287">
        <f t="shared" si="2426"/>
        <v>81.736262314606378</v>
      </c>
      <c r="QG33" s="287">
        <f t="shared" si="2426"/>
        <v>81.736262314606378</v>
      </c>
      <c r="QH33" s="287">
        <f t="shared" si="2426"/>
        <v>81.736262314606378</v>
      </c>
      <c r="QI33" s="287">
        <f t="shared" si="2426"/>
        <v>81.736262314606378</v>
      </c>
      <c r="QJ33" s="287">
        <f t="shared" si="2426"/>
        <v>81.736262314606378</v>
      </c>
      <c r="QK33" s="287">
        <f t="shared" si="2426"/>
        <v>81.736262314606378</v>
      </c>
      <c r="QL33" s="287">
        <f t="shared" si="2426"/>
        <v>81.736262314606378</v>
      </c>
      <c r="QM33" s="287">
        <f t="shared" si="2426"/>
        <v>81.736262314606378</v>
      </c>
      <c r="QN33" s="287">
        <f t="shared" si="2426"/>
        <v>81.736262314606378</v>
      </c>
      <c r="QO33" s="287">
        <f t="shared" si="2426"/>
        <v>81.736262314606378</v>
      </c>
      <c r="QP33" s="287">
        <f t="shared" si="2426"/>
        <v>81.736262314606378</v>
      </c>
      <c r="QQ33" s="287">
        <f t="shared" si="2426"/>
        <v>81.736262314606378</v>
      </c>
      <c r="QR33" s="287">
        <f t="shared" si="2426"/>
        <v>81.736262314606378</v>
      </c>
      <c r="QS33" s="287">
        <f t="shared" si="2426"/>
        <v>81.736262314606378</v>
      </c>
      <c r="QT33" s="287">
        <f t="shared" si="2426"/>
        <v>81.736262314606378</v>
      </c>
      <c r="QU33" s="287">
        <f t="shared" si="2426"/>
        <v>82.231870079177014</v>
      </c>
      <c r="QV33" s="287">
        <f t="shared" si="2426"/>
        <v>82.231870079177014</v>
      </c>
      <c r="QW33" s="287">
        <f t="shared" si="2426"/>
        <v>82.231870079177028</v>
      </c>
      <c r="QX33" s="287">
        <f t="shared" si="2426"/>
        <v>82.231870079177014</v>
      </c>
      <c r="QY33" s="287">
        <f t="shared" si="2426"/>
        <v>82.231870079177014</v>
      </c>
      <c r="QZ33" s="287">
        <f t="shared" si="2426"/>
        <v>82.231870079177028</v>
      </c>
      <c r="RA33" s="287">
        <f t="shared" si="2426"/>
        <v>82.231870079177014</v>
      </c>
      <c r="RB33" s="287">
        <f t="shared" si="2426"/>
        <v>82.231870079177014</v>
      </c>
      <c r="RC33" s="287">
        <f t="shared" si="2426"/>
        <v>82.231870079177014</v>
      </c>
      <c r="RD33" s="287">
        <f t="shared" ref="RD33:TO33" si="2427">+(RD22-RD28)/RD22*100</f>
        <v>82.231870079177014</v>
      </c>
      <c r="RE33" s="287">
        <f t="shared" si="2427"/>
        <v>82.231870079177014</v>
      </c>
      <c r="RF33" s="287">
        <f t="shared" si="2427"/>
        <v>82.231870079177028</v>
      </c>
      <c r="RG33" s="287">
        <f t="shared" si="2427"/>
        <v>82.231870079177014</v>
      </c>
      <c r="RH33" s="287">
        <f t="shared" si="2427"/>
        <v>82.231870079177014</v>
      </c>
      <c r="RI33" s="287">
        <f t="shared" si="2427"/>
        <v>82.231870079177014</v>
      </c>
      <c r="RJ33" s="287">
        <f t="shared" si="2427"/>
        <v>82.231870079177014</v>
      </c>
      <c r="RK33" s="287">
        <f t="shared" si="2427"/>
        <v>82.231870079177014</v>
      </c>
      <c r="RL33" s="287">
        <f t="shared" si="2427"/>
        <v>82.231870079177014</v>
      </c>
      <c r="RM33" s="287">
        <f t="shared" si="2427"/>
        <v>82.231870079177014</v>
      </c>
      <c r="RN33" s="287">
        <f t="shared" si="2427"/>
        <v>82.231870079177014</v>
      </c>
      <c r="RO33" s="287">
        <f t="shared" si="2427"/>
        <v>82.231870079177014</v>
      </c>
      <c r="RP33" s="287">
        <f t="shared" si="2427"/>
        <v>82.231870079177014</v>
      </c>
      <c r="RQ33" s="287">
        <f t="shared" si="2427"/>
        <v>82.231870079177014</v>
      </c>
      <c r="RR33" s="287">
        <f t="shared" si="2427"/>
        <v>82.231870079177028</v>
      </c>
      <c r="RS33" s="287">
        <f t="shared" si="2427"/>
        <v>82.231870079177014</v>
      </c>
      <c r="RT33" s="287">
        <f t="shared" si="2427"/>
        <v>82.231870079177014</v>
      </c>
      <c r="RU33" s="287">
        <f t="shared" si="2427"/>
        <v>82.231870079177014</v>
      </c>
      <c r="RV33" s="287">
        <f t="shared" si="2427"/>
        <v>82.231870079177014</v>
      </c>
      <c r="RW33" s="287">
        <f t="shared" si="2427"/>
        <v>83.258289311512641</v>
      </c>
      <c r="RX33" s="287">
        <f t="shared" si="2427"/>
        <v>83.258289311512641</v>
      </c>
      <c r="RY33" s="287">
        <f t="shared" si="2427"/>
        <v>83.258289311512641</v>
      </c>
      <c r="RZ33" s="287">
        <f t="shared" si="2427"/>
        <v>83.258289311512641</v>
      </c>
      <c r="SA33" s="287">
        <f t="shared" si="2427"/>
        <v>83.258289311512641</v>
      </c>
      <c r="SB33" s="287">
        <f t="shared" si="2427"/>
        <v>83.258289311512641</v>
      </c>
      <c r="SC33" s="287">
        <f t="shared" si="2427"/>
        <v>83.258289311512641</v>
      </c>
      <c r="SD33" s="287">
        <f t="shared" si="2427"/>
        <v>83.258289311512641</v>
      </c>
      <c r="SE33" s="287">
        <f t="shared" si="2427"/>
        <v>83.258289311512641</v>
      </c>
      <c r="SF33" s="287">
        <f t="shared" si="2427"/>
        <v>83.258289311512641</v>
      </c>
      <c r="SG33" s="287">
        <f t="shared" si="2427"/>
        <v>83.258289311512641</v>
      </c>
      <c r="SH33" s="287">
        <f t="shared" si="2427"/>
        <v>83.258289311512641</v>
      </c>
      <c r="SI33" s="287">
        <f t="shared" si="2427"/>
        <v>83.258289311512641</v>
      </c>
      <c r="SJ33" s="287">
        <f t="shared" si="2427"/>
        <v>83.258289311512641</v>
      </c>
      <c r="SK33" s="287">
        <f t="shared" si="2427"/>
        <v>83.258289311512641</v>
      </c>
      <c r="SL33" s="287">
        <f t="shared" si="2427"/>
        <v>83.258289311512641</v>
      </c>
      <c r="SM33" s="287">
        <f t="shared" si="2427"/>
        <v>83.258289311512641</v>
      </c>
      <c r="SN33" s="287">
        <f t="shared" si="2427"/>
        <v>83.258289311512641</v>
      </c>
      <c r="SO33" s="287">
        <f t="shared" si="2427"/>
        <v>83.258289311512641</v>
      </c>
      <c r="SP33" s="287">
        <f t="shared" si="2427"/>
        <v>83.258289311512641</v>
      </c>
      <c r="SQ33" s="287">
        <f t="shared" si="2427"/>
        <v>83.258289311512641</v>
      </c>
      <c r="SR33" s="287">
        <f t="shared" si="2427"/>
        <v>83.258289311512641</v>
      </c>
      <c r="SS33" s="287">
        <f t="shared" si="2427"/>
        <v>83.258289311512627</v>
      </c>
      <c r="ST33" s="287">
        <f t="shared" si="2427"/>
        <v>83.258289311512641</v>
      </c>
      <c r="SU33" s="287">
        <f t="shared" si="2427"/>
        <v>83.258289311512641</v>
      </c>
      <c r="SV33" s="287">
        <f t="shared" si="2427"/>
        <v>83.258289311512641</v>
      </c>
      <c r="SW33" s="287">
        <f t="shared" si="2427"/>
        <v>83.258289311512641</v>
      </c>
      <c r="SX33" s="287">
        <f t="shared" si="2427"/>
        <v>83.258289311512641</v>
      </c>
      <c r="SY33" s="287">
        <f t="shared" si="2427"/>
        <v>83.258289311512641</v>
      </c>
      <c r="SZ33" s="287">
        <f t="shared" si="2427"/>
        <v>83.258289311512641</v>
      </c>
      <c r="TA33" s="287">
        <f t="shared" si="2427"/>
        <v>83.258289311512641</v>
      </c>
      <c r="TB33" s="287">
        <f t="shared" si="2427"/>
        <v>85.055089622427175</v>
      </c>
      <c r="TC33" s="287">
        <f t="shared" si="2427"/>
        <v>85.055089622427175</v>
      </c>
      <c r="TD33" s="287">
        <f t="shared" si="2427"/>
        <v>85.055089622427175</v>
      </c>
      <c r="TE33" s="287">
        <f t="shared" si="2427"/>
        <v>85.055089622427175</v>
      </c>
      <c r="TF33" s="287">
        <f t="shared" si="2427"/>
        <v>85.055089622427175</v>
      </c>
      <c r="TG33" s="287">
        <f t="shared" si="2427"/>
        <v>85.055089622427175</v>
      </c>
      <c r="TH33" s="287">
        <f t="shared" si="2427"/>
        <v>85.055089622427175</v>
      </c>
      <c r="TI33" s="287">
        <f t="shared" si="2427"/>
        <v>85.055089622427175</v>
      </c>
      <c r="TJ33" s="287">
        <f t="shared" si="2427"/>
        <v>85.055089622427175</v>
      </c>
      <c r="TK33" s="287">
        <f t="shared" si="2427"/>
        <v>85.055089622427175</v>
      </c>
      <c r="TL33" s="287">
        <f t="shared" si="2427"/>
        <v>85.055089622427175</v>
      </c>
      <c r="TM33" s="287">
        <f t="shared" si="2427"/>
        <v>85.055089622427175</v>
      </c>
      <c r="TN33" s="287">
        <f t="shared" si="2427"/>
        <v>85.055089622427175</v>
      </c>
      <c r="TO33" s="287">
        <f t="shared" si="2427"/>
        <v>85.055089622427175</v>
      </c>
      <c r="TP33" s="287">
        <f t="shared" ref="TP33:WA33" si="2428">+(TP22-TP28)/TP22*100</f>
        <v>85.055089622427175</v>
      </c>
      <c r="TQ33" s="287">
        <f t="shared" si="2428"/>
        <v>85.055089622427175</v>
      </c>
      <c r="TR33" s="287">
        <f t="shared" si="2428"/>
        <v>85.055089622427175</v>
      </c>
      <c r="TS33" s="287">
        <f t="shared" si="2428"/>
        <v>85.055089622427175</v>
      </c>
      <c r="TT33" s="287">
        <f t="shared" si="2428"/>
        <v>85.055089622427175</v>
      </c>
      <c r="TU33" s="287">
        <f t="shared" si="2428"/>
        <v>85.055089622427175</v>
      </c>
      <c r="TV33" s="287">
        <f t="shared" si="2428"/>
        <v>85.055089622427175</v>
      </c>
      <c r="TW33" s="287">
        <f t="shared" si="2428"/>
        <v>85.055089622427175</v>
      </c>
      <c r="TX33" s="287">
        <f t="shared" si="2428"/>
        <v>85.055089622427175</v>
      </c>
      <c r="TY33" s="287">
        <f t="shared" si="2428"/>
        <v>85.055089622427175</v>
      </c>
      <c r="TZ33" s="287">
        <f t="shared" si="2428"/>
        <v>85.055089622427175</v>
      </c>
      <c r="UA33" s="287">
        <f t="shared" si="2428"/>
        <v>85.055089622427175</v>
      </c>
      <c r="UB33" s="287">
        <f t="shared" si="2428"/>
        <v>85.055089622427175</v>
      </c>
      <c r="UC33" s="287">
        <f t="shared" si="2428"/>
        <v>85.055089622427175</v>
      </c>
      <c r="UD33" s="287">
        <f t="shared" si="2428"/>
        <v>85.055089622427175</v>
      </c>
      <c r="UE33" s="287">
        <f t="shared" si="2428"/>
        <v>85.055089622427175</v>
      </c>
      <c r="UF33" s="287">
        <f t="shared" si="2428"/>
        <v>83.624465476470419</v>
      </c>
      <c r="UG33" s="287">
        <f t="shared" si="2428"/>
        <v>83.624465476470419</v>
      </c>
      <c r="UH33" s="287">
        <f t="shared" si="2428"/>
        <v>83.624465476470419</v>
      </c>
      <c r="UI33" s="287">
        <f t="shared" si="2428"/>
        <v>83.624465476470419</v>
      </c>
      <c r="UJ33" s="287">
        <f t="shared" si="2428"/>
        <v>83.624465476470419</v>
      </c>
      <c r="UK33" s="287">
        <f t="shared" si="2428"/>
        <v>83.624465476470419</v>
      </c>
      <c r="UL33" s="287">
        <f t="shared" si="2428"/>
        <v>83.624465476470419</v>
      </c>
      <c r="UM33" s="287">
        <f t="shared" si="2428"/>
        <v>83.624465476470419</v>
      </c>
      <c r="UN33" s="287">
        <f t="shared" si="2428"/>
        <v>83.624465476470419</v>
      </c>
      <c r="UO33" s="287">
        <f t="shared" si="2428"/>
        <v>83.624465476470419</v>
      </c>
      <c r="UP33" s="287">
        <f t="shared" si="2428"/>
        <v>83.624465476470434</v>
      </c>
      <c r="UQ33" s="287">
        <f t="shared" si="2428"/>
        <v>83.624465476470419</v>
      </c>
      <c r="UR33" s="287">
        <f t="shared" si="2428"/>
        <v>83.624465476470419</v>
      </c>
      <c r="US33" s="287">
        <f t="shared" si="2428"/>
        <v>83.624465476470419</v>
      </c>
      <c r="UT33" s="287">
        <f t="shared" si="2428"/>
        <v>83.624465476470419</v>
      </c>
      <c r="UU33" s="287">
        <f t="shared" si="2428"/>
        <v>83.624465476470419</v>
      </c>
      <c r="UV33" s="287">
        <f t="shared" si="2428"/>
        <v>83.624465476470419</v>
      </c>
      <c r="UW33" s="287">
        <f t="shared" si="2428"/>
        <v>83.624465476470419</v>
      </c>
      <c r="UX33" s="287">
        <f t="shared" si="2428"/>
        <v>83.624465476470419</v>
      </c>
      <c r="UY33" s="287">
        <f t="shared" si="2428"/>
        <v>83.624465476470419</v>
      </c>
      <c r="UZ33" s="287">
        <f t="shared" si="2428"/>
        <v>83.624465476470419</v>
      </c>
      <c r="VA33" s="287">
        <f t="shared" si="2428"/>
        <v>83.624465476470434</v>
      </c>
      <c r="VB33" s="287">
        <f t="shared" si="2428"/>
        <v>83.624465476470419</v>
      </c>
      <c r="VC33" s="287">
        <f t="shared" si="2428"/>
        <v>83.624465476470419</v>
      </c>
      <c r="VD33" s="287">
        <f t="shared" si="2428"/>
        <v>83.624465476470419</v>
      </c>
      <c r="VE33" s="287">
        <f t="shared" si="2428"/>
        <v>83.624465476470419</v>
      </c>
      <c r="VF33" s="287">
        <f t="shared" si="2428"/>
        <v>83.624465476470419</v>
      </c>
      <c r="VG33" s="287">
        <f t="shared" si="2428"/>
        <v>83.624465476470419</v>
      </c>
      <c r="VH33" s="287">
        <f t="shared" si="2428"/>
        <v>83.624465476470419</v>
      </c>
      <c r="VI33" s="287">
        <f t="shared" si="2428"/>
        <v>83.624465476470419</v>
      </c>
      <c r="VJ33" s="287">
        <f t="shared" si="2428"/>
        <v>83.624465476470419</v>
      </c>
      <c r="VK33" s="287">
        <f t="shared" si="2428"/>
        <v>85.800492530056431</v>
      </c>
      <c r="VL33" s="287">
        <f t="shared" si="2428"/>
        <v>85.800492530056431</v>
      </c>
      <c r="VM33" s="287">
        <f t="shared" si="2428"/>
        <v>85.800492530056431</v>
      </c>
      <c r="VN33" s="287">
        <f t="shared" si="2428"/>
        <v>85.800492530056431</v>
      </c>
      <c r="VO33" s="287">
        <f t="shared" si="2428"/>
        <v>85.800492530056431</v>
      </c>
      <c r="VP33" s="287">
        <f t="shared" si="2428"/>
        <v>85.800492530056431</v>
      </c>
      <c r="VQ33" s="287">
        <f t="shared" si="2428"/>
        <v>85.800492530056431</v>
      </c>
      <c r="VR33" s="287">
        <f t="shared" si="2428"/>
        <v>85.800492530056431</v>
      </c>
      <c r="VS33" s="287">
        <f t="shared" si="2428"/>
        <v>85.800492530056431</v>
      </c>
      <c r="VT33" s="287">
        <f t="shared" si="2428"/>
        <v>85.800492530056431</v>
      </c>
      <c r="VU33" s="287">
        <f t="shared" si="2428"/>
        <v>85.800492530056431</v>
      </c>
      <c r="VV33" s="287">
        <f t="shared" si="2428"/>
        <v>85.800492530056431</v>
      </c>
      <c r="VW33" s="287">
        <f t="shared" si="2428"/>
        <v>85.800492530056431</v>
      </c>
      <c r="VX33" s="287">
        <f t="shared" si="2428"/>
        <v>85.800492530056431</v>
      </c>
      <c r="VY33" s="287">
        <f t="shared" si="2428"/>
        <v>85.800492530056431</v>
      </c>
      <c r="VZ33" s="287">
        <f t="shared" si="2428"/>
        <v>85.800492530056431</v>
      </c>
      <c r="WA33" s="287">
        <f t="shared" si="2428"/>
        <v>85.800492530056431</v>
      </c>
      <c r="WB33" s="287">
        <f t="shared" ref="WB33:YM33" si="2429">+(WB22-WB28)/WB22*100</f>
        <v>85.800492530056431</v>
      </c>
      <c r="WC33" s="287">
        <f t="shared" si="2429"/>
        <v>85.800492530056431</v>
      </c>
      <c r="WD33" s="287">
        <f t="shared" si="2429"/>
        <v>85.800492530056431</v>
      </c>
      <c r="WE33" s="287">
        <f t="shared" si="2429"/>
        <v>85.800492530056431</v>
      </c>
      <c r="WF33" s="287">
        <f t="shared" si="2429"/>
        <v>85.800492530056431</v>
      </c>
      <c r="WG33" s="287">
        <f t="shared" si="2429"/>
        <v>85.800492530056431</v>
      </c>
      <c r="WH33" s="287">
        <f t="shared" si="2429"/>
        <v>85.800492530056431</v>
      </c>
      <c r="WI33" s="287">
        <f t="shared" si="2429"/>
        <v>85.800492530056431</v>
      </c>
      <c r="WJ33" s="287">
        <f t="shared" si="2429"/>
        <v>85.800492530056431</v>
      </c>
      <c r="WK33" s="287">
        <f t="shared" si="2429"/>
        <v>85.800492530056431</v>
      </c>
      <c r="WL33" s="287">
        <f t="shared" si="2429"/>
        <v>85.800492530056431</v>
      </c>
      <c r="WM33" s="287">
        <f t="shared" si="2429"/>
        <v>85.800492530056445</v>
      </c>
      <c r="WN33" s="287">
        <f t="shared" si="2429"/>
        <v>85.800492530056431</v>
      </c>
      <c r="WO33" s="287">
        <f t="shared" si="2429"/>
        <v>83.192801476069306</v>
      </c>
      <c r="WP33" s="287">
        <f t="shared" si="2429"/>
        <v>83.192801476069306</v>
      </c>
      <c r="WQ33" s="287">
        <f t="shared" si="2429"/>
        <v>83.192801476069306</v>
      </c>
      <c r="WR33" s="287">
        <f t="shared" si="2429"/>
        <v>83.192801476069306</v>
      </c>
      <c r="WS33" s="287">
        <f t="shared" si="2429"/>
        <v>83.192801476069292</v>
      </c>
      <c r="WT33" s="287">
        <f t="shared" si="2429"/>
        <v>83.192801476069306</v>
      </c>
      <c r="WU33" s="287">
        <f t="shared" si="2429"/>
        <v>83.192801476069306</v>
      </c>
      <c r="WV33" s="287">
        <f t="shared" si="2429"/>
        <v>83.192801476069306</v>
      </c>
      <c r="WW33" s="287">
        <f t="shared" si="2429"/>
        <v>83.192801476069306</v>
      </c>
      <c r="WX33" s="287">
        <f t="shared" si="2429"/>
        <v>83.192801476069292</v>
      </c>
      <c r="WY33" s="287">
        <f t="shared" si="2429"/>
        <v>83.192801476069306</v>
      </c>
      <c r="WZ33" s="287">
        <f t="shared" si="2429"/>
        <v>83.192801476069306</v>
      </c>
      <c r="XA33" s="287">
        <f t="shared" si="2429"/>
        <v>83.192801476069306</v>
      </c>
      <c r="XB33" s="287">
        <f t="shared" si="2429"/>
        <v>83.192801476069306</v>
      </c>
      <c r="XC33" s="287">
        <f t="shared" si="2429"/>
        <v>83.192801476069306</v>
      </c>
      <c r="XD33" s="287">
        <f t="shared" si="2429"/>
        <v>83.192801476069306</v>
      </c>
      <c r="XE33" s="287">
        <f t="shared" si="2429"/>
        <v>83.192801476069306</v>
      </c>
      <c r="XF33" s="287">
        <f t="shared" si="2429"/>
        <v>83.192801476069306</v>
      </c>
      <c r="XG33" s="287">
        <f t="shared" si="2429"/>
        <v>83.192801476069306</v>
      </c>
      <c r="XH33" s="287">
        <f t="shared" si="2429"/>
        <v>83.192801476069292</v>
      </c>
      <c r="XI33" s="287">
        <f t="shared" si="2429"/>
        <v>83.192801476069306</v>
      </c>
      <c r="XJ33" s="287">
        <f t="shared" si="2429"/>
        <v>83.192801476069306</v>
      </c>
      <c r="XK33" s="287">
        <f t="shared" si="2429"/>
        <v>83.192801476069306</v>
      </c>
      <c r="XL33" s="287">
        <f t="shared" si="2429"/>
        <v>83.192801476069306</v>
      </c>
      <c r="XM33" s="287">
        <f t="shared" si="2429"/>
        <v>83.192801476069292</v>
      </c>
      <c r="XN33" s="287">
        <f t="shared" si="2429"/>
        <v>83.192801476069306</v>
      </c>
      <c r="XO33" s="287">
        <f t="shared" si="2429"/>
        <v>83.192801476069306</v>
      </c>
      <c r="XP33" s="287">
        <f t="shared" si="2429"/>
        <v>83.192801476069306</v>
      </c>
      <c r="XQ33" s="287">
        <f t="shared" si="2429"/>
        <v>83.192801476069306</v>
      </c>
      <c r="XR33" s="287">
        <f t="shared" si="2429"/>
        <v>83.192801476069306</v>
      </c>
      <c r="XS33" s="287">
        <f t="shared" si="2429"/>
        <v>83.192801476069306</v>
      </c>
      <c r="XT33" s="287">
        <f t="shared" si="2429"/>
        <v>82.28294732673362</v>
      </c>
      <c r="XU33" s="287">
        <f t="shared" si="2429"/>
        <v>82.28294732673362</v>
      </c>
      <c r="XV33" s="287">
        <f t="shared" si="2429"/>
        <v>82.28294732673362</v>
      </c>
      <c r="XW33" s="287">
        <f t="shared" si="2429"/>
        <v>82.28294732673362</v>
      </c>
      <c r="XX33" s="287">
        <f t="shared" si="2429"/>
        <v>82.28294732673362</v>
      </c>
      <c r="XY33" s="287">
        <f t="shared" si="2429"/>
        <v>82.28294732673362</v>
      </c>
      <c r="XZ33" s="287">
        <f t="shared" si="2429"/>
        <v>82.28294732673362</v>
      </c>
      <c r="YA33" s="287">
        <f t="shared" si="2429"/>
        <v>82.28294732673362</v>
      </c>
      <c r="YB33" s="287">
        <f t="shared" si="2429"/>
        <v>82.28294732673362</v>
      </c>
      <c r="YC33" s="287">
        <f t="shared" si="2429"/>
        <v>82.28294732673362</v>
      </c>
      <c r="YD33" s="287">
        <f t="shared" si="2429"/>
        <v>82.28294732673362</v>
      </c>
      <c r="YE33" s="287">
        <f t="shared" si="2429"/>
        <v>82.28294732673362</v>
      </c>
      <c r="YF33" s="287">
        <f t="shared" si="2429"/>
        <v>82.28294732673362</v>
      </c>
      <c r="YG33" s="287">
        <f t="shared" si="2429"/>
        <v>82.28294732673362</v>
      </c>
      <c r="YH33" s="287">
        <f t="shared" si="2429"/>
        <v>82.28294732673362</v>
      </c>
      <c r="YI33" s="287">
        <f t="shared" si="2429"/>
        <v>82.28294732673362</v>
      </c>
      <c r="YJ33" s="287">
        <f t="shared" si="2429"/>
        <v>82.282947326733634</v>
      </c>
      <c r="YK33" s="287">
        <f t="shared" si="2429"/>
        <v>82.28294732673362</v>
      </c>
      <c r="YL33" s="287">
        <f t="shared" si="2429"/>
        <v>82.28294732673362</v>
      </c>
      <c r="YM33" s="287">
        <f t="shared" si="2429"/>
        <v>82.28294732673362</v>
      </c>
      <c r="YN33" s="287">
        <f t="shared" ref="YN33:AAY33" si="2430">+(YN22-YN28)/YN22*100</f>
        <v>82.28294732673362</v>
      </c>
      <c r="YO33" s="287">
        <f t="shared" si="2430"/>
        <v>82.28294732673362</v>
      </c>
      <c r="YP33" s="287">
        <f t="shared" si="2430"/>
        <v>82.282947326733634</v>
      </c>
      <c r="YQ33" s="287">
        <f t="shared" si="2430"/>
        <v>82.28294732673362</v>
      </c>
      <c r="YR33" s="287">
        <f t="shared" si="2430"/>
        <v>82.28294732673362</v>
      </c>
      <c r="YS33" s="287">
        <f t="shared" si="2430"/>
        <v>82.28294732673362</v>
      </c>
      <c r="YT33" s="287">
        <f t="shared" si="2430"/>
        <v>82.28294732673362</v>
      </c>
      <c r="YU33" s="287">
        <f t="shared" si="2430"/>
        <v>82.28294732673362</v>
      </c>
      <c r="YV33" s="287">
        <f t="shared" si="2430"/>
        <v>82.282947326733634</v>
      </c>
      <c r="YW33" s="287">
        <f t="shared" si="2430"/>
        <v>82.28294732673362</v>
      </c>
      <c r="YX33" s="287">
        <f t="shared" si="2430"/>
        <v>82.28294732673362</v>
      </c>
      <c r="YY33" s="287">
        <f t="shared" si="2430"/>
        <v>83.205052981803348</v>
      </c>
      <c r="YZ33" s="287">
        <f t="shared" si="2430"/>
        <v>83.205052981803348</v>
      </c>
      <c r="ZA33" s="287">
        <f t="shared" si="2430"/>
        <v>83.205052981803348</v>
      </c>
      <c r="ZB33" s="287">
        <f t="shared" si="2430"/>
        <v>83.205052981803348</v>
      </c>
      <c r="ZC33" s="287">
        <f t="shared" si="2430"/>
        <v>83.205052981803348</v>
      </c>
      <c r="ZD33" s="287">
        <f t="shared" si="2430"/>
        <v>83.205052981803348</v>
      </c>
      <c r="ZE33" s="287">
        <f t="shared" si="2430"/>
        <v>83.205052981803348</v>
      </c>
      <c r="ZF33" s="287">
        <f t="shared" si="2430"/>
        <v>83.205052981803348</v>
      </c>
      <c r="ZG33" s="287">
        <f t="shared" si="2430"/>
        <v>83.205052981803348</v>
      </c>
      <c r="ZH33" s="287">
        <f t="shared" si="2430"/>
        <v>83.205052981803348</v>
      </c>
      <c r="ZI33" s="287">
        <f t="shared" si="2430"/>
        <v>83.205052981803348</v>
      </c>
      <c r="ZJ33" s="287">
        <f t="shared" si="2430"/>
        <v>83.205052981803348</v>
      </c>
      <c r="ZK33" s="287">
        <f t="shared" si="2430"/>
        <v>83.205052981803334</v>
      </c>
      <c r="ZL33" s="287">
        <f t="shared" si="2430"/>
        <v>83.205052981803348</v>
      </c>
      <c r="ZM33" s="287">
        <f t="shared" si="2430"/>
        <v>83.205052981803348</v>
      </c>
      <c r="ZN33" s="287">
        <f t="shared" si="2430"/>
        <v>83.205052981803348</v>
      </c>
      <c r="ZO33" s="287">
        <f t="shared" si="2430"/>
        <v>83.205052981803348</v>
      </c>
      <c r="ZP33" s="287">
        <f t="shared" si="2430"/>
        <v>83.205052981803348</v>
      </c>
      <c r="ZQ33" s="287">
        <f t="shared" si="2430"/>
        <v>83.205052981803348</v>
      </c>
      <c r="ZR33" s="287">
        <f t="shared" si="2430"/>
        <v>83.205052981803348</v>
      </c>
      <c r="ZS33" s="287">
        <f t="shared" si="2430"/>
        <v>83.205052981803348</v>
      </c>
      <c r="ZT33" s="287">
        <f t="shared" si="2430"/>
        <v>83.205052981803348</v>
      </c>
      <c r="ZU33" s="287">
        <f t="shared" si="2430"/>
        <v>83.205052981803348</v>
      </c>
      <c r="ZV33" s="287">
        <f t="shared" si="2430"/>
        <v>83.205052981803348</v>
      </c>
      <c r="ZW33" s="287">
        <f t="shared" si="2430"/>
        <v>83.205052981803348</v>
      </c>
      <c r="ZX33" s="287">
        <f t="shared" si="2430"/>
        <v>83.205052981803334</v>
      </c>
      <c r="ZY33" s="287">
        <f t="shared" si="2430"/>
        <v>83.205052981803348</v>
      </c>
      <c r="ZZ33" s="287">
        <f t="shared" si="2430"/>
        <v>83.205052981803348</v>
      </c>
      <c r="AAA33" s="287">
        <f t="shared" si="2430"/>
        <v>83.205052981803334</v>
      </c>
      <c r="AAB33" s="287">
        <f t="shared" si="2430"/>
        <v>83.205052981803348</v>
      </c>
      <c r="AAC33" s="287">
        <f t="shared" si="2430"/>
        <v>85.004721726260385</v>
      </c>
      <c r="AAD33" s="287">
        <f t="shared" si="2430"/>
        <v>85.004721726260385</v>
      </c>
      <c r="AAE33" s="287">
        <f t="shared" si="2430"/>
        <v>85.004721726260385</v>
      </c>
      <c r="AAF33" s="287">
        <f t="shared" si="2430"/>
        <v>85.004721726260385</v>
      </c>
      <c r="AAG33" s="287">
        <f t="shared" si="2430"/>
        <v>85.004721726260385</v>
      </c>
      <c r="AAH33" s="287">
        <f t="shared" si="2430"/>
        <v>85.004721726260385</v>
      </c>
      <c r="AAI33" s="287">
        <f t="shared" si="2430"/>
        <v>85.004721726260385</v>
      </c>
      <c r="AAJ33" s="287">
        <f t="shared" si="2430"/>
        <v>85.004721726260385</v>
      </c>
      <c r="AAK33" s="287">
        <f t="shared" si="2430"/>
        <v>85.004721726260385</v>
      </c>
      <c r="AAL33" s="287">
        <f t="shared" si="2430"/>
        <v>85.004721726260385</v>
      </c>
      <c r="AAM33" s="287">
        <f t="shared" si="2430"/>
        <v>85.004721726260385</v>
      </c>
      <c r="AAN33" s="287">
        <f t="shared" si="2430"/>
        <v>85.004721726260385</v>
      </c>
      <c r="AAO33" s="287">
        <f t="shared" si="2430"/>
        <v>85.004721726260385</v>
      </c>
      <c r="AAP33" s="287">
        <f t="shared" si="2430"/>
        <v>85.004721726260385</v>
      </c>
      <c r="AAQ33" s="287">
        <f t="shared" si="2430"/>
        <v>85.004721726260385</v>
      </c>
      <c r="AAR33" s="287">
        <f t="shared" si="2430"/>
        <v>85.004721726260385</v>
      </c>
      <c r="AAS33" s="287">
        <f t="shared" si="2430"/>
        <v>85.004721726260385</v>
      </c>
      <c r="AAT33" s="287">
        <f t="shared" si="2430"/>
        <v>85.004721726260385</v>
      </c>
      <c r="AAU33" s="287">
        <f t="shared" si="2430"/>
        <v>85.004721726260385</v>
      </c>
      <c r="AAV33" s="287">
        <f t="shared" si="2430"/>
        <v>85.004721726260385</v>
      </c>
      <c r="AAW33" s="287">
        <f t="shared" si="2430"/>
        <v>85.004721726260385</v>
      </c>
      <c r="AAX33" s="287">
        <f t="shared" si="2430"/>
        <v>85.004721726260385</v>
      </c>
      <c r="AAY33" s="287">
        <f t="shared" si="2430"/>
        <v>85.004721726260385</v>
      </c>
      <c r="AAZ33" s="287">
        <f t="shared" ref="AAZ33:ACR33" si="2431">+(AAZ22-AAZ28)/AAZ22*100</f>
        <v>85.004721726260385</v>
      </c>
      <c r="ABA33" s="287">
        <f t="shared" si="2431"/>
        <v>85.004721726260385</v>
      </c>
      <c r="ABB33" s="287">
        <f t="shared" si="2431"/>
        <v>85.004721726260385</v>
      </c>
      <c r="ABC33" s="287">
        <f t="shared" si="2431"/>
        <v>85.004721726260385</v>
      </c>
      <c r="ABD33" s="287">
        <f t="shared" si="2431"/>
        <v>85.004721726260385</v>
      </c>
      <c r="ABE33" s="287">
        <f t="shared" si="2431"/>
        <v>85.004721726260385</v>
      </c>
      <c r="ABF33" s="287">
        <f t="shared" si="2431"/>
        <v>85.004721726260385</v>
      </c>
      <c r="ABG33" s="287">
        <f t="shared" si="2431"/>
        <v>85.004721726260385</v>
      </c>
      <c r="ABH33" s="287">
        <f t="shared" si="2431"/>
        <v>84.488122844342556</v>
      </c>
      <c r="ABI33" s="287">
        <f t="shared" si="2431"/>
        <v>84.488122844342556</v>
      </c>
      <c r="ABJ33" s="287">
        <f t="shared" si="2431"/>
        <v>84.488122844342556</v>
      </c>
      <c r="ABK33" s="287">
        <f t="shared" si="2431"/>
        <v>84.488122844342556</v>
      </c>
      <c r="ABL33" s="287">
        <f t="shared" si="2431"/>
        <v>84.488122844342556</v>
      </c>
      <c r="ABM33" s="287">
        <f t="shared" si="2431"/>
        <v>84.488122844342556</v>
      </c>
      <c r="ABN33" s="287">
        <f t="shared" si="2431"/>
        <v>84.488122844342556</v>
      </c>
      <c r="ABO33" s="287">
        <f t="shared" si="2431"/>
        <v>84.488122844342556</v>
      </c>
      <c r="ABP33" s="287">
        <f t="shared" si="2431"/>
        <v>84.488122844342556</v>
      </c>
      <c r="ABQ33" s="287">
        <f t="shared" si="2431"/>
        <v>84.488122844342556</v>
      </c>
      <c r="ABR33" s="287">
        <f t="shared" si="2431"/>
        <v>84.488122844342556</v>
      </c>
      <c r="ABS33" s="287">
        <f t="shared" si="2431"/>
        <v>84.488122844342556</v>
      </c>
      <c r="ABT33" s="287">
        <f t="shared" si="2431"/>
        <v>84.488122844342556</v>
      </c>
      <c r="ABU33" s="287">
        <f t="shared" si="2431"/>
        <v>84.488122844342556</v>
      </c>
      <c r="ABV33" s="287">
        <f t="shared" si="2431"/>
        <v>84.488122844342556</v>
      </c>
      <c r="ABW33" s="287">
        <f t="shared" si="2431"/>
        <v>84.488122844342556</v>
      </c>
      <c r="ABX33" s="287">
        <f t="shared" si="2431"/>
        <v>84.488122844342556</v>
      </c>
      <c r="ABY33" s="287">
        <f t="shared" si="2431"/>
        <v>84.488122844342556</v>
      </c>
      <c r="ABZ33" s="287">
        <f t="shared" si="2431"/>
        <v>84.488122844342556</v>
      </c>
      <c r="ACA33" s="287">
        <f t="shared" si="2431"/>
        <v>84.488122844342556</v>
      </c>
      <c r="ACB33" s="287">
        <f t="shared" si="2431"/>
        <v>84.488122844342556</v>
      </c>
      <c r="ACC33" s="287">
        <f t="shared" si="2431"/>
        <v>84.488122844342556</v>
      </c>
      <c r="ACD33" s="287">
        <f t="shared" si="2431"/>
        <v>84.488122844342556</v>
      </c>
      <c r="ACE33" s="287">
        <f t="shared" si="2431"/>
        <v>84.488122844342556</v>
      </c>
      <c r="ACF33" s="287">
        <f t="shared" si="2431"/>
        <v>84.488122844342556</v>
      </c>
      <c r="ACG33" s="287">
        <f t="shared" si="2431"/>
        <v>84.488122844342556</v>
      </c>
      <c r="ACH33" s="287">
        <f t="shared" si="2431"/>
        <v>84.488122844342556</v>
      </c>
      <c r="ACI33" s="287">
        <f t="shared" si="2431"/>
        <v>84.488122844342556</v>
      </c>
      <c r="ACJ33" s="287">
        <f t="shared" si="2431"/>
        <v>84.488122844342556</v>
      </c>
      <c r="ACK33" s="287">
        <f t="shared" si="2431"/>
        <v>84.488122844342556</v>
      </c>
      <c r="ACL33" s="287">
        <f t="shared" si="2431"/>
        <v>84.488122844342556</v>
      </c>
      <c r="ACM33" s="287">
        <f t="shared" si="2431"/>
        <v>84.488122844342556</v>
      </c>
      <c r="ACN33" s="287">
        <f t="shared" si="2431"/>
        <v>84.488122844342556</v>
      </c>
      <c r="ACO33" s="287">
        <f t="shared" si="2431"/>
        <v>84.488122844342556</v>
      </c>
      <c r="ACP33" s="287">
        <f t="shared" si="2431"/>
        <v>84.488122844342556</v>
      </c>
      <c r="ACQ33" s="287">
        <f t="shared" si="2431"/>
        <v>84.488122844342556</v>
      </c>
      <c r="ACR33" s="287">
        <f t="shared" si="2431"/>
        <v>82.467998241872621</v>
      </c>
      <c r="ACS33" s="287">
        <f t="shared" ref="ACS33:AER33" si="2432">+(ACS22-ACS28)/ACS22*100</f>
        <v>82.467998241872621</v>
      </c>
      <c r="ACT33" s="287">
        <f t="shared" si="2432"/>
        <v>82.467998241872621</v>
      </c>
      <c r="ACU33" s="287">
        <f t="shared" si="2432"/>
        <v>82.467998241872621</v>
      </c>
      <c r="ACV33" s="287">
        <f t="shared" si="2432"/>
        <v>81.942034726835004</v>
      </c>
      <c r="ACW33" s="287">
        <f t="shared" si="2432"/>
        <v>81.736262314606378</v>
      </c>
      <c r="ACX33" s="287">
        <f t="shared" si="2432"/>
        <v>81.736262314606378</v>
      </c>
      <c r="ACY33" s="287">
        <f t="shared" si="2432"/>
        <v>81.736262314606378</v>
      </c>
      <c r="ACZ33" s="287">
        <f t="shared" si="2432"/>
        <v>81.879430662773103</v>
      </c>
      <c r="ADA33" s="287">
        <f t="shared" si="2432"/>
        <v>82.231870079177028</v>
      </c>
      <c r="ADB33" s="287">
        <f t="shared" si="2432"/>
        <v>82.231870079177028</v>
      </c>
      <c r="ADC33" s="287">
        <f t="shared" si="2432"/>
        <v>82.231870079177028</v>
      </c>
      <c r="ADD33" s="287">
        <f t="shared" si="2432"/>
        <v>82.593075885561092</v>
      </c>
      <c r="ADE33" s="287">
        <f t="shared" si="2432"/>
        <v>83.258289311512641</v>
      </c>
      <c r="ADF33" s="287">
        <f t="shared" si="2432"/>
        <v>83.258289311512627</v>
      </c>
      <c r="ADG33" s="287">
        <f t="shared" si="2432"/>
        <v>83.258289311512641</v>
      </c>
      <c r="ADH33" s="287">
        <f t="shared" si="2432"/>
        <v>83.258289311512627</v>
      </c>
      <c r="ADI33" s="287">
        <f t="shared" si="2432"/>
        <v>84.785155103321188</v>
      </c>
      <c r="ADJ33" s="287">
        <f t="shared" si="2432"/>
        <v>85.055089622427175</v>
      </c>
      <c r="ADK33" s="287">
        <f t="shared" si="2432"/>
        <v>85.055089622427175</v>
      </c>
      <c r="ADL33" s="287">
        <f t="shared" si="2432"/>
        <v>85.055089622427175</v>
      </c>
      <c r="ADM33" s="287">
        <f t="shared" si="2432"/>
        <v>84.222351841135264</v>
      </c>
      <c r="ADN33" s="287">
        <f t="shared" si="2432"/>
        <v>83.624465476470419</v>
      </c>
      <c r="ADO33" s="287">
        <f t="shared" si="2432"/>
        <v>83.624465476470419</v>
      </c>
      <c r="ADP33" s="287">
        <f t="shared" si="2432"/>
        <v>83.624465476470419</v>
      </c>
      <c r="ADQ33" s="287">
        <f t="shared" si="2432"/>
        <v>84.053911098875361</v>
      </c>
      <c r="ADR33" s="287">
        <f t="shared" si="2432"/>
        <v>85.800492530056431</v>
      </c>
      <c r="ADS33" s="287">
        <f t="shared" si="2432"/>
        <v>85.800492530056431</v>
      </c>
      <c r="ADT33" s="287">
        <f t="shared" si="2432"/>
        <v>85.800492530056431</v>
      </c>
      <c r="ADU33" s="287">
        <f t="shared" si="2432"/>
        <v>85.800492530056431</v>
      </c>
      <c r="ADV33" s="287">
        <f t="shared" si="2432"/>
        <v>83.588739650021793</v>
      </c>
      <c r="ADW33" s="287">
        <f t="shared" si="2432"/>
        <v>83.192801476069306</v>
      </c>
      <c r="ADX33" s="287">
        <f t="shared" si="2432"/>
        <v>83.192801476069306</v>
      </c>
      <c r="ADY33" s="287">
        <f t="shared" si="2432"/>
        <v>83.192801476069306</v>
      </c>
      <c r="ADZ33" s="287">
        <f t="shared" si="2432"/>
        <v>82.798561815145959</v>
      </c>
      <c r="AEA33" s="287">
        <f t="shared" si="2432"/>
        <v>82.282947326733634</v>
      </c>
      <c r="AEB33" s="287">
        <f t="shared" si="2432"/>
        <v>82.282947326733634</v>
      </c>
      <c r="AEC33" s="287">
        <f t="shared" si="2432"/>
        <v>82.282947326733634</v>
      </c>
      <c r="AED33" s="287">
        <f t="shared" si="2432"/>
        <v>82.282947326733634</v>
      </c>
      <c r="AEE33" s="287">
        <f t="shared" si="2432"/>
        <v>83.205052981803348</v>
      </c>
      <c r="AEF33" s="287">
        <f t="shared" si="2432"/>
        <v>83.205052981803348</v>
      </c>
      <c r="AEG33" s="287">
        <f t="shared" si="2432"/>
        <v>83.205052981803348</v>
      </c>
      <c r="AEH33" s="287">
        <f t="shared" si="2432"/>
        <v>83.205052981803348</v>
      </c>
      <c r="AEI33" s="287">
        <f t="shared" si="2432"/>
        <v>84.480733164179441</v>
      </c>
      <c r="AEJ33" s="287">
        <f t="shared" si="2432"/>
        <v>85.004721726260385</v>
      </c>
      <c r="AEK33" s="287">
        <f t="shared" si="2432"/>
        <v>85.004721726260385</v>
      </c>
      <c r="AEL33" s="287">
        <f t="shared" si="2432"/>
        <v>85.004721726260385</v>
      </c>
      <c r="AEM33" s="287">
        <f t="shared" si="2432"/>
        <v>84.857072493737888</v>
      </c>
      <c r="AEN33" s="287">
        <f t="shared" si="2432"/>
        <v>84.488122844342556</v>
      </c>
      <c r="AEO33" s="287">
        <f t="shared" si="2432"/>
        <v>84.488122844342556</v>
      </c>
      <c r="AEP33" s="287">
        <f t="shared" si="2432"/>
        <v>84.488122844342556</v>
      </c>
      <c r="AEQ33" s="287">
        <f t="shared" si="2432"/>
        <v>84.488122844342556</v>
      </c>
      <c r="AER33" s="287">
        <f t="shared" si="2432"/>
        <v>84.488122844342541</v>
      </c>
    </row>
    <row r="34" spans="1:877" x14ac:dyDescent="0.2">
      <c r="A34" s="463" t="s">
        <v>124</v>
      </c>
      <c r="B34" s="333">
        <f>+'BUDGET DATA ENTRY'!B41</f>
        <v>82.467998241872621</v>
      </c>
      <c r="C34" s="287">
        <f>+'BUDGET DATA ENTRY'!C41</f>
        <v>81.736262314606378</v>
      </c>
      <c r="D34" s="287">
        <f>+'BUDGET DATA ENTRY'!D41</f>
        <v>82.231870079177028</v>
      </c>
      <c r="E34" s="287">
        <f>+'BUDGET DATA ENTRY'!E41</f>
        <v>83.258289311512641</v>
      </c>
      <c r="F34" s="287">
        <f>+'BUDGET DATA ENTRY'!F41</f>
        <v>85.055089622427175</v>
      </c>
      <c r="G34" s="287">
        <f>+'BUDGET DATA ENTRY'!G41</f>
        <v>83.624465476470434</v>
      </c>
      <c r="H34" s="287">
        <f>+'BUDGET DATA ENTRY'!H41</f>
        <v>85.800492530056431</v>
      </c>
      <c r="I34" s="287">
        <f>+'BUDGET DATA ENTRY'!I41</f>
        <v>83.192801476069292</v>
      </c>
      <c r="J34" s="287">
        <f>+'BUDGET DATA ENTRY'!J41</f>
        <v>82.282947326733634</v>
      </c>
      <c r="K34" s="287">
        <f>+'BUDGET DATA ENTRY'!K41</f>
        <v>83.205052981803348</v>
      </c>
      <c r="L34" s="287">
        <f>+'BUDGET DATA ENTRY'!L41</f>
        <v>85.004721726260385</v>
      </c>
      <c r="M34" s="287">
        <f>+'BUDGET DATA ENTRY'!M41</f>
        <v>84.488122844342556</v>
      </c>
      <c r="N34" s="333">
        <f>+N32/(N25*N15/31.1035)*100</f>
        <v>82.117549196268214</v>
      </c>
      <c r="O34" s="287">
        <f>+O32/(O25*O15/31.1035)*100</f>
        <v>83.948588572505827</v>
      </c>
      <c r="P34" s="287">
        <f t="shared" ref="P34:Q34" si="2433">+P32/(P25*P15/31.1035)*100</f>
        <v>83.775682844515927</v>
      </c>
      <c r="Q34" s="345">
        <f t="shared" si="2433"/>
        <v>84.247768903048012</v>
      </c>
      <c r="R34" s="333">
        <f>+R32/(R25*R15/31.1035)*100</f>
        <v>82.467998241872621</v>
      </c>
      <c r="S34" s="287">
        <f>+S32/(S25*S15/31.1035)*100</f>
        <v>82.058925906178487</v>
      </c>
      <c r="T34" s="287">
        <f t="shared" ref="T34:AE34" si="2434">+T32/(T25*T15/31.1035)*100</f>
        <v>82.117549196268214</v>
      </c>
      <c r="U34" s="287">
        <f t="shared" si="2434"/>
        <v>82.50255705956063</v>
      </c>
      <c r="V34" s="287">
        <f t="shared" si="2434"/>
        <v>83.103488254594964</v>
      </c>
      <c r="W34" s="287">
        <f t="shared" si="2434"/>
        <v>83.209054048953831</v>
      </c>
      <c r="X34" s="287">
        <f t="shared" si="2434"/>
        <v>83.790520488543294</v>
      </c>
      <c r="Y34" s="287">
        <f t="shared" si="2434"/>
        <v>83.68440130746518</v>
      </c>
      <c r="Z34" s="287">
        <f t="shared" si="2434"/>
        <v>83.469617815591079</v>
      </c>
      <c r="AA34" s="287">
        <f t="shared" si="2434"/>
        <v>83.430963487700737</v>
      </c>
      <c r="AB34" s="287">
        <f t="shared" si="2434"/>
        <v>83.632684984961244</v>
      </c>
      <c r="AC34" s="345">
        <f t="shared" si="2434"/>
        <v>83.743565942476621</v>
      </c>
      <c r="AD34" s="287">
        <f t="shared" si="2434"/>
        <v>82.467998241872621</v>
      </c>
      <c r="AE34" s="287">
        <f t="shared" si="2434"/>
        <v>81.736262314606392</v>
      </c>
      <c r="AF34" s="287">
        <f t="shared" ref="AF34:AO34" si="2435">+AF32/(AF25*AF15/31.1035)*100</f>
        <v>82.231870079177028</v>
      </c>
      <c r="AG34" s="287">
        <f t="shared" si="2435"/>
        <v>83.258289311512641</v>
      </c>
      <c r="AH34" s="287">
        <f t="shared" si="2435"/>
        <v>85.055089622427175</v>
      </c>
      <c r="AI34" s="287">
        <f t="shared" si="2435"/>
        <v>83.624465476470434</v>
      </c>
      <c r="AJ34" s="287">
        <f t="shared" si="2435"/>
        <v>85.800492530056431</v>
      </c>
      <c r="AK34" s="287">
        <f t="shared" si="2435"/>
        <v>83.192801476069306</v>
      </c>
      <c r="AL34" s="287">
        <f t="shared" si="2435"/>
        <v>82.282947326733648</v>
      </c>
      <c r="AM34" s="287">
        <f t="shared" si="2435"/>
        <v>83.205052981803348</v>
      </c>
      <c r="AN34" s="287">
        <f t="shared" si="2435"/>
        <v>85.004721726260385</v>
      </c>
      <c r="AO34" s="287">
        <f t="shared" si="2435"/>
        <v>84.488122844342527</v>
      </c>
      <c r="AP34" s="333">
        <f>+$AD$34</f>
        <v>82.467998241872621</v>
      </c>
      <c r="AQ34" s="287">
        <f t="shared" ref="AQ34:BN34" si="2436">+$AD$34</f>
        <v>82.467998241872621</v>
      </c>
      <c r="AR34" s="287">
        <f t="shared" si="2436"/>
        <v>82.467998241872621</v>
      </c>
      <c r="AS34" s="287">
        <f t="shared" si="2436"/>
        <v>82.467998241872621</v>
      </c>
      <c r="AT34" s="287">
        <f t="shared" si="2436"/>
        <v>82.467998241872621</v>
      </c>
      <c r="AU34" s="287">
        <f t="shared" si="2436"/>
        <v>82.467998241872621</v>
      </c>
      <c r="AV34" s="287">
        <f t="shared" si="2436"/>
        <v>82.467998241872621</v>
      </c>
      <c r="AW34" s="287">
        <f t="shared" si="2436"/>
        <v>82.467998241872621</v>
      </c>
      <c r="AX34" s="287">
        <f t="shared" si="2436"/>
        <v>82.467998241872621</v>
      </c>
      <c r="AY34" s="287">
        <f t="shared" si="2436"/>
        <v>82.467998241872621</v>
      </c>
      <c r="AZ34" s="287">
        <f t="shared" si="2436"/>
        <v>82.467998241872621</v>
      </c>
      <c r="BA34" s="287">
        <f t="shared" si="2436"/>
        <v>82.467998241872621</v>
      </c>
      <c r="BB34" s="287">
        <f t="shared" si="2436"/>
        <v>82.467998241872621</v>
      </c>
      <c r="BC34" s="287">
        <f t="shared" si="2436"/>
        <v>82.467998241872621</v>
      </c>
      <c r="BD34" s="287">
        <f t="shared" si="2436"/>
        <v>82.467998241872621</v>
      </c>
      <c r="BE34" s="287">
        <f t="shared" si="2436"/>
        <v>82.467998241872621</v>
      </c>
      <c r="BF34" s="287">
        <f t="shared" si="2436"/>
        <v>82.467998241872621</v>
      </c>
      <c r="BG34" s="287">
        <f t="shared" si="2436"/>
        <v>82.467998241872621</v>
      </c>
      <c r="BH34" s="287">
        <f t="shared" si="2436"/>
        <v>82.467998241872621</v>
      </c>
      <c r="BI34" s="287">
        <f t="shared" si="2436"/>
        <v>82.467998241872621</v>
      </c>
      <c r="BJ34" s="287">
        <f t="shared" si="2436"/>
        <v>82.467998241872621</v>
      </c>
      <c r="BK34" s="287">
        <f t="shared" si="2436"/>
        <v>82.467998241872621</v>
      </c>
      <c r="BL34" s="287">
        <f t="shared" si="2436"/>
        <v>82.467998241872621</v>
      </c>
      <c r="BM34" s="287">
        <f t="shared" si="2436"/>
        <v>82.467998241872621</v>
      </c>
      <c r="BN34" s="345">
        <f t="shared" si="2436"/>
        <v>82.467998241872621</v>
      </c>
      <c r="BO34" s="333">
        <f t="shared" ref="BO34:CS34" si="2437">+$AE$34</f>
        <v>81.736262314606392</v>
      </c>
      <c r="BP34" s="287">
        <f t="shared" si="2437"/>
        <v>81.736262314606392</v>
      </c>
      <c r="BQ34" s="287">
        <f t="shared" si="2437"/>
        <v>81.736262314606392</v>
      </c>
      <c r="BR34" s="287">
        <f t="shared" si="2437"/>
        <v>81.736262314606392</v>
      </c>
      <c r="BS34" s="287">
        <f t="shared" si="2437"/>
        <v>81.736262314606392</v>
      </c>
      <c r="BT34" s="287">
        <f t="shared" si="2437"/>
        <v>81.736262314606392</v>
      </c>
      <c r="BU34" s="287">
        <f t="shared" si="2437"/>
        <v>81.736262314606392</v>
      </c>
      <c r="BV34" s="287">
        <f t="shared" si="2437"/>
        <v>81.736262314606392</v>
      </c>
      <c r="BW34" s="287">
        <f t="shared" si="2437"/>
        <v>81.736262314606392</v>
      </c>
      <c r="BX34" s="287">
        <f t="shared" si="2437"/>
        <v>81.736262314606392</v>
      </c>
      <c r="BY34" s="287">
        <f t="shared" si="2437"/>
        <v>81.736262314606392</v>
      </c>
      <c r="BZ34" s="287">
        <f t="shared" si="2437"/>
        <v>81.736262314606392</v>
      </c>
      <c r="CA34" s="287">
        <f t="shared" si="2437"/>
        <v>81.736262314606392</v>
      </c>
      <c r="CB34" s="287">
        <f t="shared" si="2437"/>
        <v>81.736262314606392</v>
      </c>
      <c r="CC34" s="287">
        <f t="shared" si="2437"/>
        <v>81.736262314606392</v>
      </c>
      <c r="CD34" s="287">
        <f t="shared" si="2437"/>
        <v>81.736262314606392</v>
      </c>
      <c r="CE34" s="287">
        <f t="shared" si="2437"/>
        <v>81.736262314606392</v>
      </c>
      <c r="CF34" s="287">
        <f t="shared" si="2437"/>
        <v>81.736262314606392</v>
      </c>
      <c r="CG34" s="287">
        <f t="shared" si="2437"/>
        <v>81.736262314606392</v>
      </c>
      <c r="CH34" s="287">
        <f t="shared" si="2437"/>
        <v>81.736262314606392</v>
      </c>
      <c r="CI34" s="287">
        <f t="shared" si="2437"/>
        <v>81.736262314606392</v>
      </c>
      <c r="CJ34" s="287">
        <f t="shared" si="2437"/>
        <v>81.736262314606392</v>
      </c>
      <c r="CK34" s="287">
        <f t="shared" si="2437"/>
        <v>81.736262314606392</v>
      </c>
      <c r="CL34" s="287">
        <f t="shared" si="2437"/>
        <v>81.736262314606392</v>
      </c>
      <c r="CM34" s="287">
        <f t="shared" si="2437"/>
        <v>81.736262314606392</v>
      </c>
      <c r="CN34" s="287">
        <f t="shared" si="2437"/>
        <v>81.736262314606392</v>
      </c>
      <c r="CO34" s="287">
        <f t="shared" si="2437"/>
        <v>81.736262314606392</v>
      </c>
      <c r="CP34" s="287">
        <f t="shared" si="2437"/>
        <v>81.736262314606392</v>
      </c>
      <c r="CQ34" s="287">
        <f t="shared" si="2437"/>
        <v>81.736262314606392</v>
      </c>
      <c r="CR34" s="287">
        <f t="shared" si="2437"/>
        <v>81.736262314606392</v>
      </c>
      <c r="CS34" s="345">
        <f t="shared" si="2437"/>
        <v>81.736262314606392</v>
      </c>
      <c r="CT34" s="333">
        <f t="shared" ref="CT34:DU34" si="2438">+$AF$34</f>
        <v>82.231870079177028</v>
      </c>
      <c r="CU34" s="287">
        <f t="shared" si="2438"/>
        <v>82.231870079177028</v>
      </c>
      <c r="CV34" s="287">
        <f t="shared" si="2438"/>
        <v>82.231870079177028</v>
      </c>
      <c r="CW34" s="287">
        <f t="shared" si="2438"/>
        <v>82.231870079177028</v>
      </c>
      <c r="CX34" s="287">
        <f t="shared" si="2438"/>
        <v>82.231870079177028</v>
      </c>
      <c r="CY34" s="287">
        <f t="shared" si="2438"/>
        <v>82.231870079177028</v>
      </c>
      <c r="CZ34" s="287">
        <f t="shared" si="2438"/>
        <v>82.231870079177028</v>
      </c>
      <c r="DA34" s="287">
        <f t="shared" si="2438"/>
        <v>82.231870079177028</v>
      </c>
      <c r="DB34" s="287">
        <f t="shared" si="2438"/>
        <v>82.231870079177028</v>
      </c>
      <c r="DC34" s="287">
        <f t="shared" si="2438"/>
        <v>82.231870079177028</v>
      </c>
      <c r="DD34" s="287">
        <f t="shared" si="2438"/>
        <v>82.231870079177028</v>
      </c>
      <c r="DE34" s="287">
        <f t="shared" si="2438"/>
        <v>82.231870079177028</v>
      </c>
      <c r="DF34" s="287">
        <f t="shared" si="2438"/>
        <v>82.231870079177028</v>
      </c>
      <c r="DG34" s="287">
        <f t="shared" si="2438"/>
        <v>82.231870079177028</v>
      </c>
      <c r="DH34" s="287">
        <f t="shared" si="2438"/>
        <v>82.231870079177028</v>
      </c>
      <c r="DI34" s="287">
        <f t="shared" si="2438"/>
        <v>82.231870079177028</v>
      </c>
      <c r="DJ34" s="287">
        <f t="shared" si="2438"/>
        <v>82.231870079177028</v>
      </c>
      <c r="DK34" s="287">
        <f t="shared" si="2438"/>
        <v>82.231870079177028</v>
      </c>
      <c r="DL34" s="287">
        <f t="shared" si="2438"/>
        <v>82.231870079177028</v>
      </c>
      <c r="DM34" s="287">
        <f t="shared" si="2438"/>
        <v>82.231870079177028</v>
      </c>
      <c r="DN34" s="287">
        <f t="shared" si="2438"/>
        <v>82.231870079177028</v>
      </c>
      <c r="DO34" s="287">
        <f t="shared" si="2438"/>
        <v>82.231870079177028</v>
      </c>
      <c r="DP34" s="287">
        <f t="shared" si="2438"/>
        <v>82.231870079177028</v>
      </c>
      <c r="DQ34" s="287">
        <f t="shared" si="2438"/>
        <v>82.231870079177028</v>
      </c>
      <c r="DR34" s="287">
        <f t="shared" si="2438"/>
        <v>82.231870079177028</v>
      </c>
      <c r="DS34" s="287">
        <f t="shared" si="2438"/>
        <v>82.231870079177028</v>
      </c>
      <c r="DT34" s="287">
        <f t="shared" si="2438"/>
        <v>82.231870079177028</v>
      </c>
      <c r="DU34" s="287">
        <f t="shared" si="2438"/>
        <v>82.231870079177028</v>
      </c>
      <c r="DV34" s="333">
        <f t="shared" ref="DV34:EZ34" si="2439">+$AG$34</f>
        <v>83.258289311512641</v>
      </c>
      <c r="DW34" s="287">
        <f t="shared" si="2439"/>
        <v>83.258289311512641</v>
      </c>
      <c r="DX34" s="287">
        <f t="shared" si="2439"/>
        <v>83.258289311512641</v>
      </c>
      <c r="DY34" s="287">
        <f t="shared" si="2439"/>
        <v>83.258289311512641</v>
      </c>
      <c r="DZ34" s="287">
        <f t="shared" si="2439"/>
        <v>83.258289311512641</v>
      </c>
      <c r="EA34" s="287">
        <f t="shared" si="2439"/>
        <v>83.258289311512641</v>
      </c>
      <c r="EB34" s="287">
        <f t="shared" si="2439"/>
        <v>83.258289311512641</v>
      </c>
      <c r="EC34" s="287">
        <f t="shared" si="2439"/>
        <v>83.258289311512641</v>
      </c>
      <c r="ED34" s="287">
        <f t="shared" si="2439"/>
        <v>83.258289311512641</v>
      </c>
      <c r="EE34" s="287">
        <f t="shared" si="2439"/>
        <v>83.258289311512641</v>
      </c>
      <c r="EF34" s="287">
        <f t="shared" si="2439"/>
        <v>83.258289311512641</v>
      </c>
      <c r="EG34" s="287">
        <f t="shared" si="2439"/>
        <v>83.258289311512641</v>
      </c>
      <c r="EH34" s="287">
        <f t="shared" si="2439"/>
        <v>83.258289311512641</v>
      </c>
      <c r="EI34" s="287">
        <f t="shared" si="2439"/>
        <v>83.258289311512641</v>
      </c>
      <c r="EJ34" s="287">
        <f t="shared" si="2439"/>
        <v>83.258289311512641</v>
      </c>
      <c r="EK34" s="287">
        <f t="shared" si="2439"/>
        <v>83.258289311512641</v>
      </c>
      <c r="EL34" s="287">
        <f t="shared" si="2439"/>
        <v>83.258289311512641</v>
      </c>
      <c r="EM34" s="287">
        <f t="shared" si="2439"/>
        <v>83.258289311512641</v>
      </c>
      <c r="EN34" s="287">
        <f t="shared" si="2439"/>
        <v>83.258289311512641</v>
      </c>
      <c r="EO34" s="287">
        <f t="shared" si="2439"/>
        <v>83.258289311512641</v>
      </c>
      <c r="EP34" s="287">
        <f t="shared" si="2439"/>
        <v>83.258289311512641</v>
      </c>
      <c r="EQ34" s="287">
        <f t="shared" si="2439"/>
        <v>83.258289311512641</v>
      </c>
      <c r="ER34" s="287">
        <f t="shared" si="2439"/>
        <v>83.258289311512641</v>
      </c>
      <c r="ES34" s="287">
        <f t="shared" si="2439"/>
        <v>83.258289311512641</v>
      </c>
      <c r="ET34" s="287">
        <f t="shared" si="2439"/>
        <v>83.258289311512641</v>
      </c>
      <c r="EU34" s="287">
        <f t="shared" si="2439"/>
        <v>83.258289311512641</v>
      </c>
      <c r="EV34" s="287">
        <f t="shared" si="2439"/>
        <v>83.258289311512641</v>
      </c>
      <c r="EW34" s="287">
        <f t="shared" si="2439"/>
        <v>83.258289311512641</v>
      </c>
      <c r="EX34" s="287">
        <f t="shared" si="2439"/>
        <v>83.258289311512641</v>
      </c>
      <c r="EY34" s="287">
        <f t="shared" si="2439"/>
        <v>83.258289311512641</v>
      </c>
      <c r="EZ34" s="287">
        <f t="shared" si="2439"/>
        <v>83.258289311512641</v>
      </c>
      <c r="FA34" s="333">
        <f t="shared" ref="FA34:GD34" si="2440">+$AH$34</f>
        <v>85.055089622427175</v>
      </c>
      <c r="FB34" s="287">
        <f t="shared" si="2440"/>
        <v>85.055089622427175</v>
      </c>
      <c r="FC34" s="287">
        <f t="shared" si="2440"/>
        <v>85.055089622427175</v>
      </c>
      <c r="FD34" s="287">
        <f t="shared" si="2440"/>
        <v>85.055089622427175</v>
      </c>
      <c r="FE34" s="287">
        <f t="shared" si="2440"/>
        <v>85.055089622427175</v>
      </c>
      <c r="FF34" s="287">
        <f t="shared" si="2440"/>
        <v>85.055089622427175</v>
      </c>
      <c r="FG34" s="287">
        <f t="shared" si="2440"/>
        <v>85.055089622427175</v>
      </c>
      <c r="FH34" s="287">
        <f t="shared" si="2440"/>
        <v>85.055089622427175</v>
      </c>
      <c r="FI34" s="287">
        <f t="shared" si="2440"/>
        <v>85.055089622427175</v>
      </c>
      <c r="FJ34" s="287">
        <f t="shared" si="2440"/>
        <v>85.055089622427175</v>
      </c>
      <c r="FK34" s="287">
        <f t="shared" si="2440"/>
        <v>85.055089622427175</v>
      </c>
      <c r="FL34" s="287">
        <f t="shared" si="2440"/>
        <v>85.055089622427175</v>
      </c>
      <c r="FM34" s="287">
        <f t="shared" si="2440"/>
        <v>85.055089622427175</v>
      </c>
      <c r="FN34" s="287">
        <f t="shared" si="2440"/>
        <v>85.055089622427175</v>
      </c>
      <c r="FO34" s="287">
        <f t="shared" si="2440"/>
        <v>85.055089622427175</v>
      </c>
      <c r="FP34" s="287">
        <f t="shared" si="2440"/>
        <v>85.055089622427175</v>
      </c>
      <c r="FQ34" s="287">
        <f t="shared" si="2440"/>
        <v>85.055089622427175</v>
      </c>
      <c r="FR34" s="287">
        <f t="shared" si="2440"/>
        <v>85.055089622427175</v>
      </c>
      <c r="FS34" s="287">
        <f t="shared" si="2440"/>
        <v>85.055089622427175</v>
      </c>
      <c r="FT34" s="287">
        <f t="shared" si="2440"/>
        <v>85.055089622427175</v>
      </c>
      <c r="FU34" s="287">
        <f t="shared" si="2440"/>
        <v>85.055089622427175</v>
      </c>
      <c r="FV34" s="287">
        <f t="shared" si="2440"/>
        <v>85.055089622427175</v>
      </c>
      <c r="FW34" s="287">
        <f t="shared" si="2440"/>
        <v>85.055089622427175</v>
      </c>
      <c r="FX34" s="287">
        <f t="shared" si="2440"/>
        <v>85.055089622427175</v>
      </c>
      <c r="FY34" s="287">
        <f t="shared" si="2440"/>
        <v>85.055089622427175</v>
      </c>
      <c r="FZ34" s="287">
        <f t="shared" si="2440"/>
        <v>85.055089622427175</v>
      </c>
      <c r="GA34" s="287">
        <f t="shared" si="2440"/>
        <v>85.055089622427175</v>
      </c>
      <c r="GB34" s="287">
        <f t="shared" si="2440"/>
        <v>85.055089622427175</v>
      </c>
      <c r="GC34" s="287">
        <f t="shared" si="2440"/>
        <v>85.055089622427175</v>
      </c>
      <c r="GD34" s="287">
        <f t="shared" si="2440"/>
        <v>85.055089622427175</v>
      </c>
      <c r="GE34" s="333">
        <f t="shared" ref="GE34:HI34" si="2441">+$AI$34</f>
        <v>83.624465476470434</v>
      </c>
      <c r="GF34" s="287">
        <f t="shared" si="2441"/>
        <v>83.624465476470434</v>
      </c>
      <c r="GG34" s="287">
        <f t="shared" si="2441"/>
        <v>83.624465476470434</v>
      </c>
      <c r="GH34" s="287">
        <f t="shared" si="2441"/>
        <v>83.624465476470434</v>
      </c>
      <c r="GI34" s="287">
        <f t="shared" si="2441"/>
        <v>83.624465476470434</v>
      </c>
      <c r="GJ34" s="287">
        <f t="shared" si="2441"/>
        <v>83.624465476470434</v>
      </c>
      <c r="GK34" s="287">
        <f t="shared" si="2441"/>
        <v>83.624465476470434</v>
      </c>
      <c r="GL34" s="287">
        <f t="shared" si="2441"/>
        <v>83.624465476470434</v>
      </c>
      <c r="GM34" s="287">
        <f t="shared" si="2441"/>
        <v>83.624465476470434</v>
      </c>
      <c r="GN34" s="287">
        <f t="shared" si="2441"/>
        <v>83.624465476470434</v>
      </c>
      <c r="GO34" s="287">
        <f t="shared" si="2441"/>
        <v>83.624465476470434</v>
      </c>
      <c r="GP34" s="287">
        <f t="shared" si="2441"/>
        <v>83.624465476470434</v>
      </c>
      <c r="GQ34" s="287">
        <f t="shared" si="2441"/>
        <v>83.624465476470434</v>
      </c>
      <c r="GR34" s="287">
        <f t="shared" si="2441"/>
        <v>83.624465476470434</v>
      </c>
      <c r="GS34" s="287">
        <f t="shared" si="2441"/>
        <v>83.624465476470434</v>
      </c>
      <c r="GT34" s="287">
        <f t="shared" si="2441"/>
        <v>83.624465476470434</v>
      </c>
      <c r="GU34" s="287">
        <f t="shared" si="2441"/>
        <v>83.624465476470434</v>
      </c>
      <c r="GV34" s="287">
        <f t="shared" si="2441"/>
        <v>83.624465476470434</v>
      </c>
      <c r="GW34" s="287">
        <f t="shared" si="2441"/>
        <v>83.624465476470434</v>
      </c>
      <c r="GX34" s="287">
        <f t="shared" si="2441"/>
        <v>83.624465476470434</v>
      </c>
      <c r="GY34" s="287">
        <f t="shared" si="2441"/>
        <v>83.624465476470434</v>
      </c>
      <c r="GZ34" s="287">
        <f t="shared" si="2441"/>
        <v>83.624465476470434</v>
      </c>
      <c r="HA34" s="287">
        <f t="shared" si="2441"/>
        <v>83.624465476470434</v>
      </c>
      <c r="HB34" s="287">
        <f t="shared" si="2441"/>
        <v>83.624465476470434</v>
      </c>
      <c r="HC34" s="287">
        <f t="shared" si="2441"/>
        <v>83.624465476470434</v>
      </c>
      <c r="HD34" s="287">
        <f t="shared" si="2441"/>
        <v>83.624465476470434</v>
      </c>
      <c r="HE34" s="287">
        <f t="shared" si="2441"/>
        <v>83.624465476470434</v>
      </c>
      <c r="HF34" s="287">
        <f t="shared" si="2441"/>
        <v>83.624465476470434</v>
      </c>
      <c r="HG34" s="287">
        <f t="shared" si="2441"/>
        <v>83.624465476470434</v>
      </c>
      <c r="HH34" s="287">
        <f t="shared" si="2441"/>
        <v>83.624465476470434</v>
      </c>
      <c r="HI34" s="345">
        <f t="shared" si="2441"/>
        <v>83.624465476470434</v>
      </c>
      <c r="HJ34" s="333">
        <f t="shared" ref="HJ34:IM34" si="2442">+$AJ$34</f>
        <v>85.800492530056431</v>
      </c>
      <c r="HK34" s="287">
        <f t="shared" si="2442"/>
        <v>85.800492530056431</v>
      </c>
      <c r="HL34" s="287">
        <f t="shared" si="2442"/>
        <v>85.800492530056431</v>
      </c>
      <c r="HM34" s="287">
        <f t="shared" si="2442"/>
        <v>85.800492530056431</v>
      </c>
      <c r="HN34" s="287">
        <f t="shared" si="2442"/>
        <v>85.800492530056431</v>
      </c>
      <c r="HO34" s="287">
        <f t="shared" si="2442"/>
        <v>85.800492530056431</v>
      </c>
      <c r="HP34" s="287">
        <f t="shared" si="2442"/>
        <v>85.800492530056431</v>
      </c>
      <c r="HQ34" s="287">
        <f t="shared" si="2442"/>
        <v>85.800492530056431</v>
      </c>
      <c r="HR34" s="287">
        <f t="shared" si="2442"/>
        <v>85.800492530056431</v>
      </c>
      <c r="HS34" s="287">
        <f t="shared" si="2442"/>
        <v>85.800492530056431</v>
      </c>
      <c r="HT34" s="287">
        <f t="shared" si="2442"/>
        <v>85.800492530056431</v>
      </c>
      <c r="HU34" s="287">
        <f t="shared" si="2442"/>
        <v>85.800492530056431</v>
      </c>
      <c r="HV34" s="287">
        <f t="shared" si="2442"/>
        <v>85.800492530056431</v>
      </c>
      <c r="HW34" s="287">
        <f t="shared" si="2442"/>
        <v>85.800492530056431</v>
      </c>
      <c r="HX34" s="287">
        <f t="shared" si="2442"/>
        <v>85.800492530056431</v>
      </c>
      <c r="HY34" s="287">
        <f t="shared" si="2442"/>
        <v>85.800492530056431</v>
      </c>
      <c r="HZ34" s="287">
        <f t="shared" si="2442"/>
        <v>85.800492530056431</v>
      </c>
      <c r="IA34" s="287">
        <f t="shared" si="2442"/>
        <v>85.800492530056431</v>
      </c>
      <c r="IB34" s="287">
        <f t="shared" si="2442"/>
        <v>85.800492530056431</v>
      </c>
      <c r="IC34" s="287">
        <f t="shared" si="2442"/>
        <v>85.800492530056431</v>
      </c>
      <c r="ID34" s="287">
        <f t="shared" si="2442"/>
        <v>85.800492530056431</v>
      </c>
      <c r="IE34" s="287">
        <f t="shared" si="2442"/>
        <v>85.800492530056431</v>
      </c>
      <c r="IF34" s="287">
        <f t="shared" si="2442"/>
        <v>85.800492530056431</v>
      </c>
      <c r="IG34" s="287">
        <f t="shared" si="2442"/>
        <v>85.800492530056431</v>
      </c>
      <c r="IH34" s="287">
        <f t="shared" si="2442"/>
        <v>85.800492530056431</v>
      </c>
      <c r="II34" s="287">
        <f t="shared" si="2442"/>
        <v>85.800492530056431</v>
      </c>
      <c r="IJ34" s="287">
        <f t="shared" si="2442"/>
        <v>85.800492530056431</v>
      </c>
      <c r="IK34" s="287">
        <f t="shared" si="2442"/>
        <v>85.800492530056431</v>
      </c>
      <c r="IL34" s="287">
        <f t="shared" si="2442"/>
        <v>85.800492530056431</v>
      </c>
      <c r="IM34" s="287">
        <f t="shared" si="2442"/>
        <v>85.800492530056431</v>
      </c>
      <c r="IN34" s="333">
        <f t="shared" ref="IN34:JR34" si="2443">+$AK$34</f>
        <v>83.192801476069306</v>
      </c>
      <c r="IO34" s="287">
        <f t="shared" si="2443"/>
        <v>83.192801476069306</v>
      </c>
      <c r="IP34" s="287">
        <f t="shared" si="2443"/>
        <v>83.192801476069306</v>
      </c>
      <c r="IQ34" s="287">
        <f t="shared" si="2443"/>
        <v>83.192801476069306</v>
      </c>
      <c r="IR34" s="287">
        <f t="shared" si="2443"/>
        <v>83.192801476069306</v>
      </c>
      <c r="IS34" s="287">
        <f t="shared" si="2443"/>
        <v>83.192801476069306</v>
      </c>
      <c r="IT34" s="287">
        <f t="shared" si="2443"/>
        <v>83.192801476069306</v>
      </c>
      <c r="IU34" s="287">
        <f t="shared" si="2443"/>
        <v>83.192801476069306</v>
      </c>
      <c r="IV34" s="287">
        <f t="shared" si="2443"/>
        <v>83.192801476069306</v>
      </c>
      <c r="IW34" s="287">
        <f t="shared" si="2443"/>
        <v>83.192801476069306</v>
      </c>
      <c r="IX34" s="287">
        <f t="shared" si="2443"/>
        <v>83.192801476069306</v>
      </c>
      <c r="IY34" s="287">
        <f t="shared" si="2443"/>
        <v>83.192801476069306</v>
      </c>
      <c r="IZ34" s="287">
        <f t="shared" si="2443"/>
        <v>83.192801476069306</v>
      </c>
      <c r="JA34" s="287">
        <f t="shared" si="2443"/>
        <v>83.192801476069306</v>
      </c>
      <c r="JB34" s="287">
        <f t="shared" si="2443"/>
        <v>83.192801476069306</v>
      </c>
      <c r="JC34" s="287">
        <f t="shared" si="2443"/>
        <v>83.192801476069306</v>
      </c>
      <c r="JD34" s="287">
        <f t="shared" si="2443"/>
        <v>83.192801476069306</v>
      </c>
      <c r="JE34" s="287">
        <f t="shared" si="2443"/>
        <v>83.192801476069306</v>
      </c>
      <c r="JF34" s="287">
        <f t="shared" si="2443"/>
        <v>83.192801476069306</v>
      </c>
      <c r="JG34" s="287">
        <f t="shared" si="2443"/>
        <v>83.192801476069306</v>
      </c>
      <c r="JH34" s="287">
        <f t="shared" si="2443"/>
        <v>83.192801476069306</v>
      </c>
      <c r="JI34" s="287">
        <f t="shared" si="2443"/>
        <v>83.192801476069306</v>
      </c>
      <c r="JJ34" s="287">
        <f t="shared" si="2443"/>
        <v>83.192801476069306</v>
      </c>
      <c r="JK34" s="287">
        <f t="shared" si="2443"/>
        <v>83.192801476069306</v>
      </c>
      <c r="JL34" s="287">
        <f t="shared" si="2443"/>
        <v>83.192801476069306</v>
      </c>
      <c r="JM34" s="287">
        <f t="shared" si="2443"/>
        <v>83.192801476069306</v>
      </c>
      <c r="JN34" s="287">
        <f t="shared" si="2443"/>
        <v>83.192801476069306</v>
      </c>
      <c r="JO34" s="287">
        <f t="shared" si="2443"/>
        <v>83.192801476069306</v>
      </c>
      <c r="JP34" s="287">
        <f t="shared" si="2443"/>
        <v>83.192801476069306</v>
      </c>
      <c r="JQ34" s="287">
        <f t="shared" si="2443"/>
        <v>83.192801476069306</v>
      </c>
      <c r="JR34" s="345">
        <f t="shared" si="2443"/>
        <v>83.192801476069306</v>
      </c>
      <c r="JS34" s="333">
        <f t="shared" ref="JS34:KW34" si="2444">+$AL$34</f>
        <v>82.282947326733648</v>
      </c>
      <c r="JT34" s="287">
        <f t="shared" si="2444"/>
        <v>82.282947326733648</v>
      </c>
      <c r="JU34" s="287">
        <f t="shared" si="2444"/>
        <v>82.282947326733648</v>
      </c>
      <c r="JV34" s="287">
        <f t="shared" si="2444"/>
        <v>82.282947326733648</v>
      </c>
      <c r="JW34" s="287">
        <f t="shared" si="2444"/>
        <v>82.282947326733648</v>
      </c>
      <c r="JX34" s="287">
        <f t="shared" si="2444"/>
        <v>82.282947326733648</v>
      </c>
      <c r="JY34" s="287">
        <f t="shared" si="2444"/>
        <v>82.282947326733648</v>
      </c>
      <c r="JZ34" s="287">
        <f t="shared" si="2444"/>
        <v>82.282947326733648</v>
      </c>
      <c r="KA34" s="287">
        <f t="shared" si="2444"/>
        <v>82.282947326733648</v>
      </c>
      <c r="KB34" s="287">
        <f t="shared" si="2444"/>
        <v>82.282947326733648</v>
      </c>
      <c r="KC34" s="287">
        <f t="shared" si="2444"/>
        <v>82.282947326733648</v>
      </c>
      <c r="KD34" s="287">
        <f t="shared" si="2444"/>
        <v>82.282947326733648</v>
      </c>
      <c r="KE34" s="287">
        <f t="shared" si="2444"/>
        <v>82.282947326733648</v>
      </c>
      <c r="KF34" s="287">
        <f t="shared" si="2444"/>
        <v>82.282947326733648</v>
      </c>
      <c r="KG34" s="287">
        <f t="shared" si="2444"/>
        <v>82.282947326733648</v>
      </c>
      <c r="KH34" s="287">
        <f t="shared" si="2444"/>
        <v>82.282947326733648</v>
      </c>
      <c r="KI34" s="287">
        <f t="shared" si="2444"/>
        <v>82.282947326733648</v>
      </c>
      <c r="KJ34" s="287">
        <f t="shared" si="2444"/>
        <v>82.282947326733648</v>
      </c>
      <c r="KK34" s="287">
        <f t="shared" si="2444"/>
        <v>82.282947326733648</v>
      </c>
      <c r="KL34" s="287">
        <f t="shared" si="2444"/>
        <v>82.282947326733648</v>
      </c>
      <c r="KM34" s="287">
        <f t="shared" si="2444"/>
        <v>82.282947326733648</v>
      </c>
      <c r="KN34" s="287">
        <f t="shared" si="2444"/>
        <v>82.282947326733648</v>
      </c>
      <c r="KO34" s="287">
        <f t="shared" si="2444"/>
        <v>82.282947326733648</v>
      </c>
      <c r="KP34" s="287">
        <f t="shared" si="2444"/>
        <v>82.282947326733648</v>
      </c>
      <c r="KQ34" s="287">
        <f t="shared" si="2444"/>
        <v>82.282947326733648</v>
      </c>
      <c r="KR34" s="287">
        <f t="shared" si="2444"/>
        <v>82.282947326733648</v>
      </c>
      <c r="KS34" s="287">
        <f t="shared" si="2444"/>
        <v>82.282947326733648</v>
      </c>
      <c r="KT34" s="287">
        <f t="shared" si="2444"/>
        <v>82.282947326733648</v>
      </c>
      <c r="KU34" s="287">
        <f t="shared" si="2444"/>
        <v>82.282947326733648</v>
      </c>
      <c r="KV34" s="287">
        <f t="shared" si="2444"/>
        <v>82.282947326733648</v>
      </c>
      <c r="KW34" s="345">
        <f t="shared" si="2444"/>
        <v>82.282947326733648</v>
      </c>
      <c r="KX34" s="333">
        <f t="shared" ref="KX34:MA34" si="2445">+$AM$34</f>
        <v>83.205052981803348</v>
      </c>
      <c r="KY34" s="287">
        <f t="shared" si="2445"/>
        <v>83.205052981803348</v>
      </c>
      <c r="KZ34" s="287">
        <f t="shared" si="2445"/>
        <v>83.205052981803348</v>
      </c>
      <c r="LA34" s="287">
        <f t="shared" si="2445"/>
        <v>83.205052981803348</v>
      </c>
      <c r="LB34" s="287">
        <f t="shared" si="2445"/>
        <v>83.205052981803348</v>
      </c>
      <c r="LC34" s="287">
        <f t="shared" si="2445"/>
        <v>83.205052981803348</v>
      </c>
      <c r="LD34" s="287">
        <f t="shared" si="2445"/>
        <v>83.205052981803348</v>
      </c>
      <c r="LE34" s="287">
        <f t="shared" si="2445"/>
        <v>83.205052981803348</v>
      </c>
      <c r="LF34" s="287">
        <f t="shared" si="2445"/>
        <v>83.205052981803348</v>
      </c>
      <c r="LG34" s="287">
        <f t="shared" si="2445"/>
        <v>83.205052981803348</v>
      </c>
      <c r="LH34" s="287">
        <f t="shared" si="2445"/>
        <v>83.205052981803348</v>
      </c>
      <c r="LI34" s="287">
        <f t="shared" si="2445"/>
        <v>83.205052981803348</v>
      </c>
      <c r="LJ34" s="287">
        <f t="shared" si="2445"/>
        <v>83.205052981803348</v>
      </c>
      <c r="LK34" s="287">
        <f t="shared" si="2445"/>
        <v>83.205052981803348</v>
      </c>
      <c r="LL34" s="287">
        <f t="shared" si="2445"/>
        <v>83.205052981803348</v>
      </c>
      <c r="LM34" s="287">
        <f t="shared" si="2445"/>
        <v>83.205052981803348</v>
      </c>
      <c r="LN34" s="287">
        <f t="shared" si="2445"/>
        <v>83.205052981803348</v>
      </c>
      <c r="LO34" s="287">
        <f t="shared" si="2445"/>
        <v>83.205052981803348</v>
      </c>
      <c r="LP34" s="287">
        <f t="shared" si="2445"/>
        <v>83.205052981803348</v>
      </c>
      <c r="LQ34" s="287">
        <f t="shared" si="2445"/>
        <v>83.205052981803348</v>
      </c>
      <c r="LR34" s="287">
        <f t="shared" si="2445"/>
        <v>83.205052981803348</v>
      </c>
      <c r="LS34" s="287">
        <f t="shared" si="2445"/>
        <v>83.205052981803348</v>
      </c>
      <c r="LT34" s="287">
        <f t="shared" si="2445"/>
        <v>83.205052981803348</v>
      </c>
      <c r="LU34" s="287">
        <f t="shared" si="2445"/>
        <v>83.205052981803348</v>
      </c>
      <c r="LV34" s="287">
        <f t="shared" si="2445"/>
        <v>83.205052981803348</v>
      </c>
      <c r="LW34" s="287">
        <f t="shared" si="2445"/>
        <v>83.205052981803348</v>
      </c>
      <c r="LX34" s="287">
        <f t="shared" si="2445"/>
        <v>83.205052981803348</v>
      </c>
      <c r="LY34" s="287">
        <f t="shared" si="2445"/>
        <v>83.205052981803348</v>
      </c>
      <c r="LZ34" s="287">
        <f t="shared" si="2445"/>
        <v>83.205052981803348</v>
      </c>
      <c r="MA34" s="287">
        <f t="shared" si="2445"/>
        <v>83.205052981803348</v>
      </c>
      <c r="MB34" s="333">
        <f t="shared" ref="MB34:NF34" si="2446">+$AN$34</f>
        <v>85.004721726260385</v>
      </c>
      <c r="MC34" s="287">
        <f t="shared" si="2446"/>
        <v>85.004721726260385</v>
      </c>
      <c r="MD34" s="287">
        <f t="shared" si="2446"/>
        <v>85.004721726260385</v>
      </c>
      <c r="ME34" s="287">
        <f t="shared" si="2446"/>
        <v>85.004721726260385</v>
      </c>
      <c r="MF34" s="287">
        <f t="shared" si="2446"/>
        <v>85.004721726260385</v>
      </c>
      <c r="MG34" s="287">
        <f t="shared" si="2446"/>
        <v>85.004721726260385</v>
      </c>
      <c r="MH34" s="287">
        <f t="shared" si="2446"/>
        <v>85.004721726260385</v>
      </c>
      <c r="MI34" s="287">
        <f t="shared" si="2446"/>
        <v>85.004721726260385</v>
      </c>
      <c r="MJ34" s="287">
        <f t="shared" si="2446"/>
        <v>85.004721726260385</v>
      </c>
      <c r="MK34" s="287">
        <f t="shared" si="2446"/>
        <v>85.004721726260385</v>
      </c>
      <c r="ML34" s="287">
        <f t="shared" si="2446"/>
        <v>85.004721726260385</v>
      </c>
      <c r="MM34" s="287">
        <f t="shared" si="2446"/>
        <v>85.004721726260385</v>
      </c>
      <c r="MN34" s="287">
        <f t="shared" si="2446"/>
        <v>85.004721726260385</v>
      </c>
      <c r="MO34" s="287">
        <f t="shared" si="2446"/>
        <v>85.004721726260385</v>
      </c>
      <c r="MP34" s="287">
        <f t="shared" si="2446"/>
        <v>85.004721726260385</v>
      </c>
      <c r="MQ34" s="287">
        <f t="shared" si="2446"/>
        <v>85.004721726260385</v>
      </c>
      <c r="MR34" s="287">
        <f t="shared" si="2446"/>
        <v>85.004721726260385</v>
      </c>
      <c r="MS34" s="287">
        <f t="shared" si="2446"/>
        <v>85.004721726260385</v>
      </c>
      <c r="MT34" s="287">
        <f t="shared" si="2446"/>
        <v>85.004721726260385</v>
      </c>
      <c r="MU34" s="287">
        <f t="shared" si="2446"/>
        <v>85.004721726260385</v>
      </c>
      <c r="MV34" s="287">
        <f t="shared" si="2446"/>
        <v>85.004721726260385</v>
      </c>
      <c r="MW34" s="287">
        <f t="shared" si="2446"/>
        <v>85.004721726260385</v>
      </c>
      <c r="MX34" s="287">
        <f t="shared" si="2446"/>
        <v>85.004721726260385</v>
      </c>
      <c r="MY34" s="287">
        <f t="shared" si="2446"/>
        <v>85.004721726260385</v>
      </c>
      <c r="MZ34" s="287">
        <f t="shared" si="2446"/>
        <v>85.004721726260385</v>
      </c>
      <c r="NA34" s="287">
        <f t="shared" si="2446"/>
        <v>85.004721726260385</v>
      </c>
      <c r="NB34" s="287">
        <f t="shared" si="2446"/>
        <v>85.004721726260385</v>
      </c>
      <c r="NC34" s="287">
        <f t="shared" si="2446"/>
        <v>85.004721726260385</v>
      </c>
      <c r="ND34" s="287">
        <f t="shared" si="2446"/>
        <v>85.004721726260385</v>
      </c>
      <c r="NE34" s="287">
        <f t="shared" si="2446"/>
        <v>85.004721726260385</v>
      </c>
      <c r="NF34" s="287">
        <f t="shared" si="2446"/>
        <v>85.004721726260385</v>
      </c>
      <c r="NG34" s="333">
        <f t="shared" ref="NG34:OP34" si="2447">+$AO$34</f>
        <v>84.488122844342527</v>
      </c>
      <c r="NH34" s="287">
        <f t="shared" si="2447"/>
        <v>84.488122844342527</v>
      </c>
      <c r="NI34" s="287">
        <f t="shared" si="2447"/>
        <v>84.488122844342527</v>
      </c>
      <c r="NJ34" s="287">
        <f t="shared" si="2447"/>
        <v>84.488122844342527</v>
      </c>
      <c r="NK34" s="287">
        <f t="shared" si="2447"/>
        <v>84.488122844342527</v>
      </c>
      <c r="NL34" s="287">
        <f t="shared" si="2447"/>
        <v>84.488122844342527</v>
      </c>
      <c r="NM34" s="287">
        <f t="shared" si="2447"/>
        <v>84.488122844342527</v>
      </c>
      <c r="NN34" s="287">
        <f t="shared" si="2447"/>
        <v>84.488122844342527</v>
      </c>
      <c r="NO34" s="287">
        <f t="shared" si="2447"/>
        <v>84.488122844342527</v>
      </c>
      <c r="NP34" s="287">
        <f t="shared" si="2447"/>
        <v>84.488122844342527</v>
      </c>
      <c r="NQ34" s="287">
        <f t="shared" si="2447"/>
        <v>84.488122844342527</v>
      </c>
      <c r="NR34" s="287">
        <f t="shared" si="2447"/>
        <v>84.488122844342527</v>
      </c>
      <c r="NS34" s="287">
        <f t="shared" si="2447"/>
        <v>84.488122844342527</v>
      </c>
      <c r="NT34" s="287">
        <f t="shared" si="2447"/>
        <v>84.488122844342527</v>
      </c>
      <c r="NU34" s="287">
        <f t="shared" si="2447"/>
        <v>84.488122844342527</v>
      </c>
      <c r="NV34" s="287">
        <f t="shared" si="2447"/>
        <v>84.488122844342527</v>
      </c>
      <c r="NW34" s="287">
        <f t="shared" si="2447"/>
        <v>84.488122844342527</v>
      </c>
      <c r="NX34" s="287">
        <f t="shared" si="2447"/>
        <v>84.488122844342527</v>
      </c>
      <c r="NY34" s="287">
        <f t="shared" si="2447"/>
        <v>84.488122844342527</v>
      </c>
      <c r="NZ34" s="287">
        <f t="shared" si="2447"/>
        <v>84.488122844342527</v>
      </c>
      <c r="OA34" s="287">
        <f t="shared" si="2447"/>
        <v>84.488122844342527</v>
      </c>
      <c r="OB34" s="287">
        <f t="shared" si="2447"/>
        <v>84.488122844342527</v>
      </c>
      <c r="OC34" s="287">
        <f t="shared" si="2447"/>
        <v>84.488122844342527</v>
      </c>
      <c r="OD34" s="287">
        <f t="shared" si="2447"/>
        <v>84.488122844342527</v>
      </c>
      <c r="OE34" s="287">
        <f t="shared" si="2447"/>
        <v>84.488122844342527</v>
      </c>
      <c r="OF34" s="287">
        <f t="shared" si="2447"/>
        <v>84.488122844342527</v>
      </c>
      <c r="OG34" s="287">
        <f t="shared" si="2447"/>
        <v>84.488122844342527</v>
      </c>
      <c r="OH34" s="287">
        <f t="shared" si="2447"/>
        <v>84.488122844342527</v>
      </c>
      <c r="OI34" s="287">
        <f t="shared" si="2447"/>
        <v>84.488122844342527</v>
      </c>
      <c r="OJ34" s="287">
        <f t="shared" si="2447"/>
        <v>84.488122844342527</v>
      </c>
      <c r="OK34" s="287">
        <f t="shared" si="2447"/>
        <v>84.488122844342527</v>
      </c>
      <c r="OL34" s="287">
        <f t="shared" si="2447"/>
        <v>84.488122844342527</v>
      </c>
      <c r="OM34" s="287">
        <f t="shared" si="2447"/>
        <v>84.488122844342527</v>
      </c>
      <c r="ON34" s="287">
        <f t="shared" si="2447"/>
        <v>84.488122844342527</v>
      </c>
      <c r="OO34" s="287">
        <f t="shared" si="2447"/>
        <v>84.488122844342527</v>
      </c>
      <c r="OP34" s="345">
        <f t="shared" si="2447"/>
        <v>84.488122844342527</v>
      </c>
      <c r="OQ34" s="287">
        <f>+OQ33</f>
        <v>82.467998241872621</v>
      </c>
      <c r="OR34" s="287">
        <f t="shared" ref="OR34:RC34" si="2448">+OR33</f>
        <v>82.467998241872621</v>
      </c>
      <c r="OS34" s="287">
        <f t="shared" si="2448"/>
        <v>82.467998241872621</v>
      </c>
      <c r="OT34" s="287">
        <f t="shared" si="2448"/>
        <v>82.467998241872621</v>
      </c>
      <c r="OU34" s="287">
        <f t="shared" si="2448"/>
        <v>82.467998241872621</v>
      </c>
      <c r="OV34" s="287">
        <f t="shared" si="2448"/>
        <v>82.467998241872621</v>
      </c>
      <c r="OW34" s="287">
        <f t="shared" si="2448"/>
        <v>82.467998241872621</v>
      </c>
      <c r="OX34" s="287">
        <f t="shared" si="2448"/>
        <v>82.467998241872621</v>
      </c>
      <c r="OY34" s="287">
        <f t="shared" si="2448"/>
        <v>82.467998241872621</v>
      </c>
      <c r="OZ34" s="287">
        <f t="shared" si="2448"/>
        <v>82.467998241872621</v>
      </c>
      <c r="PA34" s="287">
        <f t="shared" si="2448"/>
        <v>82.467998241872621</v>
      </c>
      <c r="PB34" s="287">
        <f t="shared" si="2448"/>
        <v>82.467998241872621</v>
      </c>
      <c r="PC34" s="287">
        <f t="shared" si="2448"/>
        <v>82.467998241872607</v>
      </c>
      <c r="PD34" s="287">
        <f t="shared" si="2448"/>
        <v>82.467998241872621</v>
      </c>
      <c r="PE34" s="287">
        <f t="shared" si="2448"/>
        <v>82.467998241872621</v>
      </c>
      <c r="PF34" s="287">
        <f t="shared" si="2448"/>
        <v>82.467998241872621</v>
      </c>
      <c r="PG34" s="287">
        <f t="shared" si="2448"/>
        <v>82.467998241872621</v>
      </c>
      <c r="PH34" s="287">
        <f t="shared" si="2448"/>
        <v>82.467998241872621</v>
      </c>
      <c r="PI34" s="287">
        <f t="shared" si="2448"/>
        <v>82.467998241872621</v>
      </c>
      <c r="PJ34" s="287">
        <f t="shared" si="2448"/>
        <v>82.467998241872621</v>
      </c>
      <c r="PK34" s="287">
        <f t="shared" si="2448"/>
        <v>82.467998241872621</v>
      </c>
      <c r="PL34" s="287">
        <f t="shared" si="2448"/>
        <v>82.467998241872621</v>
      </c>
      <c r="PM34" s="287">
        <f t="shared" si="2448"/>
        <v>82.467998241872621</v>
      </c>
      <c r="PN34" s="287">
        <f t="shared" si="2448"/>
        <v>82.467998241872621</v>
      </c>
      <c r="PO34" s="287">
        <f t="shared" si="2448"/>
        <v>82.467998241872621</v>
      </c>
      <c r="PP34" s="287">
        <f t="shared" si="2448"/>
        <v>81.736262314606378</v>
      </c>
      <c r="PQ34" s="287">
        <f t="shared" si="2448"/>
        <v>81.736262314606378</v>
      </c>
      <c r="PR34" s="287">
        <f t="shared" si="2448"/>
        <v>81.736262314606378</v>
      </c>
      <c r="PS34" s="287">
        <f t="shared" si="2448"/>
        <v>81.736262314606378</v>
      </c>
      <c r="PT34" s="287">
        <f t="shared" si="2448"/>
        <v>81.736262314606378</v>
      </c>
      <c r="PU34" s="287">
        <f t="shared" si="2448"/>
        <v>81.736262314606378</v>
      </c>
      <c r="PV34" s="287">
        <f t="shared" si="2448"/>
        <v>81.736262314606378</v>
      </c>
      <c r="PW34" s="287">
        <f t="shared" si="2448"/>
        <v>81.736262314606378</v>
      </c>
      <c r="PX34" s="287">
        <f t="shared" si="2448"/>
        <v>81.736262314606378</v>
      </c>
      <c r="PY34" s="287">
        <f t="shared" si="2448"/>
        <v>81.736262314606378</v>
      </c>
      <c r="PZ34" s="287">
        <f t="shared" si="2448"/>
        <v>81.736262314606378</v>
      </c>
      <c r="QA34" s="287">
        <f t="shared" si="2448"/>
        <v>81.736262314606378</v>
      </c>
      <c r="QB34" s="287">
        <f t="shared" si="2448"/>
        <v>81.736262314606378</v>
      </c>
      <c r="QC34" s="287">
        <f t="shared" si="2448"/>
        <v>81.736262314606378</v>
      </c>
      <c r="QD34" s="287">
        <f t="shared" si="2448"/>
        <v>81.736262314606378</v>
      </c>
      <c r="QE34" s="287">
        <f t="shared" si="2448"/>
        <v>81.736262314606378</v>
      </c>
      <c r="QF34" s="287">
        <f t="shared" si="2448"/>
        <v>81.736262314606378</v>
      </c>
      <c r="QG34" s="287">
        <f t="shared" si="2448"/>
        <v>81.736262314606378</v>
      </c>
      <c r="QH34" s="287">
        <f t="shared" si="2448"/>
        <v>81.736262314606378</v>
      </c>
      <c r="QI34" s="287">
        <f t="shared" si="2448"/>
        <v>81.736262314606378</v>
      </c>
      <c r="QJ34" s="287">
        <f t="shared" si="2448"/>
        <v>81.736262314606378</v>
      </c>
      <c r="QK34" s="287">
        <f t="shared" si="2448"/>
        <v>81.736262314606378</v>
      </c>
      <c r="QL34" s="287">
        <f t="shared" si="2448"/>
        <v>81.736262314606378</v>
      </c>
      <c r="QM34" s="287">
        <f t="shared" si="2448"/>
        <v>81.736262314606378</v>
      </c>
      <c r="QN34" s="287">
        <f t="shared" si="2448"/>
        <v>81.736262314606378</v>
      </c>
      <c r="QO34" s="287">
        <f t="shared" si="2448"/>
        <v>81.736262314606378</v>
      </c>
      <c r="QP34" s="287">
        <f t="shared" si="2448"/>
        <v>81.736262314606378</v>
      </c>
      <c r="QQ34" s="287">
        <f t="shared" si="2448"/>
        <v>81.736262314606378</v>
      </c>
      <c r="QR34" s="287">
        <f t="shared" si="2448"/>
        <v>81.736262314606378</v>
      </c>
      <c r="QS34" s="287">
        <f t="shared" si="2448"/>
        <v>81.736262314606378</v>
      </c>
      <c r="QT34" s="287">
        <f t="shared" si="2448"/>
        <v>81.736262314606378</v>
      </c>
      <c r="QU34" s="287">
        <f t="shared" si="2448"/>
        <v>82.231870079177014</v>
      </c>
      <c r="QV34" s="287">
        <f t="shared" si="2448"/>
        <v>82.231870079177014</v>
      </c>
      <c r="QW34" s="287">
        <f t="shared" si="2448"/>
        <v>82.231870079177028</v>
      </c>
      <c r="QX34" s="287">
        <f t="shared" si="2448"/>
        <v>82.231870079177014</v>
      </c>
      <c r="QY34" s="287">
        <f t="shared" si="2448"/>
        <v>82.231870079177014</v>
      </c>
      <c r="QZ34" s="287">
        <f t="shared" si="2448"/>
        <v>82.231870079177028</v>
      </c>
      <c r="RA34" s="287">
        <f t="shared" si="2448"/>
        <v>82.231870079177014</v>
      </c>
      <c r="RB34" s="287">
        <f t="shared" si="2448"/>
        <v>82.231870079177014</v>
      </c>
      <c r="RC34" s="287">
        <f t="shared" si="2448"/>
        <v>82.231870079177014</v>
      </c>
      <c r="RD34" s="287">
        <f t="shared" ref="RD34:TO34" si="2449">+RD33</f>
        <v>82.231870079177014</v>
      </c>
      <c r="RE34" s="287">
        <f t="shared" si="2449"/>
        <v>82.231870079177014</v>
      </c>
      <c r="RF34" s="287">
        <f t="shared" si="2449"/>
        <v>82.231870079177028</v>
      </c>
      <c r="RG34" s="287">
        <f t="shared" si="2449"/>
        <v>82.231870079177014</v>
      </c>
      <c r="RH34" s="287">
        <f t="shared" si="2449"/>
        <v>82.231870079177014</v>
      </c>
      <c r="RI34" s="287">
        <f t="shared" si="2449"/>
        <v>82.231870079177014</v>
      </c>
      <c r="RJ34" s="287">
        <f t="shared" si="2449"/>
        <v>82.231870079177014</v>
      </c>
      <c r="RK34" s="287">
        <f t="shared" si="2449"/>
        <v>82.231870079177014</v>
      </c>
      <c r="RL34" s="287">
        <f t="shared" si="2449"/>
        <v>82.231870079177014</v>
      </c>
      <c r="RM34" s="287">
        <f t="shared" si="2449"/>
        <v>82.231870079177014</v>
      </c>
      <c r="RN34" s="287">
        <f t="shared" si="2449"/>
        <v>82.231870079177014</v>
      </c>
      <c r="RO34" s="287">
        <f t="shared" si="2449"/>
        <v>82.231870079177014</v>
      </c>
      <c r="RP34" s="287">
        <f t="shared" si="2449"/>
        <v>82.231870079177014</v>
      </c>
      <c r="RQ34" s="287">
        <f t="shared" si="2449"/>
        <v>82.231870079177014</v>
      </c>
      <c r="RR34" s="287">
        <f t="shared" si="2449"/>
        <v>82.231870079177028</v>
      </c>
      <c r="RS34" s="287">
        <f t="shared" si="2449"/>
        <v>82.231870079177014</v>
      </c>
      <c r="RT34" s="287">
        <f t="shared" si="2449"/>
        <v>82.231870079177014</v>
      </c>
      <c r="RU34" s="287">
        <f t="shared" si="2449"/>
        <v>82.231870079177014</v>
      </c>
      <c r="RV34" s="287">
        <f t="shared" si="2449"/>
        <v>82.231870079177014</v>
      </c>
      <c r="RW34" s="287">
        <f t="shared" si="2449"/>
        <v>83.258289311512641</v>
      </c>
      <c r="RX34" s="287">
        <f t="shared" si="2449"/>
        <v>83.258289311512641</v>
      </c>
      <c r="RY34" s="287">
        <f t="shared" si="2449"/>
        <v>83.258289311512641</v>
      </c>
      <c r="RZ34" s="287">
        <f t="shared" si="2449"/>
        <v>83.258289311512641</v>
      </c>
      <c r="SA34" s="287">
        <f t="shared" si="2449"/>
        <v>83.258289311512641</v>
      </c>
      <c r="SB34" s="287">
        <f t="shared" si="2449"/>
        <v>83.258289311512641</v>
      </c>
      <c r="SC34" s="287">
        <f t="shared" si="2449"/>
        <v>83.258289311512641</v>
      </c>
      <c r="SD34" s="287">
        <f t="shared" si="2449"/>
        <v>83.258289311512641</v>
      </c>
      <c r="SE34" s="287">
        <f t="shared" si="2449"/>
        <v>83.258289311512641</v>
      </c>
      <c r="SF34" s="287">
        <f t="shared" si="2449"/>
        <v>83.258289311512641</v>
      </c>
      <c r="SG34" s="287">
        <f t="shared" si="2449"/>
        <v>83.258289311512641</v>
      </c>
      <c r="SH34" s="287">
        <f t="shared" si="2449"/>
        <v>83.258289311512641</v>
      </c>
      <c r="SI34" s="287">
        <f t="shared" si="2449"/>
        <v>83.258289311512641</v>
      </c>
      <c r="SJ34" s="287">
        <f t="shared" si="2449"/>
        <v>83.258289311512641</v>
      </c>
      <c r="SK34" s="287">
        <f t="shared" si="2449"/>
        <v>83.258289311512641</v>
      </c>
      <c r="SL34" s="287">
        <f t="shared" si="2449"/>
        <v>83.258289311512641</v>
      </c>
      <c r="SM34" s="287">
        <f t="shared" si="2449"/>
        <v>83.258289311512641</v>
      </c>
      <c r="SN34" s="287">
        <f t="shared" si="2449"/>
        <v>83.258289311512641</v>
      </c>
      <c r="SO34" s="287">
        <f t="shared" si="2449"/>
        <v>83.258289311512641</v>
      </c>
      <c r="SP34" s="287">
        <f t="shared" si="2449"/>
        <v>83.258289311512641</v>
      </c>
      <c r="SQ34" s="287">
        <f t="shared" si="2449"/>
        <v>83.258289311512641</v>
      </c>
      <c r="SR34" s="287">
        <f t="shared" si="2449"/>
        <v>83.258289311512641</v>
      </c>
      <c r="SS34" s="287">
        <f t="shared" si="2449"/>
        <v>83.258289311512627</v>
      </c>
      <c r="ST34" s="287">
        <f t="shared" si="2449"/>
        <v>83.258289311512641</v>
      </c>
      <c r="SU34" s="287">
        <f t="shared" si="2449"/>
        <v>83.258289311512641</v>
      </c>
      <c r="SV34" s="287">
        <f t="shared" si="2449"/>
        <v>83.258289311512641</v>
      </c>
      <c r="SW34" s="287">
        <f t="shared" si="2449"/>
        <v>83.258289311512641</v>
      </c>
      <c r="SX34" s="287">
        <f t="shared" si="2449"/>
        <v>83.258289311512641</v>
      </c>
      <c r="SY34" s="287">
        <f t="shared" si="2449"/>
        <v>83.258289311512641</v>
      </c>
      <c r="SZ34" s="287">
        <f t="shared" si="2449"/>
        <v>83.258289311512641</v>
      </c>
      <c r="TA34" s="287">
        <f t="shared" si="2449"/>
        <v>83.258289311512641</v>
      </c>
      <c r="TB34" s="287">
        <f t="shared" si="2449"/>
        <v>85.055089622427175</v>
      </c>
      <c r="TC34" s="287">
        <f t="shared" si="2449"/>
        <v>85.055089622427175</v>
      </c>
      <c r="TD34" s="287">
        <f t="shared" si="2449"/>
        <v>85.055089622427175</v>
      </c>
      <c r="TE34" s="287">
        <f t="shared" si="2449"/>
        <v>85.055089622427175</v>
      </c>
      <c r="TF34" s="287">
        <f t="shared" si="2449"/>
        <v>85.055089622427175</v>
      </c>
      <c r="TG34" s="287">
        <f t="shared" si="2449"/>
        <v>85.055089622427175</v>
      </c>
      <c r="TH34" s="287">
        <f t="shared" si="2449"/>
        <v>85.055089622427175</v>
      </c>
      <c r="TI34" s="287">
        <f t="shared" si="2449"/>
        <v>85.055089622427175</v>
      </c>
      <c r="TJ34" s="287">
        <f t="shared" si="2449"/>
        <v>85.055089622427175</v>
      </c>
      <c r="TK34" s="287">
        <f t="shared" si="2449"/>
        <v>85.055089622427175</v>
      </c>
      <c r="TL34" s="287">
        <f t="shared" si="2449"/>
        <v>85.055089622427175</v>
      </c>
      <c r="TM34" s="287">
        <f t="shared" si="2449"/>
        <v>85.055089622427175</v>
      </c>
      <c r="TN34" s="287">
        <f t="shared" si="2449"/>
        <v>85.055089622427175</v>
      </c>
      <c r="TO34" s="287">
        <f t="shared" si="2449"/>
        <v>85.055089622427175</v>
      </c>
      <c r="TP34" s="287">
        <f t="shared" ref="TP34:WA34" si="2450">+TP33</f>
        <v>85.055089622427175</v>
      </c>
      <c r="TQ34" s="287">
        <f t="shared" si="2450"/>
        <v>85.055089622427175</v>
      </c>
      <c r="TR34" s="287">
        <f t="shared" si="2450"/>
        <v>85.055089622427175</v>
      </c>
      <c r="TS34" s="287">
        <f t="shared" si="2450"/>
        <v>85.055089622427175</v>
      </c>
      <c r="TT34" s="287">
        <f t="shared" si="2450"/>
        <v>85.055089622427175</v>
      </c>
      <c r="TU34" s="287">
        <f t="shared" si="2450"/>
        <v>85.055089622427175</v>
      </c>
      <c r="TV34" s="287">
        <f t="shared" si="2450"/>
        <v>85.055089622427175</v>
      </c>
      <c r="TW34" s="287">
        <f t="shared" si="2450"/>
        <v>85.055089622427175</v>
      </c>
      <c r="TX34" s="287">
        <f t="shared" si="2450"/>
        <v>85.055089622427175</v>
      </c>
      <c r="TY34" s="287">
        <f t="shared" si="2450"/>
        <v>85.055089622427175</v>
      </c>
      <c r="TZ34" s="287">
        <f t="shared" si="2450"/>
        <v>85.055089622427175</v>
      </c>
      <c r="UA34" s="287">
        <f t="shared" si="2450"/>
        <v>85.055089622427175</v>
      </c>
      <c r="UB34" s="287">
        <f t="shared" si="2450"/>
        <v>85.055089622427175</v>
      </c>
      <c r="UC34" s="287">
        <f t="shared" si="2450"/>
        <v>85.055089622427175</v>
      </c>
      <c r="UD34" s="287">
        <f t="shared" si="2450"/>
        <v>85.055089622427175</v>
      </c>
      <c r="UE34" s="287">
        <f t="shared" si="2450"/>
        <v>85.055089622427175</v>
      </c>
      <c r="UF34" s="287">
        <f t="shared" si="2450"/>
        <v>83.624465476470419</v>
      </c>
      <c r="UG34" s="287">
        <f t="shared" si="2450"/>
        <v>83.624465476470419</v>
      </c>
      <c r="UH34" s="287">
        <f t="shared" si="2450"/>
        <v>83.624465476470419</v>
      </c>
      <c r="UI34" s="287">
        <f t="shared" si="2450"/>
        <v>83.624465476470419</v>
      </c>
      <c r="UJ34" s="287">
        <f t="shared" si="2450"/>
        <v>83.624465476470419</v>
      </c>
      <c r="UK34" s="287">
        <f t="shared" si="2450"/>
        <v>83.624465476470419</v>
      </c>
      <c r="UL34" s="287">
        <f t="shared" si="2450"/>
        <v>83.624465476470419</v>
      </c>
      <c r="UM34" s="287">
        <f t="shared" si="2450"/>
        <v>83.624465476470419</v>
      </c>
      <c r="UN34" s="287">
        <f t="shared" si="2450"/>
        <v>83.624465476470419</v>
      </c>
      <c r="UO34" s="287">
        <f t="shared" si="2450"/>
        <v>83.624465476470419</v>
      </c>
      <c r="UP34" s="287">
        <f t="shared" si="2450"/>
        <v>83.624465476470434</v>
      </c>
      <c r="UQ34" s="287">
        <f t="shared" si="2450"/>
        <v>83.624465476470419</v>
      </c>
      <c r="UR34" s="287">
        <f t="shared" si="2450"/>
        <v>83.624465476470419</v>
      </c>
      <c r="US34" s="287">
        <f t="shared" si="2450"/>
        <v>83.624465476470419</v>
      </c>
      <c r="UT34" s="287">
        <f t="shared" si="2450"/>
        <v>83.624465476470419</v>
      </c>
      <c r="UU34" s="287">
        <f t="shared" si="2450"/>
        <v>83.624465476470419</v>
      </c>
      <c r="UV34" s="287">
        <f t="shared" si="2450"/>
        <v>83.624465476470419</v>
      </c>
      <c r="UW34" s="287">
        <f t="shared" si="2450"/>
        <v>83.624465476470419</v>
      </c>
      <c r="UX34" s="287">
        <f t="shared" si="2450"/>
        <v>83.624465476470419</v>
      </c>
      <c r="UY34" s="287">
        <f t="shared" si="2450"/>
        <v>83.624465476470419</v>
      </c>
      <c r="UZ34" s="287">
        <f t="shared" si="2450"/>
        <v>83.624465476470419</v>
      </c>
      <c r="VA34" s="287">
        <f t="shared" si="2450"/>
        <v>83.624465476470434</v>
      </c>
      <c r="VB34" s="287">
        <f t="shared" si="2450"/>
        <v>83.624465476470419</v>
      </c>
      <c r="VC34" s="287">
        <f t="shared" si="2450"/>
        <v>83.624465476470419</v>
      </c>
      <c r="VD34" s="287">
        <f t="shared" si="2450"/>
        <v>83.624465476470419</v>
      </c>
      <c r="VE34" s="287">
        <f t="shared" si="2450"/>
        <v>83.624465476470419</v>
      </c>
      <c r="VF34" s="287">
        <f t="shared" si="2450"/>
        <v>83.624465476470419</v>
      </c>
      <c r="VG34" s="287">
        <f t="shared" si="2450"/>
        <v>83.624465476470419</v>
      </c>
      <c r="VH34" s="287">
        <f t="shared" si="2450"/>
        <v>83.624465476470419</v>
      </c>
      <c r="VI34" s="287">
        <f t="shared" si="2450"/>
        <v>83.624465476470419</v>
      </c>
      <c r="VJ34" s="287">
        <f t="shared" si="2450"/>
        <v>83.624465476470419</v>
      </c>
      <c r="VK34" s="287">
        <f t="shared" si="2450"/>
        <v>85.800492530056431</v>
      </c>
      <c r="VL34" s="287">
        <f t="shared" si="2450"/>
        <v>85.800492530056431</v>
      </c>
      <c r="VM34" s="287">
        <f t="shared" si="2450"/>
        <v>85.800492530056431</v>
      </c>
      <c r="VN34" s="287">
        <f t="shared" si="2450"/>
        <v>85.800492530056431</v>
      </c>
      <c r="VO34" s="287">
        <f t="shared" si="2450"/>
        <v>85.800492530056431</v>
      </c>
      <c r="VP34" s="287">
        <f t="shared" si="2450"/>
        <v>85.800492530056431</v>
      </c>
      <c r="VQ34" s="287">
        <f t="shared" si="2450"/>
        <v>85.800492530056431</v>
      </c>
      <c r="VR34" s="287">
        <f t="shared" si="2450"/>
        <v>85.800492530056431</v>
      </c>
      <c r="VS34" s="287">
        <f t="shared" si="2450"/>
        <v>85.800492530056431</v>
      </c>
      <c r="VT34" s="287">
        <f t="shared" si="2450"/>
        <v>85.800492530056431</v>
      </c>
      <c r="VU34" s="287">
        <f t="shared" si="2450"/>
        <v>85.800492530056431</v>
      </c>
      <c r="VV34" s="287">
        <f t="shared" si="2450"/>
        <v>85.800492530056431</v>
      </c>
      <c r="VW34" s="287">
        <f t="shared" si="2450"/>
        <v>85.800492530056431</v>
      </c>
      <c r="VX34" s="287">
        <f t="shared" si="2450"/>
        <v>85.800492530056431</v>
      </c>
      <c r="VY34" s="287">
        <f t="shared" si="2450"/>
        <v>85.800492530056431</v>
      </c>
      <c r="VZ34" s="287">
        <f t="shared" si="2450"/>
        <v>85.800492530056431</v>
      </c>
      <c r="WA34" s="287">
        <f t="shared" si="2450"/>
        <v>85.800492530056431</v>
      </c>
      <c r="WB34" s="287">
        <f t="shared" ref="WB34:YM34" si="2451">+WB33</f>
        <v>85.800492530056431</v>
      </c>
      <c r="WC34" s="287">
        <f t="shared" si="2451"/>
        <v>85.800492530056431</v>
      </c>
      <c r="WD34" s="287">
        <f t="shared" si="2451"/>
        <v>85.800492530056431</v>
      </c>
      <c r="WE34" s="287">
        <f t="shared" si="2451"/>
        <v>85.800492530056431</v>
      </c>
      <c r="WF34" s="287">
        <f t="shared" si="2451"/>
        <v>85.800492530056431</v>
      </c>
      <c r="WG34" s="287">
        <f t="shared" si="2451"/>
        <v>85.800492530056431</v>
      </c>
      <c r="WH34" s="287">
        <f t="shared" si="2451"/>
        <v>85.800492530056431</v>
      </c>
      <c r="WI34" s="287">
        <f t="shared" si="2451"/>
        <v>85.800492530056431</v>
      </c>
      <c r="WJ34" s="287">
        <f t="shared" si="2451"/>
        <v>85.800492530056431</v>
      </c>
      <c r="WK34" s="287">
        <f t="shared" si="2451"/>
        <v>85.800492530056431</v>
      </c>
      <c r="WL34" s="287">
        <f t="shared" si="2451"/>
        <v>85.800492530056431</v>
      </c>
      <c r="WM34" s="287">
        <f t="shared" si="2451"/>
        <v>85.800492530056445</v>
      </c>
      <c r="WN34" s="287">
        <f t="shared" si="2451"/>
        <v>85.800492530056431</v>
      </c>
      <c r="WO34" s="287">
        <f t="shared" si="2451"/>
        <v>83.192801476069306</v>
      </c>
      <c r="WP34" s="287">
        <f t="shared" si="2451"/>
        <v>83.192801476069306</v>
      </c>
      <c r="WQ34" s="287">
        <f t="shared" si="2451"/>
        <v>83.192801476069306</v>
      </c>
      <c r="WR34" s="287">
        <f t="shared" si="2451"/>
        <v>83.192801476069306</v>
      </c>
      <c r="WS34" s="287">
        <f t="shared" si="2451"/>
        <v>83.192801476069292</v>
      </c>
      <c r="WT34" s="287">
        <f t="shared" si="2451"/>
        <v>83.192801476069306</v>
      </c>
      <c r="WU34" s="287">
        <f t="shared" si="2451"/>
        <v>83.192801476069306</v>
      </c>
      <c r="WV34" s="287">
        <f t="shared" si="2451"/>
        <v>83.192801476069306</v>
      </c>
      <c r="WW34" s="287">
        <f t="shared" si="2451"/>
        <v>83.192801476069306</v>
      </c>
      <c r="WX34" s="287">
        <f t="shared" si="2451"/>
        <v>83.192801476069292</v>
      </c>
      <c r="WY34" s="287">
        <f t="shared" si="2451"/>
        <v>83.192801476069306</v>
      </c>
      <c r="WZ34" s="287">
        <f t="shared" si="2451"/>
        <v>83.192801476069306</v>
      </c>
      <c r="XA34" s="287">
        <f t="shared" si="2451"/>
        <v>83.192801476069306</v>
      </c>
      <c r="XB34" s="287">
        <f t="shared" si="2451"/>
        <v>83.192801476069306</v>
      </c>
      <c r="XC34" s="287">
        <f t="shared" si="2451"/>
        <v>83.192801476069306</v>
      </c>
      <c r="XD34" s="287">
        <f t="shared" si="2451"/>
        <v>83.192801476069306</v>
      </c>
      <c r="XE34" s="287">
        <f t="shared" si="2451"/>
        <v>83.192801476069306</v>
      </c>
      <c r="XF34" s="287">
        <f t="shared" si="2451"/>
        <v>83.192801476069306</v>
      </c>
      <c r="XG34" s="287">
        <f t="shared" si="2451"/>
        <v>83.192801476069306</v>
      </c>
      <c r="XH34" s="287">
        <f t="shared" si="2451"/>
        <v>83.192801476069292</v>
      </c>
      <c r="XI34" s="287">
        <f t="shared" si="2451"/>
        <v>83.192801476069306</v>
      </c>
      <c r="XJ34" s="287">
        <f t="shared" si="2451"/>
        <v>83.192801476069306</v>
      </c>
      <c r="XK34" s="287">
        <f t="shared" si="2451"/>
        <v>83.192801476069306</v>
      </c>
      <c r="XL34" s="287">
        <f t="shared" si="2451"/>
        <v>83.192801476069306</v>
      </c>
      <c r="XM34" s="287">
        <f t="shared" si="2451"/>
        <v>83.192801476069292</v>
      </c>
      <c r="XN34" s="287">
        <f t="shared" si="2451"/>
        <v>83.192801476069306</v>
      </c>
      <c r="XO34" s="287">
        <f t="shared" si="2451"/>
        <v>83.192801476069306</v>
      </c>
      <c r="XP34" s="287">
        <f t="shared" si="2451"/>
        <v>83.192801476069306</v>
      </c>
      <c r="XQ34" s="287">
        <f t="shared" si="2451"/>
        <v>83.192801476069306</v>
      </c>
      <c r="XR34" s="287">
        <f t="shared" si="2451"/>
        <v>83.192801476069306</v>
      </c>
      <c r="XS34" s="287">
        <f t="shared" si="2451"/>
        <v>83.192801476069306</v>
      </c>
      <c r="XT34" s="287">
        <f t="shared" si="2451"/>
        <v>82.28294732673362</v>
      </c>
      <c r="XU34" s="287">
        <f t="shared" si="2451"/>
        <v>82.28294732673362</v>
      </c>
      <c r="XV34" s="287">
        <f t="shared" si="2451"/>
        <v>82.28294732673362</v>
      </c>
      <c r="XW34" s="287">
        <f t="shared" si="2451"/>
        <v>82.28294732673362</v>
      </c>
      <c r="XX34" s="287">
        <f t="shared" si="2451"/>
        <v>82.28294732673362</v>
      </c>
      <c r="XY34" s="287">
        <f t="shared" si="2451"/>
        <v>82.28294732673362</v>
      </c>
      <c r="XZ34" s="287">
        <f t="shared" si="2451"/>
        <v>82.28294732673362</v>
      </c>
      <c r="YA34" s="287">
        <f t="shared" si="2451"/>
        <v>82.28294732673362</v>
      </c>
      <c r="YB34" s="287">
        <f t="shared" si="2451"/>
        <v>82.28294732673362</v>
      </c>
      <c r="YC34" s="287">
        <f t="shared" si="2451"/>
        <v>82.28294732673362</v>
      </c>
      <c r="YD34" s="287">
        <f t="shared" si="2451"/>
        <v>82.28294732673362</v>
      </c>
      <c r="YE34" s="287">
        <f t="shared" si="2451"/>
        <v>82.28294732673362</v>
      </c>
      <c r="YF34" s="287">
        <f t="shared" si="2451"/>
        <v>82.28294732673362</v>
      </c>
      <c r="YG34" s="287">
        <f t="shared" si="2451"/>
        <v>82.28294732673362</v>
      </c>
      <c r="YH34" s="287">
        <f t="shared" si="2451"/>
        <v>82.28294732673362</v>
      </c>
      <c r="YI34" s="287">
        <f t="shared" si="2451"/>
        <v>82.28294732673362</v>
      </c>
      <c r="YJ34" s="287">
        <f t="shared" si="2451"/>
        <v>82.282947326733634</v>
      </c>
      <c r="YK34" s="287">
        <f t="shared" si="2451"/>
        <v>82.28294732673362</v>
      </c>
      <c r="YL34" s="287">
        <f t="shared" si="2451"/>
        <v>82.28294732673362</v>
      </c>
      <c r="YM34" s="287">
        <f t="shared" si="2451"/>
        <v>82.28294732673362</v>
      </c>
      <c r="YN34" s="287">
        <f t="shared" ref="YN34:AAY34" si="2452">+YN33</f>
        <v>82.28294732673362</v>
      </c>
      <c r="YO34" s="287">
        <f t="shared" si="2452"/>
        <v>82.28294732673362</v>
      </c>
      <c r="YP34" s="287">
        <f t="shared" si="2452"/>
        <v>82.282947326733634</v>
      </c>
      <c r="YQ34" s="287">
        <f t="shared" si="2452"/>
        <v>82.28294732673362</v>
      </c>
      <c r="YR34" s="287">
        <f t="shared" si="2452"/>
        <v>82.28294732673362</v>
      </c>
      <c r="YS34" s="287">
        <f t="shared" si="2452"/>
        <v>82.28294732673362</v>
      </c>
      <c r="YT34" s="287">
        <f t="shared" si="2452"/>
        <v>82.28294732673362</v>
      </c>
      <c r="YU34" s="287">
        <f t="shared" si="2452"/>
        <v>82.28294732673362</v>
      </c>
      <c r="YV34" s="287">
        <f t="shared" si="2452"/>
        <v>82.282947326733634</v>
      </c>
      <c r="YW34" s="287">
        <f t="shared" si="2452"/>
        <v>82.28294732673362</v>
      </c>
      <c r="YX34" s="287">
        <f t="shared" si="2452"/>
        <v>82.28294732673362</v>
      </c>
      <c r="YY34" s="287">
        <f t="shared" si="2452"/>
        <v>83.205052981803348</v>
      </c>
      <c r="YZ34" s="287">
        <f t="shared" si="2452"/>
        <v>83.205052981803348</v>
      </c>
      <c r="ZA34" s="287">
        <f t="shared" si="2452"/>
        <v>83.205052981803348</v>
      </c>
      <c r="ZB34" s="287">
        <f t="shared" si="2452"/>
        <v>83.205052981803348</v>
      </c>
      <c r="ZC34" s="287">
        <f t="shared" si="2452"/>
        <v>83.205052981803348</v>
      </c>
      <c r="ZD34" s="287">
        <f t="shared" si="2452"/>
        <v>83.205052981803348</v>
      </c>
      <c r="ZE34" s="287">
        <f t="shared" si="2452"/>
        <v>83.205052981803348</v>
      </c>
      <c r="ZF34" s="287">
        <f t="shared" si="2452"/>
        <v>83.205052981803348</v>
      </c>
      <c r="ZG34" s="287">
        <f t="shared" si="2452"/>
        <v>83.205052981803348</v>
      </c>
      <c r="ZH34" s="287">
        <f t="shared" si="2452"/>
        <v>83.205052981803348</v>
      </c>
      <c r="ZI34" s="287">
        <f t="shared" si="2452"/>
        <v>83.205052981803348</v>
      </c>
      <c r="ZJ34" s="287">
        <f t="shared" si="2452"/>
        <v>83.205052981803348</v>
      </c>
      <c r="ZK34" s="287">
        <f t="shared" si="2452"/>
        <v>83.205052981803334</v>
      </c>
      <c r="ZL34" s="287">
        <f t="shared" si="2452"/>
        <v>83.205052981803348</v>
      </c>
      <c r="ZM34" s="287">
        <f t="shared" si="2452"/>
        <v>83.205052981803348</v>
      </c>
      <c r="ZN34" s="287">
        <f t="shared" si="2452"/>
        <v>83.205052981803348</v>
      </c>
      <c r="ZO34" s="287">
        <f t="shared" si="2452"/>
        <v>83.205052981803348</v>
      </c>
      <c r="ZP34" s="287">
        <f t="shared" si="2452"/>
        <v>83.205052981803348</v>
      </c>
      <c r="ZQ34" s="287">
        <f t="shared" si="2452"/>
        <v>83.205052981803348</v>
      </c>
      <c r="ZR34" s="287">
        <f t="shared" si="2452"/>
        <v>83.205052981803348</v>
      </c>
      <c r="ZS34" s="287">
        <f t="shared" si="2452"/>
        <v>83.205052981803348</v>
      </c>
      <c r="ZT34" s="287">
        <f t="shared" si="2452"/>
        <v>83.205052981803348</v>
      </c>
      <c r="ZU34" s="287">
        <f t="shared" si="2452"/>
        <v>83.205052981803348</v>
      </c>
      <c r="ZV34" s="287">
        <f t="shared" si="2452"/>
        <v>83.205052981803348</v>
      </c>
      <c r="ZW34" s="287">
        <f t="shared" si="2452"/>
        <v>83.205052981803348</v>
      </c>
      <c r="ZX34" s="287">
        <f t="shared" si="2452"/>
        <v>83.205052981803334</v>
      </c>
      <c r="ZY34" s="287">
        <f t="shared" si="2452"/>
        <v>83.205052981803348</v>
      </c>
      <c r="ZZ34" s="287">
        <f t="shared" si="2452"/>
        <v>83.205052981803348</v>
      </c>
      <c r="AAA34" s="287">
        <f t="shared" si="2452"/>
        <v>83.205052981803334</v>
      </c>
      <c r="AAB34" s="287">
        <f t="shared" si="2452"/>
        <v>83.205052981803348</v>
      </c>
      <c r="AAC34" s="287">
        <f t="shared" si="2452"/>
        <v>85.004721726260385</v>
      </c>
      <c r="AAD34" s="287">
        <f t="shared" si="2452"/>
        <v>85.004721726260385</v>
      </c>
      <c r="AAE34" s="287">
        <f t="shared" si="2452"/>
        <v>85.004721726260385</v>
      </c>
      <c r="AAF34" s="287">
        <f t="shared" si="2452"/>
        <v>85.004721726260385</v>
      </c>
      <c r="AAG34" s="287">
        <f t="shared" si="2452"/>
        <v>85.004721726260385</v>
      </c>
      <c r="AAH34" s="287">
        <f t="shared" si="2452"/>
        <v>85.004721726260385</v>
      </c>
      <c r="AAI34" s="287">
        <f t="shared" si="2452"/>
        <v>85.004721726260385</v>
      </c>
      <c r="AAJ34" s="287">
        <f t="shared" si="2452"/>
        <v>85.004721726260385</v>
      </c>
      <c r="AAK34" s="287">
        <f t="shared" si="2452"/>
        <v>85.004721726260385</v>
      </c>
      <c r="AAL34" s="287">
        <f t="shared" si="2452"/>
        <v>85.004721726260385</v>
      </c>
      <c r="AAM34" s="287">
        <f t="shared" si="2452"/>
        <v>85.004721726260385</v>
      </c>
      <c r="AAN34" s="287">
        <f t="shared" si="2452"/>
        <v>85.004721726260385</v>
      </c>
      <c r="AAO34" s="287">
        <f t="shared" si="2452"/>
        <v>85.004721726260385</v>
      </c>
      <c r="AAP34" s="287">
        <f t="shared" si="2452"/>
        <v>85.004721726260385</v>
      </c>
      <c r="AAQ34" s="287">
        <f t="shared" si="2452"/>
        <v>85.004721726260385</v>
      </c>
      <c r="AAR34" s="287">
        <f t="shared" si="2452"/>
        <v>85.004721726260385</v>
      </c>
      <c r="AAS34" s="287">
        <f t="shared" si="2452"/>
        <v>85.004721726260385</v>
      </c>
      <c r="AAT34" s="287">
        <f t="shared" si="2452"/>
        <v>85.004721726260385</v>
      </c>
      <c r="AAU34" s="287">
        <f t="shared" si="2452"/>
        <v>85.004721726260385</v>
      </c>
      <c r="AAV34" s="287">
        <f t="shared" si="2452"/>
        <v>85.004721726260385</v>
      </c>
      <c r="AAW34" s="287">
        <f t="shared" si="2452"/>
        <v>85.004721726260385</v>
      </c>
      <c r="AAX34" s="287">
        <f t="shared" si="2452"/>
        <v>85.004721726260385</v>
      </c>
      <c r="AAY34" s="287">
        <f t="shared" si="2452"/>
        <v>85.004721726260385</v>
      </c>
      <c r="AAZ34" s="287">
        <f t="shared" ref="AAZ34:ACR34" si="2453">+AAZ33</f>
        <v>85.004721726260385</v>
      </c>
      <c r="ABA34" s="287">
        <f t="shared" si="2453"/>
        <v>85.004721726260385</v>
      </c>
      <c r="ABB34" s="287">
        <f t="shared" si="2453"/>
        <v>85.004721726260385</v>
      </c>
      <c r="ABC34" s="287">
        <f t="shared" si="2453"/>
        <v>85.004721726260385</v>
      </c>
      <c r="ABD34" s="287">
        <f t="shared" si="2453"/>
        <v>85.004721726260385</v>
      </c>
      <c r="ABE34" s="287">
        <f t="shared" si="2453"/>
        <v>85.004721726260385</v>
      </c>
      <c r="ABF34" s="287">
        <f t="shared" si="2453"/>
        <v>85.004721726260385</v>
      </c>
      <c r="ABG34" s="287">
        <f t="shared" si="2453"/>
        <v>85.004721726260385</v>
      </c>
      <c r="ABH34" s="287">
        <f t="shared" si="2453"/>
        <v>84.488122844342556</v>
      </c>
      <c r="ABI34" s="287">
        <f t="shared" si="2453"/>
        <v>84.488122844342556</v>
      </c>
      <c r="ABJ34" s="287">
        <f t="shared" si="2453"/>
        <v>84.488122844342556</v>
      </c>
      <c r="ABK34" s="287">
        <f t="shared" si="2453"/>
        <v>84.488122844342556</v>
      </c>
      <c r="ABL34" s="287">
        <f t="shared" si="2453"/>
        <v>84.488122844342556</v>
      </c>
      <c r="ABM34" s="287">
        <f t="shared" si="2453"/>
        <v>84.488122844342556</v>
      </c>
      <c r="ABN34" s="287">
        <f t="shared" si="2453"/>
        <v>84.488122844342556</v>
      </c>
      <c r="ABO34" s="287">
        <f t="shared" si="2453"/>
        <v>84.488122844342556</v>
      </c>
      <c r="ABP34" s="287">
        <f t="shared" si="2453"/>
        <v>84.488122844342556</v>
      </c>
      <c r="ABQ34" s="287">
        <f t="shared" si="2453"/>
        <v>84.488122844342556</v>
      </c>
      <c r="ABR34" s="287">
        <f t="shared" si="2453"/>
        <v>84.488122844342556</v>
      </c>
      <c r="ABS34" s="287">
        <f t="shared" si="2453"/>
        <v>84.488122844342556</v>
      </c>
      <c r="ABT34" s="287">
        <f t="shared" si="2453"/>
        <v>84.488122844342556</v>
      </c>
      <c r="ABU34" s="287">
        <f t="shared" si="2453"/>
        <v>84.488122844342556</v>
      </c>
      <c r="ABV34" s="287">
        <f t="shared" si="2453"/>
        <v>84.488122844342556</v>
      </c>
      <c r="ABW34" s="287">
        <f t="shared" si="2453"/>
        <v>84.488122844342556</v>
      </c>
      <c r="ABX34" s="287">
        <f t="shared" si="2453"/>
        <v>84.488122844342556</v>
      </c>
      <c r="ABY34" s="287">
        <f t="shared" si="2453"/>
        <v>84.488122844342556</v>
      </c>
      <c r="ABZ34" s="287">
        <f t="shared" si="2453"/>
        <v>84.488122844342556</v>
      </c>
      <c r="ACA34" s="287">
        <f t="shared" si="2453"/>
        <v>84.488122844342556</v>
      </c>
      <c r="ACB34" s="287">
        <f t="shared" si="2453"/>
        <v>84.488122844342556</v>
      </c>
      <c r="ACC34" s="287">
        <f t="shared" si="2453"/>
        <v>84.488122844342556</v>
      </c>
      <c r="ACD34" s="287">
        <f t="shared" si="2453"/>
        <v>84.488122844342556</v>
      </c>
      <c r="ACE34" s="287">
        <f t="shared" si="2453"/>
        <v>84.488122844342556</v>
      </c>
      <c r="ACF34" s="287">
        <f t="shared" si="2453"/>
        <v>84.488122844342556</v>
      </c>
      <c r="ACG34" s="287">
        <f t="shared" si="2453"/>
        <v>84.488122844342556</v>
      </c>
      <c r="ACH34" s="287">
        <f t="shared" si="2453"/>
        <v>84.488122844342556</v>
      </c>
      <c r="ACI34" s="287">
        <f t="shared" si="2453"/>
        <v>84.488122844342556</v>
      </c>
      <c r="ACJ34" s="287">
        <f t="shared" si="2453"/>
        <v>84.488122844342556</v>
      </c>
      <c r="ACK34" s="287">
        <f t="shared" si="2453"/>
        <v>84.488122844342556</v>
      </c>
      <c r="ACL34" s="287">
        <f t="shared" si="2453"/>
        <v>84.488122844342556</v>
      </c>
      <c r="ACM34" s="287">
        <f t="shared" si="2453"/>
        <v>84.488122844342556</v>
      </c>
      <c r="ACN34" s="287">
        <f t="shared" si="2453"/>
        <v>84.488122844342556</v>
      </c>
      <c r="ACO34" s="287">
        <f t="shared" si="2453"/>
        <v>84.488122844342556</v>
      </c>
      <c r="ACP34" s="287">
        <f t="shared" si="2453"/>
        <v>84.488122844342556</v>
      </c>
      <c r="ACQ34" s="287">
        <f t="shared" si="2453"/>
        <v>84.488122844342556</v>
      </c>
      <c r="ACR34" s="287">
        <f t="shared" si="2453"/>
        <v>82.467998241872621</v>
      </c>
      <c r="ACS34" s="287">
        <f t="shared" ref="ACS34" si="2454">+ACS33</f>
        <v>82.467998241872621</v>
      </c>
      <c r="ACT34" s="287">
        <f t="shared" ref="ACT34" si="2455">+ACT33</f>
        <v>82.467998241872621</v>
      </c>
      <c r="ACU34" s="287">
        <f t="shared" ref="ACU34" si="2456">+ACU33</f>
        <v>82.467998241872621</v>
      </c>
      <c r="ACV34" s="287">
        <f t="shared" ref="ACV34" si="2457">+ACV33</f>
        <v>81.942034726835004</v>
      </c>
      <c r="ACW34" s="287">
        <f t="shared" ref="ACW34" si="2458">+ACW33</f>
        <v>81.736262314606378</v>
      </c>
      <c r="ACX34" s="287">
        <f t="shared" ref="ACX34" si="2459">+ACX33</f>
        <v>81.736262314606378</v>
      </c>
      <c r="ACY34" s="287">
        <f t="shared" ref="ACY34" si="2460">+ACY33</f>
        <v>81.736262314606378</v>
      </c>
      <c r="ACZ34" s="287">
        <f t="shared" ref="ACZ34" si="2461">+ACZ33</f>
        <v>81.879430662773103</v>
      </c>
      <c r="ADA34" s="287">
        <f t="shared" ref="ADA34" si="2462">+ADA33</f>
        <v>82.231870079177028</v>
      </c>
      <c r="ADB34" s="287">
        <f t="shared" ref="ADB34" si="2463">+ADB33</f>
        <v>82.231870079177028</v>
      </c>
      <c r="ADC34" s="287">
        <f t="shared" ref="ADC34" si="2464">+ADC33</f>
        <v>82.231870079177028</v>
      </c>
      <c r="ADD34" s="287">
        <f t="shared" ref="ADD34" si="2465">+ADD33</f>
        <v>82.593075885561092</v>
      </c>
      <c r="ADE34" s="287">
        <f t="shared" ref="ADE34" si="2466">+ADE33</f>
        <v>83.258289311512641</v>
      </c>
      <c r="ADF34" s="287">
        <f t="shared" ref="ADF34" si="2467">+ADF33</f>
        <v>83.258289311512627</v>
      </c>
      <c r="ADG34" s="287">
        <f t="shared" ref="ADG34" si="2468">+ADG33</f>
        <v>83.258289311512641</v>
      </c>
      <c r="ADH34" s="287">
        <f t="shared" ref="ADH34" si="2469">+ADH33</f>
        <v>83.258289311512627</v>
      </c>
      <c r="ADI34" s="287">
        <f t="shared" ref="ADI34" si="2470">+ADI33</f>
        <v>84.785155103321188</v>
      </c>
      <c r="ADJ34" s="287">
        <f t="shared" ref="ADJ34" si="2471">+ADJ33</f>
        <v>85.055089622427175</v>
      </c>
      <c r="ADK34" s="287">
        <f t="shared" ref="ADK34" si="2472">+ADK33</f>
        <v>85.055089622427175</v>
      </c>
      <c r="ADL34" s="287">
        <f t="shared" ref="ADL34" si="2473">+ADL33</f>
        <v>85.055089622427175</v>
      </c>
      <c r="ADM34" s="287">
        <f t="shared" ref="ADM34" si="2474">+ADM33</f>
        <v>84.222351841135264</v>
      </c>
      <c r="ADN34" s="287">
        <f t="shared" ref="ADN34" si="2475">+ADN33</f>
        <v>83.624465476470419</v>
      </c>
      <c r="ADO34" s="287">
        <f t="shared" ref="ADO34" si="2476">+ADO33</f>
        <v>83.624465476470419</v>
      </c>
      <c r="ADP34" s="287">
        <f t="shared" ref="ADP34" si="2477">+ADP33</f>
        <v>83.624465476470419</v>
      </c>
      <c r="ADQ34" s="287">
        <f t="shared" ref="ADQ34" si="2478">+ADQ33</f>
        <v>84.053911098875361</v>
      </c>
      <c r="ADR34" s="287">
        <f t="shared" ref="ADR34" si="2479">+ADR33</f>
        <v>85.800492530056431</v>
      </c>
      <c r="ADS34" s="287">
        <f t="shared" ref="ADS34" si="2480">+ADS33</f>
        <v>85.800492530056431</v>
      </c>
      <c r="ADT34" s="287">
        <f t="shared" ref="ADT34" si="2481">+ADT33</f>
        <v>85.800492530056431</v>
      </c>
      <c r="ADU34" s="287">
        <f t="shared" ref="ADU34" si="2482">+ADU33</f>
        <v>85.800492530056431</v>
      </c>
      <c r="ADV34" s="287">
        <f t="shared" ref="ADV34" si="2483">+ADV33</f>
        <v>83.588739650021793</v>
      </c>
      <c r="ADW34" s="287">
        <f t="shared" ref="ADW34" si="2484">+ADW33</f>
        <v>83.192801476069306</v>
      </c>
      <c r="ADX34" s="287">
        <f t="shared" ref="ADX34" si="2485">+ADX33</f>
        <v>83.192801476069306</v>
      </c>
      <c r="ADY34" s="287">
        <f t="shared" ref="ADY34" si="2486">+ADY33</f>
        <v>83.192801476069306</v>
      </c>
      <c r="ADZ34" s="287">
        <f t="shared" ref="ADZ34" si="2487">+ADZ33</f>
        <v>82.798561815145959</v>
      </c>
      <c r="AEA34" s="287">
        <f t="shared" ref="AEA34" si="2488">+AEA33</f>
        <v>82.282947326733634</v>
      </c>
      <c r="AEB34" s="287">
        <f t="shared" ref="AEB34" si="2489">+AEB33</f>
        <v>82.282947326733634</v>
      </c>
      <c r="AEC34" s="287">
        <f t="shared" ref="AEC34" si="2490">+AEC33</f>
        <v>82.282947326733634</v>
      </c>
      <c r="AED34" s="287">
        <f t="shared" ref="AED34" si="2491">+AED33</f>
        <v>82.282947326733634</v>
      </c>
      <c r="AEE34" s="287">
        <f t="shared" ref="AEE34" si="2492">+AEE33</f>
        <v>83.205052981803348</v>
      </c>
      <c r="AEF34" s="287">
        <f t="shared" ref="AEF34" si="2493">+AEF33</f>
        <v>83.205052981803348</v>
      </c>
      <c r="AEG34" s="287">
        <f t="shared" ref="AEG34" si="2494">+AEG33</f>
        <v>83.205052981803348</v>
      </c>
      <c r="AEH34" s="287">
        <f t="shared" ref="AEH34" si="2495">+AEH33</f>
        <v>83.205052981803348</v>
      </c>
      <c r="AEI34" s="287">
        <f t="shared" ref="AEI34" si="2496">+AEI33</f>
        <v>84.480733164179441</v>
      </c>
      <c r="AEJ34" s="287">
        <f t="shared" ref="AEJ34" si="2497">+AEJ33</f>
        <v>85.004721726260385</v>
      </c>
      <c r="AEK34" s="287">
        <f t="shared" ref="AEK34" si="2498">+AEK33</f>
        <v>85.004721726260385</v>
      </c>
      <c r="AEL34" s="287">
        <f t="shared" ref="AEL34" si="2499">+AEL33</f>
        <v>85.004721726260385</v>
      </c>
      <c r="AEM34" s="287">
        <f t="shared" ref="AEM34" si="2500">+AEM33</f>
        <v>84.857072493737888</v>
      </c>
      <c r="AEN34" s="287">
        <f t="shared" ref="AEN34" si="2501">+AEN33</f>
        <v>84.488122844342556</v>
      </c>
      <c r="AEO34" s="287">
        <f t="shared" ref="AEO34" si="2502">+AEO33</f>
        <v>84.488122844342556</v>
      </c>
      <c r="AEP34" s="287">
        <f t="shared" ref="AEP34" si="2503">+AEP33</f>
        <v>84.488122844342556</v>
      </c>
      <c r="AEQ34" s="287">
        <f t="shared" ref="AEQ34" si="2504">+AEQ33</f>
        <v>84.488122844342556</v>
      </c>
      <c r="AER34" s="287">
        <f t="shared" ref="AER34" si="2505">+AER33</f>
        <v>84.488122844342541</v>
      </c>
    </row>
    <row r="35" spans="1:877" x14ac:dyDescent="0.2">
      <c r="A35" s="278" t="s">
        <v>125</v>
      </c>
      <c r="B35" s="339"/>
      <c r="C35" s="338"/>
      <c r="D35" s="338"/>
      <c r="E35" s="338"/>
      <c r="F35" s="338"/>
      <c r="G35" s="338"/>
      <c r="H35" s="338"/>
      <c r="I35" s="338"/>
      <c r="J35" s="338"/>
      <c r="K35" s="338"/>
      <c r="L35" s="338"/>
      <c r="M35" s="338"/>
      <c r="N35" s="339"/>
      <c r="O35" s="338"/>
      <c r="P35" s="338"/>
      <c r="Q35" s="340"/>
      <c r="R35" s="339"/>
      <c r="S35" s="338"/>
      <c r="T35" s="338"/>
      <c r="U35" s="338"/>
      <c r="V35" s="338"/>
      <c r="W35" s="338"/>
      <c r="X35" s="338"/>
      <c r="Y35" s="338"/>
      <c r="Z35" s="338"/>
      <c r="AA35" s="338"/>
      <c r="AB35" s="338"/>
      <c r="AC35" s="340"/>
      <c r="AD35" s="338"/>
      <c r="AE35" s="338"/>
      <c r="AF35" s="338"/>
      <c r="AG35" s="338"/>
      <c r="AH35" s="338"/>
      <c r="AI35" s="338"/>
      <c r="AJ35" s="338"/>
      <c r="AK35" s="338"/>
      <c r="AL35" s="338"/>
      <c r="AM35" s="338"/>
      <c r="AN35" s="338"/>
      <c r="AO35" s="338"/>
      <c r="AP35" s="339"/>
      <c r="AQ35" s="338"/>
      <c r="AR35" s="338"/>
      <c r="AS35" s="338"/>
      <c r="AT35" s="338"/>
      <c r="AU35" s="338"/>
      <c r="AV35" s="338"/>
      <c r="AW35" s="338"/>
      <c r="AX35" s="338"/>
      <c r="AY35" s="338"/>
      <c r="AZ35" s="338"/>
      <c r="BA35" s="338"/>
      <c r="BB35" s="338"/>
      <c r="BC35" s="338"/>
      <c r="BD35" s="338"/>
      <c r="BE35" s="338"/>
      <c r="BF35" s="338"/>
      <c r="BG35" s="338"/>
      <c r="BH35" s="338"/>
      <c r="BI35" s="338"/>
      <c r="BJ35" s="338"/>
      <c r="BK35" s="338"/>
      <c r="BL35" s="338"/>
      <c r="BM35" s="338"/>
      <c r="BN35" s="340"/>
      <c r="BO35" s="339"/>
      <c r="BP35" s="338"/>
      <c r="BQ35" s="338"/>
      <c r="BR35" s="338"/>
      <c r="BS35" s="338"/>
      <c r="BT35" s="338"/>
      <c r="BU35" s="338"/>
      <c r="BV35" s="338"/>
      <c r="BW35" s="338"/>
      <c r="BX35" s="338"/>
      <c r="BY35" s="338"/>
      <c r="BZ35" s="338"/>
      <c r="CA35" s="338"/>
      <c r="CB35" s="338"/>
      <c r="CC35" s="338"/>
      <c r="CD35" s="338"/>
      <c r="CE35" s="338"/>
      <c r="CF35" s="338"/>
      <c r="CG35" s="338"/>
      <c r="CH35" s="338"/>
      <c r="CI35" s="338"/>
      <c r="CJ35" s="338"/>
      <c r="CK35" s="338"/>
      <c r="CL35" s="338"/>
      <c r="CM35" s="338"/>
      <c r="CN35" s="338"/>
      <c r="CO35" s="338"/>
      <c r="CP35" s="338"/>
      <c r="CQ35" s="338"/>
      <c r="CR35" s="338"/>
      <c r="CS35" s="340"/>
      <c r="CT35" s="339"/>
      <c r="CU35" s="338"/>
      <c r="CV35" s="338"/>
      <c r="CW35" s="338"/>
      <c r="CX35" s="338"/>
      <c r="CY35" s="338"/>
      <c r="CZ35" s="338"/>
      <c r="DA35" s="338"/>
      <c r="DB35" s="338"/>
      <c r="DC35" s="338"/>
      <c r="DD35" s="338"/>
      <c r="DE35" s="338"/>
      <c r="DF35" s="338"/>
      <c r="DG35" s="338"/>
      <c r="DH35" s="338"/>
      <c r="DI35" s="338"/>
      <c r="DJ35" s="338"/>
      <c r="DK35" s="338"/>
      <c r="DL35" s="338"/>
      <c r="DM35" s="338"/>
      <c r="DN35" s="338"/>
      <c r="DO35" s="338"/>
      <c r="DP35" s="338"/>
      <c r="DQ35" s="338"/>
      <c r="DR35" s="338"/>
      <c r="DS35" s="338"/>
      <c r="DT35" s="338"/>
      <c r="DU35" s="338"/>
      <c r="DV35" s="339"/>
      <c r="DW35" s="338"/>
      <c r="DX35" s="338"/>
      <c r="DY35" s="338"/>
      <c r="DZ35" s="338"/>
      <c r="EA35" s="338"/>
      <c r="EB35" s="338"/>
      <c r="EC35" s="338"/>
      <c r="ED35" s="338"/>
      <c r="EE35" s="338"/>
      <c r="EF35" s="338"/>
      <c r="EG35" s="338"/>
      <c r="EH35" s="338"/>
      <c r="EI35" s="338"/>
      <c r="EJ35" s="338"/>
      <c r="EK35" s="338"/>
      <c r="EL35" s="338"/>
      <c r="EM35" s="338"/>
      <c r="EN35" s="338"/>
      <c r="EO35" s="338"/>
      <c r="EP35" s="338"/>
      <c r="EQ35" s="338"/>
      <c r="ER35" s="338"/>
      <c r="ES35" s="338"/>
      <c r="ET35" s="338"/>
      <c r="EU35" s="338"/>
      <c r="EV35" s="338"/>
      <c r="EW35" s="338"/>
      <c r="EX35" s="338"/>
      <c r="EY35" s="338"/>
      <c r="EZ35" s="338"/>
      <c r="FA35" s="339"/>
      <c r="FB35" s="338"/>
      <c r="FC35" s="338"/>
      <c r="FD35" s="338"/>
      <c r="FE35" s="338"/>
      <c r="FF35" s="338"/>
      <c r="FG35" s="338"/>
      <c r="FH35" s="338"/>
      <c r="FI35" s="338"/>
      <c r="FJ35" s="338"/>
      <c r="FK35" s="338"/>
      <c r="FL35" s="338"/>
      <c r="FM35" s="338"/>
      <c r="FN35" s="338"/>
      <c r="FO35" s="338"/>
      <c r="FP35" s="338"/>
      <c r="FQ35" s="338"/>
      <c r="FR35" s="338"/>
      <c r="FS35" s="338"/>
      <c r="FT35" s="338"/>
      <c r="FU35" s="338"/>
      <c r="FV35" s="338"/>
      <c r="FW35" s="338"/>
      <c r="FX35" s="338"/>
      <c r="FY35" s="338"/>
      <c r="FZ35" s="338"/>
      <c r="GA35" s="338"/>
      <c r="GB35" s="338"/>
      <c r="GC35" s="338"/>
      <c r="GD35" s="338"/>
      <c r="GE35" s="339"/>
      <c r="GF35" s="338"/>
      <c r="GG35" s="338"/>
      <c r="GH35" s="338"/>
      <c r="GI35" s="338"/>
      <c r="GJ35" s="338"/>
      <c r="GK35" s="338"/>
      <c r="GL35" s="338"/>
      <c r="GM35" s="338"/>
      <c r="GN35" s="338"/>
      <c r="GO35" s="338"/>
      <c r="GP35" s="338"/>
      <c r="GQ35" s="338"/>
      <c r="GR35" s="338"/>
      <c r="GS35" s="338"/>
      <c r="GT35" s="338"/>
      <c r="GU35" s="338"/>
      <c r="GV35" s="338"/>
      <c r="GW35" s="338"/>
      <c r="GX35" s="338"/>
      <c r="GY35" s="338"/>
      <c r="GZ35" s="338"/>
      <c r="HA35" s="338"/>
      <c r="HB35" s="338"/>
      <c r="HC35" s="338"/>
      <c r="HD35" s="338"/>
      <c r="HE35" s="338"/>
      <c r="HF35" s="338"/>
      <c r="HG35" s="338"/>
      <c r="HH35" s="338"/>
      <c r="HI35" s="340"/>
      <c r="HJ35" s="339"/>
      <c r="HK35" s="338"/>
      <c r="HL35" s="338"/>
      <c r="HM35" s="338"/>
      <c r="HN35" s="338"/>
      <c r="HO35" s="338"/>
      <c r="HP35" s="338"/>
      <c r="HQ35" s="338"/>
      <c r="HR35" s="338"/>
      <c r="HS35" s="338"/>
      <c r="HT35" s="338"/>
      <c r="HU35" s="338"/>
      <c r="HV35" s="338"/>
      <c r="HW35" s="338"/>
      <c r="HX35" s="338"/>
      <c r="HY35" s="338"/>
      <c r="HZ35" s="338"/>
      <c r="IA35" s="338"/>
      <c r="IB35" s="338"/>
      <c r="IC35" s="338"/>
      <c r="ID35" s="338"/>
      <c r="IE35" s="338"/>
      <c r="IF35" s="338"/>
      <c r="IG35" s="338"/>
      <c r="IH35" s="338"/>
      <c r="II35" s="338"/>
      <c r="IJ35" s="338"/>
      <c r="IK35" s="338"/>
      <c r="IL35" s="338"/>
      <c r="IM35" s="338"/>
      <c r="IN35" s="339"/>
      <c r="IO35" s="338"/>
      <c r="IP35" s="338"/>
      <c r="IQ35" s="338"/>
      <c r="IR35" s="338"/>
      <c r="IS35" s="338"/>
      <c r="IT35" s="338"/>
      <c r="IU35" s="338"/>
      <c r="IV35" s="338"/>
      <c r="IW35" s="338"/>
      <c r="IX35" s="338"/>
      <c r="IY35" s="338"/>
      <c r="IZ35" s="338"/>
      <c r="JA35" s="338"/>
      <c r="JB35" s="338"/>
      <c r="JC35" s="338"/>
      <c r="JD35" s="338"/>
      <c r="JE35" s="338"/>
      <c r="JF35" s="338"/>
      <c r="JG35" s="338"/>
      <c r="JH35" s="338"/>
      <c r="JI35" s="338"/>
      <c r="JJ35" s="338"/>
      <c r="JK35" s="338"/>
      <c r="JL35" s="338"/>
      <c r="JM35" s="338"/>
      <c r="JN35" s="338"/>
      <c r="JO35" s="338"/>
      <c r="JP35" s="338"/>
      <c r="JQ35" s="338"/>
      <c r="JR35" s="340"/>
      <c r="JS35" s="339"/>
      <c r="JT35" s="338"/>
      <c r="JU35" s="338"/>
      <c r="JV35" s="338"/>
      <c r="JW35" s="338"/>
      <c r="JX35" s="338"/>
      <c r="JY35" s="338"/>
      <c r="JZ35" s="338"/>
      <c r="KA35" s="338"/>
      <c r="KB35" s="338"/>
      <c r="KC35" s="338"/>
      <c r="KD35" s="338"/>
      <c r="KE35" s="338"/>
      <c r="KF35" s="338"/>
      <c r="KG35" s="338"/>
      <c r="KH35" s="338"/>
      <c r="KI35" s="338"/>
      <c r="KJ35" s="338"/>
      <c r="KK35" s="338"/>
      <c r="KL35" s="338"/>
      <c r="KM35" s="338"/>
      <c r="KN35" s="338"/>
      <c r="KO35" s="338"/>
      <c r="KP35" s="338"/>
      <c r="KQ35" s="338"/>
      <c r="KR35" s="338"/>
      <c r="KS35" s="338"/>
      <c r="KT35" s="338"/>
      <c r="KU35" s="338"/>
      <c r="KV35" s="338"/>
      <c r="KW35" s="340"/>
      <c r="KX35" s="339"/>
      <c r="KY35" s="338"/>
      <c r="KZ35" s="338"/>
      <c r="LA35" s="338"/>
      <c r="LB35" s="338"/>
      <c r="LC35" s="338"/>
      <c r="LD35" s="338"/>
      <c r="LE35" s="338"/>
      <c r="LF35" s="338"/>
      <c r="LG35" s="338"/>
      <c r="LH35" s="338"/>
      <c r="LI35" s="338"/>
      <c r="LJ35" s="338"/>
      <c r="LK35" s="338"/>
      <c r="LL35" s="338"/>
      <c r="LM35" s="338"/>
      <c r="LN35" s="338"/>
      <c r="LO35" s="338"/>
      <c r="LP35" s="338"/>
      <c r="LQ35" s="338"/>
      <c r="LR35" s="338"/>
      <c r="LS35" s="338"/>
      <c r="LT35" s="338"/>
      <c r="LU35" s="338"/>
      <c r="LV35" s="338"/>
      <c r="LW35" s="338"/>
      <c r="LX35" s="338"/>
      <c r="LY35" s="338"/>
      <c r="LZ35" s="338"/>
      <c r="MA35" s="338"/>
      <c r="MB35" s="339"/>
      <c r="MC35" s="338"/>
      <c r="MD35" s="338"/>
      <c r="ME35" s="338"/>
      <c r="MF35" s="338"/>
      <c r="MG35" s="338"/>
      <c r="MH35" s="338"/>
      <c r="MI35" s="338"/>
      <c r="MJ35" s="338"/>
      <c r="MK35" s="338"/>
      <c r="ML35" s="338"/>
      <c r="MM35" s="338"/>
      <c r="MN35" s="338"/>
      <c r="MO35" s="338"/>
      <c r="MP35" s="338"/>
      <c r="MQ35" s="338"/>
      <c r="MR35" s="338"/>
      <c r="MS35" s="338"/>
      <c r="MT35" s="338"/>
      <c r="MU35" s="338"/>
      <c r="MV35" s="338"/>
      <c r="MW35" s="338"/>
      <c r="MX35" s="338"/>
      <c r="MY35" s="338"/>
      <c r="MZ35" s="338"/>
      <c r="NA35" s="338"/>
      <c r="NB35" s="338"/>
      <c r="NC35" s="338"/>
      <c r="ND35" s="338"/>
      <c r="NE35" s="338"/>
      <c r="NF35" s="338"/>
      <c r="NG35" s="339"/>
      <c r="NH35" s="338"/>
      <c r="NI35" s="338"/>
      <c r="NJ35" s="338"/>
      <c r="NK35" s="338"/>
      <c r="NL35" s="338"/>
      <c r="NM35" s="338"/>
      <c r="NN35" s="338"/>
      <c r="NO35" s="338"/>
      <c r="NP35" s="338"/>
      <c r="NQ35" s="338"/>
      <c r="NR35" s="338"/>
      <c r="NS35" s="338"/>
      <c r="NT35" s="338"/>
      <c r="NU35" s="338"/>
      <c r="NV35" s="338"/>
      <c r="NW35" s="338"/>
      <c r="NX35" s="338"/>
      <c r="NY35" s="338"/>
      <c r="NZ35" s="338"/>
      <c r="OA35" s="338"/>
      <c r="OB35" s="338"/>
      <c r="OC35" s="338"/>
      <c r="OD35" s="338"/>
      <c r="OE35" s="338"/>
      <c r="OF35" s="338"/>
      <c r="OG35" s="338"/>
      <c r="OH35" s="338"/>
      <c r="OI35" s="338"/>
      <c r="OJ35" s="338"/>
      <c r="OK35" s="338"/>
      <c r="OL35" s="338"/>
      <c r="OM35" s="338"/>
      <c r="ON35" s="338"/>
      <c r="OO35" s="338"/>
      <c r="OP35" s="340"/>
      <c r="OQ35" s="338"/>
      <c r="OR35" s="338"/>
      <c r="OS35" s="338"/>
      <c r="OT35" s="338"/>
      <c r="OU35" s="338"/>
      <c r="OV35" s="338"/>
      <c r="OW35" s="338"/>
      <c r="OX35" s="338"/>
      <c r="OY35" s="338"/>
      <c r="OZ35" s="338"/>
      <c r="PA35" s="338"/>
      <c r="PB35" s="338"/>
      <c r="PC35" s="338"/>
      <c r="PD35" s="338"/>
      <c r="PE35" s="338"/>
      <c r="PF35" s="338"/>
      <c r="PG35" s="338"/>
      <c r="PH35" s="338"/>
      <c r="PI35" s="338"/>
      <c r="PJ35" s="338"/>
      <c r="PK35" s="338"/>
      <c r="PL35" s="338"/>
      <c r="PM35" s="338"/>
      <c r="PN35" s="338"/>
      <c r="PO35" s="338"/>
      <c r="PP35" s="338"/>
      <c r="PQ35" s="338"/>
      <c r="PR35" s="338"/>
      <c r="PS35" s="338"/>
      <c r="PT35" s="338"/>
      <c r="PU35" s="338"/>
      <c r="PV35" s="338"/>
      <c r="PW35" s="338"/>
      <c r="PX35" s="338"/>
      <c r="PY35" s="338"/>
      <c r="PZ35" s="338"/>
      <c r="QA35" s="338"/>
      <c r="QB35" s="338"/>
      <c r="QC35" s="338"/>
      <c r="QD35" s="338"/>
      <c r="QE35" s="338"/>
      <c r="QF35" s="338"/>
      <c r="QG35" s="338"/>
      <c r="QH35" s="338"/>
      <c r="QI35" s="338"/>
      <c r="QJ35" s="338"/>
      <c r="QK35" s="338"/>
      <c r="QL35" s="338"/>
      <c r="QM35" s="338"/>
      <c r="QN35" s="338"/>
      <c r="QO35" s="338"/>
      <c r="QP35" s="338"/>
      <c r="QQ35" s="338"/>
      <c r="QR35" s="338"/>
      <c r="QS35" s="338"/>
      <c r="QT35" s="338"/>
      <c r="QU35" s="338"/>
      <c r="QV35" s="338"/>
      <c r="QW35" s="338"/>
      <c r="QX35" s="338"/>
      <c r="QY35" s="338"/>
      <c r="QZ35" s="338"/>
      <c r="RA35" s="338"/>
      <c r="RB35" s="338"/>
      <c r="RC35" s="338"/>
      <c r="RD35" s="338"/>
      <c r="RE35" s="338"/>
      <c r="RF35" s="338"/>
      <c r="RG35" s="338"/>
      <c r="RH35" s="338"/>
      <c r="RI35" s="338"/>
      <c r="RJ35" s="338"/>
      <c r="RK35" s="338"/>
      <c r="RL35" s="338"/>
      <c r="RM35" s="338"/>
      <c r="RN35" s="338"/>
      <c r="RO35" s="338"/>
      <c r="RP35" s="338"/>
      <c r="RQ35" s="338"/>
      <c r="RR35" s="338"/>
      <c r="RS35" s="338"/>
      <c r="RT35" s="338"/>
      <c r="RU35" s="338"/>
      <c r="RV35" s="338"/>
      <c r="RW35" s="338"/>
      <c r="RX35" s="338"/>
      <c r="RY35" s="338"/>
      <c r="RZ35" s="338"/>
      <c r="SA35" s="338"/>
      <c r="SB35" s="338"/>
      <c r="SC35" s="338"/>
      <c r="SD35" s="338"/>
      <c r="SE35" s="338"/>
      <c r="SF35" s="338"/>
      <c r="SG35" s="338"/>
      <c r="SH35" s="338"/>
      <c r="SI35" s="338"/>
      <c r="SJ35" s="338"/>
      <c r="SK35" s="338"/>
      <c r="SL35" s="338"/>
      <c r="SM35" s="338"/>
      <c r="SN35" s="338"/>
      <c r="SO35" s="338"/>
      <c r="SP35" s="338"/>
      <c r="SQ35" s="338"/>
      <c r="SR35" s="338"/>
      <c r="SS35" s="338"/>
      <c r="ST35" s="338"/>
      <c r="SU35" s="338"/>
      <c r="SV35" s="338"/>
      <c r="SW35" s="338"/>
      <c r="SX35" s="338"/>
      <c r="SY35" s="338"/>
      <c r="SZ35" s="338"/>
      <c r="TA35" s="338"/>
      <c r="TB35" s="338"/>
      <c r="TC35" s="338"/>
      <c r="TD35" s="338"/>
      <c r="TE35" s="338"/>
      <c r="TF35" s="338"/>
      <c r="TG35" s="338"/>
      <c r="TH35" s="338"/>
      <c r="TI35" s="338"/>
      <c r="TJ35" s="338"/>
      <c r="TK35" s="338"/>
      <c r="TL35" s="338"/>
      <c r="TM35" s="338"/>
      <c r="TN35" s="338"/>
      <c r="TO35" s="338"/>
      <c r="TP35" s="338"/>
      <c r="TQ35" s="338"/>
      <c r="TR35" s="338"/>
      <c r="TS35" s="338"/>
      <c r="TT35" s="338"/>
      <c r="TU35" s="338"/>
      <c r="TV35" s="338"/>
      <c r="TW35" s="338"/>
      <c r="TX35" s="338"/>
      <c r="TY35" s="338"/>
      <c r="TZ35" s="338"/>
      <c r="UA35" s="338"/>
      <c r="UB35" s="338"/>
      <c r="UC35" s="338"/>
      <c r="UD35" s="338"/>
      <c r="UE35" s="338"/>
      <c r="UF35" s="338"/>
      <c r="UG35" s="338"/>
      <c r="UH35" s="338"/>
      <c r="UI35" s="338"/>
      <c r="UJ35" s="338"/>
      <c r="UK35" s="338"/>
      <c r="UL35" s="338"/>
      <c r="UM35" s="338"/>
      <c r="UN35" s="338"/>
      <c r="UO35" s="338"/>
      <c r="UP35" s="338"/>
      <c r="UQ35" s="338"/>
      <c r="UR35" s="338"/>
      <c r="US35" s="338"/>
      <c r="UT35" s="338"/>
      <c r="UU35" s="338"/>
      <c r="UV35" s="338"/>
      <c r="UW35" s="338"/>
      <c r="UX35" s="338"/>
      <c r="UY35" s="338"/>
      <c r="UZ35" s="338"/>
      <c r="VA35" s="338"/>
      <c r="VB35" s="338"/>
      <c r="VC35" s="338"/>
      <c r="VD35" s="338"/>
      <c r="VE35" s="338"/>
      <c r="VF35" s="338"/>
      <c r="VG35" s="338"/>
      <c r="VH35" s="338"/>
      <c r="VI35" s="338"/>
      <c r="VJ35" s="338"/>
      <c r="VK35" s="338"/>
      <c r="VL35" s="338"/>
      <c r="VM35" s="338"/>
      <c r="VN35" s="338"/>
      <c r="VO35" s="338"/>
      <c r="VP35" s="338"/>
      <c r="VQ35" s="338"/>
      <c r="VR35" s="338"/>
      <c r="VS35" s="338"/>
      <c r="VT35" s="338"/>
      <c r="VU35" s="338"/>
      <c r="VV35" s="338"/>
      <c r="VW35" s="338"/>
      <c r="VX35" s="338"/>
      <c r="VY35" s="338"/>
      <c r="VZ35" s="338"/>
      <c r="WA35" s="338"/>
      <c r="WB35" s="338"/>
      <c r="WC35" s="338"/>
      <c r="WD35" s="338"/>
      <c r="WE35" s="338"/>
      <c r="WF35" s="338"/>
      <c r="WG35" s="338"/>
      <c r="WH35" s="338"/>
      <c r="WI35" s="338"/>
      <c r="WJ35" s="338"/>
      <c r="WK35" s="338"/>
      <c r="WL35" s="338"/>
      <c r="WM35" s="338"/>
      <c r="WN35" s="338"/>
      <c r="WO35" s="338"/>
      <c r="WP35" s="338"/>
      <c r="WQ35" s="338"/>
      <c r="WR35" s="338"/>
      <c r="WS35" s="338"/>
      <c r="WT35" s="338"/>
      <c r="WU35" s="338"/>
      <c r="WV35" s="338"/>
      <c r="WW35" s="338"/>
      <c r="WX35" s="338"/>
      <c r="WY35" s="338"/>
      <c r="WZ35" s="338"/>
      <c r="XA35" s="338"/>
      <c r="XB35" s="338"/>
      <c r="XC35" s="338"/>
      <c r="XD35" s="338"/>
      <c r="XE35" s="338"/>
      <c r="XF35" s="338"/>
      <c r="XG35" s="338"/>
      <c r="XH35" s="338"/>
      <c r="XI35" s="338"/>
      <c r="XJ35" s="338"/>
      <c r="XK35" s="338"/>
      <c r="XL35" s="338"/>
      <c r="XM35" s="338"/>
      <c r="XN35" s="338"/>
      <c r="XO35" s="338"/>
      <c r="XP35" s="338"/>
      <c r="XQ35" s="338"/>
      <c r="XR35" s="338"/>
      <c r="XS35" s="338"/>
      <c r="XT35" s="338"/>
      <c r="XU35" s="338"/>
      <c r="XV35" s="338"/>
      <c r="XW35" s="338"/>
      <c r="XX35" s="338"/>
      <c r="XY35" s="338"/>
      <c r="XZ35" s="338"/>
      <c r="YA35" s="338"/>
      <c r="YB35" s="338"/>
      <c r="YC35" s="338"/>
      <c r="YD35" s="338"/>
      <c r="YE35" s="338"/>
      <c r="YF35" s="338"/>
      <c r="YG35" s="338"/>
      <c r="YH35" s="338"/>
      <c r="YI35" s="338"/>
      <c r="YJ35" s="338"/>
      <c r="YK35" s="338"/>
      <c r="YL35" s="338"/>
      <c r="YM35" s="338"/>
      <c r="YN35" s="338"/>
      <c r="YO35" s="338"/>
      <c r="YP35" s="338"/>
      <c r="YQ35" s="338"/>
      <c r="YR35" s="338"/>
      <c r="YS35" s="338"/>
      <c r="YT35" s="338"/>
      <c r="YU35" s="338"/>
      <c r="YV35" s="338"/>
      <c r="YW35" s="338"/>
      <c r="YX35" s="338"/>
      <c r="YY35" s="338"/>
      <c r="YZ35" s="338"/>
      <c r="ZA35" s="338"/>
      <c r="ZB35" s="338"/>
      <c r="ZC35" s="338"/>
      <c r="ZD35" s="338"/>
      <c r="ZE35" s="338"/>
      <c r="ZF35" s="338"/>
      <c r="ZG35" s="338"/>
      <c r="ZH35" s="338"/>
      <c r="ZI35" s="338"/>
      <c r="ZJ35" s="338"/>
      <c r="ZK35" s="338"/>
      <c r="ZL35" s="338"/>
      <c r="ZM35" s="338"/>
      <c r="ZN35" s="338"/>
      <c r="ZO35" s="338"/>
      <c r="ZP35" s="338"/>
      <c r="ZQ35" s="338"/>
      <c r="ZR35" s="338"/>
      <c r="ZS35" s="338"/>
      <c r="ZT35" s="338"/>
      <c r="ZU35" s="338"/>
      <c r="ZV35" s="338"/>
      <c r="ZW35" s="338"/>
      <c r="ZX35" s="338"/>
      <c r="ZY35" s="338"/>
      <c r="ZZ35" s="338"/>
      <c r="AAA35" s="338"/>
      <c r="AAB35" s="338"/>
      <c r="AAC35" s="338"/>
      <c r="AAD35" s="338"/>
      <c r="AAE35" s="338"/>
      <c r="AAF35" s="338"/>
      <c r="AAG35" s="338"/>
      <c r="AAH35" s="338"/>
      <c r="AAI35" s="338"/>
      <c r="AAJ35" s="338"/>
      <c r="AAK35" s="338"/>
      <c r="AAL35" s="338"/>
      <c r="AAM35" s="338"/>
      <c r="AAN35" s="338"/>
      <c r="AAO35" s="338"/>
      <c r="AAP35" s="338"/>
      <c r="AAQ35" s="338"/>
      <c r="AAR35" s="338"/>
      <c r="AAS35" s="338"/>
      <c r="AAT35" s="338"/>
      <c r="AAU35" s="338"/>
      <c r="AAV35" s="338"/>
      <c r="AAW35" s="338"/>
      <c r="AAX35" s="338"/>
      <c r="AAY35" s="338"/>
      <c r="AAZ35" s="338"/>
      <c r="ABA35" s="338"/>
      <c r="ABB35" s="338"/>
      <c r="ABC35" s="338"/>
      <c r="ABD35" s="338"/>
      <c r="ABE35" s="338"/>
      <c r="ABF35" s="338"/>
      <c r="ABG35" s="338"/>
      <c r="ABH35" s="338"/>
      <c r="ABI35" s="338"/>
      <c r="ABJ35" s="338"/>
      <c r="ABK35" s="338"/>
      <c r="ABL35" s="338"/>
      <c r="ABM35" s="338"/>
      <c r="ABN35" s="338"/>
      <c r="ABO35" s="338"/>
      <c r="ABP35" s="338"/>
      <c r="ABQ35" s="338"/>
      <c r="ABR35" s="338"/>
      <c r="ABS35" s="338"/>
      <c r="ABT35" s="338"/>
      <c r="ABU35" s="338"/>
      <c r="ABV35" s="338"/>
      <c r="ABW35" s="338"/>
      <c r="ABX35" s="338"/>
      <c r="ABY35" s="338"/>
      <c r="ABZ35" s="338"/>
      <c r="ACA35" s="338"/>
      <c r="ACB35" s="338"/>
      <c r="ACC35" s="338"/>
      <c r="ACD35" s="338"/>
      <c r="ACE35" s="338"/>
      <c r="ACF35" s="338"/>
      <c r="ACG35" s="338"/>
      <c r="ACH35" s="338"/>
      <c r="ACI35" s="338"/>
      <c r="ACJ35" s="338"/>
      <c r="ACK35" s="338"/>
      <c r="ACL35" s="338"/>
      <c r="ACM35" s="338"/>
      <c r="ACN35" s="338"/>
      <c r="ACO35" s="338"/>
      <c r="ACP35" s="338"/>
      <c r="ACQ35" s="338"/>
      <c r="ACR35" s="272"/>
      <c r="ACS35" s="272"/>
      <c r="ACT35" s="272"/>
      <c r="ACU35" s="272"/>
      <c r="ACV35" s="272"/>
      <c r="ACW35" s="272"/>
      <c r="ACX35" s="272"/>
      <c r="ACY35" s="272"/>
      <c r="ACZ35" s="272"/>
      <c r="ADA35" s="272"/>
      <c r="ADB35" s="272"/>
      <c r="ADC35" s="272"/>
      <c r="ADD35" s="272"/>
      <c r="ADE35" s="272"/>
      <c r="ADF35" s="272"/>
      <c r="ADG35" s="272"/>
      <c r="ADH35" s="272"/>
      <c r="ADI35" s="272"/>
      <c r="ADJ35" s="272"/>
      <c r="ADK35" s="272"/>
      <c r="ADL35" s="272"/>
      <c r="ADM35" s="272"/>
      <c r="ADN35" s="272"/>
      <c r="ADO35" s="272"/>
      <c r="ADP35" s="272"/>
      <c r="ADQ35" s="272"/>
      <c r="ADR35" s="272"/>
      <c r="ADS35" s="272"/>
      <c r="ADT35" s="272"/>
      <c r="ADU35" s="272"/>
      <c r="ADV35" s="272"/>
      <c r="ADW35" s="272"/>
      <c r="ADX35" s="272"/>
      <c r="ADY35" s="272"/>
      <c r="ADZ35" s="272"/>
      <c r="AEA35" s="272"/>
      <c r="AEB35" s="272"/>
      <c r="AEC35" s="272"/>
      <c r="AED35" s="272"/>
      <c r="AEE35" s="272"/>
      <c r="AEF35" s="272"/>
      <c r="AEG35" s="272"/>
      <c r="AEH35" s="272"/>
      <c r="AEI35" s="272"/>
      <c r="AEJ35" s="272"/>
      <c r="AEK35" s="272"/>
      <c r="AEL35" s="272"/>
      <c r="AEM35" s="272"/>
      <c r="AEN35" s="272"/>
      <c r="AEO35" s="272"/>
      <c r="AEP35" s="272"/>
      <c r="AEQ35" s="272"/>
      <c r="AER35" s="272"/>
      <c r="AES35" s="272"/>
      <c r="AET35" s="272"/>
      <c r="AEU35" s="272"/>
      <c r="AEV35" s="272"/>
      <c r="AEW35" s="272"/>
      <c r="AEX35" s="272"/>
      <c r="AEY35" s="272"/>
      <c r="AEZ35" s="272"/>
      <c r="AFA35" s="272"/>
      <c r="AFB35" s="272"/>
      <c r="AFC35" s="272"/>
      <c r="AFD35" s="272"/>
      <c r="AFE35" s="272"/>
      <c r="AFF35" s="272"/>
      <c r="AFG35" s="272"/>
      <c r="AFH35" s="272"/>
      <c r="AFI35" s="272"/>
      <c r="AFJ35" s="272"/>
      <c r="AFK35" s="272"/>
      <c r="AFL35" s="272"/>
      <c r="AFM35" s="272"/>
      <c r="AFN35" s="272"/>
      <c r="AFO35" s="272"/>
      <c r="AFP35" s="272"/>
      <c r="AFQ35" s="272"/>
      <c r="AFR35" s="272"/>
      <c r="AFS35" s="272"/>
      <c r="AFT35" s="272"/>
      <c r="AFU35" s="272"/>
      <c r="AFV35" s="272"/>
      <c r="AFW35" s="272"/>
      <c r="AFX35" s="272"/>
      <c r="AFY35" s="272"/>
      <c r="AFZ35" s="272"/>
      <c r="AGA35" s="272"/>
      <c r="AGB35" s="272"/>
      <c r="AGC35" s="272"/>
      <c r="AGD35" s="272"/>
      <c r="AGE35" s="272"/>
      <c r="AGF35" s="272"/>
      <c r="AGG35" s="272"/>
      <c r="AGH35" s="272"/>
      <c r="AGI35" s="272"/>
      <c r="AGJ35" s="272"/>
      <c r="AGK35" s="272"/>
      <c r="AGL35" s="272"/>
      <c r="AGM35" s="272"/>
      <c r="AGN35" s="272"/>
      <c r="AGO35" s="272"/>
      <c r="AGP35" s="272"/>
      <c r="AGQ35" s="272"/>
      <c r="AGR35" s="272"/>
      <c r="AGS35" s="272"/>
    </row>
    <row r="36" spans="1:877" x14ac:dyDescent="0.2">
      <c r="A36" s="463" t="s">
        <v>126</v>
      </c>
      <c r="B36" s="347">
        <f>+'BUDGET DATA ENTRY'!B44</f>
        <v>10068.765950326084</v>
      </c>
      <c r="C36" s="348">
        <f>+'BUDGET DATA ENTRY'!C44</f>
        <v>12844.310761116667</v>
      </c>
      <c r="D36" s="348">
        <f>+'BUDGET DATA ENTRY'!D44</f>
        <v>14045.312191190409</v>
      </c>
      <c r="E36" s="348">
        <f>+'BUDGET DATA ENTRY'!E44</f>
        <v>17590.011054673272</v>
      </c>
      <c r="F36" s="348">
        <f>+'BUDGET DATA ENTRY'!F44</f>
        <v>16792.204075143229</v>
      </c>
      <c r="G36" s="348">
        <f>+'BUDGET DATA ENTRY'!G44</f>
        <v>20382.266462149117</v>
      </c>
      <c r="H36" s="348">
        <f>+'BUDGET DATA ENTRY'!H44</f>
        <v>26159.269174466783</v>
      </c>
      <c r="I36" s="348">
        <f>+'BUDGET DATA ENTRY'!I44</f>
        <v>24300.91354468805</v>
      </c>
      <c r="J36" s="348">
        <f>+'BUDGET DATA ENTRY'!J44</f>
        <v>26515.555926957499</v>
      </c>
      <c r="K36" s="348">
        <f>+'BUDGET DATA ENTRY'!K44</f>
        <v>29070.58614290279</v>
      </c>
      <c r="L36" s="348">
        <f>+'BUDGET DATA ENTRY'!L44</f>
        <v>29944.399332434488</v>
      </c>
      <c r="M36" s="348">
        <f>+'BUDGET DATA ENTRY'!M44</f>
        <v>32415.262821457552</v>
      </c>
      <c r="N36" s="347">
        <f t="shared" ref="N36" si="2506">+SUM(B36:D36)</f>
        <v>36958.38890263316</v>
      </c>
      <c r="O36" s="348">
        <f t="shared" ref="O36" si="2507">+SUM(E36:G36)</f>
        <v>54764.48159196561</v>
      </c>
      <c r="P36" s="348">
        <f t="shared" ref="P36" si="2508">+SUM(H36:J36)</f>
        <v>76975.738646112339</v>
      </c>
      <c r="Q36" s="349">
        <f t="shared" ref="Q36" si="2509">+SUM(K36:M36)</f>
        <v>91430.248296794831</v>
      </c>
      <c r="R36" s="347">
        <f>+SUM($B$36:B36)</f>
        <v>10068.765950326084</v>
      </c>
      <c r="S36" s="348">
        <f>+SUM($B$36:C36)</f>
        <v>22913.076711442751</v>
      </c>
      <c r="T36" s="348">
        <f>+SUM($B$36:D36)</f>
        <v>36958.38890263316</v>
      </c>
      <c r="U36" s="348">
        <f>+SUM($B$36:E36)</f>
        <v>54548.399957306436</v>
      </c>
      <c r="V36" s="348">
        <f>+SUM($B$36:F36)</f>
        <v>71340.604032449657</v>
      </c>
      <c r="W36" s="348">
        <f>+SUM($B$36:G36)</f>
        <v>91722.87049459877</v>
      </c>
      <c r="X36" s="348">
        <f>+SUM($B$36:H36)</f>
        <v>117882.13966906555</v>
      </c>
      <c r="Y36" s="348">
        <f>+SUM($B$36:I36)</f>
        <v>142183.05321375359</v>
      </c>
      <c r="Z36" s="348">
        <f>+SUM($B$36:J36)</f>
        <v>168698.60914071108</v>
      </c>
      <c r="AA36" s="348">
        <f>+SUM($B$36:K36)</f>
        <v>197769.19528361387</v>
      </c>
      <c r="AB36" s="348">
        <f>+SUM($B$36:L36)</f>
        <v>227713.59461604836</v>
      </c>
      <c r="AC36" s="349">
        <f>+SUM($B$36:M36)</f>
        <v>260128.85743750591</v>
      </c>
      <c r="AD36" s="334">
        <f>+B36/AD6</f>
        <v>402.75063801304333</v>
      </c>
      <c r="AE36" s="334">
        <f t="shared" ref="AE36:AO36" si="2510">+C36/AE6</f>
        <v>414.33260519731186</v>
      </c>
      <c r="AF36" s="334">
        <f t="shared" si="2510"/>
        <v>501.61829254251461</v>
      </c>
      <c r="AG36" s="334">
        <f t="shared" si="2510"/>
        <v>567.41971144107333</v>
      </c>
      <c r="AH36" s="334">
        <f t="shared" si="2510"/>
        <v>559.74013583810768</v>
      </c>
      <c r="AI36" s="334">
        <f t="shared" si="2510"/>
        <v>657.49246652093927</v>
      </c>
      <c r="AJ36" s="334">
        <f t="shared" si="2510"/>
        <v>871.97563914889281</v>
      </c>
      <c r="AK36" s="334">
        <f t="shared" si="2510"/>
        <v>783.90043692542099</v>
      </c>
      <c r="AL36" s="334">
        <f t="shared" si="2510"/>
        <v>855.34051377282253</v>
      </c>
      <c r="AM36" s="334">
        <f t="shared" si="2510"/>
        <v>969.01953809675967</v>
      </c>
      <c r="AN36" s="334">
        <f t="shared" si="2510"/>
        <v>965.94836556240284</v>
      </c>
      <c r="AO36" s="334">
        <f t="shared" si="2510"/>
        <v>900.42396726270977</v>
      </c>
      <c r="AP36" s="347">
        <f>+$AD$36*AP6</f>
        <v>402.75063801304333</v>
      </c>
      <c r="AQ36" s="348">
        <f t="shared" ref="AQ36:BN36" si="2511">+$AD$36*AQ6</f>
        <v>805.50127602608666</v>
      </c>
      <c r="AR36" s="348">
        <f t="shared" si="2511"/>
        <v>1208.25191403913</v>
      </c>
      <c r="AS36" s="348">
        <f t="shared" si="2511"/>
        <v>1611.0025520521733</v>
      </c>
      <c r="AT36" s="348">
        <f t="shared" si="2511"/>
        <v>2013.7531900652166</v>
      </c>
      <c r="AU36" s="348">
        <f t="shared" si="2511"/>
        <v>2416.5038280782601</v>
      </c>
      <c r="AV36" s="348">
        <f t="shared" si="2511"/>
        <v>2819.2544660913031</v>
      </c>
      <c r="AW36" s="348">
        <f t="shared" si="2511"/>
        <v>3222.0051041043466</v>
      </c>
      <c r="AX36" s="348">
        <f t="shared" si="2511"/>
        <v>3624.7557421173901</v>
      </c>
      <c r="AY36" s="348">
        <f t="shared" si="2511"/>
        <v>4027.5063801304332</v>
      </c>
      <c r="AZ36" s="348">
        <f t="shared" si="2511"/>
        <v>4430.2570181434767</v>
      </c>
      <c r="BA36" s="348">
        <f t="shared" si="2511"/>
        <v>4833.0076561565202</v>
      </c>
      <c r="BB36" s="348">
        <f t="shared" si="2511"/>
        <v>5235.7582941695637</v>
      </c>
      <c r="BC36" s="348">
        <f t="shared" si="2511"/>
        <v>5638.5089321826063</v>
      </c>
      <c r="BD36" s="348">
        <f t="shared" si="2511"/>
        <v>6041.2595701956498</v>
      </c>
      <c r="BE36" s="348">
        <f t="shared" si="2511"/>
        <v>6444.0102082086933</v>
      </c>
      <c r="BF36" s="348">
        <f t="shared" si="2511"/>
        <v>6846.7608462217368</v>
      </c>
      <c r="BG36" s="348">
        <f t="shared" si="2511"/>
        <v>7249.5114842347803</v>
      </c>
      <c r="BH36" s="348">
        <f t="shared" si="2511"/>
        <v>7652.2621222478228</v>
      </c>
      <c r="BI36" s="348">
        <f t="shared" si="2511"/>
        <v>8055.0127602608663</v>
      </c>
      <c r="BJ36" s="348">
        <f t="shared" si="2511"/>
        <v>8457.7633982739098</v>
      </c>
      <c r="BK36" s="348">
        <f t="shared" si="2511"/>
        <v>8860.5140362869533</v>
      </c>
      <c r="BL36" s="348">
        <f t="shared" si="2511"/>
        <v>9263.2646742999968</v>
      </c>
      <c r="BM36" s="348">
        <f t="shared" si="2511"/>
        <v>9666.0153123130403</v>
      </c>
      <c r="BN36" s="349">
        <f t="shared" si="2511"/>
        <v>10068.765950326084</v>
      </c>
      <c r="BO36" s="347">
        <f t="shared" ref="BO36:CS36" si="2512">+$AE$36*BO6</f>
        <v>414.33260519731186</v>
      </c>
      <c r="BP36" s="348">
        <f t="shared" si="2512"/>
        <v>828.66521039462373</v>
      </c>
      <c r="BQ36" s="348">
        <f t="shared" si="2512"/>
        <v>1242.9978155919357</v>
      </c>
      <c r="BR36" s="348">
        <f t="shared" si="2512"/>
        <v>1657.3304207892475</v>
      </c>
      <c r="BS36" s="348">
        <f t="shared" si="2512"/>
        <v>2071.6630259865592</v>
      </c>
      <c r="BT36" s="348">
        <f t="shared" si="2512"/>
        <v>2485.9956311838714</v>
      </c>
      <c r="BU36" s="348">
        <f t="shared" si="2512"/>
        <v>2900.3282363811832</v>
      </c>
      <c r="BV36" s="348">
        <f t="shared" si="2512"/>
        <v>3314.6608415784949</v>
      </c>
      <c r="BW36" s="348">
        <f t="shared" si="2512"/>
        <v>3728.9934467758067</v>
      </c>
      <c r="BX36" s="348">
        <f t="shared" si="2512"/>
        <v>4143.3260519731184</v>
      </c>
      <c r="BY36" s="348">
        <f t="shared" si="2512"/>
        <v>4557.6586571704302</v>
      </c>
      <c r="BZ36" s="348">
        <f t="shared" si="2512"/>
        <v>4971.9912623677428</v>
      </c>
      <c r="CA36" s="348">
        <f t="shared" si="2512"/>
        <v>5386.3238675650546</v>
      </c>
      <c r="CB36" s="348">
        <f t="shared" si="2512"/>
        <v>5800.6564727623663</v>
      </c>
      <c r="CC36" s="348">
        <f t="shared" si="2512"/>
        <v>6214.9890779596781</v>
      </c>
      <c r="CD36" s="348">
        <f t="shared" si="2512"/>
        <v>6629.3216831569898</v>
      </c>
      <c r="CE36" s="348">
        <f t="shared" si="2512"/>
        <v>7043.6542883543016</v>
      </c>
      <c r="CF36" s="348">
        <f t="shared" si="2512"/>
        <v>7457.9868935516133</v>
      </c>
      <c r="CG36" s="348">
        <f t="shared" si="2512"/>
        <v>7872.3194987489251</v>
      </c>
      <c r="CH36" s="348">
        <f t="shared" si="2512"/>
        <v>8286.6521039462368</v>
      </c>
      <c r="CI36" s="348">
        <f t="shared" si="2512"/>
        <v>8700.9847091435495</v>
      </c>
      <c r="CJ36" s="348">
        <f t="shared" si="2512"/>
        <v>9115.3173143408603</v>
      </c>
      <c r="CK36" s="348">
        <f t="shared" si="2512"/>
        <v>9529.649919538173</v>
      </c>
      <c r="CL36" s="348">
        <f t="shared" si="2512"/>
        <v>9943.9825247354856</v>
      </c>
      <c r="CM36" s="348">
        <f t="shared" si="2512"/>
        <v>10358.315129932796</v>
      </c>
      <c r="CN36" s="348">
        <f t="shared" si="2512"/>
        <v>10772.647735130109</v>
      </c>
      <c r="CO36" s="348">
        <f t="shared" si="2512"/>
        <v>11186.98034032742</v>
      </c>
      <c r="CP36" s="348">
        <f t="shared" si="2512"/>
        <v>11601.312945524733</v>
      </c>
      <c r="CQ36" s="348">
        <f t="shared" si="2512"/>
        <v>12015.645550722043</v>
      </c>
      <c r="CR36" s="348">
        <f t="shared" si="2512"/>
        <v>12429.978155919356</v>
      </c>
      <c r="CS36" s="349">
        <f t="shared" si="2512"/>
        <v>12844.310761116667</v>
      </c>
      <c r="CT36" s="347">
        <f t="shared" ref="CT36:DU36" si="2513">+$AF$36*CT6</f>
        <v>501.61829254251461</v>
      </c>
      <c r="CU36" s="348">
        <f t="shared" si="2513"/>
        <v>1003.2365850850292</v>
      </c>
      <c r="CV36" s="348">
        <f t="shared" si="2513"/>
        <v>1504.8548776275438</v>
      </c>
      <c r="CW36" s="348">
        <f t="shared" si="2513"/>
        <v>2006.4731701700584</v>
      </c>
      <c r="CX36" s="348">
        <f t="shared" si="2513"/>
        <v>2508.091462712573</v>
      </c>
      <c r="CY36" s="348">
        <f t="shared" si="2513"/>
        <v>3009.7097552550877</v>
      </c>
      <c r="CZ36" s="348">
        <f t="shared" si="2513"/>
        <v>3511.3280477976023</v>
      </c>
      <c r="DA36" s="348">
        <f t="shared" si="2513"/>
        <v>4012.9463403401169</v>
      </c>
      <c r="DB36" s="348">
        <f t="shared" si="2513"/>
        <v>4514.5646328826315</v>
      </c>
      <c r="DC36" s="348">
        <f t="shared" si="2513"/>
        <v>5016.1829254251461</v>
      </c>
      <c r="DD36" s="348">
        <f t="shared" si="2513"/>
        <v>5517.8012179676607</v>
      </c>
      <c r="DE36" s="348">
        <f t="shared" si="2513"/>
        <v>6019.4195105101753</v>
      </c>
      <c r="DF36" s="348">
        <f t="shared" si="2513"/>
        <v>6521.0378030526899</v>
      </c>
      <c r="DG36" s="348">
        <f t="shared" si="2513"/>
        <v>7022.6560955952045</v>
      </c>
      <c r="DH36" s="348">
        <f t="shared" si="2513"/>
        <v>7524.2743881377191</v>
      </c>
      <c r="DI36" s="348">
        <f t="shared" si="2513"/>
        <v>8025.8926806802338</v>
      </c>
      <c r="DJ36" s="348">
        <f t="shared" si="2513"/>
        <v>8527.5109732227484</v>
      </c>
      <c r="DK36" s="348">
        <f t="shared" si="2513"/>
        <v>9029.129265765263</v>
      </c>
      <c r="DL36" s="348">
        <f t="shared" si="2513"/>
        <v>9530.7475583077776</v>
      </c>
      <c r="DM36" s="348">
        <f t="shared" si="2513"/>
        <v>10032.365850850292</v>
      </c>
      <c r="DN36" s="348">
        <f t="shared" si="2513"/>
        <v>10533.984143392807</v>
      </c>
      <c r="DO36" s="348">
        <f t="shared" si="2513"/>
        <v>11035.602435935321</v>
      </c>
      <c r="DP36" s="348">
        <f t="shared" si="2513"/>
        <v>11537.220728477836</v>
      </c>
      <c r="DQ36" s="348">
        <f t="shared" si="2513"/>
        <v>12038.839021020351</v>
      </c>
      <c r="DR36" s="348">
        <f t="shared" si="2513"/>
        <v>12540.457313562865</v>
      </c>
      <c r="DS36" s="348">
        <f t="shared" si="2513"/>
        <v>13042.07560610538</v>
      </c>
      <c r="DT36" s="348">
        <f t="shared" si="2513"/>
        <v>13543.693898647894</v>
      </c>
      <c r="DU36" s="348">
        <f t="shared" si="2513"/>
        <v>14045.312191190409</v>
      </c>
      <c r="DV36" s="347">
        <f t="shared" ref="DV36:EZ36" si="2514">+$AG$36*DV6</f>
        <v>567.41971144107333</v>
      </c>
      <c r="DW36" s="348">
        <f t="shared" si="2514"/>
        <v>1134.8394228821467</v>
      </c>
      <c r="DX36" s="348">
        <f t="shared" si="2514"/>
        <v>1702.25913432322</v>
      </c>
      <c r="DY36" s="348">
        <f t="shared" si="2514"/>
        <v>2269.6788457642933</v>
      </c>
      <c r="DZ36" s="348">
        <f t="shared" si="2514"/>
        <v>2837.0985572053669</v>
      </c>
      <c r="EA36" s="348">
        <f t="shared" si="2514"/>
        <v>3404.51826864644</v>
      </c>
      <c r="EB36" s="348">
        <f t="shared" si="2514"/>
        <v>3971.9379800875131</v>
      </c>
      <c r="EC36" s="348">
        <f t="shared" si="2514"/>
        <v>4539.3576915285867</v>
      </c>
      <c r="ED36" s="348">
        <f t="shared" si="2514"/>
        <v>5106.7774029696602</v>
      </c>
      <c r="EE36" s="348">
        <f t="shared" si="2514"/>
        <v>5674.1971144107338</v>
      </c>
      <c r="EF36" s="348">
        <f t="shared" si="2514"/>
        <v>6241.6168258518064</v>
      </c>
      <c r="EG36" s="348">
        <f t="shared" si="2514"/>
        <v>6809.03653729288</v>
      </c>
      <c r="EH36" s="348">
        <f t="shared" si="2514"/>
        <v>7376.4562487339535</v>
      </c>
      <c r="EI36" s="348">
        <f t="shared" si="2514"/>
        <v>7943.8759601750262</v>
      </c>
      <c r="EJ36" s="348">
        <f t="shared" si="2514"/>
        <v>8511.2956716161007</v>
      </c>
      <c r="EK36" s="348">
        <f t="shared" si="2514"/>
        <v>9078.7153830571733</v>
      </c>
      <c r="EL36" s="348">
        <f t="shared" si="2514"/>
        <v>9646.135094498246</v>
      </c>
      <c r="EM36" s="348">
        <f t="shared" si="2514"/>
        <v>10213.55480593932</v>
      </c>
      <c r="EN36" s="348">
        <f t="shared" si="2514"/>
        <v>10780.974517380393</v>
      </c>
      <c r="EO36" s="348">
        <f t="shared" si="2514"/>
        <v>11348.394228821468</v>
      </c>
      <c r="EP36" s="348">
        <f t="shared" si="2514"/>
        <v>11915.81394026254</v>
      </c>
      <c r="EQ36" s="348">
        <f t="shared" si="2514"/>
        <v>12483.233651703613</v>
      </c>
      <c r="ER36" s="348">
        <f t="shared" si="2514"/>
        <v>13050.653363144687</v>
      </c>
      <c r="ES36" s="348">
        <f t="shared" si="2514"/>
        <v>13618.07307458576</v>
      </c>
      <c r="ET36" s="348">
        <f t="shared" si="2514"/>
        <v>14185.492786026833</v>
      </c>
      <c r="EU36" s="348">
        <f t="shared" si="2514"/>
        <v>14752.912497467907</v>
      </c>
      <c r="EV36" s="348">
        <f t="shared" si="2514"/>
        <v>15320.33220890898</v>
      </c>
      <c r="EW36" s="348">
        <f t="shared" si="2514"/>
        <v>15887.751920350052</v>
      </c>
      <c r="EX36" s="348">
        <f t="shared" si="2514"/>
        <v>16455.171631791127</v>
      </c>
      <c r="EY36" s="348">
        <f t="shared" si="2514"/>
        <v>17022.591343232201</v>
      </c>
      <c r="EZ36" s="348">
        <f t="shared" si="2514"/>
        <v>17590.011054673272</v>
      </c>
      <c r="FA36" s="347">
        <f t="shared" ref="FA36:GD36" si="2515">+$AH$36*FA6</f>
        <v>559.74013583810768</v>
      </c>
      <c r="FB36" s="348">
        <f t="shared" si="2515"/>
        <v>1119.4802716762154</v>
      </c>
      <c r="FC36" s="348">
        <f t="shared" si="2515"/>
        <v>1679.2204075143231</v>
      </c>
      <c r="FD36" s="348">
        <f t="shared" si="2515"/>
        <v>2238.9605433524307</v>
      </c>
      <c r="FE36" s="348">
        <f t="shared" si="2515"/>
        <v>2798.7006791905383</v>
      </c>
      <c r="FF36" s="348">
        <f t="shared" si="2515"/>
        <v>3358.4408150286463</v>
      </c>
      <c r="FG36" s="348">
        <f t="shared" si="2515"/>
        <v>3918.1809508667538</v>
      </c>
      <c r="FH36" s="348">
        <f t="shared" si="2515"/>
        <v>4477.9210867048614</v>
      </c>
      <c r="FI36" s="348">
        <f t="shared" si="2515"/>
        <v>5037.661222542969</v>
      </c>
      <c r="FJ36" s="348">
        <f t="shared" si="2515"/>
        <v>5597.4013583810765</v>
      </c>
      <c r="FK36" s="348">
        <f t="shared" si="2515"/>
        <v>6157.1414942191841</v>
      </c>
      <c r="FL36" s="348">
        <f t="shared" si="2515"/>
        <v>6716.8816300572926</v>
      </c>
      <c r="FM36" s="348">
        <f t="shared" si="2515"/>
        <v>7276.6217658954001</v>
      </c>
      <c r="FN36" s="348">
        <f t="shared" si="2515"/>
        <v>7836.3619017335077</v>
      </c>
      <c r="FO36" s="348">
        <f t="shared" si="2515"/>
        <v>8396.1020375716143</v>
      </c>
      <c r="FP36" s="348">
        <f t="shared" si="2515"/>
        <v>8955.8421734097228</v>
      </c>
      <c r="FQ36" s="348">
        <f t="shared" si="2515"/>
        <v>9515.5823092478313</v>
      </c>
      <c r="FR36" s="348">
        <f t="shared" si="2515"/>
        <v>10075.322445085938</v>
      </c>
      <c r="FS36" s="348">
        <f t="shared" si="2515"/>
        <v>10635.062580924046</v>
      </c>
      <c r="FT36" s="348">
        <f t="shared" si="2515"/>
        <v>11194.802716762153</v>
      </c>
      <c r="FU36" s="348">
        <f t="shared" si="2515"/>
        <v>11754.542852600262</v>
      </c>
      <c r="FV36" s="348">
        <f t="shared" si="2515"/>
        <v>12314.282988438368</v>
      </c>
      <c r="FW36" s="348">
        <f t="shared" si="2515"/>
        <v>12874.023124276477</v>
      </c>
      <c r="FX36" s="348">
        <f t="shared" si="2515"/>
        <v>13433.763260114585</v>
      </c>
      <c r="FY36" s="348">
        <f t="shared" si="2515"/>
        <v>13993.503395952692</v>
      </c>
      <c r="FZ36" s="348">
        <f t="shared" si="2515"/>
        <v>14553.2435317908</v>
      </c>
      <c r="GA36" s="348">
        <f t="shared" si="2515"/>
        <v>15112.983667628907</v>
      </c>
      <c r="GB36" s="348">
        <f t="shared" si="2515"/>
        <v>15672.723803467015</v>
      </c>
      <c r="GC36" s="348">
        <f t="shared" si="2515"/>
        <v>16232.463939305122</v>
      </c>
      <c r="GD36" s="348">
        <f t="shared" si="2515"/>
        <v>16792.204075143229</v>
      </c>
      <c r="GE36" s="347">
        <f t="shared" ref="GE36:HI36" si="2516">+$AI$36*GE6</f>
        <v>657.49246652093927</v>
      </c>
      <c r="GF36" s="348">
        <f t="shared" si="2516"/>
        <v>1314.9849330418785</v>
      </c>
      <c r="GG36" s="348">
        <f t="shared" si="2516"/>
        <v>1972.4773995628179</v>
      </c>
      <c r="GH36" s="348">
        <f t="shared" si="2516"/>
        <v>2629.9698660837571</v>
      </c>
      <c r="GI36" s="348">
        <f t="shared" si="2516"/>
        <v>3287.4623326046963</v>
      </c>
      <c r="GJ36" s="348">
        <f t="shared" si="2516"/>
        <v>3944.9547991256359</v>
      </c>
      <c r="GK36" s="348">
        <f t="shared" si="2516"/>
        <v>4602.447265646575</v>
      </c>
      <c r="GL36" s="348">
        <f t="shared" si="2516"/>
        <v>5259.9397321675142</v>
      </c>
      <c r="GM36" s="348">
        <f t="shared" si="2516"/>
        <v>5917.4321986884534</v>
      </c>
      <c r="GN36" s="348">
        <f t="shared" si="2516"/>
        <v>6574.9246652093925</v>
      </c>
      <c r="GO36" s="348">
        <f t="shared" si="2516"/>
        <v>7232.4171317303317</v>
      </c>
      <c r="GP36" s="348">
        <f t="shared" si="2516"/>
        <v>7889.9095982512717</v>
      </c>
      <c r="GQ36" s="348">
        <f t="shared" si="2516"/>
        <v>8547.40206477221</v>
      </c>
      <c r="GR36" s="348">
        <f t="shared" si="2516"/>
        <v>9204.8945312931501</v>
      </c>
      <c r="GS36" s="348">
        <f t="shared" si="2516"/>
        <v>9862.3869978140883</v>
      </c>
      <c r="GT36" s="348">
        <f t="shared" si="2516"/>
        <v>10519.879464335028</v>
      </c>
      <c r="GU36" s="348">
        <f t="shared" si="2516"/>
        <v>11177.371930855968</v>
      </c>
      <c r="GV36" s="348">
        <f t="shared" si="2516"/>
        <v>11834.864397376907</v>
      </c>
      <c r="GW36" s="348">
        <f t="shared" si="2516"/>
        <v>12492.356863897847</v>
      </c>
      <c r="GX36" s="348">
        <f t="shared" si="2516"/>
        <v>13149.849330418785</v>
      </c>
      <c r="GY36" s="348">
        <f t="shared" si="2516"/>
        <v>13807.341796939725</v>
      </c>
      <c r="GZ36" s="348">
        <f t="shared" si="2516"/>
        <v>14464.834263460663</v>
      </c>
      <c r="HA36" s="348">
        <f t="shared" si="2516"/>
        <v>15122.326729981603</v>
      </c>
      <c r="HB36" s="348">
        <f t="shared" si="2516"/>
        <v>15779.819196502543</v>
      </c>
      <c r="HC36" s="348">
        <f t="shared" si="2516"/>
        <v>16437.311663023484</v>
      </c>
      <c r="HD36" s="348">
        <f t="shared" si="2516"/>
        <v>17094.80412954442</v>
      </c>
      <c r="HE36" s="348">
        <f t="shared" si="2516"/>
        <v>17752.29659606536</v>
      </c>
      <c r="HF36" s="348">
        <f t="shared" si="2516"/>
        <v>18409.7890625863</v>
      </c>
      <c r="HG36" s="348">
        <f t="shared" si="2516"/>
        <v>19067.28152910724</v>
      </c>
      <c r="HH36" s="348">
        <f t="shared" si="2516"/>
        <v>19724.773995628177</v>
      </c>
      <c r="HI36" s="349">
        <f t="shared" si="2516"/>
        <v>20382.266462149117</v>
      </c>
      <c r="HJ36" s="347">
        <f t="shared" ref="HJ36:IM36" si="2517">+$AJ$36*HJ6</f>
        <v>871.97563914889281</v>
      </c>
      <c r="HK36" s="348">
        <f t="shared" si="2517"/>
        <v>1743.9512782977856</v>
      </c>
      <c r="HL36" s="348">
        <f t="shared" si="2517"/>
        <v>2615.9269174466785</v>
      </c>
      <c r="HM36" s="348">
        <f t="shared" si="2517"/>
        <v>3487.9025565955712</v>
      </c>
      <c r="HN36" s="348">
        <f t="shared" si="2517"/>
        <v>4359.8781957444644</v>
      </c>
      <c r="HO36" s="348">
        <f t="shared" si="2517"/>
        <v>5231.8538348933571</v>
      </c>
      <c r="HP36" s="348">
        <f t="shared" si="2517"/>
        <v>6103.8294740422498</v>
      </c>
      <c r="HQ36" s="348">
        <f t="shared" si="2517"/>
        <v>6975.8051131911425</v>
      </c>
      <c r="HR36" s="348">
        <f t="shared" si="2517"/>
        <v>7847.7807523400352</v>
      </c>
      <c r="HS36" s="348">
        <f t="shared" si="2517"/>
        <v>8719.7563914889288</v>
      </c>
      <c r="HT36" s="348">
        <f t="shared" si="2517"/>
        <v>9591.7320306378206</v>
      </c>
      <c r="HU36" s="348">
        <f t="shared" si="2517"/>
        <v>10463.707669786714</v>
      </c>
      <c r="HV36" s="348">
        <f t="shared" si="2517"/>
        <v>11335.683308935606</v>
      </c>
      <c r="HW36" s="348">
        <f t="shared" si="2517"/>
        <v>12207.6589480845</v>
      </c>
      <c r="HX36" s="348">
        <f t="shared" si="2517"/>
        <v>13079.634587233391</v>
      </c>
      <c r="HY36" s="348">
        <f t="shared" si="2517"/>
        <v>13951.610226382285</v>
      </c>
      <c r="HZ36" s="348">
        <f t="shared" si="2517"/>
        <v>14823.585865531179</v>
      </c>
      <c r="IA36" s="348">
        <f t="shared" si="2517"/>
        <v>15695.56150468007</v>
      </c>
      <c r="IB36" s="348">
        <f t="shared" si="2517"/>
        <v>16567.537143828962</v>
      </c>
      <c r="IC36" s="348">
        <f t="shared" si="2517"/>
        <v>17439.512782977858</v>
      </c>
      <c r="ID36" s="348">
        <f t="shared" si="2517"/>
        <v>18311.488422126749</v>
      </c>
      <c r="IE36" s="348">
        <f t="shared" si="2517"/>
        <v>19183.464061275641</v>
      </c>
      <c r="IF36" s="348">
        <f t="shared" si="2517"/>
        <v>20055.439700424533</v>
      </c>
      <c r="IG36" s="348">
        <f t="shared" si="2517"/>
        <v>20927.415339573428</v>
      </c>
      <c r="IH36" s="348">
        <f t="shared" si="2517"/>
        <v>21799.39097872232</v>
      </c>
      <c r="II36" s="348">
        <f t="shared" si="2517"/>
        <v>22671.366617871212</v>
      </c>
      <c r="IJ36" s="348">
        <f t="shared" si="2517"/>
        <v>23543.342257020107</v>
      </c>
      <c r="IK36" s="348">
        <f t="shared" si="2517"/>
        <v>24415.317896168999</v>
      </c>
      <c r="IL36" s="348">
        <f t="shared" si="2517"/>
        <v>25287.293535317891</v>
      </c>
      <c r="IM36" s="348">
        <f t="shared" si="2517"/>
        <v>26159.269174466783</v>
      </c>
      <c r="IN36" s="347">
        <f t="shared" ref="IN36:JR36" si="2518">+$AK$36*IN6</f>
        <v>783.90043692542099</v>
      </c>
      <c r="IO36" s="348">
        <f t="shared" si="2518"/>
        <v>1567.800873850842</v>
      </c>
      <c r="IP36" s="348">
        <f t="shared" si="2518"/>
        <v>2351.7013107762632</v>
      </c>
      <c r="IQ36" s="348">
        <f t="shared" si="2518"/>
        <v>3135.601747701684</v>
      </c>
      <c r="IR36" s="348">
        <f t="shared" si="2518"/>
        <v>3919.5021846271047</v>
      </c>
      <c r="IS36" s="348">
        <f t="shared" si="2518"/>
        <v>4703.4026215525264</v>
      </c>
      <c r="IT36" s="348">
        <f t="shared" si="2518"/>
        <v>5487.3030584779472</v>
      </c>
      <c r="IU36" s="348">
        <f t="shared" si="2518"/>
        <v>6271.2034954033679</v>
      </c>
      <c r="IV36" s="348">
        <f t="shared" si="2518"/>
        <v>7055.1039323287887</v>
      </c>
      <c r="IW36" s="348">
        <f t="shared" si="2518"/>
        <v>7839.0043692542095</v>
      </c>
      <c r="IX36" s="348">
        <f t="shared" si="2518"/>
        <v>8622.9048061796311</v>
      </c>
      <c r="IY36" s="348">
        <f t="shared" si="2518"/>
        <v>9406.8052431050528</v>
      </c>
      <c r="IZ36" s="348">
        <f t="shared" si="2518"/>
        <v>10190.705680030473</v>
      </c>
      <c r="JA36" s="348">
        <f t="shared" si="2518"/>
        <v>10974.606116955894</v>
      </c>
      <c r="JB36" s="348">
        <f t="shared" si="2518"/>
        <v>11758.506553881314</v>
      </c>
      <c r="JC36" s="348">
        <f t="shared" si="2518"/>
        <v>12542.406990806736</v>
      </c>
      <c r="JD36" s="348">
        <f t="shared" si="2518"/>
        <v>13326.307427732158</v>
      </c>
      <c r="JE36" s="348">
        <f t="shared" si="2518"/>
        <v>14110.207864657577</v>
      </c>
      <c r="JF36" s="348">
        <f t="shared" si="2518"/>
        <v>14894.108301582999</v>
      </c>
      <c r="JG36" s="348">
        <f t="shared" si="2518"/>
        <v>15678.008738508419</v>
      </c>
      <c r="JH36" s="348">
        <f t="shared" si="2518"/>
        <v>16461.909175433841</v>
      </c>
      <c r="JI36" s="348">
        <f t="shared" si="2518"/>
        <v>17245.809612359262</v>
      </c>
      <c r="JJ36" s="348">
        <f t="shared" si="2518"/>
        <v>18029.710049284684</v>
      </c>
      <c r="JK36" s="348">
        <f t="shared" si="2518"/>
        <v>18813.610486210106</v>
      </c>
      <c r="JL36" s="348">
        <f t="shared" si="2518"/>
        <v>19597.510923135524</v>
      </c>
      <c r="JM36" s="348">
        <f t="shared" si="2518"/>
        <v>20381.411360060945</v>
      </c>
      <c r="JN36" s="348">
        <f t="shared" si="2518"/>
        <v>21165.311796986367</v>
      </c>
      <c r="JO36" s="348">
        <f t="shared" si="2518"/>
        <v>21949.212233911789</v>
      </c>
      <c r="JP36" s="348">
        <f t="shared" si="2518"/>
        <v>22733.11267083721</v>
      </c>
      <c r="JQ36" s="348">
        <f t="shared" si="2518"/>
        <v>23517.013107762628</v>
      </c>
      <c r="JR36" s="349">
        <f t="shared" si="2518"/>
        <v>24300.91354468805</v>
      </c>
      <c r="JS36" s="347">
        <f t="shared" ref="JS36:KW36" si="2519">+$AL$36*JS6</f>
        <v>855.34051377282253</v>
      </c>
      <c r="JT36" s="348">
        <f t="shared" si="2519"/>
        <v>1710.6810275456451</v>
      </c>
      <c r="JU36" s="348">
        <f t="shared" si="2519"/>
        <v>2566.0215413184678</v>
      </c>
      <c r="JV36" s="348">
        <f t="shared" si="2519"/>
        <v>3421.3620550912901</v>
      </c>
      <c r="JW36" s="348">
        <f t="shared" si="2519"/>
        <v>4276.7025688641124</v>
      </c>
      <c r="JX36" s="348">
        <f t="shared" si="2519"/>
        <v>5132.0430826369357</v>
      </c>
      <c r="JY36" s="348">
        <f t="shared" si="2519"/>
        <v>5987.383596409758</v>
      </c>
      <c r="JZ36" s="348">
        <f t="shared" si="2519"/>
        <v>6842.7241101825803</v>
      </c>
      <c r="KA36" s="348">
        <f t="shared" si="2519"/>
        <v>7698.0646239554026</v>
      </c>
      <c r="KB36" s="348">
        <f t="shared" si="2519"/>
        <v>8553.4051377282249</v>
      </c>
      <c r="KC36" s="348">
        <f t="shared" si="2519"/>
        <v>9408.7456515010472</v>
      </c>
      <c r="KD36" s="348">
        <f t="shared" si="2519"/>
        <v>10264.086165273871</v>
      </c>
      <c r="KE36" s="348">
        <f t="shared" si="2519"/>
        <v>11119.426679046694</v>
      </c>
      <c r="KF36" s="348">
        <f t="shared" si="2519"/>
        <v>11974.767192819516</v>
      </c>
      <c r="KG36" s="348">
        <f t="shared" si="2519"/>
        <v>12830.107706592338</v>
      </c>
      <c r="KH36" s="348">
        <f t="shared" si="2519"/>
        <v>13685.448220365161</v>
      </c>
      <c r="KI36" s="348">
        <f t="shared" si="2519"/>
        <v>14540.788734137983</v>
      </c>
      <c r="KJ36" s="348">
        <f t="shared" si="2519"/>
        <v>15396.129247910805</v>
      </c>
      <c r="KK36" s="348">
        <f t="shared" si="2519"/>
        <v>16251.469761683627</v>
      </c>
      <c r="KL36" s="348">
        <f t="shared" si="2519"/>
        <v>17106.81027545645</v>
      </c>
      <c r="KM36" s="348">
        <f t="shared" si="2519"/>
        <v>17962.150789229272</v>
      </c>
      <c r="KN36" s="348">
        <f t="shared" si="2519"/>
        <v>18817.491303002094</v>
      </c>
      <c r="KO36" s="348">
        <f t="shared" si="2519"/>
        <v>19672.831816774917</v>
      </c>
      <c r="KP36" s="348">
        <f t="shared" si="2519"/>
        <v>20528.172330547743</v>
      </c>
      <c r="KQ36" s="348">
        <f t="shared" si="2519"/>
        <v>21383.512844320565</v>
      </c>
      <c r="KR36" s="348">
        <f t="shared" si="2519"/>
        <v>22238.853358093387</v>
      </c>
      <c r="KS36" s="348">
        <f t="shared" si="2519"/>
        <v>23094.19387186621</v>
      </c>
      <c r="KT36" s="348">
        <f t="shared" si="2519"/>
        <v>23949.534385639032</v>
      </c>
      <c r="KU36" s="348">
        <f t="shared" si="2519"/>
        <v>24804.874899411854</v>
      </c>
      <c r="KV36" s="348">
        <f t="shared" si="2519"/>
        <v>25660.215413184676</v>
      </c>
      <c r="KW36" s="349">
        <f t="shared" si="2519"/>
        <v>26515.555926957499</v>
      </c>
      <c r="KX36" s="347">
        <f t="shared" ref="KX36:MA36" si="2520">+$AM$36*KX6</f>
        <v>969.01953809675967</v>
      </c>
      <c r="KY36" s="348">
        <f t="shared" si="2520"/>
        <v>1938.0390761935193</v>
      </c>
      <c r="KZ36" s="348">
        <f t="shared" si="2520"/>
        <v>2907.0586142902789</v>
      </c>
      <c r="LA36" s="348">
        <f t="shared" si="2520"/>
        <v>3876.0781523870387</v>
      </c>
      <c r="LB36" s="348">
        <f t="shared" si="2520"/>
        <v>4845.097690483798</v>
      </c>
      <c r="LC36" s="348">
        <f t="shared" si="2520"/>
        <v>5814.1172285805578</v>
      </c>
      <c r="LD36" s="348">
        <f t="shared" si="2520"/>
        <v>6783.1367666773176</v>
      </c>
      <c r="LE36" s="348">
        <f t="shared" si="2520"/>
        <v>7752.1563047740774</v>
      </c>
      <c r="LF36" s="348">
        <f t="shared" si="2520"/>
        <v>8721.1758428708363</v>
      </c>
      <c r="LG36" s="348">
        <f t="shared" si="2520"/>
        <v>9690.1953809675961</v>
      </c>
      <c r="LH36" s="348">
        <f t="shared" si="2520"/>
        <v>10659.214919064356</v>
      </c>
      <c r="LI36" s="348">
        <f t="shared" si="2520"/>
        <v>11628.234457161116</v>
      </c>
      <c r="LJ36" s="348">
        <f t="shared" si="2520"/>
        <v>12597.253995257875</v>
      </c>
      <c r="LK36" s="348">
        <f t="shared" si="2520"/>
        <v>13566.273533354635</v>
      </c>
      <c r="LL36" s="348">
        <f t="shared" si="2520"/>
        <v>14535.293071451395</v>
      </c>
      <c r="LM36" s="348">
        <f t="shared" si="2520"/>
        <v>15504.312609548155</v>
      </c>
      <c r="LN36" s="348">
        <f t="shared" si="2520"/>
        <v>16473.332147644913</v>
      </c>
      <c r="LO36" s="348">
        <f t="shared" si="2520"/>
        <v>17442.351685741673</v>
      </c>
      <c r="LP36" s="348">
        <f t="shared" si="2520"/>
        <v>18411.371223838432</v>
      </c>
      <c r="LQ36" s="348">
        <f t="shared" si="2520"/>
        <v>19380.390761935192</v>
      </c>
      <c r="LR36" s="348">
        <f t="shared" si="2520"/>
        <v>20349.410300031952</v>
      </c>
      <c r="LS36" s="348">
        <f t="shared" si="2520"/>
        <v>21318.429838128712</v>
      </c>
      <c r="LT36" s="348">
        <f t="shared" si="2520"/>
        <v>22287.449376225471</v>
      </c>
      <c r="LU36" s="348">
        <f t="shared" si="2520"/>
        <v>23256.468914322231</v>
      </c>
      <c r="LV36" s="348">
        <f t="shared" si="2520"/>
        <v>24225.488452418991</v>
      </c>
      <c r="LW36" s="348">
        <f t="shared" si="2520"/>
        <v>25194.507990515751</v>
      </c>
      <c r="LX36" s="348">
        <f t="shared" si="2520"/>
        <v>26163.527528612511</v>
      </c>
      <c r="LY36" s="348">
        <f t="shared" si="2520"/>
        <v>27132.54706670927</v>
      </c>
      <c r="LZ36" s="348">
        <f t="shared" si="2520"/>
        <v>28101.56660480603</v>
      </c>
      <c r="MA36" s="348">
        <f t="shared" si="2520"/>
        <v>29070.58614290279</v>
      </c>
      <c r="MB36" s="347">
        <f t="shared" ref="MB36:NF36" si="2521">+$AN$36*MB6</f>
        <v>965.94836556240284</v>
      </c>
      <c r="MC36" s="348">
        <f t="shared" si="2521"/>
        <v>1931.8967311248057</v>
      </c>
      <c r="MD36" s="348">
        <f t="shared" si="2521"/>
        <v>2897.8450966872088</v>
      </c>
      <c r="ME36" s="348">
        <f t="shared" si="2521"/>
        <v>3863.7934622496114</v>
      </c>
      <c r="MF36" s="348">
        <f t="shared" si="2521"/>
        <v>4829.741827812014</v>
      </c>
      <c r="MG36" s="348">
        <f t="shared" si="2521"/>
        <v>5795.6901933744175</v>
      </c>
      <c r="MH36" s="348">
        <f t="shared" si="2521"/>
        <v>6761.6385589368201</v>
      </c>
      <c r="MI36" s="348">
        <f t="shared" si="2521"/>
        <v>7727.5869244992227</v>
      </c>
      <c r="MJ36" s="348">
        <f t="shared" si="2521"/>
        <v>8693.5352900616253</v>
      </c>
      <c r="MK36" s="348">
        <f t="shared" si="2521"/>
        <v>9659.483655624028</v>
      </c>
      <c r="ML36" s="348">
        <f t="shared" si="2521"/>
        <v>10625.432021186431</v>
      </c>
      <c r="MM36" s="348">
        <f t="shared" si="2521"/>
        <v>11591.380386748835</v>
      </c>
      <c r="MN36" s="348">
        <f t="shared" si="2521"/>
        <v>12557.328752311238</v>
      </c>
      <c r="MO36" s="348">
        <f t="shared" si="2521"/>
        <v>13523.27711787364</v>
      </c>
      <c r="MP36" s="348">
        <f t="shared" si="2521"/>
        <v>14489.225483436043</v>
      </c>
      <c r="MQ36" s="348">
        <f t="shared" si="2521"/>
        <v>15455.173848998445</v>
      </c>
      <c r="MR36" s="348">
        <f t="shared" si="2521"/>
        <v>16421.122214560848</v>
      </c>
      <c r="MS36" s="348">
        <f t="shared" si="2521"/>
        <v>17387.070580123251</v>
      </c>
      <c r="MT36" s="348">
        <f t="shared" si="2521"/>
        <v>18353.018945685653</v>
      </c>
      <c r="MU36" s="348">
        <f t="shared" si="2521"/>
        <v>19318.967311248056</v>
      </c>
      <c r="MV36" s="348">
        <f t="shared" si="2521"/>
        <v>20284.915676810459</v>
      </c>
      <c r="MW36" s="348">
        <f t="shared" si="2521"/>
        <v>21250.864042372861</v>
      </c>
      <c r="MX36" s="348">
        <f t="shared" si="2521"/>
        <v>22216.812407935264</v>
      </c>
      <c r="MY36" s="348">
        <f t="shared" si="2521"/>
        <v>23182.76077349767</v>
      </c>
      <c r="MZ36" s="348">
        <f t="shared" si="2521"/>
        <v>24148.709139060073</v>
      </c>
      <c r="NA36" s="348">
        <f t="shared" si="2521"/>
        <v>25114.657504622475</v>
      </c>
      <c r="NB36" s="348">
        <f t="shared" si="2521"/>
        <v>26080.605870184878</v>
      </c>
      <c r="NC36" s="348">
        <f t="shared" si="2521"/>
        <v>27046.55423574728</v>
      </c>
      <c r="ND36" s="348">
        <f t="shared" si="2521"/>
        <v>28012.502601309683</v>
      </c>
      <c r="NE36" s="348">
        <f t="shared" si="2521"/>
        <v>28978.450966872086</v>
      </c>
      <c r="NF36" s="348">
        <f t="shared" si="2521"/>
        <v>29944.399332434488</v>
      </c>
      <c r="NG36" s="347">
        <f t="shared" ref="NG36:OP36" si="2522">+$AO$36*NG6</f>
        <v>900.42396726270977</v>
      </c>
      <c r="NH36" s="348">
        <f t="shared" si="2522"/>
        <v>1800.8479345254195</v>
      </c>
      <c r="NI36" s="348">
        <f t="shared" si="2522"/>
        <v>2701.2719017881291</v>
      </c>
      <c r="NJ36" s="348">
        <f t="shared" si="2522"/>
        <v>3601.6958690508391</v>
      </c>
      <c r="NK36" s="348">
        <f t="shared" si="2522"/>
        <v>4502.1198363135491</v>
      </c>
      <c r="NL36" s="348">
        <f t="shared" si="2522"/>
        <v>5402.5438035762581</v>
      </c>
      <c r="NM36" s="348">
        <f t="shared" si="2522"/>
        <v>6302.9677708389681</v>
      </c>
      <c r="NN36" s="348">
        <f t="shared" si="2522"/>
        <v>7203.3917381016781</v>
      </c>
      <c r="NO36" s="348">
        <f t="shared" si="2522"/>
        <v>8103.8157053643881</v>
      </c>
      <c r="NP36" s="348">
        <f t="shared" si="2522"/>
        <v>9004.2396726270981</v>
      </c>
      <c r="NQ36" s="348">
        <f t="shared" si="2522"/>
        <v>9904.6636398898081</v>
      </c>
      <c r="NR36" s="348">
        <f t="shared" si="2522"/>
        <v>10805.087607152516</v>
      </c>
      <c r="NS36" s="348">
        <f t="shared" si="2522"/>
        <v>11705.511574415226</v>
      </c>
      <c r="NT36" s="348">
        <f t="shared" si="2522"/>
        <v>12605.935541677936</v>
      </c>
      <c r="NU36" s="348">
        <f t="shared" si="2522"/>
        <v>13506.359508940646</v>
      </c>
      <c r="NV36" s="348">
        <f t="shared" si="2522"/>
        <v>14406.783476203356</v>
      </c>
      <c r="NW36" s="348">
        <f t="shared" si="2522"/>
        <v>15307.207443466066</v>
      </c>
      <c r="NX36" s="348">
        <f t="shared" si="2522"/>
        <v>16207.631410728776</v>
      </c>
      <c r="NY36" s="348">
        <f t="shared" si="2522"/>
        <v>17108.055377991484</v>
      </c>
      <c r="NZ36" s="348">
        <f t="shared" si="2522"/>
        <v>18008.479345254196</v>
      </c>
      <c r="OA36" s="348">
        <f t="shared" si="2522"/>
        <v>18908.903312516904</v>
      </c>
      <c r="OB36" s="348">
        <f t="shared" si="2522"/>
        <v>19809.327279779616</v>
      </c>
      <c r="OC36" s="348">
        <f t="shared" si="2522"/>
        <v>20709.751247042324</v>
      </c>
      <c r="OD36" s="348">
        <f t="shared" si="2522"/>
        <v>21610.175214305033</v>
      </c>
      <c r="OE36" s="348">
        <f t="shared" si="2522"/>
        <v>22510.599181567744</v>
      </c>
      <c r="OF36" s="348">
        <f t="shared" si="2522"/>
        <v>23411.023148830453</v>
      </c>
      <c r="OG36" s="348">
        <f t="shared" si="2522"/>
        <v>24311.447116093164</v>
      </c>
      <c r="OH36" s="348">
        <f t="shared" si="2522"/>
        <v>25211.871083355873</v>
      </c>
      <c r="OI36" s="348">
        <f t="shared" si="2522"/>
        <v>26112.295050618584</v>
      </c>
      <c r="OJ36" s="348">
        <f t="shared" si="2522"/>
        <v>27012.719017881293</v>
      </c>
      <c r="OK36" s="348">
        <f t="shared" si="2522"/>
        <v>27913.142985144004</v>
      </c>
      <c r="OL36" s="348">
        <f t="shared" si="2522"/>
        <v>28813.566952406713</v>
      </c>
      <c r="OM36" s="348">
        <f t="shared" si="2522"/>
        <v>29713.990919669421</v>
      </c>
      <c r="ON36" s="348">
        <f t="shared" si="2522"/>
        <v>30614.414886932133</v>
      </c>
      <c r="OO36" s="348">
        <f t="shared" si="2522"/>
        <v>31514.838854194841</v>
      </c>
      <c r="OP36" s="349">
        <f t="shared" si="2522"/>
        <v>32415.262821457552</v>
      </c>
      <c r="OQ36" s="348">
        <f>+AP36/AP6</f>
        <v>402.75063801304333</v>
      </c>
      <c r="OR36" s="348">
        <f t="shared" ref="OR36:RC36" si="2523">+AQ36/AQ6</f>
        <v>402.75063801304333</v>
      </c>
      <c r="OS36" s="348">
        <f t="shared" si="2523"/>
        <v>402.75063801304333</v>
      </c>
      <c r="OT36" s="348">
        <f t="shared" si="2523"/>
        <v>402.75063801304333</v>
      </c>
      <c r="OU36" s="348">
        <f t="shared" si="2523"/>
        <v>402.75063801304333</v>
      </c>
      <c r="OV36" s="348">
        <f t="shared" si="2523"/>
        <v>402.75063801304333</v>
      </c>
      <c r="OW36" s="348">
        <f t="shared" si="2523"/>
        <v>402.75063801304333</v>
      </c>
      <c r="OX36" s="348">
        <f t="shared" si="2523"/>
        <v>402.75063801304333</v>
      </c>
      <c r="OY36" s="348">
        <f t="shared" si="2523"/>
        <v>402.75063801304333</v>
      </c>
      <c r="OZ36" s="348">
        <f t="shared" si="2523"/>
        <v>402.75063801304333</v>
      </c>
      <c r="PA36" s="348">
        <f t="shared" si="2523"/>
        <v>402.75063801304333</v>
      </c>
      <c r="PB36" s="348">
        <f t="shared" si="2523"/>
        <v>402.75063801304333</v>
      </c>
      <c r="PC36" s="348">
        <f t="shared" si="2523"/>
        <v>402.75063801304339</v>
      </c>
      <c r="PD36" s="348">
        <f t="shared" si="2523"/>
        <v>402.75063801304333</v>
      </c>
      <c r="PE36" s="348">
        <f t="shared" si="2523"/>
        <v>402.75063801304333</v>
      </c>
      <c r="PF36" s="348">
        <f t="shared" si="2523"/>
        <v>402.75063801304333</v>
      </c>
      <c r="PG36" s="348">
        <f t="shared" si="2523"/>
        <v>402.75063801304333</v>
      </c>
      <c r="PH36" s="348">
        <f t="shared" si="2523"/>
        <v>402.75063801304333</v>
      </c>
      <c r="PI36" s="348">
        <f t="shared" si="2523"/>
        <v>402.75063801304333</v>
      </c>
      <c r="PJ36" s="348">
        <f t="shared" si="2523"/>
        <v>402.75063801304333</v>
      </c>
      <c r="PK36" s="348">
        <f t="shared" si="2523"/>
        <v>402.75063801304333</v>
      </c>
      <c r="PL36" s="348">
        <f t="shared" si="2523"/>
        <v>402.75063801304333</v>
      </c>
      <c r="PM36" s="348">
        <f t="shared" si="2523"/>
        <v>402.75063801304333</v>
      </c>
      <c r="PN36" s="348">
        <f t="shared" si="2523"/>
        <v>402.75063801304333</v>
      </c>
      <c r="PO36" s="348">
        <f t="shared" si="2523"/>
        <v>402.75063801304333</v>
      </c>
      <c r="PP36" s="348">
        <f t="shared" si="2523"/>
        <v>414.33260519731186</v>
      </c>
      <c r="PQ36" s="348">
        <f t="shared" si="2523"/>
        <v>414.33260519731186</v>
      </c>
      <c r="PR36" s="348">
        <f t="shared" si="2523"/>
        <v>414.33260519731192</v>
      </c>
      <c r="PS36" s="348">
        <f t="shared" si="2523"/>
        <v>414.33260519731186</v>
      </c>
      <c r="PT36" s="348">
        <f t="shared" si="2523"/>
        <v>414.33260519731186</v>
      </c>
      <c r="PU36" s="348">
        <f t="shared" si="2523"/>
        <v>414.33260519731192</v>
      </c>
      <c r="PV36" s="348">
        <f t="shared" si="2523"/>
        <v>414.33260519731186</v>
      </c>
      <c r="PW36" s="348">
        <f t="shared" si="2523"/>
        <v>414.33260519731186</v>
      </c>
      <c r="PX36" s="348">
        <f t="shared" si="2523"/>
        <v>414.33260519731186</v>
      </c>
      <c r="PY36" s="348">
        <f t="shared" si="2523"/>
        <v>414.33260519731186</v>
      </c>
      <c r="PZ36" s="348">
        <f t="shared" si="2523"/>
        <v>414.33260519731181</v>
      </c>
      <c r="QA36" s="348">
        <f t="shared" si="2523"/>
        <v>414.33260519731192</v>
      </c>
      <c r="QB36" s="348">
        <f t="shared" si="2523"/>
        <v>414.33260519731186</v>
      </c>
      <c r="QC36" s="348">
        <f t="shared" si="2523"/>
        <v>414.33260519731186</v>
      </c>
      <c r="QD36" s="348">
        <f t="shared" si="2523"/>
        <v>414.33260519731186</v>
      </c>
      <c r="QE36" s="348">
        <f t="shared" si="2523"/>
        <v>414.33260519731186</v>
      </c>
      <c r="QF36" s="348">
        <f t="shared" si="2523"/>
        <v>414.33260519731186</v>
      </c>
      <c r="QG36" s="348">
        <f t="shared" si="2523"/>
        <v>414.33260519731186</v>
      </c>
      <c r="QH36" s="348">
        <f t="shared" si="2523"/>
        <v>414.33260519731186</v>
      </c>
      <c r="QI36" s="348">
        <f t="shared" si="2523"/>
        <v>414.33260519731186</v>
      </c>
      <c r="QJ36" s="348">
        <f t="shared" si="2523"/>
        <v>414.33260519731186</v>
      </c>
      <c r="QK36" s="348">
        <f t="shared" si="2523"/>
        <v>414.33260519731181</v>
      </c>
      <c r="QL36" s="348">
        <f t="shared" si="2523"/>
        <v>414.33260519731186</v>
      </c>
      <c r="QM36" s="348">
        <f t="shared" si="2523"/>
        <v>414.33260519731192</v>
      </c>
      <c r="QN36" s="348">
        <f t="shared" si="2523"/>
        <v>414.33260519731186</v>
      </c>
      <c r="QO36" s="348">
        <f t="shared" si="2523"/>
        <v>414.33260519731186</v>
      </c>
      <c r="QP36" s="348">
        <f t="shared" si="2523"/>
        <v>414.33260519731186</v>
      </c>
      <c r="QQ36" s="348">
        <f t="shared" si="2523"/>
        <v>414.33260519731186</v>
      </c>
      <c r="QR36" s="348">
        <f t="shared" si="2523"/>
        <v>414.33260519731186</v>
      </c>
      <c r="QS36" s="348">
        <f t="shared" si="2523"/>
        <v>414.33260519731186</v>
      </c>
      <c r="QT36" s="348">
        <f t="shared" si="2523"/>
        <v>414.33260519731186</v>
      </c>
      <c r="QU36" s="348">
        <f t="shared" si="2523"/>
        <v>501.61829254251461</v>
      </c>
      <c r="QV36" s="348">
        <f t="shared" si="2523"/>
        <v>501.61829254251461</v>
      </c>
      <c r="QW36" s="348">
        <f t="shared" si="2523"/>
        <v>501.61829254251461</v>
      </c>
      <c r="QX36" s="348">
        <f t="shared" si="2523"/>
        <v>501.61829254251461</v>
      </c>
      <c r="QY36" s="348">
        <f t="shared" si="2523"/>
        <v>501.61829254251461</v>
      </c>
      <c r="QZ36" s="348">
        <f t="shared" si="2523"/>
        <v>501.61829254251461</v>
      </c>
      <c r="RA36" s="348">
        <f t="shared" si="2523"/>
        <v>501.61829254251461</v>
      </c>
      <c r="RB36" s="348">
        <f t="shared" si="2523"/>
        <v>501.61829254251461</v>
      </c>
      <c r="RC36" s="348">
        <f t="shared" si="2523"/>
        <v>501.61829254251461</v>
      </c>
      <c r="RD36" s="348">
        <f t="shared" ref="RD36:TO36" si="2524">+DC36/DC6</f>
        <v>501.61829254251461</v>
      </c>
      <c r="RE36" s="348">
        <f t="shared" si="2524"/>
        <v>501.61829254251461</v>
      </c>
      <c r="RF36" s="348">
        <f t="shared" si="2524"/>
        <v>501.61829254251461</v>
      </c>
      <c r="RG36" s="348">
        <f t="shared" si="2524"/>
        <v>501.61829254251461</v>
      </c>
      <c r="RH36" s="348">
        <f t="shared" si="2524"/>
        <v>501.61829254251461</v>
      </c>
      <c r="RI36" s="348">
        <f t="shared" si="2524"/>
        <v>501.61829254251461</v>
      </c>
      <c r="RJ36" s="348">
        <f t="shared" si="2524"/>
        <v>501.61829254251461</v>
      </c>
      <c r="RK36" s="348">
        <f t="shared" si="2524"/>
        <v>501.61829254251461</v>
      </c>
      <c r="RL36" s="348">
        <f t="shared" si="2524"/>
        <v>501.61829254251461</v>
      </c>
      <c r="RM36" s="348">
        <f t="shared" si="2524"/>
        <v>501.61829254251461</v>
      </c>
      <c r="RN36" s="348">
        <f t="shared" si="2524"/>
        <v>501.61829254251461</v>
      </c>
      <c r="RO36" s="348">
        <f t="shared" si="2524"/>
        <v>501.61829254251461</v>
      </c>
      <c r="RP36" s="348">
        <f t="shared" si="2524"/>
        <v>501.61829254251461</v>
      </c>
      <c r="RQ36" s="348">
        <f t="shared" si="2524"/>
        <v>501.61829254251461</v>
      </c>
      <c r="RR36" s="348">
        <f t="shared" si="2524"/>
        <v>501.61829254251461</v>
      </c>
      <c r="RS36" s="348">
        <f t="shared" si="2524"/>
        <v>501.61829254251461</v>
      </c>
      <c r="RT36" s="348">
        <f t="shared" si="2524"/>
        <v>501.61829254251461</v>
      </c>
      <c r="RU36" s="348">
        <f t="shared" si="2524"/>
        <v>501.61829254251461</v>
      </c>
      <c r="RV36" s="348">
        <f t="shared" si="2524"/>
        <v>501.61829254251461</v>
      </c>
      <c r="RW36" s="348">
        <f t="shared" si="2524"/>
        <v>567.41971144107333</v>
      </c>
      <c r="RX36" s="348">
        <f t="shared" si="2524"/>
        <v>567.41971144107333</v>
      </c>
      <c r="RY36" s="348">
        <f t="shared" si="2524"/>
        <v>567.41971144107333</v>
      </c>
      <c r="RZ36" s="348">
        <f t="shared" si="2524"/>
        <v>567.41971144107333</v>
      </c>
      <c r="SA36" s="348">
        <f t="shared" si="2524"/>
        <v>567.41971144107333</v>
      </c>
      <c r="SB36" s="348">
        <f t="shared" si="2524"/>
        <v>567.41971144107333</v>
      </c>
      <c r="SC36" s="348">
        <f t="shared" si="2524"/>
        <v>567.41971144107333</v>
      </c>
      <c r="SD36" s="348">
        <f t="shared" si="2524"/>
        <v>567.41971144107333</v>
      </c>
      <c r="SE36" s="348">
        <f t="shared" si="2524"/>
        <v>567.41971144107333</v>
      </c>
      <c r="SF36" s="348">
        <f t="shared" si="2524"/>
        <v>567.41971144107333</v>
      </c>
      <c r="SG36" s="348">
        <f t="shared" si="2524"/>
        <v>567.41971144107333</v>
      </c>
      <c r="SH36" s="348">
        <f t="shared" si="2524"/>
        <v>567.41971144107333</v>
      </c>
      <c r="SI36" s="348">
        <f t="shared" si="2524"/>
        <v>567.41971144107333</v>
      </c>
      <c r="SJ36" s="348">
        <f t="shared" si="2524"/>
        <v>567.41971144107333</v>
      </c>
      <c r="SK36" s="348">
        <f t="shared" si="2524"/>
        <v>567.41971144107333</v>
      </c>
      <c r="SL36" s="348">
        <f t="shared" si="2524"/>
        <v>567.41971144107333</v>
      </c>
      <c r="SM36" s="348">
        <f t="shared" si="2524"/>
        <v>567.41971144107333</v>
      </c>
      <c r="SN36" s="348">
        <f t="shared" si="2524"/>
        <v>567.41971144107333</v>
      </c>
      <c r="SO36" s="348">
        <f t="shared" si="2524"/>
        <v>567.41971144107333</v>
      </c>
      <c r="SP36" s="348">
        <f t="shared" si="2524"/>
        <v>567.41971144107333</v>
      </c>
      <c r="SQ36" s="348">
        <f t="shared" si="2524"/>
        <v>567.41971144107333</v>
      </c>
      <c r="SR36" s="348">
        <f t="shared" si="2524"/>
        <v>567.41971144107333</v>
      </c>
      <c r="SS36" s="348">
        <f t="shared" si="2524"/>
        <v>567.41971144107333</v>
      </c>
      <c r="ST36" s="348">
        <f t="shared" si="2524"/>
        <v>567.41971144107333</v>
      </c>
      <c r="SU36" s="348">
        <f t="shared" si="2524"/>
        <v>567.41971144107333</v>
      </c>
      <c r="SV36" s="348">
        <f t="shared" si="2524"/>
        <v>567.41971144107333</v>
      </c>
      <c r="SW36" s="348">
        <f t="shared" si="2524"/>
        <v>567.41971144107333</v>
      </c>
      <c r="SX36" s="348">
        <f t="shared" si="2524"/>
        <v>567.41971144107333</v>
      </c>
      <c r="SY36" s="348">
        <f t="shared" si="2524"/>
        <v>567.41971144107333</v>
      </c>
      <c r="SZ36" s="348">
        <f t="shared" si="2524"/>
        <v>567.41971144107333</v>
      </c>
      <c r="TA36" s="348">
        <f t="shared" si="2524"/>
        <v>567.41971144107333</v>
      </c>
      <c r="TB36" s="348">
        <f t="shared" si="2524"/>
        <v>559.74013583810768</v>
      </c>
      <c r="TC36" s="348">
        <f t="shared" si="2524"/>
        <v>559.74013583810768</v>
      </c>
      <c r="TD36" s="348">
        <f t="shared" si="2524"/>
        <v>559.74013583810768</v>
      </c>
      <c r="TE36" s="348">
        <f t="shared" si="2524"/>
        <v>559.74013583810768</v>
      </c>
      <c r="TF36" s="348">
        <f t="shared" si="2524"/>
        <v>559.74013583810768</v>
      </c>
      <c r="TG36" s="348">
        <f t="shared" si="2524"/>
        <v>559.74013583810768</v>
      </c>
      <c r="TH36" s="348">
        <f t="shared" si="2524"/>
        <v>559.74013583810768</v>
      </c>
      <c r="TI36" s="348">
        <f t="shared" si="2524"/>
        <v>559.74013583810768</v>
      </c>
      <c r="TJ36" s="348">
        <f t="shared" si="2524"/>
        <v>559.74013583810768</v>
      </c>
      <c r="TK36" s="348">
        <f t="shared" si="2524"/>
        <v>559.74013583810768</v>
      </c>
      <c r="TL36" s="348">
        <f t="shared" si="2524"/>
        <v>559.74013583810768</v>
      </c>
      <c r="TM36" s="348">
        <f t="shared" si="2524"/>
        <v>559.74013583810768</v>
      </c>
      <c r="TN36" s="348">
        <f t="shared" si="2524"/>
        <v>559.74013583810768</v>
      </c>
      <c r="TO36" s="348">
        <f t="shared" si="2524"/>
        <v>559.74013583810768</v>
      </c>
      <c r="TP36" s="348">
        <f t="shared" ref="TP36:WA36" si="2525">+FO36/FO6</f>
        <v>559.74013583810768</v>
      </c>
      <c r="TQ36" s="348">
        <f t="shared" si="2525"/>
        <v>559.74013583810768</v>
      </c>
      <c r="TR36" s="348">
        <f t="shared" si="2525"/>
        <v>559.74013583810768</v>
      </c>
      <c r="TS36" s="348">
        <f t="shared" si="2525"/>
        <v>559.74013583810768</v>
      </c>
      <c r="TT36" s="348">
        <f t="shared" si="2525"/>
        <v>559.74013583810768</v>
      </c>
      <c r="TU36" s="348">
        <f t="shared" si="2525"/>
        <v>559.74013583810768</v>
      </c>
      <c r="TV36" s="348">
        <f t="shared" si="2525"/>
        <v>559.74013583810768</v>
      </c>
      <c r="TW36" s="348">
        <f t="shared" si="2525"/>
        <v>559.74013583810768</v>
      </c>
      <c r="TX36" s="348">
        <f t="shared" si="2525"/>
        <v>559.74013583810768</v>
      </c>
      <c r="TY36" s="348">
        <f t="shared" si="2525"/>
        <v>559.74013583810768</v>
      </c>
      <c r="TZ36" s="348">
        <f t="shared" si="2525"/>
        <v>559.74013583810768</v>
      </c>
      <c r="UA36" s="348">
        <f t="shared" si="2525"/>
        <v>559.74013583810768</v>
      </c>
      <c r="UB36" s="348">
        <f t="shared" si="2525"/>
        <v>559.74013583810768</v>
      </c>
      <c r="UC36" s="348">
        <f t="shared" si="2525"/>
        <v>559.74013583810768</v>
      </c>
      <c r="UD36" s="348">
        <f t="shared" si="2525"/>
        <v>559.74013583810768</v>
      </c>
      <c r="UE36" s="348">
        <f t="shared" si="2525"/>
        <v>559.74013583810768</v>
      </c>
      <c r="UF36" s="348">
        <f t="shared" si="2525"/>
        <v>657.49246652093927</v>
      </c>
      <c r="UG36" s="348">
        <f t="shared" si="2525"/>
        <v>657.49246652093927</v>
      </c>
      <c r="UH36" s="348">
        <f t="shared" si="2525"/>
        <v>657.49246652093927</v>
      </c>
      <c r="UI36" s="348">
        <f t="shared" si="2525"/>
        <v>657.49246652093927</v>
      </c>
      <c r="UJ36" s="348">
        <f t="shared" si="2525"/>
        <v>657.49246652093927</v>
      </c>
      <c r="UK36" s="348">
        <f t="shared" si="2525"/>
        <v>657.49246652093927</v>
      </c>
      <c r="UL36" s="348">
        <f t="shared" si="2525"/>
        <v>657.49246652093927</v>
      </c>
      <c r="UM36" s="348">
        <f t="shared" si="2525"/>
        <v>657.49246652093927</v>
      </c>
      <c r="UN36" s="348">
        <f t="shared" si="2525"/>
        <v>657.49246652093927</v>
      </c>
      <c r="UO36" s="348">
        <f t="shared" si="2525"/>
        <v>657.49246652093927</v>
      </c>
      <c r="UP36" s="348">
        <f t="shared" si="2525"/>
        <v>657.49246652093927</v>
      </c>
      <c r="UQ36" s="348">
        <f t="shared" si="2525"/>
        <v>657.49246652093927</v>
      </c>
      <c r="UR36" s="348">
        <f t="shared" si="2525"/>
        <v>657.49246652093927</v>
      </c>
      <c r="US36" s="348">
        <f t="shared" si="2525"/>
        <v>657.49246652093927</v>
      </c>
      <c r="UT36" s="348">
        <f t="shared" si="2525"/>
        <v>657.49246652093927</v>
      </c>
      <c r="UU36" s="348">
        <f t="shared" si="2525"/>
        <v>657.49246652093927</v>
      </c>
      <c r="UV36" s="348">
        <f t="shared" si="2525"/>
        <v>657.49246652093927</v>
      </c>
      <c r="UW36" s="348">
        <f t="shared" si="2525"/>
        <v>657.49246652093927</v>
      </c>
      <c r="UX36" s="348">
        <f t="shared" si="2525"/>
        <v>657.49246652093927</v>
      </c>
      <c r="UY36" s="348">
        <f t="shared" si="2525"/>
        <v>657.49246652093927</v>
      </c>
      <c r="UZ36" s="348">
        <f t="shared" si="2525"/>
        <v>657.49246652093927</v>
      </c>
      <c r="VA36" s="348">
        <f t="shared" si="2525"/>
        <v>657.49246652093927</v>
      </c>
      <c r="VB36" s="348">
        <f t="shared" si="2525"/>
        <v>657.49246652093927</v>
      </c>
      <c r="VC36" s="348">
        <f t="shared" si="2525"/>
        <v>657.49246652093927</v>
      </c>
      <c r="VD36" s="348">
        <f t="shared" si="2525"/>
        <v>657.49246652093939</v>
      </c>
      <c r="VE36" s="348">
        <f t="shared" si="2525"/>
        <v>657.49246652093927</v>
      </c>
      <c r="VF36" s="348">
        <f t="shared" si="2525"/>
        <v>657.49246652093927</v>
      </c>
      <c r="VG36" s="348">
        <f t="shared" si="2525"/>
        <v>657.49246652093927</v>
      </c>
      <c r="VH36" s="348">
        <f t="shared" si="2525"/>
        <v>657.49246652093927</v>
      </c>
      <c r="VI36" s="348">
        <f t="shared" si="2525"/>
        <v>657.49246652093927</v>
      </c>
      <c r="VJ36" s="348">
        <f t="shared" si="2525"/>
        <v>657.49246652093927</v>
      </c>
      <c r="VK36" s="348">
        <f t="shared" si="2525"/>
        <v>871.97563914889281</v>
      </c>
      <c r="VL36" s="348">
        <f t="shared" si="2525"/>
        <v>871.97563914889281</v>
      </c>
      <c r="VM36" s="348">
        <f t="shared" si="2525"/>
        <v>871.97563914889281</v>
      </c>
      <c r="VN36" s="348">
        <f t="shared" si="2525"/>
        <v>871.97563914889281</v>
      </c>
      <c r="VO36" s="348">
        <f t="shared" si="2525"/>
        <v>871.97563914889292</v>
      </c>
      <c r="VP36" s="348">
        <f t="shared" si="2525"/>
        <v>871.97563914889281</v>
      </c>
      <c r="VQ36" s="348">
        <f t="shared" si="2525"/>
        <v>871.97563914889281</v>
      </c>
      <c r="VR36" s="348">
        <f t="shared" si="2525"/>
        <v>871.97563914889281</v>
      </c>
      <c r="VS36" s="348">
        <f t="shared" si="2525"/>
        <v>871.97563914889281</v>
      </c>
      <c r="VT36" s="348">
        <f t="shared" si="2525"/>
        <v>871.97563914889292</v>
      </c>
      <c r="VU36" s="348">
        <f t="shared" si="2525"/>
        <v>871.97563914889281</v>
      </c>
      <c r="VV36" s="348">
        <f t="shared" si="2525"/>
        <v>871.97563914889281</v>
      </c>
      <c r="VW36" s="348">
        <f t="shared" si="2525"/>
        <v>871.97563914889281</v>
      </c>
      <c r="VX36" s="348">
        <f t="shared" si="2525"/>
        <v>871.97563914889281</v>
      </c>
      <c r="VY36" s="348">
        <f t="shared" si="2525"/>
        <v>871.97563914889281</v>
      </c>
      <c r="VZ36" s="348">
        <f t="shared" si="2525"/>
        <v>871.97563914889281</v>
      </c>
      <c r="WA36" s="348">
        <f t="shared" si="2525"/>
        <v>871.97563914889281</v>
      </c>
      <c r="WB36" s="348">
        <f t="shared" ref="WB36:YM36" si="2526">+IA36/IA6</f>
        <v>871.97563914889281</v>
      </c>
      <c r="WC36" s="348">
        <f t="shared" si="2526"/>
        <v>871.9756391488927</v>
      </c>
      <c r="WD36" s="348">
        <f t="shared" si="2526"/>
        <v>871.97563914889292</v>
      </c>
      <c r="WE36" s="348">
        <f t="shared" si="2526"/>
        <v>871.97563914889281</v>
      </c>
      <c r="WF36" s="348">
        <f t="shared" si="2526"/>
        <v>871.97563914889281</v>
      </c>
      <c r="WG36" s="348">
        <f t="shared" si="2526"/>
        <v>871.9756391488927</v>
      </c>
      <c r="WH36" s="348">
        <f t="shared" si="2526"/>
        <v>871.97563914889281</v>
      </c>
      <c r="WI36" s="348">
        <f t="shared" si="2526"/>
        <v>871.97563914889281</v>
      </c>
      <c r="WJ36" s="348">
        <f t="shared" si="2526"/>
        <v>871.97563914889281</v>
      </c>
      <c r="WK36" s="348">
        <f t="shared" si="2526"/>
        <v>871.97563914889281</v>
      </c>
      <c r="WL36" s="348">
        <f t="shared" si="2526"/>
        <v>871.97563914889281</v>
      </c>
      <c r="WM36" s="348">
        <f t="shared" si="2526"/>
        <v>871.97563914889281</v>
      </c>
      <c r="WN36" s="348">
        <f t="shared" si="2526"/>
        <v>871.97563914889281</v>
      </c>
      <c r="WO36" s="348">
        <f t="shared" si="2526"/>
        <v>783.90043692542099</v>
      </c>
      <c r="WP36" s="348">
        <f t="shared" si="2526"/>
        <v>783.90043692542099</v>
      </c>
      <c r="WQ36" s="348">
        <f t="shared" si="2526"/>
        <v>783.9004369254211</v>
      </c>
      <c r="WR36" s="348">
        <f t="shared" si="2526"/>
        <v>783.90043692542099</v>
      </c>
      <c r="WS36" s="348">
        <f t="shared" si="2526"/>
        <v>783.90043692542099</v>
      </c>
      <c r="WT36" s="348">
        <f t="shared" si="2526"/>
        <v>783.9004369254211</v>
      </c>
      <c r="WU36" s="348">
        <f t="shared" si="2526"/>
        <v>783.90043692542099</v>
      </c>
      <c r="WV36" s="348">
        <f t="shared" si="2526"/>
        <v>783.90043692542099</v>
      </c>
      <c r="WW36" s="348">
        <f t="shared" si="2526"/>
        <v>783.90043692542099</v>
      </c>
      <c r="WX36" s="348">
        <f t="shared" si="2526"/>
        <v>783.90043692542099</v>
      </c>
      <c r="WY36" s="348">
        <f t="shared" si="2526"/>
        <v>783.90043692542099</v>
      </c>
      <c r="WZ36" s="348">
        <f t="shared" si="2526"/>
        <v>783.9004369254211</v>
      </c>
      <c r="XA36" s="348">
        <f t="shared" si="2526"/>
        <v>783.90043692542099</v>
      </c>
      <c r="XB36" s="348">
        <f t="shared" si="2526"/>
        <v>783.90043692542099</v>
      </c>
      <c r="XC36" s="348">
        <f t="shared" si="2526"/>
        <v>783.90043692542099</v>
      </c>
      <c r="XD36" s="348">
        <f t="shared" si="2526"/>
        <v>783.90043692542099</v>
      </c>
      <c r="XE36" s="348">
        <f t="shared" si="2526"/>
        <v>783.90043692542099</v>
      </c>
      <c r="XF36" s="348">
        <f t="shared" si="2526"/>
        <v>783.90043692542099</v>
      </c>
      <c r="XG36" s="348">
        <f t="shared" si="2526"/>
        <v>783.90043692542099</v>
      </c>
      <c r="XH36" s="348">
        <f t="shared" si="2526"/>
        <v>783.90043692542099</v>
      </c>
      <c r="XI36" s="348">
        <f t="shared" si="2526"/>
        <v>783.90043692542099</v>
      </c>
      <c r="XJ36" s="348">
        <f t="shared" si="2526"/>
        <v>783.90043692542099</v>
      </c>
      <c r="XK36" s="348">
        <f t="shared" si="2526"/>
        <v>783.90043692542099</v>
      </c>
      <c r="XL36" s="348">
        <f t="shared" si="2526"/>
        <v>783.9004369254211</v>
      </c>
      <c r="XM36" s="348">
        <f t="shared" si="2526"/>
        <v>783.90043692542099</v>
      </c>
      <c r="XN36" s="348">
        <f t="shared" si="2526"/>
        <v>783.90043692542099</v>
      </c>
      <c r="XO36" s="348">
        <f t="shared" si="2526"/>
        <v>783.90043692542099</v>
      </c>
      <c r="XP36" s="348">
        <f t="shared" si="2526"/>
        <v>783.90043692542099</v>
      </c>
      <c r="XQ36" s="348">
        <f t="shared" si="2526"/>
        <v>783.90043692542099</v>
      </c>
      <c r="XR36" s="348">
        <f t="shared" si="2526"/>
        <v>783.90043692542099</v>
      </c>
      <c r="XS36" s="348">
        <f t="shared" si="2526"/>
        <v>783.90043692542099</v>
      </c>
      <c r="XT36" s="348">
        <f t="shared" si="2526"/>
        <v>855.34051377282253</v>
      </c>
      <c r="XU36" s="348">
        <f t="shared" si="2526"/>
        <v>855.34051377282253</v>
      </c>
      <c r="XV36" s="348">
        <f t="shared" si="2526"/>
        <v>855.34051377282265</v>
      </c>
      <c r="XW36" s="348">
        <f t="shared" si="2526"/>
        <v>855.34051377282253</v>
      </c>
      <c r="XX36" s="348">
        <f t="shared" si="2526"/>
        <v>855.34051377282253</v>
      </c>
      <c r="XY36" s="348">
        <f t="shared" si="2526"/>
        <v>855.34051377282265</v>
      </c>
      <c r="XZ36" s="348">
        <f t="shared" si="2526"/>
        <v>855.34051377282253</v>
      </c>
      <c r="YA36" s="348">
        <f t="shared" si="2526"/>
        <v>855.34051377282253</v>
      </c>
      <c r="YB36" s="348">
        <f t="shared" si="2526"/>
        <v>855.34051377282253</v>
      </c>
      <c r="YC36" s="348">
        <f t="shared" si="2526"/>
        <v>855.34051377282253</v>
      </c>
      <c r="YD36" s="348">
        <f t="shared" si="2526"/>
        <v>855.34051377282242</v>
      </c>
      <c r="YE36" s="348">
        <f t="shared" si="2526"/>
        <v>855.34051377282265</v>
      </c>
      <c r="YF36" s="348">
        <f t="shared" si="2526"/>
        <v>855.34051377282253</v>
      </c>
      <c r="YG36" s="348">
        <f t="shared" si="2526"/>
        <v>855.34051377282253</v>
      </c>
      <c r="YH36" s="348">
        <f t="shared" si="2526"/>
        <v>855.34051377282253</v>
      </c>
      <c r="YI36" s="348">
        <f t="shared" si="2526"/>
        <v>855.34051377282253</v>
      </c>
      <c r="YJ36" s="348">
        <f t="shared" si="2526"/>
        <v>855.34051377282253</v>
      </c>
      <c r="YK36" s="348">
        <f t="shared" si="2526"/>
        <v>855.34051377282253</v>
      </c>
      <c r="YL36" s="348">
        <f t="shared" si="2526"/>
        <v>855.34051377282253</v>
      </c>
      <c r="YM36" s="348">
        <f t="shared" si="2526"/>
        <v>855.34051377282253</v>
      </c>
      <c r="YN36" s="348">
        <f t="shared" ref="YN36:AAY36" si="2527">+KM36/KM6</f>
        <v>855.34051377282253</v>
      </c>
      <c r="YO36" s="348">
        <f t="shared" si="2527"/>
        <v>855.34051377282242</v>
      </c>
      <c r="YP36" s="348">
        <f t="shared" si="2527"/>
        <v>855.34051377282242</v>
      </c>
      <c r="YQ36" s="348">
        <f t="shared" si="2527"/>
        <v>855.34051377282265</v>
      </c>
      <c r="YR36" s="348">
        <f t="shared" si="2527"/>
        <v>855.34051377282265</v>
      </c>
      <c r="YS36" s="348">
        <f t="shared" si="2527"/>
        <v>855.34051377282253</v>
      </c>
      <c r="YT36" s="348">
        <f t="shared" si="2527"/>
        <v>855.34051377282253</v>
      </c>
      <c r="YU36" s="348">
        <f t="shared" si="2527"/>
        <v>855.34051377282253</v>
      </c>
      <c r="YV36" s="348">
        <f t="shared" si="2527"/>
        <v>855.34051377282253</v>
      </c>
      <c r="YW36" s="348">
        <f t="shared" si="2527"/>
        <v>855.34051377282253</v>
      </c>
      <c r="YX36" s="348">
        <f t="shared" si="2527"/>
        <v>855.34051377282253</v>
      </c>
      <c r="YY36" s="348">
        <f t="shared" si="2527"/>
        <v>969.01953809675967</v>
      </c>
      <c r="YZ36" s="348">
        <f t="shared" si="2527"/>
        <v>969.01953809675967</v>
      </c>
      <c r="ZA36" s="348">
        <f t="shared" si="2527"/>
        <v>969.01953809675967</v>
      </c>
      <c r="ZB36" s="348">
        <f t="shared" si="2527"/>
        <v>969.01953809675967</v>
      </c>
      <c r="ZC36" s="348">
        <f t="shared" si="2527"/>
        <v>969.01953809675956</v>
      </c>
      <c r="ZD36" s="348">
        <f t="shared" si="2527"/>
        <v>969.01953809675967</v>
      </c>
      <c r="ZE36" s="348">
        <f t="shared" si="2527"/>
        <v>969.01953809675967</v>
      </c>
      <c r="ZF36" s="348">
        <f t="shared" si="2527"/>
        <v>969.01953809675967</v>
      </c>
      <c r="ZG36" s="348">
        <f t="shared" si="2527"/>
        <v>969.01953809675956</v>
      </c>
      <c r="ZH36" s="348">
        <f t="shared" si="2527"/>
        <v>969.01953809675956</v>
      </c>
      <c r="ZI36" s="348">
        <f t="shared" si="2527"/>
        <v>969.01953809675967</v>
      </c>
      <c r="ZJ36" s="348">
        <f t="shared" si="2527"/>
        <v>969.01953809675967</v>
      </c>
      <c r="ZK36" s="348">
        <f t="shared" si="2527"/>
        <v>969.01953809675967</v>
      </c>
      <c r="ZL36" s="348">
        <f t="shared" si="2527"/>
        <v>969.01953809675967</v>
      </c>
      <c r="ZM36" s="348">
        <f t="shared" si="2527"/>
        <v>969.01953809675967</v>
      </c>
      <c r="ZN36" s="348">
        <f t="shared" si="2527"/>
        <v>969.01953809675967</v>
      </c>
      <c r="ZO36" s="348">
        <f t="shared" si="2527"/>
        <v>969.01953809675956</v>
      </c>
      <c r="ZP36" s="348">
        <f t="shared" si="2527"/>
        <v>969.01953809675956</v>
      </c>
      <c r="ZQ36" s="348">
        <f t="shared" si="2527"/>
        <v>969.01953809675956</v>
      </c>
      <c r="ZR36" s="348">
        <f t="shared" si="2527"/>
        <v>969.01953809675956</v>
      </c>
      <c r="ZS36" s="348">
        <f t="shared" si="2527"/>
        <v>969.01953809675956</v>
      </c>
      <c r="ZT36" s="348">
        <f t="shared" si="2527"/>
        <v>969.01953809675967</v>
      </c>
      <c r="ZU36" s="348">
        <f t="shared" si="2527"/>
        <v>969.01953809675967</v>
      </c>
      <c r="ZV36" s="348">
        <f t="shared" si="2527"/>
        <v>969.01953809675967</v>
      </c>
      <c r="ZW36" s="348">
        <f t="shared" si="2527"/>
        <v>969.01953809675967</v>
      </c>
      <c r="ZX36" s="348">
        <f t="shared" si="2527"/>
        <v>969.01953809675967</v>
      </c>
      <c r="ZY36" s="348">
        <f t="shared" si="2527"/>
        <v>969.01953809675967</v>
      </c>
      <c r="ZZ36" s="348">
        <f t="shared" si="2527"/>
        <v>969.01953809675967</v>
      </c>
      <c r="AAA36" s="348">
        <f t="shared" si="2527"/>
        <v>969.01953809675967</v>
      </c>
      <c r="AAB36" s="348">
        <f t="shared" si="2527"/>
        <v>969.01953809675967</v>
      </c>
      <c r="AAC36" s="348">
        <f t="shared" si="2527"/>
        <v>965.94836556240284</v>
      </c>
      <c r="AAD36" s="348">
        <f t="shared" si="2527"/>
        <v>965.94836556240284</v>
      </c>
      <c r="AAE36" s="348">
        <f t="shared" si="2527"/>
        <v>965.94836556240296</v>
      </c>
      <c r="AAF36" s="348">
        <f t="shared" si="2527"/>
        <v>965.94836556240284</v>
      </c>
      <c r="AAG36" s="348">
        <f t="shared" si="2527"/>
        <v>965.94836556240284</v>
      </c>
      <c r="AAH36" s="348">
        <f t="shared" si="2527"/>
        <v>965.94836556240296</v>
      </c>
      <c r="AAI36" s="348">
        <f t="shared" si="2527"/>
        <v>965.94836556240284</v>
      </c>
      <c r="AAJ36" s="348">
        <f t="shared" si="2527"/>
        <v>965.94836556240284</v>
      </c>
      <c r="AAK36" s="348">
        <f t="shared" si="2527"/>
        <v>965.94836556240284</v>
      </c>
      <c r="AAL36" s="348">
        <f t="shared" si="2527"/>
        <v>965.94836556240284</v>
      </c>
      <c r="AAM36" s="348">
        <f t="shared" si="2527"/>
        <v>965.94836556240273</v>
      </c>
      <c r="AAN36" s="348">
        <f t="shared" si="2527"/>
        <v>965.94836556240296</v>
      </c>
      <c r="AAO36" s="348">
        <f t="shared" si="2527"/>
        <v>965.94836556240284</v>
      </c>
      <c r="AAP36" s="348">
        <f t="shared" si="2527"/>
        <v>965.94836556240284</v>
      </c>
      <c r="AAQ36" s="348">
        <f t="shared" si="2527"/>
        <v>965.94836556240284</v>
      </c>
      <c r="AAR36" s="348">
        <f t="shared" si="2527"/>
        <v>965.94836556240284</v>
      </c>
      <c r="AAS36" s="348">
        <f t="shared" si="2527"/>
        <v>965.94836556240284</v>
      </c>
      <c r="AAT36" s="348">
        <f t="shared" si="2527"/>
        <v>965.94836556240284</v>
      </c>
      <c r="AAU36" s="348">
        <f t="shared" si="2527"/>
        <v>965.94836556240284</v>
      </c>
      <c r="AAV36" s="348">
        <f t="shared" si="2527"/>
        <v>965.94836556240284</v>
      </c>
      <c r="AAW36" s="348">
        <f t="shared" si="2527"/>
        <v>965.94836556240284</v>
      </c>
      <c r="AAX36" s="348">
        <f t="shared" si="2527"/>
        <v>965.94836556240273</v>
      </c>
      <c r="AAY36" s="348">
        <f t="shared" si="2527"/>
        <v>965.94836556240273</v>
      </c>
      <c r="AAZ36" s="348">
        <f t="shared" ref="AAZ36:ACQ36" si="2528">+MY36/MY6</f>
        <v>965.94836556240296</v>
      </c>
      <c r="ABA36" s="348">
        <f t="shared" si="2528"/>
        <v>965.94836556240296</v>
      </c>
      <c r="ABB36" s="348">
        <f t="shared" si="2528"/>
        <v>965.94836556240284</v>
      </c>
      <c r="ABC36" s="348">
        <f t="shared" si="2528"/>
        <v>965.94836556240284</v>
      </c>
      <c r="ABD36" s="348">
        <f t="shared" si="2528"/>
        <v>965.94836556240284</v>
      </c>
      <c r="ABE36" s="348">
        <f t="shared" si="2528"/>
        <v>965.94836556240284</v>
      </c>
      <c r="ABF36" s="348">
        <f t="shared" si="2528"/>
        <v>965.94836556240284</v>
      </c>
      <c r="ABG36" s="348">
        <f t="shared" si="2528"/>
        <v>965.94836556240284</v>
      </c>
      <c r="ABH36" s="348">
        <f t="shared" si="2528"/>
        <v>900.42396726270977</v>
      </c>
      <c r="ABI36" s="348">
        <f t="shared" si="2528"/>
        <v>900.42396726270977</v>
      </c>
      <c r="ABJ36" s="348">
        <f t="shared" si="2528"/>
        <v>900.42396726270965</v>
      </c>
      <c r="ABK36" s="348">
        <f t="shared" si="2528"/>
        <v>900.42396726270977</v>
      </c>
      <c r="ABL36" s="348">
        <f t="shared" si="2528"/>
        <v>900.42396726270977</v>
      </c>
      <c r="ABM36" s="348">
        <f t="shared" si="2528"/>
        <v>900.42396726270965</v>
      </c>
      <c r="ABN36" s="348">
        <f t="shared" si="2528"/>
        <v>900.42396726270977</v>
      </c>
      <c r="ABO36" s="348">
        <f t="shared" si="2528"/>
        <v>900.42396726270977</v>
      </c>
      <c r="ABP36" s="348">
        <f t="shared" si="2528"/>
        <v>900.42396726270977</v>
      </c>
      <c r="ABQ36" s="348">
        <f t="shared" si="2528"/>
        <v>900.42396726270977</v>
      </c>
      <c r="ABR36" s="348">
        <f t="shared" si="2528"/>
        <v>900.42396726270988</v>
      </c>
      <c r="ABS36" s="348">
        <f t="shared" si="2528"/>
        <v>900.42396726270965</v>
      </c>
      <c r="ABT36" s="348">
        <f t="shared" si="2528"/>
        <v>900.42396726270977</v>
      </c>
      <c r="ABU36" s="348">
        <f t="shared" si="2528"/>
        <v>900.42396726270977</v>
      </c>
      <c r="ABV36" s="348">
        <f t="shared" si="2528"/>
        <v>900.42396726270977</v>
      </c>
      <c r="ABW36" s="348">
        <f t="shared" si="2528"/>
        <v>900.42396726270977</v>
      </c>
      <c r="ABX36" s="348">
        <f t="shared" si="2528"/>
        <v>900.42396726270977</v>
      </c>
      <c r="ABY36" s="348">
        <f t="shared" si="2528"/>
        <v>900.42396726270977</v>
      </c>
      <c r="ABZ36" s="348">
        <f t="shared" si="2528"/>
        <v>900.42396726270965</v>
      </c>
      <c r="ACA36" s="348">
        <f t="shared" si="2528"/>
        <v>900.42396726270977</v>
      </c>
      <c r="ACB36" s="348">
        <f t="shared" si="2528"/>
        <v>900.42396726270977</v>
      </c>
      <c r="ACC36" s="348">
        <f t="shared" si="2528"/>
        <v>900.42396726270988</v>
      </c>
      <c r="ACD36" s="348">
        <f t="shared" si="2528"/>
        <v>900.42396726270977</v>
      </c>
      <c r="ACE36" s="348">
        <f t="shared" si="2528"/>
        <v>900.42396726270965</v>
      </c>
      <c r="ACF36" s="348">
        <f t="shared" si="2528"/>
        <v>900.42396726270977</v>
      </c>
      <c r="ACG36" s="348">
        <f t="shared" si="2528"/>
        <v>900.42396726270977</v>
      </c>
      <c r="ACH36" s="348">
        <f t="shared" si="2528"/>
        <v>900.42396726270977</v>
      </c>
      <c r="ACI36" s="348">
        <f t="shared" si="2528"/>
        <v>900.42396726270977</v>
      </c>
      <c r="ACJ36" s="348">
        <f t="shared" si="2528"/>
        <v>900.42396726270977</v>
      </c>
      <c r="ACK36" s="348">
        <f t="shared" si="2528"/>
        <v>900.42396726270977</v>
      </c>
      <c r="ACL36" s="348">
        <f t="shared" si="2528"/>
        <v>900.42396726270977</v>
      </c>
      <c r="ACM36" s="348">
        <f t="shared" si="2528"/>
        <v>900.42396726270977</v>
      </c>
      <c r="ACN36" s="348">
        <f t="shared" si="2528"/>
        <v>900.42396726270977</v>
      </c>
      <c r="ACO36" s="348">
        <f t="shared" si="2528"/>
        <v>900.42396726270977</v>
      </c>
      <c r="ACP36" s="348">
        <f t="shared" si="2528"/>
        <v>900.42396726270977</v>
      </c>
      <c r="ACQ36" s="348">
        <f t="shared" si="2528"/>
        <v>900.42396726270977</v>
      </c>
      <c r="ACR36" s="348">
        <f>+(LOOKUP(ACR5-ACR6+1,$OQ$3:$ACQ$3,$OQ$36:$ACQ$36)+LOOKUP(ACR5-ACR6+2,$OQ$3:$ACQ$3,$OQ$36:$ACQ$36))</f>
        <v>805.50127602608666</v>
      </c>
      <c r="ACS36" s="348" cm="1">
        <f t="array" ref="ACS36">+(LOOKUP(ACS5-ACS6+1,$OQ$3:$ACQ$3,$OQ$36:$ACQ$36+LOOKUP(ACS5-ACS6+2,$OQ$3:$ACQ$3,$OQ$36:$ACQ$36+LOOKUP(ACS5-ACS6+3,$OQ$3:$ACQ$3,$OQ$36:$ACQ$36+LOOKUP(ACS5-ACS6+4,$OQ$3:$ACQ$3,$OQ$36:$ACQ$36+LOOKUP(ACS5-ACS6+5,$OQ$3:$ACQ$3,$OQ$36:$ACQ$36+LOOKUP(ACS5-ACS6+6,$OQ$3:$ACQ$3,$OQ$36:$ACQ$36+LOOKUP(ACS5-ACS6+7,$OQ$3:$ACQ$3,$OQ$36:$ACQ$36))))))))</f>
        <v>2819.2544660913036</v>
      </c>
      <c r="ACT36" s="348" cm="1">
        <f t="array" ref="ACT36">+(LOOKUP(ACT5-ACT6+1,$OQ$3:$ACQ$3,$OQ$36:$ACQ$36+LOOKUP(ACT5-ACT6+2,$OQ$3:$ACQ$3,$OQ$36:$ACQ$36+LOOKUP(ACT5-ACT6+3,$OQ$3:$ACQ$3,$OQ$36:$ACQ$36+LOOKUP(ACT5-ACT6+4,$OQ$3:$ACQ$3,$OQ$36:$ACQ$36+LOOKUP(ACT5-ACT6+5,$OQ$3:$ACQ$3,$OQ$36:$ACQ$36+LOOKUP(ACT5-ACT6+6,$OQ$3:$ACQ$3,$OQ$36:$ACQ$36+LOOKUP(ACT5-ACT6+7,$OQ$3:$ACQ$3,$OQ$36:$ACQ$36))))))))</f>
        <v>2819.2544660913036</v>
      </c>
      <c r="ACU36" s="348" cm="1">
        <f t="array" ref="ACU36">+(LOOKUP(ACU5-ACU6+1,$OQ$3:$ACQ$3,$OQ$36:$ACQ$36+LOOKUP(ACU5-ACU6+2,$OQ$3:$ACQ$3,$OQ$36:$ACQ$36+LOOKUP(ACU5-ACU6+3,$OQ$3:$ACQ$3,$OQ$36:$ACQ$36+LOOKUP(ACU5-ACU6+4,$OQ$3:$ACQ$3,$OQ$36:$ACQ$36+LOOKUP(ACU5-ACU6+5,$OQ$3:$ACQ$3,$OQ$36:$ACQ$36+LOOKUP(ACU5-ACU6+6,$OQ$3:$ACQ$3,$OQ$36:$ACQ$36+LOOKUP(ACU5-ACU6+7,$OQ$3:$ACQ$3,$OQ$36:$ACQ$36))))))))</f>
        <v>2819.2544660913036</v>
      </c>
      <c r="ACV36" s="348" cm="1">
        <f t="array" ref="ACV36">+(LOOKUP(ACV5-ACV6+1,$OQ$3:$ACQ$3,$OQ$36:$ACQ$36+LOOKUP(ACV5-ACV6+2,$OQ$3:$ACQ$3,$OQ$36:$ACQ$36+LOOKUP(ACV5-ACV6+3,$OQ$3:$ACQ$3,$OQ$36:$ACQ$36+LOOKUP(ACV5-ACV6+4,$OQ$3:$ACQ$3,$OQ$36:$ACQ$36+LOOKUP(ACV5-ACV6+5,$OQ$3:$ACQ$3,$OQ$36:$ACQ$36+LOOKUP(ACV5-ACV6+6,$OQ$3:$ACQ$3,$OQ$36:$ACQ$36+LOOKUP(ACV5-ACV6+7,$OQ$3:$ACQ$3,$OQ$36:$ACQ$36))))))))</f>
        <v>2877.1643020126462</v>
      </c>
      <c r="ACW36" s="348" cm="1">
        <f t="array" ref="ACW36">+(LOOKUP(ACW5-ACW6+1,$OQ$3:$ACQ$3,$OQ$36:$ACQ$36+LOOKUP(ACW5-ACW6+2,$OQ$3:$ACQ$3,$OQ$36:$ACQ$36+LOOKUP(ACW5-ACW6+3,$OQ$3:$ACQ$3,$OQ$36:$ACQ$36+LOOKUP(ACW5-ACW6+4,$OQ$3:$ACQ$3,$OQ$36:$ACQ$36+LOOKUP(ACW5-ACW6+5,$OQ$3:$ACQ$3,$OQ$36:$ACQ$36+LOOKUP(ACW5-ACW6+6,$OQ$3:$ACQ$3,$OQ$36:$ACQ$36+LOOKUP(ACW5-ACW6+7,$OQ$3:$ACQ$3,$OQ$36:$ACQ$36))))))))</f>
        <v>2900.3282363811827</v>
      </c>
      <c r="ACX36" s="348" cm="1">
        <f t="array" ref="ACX36">+(LOOKUP(ACX5-ACX6+1,$OQ$3:$ACQ$3,$OQ$36:$ACQ$36+LOOKUP(ACX5-ACX6+2,$OQ$3:$ACQ$3,$OQ$36:$ACQ$36+LOOKUP(ACX5-ACX6+3,$OQ$3:$ACQ$3,$OQ$36:$ACQ$36+LOOKUP(ACX5-ACX6+4,$OQ$3:$ACQ$3,$OQ$36:$ACQ$36+LOOKUP(ACX5-ACX6+5,$OQ$3:$ACQ$3,$OQ$36:$ACQ$36+LOOKUP(ACX5-ACX6+6,$OQ$3:$ACQ$3,$OQ$36:$ACQ$36+LOOKUP(ACX5-ACX6+7,$OQ$3:$ACQ$3,$OQ$36:$ACQ$36))))))))</f>
        <v>2900.3282363811827</v>
      </c>
      <c r="ACY36" s="348" cm="1">
        <f t="array" ref="ACY36">+(LOOKUP(ACY5-ACY6+1,$OQ$3:$ACQ$3,$OQ$36:$ACQ$36+LOOKUP(ACY5-ACY6+2,$OQ$3:$ACQ$3,$OQ$36:$ACQ$36+LOOKUP(ACY5-ACY6+3,$OQ$3:$ACQ$3,$OQ$36:$ACQ$36+LOOKUP(ACY5-ACY6+4,$OQ$3:$ACQ$3,$OQ$36:$ACQ$36+LOOKUP(ACY5-ACY6+5,$OQ$3:$ACQ$3,$OQ$36:$ACQ$36+LOOKUP(ACY5-ACY6+6,$OQ$3:$ACQ$3,$OQ$36:$ACQ$36+LOOKUP(ACY5-ACY6+7,$OQ$3:$ACQ$3,$OQ$36:$ACQ$36))))))))</f>
        <v>2900.3282363811827</v>
      </c>
      <c r="ACZ36" s="348" cm="1">
        <f t="array" ref="ACZ36">+(LOOKUP(ACZ5-ACZ6+1,$OQ$3:$ACQ$3,$OQ$36:$ACQ$36+LOOKUP(ACZ5-ACZ6+2,$OQ$3:$ACQ$3,$OQ$36:$ACQ$36+LOOKUP(ACZ5-ACZ6+3,$OQ$3:$ACQ$3,$OQ$36:$ACQ$36+LOOKUP(ACZ5-ACZ6+4,$OQ$3:$ACQ$3,$OQ$36:$ACQ$36+LOOKUP(ACZ5-ACZ6+5,$OQ$3:$ACQ$3,$OQ$36:$ACQ$36+LOOKUP(ACZ5-ACZ6+6,$OQ$3:$ACQ$3,$OQ$36:$ACQ$36+LOOKUP(ACZ5-ACZ6+7,$OQ$3:$ACQ$3,$OQ$36:$ACQ$36))))))))</f>
        <v>3074.899611071588</v>
      </c>
      <c r="ADA36" s="348" cm="1">
        <f t="array" ref="ADA36">+(LOOKUP(ADA5-ADA6+1,$OQ$3:$ACQ$3,$OQ$36:$ACQ$36+LOOKUP(ADA5-ADA6+2,$OQ$3:$ACQ$3,$OQ$36:$ACQ$36+LOOKUP(ADA5-ADA6+3,$OQ$3:$ACQ$3,$OQ$36:$ACQ$36+LOOKUP(ADA5-ADA6+4,$OQ$3:$ACQ$3,$OQ$36:$ACQ$36+LOOKUP(ADA5-ADA6+5,$OQ$3:$ACQ$3,$OQ$36:$ACQ$36+LOOKUP(ADA5-ADA6+6,$OQ$3:$ACQ$3,$OQ$36:$ACQ$36+LOOKUP(ADA5-ADA6+7,$OQ$3:$ACQ$3,$OQ$36:$ACQ$36))))))))</f>
        <v>3511.3280477976023</v>
      </c>
      <c r="ADB36" s="348" cm="1">
        <f t="array" ref="ADB36">+(LOOKUP(ADB5-ADB6+1,$OQ$3:$ACQ$3,$OQ$36:$ACQ$36+LOOKUP(ADB5-ADB6+2,$OQ$3:$ACQ$3,$OQ$36:$ACQ$36+LOOKUP(ADB5-ADB6+3,$OQ$3:$ACQ$3,$OQ$36:$ACQ$36+LOOKUP(ADB5-ADB6+4,$OQ$3:$ACQ$3,$OQ$36:$ACQ$36+LOOKUP(ADB5-ADB6+5,$OQ$3:$ACQ$3,$OQ$36:$ACQ$36+LOOKUP(ADB5-ADB6+6,$OQ$3:$ACQ$3,$OQ$36:$ACQ$36+LOOKUP(ADB5-ADB6+7,$OQ$3:$ACQ$3,$OQ$36:$ACQ$36))))))))</f>
        <v>3511.3280477976023</v>
      </c>
      <c r="ADC36" s="348" cm="1">
        <f t="array" ref="ADC36">+(LOOKUP(ADC5-ADC6+1,$OQ$3:$ACQ$3,$OQ$36:$ACQ$36+LOOKUP(ADC5-ADC6+2,$OQ$3:$ACQ$3,$OQ$36:$ACQ$36+LOOKUP(ADC5-ADC6+3,$OQ$3:$ACQ$3,$OQ$36:$ACQ$36+LOOKUP(ADC5-ADC6+4,$OQ$3:$ACQ$3,$OQ$36:$ACQ$36+LOOKUP(ADC5-ADC6+5,$OQ$3:$ACQ$3,$OQ$36:$ACQ$36+LOOKUP(ADC5-ADC6+6,$OQ$3:$ACQ$3,$OQ$36:$ACQ$36+LOOKUP(ADC5-ADC6+7,$OQ$3:$ACQ$3,$OQ$36:$ACQ$36))))))))</f>
        <v>3511.3280477976023</v>
      </c>
      <c r="ADD36" s="348" cm="1">
        <f t="array" ref="ADD36">+(LOOKUP(ADD5-ADD6+1,$OQ$3:$ACQ$3,$OQ$36:$ACQ$36+LOOKUP(ADD5-ADD6+2,$OQ$3:$ACQ$3,$OQ$36:$ACQ$36+LOOKUP(ADD5-ADD6+3,$OQ$3:$ACQ$3,$OQ$36:$ACQ$36+LOOKUP(ADD5-ADD6+4,$OQ$3:$ACQ$3,$OQ$36:$ACQ$36+LOOKUP(ADD5-ADD6+5,$OQ$3:$ACQ$3,$OQ$36:$ACQ$36+LOOKUP(ADD5-ADD6+6,$OQ$3:$ACQ$3,$OQ$36:$ACQ$36+LOOKUP(ADD5-ADD6+7,$OQ$3:$ACQ$3,$OQ$36:$ACQ$36))))))))</f>
        <v>3642.9308855947197</v>
      </c>
      <c r="ADE36" s="348" cm="1">
        <f t="array" ref="ADE36">+(LOOKUP(ADE5-ADE6+1,$OQ$3:$ACQ$3,$OQ$36:$ACQ$36+LOOKUP(ADE5-ADE6+2,$OQ$3:$ACQ$3,$OQ$36:$ACQ$36+LOOKUP(ADE5-ADE6+3,$OQ$3:$ACQ$3,$OQ$36:$ACQ$36+LOOKUP(ADE5-ADE6+4,$OQ$3:$ACQ$3,$OQ$36:$ACQ$36+LOOKUP(ADE5-ADE6+5,$OQ$3:$ACQ$3,$OQ$36:$ACQ$36+LOOKUP(ADE5-ADE6+6,$OQ$3:$ACQ$3,$OQ$36:$ACQ$36+LOOKUP(ADE5-ADE6+7,$OQ$3:$ACQ$3,$OQ$36:$ACQ$36))))))))</f>
        <v>3971.937980087514</v>
      </c>
      <c r="ADF36" s="348" cm="1">
        <f t="array" ref="ADF36">+(LOOKUP(ADF5-ADF6+1,$OQ$3:$ACQ$3,$OQ$36:$ACQ$36+LOOKUP(ADF5-ADF6+2,$OQ$3:$ACQ$3,$OQ$36:$ACQ$36+LOOKUP(ADF5-ADF6+3,$OQ$3:$ACQ$3,$OQ$36:$ACQ$36+LOOKUP(ADF5-ADF6+4,$OQ$3:$ACQ$3,$OQ$36:$ACQ$36+LOOKUP(ADF5-ADF6+5,$OQ$3:$ACQ$3,$OQ$36:$ACQ$36+LOOKUP(ADF5-ADF6+6,$OQ$3:$ACQ$3,$OQ$36:$ACQ$36+LOOKUP(ADF5-ADF6+7,$OQ$3:$ACQ$3,$OQ$36:$ACQ$36))))))))</f>
        <v>3971.937980087514</v>
      </c>
      <c r="ADG36" s="348" cm="1">
        <f t="array" ref="ADG36">+(LOOKUP(ADG5-ADG6+1,$OQ$3:$ACQ$3,$OQ$36:$ACQ$36+LOOKUP(ADG5-ADG6+2,$OQ$3:$ACQ$3,$OQ$36:$ACQ$36+LOOKUP(ADG5-ADG6+3,$OQ$3:$ACQ$3,$OQ$36:$ACQ$36+LOOKUP(ADG5-ADG6+4,$OQ$3:$ACQ$3,$OQ$36:$ACQ$36+LOOKUP(ADG5-ADG6+5,$OQ$3:$ACQ$3,$OQ$36:$ACQ$36+LOOKUP(ADG5-ADG6+6,$OQ$3:$ACQ$3,$OQ$36:$ACQ$36+LOOKUP(ADG5-ADG6+7,$OQ$3:$ACQ$3,$OQ$36:$ACQ$36))))))))</f>
        <v>3971.937980087514</v>
      </c>
      <c r="ADH36" s="348" cm="1">
        <f t="array" ref="ADH36">+(LOOKUP(ADH5-ADH6+1,$OQ$3:$ACQ$3,$OQ$36:$ACQ$36+LOOKUP(ADH5-ADH6+2,$OQ$3:$ACQ$3,$OQ$36:$ACQ$36+LOOKUP(ADH5-ADH6+3,$OQ$3:$ACQ$3,$OQ$36:$ACQ$36+LOOKUP(ADH5-ADH6+4,$OQ$3:$ACQ$3,$OQ$36:$ACQ$36+LOOKUP(ADH5-ADH6+5,$OQ$3:$ACQ$3,$OQ$36:$ACQ$36+LOOKUP(ADH5-ADH6+6,$OQ$3:$ACQ$3,$OQ$36:$ACQ$36+LOOKUP(ADH5-ADH6+7,$OQ$3:$ACQ$3,$OQ$36:$ACQ$36))))))))</f>
        <v>3971.937980087514</v>
      </c>
      <c r="ADI36" s="348" cm="1">
        <f t="array" ref="ADI36">+(LOOKUP(ADI5-ADI6+1,$OQ$3:$ACQ$3,$OQ$36:$ACQ$36+LOOKUP(ADI5-ADI6+2,$OQ$3:$ACQ$3,$OQ$36:$ACQ$36+LOOKUP(ADI5-ADI6+3,$OQ$3:$ACQ$3,$OQ$36:$ACQ$36+LOOKUP(ADI5-ADI6+4,$OQ$3:$ACQ$3,$OQ$36:$ACQ$36+LOOKUP(ADI5-ADI6+5,$OQ$3:$ACQ$3,$OQ$36:$ACQ$36+LOOKUP(ADI5-ADI6+6,$OQ$3:$ACQ$3,$OQ$36:$ACQ$36+LOOKUP(ADI5-ADI6+7,$OQ$3:$ACQ$3,$OQ$36:$ACQ$36))))))))</f>
        <v>3925.8605264697189</v>
      </c>
      <c r="ADJ36" s="348" cm="1">
        <f t="array" ref="ADJ36">+(LOOKUP(ADJ5-ADJ6+1,$OQ$3:$ACQ$3,$OQ$36:$ACQ$36+LOOKUP(ADJ5-ADJ6+2,$OQ$3:$ACQ$3,$OQ$36:$ACQ$36+LOOKUP(ADJ5-ADJ6+3,$OQ$3:$ACQ$3,$OQ$36:$ACQ$36+LOOKUP(ADJ5-ADJ6+4,$OQ$3:$ACQ$3,$OQ$36:$ACQ$36+LOOKUP(ADJ5-ADJ6+5,$OQ$3:$ACQ$3,$OQ$36:$ACQ$36+LOOKUP(ADJ5-ADJ6+6,$OQ$3:$ACQ$3,$OQ$36:$ACQ$36+LOOKUP(ADJ5-ADJ6+7,$OQ$3:$ACQ$3,$OQ$36:$ACQ$36))))))))</f>
        <v>3918.1809508667534</v>
      </c>
      <c r="ADK36" s="348" cm="1">
        <f t="array" ref="ADK36">+(LOOKUP(ADK5-ADK6+1,$OQ$3:$ACQ$3,$OQ$36:$ACQ$36+LOOKUP(ADK5-ADK6+2,$OQ$3:$ACQ$3,$OQ$36:$ACQ$36+LOOKUP(ADK5-ADK6+3,$OQ$3:$ACQ$3,$OQ$36:$ACQ$36+LOOKUP(ADK5-ADK6+4,$OQ$3:$ACQ$3,$OQ$36:$ACQ$36+LOOKUP(ADK5-ADK6+5,$OQ$3:$ACQ$3,$OQ$36:$ACQ$36+LOOKUP(ADK5-ADK6+6,$OQ$3:$ACQ$3,$OQ$36:$ACQ$36+LOOKUP(ADK5-ADK6+7,$OQ$3:$ACQ$3,$OQ$36:$ACQ$36))))))))</f>
        <v>3918.1809508667534</v>
      </c>
      <c r="ADL36" s="348" cm="1">
        <f t="array" ref="ADL36">+(LOOKUP(ADL5-ADL6+1,$OQ$3:$ACQ$3,$OQ$36:$ACQ$36+LOOKUP(ADL5-ADL6+2,$OQ$3:$ACQ$3,$OQ$36:$ACQ$36+LOOKUP(ADL5-ADL6+3,$OQ$3:$ACQ$3,$OQ$36:$ACQ$36+LOOKUP(ADL5-ADL6+4,$OQ$3:$ACQ$3,$OQ$36:$ACQ$36+LOOKUP(ADL5-ADL6+5,$OQ$3:$ACQ$3,$OQ$36:$ACQ$36+LOOKUP(ADL5-ADL6+6,$OQ$3:$ACQ$3,$OQ$36:$ACQ$36+LOOKUP(ADL5-ADL6+7,$OQ$3:$ACQ$3,$OQ$36:$ACQ$36))))))))</f>
        <v>3918.1809508667534</v>
      </c>
      <c r="ADM36" s="348" cm="1">
        <f t="array" ref="ADM36">+(LOOKUP(ADM5-ADM6+1,$OQ$3:$ACQ$3,$OQ$36:$ACQ$36+LOOKUP(ADM5-ADM6+2,$OQ$3:$ACQ$3,$OQ$36:$ACQ$36+LOOKUP(ADM5-ADM6+3,$OQ$3:$ACQ$3,$OQ$36:$ACQ$36+LOOKUP(ADM5-ADM6+4,$OQ$3:$ACQ$3,$OQ$36:$ACQ$36+LOOKUP(ADM5-ADM6+5,$OQ$3:$ACQ$3,$OQ$36:$ACQ$36+LOOKUP(ADM5-ADM6+6,$OQ$3:$ACQ$3,$OQ$36:$ACQ$36+LOOKUP(ADM5-ADM6+7,$OQ$3:$ACQ$3,$OQ$36:$ACQ$36))))))))</f>
        <v>4309.1902735980802</v>
      </c>
      <c r="ADN36" s="348" cm="1">
        <f t="array" ref="ADN36">+(LOOKUP(ADN5-ADN6+1,$OQ$3:$ACQ$3,$OQ$36:$ACQ$36+LOOKUP(ADN5-ADN6+2,$OQ$3:$ACQ$3,$OQ$36:$ACQ$36+LOOKUP(ADN5-ADN6+3,$OQ$3:$ACQ$3,$OQ$36:$ACQ$36+LOOKUP(ADN5-ADN6+4,$OQ$3:$ACQ$3,$OQ$36:$ACQ$36+LOOKUP(ADN5-ADN6+5,$OQ$3:$ACQ$3,$OQ$36:$ACQ$36+LOOKUP(ADN5-ADN6+6,$OQ$3:$ACQ$3,$OQ$36:$ACQ$36+LOOKUP(ADN5-ADN6+7,$OQ$3:$ACQ$3,$OQ$36:$ACQ$36))))))))</f>
        <v>4602.447265646575</v>
      </c>
      <c r="ADO36" s="348" cm="1">
        <f t="array" ref="ADO36">+(LOOKUP(ADO5-ADO6+1,$OQ$3:$ACQ$3,$OQ$36:$ACQ$36+LOOKUP(ADO5-ADO6+2,$OQ$3:$ACQ$3,$OQ$36:$ACQ$36+LOOKUP(ADO5-ADO6+3,$OQ$3:$ACQ$3,$OQ$36:$ACQ$36+LOOKUP(ADO5-ADO6+4,$OQ$3:$ACQ$3,$OQ$36:$ACQ$36+LOOKUP(ADO5-ADO6+5,$OQ$3:$ACQ$3,$OQ$36:$ACQ$36+LOOKUP(ADO5-ADO6+6,$OQ$3:$ACQ$3,$OQ$36:$ACQ$36+LOOKUP(ADO5-ADO6+7,$OQ$3:$ACQ$3,$OQ$36:$ACQ$36))))))))</f>
        <v>4602.447265646575</v>
      </c>
      <c r="ADP36" s="348" cm="1">
        <f t="array" ref="ADP36">+(LOOKUP(ADP5-ADP6+1,$OQ$3:$ACQ$3,$OQ$36:$ACQ$36+LOOKUP(ADP5-ADP6+2,$OQ$3:$ACQ$3,$OQ$36:$ACQ$36+LOOKUP(ADP5-ADP6+3,$OQ$3:$ACQ$3,$OQ$36:$ACQ$36+LOOKUP(ADP5-ADP6+4,$OQ$3:$ACQ$3,$OQ$36:$ACQ$36+LOOKUP(ADP5-ADP6+5,$OQ$3:$ACQ$3,$OQ$36:$ACQ$36+LOOKUP(ADP5-ADP6+6,$OQ$3:$ACQ$3,$OQ$36:$ACQ$36+LOOKUP(ADP5-ADP6+7,$OQ$3:$ACQ$3,$OQ$36:$ACQ$36))))))))</f>
        <v>4602.447265646575</v>
      </c>
      <c r="ADQ36" s="348" cm="1">
        <f t="array" ref="ADQ36">+(LOOKUP(ADQ5-ADQ6+1,$OQ$3:$ACQ$3,$OQ$36:$ACQ$36+LOOKUP(ADQ5-ADQ6+2,$OQ$3:$ACQ$3,$OQ$36:$ACQ$36+LOOKUP(ADQ5-ADQ6+3,$OQ$3:$ACQ$3,$OQ$36:$ACQ$36+LOOKUP(ADQ5-ADQ6+4,$OQ$3:$ACQ$3,$OQ$36:$ACQ$36+LOOKUP(ADQ5-ADQ6+5,$OQ$3:$ACQ$3,$OQ$36:$ACQ$36+LOOKUP(ADQ5-ADQ6+6,$OQ$3:$ACQ$3,$OQ$36:$ACQ$36+LOOKUP(ADQ5-ADQ6+7,$OQ$3:$ACQ$3,$OQ$36:$ACQ$36))))))))</f>
        <v>4816.9304382745286</v>
      </c>
      <c r="ADR36" s="348" cm="1">
        <f t="array" ref="ADR36">+(LOOKUP(ADR5-ADR6+1,$OQ$3:$ACQ$3,$OQ$36:$ACQ$36+LOOKUP(ADR5-ADR6+2,$OQ$3:$ACQ$3,$OQ$36:$ACQ$36+LOOKUP(ADR5-ADR6+3,$OQ$3:$ACQ$3,$OQ$36:$ACQ$36+LOOKUP(ADR5-ADR6+4,$OQ$3:$ACQ$3,$OQ$36:$ACQ$36+LOOKUP(ADR5-ADR6+5,$OQ$3:$ACQ$3,$OQ$36:$ACQ$36+LOOKUP(ADR5-ADR6+6,$OQ$3:$ACQ$3,$OQ$36:$ACQ$36+LOOKUP(ADR5-ADR6+7,$OQ$3:$ACQ$3,$OQ$36:$ACQ$36))))))))</f>
        <v>6103.8294740422498</v>
      </c>
      <c r="ADS36" s="348" cm="1">
        <f t="array" ref="ADS36">+(LOOKUP(ADS5-ADS6+1,$OQ$3:$ACQ$3,$OQ$36:$ACQ$36+LOOKUP(ADS5-ADS6+2,$OQ$3:$ACQ$3,$OQ$36:$ACQ$36+LOOKUP(ADS5-ADS6+3,$OQ$3:$ACQ$3,$OQ$36:$ACQ$36+LOOKUP(ADS5-ADS6+4,$OQ$3:$ACQ$3,$OQ$36:$ACQ$36+LOOKUP(ADS5-ADS6+5,$OQ$3:$ACQ$3,$OQ$36:$ACQ$36+LOOKUP(ADS5-ADS6+6,$OQ$3:$ACQ$3,$OQ$36:$ACQ$36+LOOKUP(ADS5-ADS6+7,$OQ$3:$ACQ$3,$OQ$36:$ACQ$36))))))))</f>
        <v>6103.8294740422498</v>
      </c>
      <c r="ADT36" s="348" cm="1">
        <f t="array" ref="ADT36">+(LOOKUP(ADT5-ADT6+1,$OQ$3:$ACQ$3,$OQ$36:$ACQ$36+LOOKUP(ADT5-ADT6+2,$OQ$3:$ACQ$3,$OQ$36:$ACQ$36+LOOKUP(ADT5-ADT6+3,$OQ$3:$ACQ$3,$OQ$36:$ACQ$36+LOOKUP(ADT5-ADT6+4,$OQ$3:$ACQ$3,$OQ$36:$ACQ$36+LOOKUP(ADT5-ADT6+5,$OQ$3:$ACQ$3,$OQ$36:$ACQ$36+LOOKUP(ADT5-ADT6+6,$OQ$3:$ACQ$3,$OQ$36:$ACQ$36+LOOKUP(ADT5-ADT6+7,$OQ$3:$ACQ$3,$OQ$36:$ACQ$36))))))))</f>
        <v>6103.8294740422498</v>
      </c>
      <c r="ADU36" s="348" cm="1">
        <f t="array" ref="ADU36">+(LOOKUP(ADU5-ADU6+1,$OQ$3:$ACQ$3,$OQ$36:$ACQ$36+LOOKUP(ADU5-ADU6+2,$OQ$3:$ACQ$3,$OQ$36:$ACQ$36+LOOKUP(ADU5-ADU6+3,$OQ$3:$ACQ$3,$OQ$36:$ACQ$36+LOOKUP(ADU5-ADU6+4,$OQ$3:$ACQ$3,$OQ$36:$ACQ$36+LOOKUP(ADU5-ADU6+5,$OQ$3:$ACQ$3,$OQ$36:$ACQ$36+LOOKUP(ADU5-ADU6+6,$OQ$3:$ACQ$3,$OQ$36:$ACQ$36+LOOKUP(ADU5-ADU6+7,$OQ$3:$ACQ$3,$OQ$36:$ACQ$36))))))))</f>
        <v>6103.8294740422498</v>
      </c>
      <c r="ADV36" s="348" cm="1">
        <f t="array" ref="ADV36">+(LOOKUP(ADV5-ADV6+1,$OQ$3:$ACQ$3,$OQ$36:$ACQ$36+LOOKUP(ADV5-ADV6+2,$OQ$3:$ACQ$3,$OQ$36:$ACQ$36+LOOKUP(ADV5-ADV6+3,$OQ$3:$ACQ$3,$OQ$36:$ACQ$36+LOOKUP(ADV5-ADV6+4,$OQ$3:$ACQ$3,$OQ$36:$ACQ$36+LOOKUP(ADV5-ADV6+5,$OQ$3:$ACQ$3,$OQ$36:$ACQ$36+LOOKUP(ADV5-ADV6+6,$OQ$3:$ACQ$3,$OQ$36:$ACQ$36+LOOKUP(ADV5-ADV6+7,$OQ$3:$ACQ$3,$OQ$36:$ACQ$36))))))))</f>
        <v>5575.3782607014191</v>
      </c>
      <c r="ADW36" s="348" cm="1">
        <f t="array" ref="ADW36">+(LOOKUP(ADW5-ADW6+1,$OQ$3:$ACQ$3,$OQ$36:$ACQ$36+LOOKUP(ADW5-ADW6+2,$OQ$3:$ACQ$3,$OQ$36:$ACQ$36+LOOKUP(ADW5-ADW6+3,$OQ$3:$ACQ$3,$OQ$36:$ACQ$36+LOOKUP(ADW5-ADW6+4,$OQ$3:$ACQ$3,$OQ$36:$ACQ$36+LOOKUP(ADW5-ADW6+5,$OQ$3:$ACQ$3,$OQ$36:$ACQ$36+LOOKUP(ADW5-ADW6+6,$OQ$3:$ACQ$3,$OQ$36:$ACQ$36+LOOKUP(ADW5-ADW6+7,$OQ$3:$ACQ$3,$OQ$36:$ACQ$36))))))))</f>
        <v>5487.3030584779463</v>
      </c>
      <c r="ADX36" s="348" cm="1">
        <f t="array" ref="ADX36">+(LOOKUP(ADX5-ADX6+1,$OQ$3:$ACQ$3,$OQ$36:$ACQ$36+LOOKUP(ADX5-ADX6+2,$OQ$3:$ACQ$3,$OQ$36:$ACQ$36+LOOKUP(ADX5-ADX6+3,$OQ$3:$ACQ$3,$OQ$36:$ACQ$36+LOOKUP(ADX5-ADX6+4,$OQ$3:$ACQ$3,$OQ$36:$ACQ$36+LOOKUP(ADX5-ADX6+5,$OQ$3:$ACQ$3,$OQ$36:$ACQ$36+LOOKUP(ADX5-ADX6+6,$OQ$3:$ACQ$3,$OQ$36:$ACQ$36+LOOKUP(ADX5-ADX6+7,$OQ$3:$ACQ$3,$OQ$36:$ACQ$36))))))))</f>
        <v>5487.3030584779463</v>
      </c>
      <c r="ADY36" s="348" cm="1">
        <f t="array" ref="ADY36">+(LOOKUP(ADY5-ADY6+1,$OQ$3:$ACQ$3,$OQ$36:$ACQ$36+LOOKUP(ADY5-ADY6+2,$OQ$3:$ACQ$3,$OQ$36:$ACQ$36+LOOKUP(ADY5-ADY6+3,$OQ$3:$ACQ$3,$OQ$36:$ACQ$36+LOOKUP(ADY5-ADY6+4,$OQ$3:$ACQ$3,$OQ$36:$ACQ$36+LOOKUP(ADY5-ADY6+5,$OQ$3:$ACQ$3,$OQ$36:$ACQ$36+LOOKUP(ADY5-ADY6+6,$OQ$3:$ACQ$3,$OQ$36:$ACQ$36+LOOKUP(ADY5-ADY6+7,$OQ$3:$ACQ$3,$OQ$36:$ACQ$36))))))))</f>
        <v>5487.3030584779472</v>
      </c>
      <c r="ADZ36" s="348" cm="1">
        <f t="array" ref="ADZ36">+(LOOKUP(ADZ5-ADZ6+1,$OQ$3:$ACQ$3,$OQ$36:$ACQ$36+LOOKUP(ADZ5-ADZ6+2,$OQ$3:$ACQ$3,$OQ$36:$ACQ$36+LOOKUP(ADZ5-ADZ6+3,$OQ$3:$ACQ$3,$OQ$36:$ACQ$36+LOOKUP(ADZ5-ADZ6+4,$OQ$3:$ACQ$3,$OQ$36:$ACQ$36+LOOKUP(ADZ5-ADZ6+5,$OQ$3:$ACQ$3,$OQ$36:$ACQ$36+LOOKUP(ADZ5-ADZ6+6,$OQ$3:$ACQ$3,$OQ$36:$ACQ$36+LOOKUP(ADZ5-ADZ6+7,$OQ$3:$ACQ$3,$OQ$36:$ACQ$36))))))))</f>
        <v>5701.6232890201509</v>
      </c>
      <c r="AEA36" s="348" cm="1">
        <f t="array" ref="AEA36">+(LOOKUP(AEA5-AEA6+1,$OQ$3:$ACQ$3,$OQ$36:$ACQ$36+LOOKUP(AEA5-AEA6+2,$OQ$3:$ACQ$3,$OQ$36:$ACQ$36+LOOKUP(AEA5-AEA6+3,$OQ$3:$ACQ$3,$OQ$36:$ACQ$36+LOOKUP(AEA5-AEA6+4,$OQ$3:$ACQ$3,$OQ$36:$ACQ$36+LOOKUP(AEA5-AEA6+5,$OQ$3:$ACQ$3,$OQ$36:$ACQ$36+LOOKUP(AEA5-AEA6+6,$OQ$3:$ACQ$3,$OQ$36:$ACQ$36+LOOKUP(AEA5-AEA6+7,$OQ$3:$ACQ$3,$OQ$36:$ACQ$36))))))))</f>
        <v>5987.383596409757</v>
      </c>
      <c r="AEB36" s="348" cm="1">
        <f t="array" ref="AEB36">+(LOOKUP(AEB5-AEB6+1,$OQ$3:$ACQ$3,$OQ$36:$ACQ$36+LOOKUP(AEB5-AEB6+2,$OQ$3:$ACQ$3,$OQ$36:$ACQ$36+LOOKUP(AEB5-AEB6+3,$OQ$3:$ACQ$3,$OQ$36:$ACQ$36+LOOKUP(AEB5-AEB6+4,$OQ$3:$ACQ$3,$OQ$36:$ACQ$36+LOOKUP(AEB5-AEB6+5,$OQ$3:$ACQ$3,$OQ$36:$ACQ$36+LOOKUP(AEB5-AEB6+6,$OQ$3:$ACQ$3,$OQ$36:$ACQ$36+LOOKUP(AEB5-AEB6+7,$OQ$3:$ACQ$3,$OQ$36:$ACQ$36))))))))</f>
        <v>5987.383596409757</v>
      </c>
      <c r="AEC36" s="348" cm="1">
        <f t="array" ref="AEC36">+(LOOKUP(AEC5-AEC6+1,$OQ$3:$ACQ$3,$OQ$36:$ACQ$36+LOOKUP(AEC5-AEC6+2,$OQ$3:$ACQ$3,$OQ$36:$ACQ$36+LOOKUP(AEC5-AEC6+3,$OQ$3:$ACQ$3,$OQ$36:$ACQ$36+LOOKUP(AEC5-AEC6+4,$OQ$3:$ACQ$3,$OQ$36:$ACQ$36+LOOKUP(AEC5-AEC6+5,$OQ$3:$ACQ$3,$OQ$36:$ACQ$36+LOOKUP(AEC5-AEC6+6,$OQ$3:$ACQ$3,$OQ$36:$ACQ$36+LOOKUP(AEC5-AEC6+7,$OQ$3:$ACQ$3,$OQ$36:$ACQ$36))))))))</f>
        <v>5987.383596409757</v>
      </c>
      <c r="AED36" s="348" cm="1">
        <f t="array" ref="AED36">+(LOOKUP(AED5-AED6+1,$OQ$3:$ACQ$3,$OQ$36:$ACQ$36+LOOKUP(AED5-AED6+2,$OQ$3:$ACQ$3,$OQ$36:$ACQ$36+LOOKUP(AED5-AED6+3,$OQ$3:$ACQ$3,$OQ$36:$ACQ$36+LOOKUP(AED5-AED6+4,$OQ$3:$ACQ$3,$OQ$36:$ACQ$36+LOOKUP(AED5-AED6+5,$OQ$3:$ACQ$3,$OQ$36:$ACQ$36+LOOKUP(AED5-AED6+6,$OQ$3:$ACQ$3,$OQ$36:$ACQ$36+LOOKUP(AED5-AED6+7,$OQ$3:$ACQ$3,$OQ$36:$ACQ$36))))))))</f>
        <v>5987.383596409757</v>
      </c>
      <c r="AEE36" s="348" cm="1">
        <f t="array" ref="AEE36">+(LOOKUP(AEE5-AEE6+1,$OQ$3:$ACQ$3,$OQ$36:$ACQ$36+LOOKUP(AEE5-AEE6+2,$OQ$3:$ACQ$3,$OQ$36:$ACQ$36+LOOKUP(AEE5-AEE6+3,$OQ$3:$ACQ$3,$OQ$36:$ACQ$36+LOOKUP(AEE5-AEE6+4,$OQ$3:$ACQ$3,$OQ$36:$ACQ$36+LOOKUP(AEE5-AEE6+5,$OQ$3:$ACQ$3,$OQ$36:$ACQ$36+LOOKUP(AEE5-AEE6+6,$OQ$3:$ACQ$3,$OQ$36:$ACQ$36+LOOKUP(AEE5-AEE6+7,$OQ$3:$ACQ$3,$OQ$36:$ACQ$36))))))))</f>
        <v>6783.1367666773176</v>
      </c>
      <c r="AEF36" s="348" cm="1">
        <f t="array" ref="AEF36">+(LOOKUP(AEF5-AEF6+1,$OQ$3:$ACQ$3,$OQ$36:$ACQ$36+LOOKUP(AEF5-AEF6+2,$OQ$3:$ACQ$3,$OQ$36:$ACQ$36+LOOKUP(AEF5-AEF6+3,$OQ$3:$ACQ$3,$OQ$36:$ACQ$36+LOOKUP(AEF5-AEF6+4,$OQ$3:$ACQ$3,$OQ$36:$ACQ$36+LOOKUP(AEF5-AEF6+5,$OQ$3:$ACQ$3,$OQ$36:$ACQ$36+LOOKUP(AEF5-AEF6+6,$OQ$3:$ACQ$3,$OQ$36:$ACQ$36+LOOKUP(AEF5-AEF6+7,$OQ$3:$ACQ$3,$OQ$36:$ACQ$36))))))))</f>
        <v>6783.1367666773176</v>
      </c>
      <c r="AEG36" s="348" cm="1">
        <f t="array" ref="AEG36">+(LOOKUP(AEG5-AEG6+1,$OQ$3:$ACQ$3,$OQ$36:$ACQ$36+LOOKUP(AEG5-AEG6+2,$OQ$3:$ACQ$3,$OQ$36:$ACQ$36+LOOKUP(AEG5-AEG6+3,$OQ$3:$ACQ$3,$OQ$36:$ACQ$36+LOOKUP(AEG5-AEG6+4,$OQ$3:$ACQ$3,$OQ$36:$ACQ$36+LOOKUP(AEG5-AEG6+5,$OQ$3:$ACQ$3,$OQ$36:$ACQ$36+LOOKUP(AEG5-AEG6+6,$OQ$3:$ACQ$3,$OQ$36:$ACQ$36+LOOKUP(AEG5-AEG6+7,$OQ$3:$ACQ$3,$OQ$36:$ACQ$36))))))))</f>
        <v>6783.1367666773176</v>
      </c>
      <c r="AEH36" s="348" cm="1">
        <f t="array" ref="AEH36">+(LOOKUP(AEH5-AEH6+1,$OQ$3:$ACQ$3,$OQ$36:$ACQ$36+LOOKUP(AEH5-AEH6+2,$OQ$3:$ACQ$3,$OQ$36:$ACQ$36+LOOKUP(AEH5-AEH6+3,$OQ$3:$ACQ$3,$OQ$36:$ACQ$36+LOOKUP(AEH5-AEH6+4,$OQ$3:$ACQ$3,$OQ$36:$ACQ$36+LOOKUP(AEH5-AEH6+5,$OQ$3:$ACQ$3,$OQ$36:$ACQ$36+LOOKUP(AEH5-AEH6+6,$OQ$3:$ACQ$3,$OQ$36:$ACQ$36+LOOKUP(AEH5-AEH6+7,$OQ$3:$ACQ$3,$OQ$36:$ACQ$36))))))))</f>
        <v>6783.1367666773176</v>
      </c>
      <c r="AEI36" s="348" cm="1">
        <f t="array" ref="AEI36">+(LOOKUP(AEI5-AEI6+1,$OQ$3:$ACQ$3,$OQ$36:$ACQ$36+LOOKUP(AEI5-AEI6+2,$OQ$3:$ACQ$3,$OQ$36:$ACQ$36+LOOKUP(AEI5-AEI6+3,$OQ$3:$ACQ$3,$OQ$36:$ACQ$36+LOOKUP(AEI5-AEI6+4,$OQ$3:$ACQ$3,$OQ$36:$ACQ$36+LOOKUP(AEI5-AEI6+5,$OQ$3:$ACQ$3,$OQ$36:$ACQ$36+LOOKUP(AEI5-AEI6+6,$OQ$3:$ACQ$3,$OQ$36:$ACQ$36+LOOKUP(AEI5-AEI6+7,$OQ$3:$ACQ$3,$OQ$36:$ACQ$36))))))))</f>
        <v>6767.7809040055336</v>
      </c>
      <c r="AEJ36" s="348" cm="1">
        <f t="array" ref="AEJ36">+(LOOKUP(AEJ5-AEJ6+1,$OQ$3:$ACQ$3,$OQ$36:$ACQ$36+LOOKUP(AEJ5-AEJ6+2,$OQ$3:$ACQ$3,$OQ$36:$ACQ$36+LOOKUP(AEJ5-AEJ6+3,$OQ$3:$ACQ$3,$OQ$36:$ACQ$36+LOOKUP(AEJ5-AEJ6+4,$OQ$3:$ACQ$3,$OQ$36:$ACQ$36+LOOKUP(AEJ5-AEJ6+5,$OQ$3:$ACQ$3,$OQ$36:$ACQ$36+LOOKUP(AEJ5-AEJ6+6,$OQ$3:$ACQ$3,$OQ$36:$ACQ$36+LOOKUP(AEJ5-AEJ6+7,$OQ$3:$ACQ$3,$OQ$36:$ACQ$36))))))))</f>
        <v>6761.6385589368192</v>
      </c>
      <c r="AEK36" s="348" cm="1">
        <f t="array" ref="AEK36">+(LOOKUP(AEK5-AEK6+1,$OQ$3:$ACQ$3,$OQ$36:$ACQ$36+LOOKUP(AEK5-AEK6+2,$OQ$3:$ACQ$3,$OQ$36:$ACQ$36+LOOKUP(AEK5-AEK6+3,$OQ$3:$ACQ$3,$OQ$36:$ACQ$36+LOOKUP(AEK5-AEK6+4,$OQ$3:$ACQ$3,$OQ$36:$ACQ$36+LOOKUP(AEK5-AEK6+5,$OQ$3:$ACQ$3,$OQ$36:$ACQ$36+LOOKUP(AEK5-AEK6+6,$OQ$3:$ACQ$3,$OQ$36:$ACQ$36+LOOKUP(AEK5-AEK6+7,$OQ$3:$ACQ$3,$OQ$36:$ACQ$36))))))))</f>
        <v>6761.6385589368192</v>
      </c>
      <c r="AEL36" s="348" cm="1">
        <f t="array" ref="AEL36">+(LOOKUP(AEL5-AEL6+1,$OQ$3:$ACQ$3,$OQ$36:$ACQ$36+LOOKUP(AEL5-AEL6+2,$OQ$3:$ACQ$3,$OQ$36:$ACQ$36+LOOKUP(AEL5-AEL6+3,$OQ$3:$ACQ$3,$OQ$36:$ACQ$36+LOOKUP(AEL5-AEL6+4,$OQ$3:$ACQ$3,$OQ$36:$ACQ$36+LOOKUP(AEL5-AEL6+5,$OQ$3:$ACQ$3,$OQ$36:$ACQ$36+LOOKUP(AEL5-AEL6+6,$OQ$3:$ACQ$3,$OQ$36:$ACQ$36+LOOKUP(AEL5-AEL6+7,$OQ$3:$ACQ$3,$OQ$36:$ACQ$36))))))))</f>
        <v>6761.6385589368192</v>
      </c>
      <c r="AEM36" s="348" cm="1">
        <f t="array" ref="AEM36">+(LOOKUP(AEM5-AEM6+1,$OQ$3:$ACQ$3,$OQ$36:$ACQ$36+LOOKUP(AEM5-AEM6+2,$OQ$3:$ACQ$3,$OQ$36:$ACQ$36+LOOKUP(AEM5-AEM6+3,$OQ$3:$ACQ$3,$OQ$36:$ACQ$36+LOOKUP(AEM5-AEM6+4,$OQ$3:$ACQ$3,$OQ$36:$ACQ$36+LOOKUP(AEM5-AEM6+5,$OQ$3:$ACQ$3,$OQ$36:$ACQ$36+LOOKUP(AEM5-AEM6+6,$OQ$3:$ACQ$3,$OQ$36:$ACQ$36+LOOKUP(AEM5-AEM6+7,$OQ$3:$ACQ$3,$OQ$36:$ACQ$36))))))))</f>
        <v>6630.5897623374331</v>
      </c>
      <c r="AEN36" s="348" cm="1">
        <f t="array" ref="AEN36">+(LOOKUP(AEN5-AEN6+1,$OQ$3:$ACQ$3,$OQ$36:$ACQ$36+LOOKUP(AEN5-AEN6+2,$OQ$3:$ACQ$3,$OQ$36:$ACQ$36+LOOKUP(AEN5-AEN6+3,$OQ$3:$ACQ$3,$OQ$36:$ACQ$36+LOOKUP(AEN5-AEN6+4,$OQ$3:$ACQ$3,$OQ$36:$ACQ$36+LOOKUP(AEN5-AEN6+5,$OQ$3:$ACQ$3,$OQ$36:$ACQ$36+LOOKUP(AEN5-AEN6+6,$OQ$3:$ACQ$3,$OQ$36:$ACQ$36+LOOKUP(AEN5-AEN6+7,$OQ$3:$ACQ$3,$OQ$36:$ACQ$36))))))))</f>
        <v>6302.9677708389681</v>
      </c>
      <c r="AEO36" s="348" cm="1">
        <f t="array" ref="AEO36">+(LOOKUP(AEO5-AEO6+1,$OQ$3:$ACQ$3,$OQ$36:$ACQ$36+LOOKUP(AEO5-AEO6+2,$OQ$3:$ACQ$3,$OQ$36:$ACQ$36+LOOKUP(AEO5-AEO6+3,$OQ$3:$ACQ$3,$OQ$36:$ACQ$36+LOOKUP(AEO5-AEO6+4,$OQ$3:$ACQ$3,$OQ$36:$ACQ$36+LOOKUP(AEO5-AEO6+5,$OQ$3:$ACQ$3,$OQ$36:$ACQ$36+LOOKUP(AEO5-AEO6+6,$OQ$3:$ACQ$3,$OQ$36:$ACQ$36+LOOKUP(AEO5-AEO6+7,$OQ$3:$ACQ$3,$OQ$36:$ACQ$36))))))))</f>
        <v>6302.967770838969</v>
      </c>
      <c r="AEP36" s="348" cm="1">
        <f t="array" ref="AEP36">+(LOOKUP(AEP5-AEP6+1,$OQ$3:$ACQ$3,$OQ$36:$ACQ$36+LOOKUP(AEP5-AEP6+2,$OQ$3:$ACQ$3,$OQ$36:$ACQ$36+LOOKUP(AEP5-AEP6+3,$OQ$3:$ACQ$3,$OQ$36:$ACQ$36+LOOKUP(AEP5-AEP6+4,$OQ$3:$ACQ$3,$OQ$36:$ACQ$36+LOOKUP(AEP5-AEP6+5,$OQ$3:$ACQ$3,$OQ$36:$ACQ$36+LOOKUP(AEP5-AEP6+6,$OQ$3:$ACQ$3,$OQ$36:$ACQ$36+LOOKUP(AEP5-AEP6+7,$OQ$3:$ACQ$3,$OQ$36:$ACQ$36))))))))</f>
        <v>6302.967770838969</v>
      </c>
      <c r="AEQ36" s="348" cm="1">
        <f t="array" ref="AEQ36">+(LOOKUP(AEQ5-AEQ6+1,$OQ$3:$ACQ$3,$OQ$36:$ACQ$36+LOOKUP(AEQ5-AEQ6+2,$OQ$3:$ACQ$3,$OQ$36:$ACQ$36+LOOKUP(AEQ5-AEQ6+3,$OQ$3:$ACQ$3,$OQ$36:$ACQ$36+LOOKUP(AEQ5-AEQ6+4,$OQ$3:$ACQ$3,$OQ$36:$ACQ$36+LOOKUP(AEQ5-AEQ6+5,$OQ$3:$ACQ$3,$OQ$36:$ACQ$36+LOOKUP(AEQ5-AEQ6+6,$OQ$3:$ACQ$3,$OQ$36:$ACQ$36+LOOKUP(AEQ5-AEQ6+7,$OQ$3:$ACQ$3,$OQ$36:$ACQ$36))))))))</f>
        <v>6302.967770838969</v>
      </c>
      <c r="AER36" s="348" cm="1">
        <f t="array" ref="AER36">+(LOOKUP(AER5-AER6+1,$OQ$3:$ACQ$3,$OQ$36:$ACQ$36+LOOKUP(AER5-AER6+2,$OQ$3:$ACQ$3,$OQ$36:$ACQ$36+LOOKUP(AER5-AER6+3,$OQ$3:$ACQ$3,$OQ$36:$ACQ$36+LOOKUP(AER5-AER6+4,$OQ$3:$ACQ$3,$OQ$36:$ACQ$36+LOOKUP(AER5-AER6+5,$OQ$3:$ACQ$3,$OQ$36:$ACQ$36+LOOKUP(AER5-AER6+6,$OQ$3:$ACQ$3,$OQ$36:$ACQ$36)))))))</f>
        <v>5402.5438035762591</v>
      </c>
    </row>
    <row r="37" spans="1:877" x14ac:dyDescent="0.2">
      <c r="A37" s="15" t="s">
        <v>127</v>
      </c>
      <c r="B37" s="347">
        <f>+'BUDGET DATA ENTRY'!B45</f>
        <v>0</v>
      </c>
      <c r="C37" s="348">
        <f>+'BUDGET DATA ENTRY'!C45</f>
        <v>0</v>
      </c>
      <c r="D37" s="348">
        <f>+'BUDGET DATA ENTRY'!D45</f>
        <v>0</v>
      </c>
      <c r="E37" s="348">
        <f>+'BUDGET DATA ENTRY'!E45</f>
        <v>0</v>
      </c>
      <c r="F37" s="348">
        <f>+'BUDGET DATA ENTRY'!F45</f>
        <v>0</v>
      </c>
      <c r="G37" s="348">
        <f>+'BUDGET DATA ENTRY'!G45</f>
        <v>0</v>
      </c>
      <c r="H37" s="348">
        <f>+'BUDGET DATA ENTRY'!H45</f>
        <v>0</v>
      </c>
      <c r="I37" s="348">
        <f>+'BUDGET DATA ENTRY'!I45</f>
        <v>0</v>
      </c>
      <c r="J37" s="348">
        <f>+'BUDGET DATA ENTRY'!J45</f>
        <v>0</v>
      </c>
      <c r="K37" s="348">
        <f>+'BUDGET DATA ENTRY'!K45</f>
        <v>0</v>
      </c>
      <c r="L37" s="348">
        <f>+'BUDGET DATA ENTRY'!L45</f>
        <v>0</v>
      </c>
      <c r="M37" s="348">
        <f>+'BUDGET DATA ENTRY'!M45</f>
        <v>0</v>
      </c>
      <c r="N37" s="347">
        <f>+D37</f>
        <v>0</v>
      </c>
      <c r="O37" s="348">
        <f>+G37</f>
        <v>0</v>
      </c>
      <c r="P37" s="348">
        <f>+J37</f>
        <v>0</v>
      </c>
      <c r="Q37" s="349">
        <f>+M37</f>
        <v>0</v>
      </c>
      <c r="R37" s="347">
        <f>+B37</f>
        <v>0</v>
      </c>
      <c r="S37" s="348">
        <f t="shared" ref="S37:AC39" si="2529">+C37</f>
        <v>0</v>
      </c>
      <c r="T37" s="348">
        <f t="shared" si="2529"/>
        <v>0</v>
      </c>
      <c r="U37" s="348">
        <f t="shared" si="2529"/>
        <v>0</v>
      </c>
      <c r="V37" s="348">
        <f t="shared" si="2529"/>
        <v>0</v>
      </c>
      <c r="W37" s="348">
        <f t="shared" si="2529"/>
        <v>0</v>
      </c>
      <c r="X37" s="348">
        <f t="shared" si="2529"/>
        <v>0</v>
      </c>
      <c r="Y37" s="348">
        <f t="shared" si="2529"/>
        <v>0</v>
      </c>
      <c r="Z37" s="348">
        <f t="shared" si="2529"/>
        <v>0</v>
      </c>
      <c r="AA37" s="348">
        <f t="shared" si="2529"/>
        <v>0</v>
      </c>
      <c r="AB37" s="348">
        <f t="shared" si="2529"/>
        <v>0</v>
      </c>
      <c r="AC37" s="349">
        <f t="shared" si="2529"/>
        <v>0</v>
      </c>
      <c r="AD37" s="432"/>
      <c r="AE37" s="432"/>
      <c r="AF37" s="432"/>
      <c r="AG37" s="432"/>
      <c r="AH37" s="432"/>
      <c r="AI37" s="432"/>
      <c r="AJ37" s="432"/>
      <c r="AK37" s="432"/>
      <c r="AL37" s="432"/>
      <c r="AM37" s="432"/>
      <c r="AN37" s="432"/>
      <c r="AO37" s="433"/>
      <c r="AP37" s="387"/>
      <c r="AQ37" s="388"/>
      <c r="AR37" s="388"/>
      <c r="AS37" s="388"/>
      <c r="AT37" s="388"/>
      <c r="AU37" s="388"/>
      <c r="AV37" s="388"/>
      <c r="AW37" s="388"/>
      <c r="AX37" s="388"/>
      <c r="AY37" s="388"/>
      <c r="AZ37" s="388"/>
      <c r="BA37" s="388"/>
      <c r="BB37" s="388"/>
      <c r="BC37" s="388"/>
      <c r="BD37" s="388"/>
      <c r="BE37" s="388"/>
      <c r="BF37" s="388"/>
      <c r="BG37" s="388"/>
      <c r="BH37" s="388"/>
      <c r="BI37" s="388"/>
      <c r="BJ37" s="388"/>
      <c r="BK37" s="388"/>
      <c r="BL37" s="388"/>
      <c r="BM37" s="388"/>
      <c r="BN37" s="389"/>
      <c r="BO37" s="387"/>
      <c r="BP37" s="388"/>
      <c r="BQ37" s="388"/>
      <c r="BR37" s="388"/>
      <c r="BS37" s="388"/>
      <c r="BT37" s="388"/>
      <c r="BU37" s="388"/>
      <c r="BV37" s="388"/>
      <c r="BW37" s="388"/>
      <c r="BX37" s="388"/>
      <c r="BY37" s="388"/>
      <c r="BZ37" s="388"/>
      <c r="CA37" s="388"/>
      <c r="CB37" s="388"/>
      <c r="CC37" s="388"/>
      <c r="CD37" s="388"/>
      <c r="CE37" s="388"/>
      <c r="CF37" s="388"/>
      <c r="CG37" s="388"/>
      <c r="CH37" s="388"/>
      <c r="CI37" s="388"/>
      <c r="CJ37" s="388"/>
      <c r="CK37" s="388"/>
      <c r="CL37" s="388"/>
      <c r="CM37" s="388"/>
      <c r="CN37" s="388"/>
      <c r="CO37" s="388"/>
      <c r="CP37" s="388"/>
      <c r="CQ37" s="388"/>
      <c r="CR37" s="388"/>
      <c r="CS37" s="388"/>
      <c r="CT37" s="334"/>
      <c r="CU37" s="334"/>
      <c r="CV37" s="334"/>
      <c r="CW37" s="334"/>
      <c r="CX37" s="334"/>
      <c r="CY37" s="334"/>
      <c r="CZ37" s="334"/>
      <c r="DA37" s="334"/>
      <c r="DB37" s="334"/>
      <c r="DC37" s="334"/>
      <c r="DD37" s="334"/>
      <c r="DE37" s="334"/>
      <c r="DF37" s="334"/>
      <c r="DG37" s="334"/>
      <c r="DH37" s="334"/>
      <c r="DI37" s="334"/>
      <c r="DJ37" s="334"/>
      <c r="DK37" s="334"/>
      <c r="DL37" s="334"/>
      <c r="DM37" s="334"/>
      <c r="DN37" s="334"/>
      <c r="DO37" s="334"/>
      <c r="DP37" s="334"/>
      <c r="DQ37" s="334"/>
      <c r="DR37" s="334"/>
      <c r="DS37" s="334"/>
      <c r="DT37" s="334"/>
      <c r="DU37" s="337"/>
      <c r="DV37" s="334"/>
      <c r="DW37" s="334"/>
      <c r="DX37" s="334"/>
      <c r="DY37" s="334"/>
      <c r="DZ37" s="334"/>
      <c r="EA37" s="334"/>
      <c r="EB37" s="334"/>
      <c r="EC37" s="334"/>
      <c r="ED37" s="334"/>
      <c r="EE37" s="334"/>
      <c r="EF37" s="334"/>
      <c r="EG37" s="334"/>
      <c r="EH37" s="334"/>
      <c r="EI37" s="334"/>
      <c r="EJ37" s="334"/>
      <c r="EK37" s="334"/>
      <c r="EL37" s="334"/>
      <c r="EM37" s="334"/>
      <c r="EN37" s="334"/>
      <c r="EO37" s="334"/>
      <c r="EP37" s="334"/>
      <c r="EQ37" s="334"/>
      <c r="ER37" s="334"/>
      <c r="ES37" s="334"/>
      <c r="ET37" s="334"/>
      <c r="EU37" s="334"/>
      <c r="EV37" s="334"/>
      <c r="EW37" s="337"/>
      <c r="EX37" s="334"/>
      <c r="EY37" s="334"/>
      <c r="EZ37" s="334"/>
      <c r="FA37" s="334"/>
      <c r="FB37" s="334"/>
      <c r="FC37" s="334"/>
      <c r="FD37" s="334"/>
      <c r="FE37" s="334"/>
      <c r="FF37" s="334"/>
      <c r="FG37" s="334"/>
      <c r="FH37" s="334"/>
      <c r="FI37" s="334"/>
      <c r="FJ37" s="334"/>
      <c r="FK37" s="334"/>
      <c r="FL37" s="334"/>
      <c r="FM37" s="334"/>
      <c r="FN37" s="334"/>
      <c r="FO37" s="334"/>
      <c r="FP37" s="334"/>
      <c r="FQ37" s="334"/>
      <c r="FR37" s="334"/>
      <c r="FS37" s="334"/>
      <c r="FT37" s="334"/>
      <c r="FU37" s="334"/>
      <c r="FV37" s="334"/>
      <c r="FW37" s="334"/>
      <c r="FX37" s="334"/>
      <c r="FY37" s="334"/>
      <c r="FZ37" s="334"/>
      <c r="GA37" s="334"/>
      <c r="GB37" s="337"/>
      <c r="GC37" s="334"/>
      <c r="GD37" s="334"/>
      <c r="GE37" s="334"/>
      <c r="GF37" s="334"/>
      <c r="GG37" s="334"/>
      <c r="GH37" s="334"/>
      <c r="GI37" s="334"/>
      <c r="GJ37" s="334"/>
      <c r="GK37" s="334"/>
      <c r="GL37" s="334"/>
      <c r="GM37" s="334"/>
      <c r="GN37" s="334"/>
      <c r="GO37" s="334"/>
      <c r="GP37" s="334"/>
      <c r="GQ37" s="334"/>
      <c r="GR37" s="334"/>
      <c r="GS37" s="334"/>
      <c r="GT37" s="334"/>
      <c r="GU37" s="334"/>
      <c r="GV37" s="334"/>
      <c r="GW37" s="334"/>
      <c r="GX37" s="334"/>
      <c r="GY37" s="334"/>
      <c r="GZ37" s="334"/>
      <c r="HA37" s="334"/>
      <c r="HB37" s="334"/>
      <c r="HC37" s="334"/>
      <c r="HD37" s="334"/>
      <c r="HE37" s="334"/>
      <c r="HF37" s="337"/>
      <c r="HG37" s="334"/>
      <c r="HH37" s="334"/>
      <c r="HI37" s="344"/>
      <c r="HJ37" s="334"/>
      <c r="HK37" s="334"/>
      <c r="HL37" s="334"/>
      <c r="HM37" s="334"/>
      <c r="HN37" s="334"/>
      <c r="HO37" s="334"/>
      <c r="HP37" s="334"/>
      <c r="HQ37" s="334"/>
      <c r="HR37" s="334"/>
      <c r="HS37" s="334"/>
      <c r="HT37" s="334"/>
      <c r="HU37" s="334"/>
      <c r="HV37" s="334"/>
      <c r="HW37" s="334"/>
      <c r="HX37" s="334"/>
      <c r="HY37" s="334"/>
      <c r="HZ37" s="334"/>
      <c r="IA37" s="334"/>
      <c r="IB37" s="334"/>
      <c r="IC37" s="334"/>
      <c r="ID37" s="334"/>
      <c r="IE37" s="334"/>
      <c r="IF37" s="334"/>
      <c r="IG37" s="334"/>
      <c r="IH37" s="334"/>
      <c r="II37" s="334"/>
      <c r="IJ37" s="334"/>
      <c r="IK37" s="337"/>
      <c r="IL37" s="334"/>
      <c r="IM37" s="334"/>
      <c r="IN37" s="335"/>
      <c r="IO37" s="334"/>
      <c r="IP37" s="334"/>
      <c r="IQ37" s="334"/>
      <c r="IR37" s="334"/>
      <c r="IS37" s="334"/>
      <c r="IT37" s="334"/>
      <c r="IU37" s="334"/>
      <c r="IV37" s="334"/>
      <c r="IW37" s="334"/>
      <c r="IX37" s="334"/>
      <c r="IY37" s="334"/>
      <c r="IZ37" s="334"/>
      <c r="JA37" s="334"/>
      <c r="JB37" s="334"/>
      <c r="JC37" s="334"/>
      <c r="JD37" s="334"/>
      <c r="JE37" s="334"/>
      <c r="JF37" s="334"/>
      <c r="JG37" s="334"/>
      <c r="JH37" s="334"/>
      <c r="JI37" s="334"/>
      <c r="JJ37" s="334"/>
      <c r="JK37" s="334"/>
      <c r="JL37" s="334"/>
      <c r="JM37" s="334"/>
      <c r="JN37" s="334"/>
      <c r="JO37" s="337"/>
      <c r="JP37" s="334"/>
      <c r="JQ37" s="334"/>
      <c r="JR37" s="344"/>
      <c r="JS37" s="335"/>
      <c r="JT37" s="334"/>
      <c r="JU37" s="334"/>
      <c r="JV37" s="334"/>
      <c r="JW37" s="334"/>
      <c r="JX37" s="334"/>
      <c r="JY37" s="334"/>
      <c r="JZ37" s="334"/>
      <c r="KA37" s="334"/>
      <c r="KB37" s="334"/>
      <c r="KC37" s="334"/>
      <c r="KD37" s="334"/>
      <c r="KE37" s="334"/>
      <c r="KF37" s="334"/>
      <c r="KG37" s="334"/>
      <c r="KH37" s="334"/>
      <c r="KI37" s="334"/>
      <c r="KJ37" s="334"/>
      <c r="KK37" s="334"/>
      <c r="KL37" s="334"/>
      <c r="KM37" s="334"/>
      <c r="KN37" s="334"/>
      <c r="KO37" s="334"/>
      <c r="KP37" s="334"/>
      <c r="KQ37" s="334"/>
      <c r="KR37" s="334"/>
      <c r="KS37" s="334"/>
      <c r="KT37" s="337"/>
      <c r="KU37" s="334"/>
      <c r="KV37" s="334"/>
      <c r="KW37" s="344"/>
      <c r="KX37" s="335"/>
      <c r="KY37" s="334"/>
      <c r="KZ37" s="334"/>
      <c r="LA37" s="334"/>
      <c r="LB37" s="334"/>
      <c r="LC37" s="334"/>
      <c r="LD37" s="334"/>
      <c r="LE37" s="334"/>
      <c r="LF37" s="334"/>
      <c r="LG37" s="334"/>
      <c r="LH37" s="334"/>
      <c r="LI37" s="334"/>
      <c r="LJ37" s="334"/>
      <c r="LK37" s="334"/>
      <c r="LL37" s="334"/>
      <c r="LM37" s="334"/>
      <c r="LN37" s="334"/>
      <c r="LO37" s="334"/>
      <c r="LP37" s="334"/>
      <c r="LQ37" s="334"/>
      <c r="LR37" s="334"/>
      <c r="LS37" s="334"/>
      <c r="LT37" s="334"/>
      <c r="LU37" s="334"/>
      <c r="LV37" s="334"/>
      <c r="LW37" s="334"/>
      <c r="LX37" s="334"/>
      <c r="LY37" s="337"/>
      <c r="LZ37" s="334"/>
      <c r="MA37" s="334"/>
      <c r="MB37" s="335"/>
      <c r="MC37" s="334"/>
      <c r="MD37" s="334"/>
      <c r="ME37" s="334"/>
      <c r="MF37" s="334"/>
      <c r="MG37" s="334"/>
      <c r="MH37" s="334"/>
      <c r="MI37" s="334"/>
      <c r="MJ37" s="334"/>
      <c r="MK37" s="334"/>
      <c r="ML37" s="334"/>
      <c r="MM37" s="334"/>
      <c r="MN37" s="334"/>
      <c r="MO37" s="334"/>
      <c r="MP37" s="334"/>
      <c r="MQ37" s="334"/>
      <c r="MR37" s="334"/>
      <c r="MS37" s="334"/>
      <c r="MT37" s="334"/>
      <c r="MU37" s="334"/>
      <c r="MV37" s="334"/>
      <c r="MW37" s="334"/>
      <c r="MX37" s="334"/>
      <c r="MY37" s="334"/>
      <c r="MZ37" s="334"/>
      <c r="NA37" s="334"/>
      <c r="NB37" s="334"/>
      <c r="NC37" s="337"/>
      <c r="ND37" s="334"/>
      <c r="NE37" s="334"/>
      <c r="NF37" s="334"/>
      <c r="NG37" s="335"/>
      <c r="NH37" s="334"/>
      <c r="NI37" s="334"/>
      <c r="NJ37" s="334"/>
      <c r="NK37" s="334"/>
      <c r="NL37" s="334"/>
      <c r="NM37" s="334"/>
      <c r="NN37" s="334"/>
      <c r="NO37" s="334"/>
      <c r="NP37" s="334"/>
      <c r="NQ37" s="334"/>
      <c r="NR37" s="334"/>
      <c r="NS37" s="334"/>
      <c r="NT37" s="334"/>
      <c r="NU37" s="334"/>
      <c r="NV37" s="334"/>
      <c r="NW37" s="334"/>
      <c r="NX37" s="334"/>
      <c r="NY37" s="334"/>
      <c r="NZ37" s="334"/>
      <c r="OA37" s="334"/>
      <c r="OB37" s="334"/>
      <c r="OC37" s="334"/>
      <c r="OD37" s="334"/>
      <c r="OE37" s="334"/>
      <c r="OF37" s="334"/>
      <c r="OG37" s="334"/>
      <c r="OH37" s="337"/>
      <c r="OI37" s="334"/>
      <c r="OJ37" s="334"/>
      <c r="OK37" s="334"/>
      <c r="OL37" s="334"/>
      <c r="OM37" s="334"/>
      <c r="ON37" s="334"/>
      <c r="OO37" s="334"/>
      <c r="OP37" s="344"/>
      <c r="OQ37" s="334"/>
      <c r="OR37" s="334"/>
      <c r="OS37" s="334"/>
      <c r="OT37" s="334"/>
      <c r="OU37" s="334"/>
      <c r="OV37" s="334"/>
      <c r="OW37" s="334"/>
      <c r="OX37" s="334"/>
      <c r="OY37" s="334"/>
      <c r="OZ37" s="334"/>
      <c r="PA37" s="334"/>
      <c r="PB37" s="334"/>
      <c r="PC37" s="334"/>
      <c r="PD37" s="334"/>
      <c r="PE37" s="334"/>
      <c r="PF37" s="334"/>
      <c r="PG37" s="334"/>
      <c r="PH37" s="334"/>
      <c r="PI37" s="334"/>
      <c r="PJ37" s="334"/>
      <c r="PK37" s="334"/>
      <c r="PL37" s="334"/>
      <c r="PM37" s="334"/>
      <c r="PN37" s="334"/>
      <c r="PO37" s="334"/>
      <c r="PP37" s="334"/>
      <c r="PQ37" s="334"/>
      <c r="PR37" s="334"/>
      <c r="PS37" s="334"/>
      <c r="PT37" s="334"/>
      <c r="PU37" s="334"/>
      <c r="PV37" s="334"/>
      <c r="PW37" s="334"/>
      <c r="PX37" s="334"/>
      <c r="PY37" s="334"/>
      <c r="PZ37" s="334"/>
      <c r="QA37" s="334"/>
      <c r="QB37" s="334"/>
      <c r="QC37" s="334"/>
      <c r="QD37" s="334"/>
      <c r="QE37" s="334"/>
      <c r="QF37" s="334"/>
      <c r="QG37" s="334"/>
      <c r="QH37" s="334"/>
      <c r="QI37" s="334"/>
      <c r="QJ37" s="334"/>
      <c r="QK37" s="334"/>
      <c r="QL37" s="334"/>
      <c r="QM37" s="334"/>
      <c r="QN37" s="334"/>
      <c r="QO37" s="334"/>
      <c r="QP37" s="334"/>
      <c r="QQ37" s="334"/>
      <c r="QR37" s="334"/>
      <c r="QS37" s="334"/>
      <c r="QT37" s="334"/>
      <c r="QU37" s="334"/>
      <c r="QV37" s="334"/>
      <c r="QW37" s="334"/>
      <c r="QX37" s="334"/>
      <c r="QY37" s="334"/>
      <c r="QZ37" s="334"/>
      <c r="RA37" s="334"/>
      <c r="RB37" s="334"/>
      <c r="RC37" s="334"/>
      <c r="RD37" s="334"/>
      <c r="RE37" s="334"/>
      <c r="RF37" s="334"/>
      <c r="RG37" s="334"/>
      <c r="RH37" s="334"/>
      <c r="RI37" s="334"/>
      <c r="RJ37" s="334"/>
      <c r="RK37" s="334"/>
      <c r="RL37" s="334"/>
      <c r="RM37" s="334"/>
      <c r="RN37" s="334"/>
      <c r="RO37" s="334"/>
      <c r="RP37" s="334"/>
      <c r="RQ37" s="334"/>
      <c r="RR37" s="334"/>
      <c r="RS37" s="334"/>
      <c r="RT37" s="334"/>
      <c r="RU37" s="334"/>
      <c r="RV37" s="334"/>
      <c r="RW37" s="334"/>
      <c r="RX37" s="334"/>
      <c r="RY37" s="334"/>
      <c r="RZ37" s="334"/>
      <c r="SA37" s="334"/>
      <c r="SB37" s="334"/>
      <c r="SC37" s="334"/>
      <c r="SD37" s="334"/>
      <c r="SE37" s="334"/>
      <c r="SF37" s="334"/>
      <c r="SG37" s="334"/>
      <c r="SH37" s="334"/>
      <c r="SI37" s="334"/>
      <c r="SJ37" s="334"/>
      <c r="SK37" s="334"/>
      <c r="SL37" s="334"/>
      <c r="SM37" s="334"/>
      <c r="SN37" s="334"/>
      <c r="SO37" s="334"/>
      <c r="SP37" s="334"/>
      <c r="SQ37" s="334"/>
      <c r="SR37" s="334"/>
      <c r="SS37" s="334"/>
      <c r="ST37" s="334"/>
      <c r="SU37" s="334"/>
      <c r="SV37" s="334"/>
      <c r="SW37" s="334"/>
      <c r="SX37" s="334"/>
      <c r="SY37" s="334"/>
      <c r="SZ37" s="334"/>
      <c r="TA37" s="334"/>
      <c r="TB37" s="334"/>
      <c r="TC37" s="334"/>
      <c r="TD37" s="334"/>
      <c r="TE37" s="334"/>
      <c r="TF37" s="334"/>
      <c r="TG37" s="334"/>
      <c r="TH37" s="334"/>
      <c r="TI37" s="334"/>
      <c r="TJ37" s="334"/>
      <c r="TK37" s="334"/>
      <c r="TL37" s="334"/>
      <c r="TM37" s="334"/>
      <c r="TN37" s="334"/>
      <c r="TO37" s="334"/>
      <c r="TP37" s="334"/>
      <c r="TQ37" s="334"/>
      <c r="TR37" s="334"/>
      <c r="TS37" s="334"/>
      <c r="TT37" s="334"/>
      <c r="TU37" s="334"/>
      <c r="TV37" s="334"/>
      <c r="TW37" s="334"/>
      <c r="TX37" s="334"/>
      <c r="TY37" s="334"/>
      <c r="TZ37" s="334"/>
      <c r="UA37" s="334"/>
      <c r="UB37" s="334"/>
      <c r="UC37" s="334"/>
      <c r="UD37" s="334"/>
      <c r="UE37" s="334"/>
      <c r="UF37" s="334"/>
      <c r="UG37" s="334"/>
      <c r="UH37" s="334"/>
      <c r="UI37" s="334"/>
      <c r="UJ37" s="334"/>
      <c r="UK37" s="334"/>
      <c r="UL37" s="334"/>
      <c r="UM37" s="334"/>
      <c r="UN37" s="334"/>
      <c r="UO37" s="334"/>
      <c r="UP37" s="334"/>
      <c r="UQ37" s="334"/>
      <c r="UR37" s="334"/>
      <c r="US37" s="334"/>
      <c r="UT37" s="334"/>
      <c r="UU37" s="334"/>
      <c r="UV37" s="334"/>
      <c r="UW37" s="334"/>
      <c r="UX37" s="334"/>
      <c r="UY37" s="334"/>
      <c r="UZ37" s="334"/>
      <c r="VA37" s="334"/>
      <c r="VB37" s="334"/>
      <c r="VC37" s="334"/>
      <c r="VD37" s="334"/>
      <c r="VE37" s="334"/>
      <c r="VF37" s="334"/>
      <c r="VG37" s="334"/>
      <c r="VH37" s="334"/>
      <c r="VI37" s="334"/>
      <c r="VJ37" s="334"/>
      <c r="VK37" s="334"/>
      <c r="VL37" s="334"/>
      <c r="VM37" s="334"/>
      <c r="VN37" s="334"/>
      <c r="VO37" s="334"/>
      <c r="VP37" s="334"/>
      <c r="VQ37" s="334"/>
      <c r="VR37" s="334"/>
      <c r="VS37" s="334"/>
      <c r="VT37" s="334"/>
      <c r="VU37" s="334"/>
      <c r="VV37" s="334"/>
      <c r="VW37" s="334"/>
      <c r="VX37" s="334"/>
      <c r="VY37" s="334"/>
      <c r="VZ37" s="334"/>
      <c r="WA37" s="334"/>
      <c r="WB37" s="334"/>
      <c r="WC37" s="334"/>
      <c r="WD37" s="334"/>
      <c r="WE37" s="334"/>
      <c r="WF37" s="334"/>
      <c r="WG37" s="334"/>
      <c r="WH37" s="334"/>
      <c r="WI37" s="334"/>
      <c r="WJ37" s="334"/>
      <c r="WK37" s="334"/>
      <c r="WL37" s="334"/>
      <c r="WM37" s="334"/>
      <c r="WN37" s="334"/>
      <c r="WO37" s="334"/>
      <c r="WP37" s="334"/>
      <c r="WQ37" s="334"/>
      <c r="WR37" s="334"/>
      <c r="WS37" s="334"/>
      <c r="WT37" s="334"/>
      <c r="WU37" s="334"/>
      <c r="WV37" s="334"/>
      <c r="WW37" s="334"/>
      <c r="WX37" s="334"/>
      <c r="WY37" s="334"/>
      <c r="WZ37" s="334"/>
      <c r="XA37" s="334"/>
      <c r="XB37" s="334"/>
      <c r="XC37" s="334"/>
      <c r="XD37" s="334"/>
      <c r="XE37" s="334"/>
      <c r="XF37" s="334"/>
      <c r="XG37" s="334"/>
      <c r="XH37" s="334"/>
      <c r="XI37" s="334"/>
      <c r="XJ37" s="334"/>
      <c r="XK37" s="334"/>
      <c r="XL37" s="334"/>
      <c r="XM37" s="334"/>
      <c r="XN37" s="334"/>
      <c r="XO37" s="334"/>
      <c r="XP37" s="334"/>
      <c r="XQ37" s="334"/>
      <c r="XR37" s="334"/>
      <c r="XS37" s="334"/>
      <c r="XT37" s="334"/>
      <c r="XU37" s="334"/>
      <c r="XV37" s="334"/>
      <c r="XW37" s="334"/>
      <c r="XX37" s="334"/>
      <c r="XY37" s="334"/>
      <c r="XZ37" s="334"/>
      <c r="YA37" s="334"/>
      <c r="YB37" s="334"/>
      <c r="YC37" s="334"/>
      <c r="YD37" s="334"/>
      <c r="YE37" s="334"/>
      <c r="YF37" s="334"/>
      <c r="YG37" s="334"/>
      <c r="YH37" s="334"/>
      <c r="YI37" s="334"/>
      <c r="YJ37" s="334"/>
      <c r="YK37" s="334"/>
      <c r="YL37" s="334"/>
      <c r="YM37" s="334"/>
      <c r="YN37" s="334"/>
      <c r="YO37" s="334"/>
      <c r="YP37" s="334"/>
      <c r="YQ37" s="334"/>
      <c r="YR37" s="334"/>
      <c r="YS37" s="334"/>
      <c r="YT37" s="334"/>
      <c r="YU37" s="334"/>
      <c r="YV37" s="334"/>
      <c r="YW37" s="334"/>
      <c r="YX37" s="334"/>
      <c r="YY37" s="334"/>
      <c r="YZ37" s="334"/>
      <c r="ZA37" s="334"/>
      <c r="ZB37" s="334"/>
      <c r="ZC37" s="334"/>
      <c r="ZD37" s="334"/>
      <c r="ZE37" s="334"/>
      <c r="ZF37" s="334"/>
      <c r="ZG37" s="334"/>
      <c r="ZH37" s="334"/>
      <c r="ZI37" s="334"/>
      <c r="ZJ37" s="334"/>
      <c r="ZK37" s="334"/>
      <c r="ZL37" s="334"/>
      <c r="ZM37" s="334"/>
      <c r="ZN37" s="334"/>
      <c r="ZO37" s="334"/>
      <c r="ZP37" s="334"/>
      <c r="ZQ37" s="334"/>
      <c r="ZR37" s="334"/>
      <c r="ZS37" s="334"/>
      <c r="ZT37" s="334"/>
      <c r="ZU37" s="334"/>
      <c r="ZV37" s="334"/>
      <c r="ZW37" s="334"/>
      <c r="ZX37" s="334"/>
      <c r="ZY37" s="334"/>
      <c r="ZZ37" s="334"/>
      <c r="AAA37" s="334"/>
      <c r="AAB37" s="334"/>
      <c r="AAC37" s="334"/>
      <c r="AAD37" s="334"/>
      <c r="AAE37" s="334"/>
      <c r="AAF37" s="334"/>
      <c r="AAG37" s="334"/>
      <c r="AAH37" s="334"/>
      <c r="AAI37" s="334"/>
      <c r="AAJ37" s="334"/>
      <c r="AAK37" s="334"/>
      <c r="AAL37" s="334"/>
      <c r="AAM37" s="334"/>
      <c r="AAN37" s="334"/>
      <c r="AAO37" s="334"/>
      <c r="AAP37" s="334"/>
      <c r="AAQ37" s="334"/>
      <c r="AAR37" s="334"/>
      <c r="AAS37" s="334"/>
      <c r="AAT37" s="334"/>
      <c r="AAU37" s="334"/>
      <c r="AAV37" s="334"/>
      <c r="AAW37" s="334"/>
      <c r="AAX37" s="334"/>
      <c r="AAY37" s="334"/>
      <c r="AAZ37" s="334"/>
      <c r="ABA37" s="334"/>
      <c r="ABB37" s="334"/>
      <c r="ABC37" s="334"/>
      <c r="ABD37" s="334"/>
      <c r="ABE37" s="334"/>
      <c r="ABF37" s="334"/>
      <c r="ABG37" s="334"/>
      <c r="ABH37" s="334"/>
      <c r="ABI37" s="334"/>
      <c r="ABJ37" s="334"/>
      <c r="ABK37" s="334"/>
      <c r="ABL37" s="334"/>
      <c r="ABM37" s="334"/>
      <c r="ABN37" s="334"/>
      <c r="ABO37" s="334"/>
      <c r="ABP37" s="334"/>
      <c r="ABQ37" s="334"/>
      <c r="ABR37" s="334"/>
      <c r="ABS37" s="334"/>
      <c r="ABT37" s="334"/>
      <c r="ABU37" s="334"/>
      <c r="ABV37" s="334"/>
      <c r="ABW37" s="334"/>
      <c r="ABX37" s="334"/>
      <c r="ABY37" s="334"/>
      <c r="ABZ37" s="334"/>
      <c r="ACA37" s="334"/>
      <c r="ACB37" s="334"/>
      <c r="ACC37" s="334"/>
      <c r="ACD37" s="334"/>
      <c r="ACE37" s="334"/>
      <c r="ACF37" s="334"/>
      <c r="ACG37" s="334"/>
      <c r="ACH37" s="334"/>
      <c r="ACI37" s="334"/>
      <c r="ACJ37" s="334"/>
      <c r="ACK37" s="334"/>
      <c r="ACL37" s="334"/>
      <c r="ACM37" s="334"/>
      <c r="ACN37" s="334"/>
      <c r="ACO37" s="334"/>
      <c r="ACP37" s="334"/>
      <c r="ACQ37" s="334"/>
    </row>
    <row r="38" spans="1:877" x14ac:dyDescent="0.2">
      <c r="A38" s="15" t="s">
        <v>128</v>
      </c>
      <c r="B38" s="347">
        <f>+'BUDGET DATA ENTRY'!B46</f>
        <v>0</v>
      </c>
      <c r="C38" s="348">
        <f>+'BUDGET DATA ENTRY'!C46</f>
        <v>0</v>
      </c>
      <c r="D38" s="348">
        <f>+'BUDGET DATA ENTRY'!D46</f>
        <v>0</v>
      </c>
      <c r="E38" s="348">
        <f>+'BUDGET DATA ENTRY'!E46</f>
        <v>0</v>
      </c>
      <c r="F38" s="348">
        <f>+'BUDGET DATA ENTRY'!F46</f>
        <v>0</v>
      </c>
      <c r="G38" s="348">
        <f>+'BUDGET DATA ENTRY'!G46</f>
        <v>0</v>
      </c>
      <c r="H38" s="348">
        <f>+'BUDGET DATA ENTRY'!H46</f>
        <v>0</v>
      </c>
      <c r="I38" s="348">
        <f>+'BUDGET DATA ENTRY'!I46</f>
        <v>0</v>
      </c>
      <c r="J38" s="348">
        <f>+'BUDGET DATA ENTRY'!J46</f>
        <v>0</v>
      </c>
      <c r="K38" s="348">
        <f>+'BUDGET DATA ENTRY'!K46</f>
        <v>0</v>
      </c>
      <c r="L38" s="348">
        <f>+'BUDGET DATA ENTRY'!L46</f>
        <v>0</v>
      </c>
      <c r="M38" s="348">
        <f>+'BUDGET DATA ENTRY'!M46</f>
        <v>0</v>
      </c>
      <c r="N38" s="347">
        <f>+D38</f>
        <v>0</v>
      </c>
      <c r="O38" s="348">
        <f>+G38</f>
        <v>0</v>
      </c>
      <c r="P38" s="348">
        <f>+J38</f>
        <v>0</v>
      </c>
      <c r="Q38" s="349">
        <f>+M38</f>
        <v>0</v>
      </c>
      <c r="R38" s="347">
        <f t="shared" ref="R38:R39" si="2530">+B38</f>
        <v>0</v>
      </c>
      <c r="S38" s="348">
        <f t="shared" si="2529"/>
        <v>0</v>
      </c>
      <c r="T38" s="348">
        <f t="shared" si="2529"/>
        <v>0</v>
      </c>
      <c r="U38" s="348">
        <f t="shared" si="2529"/>
        <v>0</v>
      </c>
      <c r="V38" s="348">
        <f t="shared" si="2529"/>
        <v>0</v>
      </c>
      <c r="W38" s="348">
        <f t="shared" si="2529"/>
        <v>0</v>
      </c>
      <c r="X38" s="348">
        <f t="shared" si="2529"/>
        <v>0</v>
      </c>
      <c r="Y38" s="348">
        <f t="shared" si="2529"/>
        <v>0</v>
      </c>
      <c r="Z38" s="348">
        <f t="shared" si="2529"/>
        <v>0</v>
      </c>
      <c r="AA38" s="348">
        <f t="shared" si="2529"/>
        <v>0</v>
      </c>
      <c r="AB38" s="348">
        <f t="shared" si="2529"/>
        <v>0</v>
      </c>
      <c r="AC38" s="349">
        <f t="shared" si="2529"/>
        <v>0</v>
      </c>
      <c r="AD38" s="432"/>
      <c r="AE38" s="432"/>
      <c r="AF38" s="432"/>
      <c r="AG38" s="432"/>
      <c r="AH38" s="432"/>
      <c r="AI38" s="432"/>
      <c r="AJ38" s="432"/>
      <c r="AK38" s="432"/>
      <c r="AL38" s="432"/>
      <c r="AM38" s="432"/>
      <c r="AN38" s="432"/>
      <c r="AO38" s="433"/>
      <c r="AP38" s="387"/>
      <c r="AQ38" s="388"/>
      <c r="AR38" s="388"/>
      <c r="AS38" s="388"/>
      <c r="AT38" s="388"/>
      <c r="AU38" s="388"/>
      <c r="AV38" s="388"/>
      <c r="AW38" s="388"/>
      <c r="AX38" s="388"/>
      <c r="AY38" s="388"/>
      <c r="AZ38" s="388"/>
      <c r="BA38" s="388"/>
      <c r="BB38" s="388"/>
      <c r="BC38" s="388"/>
      <c r="BD38" s="388"/>
      <c r="BE38" s="388"/>
      <c r="BF38" s="388"/>
      <c r="BG38" s="388"/>
      <c r="BH38" s="388"/>
      <c r="BI38" s="388"/>
      <c r="BJ38" s="388"/>
      <c r="BK38" s="388"/>
      <c r="BL38" s="388"/>
      <c r="BM38" s="388"/>
      <c r="BN38" s="389"/>
      <c r="BO38" s="387"/>
      <c r="BP38" s="388"/>
      <c r="BQ38" s="388"/>
      <c r="BR38" s="388"/>
      <c r="BS38" s="388"/>
      <c r="BT38" s="388"/>
      <c r="BU38" s="388"/>
      <c r="BV38" s="388"/>
      <c r="BW38" s="388"/>
      <c r="BX38" s="388"/>
      <c r="BY38" s="388"/>
      <c r="BZ38" s="388"/>
      <c r="CA38" s="388"/>
      <c r="CB38" s="388"/>
      <c r="CC38" s="388"/>
      <c r="CD38" s="388"/>
      <c r="CE38" s="388"/>
      <c r="CF38" s="388"/>
      <c r="CG38" s="388"/>
      <c r="CH38" s="388"/>
      <c r="CI38" s="388"/>
      <c r="CJ38" s="388"/>
      <c r="CK38" s="388"/>
      <c r="CL38" s="388"/>
      <c r="CM38" s="388"/>
      <c r="CN38" s="388"/>
      <c r="CO38" s="388"/>
      <c r="CP38" s="388"/>
      <c r="CQ38" s="388"/>
      <c r="CR38" s="388"/>
      <c r="CS38" s="388"/>
      <c r="CT38" s="334"/>
      <c r="CU38" s="334"/>
      <c r="CV38" s="334"/>
      <c r="CW38" s="334"/>
      <c r="CX38" s="334"/>
      <c r="CY38" s="334"/>
      <c r="CZ38" s="334"/>
      <c r="DA38" s="334"/>
      <c r="DB38" s="334"/>
      <c r="DC38" s="334"/>
      <c r="DD38" s="334"/>
      <c r="DE38" s="334"/>
      <c r="DF38" s="334"/>
      <c r="DG38" s="334"/>
      <c r="DH38" s="334"/>
      <c r="DI38" s="334"/>
      <c r="DJ38" s="334"/>
      <c r="DK38" s="334"/>
      <c r="DL38" s="334"/>
      <c r="DM38" s="334"/>
      <c r="DN38" s="334"/>
      <c r="DO38" s="334"/>
      <c r="DP38" s="334"/>
      <c r="DQ38" s="334"/>
      <c r="DR38" s="334"/>
      <c r="DS38" s="334"/>
      <c r="DT38" s="334"/>
      <c r="DU38" s="337"/>
      <c r="DV38" s="334"/>
      <c r="DW38" s="334"/>
      <c r="DX38" s="334"/>
      <c r="DY38" s="334"/>
      <c r="DZ38" s="334"/>
      <c r="EA38" s="334"/>
      <c r="EB38" s="334"/>
      <c r="EC38" s="334"/>
      <c r="ED38" s="334"/>
      <c r="EE38" s="334"/>
      <c r="EF38" s="334"/>
      <c r="EG38" s="334"/>
      <c r="EH38" s="334"/>
      <c r="EI38" s="334"/>
      <c r="EJ38" s="334"/>
      <c r="EK38" s="334"/>
      <c r="EL38" s="334"/>
      <c r="EM38" s="334"/>
      <c r="EN38" s="334"/>
      <c r="EO38" s="334"/>
      <c r="EP38" s="334"/>
      <c r="EQ38" s="334"/>
      <c r="ER38" s="334"/>
      <c r="ES38" s="334"/>
      <c r="ET38" s="334"/>
      <c r="EU38" s="334"/>
      <c r="EV38" s="334"/>
      <c r="EW38" s="337"/>
      <c r="EX38" s="334"/>
      <c r="EY38" s="334"/>
      <c r="EZ38" s="334"/>
      <c r="FA38" s="334"/>
      <c r="FB38" s="334"/>
      <c r="FC38" s="334"/>
      <c r="FD38" s="334"/>
      <c r="FE38" s="334"/>
      <c r="FF38" s="334"/>
      <c r="FG38" s="334"/>
      <c r="FH38" s="334"/>
      <c r="FI38" s="334"/>
      <c r="FJ38" s="334"/>
      <c r="FK38" s="334"/>
      <c r="FL38" s="334"/>
      <c r="FM38" s="334"/>
      <c r="FN38" s="334"/>
      <c r="FO38" s="334"/>
      <c r="FP38" s="334"/>
      <c r="FQ38" s="334"/>
      <c r="FR38" s="334"/>
      <c r="FS38" s="334"/>
      <c r="FT38" s="334"/>
      <c r="FU38" s="334"/>
      <c r="FV38" s="334"/>
      <c r="FW38" s="334"/>
      <c r="FX38" s="334"/>
      <c r="FY38" s="334"/>
      <c r="FZ38" s="334"/>
      <c r="GA38" s="334"/>
      <c r="GB38" s="337"/>
      <c r="GC38" s="334"/>
      <c r="GD38" s="334"/>
      <c r="GE38" s="334"/>
      <c r="GF38" s="334"/>
      <c r="GG38" s="334"/>
      <c r="GH38" s="334"/>
      <c r="GI38" s="334"/>
      <c r="GJ38" s="334"/>
      <c r="GK38" s="334"/>
      <c r="GL38" s="334"/>
      <c r="GM38" s="334"/>
      <c r="GN38" s="334"/>
      <c r="GO38" s="334"/>
      <c r="GP38" s="334"/>
      <c r="GQ38" s="334"/>
      <c r="GR38" s="334"/>
      <c r="GS38" s="334"/>
      <c r="GT38" s="334"/>
      <c r="GU38" s="334"/>
      <c r="GV38" s="334"/>
      <c r="GW38" s="334"/>
      <c r="GX38" s="334"/>
      <c r="GY38" s="334"/>
      <c r="GZ38" s="334"/>
      <c r="HA38" s="334"/>
      <c r="HB38" s="334"/>
      <c r="HC38" s="334"/>
      <c r="HD38" s="334"/>
      <c r="HE38" s="334"/>
      <c r="HF38" s="337"/>
      <c r="HG38" s="334"/>
      <c r="HH38" s="334"/>
      <c r="HI38" s="344"/>
      <c r="HJ38" s="334"/>
      <c r="HK38" s="334"/>
      <c r="HL38" s="334"/>
      <c r="HM38" s="334"/>
      <c r="HN38" s="334"/>
      <c r="HO38" s="334"/>
      <c r="HP38" s="334"/>
      <c r="HQ38" s="334"/>
      <c r="HR38" s="334"/>
      <c r="HS38" s="334"/>
      <c r="HT38" s="334"/>
      <c r="HU38" s="334"/>
      <c r="HV38" s="334"/>
      <c r="HW38" s="334"/>
      <c r="HX38" s="334"/>
      <c r="HY38" s="334"/>
      <c r="HZ38" s="334"/>
      <c r="IA38" s="334"/>
      <c r="IB38" s="334"/>
      <c r="IC38" s="334"/>
      <c r="ID38" s="334"/>
      <c r="IE38" s="334"/>
      <c r="IF38" s="334"/>
      <c r="IG38" s="334"/>
      <c r="IH38" s="334"/>
      <c r="II38" s="334"/>
      <c r="IJ38" s="334"/>
      <c r="IK38" s="337"/>
      <c r="IL38" s="334"/>
      <c r="IM38" s="334"/>
      <c r="IN38" s="335"/>
      <c r="IO38" s="334"/>
      <c r="IP38" s="334"/>
      <c r="IQ38" s="334"/>
      <c r="IR38" s="334"/>
      <c r="IS38" s="334"/>
      <c r="IT38" s="334"/>
      <c r="IU38" s="334"/>
      <c r="IV38" s="334"/>
      <c r="IW38" s="334"/>
      <c r="IX38" s="334"/>
      <c r="IY38" s="334"/>
      <c r="IZ38" s="334"/>
      <c r="JA38" s="334"/>
      <c r="JB38" s="334"/>
      <c r="JC38" s="334"/>
      <c r="JD38" s="334"/>
      <c r="JE38" s="334"/>
      <c r="JF38" s="334"/>
      <c r="JG38" s="334"/>
      <c r="JH38" s="334"/>
      <c r="JI38" s="334"/>
      <c r="JJ38" s="334"/>
      <c r="JK38" s="334"/>
      <c r="JL38" s="334"/>
      <c r="JM38" s="334"/>
      <c r="JN38" s="334"/>
      <c r="JO38" s="337"/>
      <c r="JP38" s="334"/>
      <c r="JQ38" s="334"/>
      <c r="JR38" s="344"/>
      <c r="JS38" s="335"/>
      <c r="JT38" s="334"/>
      <c r="JU38" s="334"/>
      <c r="JV38" s="334"/>
      <c r="JW38" s="334"/>
      <c r="JX38" s="334"/>
      <c r="JY38" s="334"/>
      <c r="JZ38" s="334"/>
      <c r="KA38" s="334"/>
      <c r="KB38" s="334"/>
      <c r="KC38" s="334"/>
      <c r="KD38" s="334"/>
      <c r="KE38" s="334"/>
      <c r="KF38" s="334"/>
      <c r="KG38" s="334"/>
      <c r="KH38" s="334"/>
      <c r="KI38" s="334"/>
      <c r="KJ38" s="334"/>
      <c r="KK38" s="334"/>
      <c r="KL38" s="334"/>
      <c r="KM38" s="334"/>
      <c r="KN38" s="334"/>
      <c r="KO38" s="334"/>
      <c r="KP38" s="334"/>
      <c r="KQ38" s="334"/>
      <c r="KR38" s="334"/>
      <c r="KS38" s="334"/>
      <c r="KT38" s="337"/>
      <c r="KU38" s="334"/>
      <c r="KV38" s="334"/>
      <c r="KW38" s="344"/>
      <c r="KX38" s="335"/>
      <c r="KY38" s="334"/>
      <c r="KZ38" s="334"/>
      <c r="LA38" s="334"/>
      <c r="LB38" s="334"/>
      <c r="LC38" s="334"/>
      <c r="LD38" s="334"/>
      <c r="LE38" s="334"/>
      <c r="LF38" s="334"/>
      <c r="LG38" s="334"/>
      <c r="LH38" s="334"/>
      <c r="LI38" s="334"/>
      <c r="LJ38" s="334"/>
      <c r="LK38" s="334"/>
      <c r="LL38" s="334"/>
      <c r="LM38" s="334"/>
      <c r="LN38" s="334"/>
      <c r="LO38" s="334"/>
      <c r="LP38" s="334"/>
      <c r="LQ38" s="334"/>
      <c r="LR38" s="334"/>
      <c r="LS38" s="334"/>
      <c r="LT38" s="334"/>
      <c r="LU38" s="334"/>
      <c r="LV38" s="334"/>
      <c r="LW38" s="334"/>
      <c r="LX38" s="334"/>
      <c r="LY38" s="337"/>
      <c r="LZ38" s="334"/>
      <c r="MA38" s="334"/>
      <c r="MB38" s="335"/>
      <c r="MC38" s="334"/>
      <c r="MD38" s="334"/>
      <c r="ME38" s="334"/>
      <c r="MF38" s="334"/>
      <c r="MG38" s="334"/>
      <c r="MH38" s="334"/>
      <c r="MI38" s="334"/>
      <c r="MJ38" s="334"/>
      <c r="MK38" s="334"/>
      <c r="ML38" s="334"/>
      <c r="MM38" s="334"/>
      <c r="MN38" s="334"/>
      <c r="MO38" s="334"/>
      <c r="MP38" s="334"/>
      <c r="MQ38" s="334"/>
      <c r="MR38" s="334"/>
      <c r="MS38" s="334"/>
      <c r="MT38" s="334"/>
      <c r="MU38" s="334"/>
      <c r="MV38" s="334"/>
      <c r="MW38" s="334"/>
      <c r="MX38" s="334"/>
      <c r="MY38" s="334"/>
      <c r="MZ38" s="334"/>
      <c r="NA38" s="334"/>
      <c r="NB38" s="334"/>
      <c r="NC38" s="337"/>
      <c r="ND38" s="334"/>
      <c r="NE38" s="334"/>
      <c r="NF38" s="334"/>
      <c r="NG38" s="335"/>
      <c r="NH38" s="334"/>
      <c r="NI38" s="334"/>
      <c r="NJ38" s="334"/>
      <c r="NK38" s="334"/>
      <c r="NL38" s="334"/>
      <c r="NM38" s="334"/>
      <c r="NN38" s="334"/>
      <c r="NO38" s="334"/>
      <c r="NP38" s="334"/>
      <c r="NQ38" s="334"/>
      <c r="NR38" s="334"/>
      <c r="NS38" s="334"/>
      <c r="NT38" s="334"/>
      <c r="NU38" s="334"/>
      <c r="NV38" s="334"/>
      <c r="NW38" s="334"/>
      <c r="NX38" s="334"/>
      <c r="NY38" s="334"/>
      <c r="NZ38" s="334"/>
      <c r="OA38" s="334"/>
      <c r="OB38" s="334"/>
      <c r="OC38" s="334"/>
      <c r="OD38" s="334"/>
      <c r="OE38" s="334"/>
      <c r="OF38" s="334"/>
      <c r="OG38" s="334"/>
      <c r="OH38" s="337"/>
      <c r="OI38" s="334"/>
      <c r="OJ38" s="334"/>
      <c r="OK38" s="334"/>
      <c r="OL38" s="334"/>
      <c r="OM38" s="334"/>
      <c r="ON38" s="334"/>
      <c r="OO38" s="334"/>
      <c r="OP38" s="344"/>
      <c r="OQ38" s="334"/>
      <c r="OR38" s="334"/>
      <c r="OS38" s="334"/>
      <c r="OT38" s="334"/>
      <c r="OU38" s="334"/>
      <c r="OV38" s="334"/>
      <c r="OW38" s="334"/>
      <c r="OX38" s="334"/>
      <c r="OY38" s="334"/>
      <c r="OZ38" s="334"/>
      <c r="PA38" s="334"/>
      <c r="PB38" s="334"/>
      <c r="PC38" s="334"/>
      <c r="PD38" s="334"/>
      <c r="PE38" s="334"/>
      <c r="PF38" s="334"/>
      <c r="PG38" s="334"/>
      <c r="PH38" s="334"/>
      <c r="PI38" s="334"/>
      <c r="PJ38" s="334"/>
      <c r="PK38" s="334"/>
      <c r="PL38" s="334"/>
      <c r="PM38" s="334"/>
      <c r="PN38" s="334"/>
      <c r="PO38" s="334"/>
      <c r="PP38" s="334"/>
      <c r="PQ38" s="334"/>
      <c r="PR38" s="334"/>
      <c r="PS38" s="334"/>
      <c r="PT38" s="334"/>
      <c r="PU38" s="334"/>
      <c r="PV38" s="334"/>
      <c r="PW38" s="334"/>
      <c r="PX38" s="334"/>
      <c r="PY38" s="334"/>
      <c r="PZ38" s="334"/>
      <c r="QA38" s="334"/>
      <c r="QB38" s="334"/>
      <c r="QC38" s="334"/>
      <c r="QD38" s="334"/>
      <c r="QE38" s="334"/>
      <c r="QF38" s="334"/>
      <c r="QG38" s="334"/>
      <c r="QH38" s="334"/>
      <c r="QI38" s="334"/>
      <c r="QJ38" s="334"/>
      <c r="QK38" s="334"/>
      <c r="QL38" s="334"/>
      <c r="QM38" s="334"/>
      <c r="QN38" s="334"/>
      <c r="QO38" s="334"/>
      <c r="QP38" s="334"/>
      <c r="QQ38" s="334"/>
      <c r="QR38" s="334"/>
      <c r="QS38" s="334"/>
      <c r="QT38" s="334"/>
      <c r="QU38" s="334"/>
      <c r="QV38" s="334"/>
      <c r="QW38" s="334"/>
      <c r="QX38" s="334"/>
      <c r="QY38" s="334"/>
      <c r="QZ38" s="334"/>
      <c r="RA38" s="334"/>
      <c r="RB38" s="334"/>
      <c r="RC38" s="334"/>
      <c r="RD38" s="334"/>
      <c r="RE38" s="334"/>
      <c r="RF38" s="334"/>
      <c r="RG38" s="334"/>
      <c r="RH38" s="334"/>
      <c r="RI38" s="334"/>
      <c r="RJ38" s="334"/>
      <c r="RK38" s="334"/>
      <c r="RL38" s="334"/>
      <c r="RM38" s="334"/>
      <c r="RN38" s="334"/>
      <c r="RO38" s="334"/>
      <c r="RP38" s="334"/>
      <c r="RQ38" s="334"/>
      <c r="RR38" s="334"/>
      <c r="RS38" s="334"/>
      <c r="RT38" s="334"/>
      <c r="RU38" s="334"/>
      <c r="RV38" s="334"/>
      <c r="RW38" s="334"/>
      <c r="RX38" s="334"/>
      <c r="RY38" s="334"/>
      <c r="RZ38" s="334"/>
      <c r="SA38" s="334"/>
      <c r="SB38" s="334"/>
      <c r="SC38" s="334"/>
      <c r="SD38" s="334"/>
      <c r="SE38" s="334"/>
      <c r="SF38" s="334"/>
      <c r="SG38" s="334"/>
      <c r="SH38" s="334"/>
      <c r="SI38" s="334"/>
      <c r="SJ38" s="334"/>
      <c r="SK38" s="334"/>
      <c r="SL38" s="334"/>
      <c r="SM38" s="334"/>
      <c r="SN38" s="334"/>
      <c r="SO38" s="334"/>
      <c r="SP38" s="334"/>
      <c r="SQ38" s="334"/>
      <c r="SR38" s="334"/>
      <c r="SS38" s="334"/>
      <c r="ST38" s="334"/>
      <c r="SU38" s="334"/>
      <c r="SV38" s="334"/>
      <c r="SW38" s="334"/>
      <c r="SX38" s="334"/>
      <c r="SY38" s="334"/>
      <c r="SZ38" s="334"/>
      <c r="TA38" s="334"/>
      <c r="TB38" s="334"/>
      <c r="TC38" s="334"/>
      <c r="TD38" s="334"/>
      <c r="TE38" s="334"/>
      <c r="TF38" s="334"/>
      <c r="TG38" s="334"/>
      <c r="TH38" s="334"/>
      <c r="TI38" s="334"/>
      <c r="TJ38" s="334"/>
      <c r="TK38" s="334"/>
      <c r="TL38" s="334"/>
      <c r="TM38" s="334"/>
      <c r="TN38" s="334"/>
      <c r="TO38" s="334"/>
      <c r="TP38" s="334"/>
      <c r="TQ38" s="334"/>
      <c r="TR38" s="334"/>
      <c r="TS38" s="334"/>
      <c r="TT38" s="334"/>
      <c r="TU38" s="334"/>
      <c r="TV38" s="334"/>
      <c r="TW38" s="334"/>
      <c r="TX38" s="334"/>
      <c r="TY38" s="334"/>
      <c r="TZ38" s="334"/>
      <c r="UA38" s="334"/>
      <c r="UB38" s="334"/>
      <c r="UC38" s="334"/>
      <c r="UD38" s="334"/>
      <c r="UE38" s="334"/>
      <c r="UF38" s="334"/>
      <c r="UG38" s="334"/>
      <c r="UH38" s="334"/>
      <c r="UI38" s="334"/>
      <c r="UJ38" s="334"/>
      <c r="UK38" s="334"/>
      <c r="UL38" s="334"/>
      <c r="UM38" s="334"/>
      <c r="UN38" s="334"/>
      <c r="UO38" s="334"/>
      <c r="UP38" s="334"/>
      <c r="UQ38" s="334"/>
      <c r="UR38" s="334"/>
      <c r="US38" s="334"/>
      <c r="UT38" s="334"/>
      <c r="UU38" s="334"/>
      <c r="UV38" s="334"/>
      <c r="UW38" s="334"/>
      <c r="UX38" s="334"/>
      <c r="UY38" s="334"/>
      <c r="UZ38" s="334"/>
      <c r="VA38" s="334"/>
      <c r="VB38" s="334"/>
      <c r="VC38" s="334"/>
      <c r="VD38" s="334"/>
      <c r="VE38" s="334"/>
      <c r="VF38" s="334"/>
      <c r="VG38" s="334"/>
      <c r="VH38" s="334"/>
      <c r="VI38" s="334"/>
      <c r="VJ38" s="334"/>
      <c r="VK38" s="334"/>
      <c r="VL38" s="334"/>
      <c r="VM38" s="334"/>
      <c r="VN38" s="334"/>
      <c r="VO38" s="334"/>
      <c r="VP38" s="334"/>
      <c r="VQ38" s="334"/>
      <c r="VR38" s="334"/>
      <c r="VS38" s="334"/>
      <c r="VT38" s="334"/>
      <c r="VU38" s="334"/>
      <c r="VV38" s="334"/>
      <c r="VW38" s="334"/>
      <c r="VX38" s="334"/>
      <c r="VY38" s="334"/>
      <c r="VZ38" s="334"/>
      <c r="WA38" s="334"/>
      <c r="WB38" s="334"/>
      <c r="WC38" s="334"/>
      <c r="WD38" s="334"/>
      <c r="WE38" s="334"/>
      <c r="WF38" s="334"/>
      <c r="WG38" s="334"/>
      <c r="WH38" s="334"/>
      <c r="WI38" s="334"/>
      <c r="WJ38" s="334"/>
      <c r="WK38" s="334"/>
      <c r="WL38" s="334"/>
      <c r="WM38" s="334"/>
      <c r="WN38" s="334"/>
      <c r="WO38" s="334"/>
      <c r="WP38" s="334"/>
      <c r="WQ38" s="334"/>
      <c r="WR38" s="334"/>
      <c r="WS38" s="334"/>
      <c r="WT38" s="334"/>
      <c r="WU38" s="334"/>
      <c r="WV38" s="334"/>
      <c r="WW38" s="334"/>
      <c r="WX38" s="334"/>
      <c r="WY38" s="334"/>
      <c r="WZ38" s="334"/>
      <c r="XA38" s="334"/>
      <c r="XB38" s="334"/>
      <c r="XC38" s="334"/>
      <c r="XD38" s="334"/>
      <c r="XE38" s="334"/>
      <c r="XF38" s="334"/>
      <c r="XG38" s="334"/>
      <c r="XH38" s="334"/>
      <c r="XI38" s="334"/>
      <c r="XJ38" s="334"/>
      <c r="XK38" s="334"/>
      <c r="XL38" s="334"/>
      <c r="XM38" s="334"/>
      <c r="XN38" s="334"/>
      <c r="XO38" s="334"/>
      <c r="XP38" s="334"/>
      <c r="XQ38" s="334"/>
      <c r="XR38" s="334"/>
      <c r="XS38" s="334"/>
      <c r="XT38" s="334"/>
      <c r="XU38" s="334"/>
      <c r="XV38" s="334"/>
      <c r="XW38" s="334"/>
      <c r="XX38" s="334"/>
      <c r="XY38" s="334"/>
      <c r="XZ38" s="334"/>
      <c r="YA38" s="334"/>
      <c r="YB38" s="334"/>
      <c r="YC38" s="334"/>
      <c r="YD38" s="334"/>
      <c r="YE38" s="334"/>
      <c r="YF38" s="334"/>
      <c r="YG38" s="334"/>
      <c r="YH38" s="334"/>
      <c r="YI38" s="334"/>
      <c r="YJ38" s="334"/>
      <c r="YK38" s="334"/>
      <c r="YL38" s="334"/>
      <c r="YM38" s="334"/>
      <c r="YN38" s="334"/>
      <c r="YO38" s="334"/>
      <c r="YP38" s="334"/>
      <c r="YQ38" s="334"/>
      <c r="YR38" s="334"/>
      <c r="YS38" s="334"/>
      <c r="YT38" s="334"/>
      <c r="YU38" s="334"/>
      <c r="YV38" s="334"/>
      <c r="YW38" s="334"/>
      <c r="YX38" s="334"/>
      <c r="YY38" s="334"/>
      <c r="YZ38" s="334"/>
      <c r="ZA38" s="334"/>
      <c r="ZB38" s="334"/>
      <c r="ZC38" s="334"/>
      <c r="ZD38" s="334"/>
      <c r="ZE38" s="334"/>
      <c r="ZF38" s="334"/>
      <c r="ZG38" s="334"/>
      <c r="ZH38" s="334"/>
      <c r="ZI38" s="334"/>
      <c r="ZJ38" s="334"/>
      <c r="ZK38" s="334"/>
      <c r="ZL38" s="334"/>
      <c r="ZM38" s="334"/>
      <c r="ZN38" s="334"/>
      <c r="ZO38" s="334"/>
      <c r="ZP38" s="334"/>
      <c r="ZQ38" s="334"/>
      <c r="ZR38" s="334"/>
      <c r="ZS38" s="334"/>
      <c r="ZT38" s="334"/>
      <c r="ZU38" s="334"/>
      <c r="ZV38" s="334"/>
      <c r="ZW38" s="334"/>
      <c r="ZX38" s="334"/>
      <c r="ZY38" s="334"/>
      <c r="ZZ38" s="334"/>
      <c r="AAA38" s="334"/>
      <c r="AAB38" s="334"/>
      <c r="AAC38" s="334"/>
      <c r="AAD38" s="334"/>
      <c r="AAE38" s="334"/>
      <c r="AAF38" s="334"/>
      <c r="AAG38" s="334"/>
      <c r="AAH38" s="334"/>
      <c r="AAI38" s="334"/>
      <c r="AAJ38" s="334"/>
      <c r="AAK38" s="334"/>
      <c r="AAL38" s="334"/>
      <c r="AAM38" s="334"/>
      <c r="AAN38" s="334"/>
      <c r="AAO38" s="334"/>
      <c r="AAP38" s="334"/>
      <c r="AAQ38" s="334"/>
      <c r="AAR38" s="334"/>
      <c r="AAS38" s="334"/>
      <c r="AAT38" s="334"/>
      <c r="AAU38" s="334"/>
      <c r="AAV38" s="334"/>
      <c r="AAW38" s="334"/>
      <c r="AAX38" s="334"/>
      <c r="AAY38" s="334"/>
      <c r="AAZ38" s="334"/>
      <c r="ABA38" s="334"/>
      <c r="ABB38" s="334"/>
      <c r="ABC38" s="334"/>
      <c r="ABD38" s="334"/>
      <c r="ABE38" s="334"/>
      <c r="ABF38" s="334"/>
      <c r="ABG38" s="334"/>
      <c r="ABH38" s="334"/>
      <c r="ABI38" s="334"/>
      <c r="ABJ38" s="334"/>
      <c r="ABK38" s="334"/>
      <c r="ABL38" s="334"/>
      <c r="ABM38" s="334"/>
      <c r="ABN38" s="334"/>
      <c r="ABO38" s="334"/>
      <c r="ABP38" s="334"/>
      <c r="ABQ38" s="334"/>
      <c r="ABR38" s="334"/>
      <c r="ABS38" s="334"/>
      <c r="ABT38" s="334"/>
      <c r="ABU38" s="334"/>
      <c r="ABV38" s="334"/>
      <c r="ABW38" s="334"/>
      <c r="ABX38" s="334"/>
      <c r="ABY38" s="334"/>
      <c r="ABZ38" s="334"/>
      <c r="ACA38" s="334"/>
      <c r="ACB38" s="334"/>
      <c r="ACC38" s="334"/>
      <c r="ACD38" s="334"/>
      <c r="ACE38" s="334"/>
      <c r="ACF38" s="334"/>
      <c r="ACG38" s="334"/>
      <c r="ACH38" s="334"/>
      <c r="ACI38" s="334"/>
      <c r="ACJ38" s="334"/>
      <c r="ACK38" s="334"/>
      <c r="ACL38" s="334"/>
      <c r="ACM38" s="334"/>
      <c r="ACN38" s="334"/>
      <c r="ACO38" s="334"/>
      <c r="ACP38" s="334"/>
      <c r="ACQ38" s="334"/>
    </row>
    <row r="39" spans="1:877" x14ac:dyDescent="0.2">
      <c r="A39" s="15" t="s">
        <v>129</v>
      </c>
      <c r="B39" s="347">
        <f>+B38-B37</f>
        <v>0</v>
      </c>
      <c r="C39" s="348">
        <f t="shared" ref="C39:M39" si="2531">+C38-C37</f>
        <v>0</v>
      </c>
      <c r="D39" s="348">
        <f t="shared" si="2531"/>
        <v>0</v>
      </c>
      <c r="E39" s="348">
        <f t="shared" si="2531"/>
        <v>0</v>
      </c>
      <c r="F39" s="348">
        <f t="shared" si="2531"/>
        <v>0</v>
      </c>
      <c r="G39" s="348">
        <f t="shared" si="2531"/>
        <v>0</v>
      </c>
      <c r="H39" s="348">
        <f t="shared" si="2531"/>
        <v>0</v>
      </c>
      <c r="I39" s="348">
        <f t="shared" si="2531"/>
        <v>0</v>
      </c>
      <c r="J39" s="348">
        <f t="shared" si="2531"/>
        <v>0</v>
      </c>
      <c r="K39" s="348">
        <f t="shared" si="2531"/>
        <v>0</v>
      </c>
      <c r="L39" s="348">
        <f t="shared" si="2531"/>
        <v>0</v>
      </c>
      <c r="M39" s="348">
        <f t="shared" si="2531"/>
        <v>0</v>
      </c>
      <c r="N39" s="347">
        <f>+D39</f>
        <v>0</v>
      </c>
      <c r="O39" s="348">
        <f>+G39</f>
        <v>0</v>
      </c>
      <c r="P39" s="348">
        <f>+J39</f>
        <v>0</v>
      </c>
      <c r="Q39" s="349">
        <f>+M39</f>
        <v>0</v>
      </c>
      <c r="R39" s="347">
        <f t="shared" si="2530"/>
        <v>0</v>
      </c>
      <c r="S39" s="348">
        <f t="shared" si="2529"/>
        <v>0</v>
      </c>
      <c r="T39" s="348">
        <f t="shared" si="2529"/>
        <v>0</v>
      </c>
      <c r="U39" s="348">
        <f t="shared" si="2529"/>
        <v>0</v>
      </c>
      <c r="V39" s="348">
        <f t="shared" si="2529"/>
        <v>0</v>
      </c>
      <c r="W39" s="348">
        <f t="shared" si="2529"/>
        <v>0</v>
      </c>
      <c r="X39" s="348">
        <f t="shared" si="2529"/>
        <v>0</v>
      </c>
      <c r="Y39" s="348">
        <f t="shared" si="2529"/>
        <v>0</v>
      </c>
      <c r="Z39" s="348">
        <f t="shared" si="2529"/>
        <v>0</v>
      </c>
      <c r="AA39" s="348">
        <f t="shared" si="2529"/>
        <v>0</v>
      </c>
      <c r="AB39" s="348">
        <f t="shared" si="2529"/>
        <v>0</v>
      </c>
      <c r="AC39" s="349">
        <f t="shared" si="2529"/>
        <v>0</v>
      </c>
      <c r="AD39" s="432"/>
      <c r="AE39" s="432"/>
      <c r="AF39" s="432"/>
      <c r="AG39" s="432"/>
      <c r="AH39" s="432"/>
      <c r="AI39" s="432"/>
      <c r="AJ39" s="432"/>
      <c r="AK39" s="432"/>
      <c r="AL39" s="432"/>
      <c r="AM39" s="432"/>
      <c r="AN39" s="432"/>
      <c r="AO39" s="433"/>
      <c r="AP39" s="387"/>
      <c r="AQ39" s="388"/>
      <c r="AR39" s="388"/>
      <c r="AS39" s="388"/>
      <c r="AT39" s="388"/>
      <c r="AU39" s="388"/>
      <c r="AV39" s="388"/>
      <c r="AW39" s="388"/>
      <c r="AX39" s="388"/>
      <c r="AY39" s="388"/>
      <c r="AZ39" s="388"/>
      <c r="BA39" s="388"/>
      <c r="BB39" s="388"/>
      <c r="BC39" s="388"/>
      <c r="BD39" s="388"/>
      <c r="BE39" s="388"/>
      <c r="BF39" s="388"/>
      <c r="BG39" s="388"/>
      <c r="BH39" s="388"/>
      <c r="BI39" s="388"/>
      <c r="BJ39" s="388"/>
      <c r="BK39" s="388"/>
      <c r="BL39" s="388"/>
      <c r="BM39" s="388"/>
      <c r="BN39" s="389"/>
      <c r="BO39" s="387"/>
      <c r="BP39" s="388"/>
      <c r="BQ39" s="388"/>
      <c r="BR39" s="388"/>
      <c r="BS39" s="388"/>
      <c r="BT39" s="388"/>
      <c r="BU39" s="388"/>
      <c r="BV39" s="388"/>
      <c r="BW39" s="388"/>
      <c r="BX39" s="388"/>
      <c r="BY39" s="388"/>
      <c r="BZ39" s="388"/>
      <c r="CA39" s="388"/>
      <c r="CB39" s="388"/>
      <c r="CC39" s="388"/>
      <c r="CD39" s="388"/>
      <c r="CE39" s="388"/>
      <c r="CF39" s="388"/>
      <c r="CG39" s="388"/>
      <c r="CH39" s="388"/>
      <c r="CI39" s="388"/>
      <c r="CJ39" s="388"/>
      <c r="CK39" s="388"/>
      <c r="CL39" s="388"/>
      <c r="CM39" s="388"/>
      <c r="CN39" s="388"/>
      <c r="CO39" s="388"/>
      <c r="CP39" s="388"/>
      <c r="CQ39" s="388"/>
      <c r="CR39" s="388"/>
      <c r="CS39" s="388"/>
      <c r="CT39" s="334"/>
      <c r="CU39" s="334"/>
      <c r="CV39" s="334"/>
      <c r="CW39" s="334"/>
      <c r="CX39" s="334"/>
      <c r="CY39" s="334"/>
      <c r="CZ39" s="334"/>
      <c r="DA39" s="334"/>
      <c r="DB39" s="334"/>
      <c r="DC39" s="334"/>
      <c r="DD39" s="334"/>
      <c r="DE39" s="334"/>
      <c r="DF39" s="334"/>
      <c r="DG39" s="334"/>
      <c r="DH39" s="334"/>
      <c r="DI39" s="334"/>
      <c r="DJ39" s="334"/>
      <c r="DK39" s="334"/>
      <c r="DL39" s="334"/>
      <c r="DM39" s="334"/>
      <c r="DN39" s="334"/>
      <c r="DO39" s="334"/>
      <c r="DP39" s="334"/>
      <c r="DQ39" s="334"/>
      <c r="DR39" s="334"/>
      <c r="DS39" s="334"/>
      <c r="DT39" s="334"/>
      <c r="DU39" s="337"/>
      <c r="DV39" s="334"/>
      <c r="DW39" s="334"/>
      <c r="DX39" s="334"/>
      <c r="DY39" s="334"/>
      <c r="DZ39" s="334"/>
      <c r="EA39" s="334"/>
      <c r="EB39" s="334"/>
      <c r="EC39" s="334"/>
      <c r="ED39" s="334"/>
      <c r="EE39" s="334"/>
      <c r="EF39" s="334"/>
      <c r="EG39" s="334"/>
      <c r="EH39" s="334"/>
      <c r="EI39" s="334"/>
      <c r="EJ39" s="334"/>
      <c r="EK39" s="334"/>
      <c r="EL39" s="334"/>
      <c r="EM39" s="334"/>
      <c r="EN39" s="334"/>
      <c r="EO39" s="334"/>
      <c r="EP39" s="334"/>
      <c r="EQ39" s="334"/>
      <c r="ER39" s="334"/>
      <c r="ES39" s="334"/>
      <c r="ET39" s="334"/>
      <c r="EU39" s="334"/>
      <c r="EV39" s="334"/>
      <c r="EW39" s="337"/>
      <c r="EX39" s="334"/>
      <c r="EY39" s="334"/>
      <c r="EZ39" s="334"/>
      <c r="FA39" s="334"/>
      <c r="FB39" s="334"/>
      <c r="FC39" s="334"/>
      <c r="FD39" s="334"/>
      <c r="FE39" s="334"/>
      <c r="FF39" s="334"/>
      <c r="FG39" s="334"/>
      <c r="FH39" s="334"/>
      <c r="FI39" s="334"/>
      <c r="FJ39" s="334"/>
      <c r="FK39" s="334"/>
      <c r="FL39" s="334"/>
      <c r="FM39" s="334"/>
      <c r="FN39" s="334"/>
      <c r="FO39" s="334"/>
      <c r="FP39" s="334"/>
      <c r="FQ39" s="334"/>
      <c r="FR39" s="334"/>
      <c r="FS39" s="334"/>
      <c r="FT39" s="334"/>
      <c r="FU39" s="334"/>
      <c r="FV39" s="334"/>
      <c r="FW39" s="334"/>
      <c r="FX39" s="334"/>
      <c r="FY39" s="334"/>
      <c r="FZ39" s="334"/>
      <c r="GA39" s="334"/>
      <c r="GB39" s="337"/>
      <c r="GC39" s="334"/>
      <c r="GD39" s="334"/>
      <c r="GE39" s="334"/>
      <c r="GF39" s="334"/>
      <c r="GG39" s="334"/>
      <c r="GH39" s="334"/>
      <c r="GI39" s="334"/>
      <c r="GJ39" s="334"/>
      <c r="GK39" s="334"/>
      <c r="GL39" s="334"/>
      <c r="GM39" s="334"/>
      <c r="GN39" s="334"/>
      <c r="GO39" s="334"/>
      <c r="GP39" s="334"/>
      <c r="GQ39" s="334"/>
      <c r="GR39" s="334"/>
      <c r="GS39" s="334"/>
      <c r="GT39" s="334"/>
      <c r="GU39" s="334"/>
      <c r="GV39" s="334"/>
      <c r="GW39" s="334"/>
      <c r="GX39" s="334"/>
      <c r="GY39" s="334"/>
      <c r="GZ39" s="334"/>
      <c r="HA39" s="334"/>
      <c r="HB39" s="334"/>
      <c r="HC39" s="334"/>
      <c r="HD39" s="334"/>
      <c r="HE39" s="334"/>
      <c r="HF39" s="337"/>
      <c r="HG39" s="334"/>
      <c r="HH39" s="334"/>
      <c r="HI39" s="344"/>
      <c r="HJ39" s="334"/>
      <c r="HK39" s="334"/>
      <c r="HL39" s="334"/>
      <c r="HM39" s="334"/>
      <c r="HN39" s="334"/>
      <c r="HO39" s="334"/>
      <c r="HP39" s="334"/>
      <c r="HQ39" s="334"/>
      <c r="HR39" s="334"/>
      <c r="HS39" s="334"/>
      <c r="HT39" s="334"/>
      <c r="HU39" s="334"/>
      <c r="HV39" s="334"/>
      <c r="HW39" s="334"/>
      <c r="HX39" s="334"/>
      <c r="HY39" s="334"/>
      <c r="HZ39" s="334"/>
      <c r="IA39" s="334"/>
      <c r="IB39" s="334"/>
      <c r="IC39" s="334"/>
      <c r="ID39" s="334"/>
      <c r="IE39" s="334"/>
      <c r="IF39" s="334"/>
      <c r="IG39" s="334"/>
      <c r="IH39" s="334"/>
      <c r="II39" s="334"/>
      <c r="IJ39" s="334"/>
      <c r="IK39" s="337"/>
      <c r="IL39" s="334"/>
      <c r="IM39" s="334"/>
      <c r="IN39" s="335"/>
      <c r="IO39" s="334"/>
      <c r="IP39" s="334"/>
      <c r="IQ39" s="334"/>
      <c r="IR39" s="334"/>
      <c r="IS39" s="334"/>
      <c r="IT39" s="334"/>
      <c r="IU39" s="334"/>
      <c r="IV39" s="334"/>
      <c r="IW39" s="334"/>
      <c r="IX39" s="334"/>
      <c r="IY39" s="334"/>
      <c r="IZ39" s="334"/>
      <c r="JA39" s="334"/>
      <c r="JB39" s="334"/>
      <c r="JC39" s="334"/>
      <c r="JD39" s="334"/>
      <c r="JE39" s="334"/>
      <c r="JF39" s="334"/>
      <c r="JG39" s="334"/>
      <c r="JH39" s="334"/>
      <c r="JI39" s="334"/>
      <c r="JJ39" s="334"/>
      <c r="JK39" s="334"/>
      <c r="JL39" s="334"/>
      <c r="JM39" s="334"/>
      <c r="JN39" s="334"/>
      <c r="JO39" s="337"/>
      <c r="JP39" s="334"/>
      <c r="JQ39" s="334"/>
      <c r="JR39" s="344"/>
      <c r="JS39" s="335"/>
      <c r="JT39" s="334"/>
      <c r="JU39" s="334"/>
      <c r="JV39" s="334"/>
      <c r="JW39" s="334"/>
      <c r="JX39" s="334"/>
      <c r="JY39" s="334"/>
      <c r="JZ39" s="334"/>
      <c r="KA39" s="334"/>
      <c r="KB39" s="334"/>
      <c r="KC39" s="334"/>
      <c r="KD39" s="334"/>
      <c r="KE39" s="334"/>
      <c r="KF39" s="334"/>
      <c r="KG39" s="334"/>
      <c r="KH39" s="334"/>
      <c r="KI39" s="334"/>
      <c r="KJ39" s="334"/>
      <c r="KK39" s="334"/>
      <c r="KL39" s="334"/>
      <c r="KM39" s="334"/>
      <c r="KN39" s="334"/>
      <c r="KO39" s="334"/>
      <c r="KP39" s="334"/>
      <c r="KQ39" s="334"/>
      <c r="KR39" s="334"/>
      <c r="KS39" s="334"/>
      <c r="KT39" s="337"/>
      <c r="KU39" s="334"/>
      <c r="KV39" s="334"/>
      <c r="KW39" s="344"/>
      <c r="KX39" s="335"/>
      <c r="KY39" s="334"/>
      <c r="KZ39" s="334"/>
      <c r="LA39" s="334"/>
      <c r="LB39" s="334"/>
      <c r="LC39" s="334"/>
      <c r="LD39" s="334"/>
      <c r="LE39" s="334"/>
      <c r="LF39" s="334"/>
      <c r="LG39" s="334"/>
      <c r="LH39" s="334"/>
      <c r="LI39" s="334"/>
      <c r="LJ39" s="334"/>
      <c r="LK39" s="334"/>
      <c r="LL39" s="334"/>
      <c r="LM39" s="334"/>
      <c r="LN39" s="334"/>
      <c r="LO39" s="334"/>
      <c r="LP39" s="334"/>
      <c r="LQ39" s="334"/>
      <c r="LR39" s="334"/>
      <c r="LS39" s="334"/>
      <c r="LT39" s="334"/>
      <c r="LU39" s="334"/>
      <c r="LV39" s="334"/>
      <c r="LW39" s="334"/>
      <c r="LX39" s="334"/>
      <c r="LY39" s="337"/>
      <c r="LZ39" s="334"/>
      <c r="MA39" s="334"/>
      <c r="MB39" s="335"/>
      <c r="MC39" s="334"/>
      <c r="MD39" s="334"/>
      <c r="ME39" s="334"/>
      <c r="MF39" s="334"/>
      <c r="MG39" s="334"/>
      <c r="MH39" s="334"/>
      <c r="MI39" s="334"/>
      <c r="MJ39" s="334"/>
      <c r="MK39" s="334"/>
      <c r="ML39" s="334"/>
      <c r="MM39" s="334"/>
      <c r="MN39" s="334"/>
      <c r="MO39" s="334"/>
      <c r="MP39" s="334"/>
      <c r="MQ39" s="334"/>
      <c r="MR39" s="334"/>
      <c r="MS39" s="334"/>
      <c r="MT39" s="334"/>
      <c r="MU39" s="334"/>
      <c r="MV39" s="334"/>
      <c r="MW39" s="334"/>
      <c r="MX39" s="334"/>
      <c r="MY39" s="334"/>
      <c r="MZ39" s="334"/>
      <c r="NA39" s="334"/>
      <c r="NB39" s="334"/>
      <c r="NC39" s="337"/>
      <c r="ND39" s="334"/>
      <c r="NE39" s="334"/>
      <c r="NF39" s="334"/>
      <c r="NG39" s="335"/>
      <c r="NH39" s="334"/>
      <c r="NI39" s="334"/>
      <c r="NJ39" s="334"/>
      <c r="NK39" s="334"/>
      <c r="NL39" s="334"/>
      <c r="NM39" s="334"/>
      <c r="NN39" s="334"/>
      <c r="NO39" s="334"/>
      <c r="NP39" s="334"/>
      <c r="NQ39" s="334"/>
      <c r="NR39" s="334"/>
      <c r="NS39" s="334"/>
      <c r="NT39" s="334"/>
      <c r="NU39" s="334"/>
      <c r="NV39" s="334"/>
      <c r="NW39" s="334"/>
      <c r="NX39" s="334"/>
      <c r="NY39" s="334"/>
      <c r="NZ39" s="334"/>
      <c r="OA39" s="334"/>
      <c r="OB39" s="334"/>
      <c r="OC39" s="334"/>
      <c r="OD39" s="334"/>
      <c r="OE39" s="334"/>
      <c r="OF39" s="334"/>
      <c r="OG39" s="334"/>
      <c r="OH39" s="337"/>
      <c r="OI39" s="334"/>
      <c r="OJ39" s="334"/>
      <c r="OK39" s="334"/>
      <c r="OL39" s="334"/>
      <c r="OM39" s="334"/>
      <c r="ON39" s="334"/>
      <c r="OO39" s="334"/>
      <c r="OP39" s="344"/>
      <c r="OQ39" s="334"/>
      <c r="OR39" s="334"/>
      <c r="OS39" s="334"/>
      <c r="OT39" s="334"/>
      <c r="OU39" s="334"/>
      <c r="OV39" s="334"/>
      <c r="OW39" s="334"/>
      <c r="OX39" s="334"/>
      <c r="OY39" s="334"/>
      <c r="OZ39" s="334"/>
      <c r="PA39" s="334"/>
      <c r="PB39" s="334"/>
      <c r="PC39" s="334"/>
      <c r="PD39" s="334"/>
      <c r="PE39" s="334"/>
      <c r="PF39" s="334"/>
      <c r="PG39" s="334"/>
      <c r="PH39" s="334"/>
      <c r="PI39" s="334"/>
      <c r="PJ39" s="334"/>
      <c r="PK39" s="334"/>
      <c r="PL39" s="334"/>
      <c r="PM39" s="334"/>
      <c r="PN39" s="334"/>
      <c r="PO39" s="334"/>
      <c r="PP39" s="334"/>
      <c r="PQ39" s="334"/>
      <c r="PR39" s="334"/>
      <c r="PS39" s="334"/>
      <c r="PT39" s="334"/>
      <c r="PU39" s="334"/>
      <c r="PV39" s="334"/>
      <c r="PW39" s="334"/>
      <c r="PX39" s="334"/>
      <c r="PY39" s="334"/>
      <c r="PZ39" s="334"/>
      <c r="QA39" s="334"/>
      <c r="QB39" s="334"/>
      <c r="QC39" s="334"/>
      <c r="QD39" s="334"/>
      <c r="QE39" s="334"/>
      <c r="QF39" s="334"/>
      <c r="QG39" s="334"/>
      <c r="QH39" s="334"/>
      <c r="QI39" s="334"/>
      <c r="QJ39" s="334"/>
      <c r="QK39" s="334"/>
      <c r="QL39" s="334"/>
      <c r="QM39" s="334"/>
      <c r="QN39" s="334"/>
      <c r="QO39" s="334"/>
      <c r="QP39" s="334"/>
      <c r="QQ39" s="334"/>
      <c r="QR39" s="334"/>
      <c r="QS39" s="334"/>
      <c r="QT39" s="334"/>
      <c r="QU39" s="334"/>
      <c r="QV39" s="334"/>
      <c r="QW39" s="334"/>
      <c r="QX39" s="334"/>
      <c r="QY39" s="334"/>
      <c r="QZ39" s="334"/>
      <c r="RA39" s="334"/>
      <c r="RB39" s="334"/>
      <c r="RC39" s="334"/>
      <c r="RD39" s="334"/>
      <c r="RE39" s="334"/>
      <c r="RF39" s="334"/>
      <c r="RG39" s="334"/>
      <c r="RH39" s="334"/>
      <c r="RI39" s="334"/>
      <c r="RJ39" s="334"/>
      <c r="RK39" s="334"/>
      <c r="RL39" s="334"/>
      <c r="RM39" s="334"/>
      <c r="RN39" s="334"/>
      <c r="RO39" s="334"/>
      <c r="RP39" s="334"/>
      <c r="RQ39" s="334"/>
      <c r="RR39" s="334"/>
      <c r="RS39" s="334"/>
      <c r="RT39" s="334"/>
      <c r="RU39" s="334"/>
      <c r="RV39" s="334"/>
      <c r="RW39" s="334"/>
      <c r="RX39" s="334"/>
      <c r="RY39" s="334"/>
      <c r="RZ39" s="334"/>
      <c r="SA39" s="334"/>
      <c r="SB39" s="334"/>
      <c r="SC39" s="334"/>
      <c r="SD39" s="334"/>
      <c r="SE39" s="334"/>
      <c r="SF39" s="334"/>
      <c r="SG39" s="334"/>
      <c r="SH39" s="334"/>
      <c r="SI39" s="334"/>
      <c r="SJ39" s="334"/>
      <c r="SK39" s="334"/>
      <c r="SL39" s="334"/>
      <c r="SM39" s="334"/>
      <c r="SN39" s="334"/>
      <c r="SO39" s="334"/>
      <c r="SP39" s="334"/>
      <c r="SQ39" s="334"/>
      <c r="SR39" s="334"/>
      <c r="SS39" s="334"/>
      <c r="ST39" s="334"/>
      <c r="SU39" s="334"/>
      <c r="SV39" s="334"/>
      <c r="SW39" s="334"/>
      <c r="SX39" s="334"/>
      <c r="SY39" s="334"/>
      <c r="SZ39" s="334"/>
      <c r="TA39" s="334"/>
      <c r="TB39" s="334"/>
      <c r="TC39" s="334"/>
      <c r="TD39" s="334"/>
      <c r="TE39" s="334"/>
      <c r="TF39" s="334"/>
      <c r="TG39" s="334"/>
      <c r="TH39" s="334"/>
      <c r="TI39" s="334"/>
      <c r="TJ39" s="334"/>
      <c r="TK39" s="334"/>
      <c r="TL39" s="334"/>
      <c r="TM39" s="334"/>
      <c r="TN39" s="334"/>
      <c r="TO39" s="334"/>
      <c r="TP39" s="334"/>
      <c r="TQ39" s="334"/>
      <c r="TR39" s="334"/>
      <c r="TS39" s="334"/>
      <c r="TT39" s="334"/>
      <c r="TU39" s="334"/>
      <c r="TV39" s="334"/>
      <c r="TW39" s="334"/>
      <c r="TX39" s="334"/>
      <c r="TY39" s="334"/>
      <c r="TZ39" s="334"/>
      <c r="UA39" s="334"/>
      <c r="UB39" s="334"/>
      <c r="UC39" s="334"/>
      <c r="UD39" s="334"/>
      <c r="UE39" s="334"/>
      <c r="UF39" s="334"/>
      <c r="UG39" s="334"/>
      <c r="UH39" s="334"/>
      <c r="UI39" s="334"/>
      <c r="UJ39" s="334"/>
      <c r="UK39" s="334"/>
      <c r="UL39" s="334"/>
      <c r="UM39" s="334"/>
      <c r="UN39" s="334"/>
      <c r="UO39" s="334"/>
      <c r="UP39" s="334"/>
      <c r="UQ39" s="334"/>
      <c r="UR39" s="334"/>
      <c r="US39" s="334"/>
      <c r="UT39" s="334"/>
      <c r="UU39" s="334"/>
      <c r="UV39" s="334"/>
      <c r="UW39" s="334"/>
      <c r="UX39" s="334"/>
      <c r="UY39" s="334"/>
      <c r="UZ39" s="334"/>
      <c r="VA39" s="334"/>
      <c r="VB39" s="334"/>
      <c r="VC39" s="334"/>
      <c r="VD39" s="334"/>
      <c r="VE39" s="334"/>
      <c r="VF39" s="334"/>
      <c r="VG39" s="334"/>
      <c r="VH39" s="334"/>
      <c r="VI39" s="334"/>
      <c r="VJ39" s="334"/>
      <c r="VK39" s="334"/>
      <c r="VL39" s="334"/>
      <c r="VM39" s="334"/>
      <c r="VN39" s="334"/>
      <c r="VO39" s="334"/>
      <c r="VP39" s="334"/>
      <c r="VQ39" s="334"/>
      <c r="VR39" s="334"/>
      <c r="VS39" s="334"/>
      <c r="VT39" s="334"/>
      <c r="VU39" s="334"/>
      <c r="VV39" s="334"/>
      <c r="VW39" s="334"/>
      <c r="VX39" s="334"/>
      <c r="VY39" s="334"/>
      <c r="VZ39" s="334"/>
      <c r="WA39" s="334"/>
      <c r="WB39" s="334"/>
      <c r="WC39" s="334"/>
      <c r="WD39" s="334"/>
      <c r="WE39" s="334"/>
      <c r="WF39" s="334"/>
      <c r="WG39" s="334"/>
      <c r="WH39" s="334"/>
      <c r="WI39" s="334"/>
      <c r="WJ39" s="334"/>
      <c r="WK39" s="334"/>
      <c r="WL39" s="334"/>
      <c r="WM39" s="334"/>
      <c r="WN39" s="334"/>
      <c r="WO39" s="334"/>
      <c r="WP39" s="334"/>
      <c r="WQ39" s="334"/>
      <c r="WR39" s="334"/>
      <c r="WS39" s="334"/>
      <c r="WT39" s="334"/>
      <c r="WU39" s="334"/>
      <c r="WV39" s="334"/>
      <c r="WW39" s="334"/>
      <c r="WX39" s="334"/>
      <c r="WY39" s="334"/>
      <c r="WZ39" s="334"/>
      <c r="XA39" s="334"/>
      <c r="XB39" s="334"/>
      <c r="XC39" s="334"/>
      <c r="XD39" s="334"/>
      <c r="XE39" s="334"/>
      <c r="XF39" s="334"/>
      <c r="XG39" s="334"/>
      <c r="XH39" s="334"/>
      <c r="XI39" s="334"/>
      <c r="XJ39" s="334"/>
      <c r="XK39" s="334"/>
      <c r="XL39" s="334"/>
      <c r="XM39" s="334"/>
      <c r="XN39" s="334"/>
      <c r="XO39" s="334"/>
      <c r="XP39" s="334"/>
      <c r="XQ39" s="334"/>
      <c r="XR39" s="334"/>
      <c r="XS39" s="334"/>
      <c r="XT39" s="334"/>
      <c r="XU39" s="334"/>
      <c r="XV39" s="334"/>
      <c r="XW39" s="334"/>
      <c r="XX39" s="334"/>
      <c r="XY39" s="334"/>
      <c r="XZ39" s="334"/>
      <c r="YA39" s="334"/>
      <c r="YB39" s="334"/>
      <c r="YC39" s="334"/>
      <c r="YD39" s="334"/>
      <c r="YE39" s="334"/>
      <c r="YF39" s="334"/>
      <c r="YG39" s="334"/>
      <c r="YH39" s="334"/>
      <c r="YI39" s="334"/>
      <c r="YJ39" s="334"/>
      <c r="YK39" s="334"/>
      <c r="YL39" s="334"/>
      <c r="YM39" s="334"/>
      <c r="YN39" s="334"/>
      <c r="YO39" s="334"/>
      <c r="YP39" s="334"/>
      <c r="YQ39" s="334"/>
      <c r="YR39" s="334"/>
      <c r="YS39" s="334"/>
      <c r="YT39" s="334"/>
      <c r="YU39" s="334"/>
      <c r="YV39" s="334"/>
      <c r="YW39" s="334"/>
      <c r="YX39" s="334"/>
      <c r="YY39" s="334"/>
      <c r="YZ39" s="334"/>
      <c r="ZA39" s="334"/>
      <c r="ZB39" s="334"/>
      <c r="ZC39" s="334"/>
      <c r="ZD39" s="334"/>
      <c r="ZE39" s="334"/>
      <c r="ZF39" s="334"/>
      <c r="ZG39" s="334"/>
      <c r="ZH39" s="334"/>
      <c r="ZI39" s="334"/>
      <c r="ZJ39" s="334"/>
      <c r="ZK39" s="334"/>
      <c r="ZL39" s="334"/>
      <c r="ZM39" s="334"/>
      <c r="ZN39" s="334"/>
      <c r="ZO39" s="334"/>
      <c r="ZP39" s="334"/>
      <c r="ZQ39" s="334"/>
      <c r="ZR39" s="334"/>
      <c r="ZS39" s="334"/>
      <c r="ZT39" s="334"/>
      <c r="ZU39" s="334"/>
      <c r="ZV39" s="334"/>
      <c r="ZW39" s="334"/>
      <c r="ZX39" s="334"/>
      <c r="ZY39" s="334"/>
      <c r="ZZ39" s="334"/>
      <c r="AAA39" s="334"/>
      <c r="AAB39" s="334"/>
      <c r="AAC39" s="334"/>
      <c r="AAD39" s="334"/>
      <c r="AAE39" s="334"/>
      <c r="AAF39" s="334"/>
      <c r="AAG39" s="334"/>
      <c r="AAH39" s="334"/>
      <c r="AAI39" s="334"/>
      <c r="AAJ39" s="334"/>
      <c r="AAK39" s="334"/>
      <c r="AAL39" s="334"/>
      <c r="AAM39" s="334"/>
      <c r="AAN39" s="334"/>
      <c r="AAO39" s="334"/>
      <c r="AAP39" s="334"/>
      <c r="AAQ39" s="334"/>
      <c r="AAR39" s="334"/>
      <c r="AAS39" s="334"/>
      <c r="AAT39" s="334"/>
      <c r="AAU39" s="334"/>
      <c r="AAV39" s="334"/>
      <c r="AAW39" s="334"/>
      <c r="AAX39" s="334"/>
      <c r="AAY39" s="334"/>
      <c r="AAZ39" s="334"/>
      <c r="ABA39" s="334"/>
      <c r="ABB39" s="334"/>
      <c r="ABC39" s="334"/>
      <c r="ABD39" s="334"/>
      <c r="ABE39" s="334"/>
      <c r="ABF39" s="334"/>
      <c r="ABG39" s="334"/>
      <c r="ABH39" s="334"/>
      <c r="ABI39" s="334"/>
      <c r="ABJ39" s="334"/>
      <c r="ABK39" s="334"/>
      <c r="ABL39" s="334"/>
      <c r="ABM39" s="334"/>
      <c r="ABN39" s="334"/>
      <c r="ABO39" s="334"/>
      <c r="ABP39" s="334"/>
      <c r="ABQ39" s="334"/>
      <c r="ABR39" s="334"/>
      <c r="ABS39" s="334"/>
      <c r="ABT39" s="334"/>
      <c r="ABU39" s="334"/>
      <c r="ABV39" s="334"/>
      <c r="ABW39" s="334"/>
      <c r="ABX39" s="334"/>
      <c r="ABY39" s="334"/>
      <c r="ABZ39" s="334"/>
      <c r="ACA39" s="334"/>
      <c r="ACB39" s="334"/>
      <c r="ACC39" s="334"/>
      <c r="ACD39" s="334"/>
      <c r="ACE39" s="334"/>
      <c r="ACF39" s="334"/>
      <c r="ACG39" s="334"/>
      <c r="ACH39" s="334"/>
      <c r="ACI39" s="334"/>
      <c r="ACJ39" s="334"/>
      <c r="ACK39" s="334"/>
      <c r="ACL39" s="334"/>
      <c r="ACM39" s="334"/>
      <c r="ACN39" s="334"/>
      <c r="ACO39" s="334"/>
      <c r="ACP39" s="334"/>
      <c r="ACQ39" s="334"/>
    </row>
    <row r="40" spans="1:877" x14ac:dyDescent="0.2">
      <c r="A40" s="278" t="s">
        <v>130</v>
      </c>
      <c r="B40" s="339"/>
      <c r="C40" s="338"/>
      <c r="D40" s="338"/>
      <c r="E40" s="338"/>
      <c r="F40" s="338"/>
      <c r="G40" s="338"/>
      <c r="H40" s="338"/>
      <c r="I40" s="338"/>
      <c r="J40" s="338"/>
      <c r="K40" s="338"/>
      <c r="L40" s="338"/>
      <c r="M40" s="338"/>
      <c r="N40" s="339"/>
      <c r="O40" s="338"/>
      <c r="P40" s="338"/>
      <c r="Q40" s="340"/>
      <c r="R40" s="339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40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9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40"/>
      <c r="BO40" s="338"/>
      <c r="BP40" s="338"/>
      <c r="BQ40" s="338"/>
      <c r="BR40" s="338"/>
      <c r="BS40" s="338"/>
      <c r="BT40" s="338"/>
      <c r="BU40" s="338"/>
      <c r="BV40" s="338"/>
      <c r="BW40" s="338"/>
      <c r="BX40" s="338"/>
      <c r="BY40" s="338"/>
      <c r="BZ40" s="338"/>
      <c r="CA40" s="338"/>
      <c r="CB40" s="338"/>
      <c r="CC40" s="338"/>
      <c r="CD40" s="338"/>
      <c r="CE40" s="338"/>
      <c r="CF40" s="338"/>
      <c r="CG40" s="338"/>
      <c r="CH40" s="338"/>
      <c r="CI40" s="338"/>
      <c r="CJ40" s="338"/>
      <c r="CK40" s="338"/>
      <c r="CL40" s="338"/>
      <c r="CM40" s="338"/>
      <c r="CN40" s="338"/>
      <c r="CO40" s="338"/>
      <c r="CP40" s="338"/>
      <c r="CQ40" s="338"/>
      <c r="CR40" s="338"/>
      <c r="CS40" s="338"/>
      <c r="CT40" s="338"/>
      <c r="CU40" s="338"/>
      <c r="CV40" s="338"/>
      <c r="CW40" s="338"/>
      <c r="CX40" s="338"/>
      <c r="CY40" s="338"/>
      <c r="CZ40" s="338"/>
      <c r="DA40" s="338"/>
      <c r="DB40" s="338"/>
      <c r="DC40" s="338"/>
      <c r="DD40" s="338"/>
      <c r="DE40" s="338"/>
      <c r="DF40" s="338"/>
      <c r="DG40" s="338"/>
      <c r="DH40" s="338"/>
      <c r="DI40" s="338"/>
      <c r="DJ40" s="338"/>
      <c r="DK40" s="338"/>
      <c r="DL40" s="338"/>
      <c r="DM40" s="338"/>
      <c r="DN40" s="338"/>
      <c r="DO40" s="338"/>
      <c r="DP40" s="338"/>
      <c r="DQ40" s="338"/>
      <c r="DR40" s="338"/>
      <c r="DS40" s="338"/>
      <c r="DT40" s="338"/>
      <c r="DU40" s="338"/>
      <c r="DV40" s="338"/>
      <c r="DW40" s="338"/>
      <c r="DX40" s="338"/>
      <c r="DY40" s="338"/>
      <c r="DZ40" s="338"/>
      <c r="EA40" s="338"/>
      <c r="EB40" s="338"/>
      <c r="EC40" s="338"/>
      <c r="ED40" s="338"/>
      <c r="EE40" s="338"/>
      <c r="EF40" s="338"/>
      <c r="EG40" s="338"/>
      <c r="EH40" s="338"/>
      <c r="EI40" s="338"/>
      <c r="EJ40" s="338"/>
      <c r="EK40" s="338"/>
      <c r="EL40" s="338"/>
      <c r="EM40" s="338"/>
      <c r="EN40" s="338"/>
      <c r="EO40" s="338"/>
      <c r="EP40" s="338"/>
      <c r="EQ40" s="338"/>
      <c r="ER40" s="338"/>
      <c r="ES40" s="338"/>
      <c r="ET40" s="338"/>
      <c r="EU40" s="338"/>
      <c r="EV40" s="338"/>
      <c r="EW40" s="338"/>
      <c r="EX40" s="338"/>
      <c r="EY40" s="338"/>
      <c r="EZ40" s="338"/>
      <c r="FA40" s="338"/>
      <c r="FB40" s="338"/>
      <c r="FC40" s="338"/>
      <c r="FD40" s="338"/>
      <c r="FE40" s="338"/>
      <c r="FF40" s="338"/>
      <c r="FG40" s="338"/>
      <c r="FH40" s="338"/>
      <c r="FI40" s="338"/>
      <c r="FJ40" s="338"/>
      <c r="FK40" s="338"/>
      <c r="FL40" s="338"/>
      <c r="FM40" s="338"/>
      <c r="FN40" s="338"/>
      <c r="FO40" s="338"/>
      <c r="FP40" s="338"/>
      <c r="FQ40" s="338"/>
      <c r="FR40" s="338"/>
      <c r="FS40" s="338"/>
      <c r="FT40" s="338"/>
      <c r="FU40" s="338"/>
      <c r="FV40" s="338"/>
      <c r="FW40" s="338"/>
      <c r="FX40" s="338"/>
      <c r="FY40" s="338"/>
      <c r="FZ40" s="338"/>
      <c r="GA40" s="338"/>
      <c r="GB40" s="338"/>
      <c r="GC40" s="338"/>
      <c r="GD40" s="338"/>
      <c r="GE40" s="338"/>
      <c r="GF40" s="338"/>
      <c r="GG40" s="338"/>
      <c r="GH40" s="338"/>
      <c r="GI40" s="338"/>
      <c r="GJ40" s="338"/>
      <c r="GK40" s="338"/>
      <c r="GL40" s="338"/>
      <c r="GM40" s="338"/>
      <c r="GN40" s="338"/>
      <c r="GO40" s="338"/>
      <c r="GP40" s="338"/>
      <c r="GQ40" s="338"/>
      <c r="GR40" s="338"/>
      <c r="GS40" s="338"/>
      <c r="GT40" s="338"/>
      <c r="GU40" s="338"/>
      <c r="GV40" s="338"/>
      <c r="GW40" s="338"/>
      <c r="GX40" s="338"/>
      <c r="GY40" s="338"/>
      <c r="GZ40" s="338"/>
      <c r="HA40" s="338"/>
      <c r="HB40" s="338"/>
      <c r="HC40" s="338"/>
      <c r="HD40" s="338"/>
      <c r="HE40" s="338"/>
      <c r="HF40" s="338"/>
      <c r="HG40" s="338"/>
      <c r="HH40" s="338"/>
      <c r="HI40" s="340"/>
      <c r="HJ40" s="338"/>
      <c r="HK40" s="338"/>
      <c r="HL40" s="338"/>
      <c r="HM40" s="338"/>
      <c r="HN40" s="338"/>
      <c r="HO40" s="338"/>
      <c r="HP40" s="338"/>
      <c r="HQ40" s="338"/>
      <c r="HR40" s="338"/>
      <c r="HS40" s="338"/>
      <c r="HT40" s="338"/>
      <c r="HU40" s="338"/>
      <c r="HV40" s="338"/>
      <c r="HW40" s="338"/>
      <c r="HX40" s="338"/>
      <c r="HY40" s="338"/>
      <c r="HZ40" s="338"/>
      <c r="IA40" s="338"/>
      <c r="IB40" s="338"/>
      <c r="IC40" s="338"/>
      <c r="ID40" s="338"/>
      <c r="IE40" s="338"/>
      <c r="IF40" s="338"/>
      <c r="IG40" s="338"/>
      <c r="IH40" s="338"/>
      <c r="II40" s="338"/>
      <c r="IJ40" s="338"/>
      <c r="IK40" s="338"/>
      <c r="IL40" s="338"/>
      <c r="IM40" s="338"/>
      <c r="IN40" s="339"/>
      <c r="IO40" s="338"/>
      <c r="IP40" s="338"/>
      <c r="IQ40" s="338"/>
      <c r="IR40" s="338"/>
      <c r="IS40" s="338"/>
      <c r="IT40" s="338"/>
      <c r="IU40" s="338"/>
      <c r="IV40" s="338"/>
      <c r="IW40" s="338"/>
      <c r="IX40" s="338"/>
      <c r="IY40" s="338"/>
      <c r="IZ40" s="338"/>
      <c r="JA40" s="338"/>
      <c r="JB40" s="338"/>
      <c r="JC40" s="338"/>
      <c r="JD40" s="338"/>
      <c r="JE40" s="338"/>
      <c r="JF40" s="338"/>
      <c r="JG40" s="338"/>
      <c r="JH40" s="338"/>
      <c r="JI40" s="338"/>
      <c r="JJ40" s="338"/>
      <c r="JK40" s="338"/>
      <c r="JL40" s="338"/>
      <c r="JM40" s="338"/>
      <c r="JN40" s="338"/>
      <c r="JO40" s="338"/>
      <c r="JP40" s="338"/>
      <c r="JQ40" s="338"/>
      <c r="JR40" s="340"/>
      <c r="JS40" s="339"/>
      <c r="JT40" s="338"/>
      <c r="JU40" s="338"/>
      <c r="JV40" s="338"/>
      <c r="JW40" s="338"/>
      <c r="JX40" s="338"/>
      <c r="JY40" s="338"/>
      <c r="JZ40" s="338"/>
      <c r="KA40" s="338"/>
      <c r="KB40" s="338"/>
      <c r="KC40" s="338"/>
      <c r="KD40" s="338"/>
      <c r="KE40" s="338"/>
      <c r="KF40" s="338"/>
      <c r="KG40" s="338"/>
      <c r="KH40" s="338"/>
      <c r="KI40" s="338"/>
      <c r="KJ40" s="338"/>
      <c r="KK40" s="338"/>
      <c r="KL40" s="338"/>
      <c r="KM40" s="338"/>
      <c r="KN40" s="338"/>
      <c r="KO40" s="338"/>
      <c r="KP40" s="338"/>
      <c r="KQ40" s="338"/>
      <c r="KR40" s="338"/>
      <c r="KS40" s="338"/>
      <c r="KT40" s="338"/>
      <c r="KU40" s="338"/>
      <c r="KV40" s="338"/>
      <c r="KW40" s="340"/>
      <c r="KX40" s="339"/>
      <c r="KY40" s="338"/>
      <c r="KZ40" s="338"/>
      <c r="LA40" s="338"/>
      <c r="LB40" s="338"/>
      <c r="LC40" s="338"/>
      <c r="LD40" s="338"/>
      <c r="LE40" s="338"/>
      <c r="LF40" s="338"/>
      <c r="LG40" s="338"/>
      <c r="LH40" s="338"/>
      <c r="LI40" s="338"/>
      <c r="LJ40" s="338"/>
      <c r="LK40" s="338"/>
      <c r="LL40" s="338"/>
      <c r="LM40" s="338"/>
      <c r="LN40" s="338"/>
      <c r="LO40" s="338"/>
      <c r="LP40" s="338"/>
      <c r="LQ40" s="338"/>
      <c r="LR40" s="338"/>
      <c r="LS40" s="338"/>
      <c r="LT40" s="338"/>
      <c r="LU40" s="338"/>
      <c r="LV40" s="338"/>
      <c r="LW40" s="338"/>
      <c r="LX40" s="338"/>
      <c r="LY40" s="338"/>
      <c r="LZ40" s="338"/>
      <c r="MA40" s="338"/>
      <c r="MB40" s="339"/>
      <c r="MC40" s="338"/>
      <c r="MD40" s="338"/>
      <c r="ME40" s="338"/>
      <c r="MF40" s="338"/>
      <c r="MG40" s="338"/>
      <c r="MH40" s="338"/>
      <c r="MI40" s="338"/>
      <c r="MJ40" s="338"/>
      <c r="MK40" s="338"/>
      <c r="ML40" s="338"/>
      <c r="MM40" s="338"/>
      <c r="MN40" s="338"/>
      <c r="MO40" s="338"/>
      <c r="MP40" s="338"/>
      <c r="MQ40" s="338"/>
      <c r="MR40" s="338"/>
      <c r="MS40" s="338"/>
      <c r="MT40" s="338"/>
      <c r="MU40" s="338"/>
      <c r="MV40" s="338"/>
      <c r="MW40" s="338"/>
      <c r="MX40" s="338"/>
      <c r="MY40" s="338"/>
      <c r="MZ40" s="338"/>
      <c r="NA40" s="338"/>
      <c r="NB40" s="338"/>
      <c r="NC40" s="338"/>
      <c r="ND40" s="338"/>
      <c r="NE40" s="338"/>
      <c r="NF40" s="338"/>
      <c r="NG40" s="339"/>
      <c r="NH40" s="338"/>
      <c r="NI40" s="338"/>
      <c r="NJ40" s="338"/>
      <c r="NK40" s="338"/>
      <c r="NL40" s="338"/>
      <c r="NM40" s="338"/>
      <c r="NN40" s="338"/>
      <c r="NO40" s="338"/>
      <c r="NP40" s="338"/>
      <c r="NQ40" s="338"/>
      <c r="NR40" s="338"/>
      <c r="NS40" s="338"/>
      <c r="NT40" s="338"/>
      <c r="NU40" s="338"/>
      <c r="NV40" s="338"/>
      <c r="NW40" s="338"/>
      <c r="NX40" s="338"/>
      <c r="NY40" s="338"/>
      <c r="NZ40" s="338"/>
      <c r="OA40" s="338"/>
      <c r="OB40" s="338"/>
      <c r="OC40" s="338"/>
      <c r="OD40" s="338"/>
      <c r="OE40" s="338"/>
      <c r="OF40" s="338"/>
      <c r="OG40" s="338"/>
      <c r="OH40" s="338"/>
      <c r="OI40" s="338"/>
      <c r="OJ40" s="338"/>
      <c r="OK40" s="338"/>
      <c r="OL40" s="338"/>
      <c r="OM40" s="338"/>
      <c r="ON40" s="338"/>
      <c r="OO40" s="338"/>
      <c r="OP40" s="340"/>
      <c r="OQ40" s="338"/>
      <c r="OR40" s="338"/>
      <c r="OS40" s="338"/>
      <c r="OT40" s="338"/>
      <c r="OU40" s="338"/>
      <c r="OV40" s="338"/>
      <c r="OW40" s="338"/>
      <c r="OX40" s="338"/>
      <c r="OY40" s="338"/>
      <c r="OZ40" s="338"/>
      <c r="PA40" s="338"/>
      <c r="PB40" s="338"/>
      <c r="PC40" s="338"/>
      <c r="PD40" s="338"/>
      <c r="PE40" s="338"/>
      <c r="PF40" s="338"/>
      <c r="PG40" s="338"/>
      <c r="PH40" s="338"/>
      <c r="PI40" s="338"/>
      <c r="PJ40" s="338"/>
      <c r="PK40" s="338"/>
      <c r="PL40" s="338"/>
      <c r="PM40" s="338"/>
      <c r="PN40" s="338"/>
      <c r="PO40" s="338"/>
      <c r="PP40" s="338"/>
      <c r="PQ40" s="338"/>
      <c r="PR40" s="338"/>
      <c r="PS40" s="338"/>
      <c r="PT40" s="338"/>
      <c r="PU40" s="338"/>
      <c r="PV40" s="338"/>
      <c r="PW40" s="338"/>
      <c r="PX40" s="338"/>
      <c r="PY40" s="338"/>
      <c r="PZ40" s="338"/>
      <c r="QA40" s="338"/>
      <c r="QB40" s="338"/>
      <c r="QC40" s="338"/>
      <c r="QD40" s="338"/>
      <c r="QE40" s="338"/>
      <c r="QF40" s="338"/>
      <c r="QG40" s="338"/>
      <c r="QH40" s="338"/>
      <c r="QI40" s="338"/>
      <c r="QJ40" s="338"/>
      <c r="QK40" s="338"/>
      <c r="QL40" s="338"/>
      <c r="QM40" s="338"/>
      <c r="QN40" s="338"/>
      <c r="QO40" s="338"/>
      <c r="QP40" s="338"/>
      <c r="QQ40" s="338"/>
      <c r="QR40" s="338"/>
      <c r="QS40" s="338"/>
      <c r="QT40" s="338"/>
      <c r="QU40" s="338"/>
      <c r="QV40" s="338"/>
      <c r="QW40" s="338"/>
      <c r="QX40" s="338"/>
      <c r="QY40" s="338"/>
      <c r="QZ40" s="338"/>
      <c r="RA40" s="338"/>
      <c r="RB40" s="338"/>
      <c r="RC40" s="338"/>
      <c r="RD40" s="338"/>
      <c r="RE40" s="338"/>
      <c r="RF40" s="338"/>
      <c r="RG40" s="338"/>
      <c r="RH40" s="338"/>
      <c r="RI40" s="338"/>
      <c r="RJ40" s="338"/>
      <c r="RK40" s="338"/>
      <c r="RL40" s="338"/>
      <c r="RM40" s="338"/>
      <c r="RN40" s="338"/>
      <c r="RO40" s="338"/>
      <c r="RP40" s="338"/>
      <c r="RQ40" s="338"/>
      <c r="RR40" s="338"/>
      <c r="RS40" s="338"/>
      <c r="RT40" s="338"/>
      <c r="RU40" s="338"/>
      <c r="RV40" s="338"/>
      <c r="RW40" s="338"/>
      <c r="RX40" s="338"/>
      <c r="RY40" s="338"/>
      <c r="RZ40" s="338"/>
      <c r="SA40" s="338"/>
      <c r="SB40" s="338"/>
      <c r="SC40" s="338"/>
      <c r="SD40" s="338"/>
      <c r="SE40" s="338"/>
      <c r="SF40" s="338"/>
      <c r="SG40" s="338"/>
      <c r="SH40" s="338"/>
      <c r="SI40" s="338"/>
      <c r="SJ40" s="338"/>
      <c r="SK40" s="338"/>
      <c r="SL40" s="338"/>
      <c r="SM40" s="338"/>
      <c r="SN40" s="338"/>
      <c r="SO40" s="338"/>
      <c r="SP40" s="338"/>
      <c r="SQ40" s="338"/>
      <c r="SR40" s="338"/>
      <c r="SS40" s="338"/>
      <c r="ST40" s="338"/>
      <c r="SU40" s="338"/>
      <c r="SV40" s="338"/>
      <c r="SW40" s="338"/>
      <c r="SX40" s="338"/>
      <c r="SY40" s="338"/>
      <c r="SZ40" s="338"/>
      <c r="TA40" s="338"/>
      <c r="TB40" s="338"/>
      <c r="TC40" s="338"/>
      <c r="TD40" s="338"/>
      <c r="TE40" s="338"/>
      <c r="TF40" s="338"/>
      <c r="TG40" s="338"/>
      <c r="TH40" s="338"/>
      <c r="TI40" s="338"/>
      <c r="TJ40" s="338"/>
      <c r="TK40" s="338"/>
      <c r="TL40" s="338"/>
      <c r="TM40" s="338"/>
      <c r="TN40" s="338"/>
      <c r="TO40" s="338"/>
      <c r="TP40" s="338"/>
      <c r="TQ40" s="338"/>
      <c r="TR40" s="338"/>
      <c r="TS40" s="338"/>
      <c r="TT40" s="338"/>
      <c r="TU40" s="338"/>
      <c r="TV40" s="338"/>
      <c r="TW40" s="338"/>
      <c r="TX40" s="338"/>
      <c r="TY40" s="338"/>
      <c r="TZ40" s="338"/>
      <c r="UA40" s="338"/>
      <c r="UB40" s="338"/>
      <c r="UC40" s="338"/>
      <c r="UD40" s="338"/>
      <c r="UE40" s="338"/>
      <c r="UF40" s="338"/>
      <c r="UG40" s="338"/>
      <c r="UH40" s="338"/>
      <c r="UI40" s="338"/>
      <c r="UJ40" s="338"/>
      <c r="UK40" s="338"/>
      <c r="UL40" s="338"/>
      <c r="UM40" s="338"/>
      <c r="UN40" s="338"/>
      <c r="UO40" s="338"/>
      <c r="UP40" s="338"/>
      <c r="UQ40" s="338"/>
      <c r="UR40" s="338"/>
      <c r="US40" s="338"/>
      <c r="UT40" s="338"/>
      <c r="UU40" s="338"/>
      <c r="UV40" s="338"/>
      <c r="UW40" s="338"/>
      <c r="UX40" s="338"/>
      <c r="UY40" s="338"/>
      <c r="UZ40" s="338"/>
      <c r="VA40" s="338"/>
      <c r="VB40" s="338"/>
      <c r="VC40" s="338"/>
      <c r="VD40" s="338"/>
      <c r="VE40" s="338"/>
      <c r="VF40" s="338"/>
      <c r="VG40" s="338"/>
      <c r="VH40" s="338"/>
      <c r="VI40" s="338"/>
      <c r="VJ40" s="338"/>
      <c r="VK40" s="338"/>
      <c r="VL40" s="338"/>
      <c r="VM40" s="338"/>
      <c r="VN40" s="338"/>
      <c r="VO40" s="338"/>
      <c r="VP40" s="338"/>
      <c r="VQ40" s="338"/>
      <c r="VR40" s="338"/>
      <c r="VS40" s="338"/>
      <c r="VT40" s="338"/>
      <c r="VU40" s="338"/>
      <c r="VV40" s="338"/>
      <c r="VW40" s="338"/>
      <c r="VX40" s="338"/>
      <c r="VY40" s="338"/>
      <c r="VZ40" s="338"/>
      <c r="WA40" s="338"/>
      <c r="WB40" s="338"/>
      <c r="WC40" s="338"/>
      <c r="WD40" s="338"/>
      <c r="WE40" s="338"/>
      <c r="WF40" s="338"/>
      <c r="WG40" s="338"/>
      <c r="WH40" s="338"/>
      <c r="WI40" s="338"/>
      <c r="WJ40" s="338"/>
      <c r="WK40" s="338"/>
      <c r="WL40" s="338"/>
      <c r="WM40" s="338"/>
      <c r="WN40" s="338"/>
      <c r="WO40" s="338"/>
      <c r="WP40" s="338"/>
      <c r="WQ40" s="338"/>
      <c r="WR40" s="338"/>
      <c r="WS40" s="338"/>
      <c r="WT40" s="338"/>
      <c r="WU40" s="338"/>
      <c r="WV40" s="338"/>
      <c r="WW40" s="338"/>
      <c r="WX40" s="338"/>
      <c r="WY40" s="338"/>
      <c r="WZ40" s="338"/>
      <c r="XA40" s="338"/>
      <c r="XB40" s="338"/>
      <c r="XC40" s="338"/>
      <c r="XD40" s="338"/>
      <c r="XE40" s="338"/>
      <c r="XF40" s="338"/>
      <c r="XG40" s="338"/>
      <c r="XH40" s="338"/>
      <c r="XI40" s="338"/>
      <c r="XJ40" s="338"/>
      <c r="XK40" s="338"/>
      <c r="XL40" s="338"/>
      <c r="XM40" s="338"/>
      <c r="XN40" s="338"/>
      <c r="XO40" s="338"/>
      <c r="XP40" s="338"/>
      <c r="XQ40" s="338"/>
      <c r="XR40" s="338"/>
      <c r="XS40" s="338"/>
      <c r="XT40" s="338"/>
      <c r="XU40" s="338"/>
      <c r="XV40" s="338"/>
      <c r="XW40" s="338"/>
      <c r="XX40" s="338"/>
      <c r="XY40" s="338"/>
      <c r="XZ40" s="338"/>
      <c r="YA40" s="338"/>
      <c r="YB40" s="338"/>
      <c r="YC40" s="338"/>
      <c r="YD40" s="338"/>
      <c r="YE40" s="338"/>
      <c r="YF40" s="338"/>
      <c r="YG40" s="338"/>
      <c r="YH40" s="338"/>
      <c r="YI40" s="338"/>
      <c r="YJ40" s="338"/>
      <c r="YK40" s="338"/>
      <c r="YL40" s="338"/>
      <c r="YM40" s="338"/>
      <c r="YN40" s="338"/>
      <c r="YO40" s="338"/>
      <c r="YP40" s="338"/>
      <c r="YQ40" s="338"/>
      <c r="YR40" s="338"/>
      <c r="YS40" s="338"/>
      <c r="YT40" s="338"/>
      <c r="YU40" s="338"/>
      <c r="YV40" s="338"/>
      <c r="YW40" s="338"/>
      <c r="YX40" s="338"/>
      <c r="YY40" s="338"/>
      <c r="YZ40" s="338"/>
      <c r="ZA40" s="338"/>
      <c r="ZB40" s="338"/>
      <c r="ZC40" s="338"/>
      <c r="ZD40" s="338"/>
      <c r="ZE40" s="338"/>
      <c r="ZF40" s="338"/>
      <c r="ZG40" s="338"/>
      <c r="ZH40" s="338"/>
      <c r="ZI40" s="338"/>
      <c r="ZJ40" s="338"/>
      <c r="ZK40" s="338"/>
      <c r="ZL40" s="338"/>
      <c r="ZM40" s="338"/>
      <c r="ZN40" s="338"/>
      <c r="ZO40" s="338"/>
      <c r="ZP40" s="338"/>
      <c r="ZQ40" s="338"/>
      <c r="ZR40" s="338"/>
      <c r="ZS40" s="338"/>
      <c r="ZT40" s="338"/>
      <c r="ZU40" s="338"/>
      <c r="ZV40" s="338"/>
      <c r="ZW40" s="338"/>
      <c r="ZX40" s="338"/>
      <c r="ZY40" s="338"/>
      <c r="ZZ40" s="338"/>
      <c r="AAA40" s="338"/>
      <c r="AAB40" s="338"/>
      <c r="AAC40" s="338"/>
      <c r="AAD40" s="338"/>
      <c r="AAE40" s="338"/>
      <c r="AAF40" s="338"/>
      <c r="AAG40" s="338"/>
      <c r="AAH40" s="338"/>
      <c r="AAI40" s="338"/>
      <c r="AAJ40" s="338"/>
      <c r="AAK40" s="338"/>
      <c r="AAL40" s="338"/>
      <c r="AAM40" s="338"/>
      <c r="AAN40" s="338"/>
      <c r="AAO40" s="338"/>
      <c r="AAP40" s="338"/>
      <c r="AAQ40" s="338"/>
      <c r="AAR40" s="338"/>
      <c r="AAS40" s="338"/>
      <c r="AAT40" s="338"/>
      <c r="AAU40" s="338"/>
      <c r="AAV40" s="338"/>
      <c r="AAW40" s="338"/>
      <c r="AAX40" s="338"/>
      <c r="AAY40" s="338"/>
      <c r="AAZ40" s="338"/>
      <c r="ABA40" s="338"/>
      <c r="ABB40" s="338"/>
      <c r="ABC40" s="338"/>
      <c r="ABD40" s="338"/>
      <c r="ABE40" s="338"/>
      <c r="ABF40" s="338"/>
      <c r="ABG40" s="338"/>
      <c r="ABH40" s="338"/>
      <c r="ABI40" s="338"/>
      <c r="ABJ40" s="338"/>
      <c r="ABK40" s="338"/>
      <c r="ABL40" s="338"/>
      <c r="ABM40" s="338"/>
      <c r="ABN40" s="338"/>
      <c r="ABO40" s="338"/>
      <c r="ABP40" s="338"/>
      <c r="ABQ40" s="338"/>
      <c r="ABR40" s="338"/>
      <c r="ABS40" s="338"/>
      <c r="ABT40" s="338"/>
      <c r="ABU40" s="338"/>
      <c r="ABV40" s="338"/>
      <c r="ABW40" s="338"/>
      <c r="ABX40" s="338"/>
      <c r="ABY40" s="338"/>
      <c r="ABZ40" s="338"/>
      <c r="ACA40" s="338"/>
      <c r="ACB40" s="338"/>
      <c r="ACC40" s="338"/>
      <c r="ACD40" s="338"/>
      <c r="ACE40" s="338"/>
      <c r="ACF40" s="338"/>
      <c r="ACG40" s="338"/>
      <c r="ACH40" s="338"/>
      <c r="ACI40" s="338"/>
      <c r="ACJ40" s="338"/>
      <c r="ACK40" s="338"/>
      <c r="ACL40" s="338"/>
      <c r="ACM40" s="338"/>
      <c r="ACN40" s="338"/>
      <c r="ACO40" s="338"/>
      <c r="ACP40" s="338"/>
      <c r="ACQ40" s="338"/>
      <c r="ACR40" s="272"/>
      <c r="ACS40" s="272"/>
      <c r="ACT40" s="272"/>
      <c r="ACU40" s="272"/>
      <c r="ACV40" s="272"/>
      <c r="ACW40" s="272"/>
      <c r="ACX40" s="272"/>
      <c r="ACY40" s="272"/>
      <c r="ACZ40" s="272"/>
      <c r="ADA40" s="272"/>
      <c r="ADB40" s="272"/>
      <c r="ADC40" s="272"/>
      <c r="ADD40" s="272"/>
      <c r="ADE40" s="272"/>
      <c r="ADF40" s="272"/>
      <c r="ADG40" s="272"/>
      <c r="ADH40" s="272"/>
      <c r="ADI40" s="272"/>
      <c r="ADJ40" s="272"/>
      <c r="ADK40" s="272"/>
      <c r="ADL40" s="272"/>
      <c r="ADM40" s="272"/>
      <c r="ADN40" s="272"/>
      <c r="ADO40" s="272"/>
      <c r="ADP40" s="272"/>
      <c r="ADQ40" s="272"/>
      <c r="ADR40" s="272"/>
      <c r="ADS40" s="272"/>
      <c r="ADT40" s="272"/>
      <c r="ADU40" s="272"/>
      <c r="ADV40" s="272"/>
      <c r="ADW40" s="272"/>
      <c r="ADX40" s="272"/>
      <c r="ADY40" s="272"/>
      <c r="ADZ40" s="272"/>
      <c r="AEA40" s="272"/>
      <c r="AEB40" s="272"/>
      <c r="AEC40" s="272"/>
      <c r="AED40" s="272"/>
      <c r="AEE40" s="272"/>
      <c r="AEF40" s="272"/>
      <c r="AEG40" s="272"/>
      <c r="AEH40" s="272"/>
      <c r="AEI40" s="272"/>
      <c r="AEJ40" s="272"/>
      <c r="AEK40" s="272"/>
      <c r="AEL40" s="272"/>
      <c r="AEM40" s="272"/>
      <c r="AEN40" s="272"/>
      <c r="AEO40" s="272"/>
      <c r="AEP40" s="272"/>
      <c r="AEQ40" s="272"/>
      <c r="AER40" s="272"/>
      <c r="AES40" s="272"/>
      <c r="AET40" s="272"/>
      <c r="AEU40" s="272"/>
      <c r="AEV40" s="272"/>
      <c r="AEW40" s="272"/>
      <c r="AEX40" s="272"/>
      <c r="AEY40" s="272"/>
      <c r="AEZ40" s="272"/>
      <c r="AFA40" s="272"/>
      <c r="AFB40" s="272"/>
      <c r="AFC40" s="272"/>
      <c r="AFD40" s="272"/>
      <c r="AFE40" s="272"/>
      <c r="AFF40" s="272"/>
      <c r="AFG40" s="272"/>
      <c r="AFH40" s="272"/>
      <c r="AFI40" s="272"/>
      <c r="AFJ40" s="272"/>
      <c r="AFK40" s="272"/>
      <c r="AFL40" s="272"/>
      <c r="AFM40" s="272"/>
      <c r="AFN40" s="272"/>
      <c r="AFO40" s="272"/>
      <c r="AFP40" s="272"/>
      <c r="AFQ40" s="272"/>
      <c r="AFR40" s="272"/>
      <c r="AFS40" s="272"/>
      <c r="AFT40" s="272"/>
      <c r="AFU40" s="272"/>
      <c r="AFV40" s="272"/>
      <c r="AFW40" s="272"/>
      <c r="AFX40" s="272"/>
      <c r="AFY40" s="272"/>
      <c r="AFZ40" s="272"/>
      <c r="AGA40" s="272"/>
      <c r="AGB40" s="272"/>
      <c r="AGC40" s="272"/>
      <c r="AGD40" s="272"/>
      <c r="AGE40" s="272"/>
      <c r="AGF40" s="272"/>
      <c r="AGG40" s="272"/>
      <c r="AGH40" s="272"/>
      <c r="AGI40" s="272"/>
      <c r="AGJ40" s="272"/>
      <c r="AGK40" s="272"/>
      <c r="AGL40" s="272"/>
      <c r="AGM40" s="272"/>
      <c r="AGN40" s="272"/>
      <c r="AGO40" s="272"/>
      <c r="AGP40" s="272"/>
      <c r="AGQ40" s="272"/>
      <c r="AGR40" s="272"/>
      <c r="AGS40" s="272"/>
    </row>
    <row r="41" spans="1:877" x14ac:dyDescent="0.2">
      <c r="A41" s="15" t="s">
        <v>131</v>
      </c>
      <c r="B41" s="333">
        <f>+'BUDGET DATA ENTRY'!B26</f>
        <v>12</v>
      </c>
      <c r="C41" s="287">
        <f>+'BUDGET DATA ENTRY'!C26</f>
        <v>12</v>
      </c>
      <c r="D41" s="287">
        <f>+'BUDGET DATA ENTRY'!D26</f>
        <v>12</v>
      </c>
      <c r="E41" s="287">
        <f>+'BUDGET DATA ENTRY'!E26</f>
        <v>12</v>
      </c>
      <c r="F41" s="287">
        <f>+'BUDGET DATA ENTRY'!F26</f>
        <v>12</v>
      </c>
      <c r="G41" s="287">
        <f>+'BUDGET DATA ENTRY'!G26</f>
        <v>12</v>
      </c>
      <c r="H41" s="287">
        <f>+'BUDGET DATA ENTRY'!H26</f>
        <v>12</v>
      </c>
      <c r="I41" s="287">
        <f>+'BUDGET DATA ENTRY'!I26</f>
        <v>12</v>
      </c>
      <c r="J41" s="287">
        <f>+'BUDGET DATA ENTRY'!J26</f>
        <v>12</v>
      </c>
      <c r="K41" s="287">
        <f>+'BUDGET DATA ENTRY'!K26</f>
        <v>12</v>
      </c>
      <c r="L41" s="287">
        <f>+'BUDGET DATA ENTRY'!L26</f>
        <v>12</v>
      </c>
      <c r="M41" s="287">
        <f>+'BUDGET DATA ENTRY'!M26</f>
        <v>12</v>
      </c>
      <c r="N41" s="333">
        <f>+N43/N22*100</f>
        <v>12.000000000000002</v>
      </c>
      <c r="O41" s="287">
        <f t="shared" ref="O41:AP41" si="2532">+O43/O22*100</f>
        <v>12</v>
      </c>
      <c r="P41" s="287">
        <f t="shared" si="2532"/>
        <v>12</v>
      </c>
      <c r="Q41" s="345">
        <f t="shared" si="2532"/>
        <v>11.999999999999998</v>
      </c>
      <c r="R41" s="333">
        <f t="shared" si="2532"/>
        <v>12</v>
      </c>
      <c r="S41" s="287">
        <f t="shared" si="2532"/>
        <v>12</v>
      </c>
      <c r="T41" s="287">
        <f t="shared" si="2532"/>
        <v>12.000000000000002</v>
      </c>
      <c r="U41" s="287">
        <f t="shared" si="2532"/>
        <v>12.000000000000002</v>
      </c>
      <c r="V41" s="287">
        <f t="shared" si="2532"/>
        <v>12.000000000000002</v>
      </c>
      <c r="W41" s="287">
        <f t="shared" si="2532"/>
        <v>12</v>
      </c>
      <c r="X41" s="287">
        <f t="shared" si="2532"/>
        <v>12</v>
      </c>
      <c r="Y41" s="287">
        <f t="shared" si="2532"/>
        <v>12</v>
      </c>
      <c r="Z41" s="287">
        <f t="shared" si="2532"/>
        <v>12</v>
      </c>
      <c r="AA41" s="287">
        <f t="shared" si="2532"/>
        <v>12</v>
      </c>
      <c r="AB41" s="287">
        <f t="shared" si="2532"/>
        <v>11.999999999999996</v>
      </c>
      <c r="AC41" s="345">
        <f t="shared" si="2532"/>
        <v>11.999999999999996</v>
      </c>
      <c r="AD41" s="287">
        <f t="shared" si="2532"/>
        <v>12</v>
      </c>
      <c r="AE41" s="287">
        <f t="shared" si="2532"/>
        <v>12.000000000000002</v>
      </c>
      <c r="AF41" s="287">
        <f t="shared" si="2532"/>
        <v>12</v>
      </c>
      <c r="AG41" s="287">
        <f t="shared" si="2532"/>
        <v>11.999999999999998</v>
      </c>
      <c r="AH41" s="287">
        <f t="shared" si="2532"/>
        <v>11.999999999999998</v>
      </c>
      <c r="AI41" s="287">
        <f t="shared" si="2532"/>
        <v>12</v>
      </c>
      <c r="AJ41" s="287">
        <f t="shared" si="2532"/>
        <v>12.000000000000002</v>
      </c>
      <c r="AK41" s="287">
        <f t="shared" si="2532"/>
        <v>11.999999999999998</v>
      </c>
      <c r="AL41" s="287">
        <f t="shared" si="2532"/>
        <v>12</v>
      </c>
      <c r="AM41" s="287">
        <f t="shared" si="2532"/>
        <v>11.999999999999996</v>
      </c>
      <c r="AN41" s="287">
        <f t="shared" si="2532"/>
        <v>12</v>
      </c>
      <c r="AO41" s="287">
        <f t="shared" si="2532"/>
        <v>12.000000000000002</v>
      </c>
      <c r="AP41" s="333">
        <f t="shared" si="2532"/>
        <v>12</v>
      </c>
      <c r="AQ41" s="287">
        <f t="shared" ref="AQ41:BO41" si="2533">+AQ43/AQ22*100</f>
        <v>12</v>
      </c>
      <c r="AR41" s="287">
        <f t="shared" si="2533"/>
        <v>12</v>
      </c>
      <c r="AS41" s="287">
        <f t="shared" si="2533"/>
        <v>12</v>
      </c>
      <c r="AT41" s="287">
        <f t="shared" si="2533"/>
        <v>12.000000000000002</v>
      </c>
      <c r="AU41" s="287">
        <f t="shared" si="2533"/>
        <v>12</v>
      </c>
      <c r="AV41" s="287">
        <f t="shared" si="2533"/>
        <v>12</v>
      </c>
      <c r="AW41" s="287">
        <f t="shared" si="2533"/>
        <v>12</v>
      </c>
      <c r="AX41" s="287">
        <f t="shared" si="2533"/>
        <v>12.000000000000002</v>
      </c>
      <c r="AY41" s="287">
        <f t="shared" si="2533"/>
        <v>12.000000000000002</v>
      </c>
      <c r="AZ41" s="287">
        <f t="shared" si="2533"/>
        <v>12</v>
      </c>
      <c r="BA41" s="287">
        <f t="shared" si="2533"/>
        <v>12</v>
      </c>
      <c r="BB41" s="287">
        <f t="shared" si="2533"/>
        <v>12</v>
      </c>
      <c r="BC41" s="287">
        <f t="shared" si="2533"/>
        <v>12</v>
      </c>
      <c r="BD41" s="287">
        <f t="shared" si="2533"/>
        <v>12</v>
      </c>
      <c r="BE41" s="287">
        <f t="shared" si="2533"/>
        <v>12</v>
      </c>
      <c r="BF41" s="287">
        <f t="shared" si="2533"/>
        <v>12.000000000000002</v>
      </c>
      <c r="BG41" s="287">
        <f t="shared" si="2533"/>
        <v>12.000000000000002</v>
      </c>
      <c r="BH41" s="287">
        <f t="shared" si="2533"/>
        <v>12.000000000000002</v>
      </c>
      <c r="BI41" s="287">
        <f t="shared" si="2533"/>
        <v>12.000000000000002</v>
      </c>
      <c r="BJ41" s="287">
        <f t="shared" si="2533"/>
        <v>12.000000000000002</v>
      </c>
      <c r="BK41" s="287">
        <f t="shared" si="2533"/>
        <v>12</v>
      </c>
      <c r="BL41" s="287">
        <f t="shared" si="2533"/>
        <v>12</v>
      </c>
      <c r="BM41" s="287">
        <f t="shared" si="2533"/>
        <v>12</v>
      </c>
      <c r="BN41" s="345">
        <f t="shared" si="2533"/>
        <v>12</v>
      </c>
      <c r="BO41" s="333">
        <f t="shared" si="2533"/>
        <v>12.000000000000002</v>
      </c>
      <c r="BP41" s="287">
        <f t="shared" ref="BP41:CN41" si="2534">+BP43/BP22*100</f>
        <v>12.000000000000002</v>
      </c>
      <c r="BQ41" s="287">
        <f t="shared" si="2534"/>
        <v>12.000000000000002</v>
      </c>
      <c r="BR41" s="287">
        <f t="shared" si="2534"/>
        <v>12.000000000000002</v>
      </c>
      <c r="BS41" s="287">
        <f t="shared" si="2534"/>
        <v>12</v>
      </c>
      <c r="BT41" s="287">
        <f t="shared" si="2534"/>
        <v>12.000000000000002</v>
      </c>
      <c r="BU41" s="287">
        <f t="shared" si="2534"/>
        <v>12.000000000000002</v>
      </c>
      <c r="BV41" s="287">
        <f t="shared" si="2534"/>
        <v>12.000000000000002</v>
      </c>
      <c r="BW41" s="287">
        <f t="shared" si="2534"/>
        <v>12.000000000000002</v>
      </c>
      <c r="BX41" s="287">
        <f t="shared" si="2534"/>
        <v>12</v>
      </c>
      <c r="BY41" s="287">
        <f t="shared" si="2534"/>
        <v>12</v>
      </c>
      <c r="BZ41" s="287">
        <f t="shared" si="2534"/>
        <v>12.000000000000002</v>
      </c>
      <c r="CA41" s="287">
        <f t="shared" si="2534"/>
        <v>12.000000000000002</v>
      </c>
      <c r="CB41" s="287">
        <f t="shared" si="2534"/>
        <v>12.000000000000002</v>
      </c>
      <c r="CC41" s="287">
        <f t="shared" si="2534"/>
        <v>12.000000000000002</v>
      </c>
      <c r="CD41" s="287">
        <f t="shared" si="2534"/>
        <v>12.000000000000002</v>
      </c>
      <c r="CE41" s="287">
        <f t="shared" si="2534"/>
        <v>12.000000000000004</v>
      </c>
      <c r="CF41" s="287">
        <f t="shared" si="2534"/>
        <v>12.000000000000002</v>
      </c>
      <c r="CG41" s="287">
        <f t="shared" si="2534"/>
        <v>12.000000000000002</v>
      </c>
      <c r="CH41" s="287">
        <f t="shared" si="2534"/>
        <v>12</v>
      </c>
      <c r="CI41" s="287">
        <f t="shared" si="2534"/>
        <v>12.000000000000002</v>
      </c>
      <c r="CJ41" s="287">
        <f t="shared" si="2534"/>
        <v>12</v>
      </c>
      <c r="CK41" s="287">
        <f t="shared" si="2534"/>
        <v>12.000000000000002</v>
      </c>
      <c r="CL41" s="287">
        <f t="shared" si="2534"/>
        <v>12.000000000000002</v>
      </c>
      <c r="CM41" s="287">
        <f t="shared" si="2534"/>
        <v>12.000000000000002</v>
      </c>
      <c r="CN41" s="287">
        <f t="shared" si="2534"/>
        <v>12.000000000000002</v>
      </c>
      <c r="CO41" s="287">
        <f t="shared" ref="CO41:CR41" si="2535">+CO43/CO22*100</f>
        <v>12.000000000000002</v>
      </c>
      <c r="CP41" s="287">
        <f t="shared" si="2535"/>
        <v>12.000000000000002</v>
      </c>
      <c r="CQ41" s="287">
        <f t="shared" si="2535"/>
        <v>12</v>
      </c>
      <c r="CR41" s="287">
        <f t="shared" si="2535"/>
        <v>12.000000000000002</v>
      </c>
      <c r="CS41" s="345">
        <f t="shared" ref="CS41:DU41" si="2536">+CS43/CS22*100</f>
        <v>12</v>
      </c>
      <c r="CT41" s="333">
        <f t="shared" si="2536"/>
        <v>12</v>
      </c>
      <c r="CU41" s="287">
        <f t="shared" si="2536"/>
        <v>12</v>
      </c>
      <c r="CV41" s="287">
        <f t="shared" si="2536"/>
        <v>12</v>
      </c>
      <c r="CW41" s="287">
        <f t="shared" si="2536"/>
        <v>12</v>
      </c>
      <c r="CX41" s="287">
        <f t="shared" si="2536"/>
        <v>12.000000000000002</v>
      </c>
      <c r="CY41" s="287">
        <f t="shared" si="2536"/>
        <v>12</v>
      </c>
      <c r="CZ41" s="287">
        <f t="shared" si="2536"/>
        <v>11.999999999999998</v>
      </c>
      <c r="DA41" s="287">
        <f t="shared" si="2536"/>
        <v>12</v>
      </c>
      <c r="DB41" s="287">
        <f t="shared" si="2536"/>
        <v>12</v>
      </c>
      <c r="DC41" s="287">
        <f t="shared" si="2536"/>
        <v>12.000000000000002</v>
      </c>
      <c r="DD41" s="287">
        <f t="shared" si="2536"/>
        <v>12</v>
      </c>
      <c r="DE41" s="287">
        <f t="shared" si="2536"/>
        <v>12</v>
      </c>
      <c r="DF41" s="287">
        <f t="shared" si="2536"/>
        <v>12.000000000000002</v>
      </c>
      <c r="DG41" s="287">
        <f t="shared" si="2536"/>
        <v>11.999999999999998</v>
      </c>
      <c r="DH41" s="287">
        <f t="shared" si="2536"/>
        <v>12</v>
      </c>
      <c r="DI41" s="287">
        <f t="shared" si="2536"/>
        <v>12</v>
      </c>
      <c r="DJ41" s="287">
        <f t="shared" si="2536"/>
        <v>12</v>
      </c>
      <c r="DK41" s="287">
        <f t="shared" si="2536"/>
        <v>12</v>
      </c>
      <c r="DL41" s="287">
        <f t="shared" si="2536"/>
        <v>12</v>
      </c>
      <c r="DM41" s="287">
        <f t="shared" si="2536"/>
        <v>12.000000000000002</v>
      </c>
      <c r="DN41" s="287">
        <f t="shared" si="2536"/>
        <v>12</v>
      </c>
      <c r="DO41" s="287">
        <f t="shared" si="2536"/>
        <v>12</v>
      </c>
      <c r="DP41" s="287">
        <f t="shared" si="2536"/>
        <v>12.000000000000002</v>
      </c>
      <c r="DQ41" s="287">
        <f t="shared" si="2536"/>
        <v>12</v>
      </c>
      <c r="DR41" s="287">
        <f t="shared" si="2536"/>
        <v>12</v>
      </c>
      <c r="DS41" s="287">
        <f t="shared" si="2536"/>
        <v>12.000000000000002</v>
      </c>
      <c r="DT41" s="287">
        <f t="shared" si="2536"/>
        <v>12</v>
      </c>
      <c r="DU41" s="287">
        <f t="shared" si="2536"/>
        <v>11.999999999999998</v>
      </c>
      <c r="DV41" s="333">
        <f t="shared" ref="DV41:EW41" si="2537">+DV43/DV22*100</f>
        <v>11.999999999999998</v>
      </c>
      <c r="DW41" s="287">
        <f t="shared" si="2537"/>
        <v>11.999999999999998</v>
      </c>
      <c r="DX41" s="287">
        <f t="shared" si="2537"/>
        <v>11.999999999999998</v>
      </c>
      <c r="DY41" s="287">
        <f t="shared" si="2537"/>
        <v>11.999999999999998</v>
      </c>
      <c r="DZ41" s="287">
        <f t="shared" si="2537"/>
        <v>11.999999999999998</v>
      </c>
      <c r="EA41" s="287">
        <f t="shared" si="2537"/>
        <v>11.999999999999998</v>
      </c>
      <c r="EB41" s="287">
        <f t="shared" si="2537"/>
        <v>11.999999999999996</v>
      </c>
      <c r="EC41" s="287">
        <f t="shared" si="2537"/>
        <v>11.999999999999998</v>
      </c>
      <c r="ED41" s="287">
        <f t="shared" si="2537"/>
        <v>12</v>
      </c>
      <c r="EE41" s="287">
        <f t="shared" si="2537"/>
        <v>11.999999999999998</v>
      </c>
      <c r="EF41" s="287">
        <f t="shared" si="2537"/>
        <v>12</v>
      </c>
      <c r="EG41" s="287">
        <f t="shared" si="2537"/>
        <v>11.999999999999998</v>
      </c>
      <c r="EH41" s="287">
        <f t="shared" si="2537"/>
        <v>12.000000000000002</v>
      </c>
      <c r="EI41" s="287">
        <f t="shared" si="2537"/>
        <v>11.999999999999996</v>
      </c>
      <c r="EJ41" s="287">
        <f t="shared" si="2537"/>
        <v>12</v>
      </c>
      <c r="EK41" s="287">
        <f t="shared" si="2537"/>
        <v>11.999999999999998</v>
      </c>
      <c r="EL41" s="287">
        <f t="shared" si="2537"/>
        <v>11.999999999999998</v>
      </c>
      <c r="EM41" s="287">
        <f t="shared" si="2537"/>
        <v>12</v>
      </c>
      <c r="EN41" s="287">
        <f t="shared" si="2537"/>
        <v>11.999999999999996</v>
      </c>
      <c r="EO41" s="287">
        <f t="shared" si="2537"/>
        <v>11.999999999999998</v>
      </c>
      <c r="EP41" s="287">
        <f t="shared" si="2537"/>
        <v>11.999999999999998</v>
      </c>
      <c r="EQ41" s="287">
        <f t="shared" si="2537"/>
        <v>12</v>
      </c>
      <c r="ER41" s="287">
        <f t="shared" si="2537"/>
        <v>12</v>
      </c>
      <c r="ES41" s="287">
        <f t="shared" si="2537"/>
        <v>11.999999999999998</v>
      </c>
      <c r="ET41" s="287">
        <f t="shared" si="2537"/>
        <v>11.999999999999998</v>
      </c>
      <c r="EU41" s="287">
        <f t="shared" si="2537"/>
        <v>12.000000000000002</v>
      </c>
      <c r="EV41" s="287">
        <f t="shared" si="2537"/>
        <v>11.999999999999998</v>
      </c>
      <c r="EW41" s="287">
        <f t="shared" si="2537"/>
        <v>11.999999999999996</v>
      </c>
      <c r="EX41" s="287">
        <f t="shared" ref="EX41:GB41" si="2538">+EX43/EX22*100</f>
        <v>12</v>
      </c>
      <c r="EY41" s="287">
        <f t="shared" si="2538"/>
        <v>12</v>
      </c>
      <c r="EZ41" s="287">
        <f t="shared" si="2538"/>
        <v>11.999999999999998</v>
      </c>
      <c r="FA41" s="333">
        <f t="shared" si="2538"/>
        <v>11.999999999999998</v>
      </c>
      <c r="FB41" s="287">
        <f t="shared" si="2538"/>
        <v>11.999999999999998</v>
      </c>
      <c r="FC41" s="287">
        <f t="shared" si="2538"/>
        <v>11.999999999999998</v>
      </c>
      <c r="FD41" s="287">
        <f t="shared" si="2538"/>
        <v>11.999999999999998</v>
      </c>
      <c r="FE41" s="287">
        <f t="shared" si="2538"/>
        <v>11.999999999999998</v>
      </c>
      <c r="FF41" s="287">
        <f t="shared" si="2538"/>
        <v>11.999999999999998</v>
      </c>
      <c r="FG41" s="287">
        <f t="shared" si="2538"/>
        <v>11.999999999999996</v>
      </c>
      <c r="FH41" s="287">
        <f t="shared" si="2538"/>
        <v>11.999999999999998</v>
      </c>
      <c r="FI41" s="287">
        <f t="shared" si="2538"/>
        <v>11.999999999999998</v>
      </c>
      <c r="FJ41" s="287">
        <f t="shared" si="2538"/>
        <v>11.999999999999998</v>
      </c>
      <c r="FK41" s="287">
        <f t="shared" si="2538"/>
        <v>11.999999999999998</v>
      </c>
      <c r="FL41" s="287">
        <f t="shared" si="2538"/>
        <v>11.999999999999998</v>
      </c>
      <c r="FM41" s="287">
        <f t="shared" si="2538"/>
        <v>11.999999999999998</v>
      </c>
      <c r="FN41" s="287">
        <f t="shared" si="2538"/>
        <v>11.999999999999996</v>
      </c>
      <c r="FO41" s="287">
        <f t="shared" si="2538"/>
        <v>12</v>
      </c>
      <c r="FP41" s="287">
        <f t="shared" si="2538"/>
        <v>11.999999999999998</v>
      </c>
      <c r="FQ41" s="287">
        <f t="shared" si="2538"/>
        <v>11.999999999999996</v>
      </c>
      <c r="FR41" s="287">
        <f t="shared" si="2538"/>
        <v>11.999999999999998</v>
      </c>
      <c r="FS41" s="287">
        <f t="shared" si="2538"/>
        <v>11.999999999999998</v>
      </c>
      <c r="FT41" s="287">
        <f t="shared" si="2538"/>
        <v>11.999999999999998</v>
      </c>
      <c r="FU41" s="287">
        <f t="shared" si="2538"/>
        <v>11.999999999999998</v>
      </c>
      <c r="FV41" s="287">
        <f t="shared" si="2538"/>
        <v>11.999999999999998</v>
      </c>
      <c r="FW41" s="287">
        <f t="shared" si="2538"/>
        <v>11.999999999999998</v>
      </c>
      <c r="FX41" s="287">
        <f t="shared" si="2538"/>
        <v>11.999999999999998</v>
      </c>
      <c r="FY41" s="287">
        <f t="shared" si="2538"/>
        <v>11.999999999999995</v>
      </c>
      <c r="FZ41" s="287">
        <f t="shared" si="2538"/>
        <v>11.999999999999998</v>
      </c>
      <c r="GA41" s="287">
        <f t="shared" si="2538"/>
        <v>11.999999999999998</v>
      </c>
      <c r="GB41" s="287">
        <f t="shared" si="2538"/>
        <v>11.999999999999996</v>
      </c>
      <c r="GC41" s="287">
        <f t="shared" ref="GC41:HF41" si="2539">+GC43/GC22*100</f>
        <v>11.999999999999996</v>
      </c>
      <c r="GD41" s="287">
        <f t="shared" si="2539"/>
        <v>12</v>
      </c>
      <c r="GE41" s="333">
        <f t="shared" si="2539"/>
        <v>12</v>
      </c>
      <c r="GF41" s="287">
        <f t="shared" si="2539"/>
        <v>12</v>
      </c>
      <c r="GG41" s="287">
        <f t="shared" si="2539"/>
        <v>12.000000000000002</v>
      </c>
      <c r="GH41" s="287">
        <f t="shared" si="2539"/>
        <v>12</v>
      </c>
      <c r="GI41" s="287">
        <f t="shared" si="2539"/>
        <v>11.999999999999998</v>
      </c>
      <c r="GJ41" s="287">
        <f t="shared" si="2539"/>
        <v>12.000000000000002</v>
      </c>
      <c r="GK41" s="287">
        <f t="shared" si="2539"/>
        <v>12</v>
      </c>
      <c r="GL41" s="287">
        <f t="shared" si="2539"/>
        <v>12</v>
      </c>
      <c r="GM41" s="287">
        <f t="shared" si="2539"/>
        <v>12</v>
      </c>
      <c r="GN41" s="287">
        <f t="shared" si="2539"/>
        <v>11.999999999999998</v>
      </c>
      <c r="GO41" s="287">
        <f t="shared" si="2539"/>
        <v>12.000000000000002</v>
      </c>
      <c r="GP41" s="287">
        <f t="shared" si="2539"/>
        <v>12.000000000000002</v>
      </c>
      <c r="GQ41" s="287">
        <f t="shared" si="2539"/>
        <v>12.000000000000002</v>
      </c>
      <c r="GR41" s="287">
        <f t="shared" si="2539"/>
        <v>12</v>
      </c>
      <c r="GS41" s="287">
        <f t="shared" si="2539"/>
        <v>12.000000000000002</v>
      </c>
      <c r="GT41" s="287">
        <f t="shared" si="2539"/>
        <v>12</v>
      </c>
      <c r="GU41" s="287">
        <f t="shared" si="2539"/>
        <v>12</v>
      </c>
      <c r="GV41" s="287">
        <f t="shared" si="2539"/>
        <v>12</v>
      </c>
      <c r="GW41" s="287">
        <f t="shared" si="2539"/>
        <v>12</v>
      </c>
      <c r="GX41" s="287">
        <f t="shared" si="2539"/>
        <v>11.999999999999998</v>
      </c>
      <c r="GY41" s="287">
        <f t="shared" si="2539"/>
        <v>12.000000000000002</v>
      </c>
      <c r="GZ41" s="287">
        <f t="shared" si="2539"/>
        <v>12.000000000000002</v>
      </c>
      <c r="HA41" s="287">
        <f t="shared" si="2539"/>
        <v>11.999999999999998</v>
      </c>
      <c r="HB41" s="287">
        <f t="shared" si="2539"/>
        <v>12.000000000000002</v>
      </c>
      <c r="HC41" s="287">
        <f t="shared" si="2539"/>
        <v>12</v>
      </c>
      <c r="HD41" s="287">
        <f t="shared" si="2539"/>
        <v>12.000000000000002</v>
      </c>
      <c r="HE41" s="287">
        <f t="shared" si="2539"/>
        <v>12.000000000000002</v>
      </c>
      <c r="HF41" s="287">
        <f t="shared" si="2539"/>
        <v>12</v>
      </c>
      <c r="HG41" s="287">
        <f t="shared" ref="HG41:IK41" si="2540">+HG43/HG22*100</f>
        <v>12</v>
      </c>
      <c r="HH41" s="287">
        <f t="shared" si="2540"/>
        <v>12.000000000000002</v>
      </c>
      <c r="HI41" s="345">
        <f t="shared" si="2540"/>
        <v>12</v>
      </c>
      <c r="HJ41" s="333">
        <f t="shared" si="2540"/>
        <v>12.000000000000002</v>
      </c>
      <c r="HK41" s="287">
        <f t="shared" si="2540"/>
        <v>12.000000000000002</v>
      </c>
      <c r="HL41" s="287">
        <f t="shared" si="2540"/>
        <v>12</v>
      </c>
      <c r="HM41" s="287">
        <f t="shared" si="2540"/>
        <v>12.000000000000002</v>
      </c>
      <c r="HN41" s="287">
        <f t="shared" si="2540"/>
        <v>12.000000000000002</v>
      </c>
      <c r="HO41" s="287">
        <f t="shared" si="2540"/>
        <v>12</v>
      </c>
      <c r="HP41" s="287">
        <f t="shared" si="2540"/>
        <v>12</v>
      </c>
      <c r="HQ41" s="287">
        <f t="shared" si="2540"/>
        <v>12.000000000000002</v>
      </c>
      <c r="HR41" s="287">
        <f t="shared" si="2540"/>
        <v>12.000000000000002</v>
      </c>
      <c r="HS41" s="287">
        <f t="shared" si="2540"/>
        <v>12.000000000000002</v>
      </c>
      <c r="HT41" s="287">
        <f t="shared" si="2540"/>
        <v>12</v>
      </c>
      <c r="HU41" s="287">
        <f t="shared" si="2540"/>
        <v>12</v>
      </c>
      <c r="HV41" s="287">
        <f t="shared" si="2540"/>
        <v>12.000000000000002</v>
      </c>
      <c r="HW41" s="287">
        <f t="shared" si="2540"/>
        <v>12</v>
      </c>
      <c r="HX41" s="287">
        <f t="shared" si="2540"/>
        <v>12</v>
      </c>
      <c r="HY41" s="287">
        <f t="shared" si="2540"/>
        <v>12.000000000000002</v>
      </c>
      <c r="HZ41" s="287">
        <f t="shared" si="2540"/>
        <v>12.000000000000002</v>
      </c>
      <c r="IA41" s="287">
        <f t="shared" si="2540"/>
        <v>12.000000000000002</v>
      </c>
      <c r="IB41" s="287">
        <f t="shared" si="2540"/>
        <v>12</v>
      </c>
      <c r="IC41" s="287">
        <f t="shared" si="2540"/>
        <v>12.000000000000002</v>
      </c>
      <c r="ID41" s="287">
        <f t="shared" si="2540"/>
        <v>12</v>
      </c>
      <c r="IE41" s="287">
        <f t="shared" si="2540"/>
        <v>12</v>
      </c>
      <c r="IF41" s="287">
        <f t="shared" si="2540"/>
        <v>12</v>
      </c>
      <c r="IG41" s="287">
        <f t="shared" si="2540"/>
        <v>12</v>
      </c>
      <c r="IH41" s="287">
        <f t="shared" si="2540"/>
        <v>12.000000000000002</v>
      </c>
      <c r="II41" s="287">
        <f t="shared" si="2540"/>
        <v>12.000000000000002</v>
      </c>
      <c r="IJ41" s="287">
        <f t="shared" si="2540"/>
        <v>12.000000000000002</v>
      </c>
      <c r="IK41" s="287">
        <f t="shared" si="2540"/>
        <v>12</v>
      </c>
      <c r="IL41" s="287">
        <f t="shared" ref="IL41:JO41" si="2541">+IL43/IL22*100</f>
        <v>12.000000000000002</v>
      </c>
      <c r="IM41" s="287">
        <f t="shared" si="2541"/>
        <v>12</v>
      </c>
      <c r="IN41" s="333">
        <f t="shared" si="2541"/>
        <v>11.999999999999998</v>
      </c>
      <c r="IO41" s="287">
        <f t="shared" si="2541"/>
        <v>11.999999999999998</v>
      </c>
      <c r="IP41" s="287">
        <f t="shared" si="2541"/>
        <v>11.999999999999998</v>
      </c>
      <c r="IQ41" s="287">
        <f t="shared" si="2541"/>
        <v>11.999999999999998</v>
      </c>
      <c r="IR41" s="287">
        <f t="shared" si="2541"/>
        <v>12</v>
      </c>
      <c r="IS41" s="287">
        <f t="shared" si="2541"/>
        <v>11.999999999999998</v>
      </c>
      <c r="IT41" s="287">
        <f t="shared" si="2541"/>
        <v>12</v>
      </c>
      <c r="IU41" s="287">
        <f t="shared" si="2541"/>
        <v>11.999999999999998</v>
      </c>
      <c r="IV41" s="287">
        <f t="shared" si="2541"/>
        <v>11.999999999999998</v>
      </c>
      <c r="IW41" s="287">
        <f t="shared" si="2541"/>
        <v>12</v>
      </c>
      <c r="IX41" s="287">
        <f t="shared" si="2541"/>
        <v>12</v>
      </c>
      <c r="IY41" s="287">
        <f t="shared" si="2541"/>
        <v>11.999999999999998</v>
      </c>
      <c r="IZ41" s="287">
        <f t="shared" si="2541"/>
        <v>11.999999999999998</v>
      </c>
      <c r="JA41" s="287">
        <f t="shared" si="2541"/>
        <v>12</v>
      </c>
      <c r="JB41" s="287">
        <f t="shared" si="2541"/>
        <v>11.999999999999998</v>
      </c>
      <c r="JC41" s="287">
        <f t="shared" si="2541"/>
        <v>11.999999999999998</v>
      </c>
      <c r="JD41" s="287">
        <f t="shared" si="2541"/>
        <v>11.999999999999998</v>
      </c>
      <c r="JE41" s="287">
        <f t="shared" si="2541"/>
        <v>11.999999999999998</v>
      </c>
      <c r="JF41" s="287">
        <f t="shared" si="2541"/>
        <v>12.000000000000002</v>
      </c>
      <c r="JG41" s="287">
        <f t="shared" si="2541"/>
        <v>12</v>
      </c>
      <c r="JH41" s="287">
        <f t="shared" si="2541"/>
        <v>11.999999999999998</v>
      </c>
      <c r="JI41" s="287">
        <f t="shared" si="2541"/>
        <v>12</v>
      </c>
      <c r="JJ41" s="287">
        <f t="shared" si="2541"/>
        <v>12</v>
      </c>
      <c r="JK41" s="287">
        <f t="shared" si="2541"/>
        <v>11.999999999999998</v>
      </c>
      <c r="JL41" s="287">
        <f t="shared" si="2541"/>
        <v>12.000000000000002</v>
      </c>
      <c r="JM41" s="287">
        <f t="shared" si="2541"/>
        <v>11.999999999999998</v>
      </c>
      <c r="JN41" s="287">
        <f t="shared" si="2541"/>
        <v>11.999999999999998</v>
      </c>
      <c r="JO41" s="287">
        <f t="shared" si="2541"/>
        <v>12</v>
      </c>
      <c r="JP41" s="287">
        <f t="shared" ref="JP41:KT41" si="2542">+JP43/JP22*100</f>
        <v>12</v>
      </c>
      <c r="JQ41" s="287">
        <f t="shared" si="2542"/>
        <v>11.999999999999998</v>
      </c>
      <c r="JR41" s="345">
        <f t="shared" si="2542"/>
        <v>12</v>
      </c>
      <c r="JS41" s="333">
        <f t="shared" si="2542"/>
        <v>12</v>
      </c>
      <c r="JT41" s="287">
        <f t="shared" si="2542"/>
        <v>12</v>
      </c>
      <c r="JU41" s="287">
        <f t="shared" si="2542"/>
        <v>11.999999999999998</v>
      </c>
      <c r="JV41" s="287">
        <f t="shared" si="2542"/>
        <v>12</v>
      </c>
      <c r="JW41" s="287">
        <f t="shared" si="2542"/>
        <v>12.000000000000002</v>
      </c>
      <c r="JX41" s="287">
        <f t="shared" si="2542"/>
        <v>11.999999999999998</v>
      </c>
      <c r="JY41" s="287">
        <f t="shared" si="2542"/>
        <v>12</v>
      </c>
      <c r="JZ41" s="287">
        <f t="shared" si="2542"/>
        <v>12</v>
      </c>
      <c r="KA41" s="287">
        <f t="shared" si="2542"/>
        <v>12</v>
      </c>
      <c r="KB41" s="287">
        <f t="shared" si="2542"/>
        <v>12.000000000000002</v>
      </c>
      <c r="KC41" s="287">
        <f t="shared" si="2542"/>
        <v>12.000000000000002</v>
      </c>
      <c r="KD41" s="287">
        <f t="shared" si="2542"/>
        <v>11.999999999999998</v>
      </c>
      <c r="KE41" s="287">
        <f t="shared" si="2542"/>
        <v>12</v>
      </c>
      <c r="KF41" s="287">
        <f t="shared" si="2542"/>
        <v>12</v>
      </c>
      <c r="KG41" s="287">
        <f t="shared" si="2542"/>
        <v>11.999999999999998</v>
      </c>
      <c r="KH41" s="287">
        <f t="shared" si="2542"/>
        <v>12</v>
      </c>
      <c r="KI41" s="287">
        <f t="shared" si="2542"/>
        <v>11.999999999999998</v>
      </c>
      <c r="KJ41" s="287">
        <f t="shared" si="2542"/>
        <v>12</v>
      </c>
      <c r="KK41" s="287">
        <f t="shared" si="2542"/>
        <v>12</v>
      </c>
      <c r="KL41" s="287">
        <f t="shared" si="2542"/>
        <v>12.000000000000002</v>
      </c>
      <c r="KM41" s="287">
        <f t="shared" si="2542"/>
        <v>12.000000000000002</v>
      </c>
      <c r="KN41" s="287">
        <f t="shared" si="2542"/>
        <v>12.000000000000002</v>
      </c>
      <c r="KO41" s="287">
        <f t="shared" si="2542"/>
        <v>12</v>
      </c>
      <c r="KP41" s="287">
        <f t="shared" si="2542"/>
        <v>11.999999999999998</v>
      </c>
      <c r="KQ41" s="287">
        <f t="shared" si="2542"/>
        <v>11.999999999999998</v>
      </c>
      <c r="KR41" s="287">
        <f t="shared" si="2542"/>
        <v>12</v>
      </c>
      <c r="KS41" s="287">
        <f t="shared" si="2542"/>
        <v>12</v>
      </c>
      <c r="KT41" s="287">
        <f t="shared" si="2542"/>
        <v>12</v>
      </c>
      <c r="KU41" s="287">
        <f t="shared" ref="KU41:LY41" si="2543">+KU43/KU22*100</f>
        <v>11.999999999999998</v>
      </c>
      <c r="KV41" s="287">
        <f t="shared" si="2543"/>
        <v>11.999999999999998</v>
      </c>
      <c r="KW41" s="345">
        <f t="shared" si="2543"/>
        <v>12</v>
      </c>
      <c r="KX41" s="333">
        <f t="shared" si="2543"/>
        <v>11.999999999999996</v>
      </c>
      <c r="KY41" s="287">
        <f t="shared" si="2543"/>
        <v>11.999999999999996</v>
      </c>
      <c r="KZ41" s="287">
        <f t="shared" si="2543"/>
        <v>11.999999999999998</v>
      </c>
      <c r="LA41" s="287">
        <f t="shared" si="2543"/>
        <v>11.999999999999996</v>
      </c>
      <c r="LB41" s="287">
        <f t="shared" si="2543"/>
        <v>11.999999999999996</v>
      </c>
      <c r="LC41" s="287">
        <f t="shared" si="2543"/>
        <v>11.999999999999998</v>
      </c>
      <c r="LD41" s="287">
        <f t="shared" si="2543"/>
        <v>11.999999999999995</v>
      </c>
      <c r="LE41" s="287">
        <f t="shared" si="2543"/>
        <v>11.999999999999996</v>
      </c>
      <c r="LF41" s="287">
        <f t="shared" si="2543"/>
        <v>11.999999999999998</v>
      </c>
      <c r="LG41" s="287">
        <f t="shared" si="2543"/>
        <v>11.999999999999996</v>
      </c>
      <c r="LH41" s="287">
        <f t="shared" si="2543"/>
        <v>11.999999999999996</v>
      </c>
      <c r="LI41" s="287">
        <f t="shared" si="2543"/>
        <v>11.999999999999998</v>
      </c>
      <c r="LJ41" s="287">
        <f t="shared" si="2543"/>
        <v>11.999999999999996</v>
      </c>
      <c r="LK41" s="287">
        <f t="shared" si="2543"/>
        <v>11.999999999999995</v>
      </c>
      <c r="LL41" s="287">
        <f t="shared" si="2543"/>
        <v>11.999999999999998</v>
      </c>
      <c r="LM41" s="287">
        <f t="shared" si="2543"/>
        <v>11.999999999999996</v>
      </c>
      <c r="LN41" s="287">
        <f t="shared" si="2543"/>
        <v>11.999999999999995</v>
      </c>
      <c r="LO41" s="287">
        <f t="shared" si="2543"/>
        <v>11.999999999999998</v>
      </c>
      <c r="LP41" s="287">
        <f t="shared" si="2543"/>
        <v>11.999999999999996</v>
      </c>
      <c r="LQ41" s="287">
        <f t="shared" si="2543"/>
        <v>11.999999999999996</v>
      </c>
      <c r="LR41" s="287">
        <f t="shared" si="2543"/>
        <v>11.999999999999998</v>
      </c>
      <c r="LS41" s="287">
        <f t="shared" si="2543"/>
        <v>11.999999999999996</v>
      </c>
      <c r="LT41" s="287">
        <f t="shared" si="2543"/>
        <v>11.999999999999996</v>
      </c>
      <c r="LU41" s="287">
        <f t="shared" si="2543"/>
        <v>11.999999999999998</v>
      </c>
      <c r="LV41" s="287">
        <f t="shared" si="2543"/>
        <v>11.999999999999996</v>
      </c>
      <c r="LW41" s="287">
        <f t="shared" si="2543"/>
        <v>11.999999999999996</v>
      </c>
      <c r="LX41" s="287">
        <f t="shared" si="2543"/>
        <v>11.999999999999995</v>
      </c>
      <c r="LY41" s="287">
        <f t="shared" si="2543"/>
        <v>11.999999999999995</v>
      </c>
      <c r="LZ41" s="287">
        <f t="shared" ref="LZ41:NC41" si="2544">+LZ43/LZ22*100</f>
        <v>11.999999999999998</v>
      </c>
      <c r="MA41" s="287">
        <f t="shared" si="2544"/>
        <v>11.999999999999998</v>
      </c>
      <c r="MB41" s="333">
        <f t="shared" si="2544"/>
        <v>12</v>
      </c>
      <c r="MC41" s="287">
        <f t="shared" si="2544"/>
        <v>12</v>
      </c>
      <c r="MD41" s="287">
        <f t="shared" si="2544"/>
        <v>12</v>
      </c>
      <c r="ME41" s="287">
        <f t="shared" si="2544"/>
        <v>12</v>
      </c>
      <c r="MF41" s="287">
        <f t="shared" si="2544"/>
        <v>12</v>
      </c>
      <c r="MG41" s="287">
        <f t="shared" si="2544"/>
        <v>12</v>
      </c>
      <c r="MH41" s="287">
        <f t="shared" si="2544"/>
        <v>12</v>
      </c>
      <c r="MI41" s="287">
        <f t="shared" si="2544"/>
        <v>12</v>
      </c>
      <c r="MJ41" s="287">
        <f t="shared" si="2544"/>
        <v>12</v>
      </c>
      <c r="MK41" s="287">
        <f t="shared" si="2544"/>
        <v>12</v>
      </c>
      <c r="ML41" s="287">
        <f t="shared" si="2544"/>
        <v>12</v>
      </c>
      <c r="MM41" s="287">
        <f t="shared" si="2544"/>
        <v>12</v>
      </c>
      <c r="MN41" s="287">
        <f t="shared" si="2544"/>
        <v>12</v>
      </c>
      <c r="MO41" s="287">
        <f t="shared" si="2544"/>
        <v>12</v>
      </c>
      <c r="MP41" s="287">
        <f t="shared" si="2544"/>
        <v>11.999999999999998</v>
      </c>
      <c r="MQ41" s="287">
        <f t="shared" si="2544"/>
        <v>12</v>
      </c>
      <c r="MR41" s="287">
        <f t="shared" si="2544"/>
        <v>12.000000000000002</v>
      </c>
      <c r="MS41" s="287">
        <f t="shared" si="2544"/>
        <v>12</v>
      </c>
      <c r="MT41" s="287">
        <f t="shared" si="2544"/>
        <v>11.999999999999998</v>
      </c>
      <c r="MU41" s="287">
        <f t="shared" si="2544"/>
        <v>12</v>
      </c>
      <c r="MV41" s="287">
        <f t="shared" si="2544"/>
        <v>11.999999999999998</v>
      </c>
      <c r="MW41" s="287">
        <f t="shared" si="2544"/>
        <v>12</v>
      </c>
      <c r="MX41" s="287">
        <f t="shared" si="2544"/>
        <v>12.000000000000002</v>
      </c>
      <c r="MY41" s="287">
        <f t="shared" si="2544"/>
        <v>12</v>
      </c>
      <c r="MZ41" s="287">
        <f t="shared" si="2544"/>
        <v>12</v>
      </c>
      <c r="NA41" s="287">
        <f t="shared" si="2544"/>
        <v>12</v>
      </c>
      <c r="NB41" s="287">
        <f t="shared" si="2544"/>
        <v>12.000000000000002</v>
      </c>
      <c r="NC41" s="287">
        <f t="shared" si="2544"/>
        <v>12</v>
      </c>
      <c r="ND41" s="287">
        <f t="shared" ref="ND41:OH41" si="2545">+ND43/ND22*100</f>
        <v>12.000000000000002</v>
      </c>
      <c r="NE41" s="287">
        <f t="shared" si="2545"/>
        <v>11.999999999999998</v>
      </c>
      <c r="NF41" s="287">
        <f t="shared" si="2545"/>
        <v>12.000000000000002</v>
      </c>
      <c r="NG41" s="333">
        <f t="shared" si="2545"/>
        <v>12.000000000000002</v>
      </c>
      <c r="NH41" s="287">
        <f t="shared" si="2545"/>
        <v>12.000000000000002</v>
      </c>
      <c r="NI41" s="287">
        <f t="shared" si="2545"/>
        <v>12.000000000000002</v>
      </c>
      <c r="NJ41" s="287">
        <f t="shared" si="2545"/>
        <v>12.000000000000002</v>
      </c>
      <c r="NK41" s="287">
        <f t="shared" si="2545"/>
        <v>12.000000000000002</v>
      </c>
      <c r="NL41" s="287">
        <f t="shared" si="2545"/>
        <v>12.000000000000002</v>
      </c>
      <c r="NM41" s="287">
        <f t="shared" si="2545"/>
        <v>12.000000000000002</v>
      </c>
      <c r="NN41" s="287">
        <f t="shared" si="2545"/>
        <v>12.000000000000002</v>
      </c>
      <c r="NO41" s="287">
        <f t="shared" si="2545"/>
        <v>12</v>
      </c>
      <c r="NP41" s="287">
        <f t="shared" si="2545"/>
        <v>12.000000000000002</v>
      </c>
      <c r="NQ41" s="287">
        <f t="shared" si="2545"/>
        <v>12.000000000000002</v>
      </c>
      <c r="NR41" s="287">
        <f t="shared" si="2545"/>
        <v>12.000000000000002</v>
      </c>
      <c r="NS41" s="287">
        <f t="shared" si="2545"/>
        <v>12.000000000000002</v>
      </c>
      <c r="NT41" s="287">
        <f t="shared" si="2545"/>
        <v>12.000000000000002</v>
      </c>
      <c r="NU41" s="287">
        <f t="shared" si="2545"/>
        <v>12.000000000000002</v>
      </c>
      <c r="NV41" s="287">
        <f t="shared" si="2545"/>
        <v>12.000000000000002</v>
      </c>
      <c r="NW41" s="287">
        <f t="shared" si="2545"/>
        <v>12.000000000000002</v>
      </c>
      <c r="NX41" s="287">
        <f t="shared" si="2545"/>
        <v>12</v>
      </c>
      <c r="NY41" s="287">
        <f t="shared" si="2545"/>
        <v>12.000000000000002</v>
      </c>
      <c r="NZ41" s="287">
        <f t="shared" si="2545"/>
        <v>12.000000000000002</v>
      </c>
      <c r="OA41" s="287">
        <f t="shared" si="2545"/>
        <v>12.000000000000002</v>
      </c>
      <c r="OB41" s="287">
        <f t="shared" si="2545"/>
        <v>12.000000000000002</v>
      </c>
      <c r="OC41" s="287">
        <f t="shared" si="2545"/>
        <v>12</v>
      </c>
      <c r="OD41" s="287">
        <f t="shared" si="2545"/>
        <v>12.000000000000002</v>
      </c>
      <c r="OE41" s="287">
        <f t="shared" si="2545"/>
        <v>12.000000000000002</v>
      </c>
      <c r="OF41" s="287">
        <f t="shared" si="2545"/>
        <v>12.000000000000002</v>
      </c>
      <c r="OG41" s="287">
        <f t="shared" si="2545"/>
        <v>12.000000000000002</v>
      </c>
      <c r="OH41" s="287">
        <f t="shared" si="2545"/>
        <v>12.000000000000002</v>
      </c>
      <c r="OI41" s="287">
        <f t="shared" ref="OI41:OQ41" si="2546">+OI43/OI22*100</f>
        <v>12.000000000000002</v>
      </c>
      <c r="OJ41" s="287">
        <f t="shared" si="2546"/>
        <v>12.000000000000002</v>
      </c>
      <c r="OK41" s="287">
        <f t="shared" si="2546"/>
        <v>12.000000000000002</v>
      </c>
      <c r="OL41" s="287">
        <f t="shared" si="2546"/>
        <v>12.000000000000002</v>
      </c>
      <c r="OM41" s="287">
        <f t="shared" si="2546"/>
        <v>12.000000000000002</v>
      </c>
      <c r="ON41" s="287">
        <f t="shared" si="2546"/>
        <v>12.000000000000002</v>
      </c>
      <c r="OO41" s="287">
        <f t="shared" si="2546"/>
        <v>12.000000000000002</v>
      </c>
      <c r="OP41" s="345">
        <f t="shared" si="2546"/>
        <v>12</v>
      </c>
      <c r="OQ41" s="287">
        <f t="shared" si="2546"/>
        <v>12</v>
      </c>
      <c r="OR41" s="287">
        <f t="shared" ref="OR41:RC41" si="2547">+OR43/OR22*100</f>
        <v>12</v>
      </c>
      <c r="OS41" s="287">
        <f t="shared" si="2547"/>
        <v>12</v>
      </c>
      <c r="OT41" s="287">
        <f t="shared" si="2547"/>
        <v>12</v>
      </c>
      <c r="OU41" s="287">
        <f t="shared" si="2547"/>
        <v>12.000000000000002</v>
      </c>
      <c r="OV41" s="287">
        <f t="shared" si="2547"/>
        <v>12</v>
      </c>
      <c r="OW41" s="287">
        <f t="shared" si="2547"/>
        <v>12</v>
      </c>
      <c r="OX41" s="287">
        <f t="shared" si="2547"/>
        <v>12</v>
      </c>
      <c r="OY41" s="287">
        <f t="shared" si="2547"/>
        <v>12.000000000000002</v>
      </c>
      <c r="OZ41" s="287">
        <f t="shared" si="2547"/>
        <v>12.000000000000002</v>
      </c>
      <c r="PA41" s="287">
        <f t="shared" si="2547"/>
        <v>12</v>
      </c>
      <c r="PB41" s="287">
        <f t="shared" si="2547"/>
        <v>12</v>
      </c>
      <c r="PC41" s="287">
        <f t="shared" si="2547"/>
        <v>12</v>
      </c>
      <c r="PD41" s="287">
        <f t="shared" si="2547"/>
        <v>12</v>
      </c>
      <c r="PE41" s="287">
        <f t="shared" si="2547"/>
        <v>12</v>
      </c>
      <c r="PF41" s="287">
        <f t="shared" si="2547"/>
        <v>12</v>
      </c>
      <c r="PG41" s="287">
        <f t="shared" si="2547"/>
        <v>12.000000000000002</v>
      </c>
      <c r="PH41" s="287">
        <f t="shared" si="2547"/>
        <v>12.000000000000002</v>
      </c>
      <c r="PI41" s="287">
        <f t="shared" si="2547"/>
        <v>12.000000000000002</v>
      </c>
      <c r="PJ41" s="287">
        <f t="shared" si="2547"/>
        <v>12.000000000000002</v>
      </c>
      <c r="PK41" s="287">
        <f t="shared" si="2547"/>
        <v>12.000000000000002</v>
      </c>
      <c r="PL41" s="287">
        <f t="shared" si="2547"/>
        <v>12</v>
      </c>
      <c r="PM41" s="287">
        <f t="shared" si="2547"/>
        <v>12</v>
      </c>
      <c r="PN41" s="287">
        <f t="shared" si="2547"/>
        <v>12</v>
      </c>
      <c r="PO41" s="287">
        <f t="shared" si="2547"/>
        <v>12</v>
      </c>
      <c r="PP41" s="287">
        <f t="shared" si="2547"/>
        <v>12.000000000000002</v>
      </c>
      <c r="PQ41" s="287">
        <f t="shared" si="2547"/>
        <v>12.000000000000002</v>
      </c>
      <c r="PR41" s="287">
        <f t="shared" si="2547"/>
        <v>12.000000000000002</v>
      </c>
      <c r="PS41" s="287">
        <f t="shared" si="2547"/>
        <v>12.000000000000002</v>
      </c>
      <c r="PT41" s="287">
        <f t="shared" si="2547"/>
        <v>12.000000000000002</v>
      </c>
      <c r="PU41" s="287">
        <f t="shared" si="2547"/>
        <v>12.000000000000002</v>
      </c>
      <c r="PV41" s="287">
        <f t="shared" si="2547"/>
        <v>12.000000000000002</v>
      </c>
      <c r="PW41" s="287">
        <f t="shared" si="2547"/>
        <v>12.000000000000002</v>
      </c>
      <c r="PX41" s="287">
        <f t="shared" si="2547"/>
        <v>12.000000000000002</v>
      </c>
      <c r="PY41" s="287">
        <f t="shared" si="2547"/>
        <v>12.000000000000002</v>
      </c>
      <c r="PZ41" s="287">
        <f t="shared" si="2547"/>
        <v>12.000000000000002</v>
      </c>
      <c r="QA41" s="287">
        <f t="shared" si="2547"/>
        <v>12.000000000000002</v>
      </c>
      <c r="QB41" s="287">
        <f t="shared" si="2547"/>
        <v>12.000000000000002</v>
      </c>
      <c r="QC41" s="287">
        <f t="shared" si="2547"/>
        <v>12.000000000000002</v>
      </c>
      <c r="QD41" s="287">
        <f t="shared" si="2547"/>
        <v>12.000000000000002</v>
      </c>
      <c r="QE41" s="287">
        <f t="shared" si="2547"/>
        <v>12.000000000000002</v>
      </c>
      <c r="QF41" s="287">
        <f t="shared" si="2547"/>
        <v>12.000000000000002</v>
      </c>
      <c r="QG41" s="287">
        <f t="shared" si="2547"/>
        <v>12.000000000000002</v>
      </c>
      <c r="QH41" s="287">
        <f t="shared" si="2547"/>
        <v>12.000000000000002</v>
      </c>
      <c r="QI41" s="287">
        <f t="shared" si="2547"/>
        <v>12.000000000000002</v>
      </c>
      <c r="QJ41" s="287">
        <f t="shared" si="2547"/>
        <v>12.000000000000002</v>
      </c>
      <c r="QK41" s="287">
        <f t="shared" si="2547"/>
        <v>12.000000000000002</v>
      </c>
      <c r="QL41" s="287">
        <f t="shared" si="2547"/>
        <v>12.000000000000002</v>
      </c>
      <c r="QM41" s="287">
        <f t="shared" si="2547"/>
        <v>12.000000000000002</v>
      </c>
      <c r="QN41" s="287">
        <f t="shared" si="2547"/>
        <v>12.000000000000002</v>
      </c>
      <c r="QO41" s="287">
        <f t="shared" si="2547"/>
        <v>12.000000000000002</v>
      </c>
      <c r="QP41" s="287">
        <f t="shared" si="2547"/>
        <v>12.000000000000002</v>
      </c>
      <c r="QQ41" s="287">
        <f t="shared" si="2547"/>
        <v>12.000000000000002</v>
      </c>
      <c r="QR41" s="287">
        <f t="shared" si="2547"/>
        <v>12.000000000000002</v>
      </c>
      <c r="QS41" s="287">
        <f t="shared" si="2547"/>
        <v>12.000000000000002</v>
      </c>
      <c r="QT41" s="287">
        <f t="shared" si="2547"/>
        <v>12.000000000000002</v>
      </c>
      <c r="QU41" s="287">
        <f t="shared" si="2547"/>
        <v>12</v>
      </c>
      <c r="QV41" s="287">
        <f t="shared" si="2547"/>
        <v>12</v>
      </c>
      <c r="QW41" s="287">
        <f t="shared" si="2547"/>
        <v>12</v>
      </c>
      <c r="QX41" s="287">
        <f t="shared" si="2547"/>
        <v>12</v>
      </c>
      <c r="QY41" s="287">
        <f t="shared" si="2547"/>
        <v>12</v>
      </c>
      <c r="QZ41" s="287">
        <f t="shared" si="2547"/>
        <v>12</v>
      </c>
      <c r="RA41" s="287">
        <f t="shared" si="2547"/>
        <v>12</v>
      </c>
      <c r="RB41" s="287">
        <f t="shared" si="2547"/>
        <v>12</v>
      </c>
      <c r="RC41" s="287">
        <f t="shared" si="2547"/>
        <v>12</v>
      </c>
      <c r="RD41" s="287">
        <f t="shared" ref="RD41:TO41" si="2548">+RD43/RD22*100</f>
        <v>12</v>
      </c>
      <c r="RE41" s="287">
        <f t="shared" si="2548"/>
        <v>12</v>
      </c>
      <c r="RF41" s="287">
        <f t="shared" si="2548"/>
        <v>12</v>
      </c>
      <c r="RG41" s="287">
        <f t="shared" si="2548"/>
        <v>12</v>
      </c>
      <c r="RH41" s="287">
        <f t="shared" si="2548"/>
        <v>12</v>
      </c>
      <c r="RI41" s="287">
        <f t="shared" si="2548"/>
        <v>12</v>
      </c>
      <c r="RJ41" s="287">
        <f t="shared" si="2548"/>
        <v>12</v>
      </c>
      <c r="RK41" s="287">
        <f t="shared" si="2548"/>
        <v>12</v>
      </c>
      <c r="RL41" s="287">
        <f t="shared" si="2548"/>
        <v>12</v>
      </c>
      <c r="RM41" s="287">
        <f t="shared" si="2548"/>
        <v>12</v>
      </c>
      <c r="RN41" s="287">
        <f t="shared" si="2548"/>
        <v>12</v>
      </c>
      <c r="RO41" s="287">
        <f t="shared" si="2548"/>
        <v>12</v>
      </c>
      <c r="RP41" s="287">
        <f t="shared" si="2548"/>
        <v>12</v>
      </c>
      <c r="RQ41" s="287">
        <f t="shared" si="2548"/>
        <v>12</v>
      </c>
      <c r="RR41" s="287">
        <f t="shared" si="2548"/>
        <v>12</v>
      </c>
      <c r="RS41" s="287">
        <f t="shared" si="2548"/>
        <v>12</v>
      </c>
      <c r="RT41" s="287">
        <f t="shared" si="2548"/>
        <v>12</v>
      </c>
      <c r="RU41" s="287">
        <f t="shared" si="2548"/>
        <v>12</v>
      </c>
      <c r="RV41" s="287">
        <f t="shared" si="2548"/>
        <v>12</v>
      </c>
      <c r="RW41" s="287">
        <f t="shared" si="2548"/>
        <v>11.999999999999998</v>
      </c>
      <c r="RX41" s="287">
        <f t="shared" si="2548"/>
        <v>11.999999999999998</v>
      </c>
      <c r="RY41" s="287">
        <f t="shared" si="2548"/>
        <v>11.999999999999998</v>
      </c>
      <c r="RZ41" s="287">
        <f t="shared" si="2548"/>
        <v>11.999999999999998</v>
      </c>
      <c r="SA41" s="287">
        <f t="shared" si="2548"/>
        <v>11.999999999999998</v>
      </c>
      <c r="SB41" s="287">
        <f t="shared" si="2548"/>
        <v>11.999999999999998</v>
      </c>
      <c r="SC41" s="287">
        <f t="shared" si="2548"/>
        <v>11.999999999999998</v>
      </c>
      <c r="SD41" s="287">
        <f t="shared" si="2548"/>
        <v>11.999999999999998</v>
      </c>
      <c r="SE41" s="287">
        <f t="shared" si="2548"/>
        <v>11.999999999999998</v>
      </c>
      <c r="SF41" s="287">
        <f t="shared" si="2548"/>
        <v>11.999999999999998</v>
      </c>
      <c r="SG41" s="287">
        <f t="shared" si="2548"/>
        <v>11.999999999999998</v>
      </c>
      <c r="SH41" s="287">
        <f t="shared" si="2548"/>
        <v>11.999999999999998</v>
      </c>
      <c r="SI41" s="287">
        <f t="shared" si="2548"/>
        <v>12.000000000000002</v>
      </c>
      <c r="SJ41" s="287">
        <f t="shared" si="2548"/>
        <v>11.999999999999998</v>
      </c>
      <c r="SK41" s="287">
        <f t="shared" si="2548"/>
        <v>11.999999999999998</v>
      </c>
      <c r="SL41" s="287">
        <f t="shared" si="2548"/>
        <v>11.999999999999998</v>
      </c>
      <c r="SM41" s="287">
        <f t="shared" si="2548"/>
        <v>11.999999999999998</v>
      </c>
      <c r="SN41" s="287">
        <f t="shared" si="2548"/>
        <v>11.999999999999998</v>
      </c>
      <c r="SO41" s="287">
        <f t="shared" si="2548"/>
        <v>11.999999999999998</v>
      </c>
      <c r="SP41" s="287">
        <f t="shared" si="2548"/>
        <v>11.999999999999998</v>
      </c>
      <c r="SQ41" s="287">
        <f t="shared" si="2548"/>
        <v>11.999999999999998</v>
      </c>
      <c r="SR41" s="287">
        <f t="shared" si="2548"/>
        <v>11.999999999999998</v>
      </c>
      <c r="SS41" s="287">
        <f t="shared" si="2548"/>
        <v>12.000000000000002</v>
      </c>
      <c r="ST41" s="287">
        <f t="shared" si="2548"/>
        <v>11.999999999999998</v>
      </c>
      <c r="SU41" s="287">
        <f t="shared" si="2548"/>
        <v>11.999999999999998</v>
      </c>
      <c r="SV41" s="287">
        <f t="shared" si="2548"/>
        <v>12.000000000000002</v>
      </c>
      <c r="SW41" s="287">
        <f t="shared" si="2548"/>
        <v>11.999999999999998</v>
      </c>
      <c r="SX41" s="287">
        <f t="shared" si="2548"/>
        <v>11.999999999999998</v>
      </c>
      <c r="SY41" s="287">
        <f t="shared" si="2548"/>
        <v>11.999999999999998</v>
      </c>
      <c r="SZ41" s="287">
        <f t="shared" si="2548"/>
        <v>11.999999999999998</v>
      </c>
      <c r="TA41" s="287">
        <f t="shared" si="2548"/>
        <v>11.999999999999998</v>
      </c>
      <c r="TB41" s="287">
        <f t="shared" si="2548"/>
        <v>11.999999999999998</v>
      </c>
      <c r="TC41" s="287">
        <f t="shared" si="2548"/>
        <v>11.999999999999998</v>
      </c>
      <c r="TD41" s="287">
        <f t="shared" si="2548"/>
        <v>11.999999999999998</v>
      </c>
      <c r="TE41" s="287">
        <f t="shared" si="2548"/>
        <v>11.999999999999998</v>
      </c>
      <c r="TF41" s="287">
        <f t="shared" si="2548"/>
        <v>11.999999999999998</v>
      </c>
      <c r="TG41" s="287">
        <f t="shared" si="2548"/>
        <v>11.999999999999998</v>
      </c>
      <c r="TH41" s="287">
        <f t="shared" si="2548"/>
        <v>11.999999999999998</v>
      </c>
      <c r="TI41" s="287">
        <f t="shared" si="2548"/>
        <v>11.999999999999998</v>
      </c>
      <c r="TJ41" s="287">
        <f t="shared" si="2548"/>
        <v>11.999999999999998</v>
      </c>
      <c r="TK41" s="287">
        <f t="shared" si="2548"/>
        <v>11.999999999999998</v>
      </c>
      <c r="TL41" s="287">
        <f t="shared" si="2548"/>
        <v>11.999999999999998</v>
      </c>
      <c r="TM41" s="287">
        <f t="shared" si="2548"/>
        <v>11.999999999999998</v>
      </c>
      <c r="TN41" s="287">
        <f t="shared" si="2548"/>
        <v>11.999999999999998</v>
      </c>
      <c r="TO41" s="287">
        <f t="shared" si="2548"/>
        <v>11.999999999999998</v>
      </c>
      <c r="TP41" s="287">
        <f t="shared" ref="TP41:WA41" si="2549">+TP43/TP22*100</f>
        <v>11.999999999999998</v>
      </c>
      <c r="TQ41" s="287">
        <f t="shared" si="2549"/>
        <v>11.999999999999998</v>
      </c>
      <c r="TR41" s="287">
        <f t="shared" si="2549"/>
        <v>11.999999999999998</v>
      </c>
      <c r="TS41" s="287">
        <f t="shared" si="2549"/>
        <v>11.999999999999998</v>
      </c>
      <c r="TT41" s="287">
        <f t="shared" si="2549"/>
        <v>11.999999999999998</v>
      </c>
      <c r="TU41" s="287">
        <f t="shared" si="2549"/>
        <v>11.999999999999998</v>
      </c>
      <c r="TV41" s="287">
        <f t="shared" si="2549"/>
        <v>11.999999999999998</v>
      </c>
      <c r="TW41" s="287">
        <f t="shared" si="2549"/>
        <v>11.999999999999998</v>
      </c>
      <c r="TX41" s="287">
        <f t="shared" si="2549"/>
        <v>11.999999999999998</v>
      </c>
      <c r="TY41" s="287">
        <f t="shared" si="2549"/>
        <v>11.999999999999998</v>
      </c>
      <c r="TZ41" s="287">
        <f t="shared" si="2549"/>
        <v>11.999999999999995</v>
      </c>
      <c r="UA41" s="287">
        <f t="shared" si="2549"/>
        <v>11.999999999999998</v>
      </c>
      <c r="UB41" s="287">
        <f t="shared" si="2549"/>
        <v>11.999999999999998</v>
      </c>
      <c r="UC41" s="287">
        <f t="shared" si="2549"/>
        <v>11.999999999999998</v>
      </c>
      <c r="UD41" s="287">
        <f t="shared" si="2549"/>
        <v>11.999999999999998</v>
      </c>
      <c r="UE41" s="287">
        <f t="shared" si="2549"/>
        <v>11.999999999999998</v>
      </c>
      <c r="UF41" s="287">
        <f t="shared" si="2549"/>
        <v>12</v>
      </c>
      <c r="UG41" s="287">
        <f t="shared" si="2549"/>
        <v>12</v>
      </c>
      <c r="UH41" s="287">
        <f t="shared" si="2549"/>
        <v>12.000000000000002</v>
      </c>
      <c r="UI41" s="287">
        <f t="shared" si="2549"/>
        <v>12</v>
      </c>
      <c r="UJ41" s="287">
        <f t="shared" si="2549"/>
        <v>12</v>
      </c>
      <c r="UK41" s="287">
        <f t="shared" si="2549"/>
        <v>12.000000000000002</v>
      </c>
      <c r="UL41" s="287">
        <f t="shared" si="2549"/>
        <v>12</v>
      </c>
      <c r="UM41" s="287">
        <f t="shared" si="2549"/>
        <v>12</v>
      </c>
      <c r="UN41" s="287">
        <f t="shared" si="2549"/>
        <v>12</v>
      </c>
      <c r="UO41" s="287">
        <f t="shared" si="2549"/>
        <v>12</v>
      </c>
      <c r="UP41" s="287">
        <f t="shared" si="2549"/>
        <v>12</v>
      </c>
      <c r="UQ41" s="287">
        <f t="shared" si="2549"/>
        <v>12.000000000000002</v>
      </c>
      <c r="UR41" s="287">
        <f t="shared" si="2549"/>
        <v>12</v>
      </c>
      <c r="US41" s="287">
        <f t="shared" si="2549"/>
        <v>12</v>
      </c>
      <c r="UT41" s="287">
        <f t="shared" si="2549"/>
        <v>12</v>
      </c>
      <c r="UU41" s="287">
        <f t="shared" si="2549"/>
        <v>12</v>
      </c>
      <c r="UV41" s="287">
        <f t="shared" si="2549"/>
        <v>12</v>
      </c>
      <c r="UW41" s="287">
        <f t="shared" si="2549"/>
        <v>12</v>
      </c>
      <c r="UX41" s="287">
        <f t="shared" si="2549"/>
        <v>12</v>
      </c>
      <c r="UY41" s="287">
        <f t="shared" si="2549"/>
        <v>12</v>
      </c>
      <c r="UZ41" s="287">
        <f t="shared" si="2549"/>
        <v>12</v>
      </c>
      <c r="VA41" s="287">
        <f t="shared" si="2549"/>
        <v>12</v>
      </c>
      <c r="VB41" s="287">
        <f t="shared" si="2549"/>
        <v>11.999999999999998</v>
      </c>
      <c r="VC41" s="287">
        <f t="shared" si="2549"/>
        <v>12.000000000000002</v>
      </c>
      <c r="VD41" s="287">
        <f t="shared" si="2549"/>
        <v>12</v>
      </c>
      <c r="VE41" s="287">
        <f t="shared" si="2549"/>
        <v>12</v>
      </c>
      <c r="VF41" s="287">
        <f t="shared" si="2549"/>
        <v>12</v>
      </c>
      <c r="VG41" s="287">
        <f t="shared" si="2549"/>
        <v>12</v>
      </c>
      <c r="VH41" s="287">
        <f t="shared" si="2549"/>
        <v>12</v>
      </c>
      <c r="VI41" s="287">
        <f t="shared" si="2549"/>
        <v>12</v>
      </c>
      <c r="VJ41" s="287">
        <f t="shared" si="2549"/>
        <v>12</v>
      </c>
      <c r="VK41" s="287">
        <f t="shared" si="2549"/>
        <v>12.000000000000002</v>
      </c>
      <c r="VL41" s="287">
        <f t="shared" si="2549"/>
        <v>12.000000000000002</v>
      </c>
      <c r="VM41" s="287">
        <f t="shared" si="2549"/>
        <v>12.000000000000002</v>
      </c>
      <c r="VN41" s="287">
        <f t="shared" si="2549"/>
        <v>12.000000000000002</v>
      </c>
      <c r="VO41" s="287">
        <f t="shared" si="2549"/>
        <v>12.000000000000002</v>
      </c>
      <c r="VP41" s="287">
        <f t="shared" si="2549"/>
        <v>12.000000000000002</v>
      </c>
      <c r="VQ41" s="287">
        <f t="shared" si="2549"/>
        <v>12.000000000000002</v>
      </c>
      <c r="VR41" s="287">
        <f t="shared" si="2549"/>
        <v>12.000000000000002</v>
      </c>
      <c r="VS41" s="287">
        <f t="shared" si="2549"/>
        <v>12.000000000000002</v>
      </c>
      <c r="VT41" s="287">
        <f t="shared" si="2549"/>
        <v>12.000000000000002</v>
      </c>
      <c r="VU41" s="287">
        <f t="shared" si="2549"/>
        <v>12.000000000000002</v>
      </c>
      <c r="VV41" s="287">
        <f t="shared" si="2549"/>
        <v>12.000000000000002</v>
      </c>
      <c r="VW41" s="287">
        <f t="shared" si="2549"/>
        <v>12.000000000000002</v>
      </c>
      <c r="VX41" s="287">
        <f t="shared" si="2549"/>
        <v>12.000000000000002</v>
      </c>
      <c r="VY41" s="287">
        <f t="shared" si="2549"/>
        <v>12.000000000000002</v>
      </c>
      <c r="VZ41" s="287">
        <f t="shared" si="2549"/>
        <v>12.000000000000002</v>
      </c>
      <c r="WA41" s="287">
        <f t="shared" si="2549"/>
        <v>12.000000000000002</v>
      </c>
      <c r="WB41" s="287">
        <f t="shared" ref="WB41:YM41" si="2550">+WB43/WB22*100</f>
        <v>12.000000000000002</v>
      </c>
      <c r="WC41" s="287">
        <f t="shared" si="2550"/>
        <v>12.000000000000002</v>
      </c>
      <c r="WD41" s="287">
        <f t="shared" si="2550"/>
        <v>12.000000000000002</v>
      </c>
      <c r="WE41" s="287">
        <f t="shared" si="2550"/>
        <v>12.000000000000002</v>
      </c>
      <c r="WF41" s="287">
        <f t="shared" si="2550"/>
        <v>12.000000000000002</v>
      </c>
      <c r="WG41" s="287">
        <f t="shared" si="2550"/>
        <v>12.000000000000002</v>
      </c>
      <c r="WH41" s="287">
        <f t="shared" si="2550"/>
        <v>12.000000000000002</v>
      </c>
      <c r="WI41" s="287">
        <f t="shared" si="2550"/>
        <v>12.000000000000002</v>
      </c>
      <c r="WJ41" s="287">
        <f t="shared" si="2550"/>
        <v>12.000000000000002</v>
      </c>
      <c r="WK41" s="287">
        <f t="shared" si="2550"/>
        <v>12.000000000000002</v>
      </c>
      <c r="WL41" s="287">
        <f t="shared" si="2550"/>
        <v>12.000000000000002</v>
      </c>
      <c r="WM41" s="287">
        <f t="shared" si="2550"/>
        <v>12.000000000000002</v>
      </c>
      <c r="WN41" s="287">
        <f t="shared" si="2550"/>
        <v>12.000000000000002</v>
      </c>
      <c r="WO41" s="287">
        <f t="shared" si="2550"/>
        <v>11.999999999999998</v>
      </c>
      <c r="WP41" s="287">
        <f t="shared" si="2550"/>
        <v>11.999999999999998</v>
      </c>
      <c r="WQ41" s="287">
        <f t="shared" si="2550"/>
        <v>11.999999999999998</v>
      </c>
      <c r="WR41" s="287">
        <f t="shared" si="2550"/>
        <v>11.999999999999998</v>
      </c>
      <c r="WS41" s="287">
        <f t="shared" si="2550"/>
        <v>12</v>
      </c>
      <c r="WT41" s="287">
        <f t="shared" si="2550"/>
        <v>11.999999999999998</v>
      </c>
      <c r="WU41" s="287">
        <f t="shared" si="2550"/>
        <v>11.999999999999998</v>
      </c>
      <c r="WV41" s="287">
        <f t="shared" si="2550"/>
        <v>11.999999999999998</v>
      </c>
      <c r="WW41" s="287">
        <f t="shared" si="2550"/>
        <v>11.999999999999998</v>
      </c>
      <c r="WX41" s="287">
        <f t="shared" si="2550"/>
        <v>12</v>
      </c>
      <c r="WY41" s="287">
        <f t="shared" si="2550"/>
        <v>12</v>
      </c>
      <c r="WZ41" s="287">
        <f t="shared" si="2550"/>
        <v>11.999999999999998</v>
      </c>
      <c r="XA41" s="287">
        <f t="shared" si="2550"/>
        <v>11.999999999999998</v>
      </c>
      <c r="XB41" s="287">
        <f t="shared" si="2550"/>
        <v>11.999999999999998</v>
      </c>
      <c r="XC41" s="287">
        <f t="shared" si="2550"/>
        <v>11.999999999999998</v>
      </c>
      <c r="XD41" s="287">
        <f t="shared" si="2550"/>
        <v>11.999999999999998</v>
      </c>
      <c r="XE41" s="287">
        <f t="shared" si="2550"/>
        <v>11.999999999999996</v>
      </c>
      <c r="XF41" s="287">
        <f t="shared" si="2550"/>
        <v>11.999999999999998</v>
      </c>
      <c r="XG41" s="287">
        <f t="shared" si="2550"/>
        <v>12</v>
      </c>
      <c r="XH41" s="287">
        <f t="shared" si="2550"/>
        <v>12</v>
      </c>
      <c r="XI41" s="287">
        <f t="shared" si="2550"/>
        <v>11.999999999999996</v>
      </c>
      <c r="XJ41" s="287">
        <f t="shared" si="2550"/>
        <v>12</v>
      </c>
      <c r="XK41" s="287">
        <f t="shared" si="2550"/>
        <v>11.999999999999998</v>
      </c>
      <c r="XL41" s="287">
        <f t="shared" si="2550"/>
        <v>11.999999999999998</v>
      </c>
      <c r="XM41" s="287">
        <f t="shared" si="2550"/>
        <v>12.000000000000002</v>
      </c>
      <c r="XN41" s="287">
        <f t="shared" si="2550"/>
        <v>11.999999999999998</v>
      </c>
      <c r="XO41" s="287">
        <f t="shared" si="2550"/>
        <v>11.999999999999998</v>
      </c>
      <c r="XP41" s="287">
        <f t="shared" si="2550"/>
        <v>11.999999999999998</v>
      </c>
      <c r="XQ41" s="287">
        <f t="shared" si="2550"/>
        <v>11.999999999999998</v>
      </c>
      <c r="XR41" s="287">
        <f t="shared" si="2550"/>
        <v>11.999999999999998</v>
      </c>
      <c r="XS41" s="287">
        <f t="shared" si="2550"/>
        <v>11.999999999999998</v>
      </c>
      <c r="XT41" s="287">
        <f t="shared" si="2550"/>
        <v>12</v>
      </c>
      <c r="XU41" s="287">
        <f t="shared" si="2550"/>
        <v>12</v>
      </c>
      <c r="XV41" s="287">
        <f t="shared" si="2550"/>
        <v>11.999999999999998</v>
      </c>
      <c r="XW41" s="287">
        <f t="shared" si="2550"/>
        <v>12</v>
      </c>
      <c r="XX41" s="287">
        <f t="shared" si="2550"/>
        <v>12</v>
      </c>
      <c r="XY41" s="287">
        <f t="shared" si="2550"/>
        <v>11.999999999999998</v>
      </c>
      <c r="XZ41" s="287">
        <f t="shared" si="2550"/>
        <v>12</v>
      </c>
      <c r="YA41" s="287">
        <f t="shared" si="2550"/>
        <v>12</v>
      </c>
      <c r="YB41" s="287">
        <f t="shared" si="2550"/>
        <v>12</v>
      </c>
      <c r="YC41" s="287">
        <f t="shared" si="2550"/>
        <v>12</v>
      </c>
      <c r="YD41" s="287">
        <f t="shared" si="2550"/>
        <v>12.000000000000002</v>
      </c>
      <c r="YE41" s="287">
        <f t="shared" si="2550"/>
        <v>11.999999999999998</v>
      </c>
      <c r="YF41" s="287">
        <f t="shared" si="2550"/>
        <v>12</v>
      </c>
      <c r="YG41" s="287">
        <f t="shared" si="2550"/>
        <v>12</v>
      </c>
      <c r="YH41" s="287">
        <f t="shared" si="2550"/>
        <v>12</v>
      </c>
      <c r="YI41" s="287">
        <f t="shared" si="2550"/>
        <v>12</v>
      </c>
      <c r="YJ41" s="287">
        <f t="shared" si="2550"/>
        <v>11.999999999999998</v>
      </c>
      <c r="YK41" s="287">
        <f t="shared" si="2550"/>
        <v>12</v>
      </c>
      <c r="YL41" s="287">
        <f t="shared" si="2550"/>
        <v>12</v>
      </c>
      <c r="YM41" s="287">
        <f t="shared" si="2550"/>
        <v>12</v>
      </c>
      <c r="YN41" s="287">
        <f t="shared" ref="YN41:AAY41" si="2551">+YN43/YN22*100</f>
        <v>12</v>
      </c>
      <c r="YO41" s="287">
        <f t="shared" si="2551"/>
        <v>12.000000000000002</v>
      </c>
      <c r="YP41" s="287">
        <f t="shared" si="2551"/>
        <v>12</v>
      </c>
      <c r="YQ41" s="287">
        <f t="shared" si="2551"/>
        <v>11.999999999999998</v>
      </c>
      <c r="YR41" s="287">
        <f t="shared" si="2551"/>
        <v>11.999999999999998</v>
      </c>
      <c r="YS41" s="287">
        <f t="shared" si="2551"/>
        <v>12</v>
      </c>
      <c r="YT41" s="287">
        <f t="shared" si="2551"/>
        <v>12</v>
      </c>
      <c r="YU41" s="287">
        <f t="shared" si="2551"/>
        <v>12</v>
      </c>
      <c r="YV41" s="287">
        <f t="shared" si="2551"/>
        <v>11.999999999999998</v>
      </c>
      <c r="YW41" s="287">
        <f t="shared" si="2551"/>
        <v>12</v>
      </c>
      <c r="YX41" s="287">
        <f t="shared" si="2551"/>
        <v>12</v>
      </c>
      <c r="YY41" s="287">
        <f t="shared" si="2551"/>
        <v>11.999999999999996</v>
      </c>
      <c r="YZ41" s="287">
        <f t="shared" si="2551"/>
        <v>11.999999999999996</v>
      </c>
      <c r="ZA41" s="287">
        <f t="shared" si="2551"/>
        <v>11.999999999999996</v>
      </c>
      <c r="ZB41" s="287">
        <f t="shared" si="2551"/>
        <v>11.999999999999996</v>
      </c>
      <c r="ZC41" s="287">
        <f t="shared" si="2551"/>
        <v>11.999999999999996</v>
      </c>
      <c r="ZD41" s="287">
        <f t="shared" si="2551"/>
        <v>11.999999999999996</v>
      </c>
      <c r="ZE41" s="287">
        <f t="shared" si="2551"/>
        <v>11.999999999999996</v>
      </c>
      <c r="ZF41" s="287">
        <f t="shared" si="2551"/>
        <v>11.999999999999996</v>
      </c>
      <c r="ZG41" s="287">
        <f t="shared" si="2551"/>
        <v>11.999999999999996</v>
      </c>
      <c r="ZH41" s="287">
        <f t="shared" si="2551"/>
        <v>11.999999999999996</v>
      </c>
      <c r="ZI41" s="287">
        <f t="shared" si="2551"/>
        <v>11.999999999999996</v>
      </c>
      <c r="ZJ41" s="287">
        <f t="shared" si="2551"/>
        <v>11.999999999999996</v>
      </c>
      <c r="ZK41" s="287">
        <f t="shared" si="2551"/>
        <v>11.999999999999996</v>
      </c>
      <c r="ZL41" s="287">
        <f t="shared" si="2551"/>
        <v>11.999999999999996</v>
      </c>
      <c r="ZM41" s="287">
        <f t="shared" si="2551"/>
        <v>11.999999999999996</v>
      </c>
      <c r="ZN41" s="287">
        <f t="shared" si="2551"/>
        <v>11.999999999999996</v>
      </c>
      <c r="ZO41" s="287">
        <f t="shared" si="2551"/>
        <v>11.999999999999996</v>
      </c>
      <c r="ZP41" s="287">
        <f t="shared" si="2551"/>
        <v>11.999999999999996</v>
      </c>
      <c r="ZQ41" s="287">
        <f t="shared" si="2551"/>
        <v>11.999999999999996</v>
      </c>
      <c r="ZR41" s="287">
        <f t="shared" si="2551"/>
        <v>11.999999999999996</v>
      </c>
      <c r="ZS41" s="287">
        <f t="shared" si="2551"/>
        <v>11.999999999999996</v>
      </c>
      <c r="ZT41" s="287">
        <f t="shared" si="2551"/>
        <v>11.999999999999996</v>
      </c>
      <c r="ZU41" s="287">
        <f t="shared" si="2551"/>
        <v>11.999999999999996</v>
      </c>
      <c r="ZV41" s="287">
        <f t="shared" si="2551"/>
        <v>11.999999999999996</v>
      </c>
      <c r="ZW41" s="287">
        <f t="shared" si="2551"/>
        <v>11.999999999999996</v>
      </c>
      <c r="ZX41" s="287">
        <f t="shared" si="2551"/>
        <v>11.999999999999996</v>
      </c>
      <c r="ZY41" s="287">
        <f t="shared" si="2551"/>
        <v>11.999999999999996</v>
      </c>
      <c r="ZZ41" s="287">
        <f t="shared" si="2551"/>
        <v>11.999999999999996</v>
      </c>
      <c r="AAA41" s="287">
        <f t="shared" si="2551"/>
        <v>12</v>
      </c>
      <c r="AAB41" s="287">
        <f t="shared" si="2551"/>
        <v>11.999999999999996</v>
      </c>
      <c r="AAC41" s="287">
        <f t="shared" si="2551"/>
        <v>12</v>
      </c>
      <c r="AAD41" s="287">
        <f t="shared" si="2551"/>
        <v>12</v>
      </c>
      <c r="AAE41" s="287">
        <f t="shared" si="2551"/>
        <v>12</v>
      </c>
      <c r="AAF41" s="287">
        <f t="shared" si="2551"/>
        <v>12</v>
      </c>
      <c r="AAG41" s="287">
        <f t="shared" si="2551"/>
        <v>12</v>
      </c>
      <c r="AAH41" s="287">
        <f t="shared" si="2551"/>
        <v>12</v>
      </c>
      <c r="AAI41" s="287">
        <f t="shared" si="2551"/>
        <v>12</v>
      </c>
      <c r="AAJ41" s="287">
        <f t="shared" si="2551"/>
        <v>12</v>
      </c>
      <c r="AAK41" s="287">
        <f t="shared" si="2551"/>
        <v>12</v>
      </c>
      <c r="AAL41" s="287">
        <f t="shared" si="2551"/>
        <v>12</v>
      </c>
      <c r="AAM41" s="287">
        <f t="shared" si="2551"/>
        <v>12</v>
      </c>
      <c r="AAN41" s="287">
        <f t="shared" si="2551"/>
        <v>12</v>
      </c>
      <c r="AAO41" s="287">
        <f t="shared" si="2551"/>
        <v>12</v>
      </c>
      <c r="AAP41" s="287">
        <f t="shared" si="2551"/>
        <v>12</v>
      </c>
      <c r="AAQ41" s="287">
        <f t="shared" si="2551"/>
        <v>12</v>
      </c>
      <c r="AAR41" s="287">
        <f t="shared" si="2551"/>
        <v>12</v>
      </c>
      <c r="AAS41" s="287">
        <f t="shared" si="2551"/>
        <v>12</v>
      </c>
      <c r="AAT41" s="287">
        <f t="shared" si="2551"/>
        <v>12</v>
      </c>
      <c r="AAU41" s="287">
        <f t="shared" si="2551"/>
        <v>12</v>
      </c>
      <c r="AAV41" s="287">
        <f t="shared" si="2551"/>
        <v>12</v>
      </c>
      <c r="AAW41" s="287">
        <f t="shared" si="2551"/>
        <v>12</v>
      </c>
      <c r="AAX41" s="287">
        <f t="shared" si="2551"/>
        <v>12</v>
      </c>
      <c r="AAY41" s="287">
        <f t="shared" si="2551"/>
        <v>12</v>
      </c>
      <c r="AAZ41" s="287">
        <f t="shared" ref="AAZ41:ACS41" si="2552">+AAZ43/AAZ22*100</f>
        <v>12</v>
      </c>
      <c r="ABA41" s="287">
        <f t="shared" si="2552"/>
        <v>12</v>
      </c>
      <c r="ABB41" s="287">
        <f t="shared" si="2552"/>
        <v>12</v>
      </c>
      <c r="ABC41" s="287">
        <f t="shared" si="2552"/>
        <v>12</v>
      </c>
      <c r="ABD41" s="287">
        <f t="shared" si="2552"/>
        <v>12</v>
      </c>
      <c r="ABE41" s="287">
        <f t="shared" si="2552"/>
        <v>12</v>
      </c>
      <c r="ABF41" s="287">
        <f t="shared" si="2552"/>
        <v>12</v>
      </c>
      <c r="ABG41" s="287">
        <f t="shared" si="2552"/>
        <v>12</v>
      </c>
      <c r="ABH41" s="287">
        <f t="shared" si="2552"/>
        <v>12.000000000000002</v>
      </c>
      <c r="ABI41" s="287">
        <f t="shared" si="2552"/>
        <v>12.000000000000002</v>
      </c>
      <c r="ABJ41" s="287">
        <f t="shared" si="2552"/>
        <v>12.000000000000002</v>
      </c>
      <c r="ABK41" s="287">
        <f t="shared" si="2552"/>
        <v>12.000000000000002</v>
      </c>
      <c r="ABL41" s="287">
        <f t="shared" si="2552"/>
        <v>12.000000000000002</v>
      </c>
      <c r="ABM41" s="287">
        <f t="shared" si="2552"/>
        <v>12.000000000000002</v>
      </c>
      <c r="ABN41" s="287">
        <f t="shared" si="2552"/>
        <v>12.000000000000002</v>
      </c>
      <c r="ABO41" s="287">
        <f t="shared" si="2552"/>
        <v>12.000000000000002</v>
      </c>
      <c r="ABP41" s="287">
        <f t="shared" si="2552"/>
        <v>12.000000000000002</v>
      </c>
      <c r="ABQ41" s="287">
        <f t="shared" si="2552"/>
        <v>12.000000000000002</v>
      </c>
      <c r="ABR41" s="287">
        <f t="shared" si="2552"/>
        <v>12.000000000000002</v>
      </c>
      <c r="ABS41" s="287">
        <f t="shared" si="2552"/>
        <v>12.000000000000002</v>
      </c>
      <c r="ABT41" s="287">
        <f t="shared" si="2552"/>
        <v>12.000000000000002</v>
      </c>
      <c r="ABU41" s="287">
        <f t="shared" si="2552"/>
        <v>12.000000000000002</v>
      </c>
      <c r="ABV41" s="287">
        <f t="shared" si="2552"/>
        <v>12.000000000000002</v>
      </c>
      <c r="ABW41" s="287">
        <f t="shared" si="2552"/>
        <v>12.000000000000002</v>
      </c>
      <c r="ABX41" s="287">
        <f t="shared" si="2552"/>
        <v>12.000000000000002</v>
      </c>
      <c r="ABY41" s="287">
        <f t="shared" si="2552"/>
        <v>12.000000000000002</v>
      </c>
      <c r="ABZ41" s="287">
        <f t="shared" si="2552"/>
        <v>12.000000000000002</v>
      </c>
      <c r="ACA41" s="287">
        <f t="shared" si="2552"/>
        <v>12.000000000000002</v>
      </c>
      <c r="ACB41" s="287">
        <f t="shared" si="2552"/>
        <v>12.000000000000002</v>
      </c>
      <c r="ACC41" s="287">
        <f t="shared" si="2552"/>
        <v>12.000000000000002</v>
      </c>
      <c r="ACD41" s="287">
        <f t="shared" si="2552"/>
        <v>12.000000000000002</v>
      </c>
      <c r="ACE41" s="287">
        <f t="shared" si="2552"/>
        <v>12.000000000000002</v>
      </c>
      <c r="ACF41" s="287">
        <f t="shared" si="2552"/>
        <v>12.000000000000002</v>
      </c>
      <c r="ACG41" s="287">
        <f t="shared" si="2552"/>
        <v>12.000000000000002</v>
      </c>
      <c r="ACH41" s="287">
        <f t="shared" si="2552"/>
        <v>12.000000000000002</v>
      </c>
      <c r="ACI41" s="287">
        <f t="shared" si="2552"/>
        <v>12.000000000000002</v>
      </c>
      <c r="ACJ41" s="287">
        <f t="shared" si="2552"/>
        <v>12.000000000000002</v>
      </c>
      <c r="ACK41" s="287">
        <f t="shared" si="2552"/>
        <v>12.000000000000002</v>
      </c>
      <c r="ACL41" s="287">
        <f t="shared" si="2552"/>
        <v>12.000000000000002</v>
      </c>
      <c r="ACM41" s="287">
        <f t="shared" si="2552"/>
        <v>12.000000000000002</v>
      </c>
      <c r="ACN41" s="287">
        <f t="shared" si="2552"/>
        <v>12.000000000000002</v>
      </c>
      <c r="ACO41" s="287">
        <f t="shared" si="2552"/>
        <v>12.000000000000002</v>
      </c>
      <c r="ACP41" s="287">
        <f t="shared" si="2552"/>
        <v>12.000000000000002</v>
      </c>
      <c r="ACQ41" s="287">
        <f t="shared" si="2552"/>
        <v>12.000000000000002</v>
      </c>
      <c r="ACR41" s="287">
        <f t="shared" si="2552"/>
        <v>12</v>
      </c>
      <c r="ACS41" s="287">
        <f t="shared" si="2552"/>
        <v>12</v>
      </c>
      <c r="ACT41" s="287">
        <f t="shared" ref="ACT41:AER41" si="2553">+ACT43/ACT22*100</f>
        <v>12</v>
      </c>
      <c r="ACU41" s="287">
        <f t="shared" si="2553"/>
        <v>12</v>
      </c>
      <c r="ACV41" s="287">
        <f t="shared" si="2553"/>
        <v>12</v>
      </c>
      <c r="ACW41" s="287">
        <f t="shared" si="2553"/>
        <v>11.999999999999998</v>
      </c>
      <c r="ACX41" s="287">
        <f t="shared" si="2553"/>
        <v>11.999999999999998</v>
      </c>
      <c r="ACY41" s="287">
        <f t="shared" si="2553"/>
        <v>11.999999999999998</v>
      </c>
      <c r="ACZ41" s="287">
        <f t="shared" si="2553"/>
        <v>11.999999999999998</v>
      </c>
      <c r="ADA41" s="287">
        <f t="shared" si="2553"/>
        <v>12.000000000000004</v>
      </c>
      <c r="ADB41" s="287">
        <f t="shared" si="2553"/>
        <v>12.000000000000004</v>
      </c>
      <c r="ADC41" s="287">
        <f t="shared" si="2553"/>
        <v>12.000000000000004</v>
      </c>
      <c r="ADD41" s="287">
        <f t="shared" si="2553"/>
        <v>12.000000000000004</v>
      </c>
      <c r="ADE41" s="287">
        <f t="shared" si="2553"/>
        <v>12</v>
      </c>
      <c r="ADF41" s="287">
        <f t="shared" si="2553"/>
        <v>12</v>
      </c>
      <c r="ADG41" s="287">
        <f t="shared" si="2553"/>
        <v>12.000000000000002</v>
      </c>
      <c r="ADH41" s="287">
        <f t="shared" si="2553"/>
        <v>12</v>
      </c>
      <c r="ADI41" s="287">
        <f t="shared" si="2553"/>
        <v>12</v>
      </c>
      <c r="ADJ41" s="287">
        <f t="shared" si="2553"/>
        <v>12</v>
      </c>
      <c r="ADK41" s="287">
        <f t="shared" si="2553"/>
        <v>12</v>
      </c>
      <c r="ADL41" s="287">
        <f t="shared" si="2553"/>
        <v>12</v>
      </c>
      <c r="ADM41" s="287">
        <f t="shared" si="2553"/>
        <v>12</v>
      </c>
      <c r="ADN41" s="287">
        <f t="shared" si="2553"/>
        <v>12</v>
      </c>
      <c r="ADO41" s="287">
        <f t="shared" si="2553"/>
        <v>12</v>
      </c>
      <c r="ADP41" s="287">
        <f t="shared" si="2553"/>
        <v>11.999999999999996</v>
      </c>
      <c r="ADQ41" s="287">
        <f t="shared" si="2553"/>
        <v>12</v>
      </c>
      <c r="ADR41" s="287">
        <f t="shared" si="2553"/>
        <v>12.000000000000002</v>
      </c>
      <c r="ADS41" s="287">
        <f t="shared" si="2553"/>
        <v>12.000000000000002</v>
      </c>
      <c r="ADT41" s="287">
        <f t="shared" si="2553"/>
        <v>12.000000000000002</v>
      </c>
      <c r="ADU41" s="287">
        <f t="shared" si="2553"/>
        <v>12.000000000000002</v>
      </c>
      <c r="ADV41" s="287">
        <f t="shared" si="2553"/>
        <v>12</v>
      </c>
      <c r="ADW41" s="287">
        <f t="shared" si="2553"/>
        <v>11.999999999999998</v>
      </c>
      <c r="ADX41" s="287">
        <f t="shared" si="2553"/>
        <v>11.999999999999998</v>
      </c>
      <c r="ADY41" s="287">
        <f t="shared" si="2553"/>
        <v>11.999999999999998</v>
      </c>
      <c r="ADZ41" s="287">
        <f t="shared" si="2553"/>
        <v>11.999999999999996</v>
      </c>
      <c r="AEA41" s="287">
        <f t="shared" si="2553"/>
        <v>12</v>
      </c>
      <c r="AEB41" s="287">
        <f t="shared" si="2553"/>
        <v>12.000000000000002</v>
      </c>
      <c r="AEC41" s="287">
        <f t="shared" si="2553"/>
        <v>12</v>
      </c>
      <c r="AED41" s="287">
        <f t="shared" si="2553"/>
        <v>12</v>
      </c>
      <c r="AEE41" s="287">
        <f t="shared" si="2553"/>
        <v>11.999999999999998</v>
      </c>
      <c r="AEF41" s="287">
        <f t="shared" si="2553"/>
        <v>11.999999999999998</v>
      </c>
      <c r="AEG41" s="287">
        <f t="shared" si="2553"/>
        <v>11.999999999999998</v>
      </c>
      <c r="AEH41" s="287">
        <f t="shared" si="2553"/>
        <v>11.999999999999998</v>
      </c>
      <c r="AEI41" s="287">
        <f t="shared" si="2553"/>
        <v>12</v>
      </c>
      <c r="AEJ41" s="287">
        <f t="shared" si="2553"/>
        <v>12</v>
      </c>
      <c r="AEK41" s="287">
        <f t="shared" si="2553"/>
        <v>12</v>
      </c>
      <c r="AEL41" s="287">
        <f t="shared" si="2553"/>
        <v>12</v>
      </c>
      <c r="AEM41" s="287">
        <f t="shared" si="2553"/>
        <v>12.000000000000002</v>
      </c>
      <c r="AEN41" s="287">
        <f t="shared" si="2553"/>
        <v>12</v>
      </c>
      <c r="AEO41" s="287">
        <f t="shared" si="2553"/>
        <v>12</v>
      </c>
      <c r="AEP41" s="287">
        <f t="shared" si="2553"/>
        <v>12</v>
      </c>
      <c r="AEQ41" s="287">
        <f t="shared" si="2553"/>
        <v>12</v>
      </c>
      <c r="AER41" s="287">
        <f t="shared" si="2553"/>
        <v>12.000000000000002</v>
      </c>
    </row>
    <row r="42" spans="1:877" x14ac:dyDescent="0.2">
      <c r="A42" s="15" t="s">
        <v>132</v>
      </c>
      <c r="B42" s="347">
        <f>+B43*31.1035</f>
        <v>48964.664196024212</v>
      </c>
      <c r="C42" s="348">
        <f t="shared" ref="C42:M42" si="2554">+C43*31.1035</f>
        <v>62077.315421774336</v>
      </c>
      <c r="D42" s="348">
        <f t="shared" si="2554"/>
        <v>56941.881637323851</v>
      </c>
      <c r="E42" s="348">
        <f t="shared" si="2554"/>
        <v>85579.393128182594</v>
      </c>
      <c r="F42" s="348">
        <f t="shared" si="2554"/>
        <v>78076.430968377637</v>
      </c>
      <c r="G42" s="348">
        <f t="shared" si="2554"/>
        <v>84277.428366325068</v>
      </c>
      <c r="H42" s="348">
        <f t="shared" si="2554"/>
        <v>120320.99864228533</v>
      </c>
      <c r="I42" s="348">
        <f t="shared" si="2554"/>
        <v>115755.02209787413</v>
      </c>
      <c r="J42" s="348">
        <f t="shared" si="2554"/>
        <v>118008.63290338981</v>
      </c>
      <c r="K42" s="348">
        <f t="shared" si="2554"/>
        <v>131750.84829940251</v>
      </c>
      <c r="L42" s="348">
        <f t="shared" si="2554"/>
        <v>132578.72935492411</v>
      </c>
      <c r="M42" s="348">
        <f t="shared" si="2554"/>
        <v>154034.76837845278</v>
      </c>
      <c r="N42" s="347">
        <f t="shared" ref="N42:N43" si="2555">+SUM(B42:D42)</f>
        <v>167983.86125512241</v>
      </c>
      <c r="O42" s="348">
        <f t="shared" ref="O42:O43" si="2556">+SUM(E42:G42)</f>
        <v>247933.25246288531</v>
      </c>
      <c r="P42" s="348">
        <f t="shared" ref="P42:P43" si="2557">+SUM(H42:J42)</f>
        <v>354084.65364354925</v>
      </c>
      <c r="Q42" s="349">
        <f t="shared" ref="Q42:Q43" si="2558">+SUM(K42:M42)</f>
        <v>418364.34603277943</v>
      </c>
      <c r="R42" s="347">
        <f>+SUM($B$42:B42)</f>
        <v>48964.664196024212</v>
      </c>
      <c r="S42" s="348">
        <f>+SUM($B$42:C42)</f>
        <v>111041.97961779856</v>
      </c>
      <c r="T42" s="348">
        <f>+SUM($B$42:D42)</f>
        <v>167983.86125512241</v>
      </c>
      <c r="U42" s="348">
        <f>+SUM($B$42:E42)</f>
        <v>253563.254383305</v>
      </c>
      <c r="V42" s="348">
        <f>+SUM($B$42:F42)</f>
        <v>331639.68535168265</v>
      </c>
      <c r="W42" s="348">
        <f>+SUM($B$42:G42)</f>
        <v>415917.11371800769</v>
      </c>
      <c r="X42" s="348">
        <f>+SUM($B$42:H42)</f>
        <v>536238.11236029305</v>
      </c>
      <c r="Y42" s="348">
        <f>+SUM($B$42:I42)</f>
        <v>651993.13445816713</v>
      </c>
      <c r="Z42" s="348">
        <f>+SUM($B$42:J42)</f>
        <v>770001.76736155688</v>
      </c>
      <c r="AA42" s="348">
        <f>+SUM($B$42:K42)</f>
        <v>901752.61566095939</v>
      </c>
      <c r="AB42" s="348">
        <f>+SUM($B$42:L42)</f>
        <v>1034331.3450158834</v>
      </c>
      <c r="AC42" s="349">
        <f>+SUM($B$42:M42)</f>
        <v>1188366.1133943363</v>
      </c>
      <c r="AD42" s="334">
        <f>+B42/AD6</f>
        <v>1958.5865678409684</v>
      </c>
      <c r="AE42" s="334">
        <f t="shared" ref="AE42:AO42" si="2559">+C42/AE6</f>
        <v>2002.4940458636881</v>
      </c>
      <c r="AF42" s="334">
        <f t="shared" si="2559"/>
        <v>2033.6386299044232</v>
      </c>
      <c r="AG42" s="334">
        <f t="shared" si="2559"/>
        <v>2760.6255847800835</v>
      </c>
      <c r="AH42" s="334">
        <f t="shared" si="2559"/>
        <v>2602.5476989459212</v>
      </c>
      <c r="AI42" s="334">
        <f t="shared" si="2559"/>
        <v>2718.6267214943568</v>
      </c>
      <c r="AJ42" s="334">
        <f t="shared" si="2559"/>
        <v>4010.6999547428441</v>
      </c>
      <c r="AK42" s="334">
        <f t="shared" si="2559"/>
        <v>3734.0329708991653</v>
      </c>
      <c r="AL42" s="334">
        <f t="shared" si="2559"/>
        <v>3806.7300936577358</v>
      </c>
      <c r="AM42" s="334">
        <f t="shared" si="2559"/>
        <v>4391.6949433134168</v>
      </c>
      <c r="AN42" s="334">
        <f t="shared" si="2559"/>
        <v>4276.7332049975521</v>
      </c>
      <c r="AO42" s="334">
        <f t="shared" si="2559"/>
        <v>4278.7435660681331</v>
      </c>
      <c r="AP42" s="347">
        <f>+$AD$42*AP6</f>
        <v>1958.5865678409684</v>
      </c>
      <c r="AQ42" s="348">
        <f t="shared" ref="AQ42:BN42" si="2560">+$AD$42*AQ6</f>
        <v>3917.1731356819369</v>
      </c>
      <c r="AR42" s="348">
        <f t="shared" si="2560"/>
        <v>5875.7597035229055</v>
      </c>
      <c r="AS42" s="348">
        <f t="shared" si="2560"/>
        <v>7834.3462713638737</v>
      </c>
      <c r="AT42" s="348">
        <f t="shared" si="2560"/>
        <v>9792.9328392048428</v>
      </c>
      <c r="AU42" s="348">
        <f t="shared" si="2560"/>
        <v>11751.519407045811</v>
      </c>
      <c r="AV42" s="348">
        <f t="shared" si="2560"/>
        <v>13710.105974886779</v>
      </c>
      <c r="AW42" s="348">
        <f t="shared" si="2560"/>
        <v>15668.692542727747</v>
      </c>
      <c r="AX42" s="348">
        <f t="shared" si="2560"/>
        <v>17627.279110568717</v>
      </c>
      <c r="AY42" s="348">
        <f t="shared" si="2560"/>
        <v>19585.865678409686</v>
      </c>
      <c r="AZ42" s="348">
        <f t="shared" si="2560"/>
        <v>21544.452246250654</v>
      </c>
      <c r="BA42" s="348">
        <f t="shared" si="2560"/>
        <v>23503.038814091622</v>
      </c>
      <c r="BB42" s="348">
        <f t="shared" si="2560"/>
        <v>25461.62538193259</v>
      </c>
      <c r="BC42" s="348">
        <f t="shared" si="2560"/>
        <v>27420.211949773558</v>
      </c>
      <c r="BD42" s="348">
        <f t="shared" si="2560"/>
        <v>29378.798517614527</v>
      </c>
      <c r="BE42" s="348">
        <f t="shared" si="2560"/>
        <v>31337.385085455495</v>
      </c>
      <c r="BF42" s="348">
        <f t="shared" si="2560"/>
        <v>33295.971653296467</v>
      </c>
      <c r="BG42" s="348">
        <f t="shared" si="2560"/>
        <v>35254.558221137435</v>
      </c>
      <c r="BH42" s="348">
        <f t="shared" si="2560"/>
        <v>37213.144788978403</v>
      </c>
      <c r="BI42" s="348">
        <f t="shared" si="2560"/>
        <v>39171.731356819371</v>
      </c>
      <c r="BJ42" s="348">
        <f t="shared" si="2560"/>
        <v>41130.317924660339</v>
      </c>
      <c r="BK42" s="348">
        <f t="shared" si="2560"/>
        <v>43088.904492501308</v>
      </c>
      <c r="BL42" s="348">
        <f t="shared" si="2560"/>
        <v>45047.491060342276</v>
      </c>
      <c r="BM42" s="348">
        <f t="shared" si="2560"/>
        <v>47006.077628183244</v>
      </c>
      <c r="BN42" s="349">
        <f t="shared" si="2560"/>
        <v>48964.664196024212</v>
      </c>
      <c r="BO42" s="347">
        <f t="shared" ref="BO42:CS42" si="2561">+$AE$42*BO6</f>
        <v>2002.4940458636881</v>
      </c>
      <c r="BP42" s="348">
        <f t="shared" si="2561"/>
        <v>4004.9880917273763</v>
      </c>
      <c r="BQ42" s="348">
        <f t="shared" si="2561"/>
        <v>6007.4821375910642</v>
      </c>
      <c r="BR42" s="348">
        <f t="shared" si="2561"/>
        <v>8009.9761834547526</v>
      </c>
      <c r="BS42" s="348">
        <f t="shared" si="2561"/>
        <v>10012.47022931844</v>
      </c>
      <c r="BT42" s="348">
        <f t="shared" si="2561"/>
        <v>12014.964275182128</v>
      </c>
      <c r="BU42" s="348">
        <f t="shared" si="2561"/>
        <v>14017.458321045817</v>
      </c>
      <c r="BV42" s="348">
        <f t="shared" si="2561"/>
        <v>16019.952366909505</v>
      </c>
      <c r="BW42" s="348">
        <f t="shared" si="2561"/>
        <v>18022.446412773192</v>
      </c>
      <c r="BX42" s="348">
        <f t="shared" si="2561"/>
        <v>20024.94045863688</v>
      </c>
      <c r="BY42" s="348">
        <f t="shared" si="2561"/>
        <v>22027.434504500568</v>
      </c>
      <c r="BZ42" s="348">
        <f t="shared" si="2561"/>
        <v>24029.928550364257</v>
      </c>
      <c r="CA42" s="348">
        <f t="shared" si="2561"/>
        <v>26032.422596227945</v>
      </c>
      <c r="CB42" s="348">
        <f t="shared" si="2561"/>
        <v>28034.916642091634</v>
      </c>
      <c r="CC42" s="348">
        <f t="shared" si="2561"/>
        <v>30037.410687955322</v>
      </c>
      <c r="CD42" s="348">
        <f t="shared" si="2561"/>
        <v>32039.90473381901</v>
      </c>
      <c r="CE42" s="348">
        <f t="shared" si="2561"/>
        <v>34042.398779682699</v>
      </c>
      <c r="CF42" s="348">
        <f t="shared" si="2561"/>
        <v>36044.892825546383</v>
      </c>
      <c r="CG42" s="348">
        <f t="shared" si="2561"/>
        <v>38047.386871410075</v>
      </c>
      <c r="CH42" s="348">
        <f t="shared" si="2561"/>
        <v>40049.88091727376</v>
      </c>
      <c r="CI42" s="348">
        <f t="shared" si="2561"/>
        <v>42052.374963137452</v>
      </c>
      <c r="CJ42" s="348">
        <f t="shared" si="2561"/>
        <v>44054.869009001137</v>
      </c>
      <c r="CK42" s="348">
        <f t="shared" si="2561"/>
        <v>46057.363054864829</v>
      </c>
      <c r="CL42" s="348">
        <f t="shared" si="2561"/>
        <v>48059.857100728514</v>
      </c>
      <c r="CM42" s="348">
        <f t="shared" si="2561"/>
        <v>50062.351146592206</v>
      </c>
      <c r="CN42" s="348">
        <f t="shared" si="2561"/>
        <v>52064.84519245589</v>
      </c>
      <c r="CO42" s="348">
        <f t="shared" si="2561"/>
        <v>54067.339238319582</v>
      </c>
      <c r="CP42" s="348">
        <f t="shared" si="2561"/>
        <v>56069.833284183267</v>
      </c>
      <c r="CQ42" s="348">
        <f t="shared" si="2561"/>
        <v>58072.327330046959</v>
      </c>
      <c r="CR42" s="348">
        <f t="shared" si="2561"/>
        <v>60074.821375910644</v>
      </c>
      <c r="CS42" s="349">
        <f t="shared" si="2561"/>
        <v>62077.315421774336</v>
      </c>
      <c r="CT42" s="347">
        <f t="shared" ref="CT42:DU42" si="2562">+$AF$42*CT6</f>
        <v>2033.6386299044232</v>
      </c>
      <c r="CU42" s="348">
        <f t="shared" si="2562"/>
        <v>4067.2772598088463</v>
      </c>
      <c r="CV42" s="348">
        <f t="shared" si="2562"/>
        <v>6100.9158897132693</v>
      </c>
      <c r="CW42" s="348">
        <f t="shared" si="2562"/>
        <v>8134.5545196176927</v>
      </c>
      <c r="CX42" s="348">
        <f t="shared" si="2562"/>
        <v>10168.193149522116</v>
      </c>
      <c r="CY42" s="348">
        <f t="shared" si="2562"/>
        <v>12201.831779426539</v>
      </c>
      <c r="CZ42" s="348">
        <f t="shared" si="2562"/>
        <v>14235.470409330963</v>
      </c>
      <c r="DA42" s="348">
        <f t="shared" si="2562"/>
        <v>16269.109039235385</v>
      </c>
      <c r="DB42" s="348">
        <f t="shared" si="2562"/>
        <v>18302.747669139808</v>
      </c>
      <c r="DC42" s="348">
        <f t="shared" si="2562"/>
        <v>20336.386299044232</v>
      </c>
      <c r="DD42" s="348">
        <f t="shared" si="2562"/>
        <v>22370.024928948656</v>
      </c>
      <c r="DE42" s="348">
        <f t="shared" si="2562"/>
        <v>24403.663558853077</v>
      </c>
      <c r="DF42" s="348">
        <f t="shared" si="2562"/>
        <v>26437.302188757501</v>
      </c>
      <c r="DG42" s="348">
        <f t="shared" si="2562"/>
        <v>28470.940818661926</v>
      </c>
      <c r="DH42" s="348">
        <f t="shared" si="2562"/>
        <v>30504.579448566346</v>
      </c>
      <c r="DI42" s="348">
        <f t="shared" si="2562"/>
        <v>32538.218078470771</v>
      </c>
      <c r="DJ42" s="348">
        <f t="shared" si="2562"/>
        <v>34571.856708375191</v>
      </c>
      <c r="DK42" s="348">
        <f t="shared" si="2562"/>
        <v>36605.495338279616</v>
      </c>
      <c r="DL42" s="348">
        <f t="shared" si="2562"/>
        <v>38639.13396818404</v>
      </c>
      <c r="DM42" s="348">
        <f t="shared" si="2562"/>
        <v>40672.772598088464</v>
      </c>
      <c r="DN42" s="348">
        <f t="shared" si="2562"/>
        <v>42706.411227992889</v>
      </c>
      <c r="DO42" s="348">
        <f t="shared" si="2562"/>
        <v>44740.049857897313</v>
      </c>
      <c r="DP42" s="348">
        <f t="shared" si="2562"/>
        <v>46773.68848780173</v>
      </c>
      <c r="DQ42" s="348">
        <f t="shared" si="2562"/>
        <v>48807.327117706154</v>
      </c>
      <c r="DR42" s="348">
        <f t="shared" si="2562"/>
        <v>50840.965747610579</v>
      </c>
      <c r="DS42" s="348">
        <f t="shared" si="2562"/>
        <v>52874.604377515003</v>
      </c>
      <c r="DT42" s="348">
        <f t="shared" si="2562"/>
        <v>54908.243007419427</v>
      </c>
      <c r="DU42" s="348">
        <f t="shared" si="2562"/>
        <v>56941.881637323851</v>
      </c>
      <c r="DV42" s="347">
        <f t="shared" ref="DV42:EZ42" si="2563">+$AG$42*DV6</f>
        <v>2760.6255847800835</v>
      </c>
      <c r="DW42" s="348">
        <f t="shared" si="2563"/>
        <v>5521.251169560167</v>
      </c>
      <c r="DX42" s="348">
        <f t="shared" si="2563"/>
        <v>8281.87675434025</v>
      </c>
      <c r="DY42" s="348">
        <f t="shared" si="2563"/>
        <v>11042.502339120334</v>
      </c>
      <c r="DZ42" s="348">
        <f t="shared" si="2563"/>
        <v>13803.127923900418</v>
      </c>
      <c r="EA42" s="348">
        <f t="shared" si="2563"/>
        <v>16563.7535086805</v>
      </c>
      <c r="EB42" s="348">
        <f t="shared" si="2563"/>
        <v>19324.379093460586</v>
      </c>
      <c r="EC42" s="348">
        <f t="shared" si="2563"/>
        <v>22085.004678240668</v>
      </c>
      <c r="ED42" s="348">
        <f t="shared" si="2563"/>
        <v>24845.63026302075</v>
      </c>
      <c r="EE42" s="348">
        <f t="shared" si="2563"/>
        <v>27606.255847800836</v>
      </c>
      <c r="EF42" s="348">
        <f t="shared" si="2563"/>
        <v>30366.881432580918</v>
      </c>
      <c r="EG42" s="348">
        <f t="shared" si="2563"/>
        <v>33127.507017361</v>
      </c>
      <c r="EH42" s="348">
        <f t="shared" si="2563"/>
        <v>35888.132602141086</v>
      </c>
      <c r="EI42" s="348">
        <f t="shared" si="2563"/>
        <v>38648.758186921172</v>
      </c>
      <c r="EJ42" s="348">
        <f t="shared" si="2563"/>
        <v>41409.38377170125</v>
      </c>
      <c r="EK42" s="348">
        <f t="shared" si="2563"/>
        <v>44170.009356481336</v>
      </c>
      <c r="EL42" s="348">
        <f t="shared" si="2563"/>
        <v>46930.634941261422</v>
      </c>
      <c r="EM42" s="348">
        <f t="shared" si="2563"/>
        <v>49691.2605260415</v>
      </c>
      <c r="EN42" s="348">
        <f t="shared" si="2563"/>
        <v>52451.886110821586</v>
      </c>
      <c r="EO42" s="348">
        <f t="shared" si="2563"/>
        <v>55212.511695601672</v>
      </c>
      <c r="EP42" s="348">
        <f t="shared" si="2563"/>
        <v>57973.13728038175</v>
      </c>
      <c r="EQ42" s="348">
        <f t="shared" si="2563"/>
        <v>60733.762865161836</v>
      </c>
      <c r="ER42" s="348">
        <f t="shared" si="2563"/>
        <v>63494.388449941922</v>
      </c>
      <c r="ES42" s="348">
        <f t="shared" si="2563"/>
        <v>66255.014034722</v>
      </c>
      <c r="ET42" s="348">
        <f t="shared" si="2563"/>
        <v>69015.639619502093</v>
      </c>
      <c r="EU42" s="348">
        <f t="shared" si="2563"/>
        <v>71776.265204282172</v>
      </c>
      <c r="EV42" s="348">
        <f t="shared" si="2563"/>
        <v>74536.89078906225</v>
      </c>
      <c r="EW42" s="348">
        <f t="shared" si="2563"/>
        <v>77297.516373842343</v>
      </c>
      <c r="EX42" s="348">
        <f t="shared" si="2563"/>
        <v>80058.141958622422</v>
      </c>
      <c r="EY42" s="348">
        <f t="shared" si="2563"/>
        <v>82818.7675434025</v>
      </c>
      <c r="EZ42" s="348">
        <f t="shared" si="2563"/>
        <v>85579.393128182594</v>
      </c>
      <c r="FA42" s="347">
        <f t="shared" ref="FA42:GD42" si="2564">+$AH$42*FA6</f>
        <v>2602.5476989459212</v>
      </c>
      <c r="FB42" s="348">
        <f t="shared" si="2564"/>
        <v>5205.0953978918424</v>
      </c>
      <c r="FC42" s="348">
        <f t="shared" si="2564"/>
        <v>7807.6430968377636</v>
      </c>
      <c r="FD42" s="348">
        <f t="shared" si="2564"/>
        <v>10410.190795783685</v>
      </c>
      <c r="FE42" s="348">
        <f t="shared" si="2564"/>
        <v>13012.738494729605</v>
      </c>
      <c r="FF42" s="348">
        <f t="shared" si="2564"/>
        <v>15615.286193675527</v>
      </c>
      <c r="FG42" s="348">
        <f t="shared" si="2564"/>
        <v>18217.833892621449</v>
      </c>
      <c r="FH42" s="348">
        <f t="shared" si="2564"/>
        <v>20820.381591567369</v>
      </c>
      <c r="FI42" s="348">
        <f t="shared" si="2564"/>
        <v>23422.92929051329</v>
      </c>
      <c r="FJ42" s="348">
        <f t="shared" si="2564"/>
        <v>26025.47698945921</v>
      </c>
      <c r="FK42" s="348">
        <f t="shared" si="2564"/>
        <v>28628.024688405134</v>
      </c>
      <c r="FL42" s="348">
        <f t="shared" si="2564"/>
        <v>31230.572387351054</v>
      </c>
      <c r="FM42" s="348">
        <f t="shared" si="2564"/>
        <v>33833.120086296978</v>
      </c>
      <c r="FN42" s="348">
        <f t="shared" si="2564"/>
        <v>36435.667785242898</v>
      </c>
      <c r="FO42" s="348">
        <f t="shared" si="2564"/>
        <v>39038.215484188819</v>
      </c>
      <c r="FP42" s="348">
        <f t="shared" si="2564"/>
        <v>41640.763183134739</v>
      </c>
      <c r="FQ42" s="348">
        <f t="shared" si="2564"/>
        <v>44243.310882080659</v>
      </c>
      <c r="FR42" s="348">
        <f t="shared" si="2564"/>
        <v>46845.858581026579</v>
      </c>
      <c r="FS42" s="348">
        <f t="shared" si="2564"/>
        <v>49448.4062799725</v>
      </c>
      <c r="FT42" s="348">
        <f t="shared" si="2564"/>
        <v>52050.95397891842</v>
      </c>
      <c r="FU42" s="348">
        <f t="shared" si="2564"/>
        <v>54653.501677864348</v>
      </c>
      <c r="FV42" s="348">
        <f t="shared" si="2564"/>
        <v>57256.049376810268</v>
      </c>
      <c r="FW42" s="348">
        <f t="shared" si="2564"/>
        <v>59858.597075756188</v>
      </c>
      <c r="FX42" s="348">
        <f t="shared" si="2564"/>
        <v>62461.144774702108</v>
      </c>
      <c r="FY42" s="348">
        <f t="shared" si="2564"/>
        <v>65063.692473648029</v>
      </c>
      <c r="FZ42" s="348">
        <f t="shared" si="2564"/>
        <v>67666.240172593956</v>
      </c>
      <c r="GA42" s="348">
        <f t="shared" si="2564"/>
        <v>70268.787871539869</v>
      </c>
      <c r="GB42" s="348">
        <f t="shared" si="2564"/>
        <v>72871.335570485797</v>
      </c>
      <c r="GC42" s="348">
        <f t="shared" si="2564"/>
        <v>75473.88326943171</v>
      </c>
      <c r="GD42" s="348">
        <f t="shared" si="2564"/>
        <v>78076.430968377637</v>
      </c>
      <c r="GE42" s="347">
        <f t="shared" ref="GE42:HI42" si="2565">+$AI$42*GE6</f>
        <v>2718.6267214943568</v>
      </c>
      <c r="GF42" s="348">
        <f t="shared" si="2565"/>
        <v>5437.2534429887137</v>
      </c>
      <c r="GG42" s="348">
        <f t="shared" si="2565"/>
        <v>8155.880164483071</v>
      </c>
      <c r="GH42" s="348">
        <f t="shared" si="2565"/>
        <v>10874.506885977427</v>
      </c>
      <c r="GI42" s="348">
        <f t="shared" si="2565"/>
        <v>13593.133607471784</v>
      </c>
      <c r="GJ42" s="348">
        <f t="shared" si="2565"/>
        <v>16311.760328966142</v>
      </c>
      <c r="GK42" s="348">
        <f t="shared" si="2565"/>
        <v>19030.387050460497</v>
      </c>
      <c r="GL42" s="348">
        <f t="shared" si="2565"/>
        <v>21749.013771954855</v>
      </c>
      <c r="GM42" s="348">
        <f t="shared" si="2565"/>
        <v>24467.640493449213</v>
      </c>
      <c r="GN42" s="348">
        <f t="shared" si="2565"/>
        <v>27186.267214943568</v>
      </c>
      <c r="GO42" s="348">
        <f t="shared" si="2565"/>
        <v>29904.893936437926</v>
      </c>
      <c r="GP42" s="348">
        <f t="shared" si="2565"/>
        <v>32623.520657932284</v>
      </c>
      <c r="GQ42" s="348">
        <f t="shared" si="2565"/>
        <v>35342.147379426642</v>
      </c>
      <c r="GR42" s="348">
        <f t="shared" si="2565"/>
        <v>38060.774100920993</v>
      </c>
      <c r="GS42" s="348">
        <f t="shared" si="2565"/>
        <v>40779.400822415351</v>
      </c>
      <c r="GT42" s="348">
        <f t="shared" si="2565"/>
        <v>43498.027543909709</v>
      </c>
      <c r="GU42" s="348">
        <f t="shared" si="2565"/>
        <v>46216.654265404068</v>
      </c>
      <c r="GV42" s="348">
        <f t="shared" si="2565"/>
        <v>48935.280986898426</v>
      </c>
      <c r="GW42" s="348">
        <f t="shared" si="2565"/>
        <v>51653.907708392777</v>
      </c>
      <c r="GX42" s="348">
        <f t="shared" si="2565"/>
        <v>54372.534429887135</v>
      </c>
      <c r="GY42" s="348">
        <f t="shared" si="2565"/>
        <v>57091.161151381493</v>
      </c>
      <c r="GZ42" s="348">
        <f t="shared" si="2565"/>
        <v>59809.787872875851</v>
      </c>
      <c r="HA42" s="348">
        <f t="shared" si="2565"/>
        <v>62528.41459437021</v>
      </c>
      <c r="HB42" s="348">
        <f t="shared" si="2565"/>
        <v>65247.041315864568</v>
      </c>
      <c r="HC42" s="348">
        <f t="shared" si="2565"/>
        <v>67965.668037358919</v>
      </c>
      <c r="HD42" s="348">
        <f t="shared" si="2565"/>
        <v>70684.294758853284</v>
      </c>
      <c r="HE42" s="348">
        <f t="shared" si="2565"/>
        <v>73402.921480347635</v>
      </c>
      <c r="HF42" s="348">
        <f t="shared" si="2565"/>
        <v>76121.548201841986</v>
      </c>
      <c r="HG42" s="348">
        <f t="shared" si="2565"/>
        <v>78840.174923336352</v>
      </c>
      <c r="HH42" s="348">
        <f t="shared" si="2565"/>
        <v>81558.801644830703</v>
      </c>
      <c r="HI42" s="349">
        <f t="shared" si="2565"/>
        <v>84277.428366325068</v>
      </c>
      <c r="HJ42" s="347">
        <f t="shared" ref="HJ42:IM42" si="2566">+$AJ$42*HJ6</f>
        <v>4010.6999547428441</v>
      </c>
      <c r="HK42" s="348">
        <f t="shared" si="2566"/>
        <v>8021.3999094856881</v>
      </c>
      <c r="HL42" s="348">
        <f t="shared" si="2566"/>
        <v>12032.099864228532</v>
      </c>
      <c r="HM42" s="348">
        <f t="shared" si="2566"/>
        <v>16042.799818971376</v>
      </c>
      <c r="HN42" s="348">
        <f t="shared" si="2566"/>
        <v>20053.499773714218</v>
      </c>
      <c r="HO42" s="348">
        <f t="shared" si="2566"/>
        <v>24064.199728457064</v>
      </c>
      <c r="HP42" s="348">
        <f t="shared" si="2566"/>
        <v>28074.89968319991</v>
      </c>
      <c r="HQ42" s="348">
        <f t="shared" si="2566"/>
        <v>32085.599637942752</v>
      </c>
      <c r="HR42" s="348">
        <f t="shared" si="2566"/>
        <v>36096.299592685595</v>
      </c>
      <c r="HS42" s="348">
        <f t="shared" si="2566"/>
        <v>40106.999547428437</v>
      </c>
      <c r="HT42" s="348">
        <f t="shared" si="2566"/>
        <v>44117.699502171286</v>
      </c>
      <c r="HU42" s="348">
        <f t="shared" si="2566"/>
        <v>48128.399456914129</v>
      </c>
      <c r="HV42" s="348">
        <f t="shared" si="2566"/>
        <v>52139.099411656971</v>
      </c>
      <c r="HW42" s="348">
        <f t="shared" si="2566"/>
        <v>56149.79936639982</v>
      </c>
      <c r="HX42" s="348">
        <f t="shared" si="2566"/>
        <v>60160.499321142663</v>
      </c>
      <c r="HY42" s="348">
        <f t="shared" si="2566"/>
        <v>64171.199275885505</v>
      </c>
      <c r="HZ42" s="348">
        <f t="shared" si="2566"/>
        <v>68181.899230628347</v>
      </c>
      <c r="IA42" s="348">
        <f t="shared" si="2566"/>
        <v>72192.599185371189</v>
      </c>
      <c r="IB42" s="348">
        <f t="shared" si="2566"/>
        <v>76203.299140114032</v>
      </c>
      <c r="IC42" s="348">
        <f t="shared" si="2566"/>
        <v>80213.999094856874</v>
      </c>
      <c r="ID42" s="348">
        <f t="shared" si="2566"/>
        <v>84224.699049599731</v>
      </c>
      <c r="IE42" s="348">
        <f t="shared" si="2566"/>
        <v>88235.399004342573</v>
      </c>
      <c r="IF42" s="348">
        <f t="shared" si="2566"/>
        <v>92246.098959085415</v>
      </c>
      <c r="IG42" s="348">
        <f t="shared" si="2566"/>
        <v>96256.798913828257</v>
      </c>
      <c r="IH42" s="348">
        <f t="shared" si="2566"/>
        <v>100267.4988685711</v>
      </c>
      <c r="II42" s="348">
        <f t="shared" si="2566"/>
        <v>104278.19882331394</v>
      </c>
      <c r="IJ42" s="348">
        <f t="shared" si="2566"/>
        <v>108288.89877805678</v>
      </c>
      <c r="IK42" s="348">
        <f t="shared" si="2566"/>
        <v>112299.59873279964</v>
      </c>
      <c r="IL42" s="348">
        <f t="shared" si="2566"/>
        <v>116310.29868754248</v>
      </c>
      <c r="IM42" s="348">
        <f t="shared" si="2566"/>
        <v>120320.99864228533</v>
      </c>
      <c r="IN42" s="347">
        <f t="shared" ref="IN42:JR42" si="2567">+$AK$42*IN6</f>
        <v>3734.0329708991653</v>
      </c>
      <c r="IO42" s="348">
        <f t="shared" si="2567"/>
        <v>7468.0659417983306</v>
      </c>
      <c r="IP42" s="348">
        <f t="shared" si="2567"/>
        <v>11202.098912697496</v>
      </c>
      <c r="IQ42" s="348">
        <f t="shared" si="2567"/>
        <v>14936.131883596661</v>
      </c>
      <c r="IR42" s="348">
        <f t="shared" si="2567"/>
        <v>18670.164854495826</v>
      </c>
      <c r="IS42" s="348">
        <f t="shared" si="2567"/>
        <v>22404.197825394993</v>
      </c>
      <c r="IT42" s="348">
        <f t="shared" si="2567"/>
        <v>26138.230796294156</v>
      </c>
      <c r="IU42" s="348">
        <f t="shared" si="2567"/>
        <v>29872.263767193323</v>
      </c>
      <c r="IV42" s="348">
        <f t="shared" si="2567"/>
        <v>33606.296738092489</v>
      </c>
      <c r="IW42" s="348">
        <f t="shared" si="2567"/>
        <v>37340.329708991652</v>
      </c>
      <c r="IX42" s="348">
        <f t="shared" si="2567"/>
        <v>41074.362679890815</v>
      </c>
      <c r="IY42" s="348">
        <f t="shared" si="2567"/>
        <v>44808.395650789986</v>
      </c>
      <c r="IZ42" s="348">
        <f t="shared" si="2567"/>
        <v>48542.428621689149</v>
      </c>
      <c r="JA42" s="348">
        <f t="shared" si="2567"/>
        <v>52276.461592588312</v>
      </c>
      <c r="JB42" s="348">
        <f t="shared" si="2567"/>
        <v>56010.494563487482</v>
      </c>
      <c r="JC42" s="348">
        <f t="shared" si="2567"/>
        <v>59744.527534386645</v>
      </c>
      <c r="JD42" s="348">
        <f t="shared" si="2567"/>
        <v>63478.560505285808</v>
      </c>
      <c r="JE42" s="348">
        <f t="shared" si="2567"/>
        <v>67212.593476184978</v>
      </c>
      <c r="JF42" s="348">
        <f t="shared" si="2567"/>
        <v>70946.626447084142</v>
      </c>
      <c r="JG42" s="348">
        <f t="shared" si="2567"/>
        <v>74680.659417983305</v>
      </c>
      <c r="JH42" s="348">
        <f t="shared" si="2567"/>
        <v>78414.692388882468</v>
      </c>
      <c r="JI42" s="348">
        <f t="shared" si="2567"/>
        <v>82148.725359781631</v>
      </c>
      <c r="JJ42" s="348">
        <f t="shared" si="2567"/>
        <v>85882.758330680808</v>
      </c>
      <c r="JK42" s="348">
        <f t="shared" si="2567"/>
        <v>89616.791301579971</v>
      </c>
      <c r="JL42" s="348">
        <f t="shared" si="2567"/>
        <v>93350.824272479134</v>
      </c>
      <c r="JM42" s="348">
        <f t="shared" si="2567"/>
        <v>97084.857243378297</v>
      </c>
      <c r="JN42" s="348">
        <f t="shared" si="2567"/>
        <v>100818.89021427746</v>
      </c>
      <c r="JO42" s="348">
        <f t="shared" si="2567"/>
        <v>104552.92318517662</v>
      </c>
      <c r="JP42" s="348">
        <f t="shared" si="2567"/>
        <v>108286.9561560758</v>
      </c>
      <c r="JQ42" s="348">
        <f t="shared" si="2567"/>
        <v>112020.98912697496</v>
      </c>
      <c r="JR42" s="349">
        <f t="shared" si="2567"/>
        <v>115755.02209787413</v>
      </c>
      <c r="JS42" s="347">
        <f t="shared" ref="JS42:KW42" si="2568">+$AL$42*JS6</f>
        <v>3806.7300936577358</v>
      </c>
      <c r="JT42" s="348">
        <f t="shared" si="2568"/>
        <v>7613.4601873154716</v>
      </c>
      <c r="JU42" s="348">
        <f t="shared" si="2568"/>
        <v>11420.190280973207</v>
      </c>
      <c r="JV42" s="348">
        <f t="shared" si="2568"/>
        <v>15226.920374630943</v>
      </c>
      <c r="JW42" s="348">
        <f t="shared" si="2568"/>
        <v>19033.650468288681</v>
      </c>
      <c r="JX42" s="348">
        <f t="shared" si="2568"/>
        <v>22840.380561946415</v>
      </c>
      <c r="JY42" s="348">
        <f t="shared" si="2568"/>
        <v>26647.110655604149</v>
      </c>
      <c r="JZ42" s="348">
        <f t="shared" si="2568"/>
        <v>30453.840749261886</v>
      </c>
      <c r="KA42" s="348">
        <f t="shared" si="2568"/>
        <v>34260.570842919624</v>
      </c>
      <c r="KB42" s="348">
        <f t="shared" si="2568"/>
        <v>38067.300936577361</v>
      </c>
      <c r="KC42" s="348">
        <f t="shared" si="2568"/>
        <v>41874.031030235092</v>
      </c>
      <c r="KD42" s="348">
        <f t="shared" si="2568"/>
        <v>45680.761123892829</v>
      </c>
      <c r="KE42" s="348">
        <f t="shared" si="2568"/>
        <v>49487.491217550567</v>
      </c>
      <c r="KF42" s="348">
        <f t="shared" si="2568"/>
        <v>53294.221311208297</v>
      </c>
      <c r="KG42" s="348">
        <f t="shared" si="2568"/>
        <v>57100.951404866035</v>
      </c>
      <c r="KH42" s="348">
        <f t="shared" si="2568"/>
        <v>60907.681498523772</v>
      </c>
      <c r="KI42" s="348">
        <f t="shared" si="2568"/>
        <v>64714.41159218151</v>
      </c>
      <c r="KJ42" s="348">
        <f t="shared" si="2568"/>
        <v>68521.141685839248</v>
      </c>
      <c r="KK42" s="348">
        <f t="shared" si="2568"/>
        <v>72327.871779496985</v>
      </c>
      <c r="KL42" s="348">
        <f t="shared" si="2568"/>
        <v>76134.601873154723</v>
      </c>
      <c r="KM42" s="348">
        <f t="shared" si="2568"/>
        <v>79941.331966812446</v>
      </c>
      <c r="KN42" s="348">
        <f t="shared" si="2568"/>
        <v>83748.062060470183</v>
      </c>
      <c r="KO42" s="348">
        <f t="shared" si="2568"/>
        <v>87554.792154127921</v>
      </c>
      <c r="KP42" s="348">
        <f t="shared" si="2568"/>
        <v>91361.522247785659</v>
      </c>
      <c r="KQ42" s="348">
        <f t="shared" si="2568"/>
        <v>95168.252341443396</v>
      </c>
      <c r="KR42" s="348">
        <f t="shared" si="2568"/>
        <v>98974.982435101134</v>
      </c>
      <c r="KS42" s="348">
        <f t="shared" si="2568"/>
        <v>102781.71252875887</v>
      </c>
      <c r="KT42" s="348">
        <f t="shared" si="2568"/>
        <v>106588.44262241659</v>
      </c>
      <c r="KU42" s="348">
        <f t="shared" si="2568"/>
        <v>110395.17271607433</v>
      </c>
      <c r="KV42" s="348">
        <f t="shared" si="2568"/>
        <v>114201.90280973207</v>
      </c>
      <c r="KW42" s="349">
        <f t="shared" si="2568"/>
        <v>118008.63290338981</v>
      </c>
      <c r="KX42" s="347">
        <f t="shared" ref="KX42:MA42" si="2569">+$AM$42*KX6</f>
        <v>4391.6949433134168</v>
      </c>
      <c r="KY42" s="348">
        <f t="shared" si="2569"/>
        <v>8783.3898866268337</v>
      </c>
      <c r="KZ42" s="348">
        <f t="shared" si="2569"/>
        <v>13175.08482994025</v>
      </c>
      <c r="LA42" s="348">
        <f t="shared" si="2569"/>
        <v>17566.779773253667</v>
      </c>
      <c r="LB42" s="348">
        <f t="shared" si="2569"/>
        <v>21958.474716567085</v>
      </c>
      <c r="LC42" s="348">
        <f t="shared" si="2569"/>
        <v>26350.169659880499</v>
      </c>
      <c r="LD42" s="348">
        <f t="shared" si="2569"/>
        <v>30741.864603193917</v>
      </c>
      <c r="LE42" s="348">
        <f t="shared" si="2569"/>
        <v>35133.559546507335</v>
      </c>
      <c r="LF42" s="348">
        <f t="shared" si="2569"/>
        <v>39525.254489820749</v>
      </c>
      <c r="LG42" s="348">
        <f t="shared" si="2569"/>
        <v>43916.94943313417</v>
      </c>
      <c r="LH42" s="348">
        <f t="shared" si="2569"/>
        <v>48308.644376447584</v>
      </c>
      <c r="LI42" s="348">
        <f t="shared" si="2569"/>
        <v>52700.339319760998</v>
      </c>
      <c r="LJ42" s="348">
        <f t="shared" si="2569"/>
        <v>57092.03426307442</v>
      </c>
      <c r="LK42" s="348">
        <f t="shared" si="2569"/>
        <v>61483.729206387834</v>
      </c>
      <c r="LL42" s="348">
        <f t="shared" si="2569"/>
        <v>65875.424149701255</v>
      </c>
      <c r="LM42" s="348">
        <f t="shared" si="2569"/>
        <v>70267.119093014669</v>
      </c>
      <c r="LN42" s="348">
        <f t="shared" si="2569"/>
        <v>74658.814036328084</v>
      </c>
      <c r="LO42" s="348">
        <f t="shared" si="2569"/>
        <v>79050.508979641498</v>
      </c>
      <c r="LP42" s="348">
        <f t="shared" si="2569"/>
        <v>83442.203922954926</v>
      </c>
      <c r="LQ42" s="348">
        <f t="shared" si="2569"/>
        <v>87833.89886626834</v>
      </c>
      <c r="LR42" s="348">
        <f t="shared" si="2569"/>
        <v>92225.593809581755</v>
      </c>
      <c r="LS42" s="348">
        <f t="shared" si="2569"/>
        <v>96617.288752895169</v>
      </c>
      <c r="LT42" s="348">
        <f t="shared" si="2569"/>
        <v>101008.98369620858</v>
      </c>
      <c r="LU42" s="348">
        <f t="shared" si="2569"/>
        <v>105400.678639522</v>
      </c>
      <c r="LV42" s="348">
        <f t="shared" si="2569"/>
        <v>109792.37358283543</v>
      </c>
      <c r="LW42" s="348">
        <f t="shared" si="2569"/>
        <v>114184.06852614884</v>
      </c>
      <c r="LX42" s="348">
        <f t="shared" si="2569"/>
        <v>118575.76346946225</v>
      </c>
      <c r="LY42" s="348">
        <f t="shared" si="2569"/>
        <v>122967.45841277567</v>
      </c>
      <c r="LZ42" s="348">
        <f t="shared" si="2569"/>
        <v>127359.15335608908</v>
      </c>
      <c r="MA42" s="348">
        <f t="shared" si="2569"/>
        <v>131750.84829940251</v>
      </c>
      <c r="MB42" s="347">
        <f t="shared" ref="MB42:NF42" si="2570">+$AN$42*MB6</f>
        <v>4276.7332049975521</v>
      </c>
      <c r="MC42" s="348">
        <f t="shared" si="2570"/>
        <v>8553.4664099951042</v>
      </c>
      <c r="MD42" s="348">
        <f t="shared" si="2570"/>
        <v>12830.199614992656</v>
      </c>
      <c r="ME42" s="348">
        <f t="shared" si="2570"/>
        <v>17106.932819990208</v>
      </c>
      <c r="MF42" s="348">
        <f t="shared" si="2570"/>
        <v>21383.66602498776</v>
      </c>
      <c r="MG42" s="348">
        <f t="shared" si="2570"/>
        <v>25660.399229985313</v>
      </c>
      <c r="MH42" s="348">
        <f t="shared" si="2570"/>
        <v>29937.132434982865</v>
      </c>
      <c r="MI42" s="348">
        <f t="shared" si="2570"/>
        <v>34213.865639980417</v>
      </c>
      <c r="MJ42" s="348">
        <f t="shared" si="2570"/>
        <v>38490.598844977969</v>
      </c>
      <c r="MK42" s="348">
        <f t="shared" si="2570"/>
        <v>42767.332049975521</v>
      </c>
      <c r="ML42" s="348">
        <f t="shared" si="2570"/>
        <v>47044.065254973073</v>
      </c>
      <c r="MM42" s="348">
        <f t="shared" si="2570"/>
        <v>51320.798459970625</v>
      </c>
      <c r="MN42" s="348">
        <f t="shared" si="2570"/>
        <v>55597.531664968177</v>
      </c>
      <c r="MO42" s="348">
        <f t="shared" si="2570"/>
        <v>59874.264869965729</v>
      </c>
      <c r="MP42" s="348">
        <f t="shared" si="2570"/>
        <v>64150.998074963281</v>
      </c>
      <c r="MQ42" s="348">
        <f t="shared" si="2570"/>
        <v>68427.731279960833</v>
      </c>
      <c r="MR42" s="348">
        <f t="shared" si="2570"/>
        <v>72704.464484958386</v>
      </c>
      <c r="MS42" s="348">
        <f t="shared" si="2570"/>
        <v>76981.197689955938</v>
      </c>
      <c r="MT42" s="348">
        <f t="shared" si="2570"/>
        <v>81257.93089495349</v>
      </c>
      <c r="MU42" s="348">
        <f t="shared" si="2570"/>
        <v>85534.664099951042</v>
      </c>
      <c r="MV42" s="348">
        <f t="shared" si="2570"/>
        <v>89811.397304948594</v>
      </c>
      <c r="MW42" s="348">
        <f t="shared" si="2570"/>
        <v>94088.130509946146</v>
      </c>
      <c r="MX42" s="348">
        <f t="shared" si="2570"/>
        <v>98364.863714943698</v>
      </c>
      <c r="MY42" s="348">
        <f t="shared" si="2570"/>
        <v>102641.59691994125</v>
      </c>
      <c r="MZ42" s="348">
        <f t="shared" si="2570"/>
        <v>106918.3301249388</v>
      </c>
      <c r="NA42" s="348">
        <f t="shared" si="2570"/>
        <v>111195.06332993635</v>
      </c>
      <c r="NB42" s="348">
        <f t="shared" si="2570"/>
        <v>115471.79653493391</v>
      </c>
      <c r="NC42" s="348">
        <f t="shared" si="2570"/>
        <v>119748.52973993146</v>
      </c>
      <c r="ND42" s="348">
        <f t="shared" si="2570"/>
        <v>124025.26294492901</v>
      </c>
      <c r="NE42" s="348">
        <f t="shared" si="2570"/>
        <v>128301.99614992656</v>
      </c>
      <c r="NF42" s="348">
        <f t="shared" si="2570"/>
        <v>132578.72935492411</v>
      </c>
      <c r="NG42" s="347">
        <f t="shared" ref="NG42:OP42" si="2571">+$AO$42*NG6</f>
        <v>4278.7435660681331</v>
      </c>
      <c r="NH42" s="348">
        <f t="shared" si="2571"/>
        <v>8557.4871321362662</v>
      </c>
      <c r="NI42" s="348">
        <f t="shared" si="2571"/>
        <v>12836.230698204399</v>
      </c>
      <c r="NJ42" s="348">
        <f t="shared" si="2571"/>
        <v>17114.974264272532</v>
      </c>
      <c r="NK42" s="348">
        <f t="shared" si="2571"/>
        <v>21393.717830340665</v>
      </c>
      <c r="NL42" s="348">
        <f t="shared" si="2571"/>
        <v>25672.461396408798</v>
      </c>
      <c r="NM42" s="348">
        <f t="shared" si="2571"/>
        <v>29951.204962476932</v>
      </c>
      <c r="NN42" s="348">
        <f t="shared" si="2571"/>
        <v>34229.948528545065</v>
      </c>
      <c r="NO42" s="348">
        <f t="shared" si="2571"/>
        <v>38508.692094613201</v>
      </c>
      <c r="NP42" s="348">
        <f t="shared" si="2571"/>
        <v>42787.435660681331</v>
      </c>
      <c r="NQ42" s="348">
        <f t="shared" si="2571"/>
        <v>47066.17922674946</v>
      </c>
      <c r="NR42" s="348">
        <f t="shared" si="2571"/>
        <v>51344.922792817597</v>
      </c>
      <c r="NS42" s="348">
        <f t="shared" si="2571"/>
        <v>55623.666358885734</v>
      </c>
      <c r="NT42" s="348">
        <f t="shared" si="2571"/>
        <v>59902.409924953863</v>
      </c>
      <c r="NU42" s="348">
        <f t="shared" si="2571"/>
        <v>64181.153491021993</v>
      </c>
      <c r="NV42" s="348">
        <f t="shared" si="2571"/>
        <v>68459.897057090129</v>
      </c>
      <c r="NW42" s="348">
        <f t="shared" si="2571"/>
        <v>72738.640623158266</v>
      </c>
      <c r="NX42" s="348">
        <f t="shared" si="2571"/>
        <v>77017.384189226403</v>
      </c>
      <c r="NY42" s="348">
        <f t="shared" si="2571"/>
        <v>81296.127755294525</v>
      </c>
      <c r="NZ42" s="348">
        <f t="shared" si="2571"/>
        <v>85574.871321362662</v>
      </c>
      <c r="OA42" s="348">
        <f t="shared" si="2571"/>
        <v>89853.614887430798</v>
      </c>
      <c r="OB42" s="348">
        <f t="shared" si="2571"/>
        <v>94132.35845349892</v>
      </c>
      <c r="OC42" s="348">
        <f t="shared" si="2571"/>
        <v>98411.102019567057</v>
      </c>
      <c r="OD42" s="348">
        <f t="shared" si="2571"/>
        <v>102689.84558563519</v>
      </c>
      <c r="OE42" s="348">
        <f t="shared" si="2571"/>
        <v>106968.58915170333</v>
      </c>
      <c r="OF42" s="348">
        <f t="shared" si="2571"/>
        <v>111247.33271777147</v>
      </c>
      <c r="OG42" s="348">
        <f t="shared" si="2571"/>
        <v>115526.07628383959</v>
      </c>
      <c r="OH42" s="348">
        <f t="shared" si="2571"/>
        <v>119804.81984990773</v>
      </c>
      <c r="OI42" s="348">
        <f t="shared" si="2571"/>
        <v>124083.56341597586</v>
      </c>
      <c r="OJ42" s="348">
        <f t="shared" si="2571"/>
        <v>128362.30698204399</v>
      </c>
      <c r="OK42" s="348">
        <f t="shared" si="2571"/>
        <v>132641.05054811214</v>
      </c>
      <c r="OL42" s="348">
        <f t="shared" si="2571"/>
        <v>136919.79411418026</v>
      </c>
      <c r="OM42" s="348">
        <f t="shared" si="2571"/>
        <v>141198.53768024838</v>
      </c>
      <c r="ON42" s="348">
        <f t="shared" si="2571"/>
        <v>145477.28124631653</v>
      </c>
      <c r="OO42" s="348">
        <f t="shared" si="2571"/>
        <v>149756.02481238465</v>
      </c>
      <c r="OP42" s="349">
        <f t="shared" si="2571"/>
        <v>154034.76837845281</v>
      </c>
      <c r="OQ42" s="348">
        <f>+AP42/AP6</f>
        <v>1958.5865678409684</v>
      </c>
      <c r="OR42" s="348">
        <f t="shared" ref="OR42:RC42" si="2572">+AQ42/AQ6</f>
        <v>1958.5865678409684</v>
      </c>
      <c r="OS42" s="348">
        <f t="shared" si="2572"/>
        <v>1958.5865678409684</v>
      </c>
      <c r="OT42" s="348">
        <f t="shared" si="2572"/>
        <v>1958.5865678409684</v>
      </c>
      <c r="OU42" s="348">
        <f t="shared" si="2572"/>
        <v>1958.5865678409687</v>
      </c>
      <c r="OV42" s="348">
        <f t="shared" si="2572"/>
        <v>1958.5865678409684</v>
      </c>
      <c r="OW42" s="348">
        <f t="shared" si="2572"/>
        <v>1958.5865678409684</v>
      </c>
      <c r="OX42" s="348">
        <f t="shared" si="2572"/>
        <v>1958.5865678409684</v>
      </c>
      <c r="OY42" s="348">
        <f t="shared" si="2572"/>
        <v>1958.5865678409687</v>
      </c>
      <c r="OZ42" s="348">
        <f t="shared" si="2572"/>
        <v>1958.5865678409687</v>
      </c>
      <c r="PA42" s="348">
        <f t="shared" si="2572"/>
        <v>1958.5865678409684</v>
      </c>
      <c r="PB42" s="348">
        <f t="shared" si="2572"/>
        <v>1958.5865678409684</v>
      </c>
      <c r="PC42" s="348">
        <f t="shared" si="2572"/>
        <v>1958.5865678409684</v>
      </c>
      <c r="PD42" s="348">
        <f t="shared" si="2572"/>
        <v>1958.5865678409684</v>
      </c>
      <c r="PE42" s="348">
        <f t="shared" si="2572"/>
        <v>1958.5865678409684</v>
      </c>
      <c r="PF42" s="348">
        <f t="shared" si="2572"/>
        <v>1958.5865678409684</v>
      </c>
      <c r="PG42" s="348">
        <f t="shared" si="2572"/>
        <v>1958.5865678409687</v>
      </c>
      <c r="PH42" s="348">
        <f t="shared" si="2572"/>
        <v>1958.5865678409687</v>
      </c>
      <c r="PI42" s="348">
        <f t="shared" si="2572"/>
        <v>1958.5865678409687</v>
      </c>
      <c r="PJ42" s="348">
        <f t="shared" si="2572"/>
        <v>1958.5865678409687</v>
      </c>
      <c r="PK42" s="348">
        <f t="shared" si="2572"/>
        <v>1958.5865678409687</v>
      </c>
      <c r="PL42" s="348">
        <f t="shared" si="2572"/>
        <v>1958.5865678409684</v>
      </c>
      <c r="PM42" s="348">
        <f t="shared" si="2572"/>
        <v>1958.5865678409684</v>
      </c>
      <c r="PN42" s="348">
        <f t="shared" si="2572"/>
        <v>1958.5865678409684</v>
      </c>
      <c r="PO42" s="348">
        <f t="shared" si="2572"/>
        <v>1958.5865678409684</v>
      </c>
      <c r="PP42" s="348">
        <f t="shared" si="2572"/>
        <v>2002.4940458636881</v>
      </c>
      <c r="PQ42" s="348">
        <f t="shared" si="2572"/>
        <v>2002.4940458636881</v>
      </c>
      <c r="PR42" s="348">
        <f t="shared" si="2572"/>
        <v>2002.4940458636881</v>
      </c>
      <c r="PS42" s="348">
        <f t="shared" si="2572"/>
        <v>2002.4940458636881</v>
      </c>
      <c r="PT42" s="348">
        <f t="shared" si="2572"/>
        <v>2002.4940458636879</v>
      </c>
      <c r="PU42" s="348">
        <f t="shared" si="2572"/>
        <v>2002.4940458636881</v>
      </c>
      <c r="PV42" s="348">
        <f t="shared" si="2572"/>
        <v>2002.4940458636881</v>
      </c>
      <c r="PW42" s="348">
        <f t="shared" si="2572"/>
        <v>2002.4940458636881</v>
      </c>
      <c r="PX42" s="348">
        <f t="shared" si="2572"/>
        <v>2002.4940458636879</v>
      </c>
      <c r="PY42" s="348">
        <f t="shared" si="2572"/>
        <v>2002.4940458636879</v>
      </c>
      <c r="PZ42" s="348">
        <f t="shared" si="2572"/>
        <v>2002.4940458636881</v>
      </c>
      <c r="QA42" s="348">
        <f t="shared" si="2572"/>
        <v>2002.4940458636881</v>
      </c>
      <c r="QB42" s="348">
        <f t="shared" si="2572"/>
        <v>2002.4940458636881</v>
      </c>
      <c r="QC42" s="348">
        <f t="shared" si="2572"/>
        <v>2002.4940458636881</v>
      </c>
      <c r="QD42" s="348">
        <f t="shared" si="2572"/>
        <v>2002.4940458636881</v>
      </c>
      <c r="QE42" s="348">
        <f t="shared" si="2572"/>
        <v>2002.4940458636881</v>
      </c>
      <c r="QF42" s="348">
        <f t="shared" si="2572"/>
        <v>2002.4940458636881</v>
      </c>
      <c r="QG42" s="348">
        <f t="shared" si="2572"/>
        <v>2002.4940458636879</v>
      </c>
      <c r="QH42" s="348">
        <f t="shared" si="2572"/>
        <v>2002.4940458636881</v>
      </c>
      <c r="QI42" s="348">
        <f t="shared" si="2572"/>
        <v>2002.4940458636879</v>
      </c>
      <c r="QJ42" s="348">
        <f t="shared" si="2572"/>
        <v>2002.4940458636881</v>
      </c>
      <c r="QK42" s="348">
        <f t="shared" si="2572"/>
        <v>2002.4940458636881</v>
      </c>
      <c r="QL42" s="348">
        <f t="shared" si="2572"/>
        <v>2002.4940458636881</v>
      </c>
      <c r="QM42" s="348">
        <f t="shared" si="2572"/>
        <v>2002.4940458636881</v>
      </c>
      <c r="QN42" s="348">
        <f t="shared" si="2572"/>
        <v>2002.4940458636881</v>
      </c>
      <c r="QO42" s="348">
        <f t="shared" si="2572"/>
        <v>2002.4940458636881</v>
      </c>
      <c r="QP42" s="348">
        <f t="shared" si="2572"/>
        <v>2002.4940458636881</v>
      </c>
      <c r="QQ42" s="348">
        <f t="shared" si="2572"/>
        <v>2002.4940458636881</v>
      </c>
      <c r="QR42" s="348">
        <f t="shared" si="2572"/>
        <v>2002.4940458636881</v>
      </c>
      <c r="QS42" s="348">
        <f t="shared" si="2572"/>
        <v>2002.4940458636881</v>
      </c>
      <c r="QT42" s="348">
        <f t="shared" si="2572"/>
        <v>2002.4940458636881</v>
      </c>
      <c r="QU42" s="348">
        <f t="shared" si="2572"/>
        <v>2033.6386299044232</v>
      </c>
      <c r="QV42" s="348">
        <f t="shared" si="2572"/>
        <v>2033.6386299044232</v>
      </c>
      <c r="QW42" s="348">
        <f t="shared" si="2572"/>
        <v>2033.6386299044232</v>
      </c>
      <c r="QX42" s="348">
        <f t="shared" si="2572"/>
        <v>2033.6386299044232</v>
      </c>
      <c r="QY42" s="348">
        <f t="shared" si="2572"/>
        <v>2033.6386299044232</v>
      </c>
      <c r="QZ42" s="348">
        <f t="shared" si="2572"/>
        <v>2033.6386299044232</v>
      </c>
      <c r="RA42" s="348">
        <f t="shared" si="2572"/>
        <v>2033.6386299044232</v>
      </c>
      <c r="RB42" s="348">
        <f t="shared" si="2572"/>
        <v>2033.6386299044232</v>
      </c>
      <c r="RC42" s="348">
        <f t="shared" si="2572"/>
        <v>2033.6386299044232</v>
      </c>
      <c r="RD42" s="348">
        <f t="shared" ref="RD42:TO42" si="2573">+DC42/DC6</f>
        <v>2033.6386299044232</v>
      </c>
      <c r="RE42" s="348">
        <f t="shared" si="2573"/>
        <v>2033.6386299044234</v>
      </c>
      <c r="RF42" s="348">
        <f t="shared" si="2573"/>
        <v>2033.6386299044232</v>
      </c>
      <c r="RG42" s="348">
        <f t="shared" si="2573"/>
        <v>2033.6386299044232</v>
      </c>
      <c r="RH42" s="348">
        <f t="shared" si="2573"/>
        <v>2033.6386299044232</v>
      </c>
      <c r="RI42" s="348">
        <f t="shared" si="2573"/>
        <v>2033.6386299044232</v>
      </c>
      <c r="RJ42" s="348">
        <f t="shared" si="2573"/>
        <v>2033.6386299044232</v>
      </c>
      <c r="RK42" s="348">
        <f t="shared" si="2573"/>
        <v>2033.6386299044229</v>
      </c>
      <c r="RL42" s="348">
        <f t="shared" si="2573"/>
        <v>2033.6386299044232</v>
      </c>
      <c r="RM42" s="348">
        <f t="shared" si="2573"/>
        <v>2033.6386299044232</v>
      </c>
      <c r="RN42" s="348">
        <f t="shared" si="2573"/>
        <v>2033.6386299044232</v>
      </c>
      <c r="RO42" s="348">
        <f t="shared" si="2573"/>
        <v>2033.6386299044232</v>
      </c>
      <c r="RP42" s="348">
        <f t="shared" si="2573"/>
        <v>2033.6386299044234</v>
      </c>
      <c r="RQ42" s="348">
        <f t="shared" si="2573"/>
        <v>2033.6386299044229</v>
      </c>
      <c r="RR42" s="348">
        <f t="shared" si="2573"/>
        <v>2033.6386299044232</v>
      </c>
      <c r="RS42" s="348">
        <f t="shared" si="2573"/>
        <v>2033.6386299044232</v>
      </c>
      <c r="RT42" s="348">
        <f t="shared" si="2573"/>
        <v>2033.6386299044232</v>
      </c>
      <c r="RU42" s="348">
        <f t="shared" si="2573"/>
        <v>2033.6386299044232</v>
      </c>
      <c r="RV42" s="348">
        <f t="shared" si="2573"/>
        <v>2033.6386299044232</v>
      </c>
      <c r="RW42" s="348">
        <f t="shared" si="2573"/>
        <v>2760.6255847800835</v>
      </c>
      <c r="RX42" s="348">
        <f t="shared" si="2573"/>
        <v>2760.6255847800835</v>
      </c>
      <c r="RY42" s="348">
        <f t="shared" si="2573"/>
        <v>2760.6255847800835</v>
      </c>
      <c r="RZ42" s="348">
        <f t="shared" si="2573"/>
        <v>2760.6255847800835</v>
      </c>
      <c r="SA42" s="348">
        <f t="shared" si="2573"/>
        <v>2760.6255847800835</v>
      </c>
      <c r="SB42" s="348">
        <f t="shared" si="2573"/>
        <v>2760.6255847800835</v>
      </c>
      <c r="SC42" s="348">
        <f t="shared" si="2573"/>
        <v>2760.6255847800835</v>
      </c>
      <c r="SD42" s="348">
        <f t="shared" si="2573"/>
        <v>2760.6255847800835</v>
      </c>
      <c r="SE42" s="348">
        <f t="shared" si="2573"/>
        <v>2760.6255847800835</v>
      </c>
      <c r="SF42" s="348">
        <f t="shared" si="2573"/>
        <v>2760.6255847800835</v>
      </c>
      <c r="SG42" s="348">
        <f t="shared" si="2573"/>
        <v>2760.6255847800835</v>
      </c>
      <c r="SH42" s="348">
        <f t="shared" si="2573"/>
        <v>2760.6255847800835</v>
      </c>
      <c r="SI42" s="348">
        <f t="shared" si="2573"/>
        <v>2760.6255847800835</v>
      </c>
      <c r="SJ42" s="348">
        <f t="shared" si="2573"/>
        <v>2760.6255847800835</v>
      </c>
      <c r="SK42" s="348">
        <f t="shared" si="2573"/>
        <v>2760.6255847800835</v>
      </c>
      <c r="SL42" s="348">
        <f t="shared" si="2573"/>
        <v>2760.6255847800835</v>
      </c>
      <c r="SM42" s="348">
        <f t="shared" si="2573"/>
        <v>2760.6255847800835</v>
      </c>
      <c r="SN42" s="348">
        <f t="shared" si="2573"/>
        <v>2760.6255847800835</v>
      </c>
      <c r="SO42" s="348">
        <f t="shared" si="2573"/>
        <v>2760.6255847800835</v>
      </c>
      <c r="SP42" s="348">
        <f t="shared" si="2573"/>
        <v>2760.6255847800835</v>
      </c>
      <c r="SQ42" s="348">
        <f t="shared" si="2573"/>
        <v>2760.6255847800835</v>
      </c>
      <c r="SR42" s="348">
        <f t="shared" si="2573"/>
        <v>2760.6255847800835</v>
      </c>
      <c r="SS42" s="348">
        <f t="shared" si="2573"/>
        <v>2760.6255847800835</v>
      </c>
      <c r="ST42" s="348">
        <f t="shared" si="2573"/>
        <v>2760.6255847800835</v>
      </c>
      <c r="SU42" s="348">
        <f t="shared" si="2573"/>
        <v>2760.625584780084</v>
      </c>
      <c r="SV42" s="348">
        <f t="shared" si="2573"/>
        <v>2760.6255847800835</v>
      </c>
      <c r="SW42" s="348">
        <f t="shared" si="2573"/>
        <v>2760.6255847800835</v>
      </c>
      <c r="SX42" s="348">
        <f t="shared" si="2573"/>
        <v>2760.6255847800835</v>
      </c>
      <c r="SY42" s="348">
        <f t="shared" si="2573"/>
        <v>2760.6255847800835</v>
      </c>
      <c r="SZ42" s="348">
        <f t="shared" si="2573"/>
        <v>2760.6255847800835</v>
      </c>
      <c r="TA42" s="348">
        <f t="shared" si="2573"/>
        <v>2760.6255847800835</v>
      </c>
      <c r="TB42" s="348">
        <f t="shared" si="2573"/>
        <v>2602.5476989459212</v>
      </c>
      <c r="TC42" s="348">
        <f t="shared" si="2573"/>
        <v>2602.5476989459212</v>
      </c>
      <c r="TD42" s="348">
        <f t="shared" si="2573"/>
        <v>2602.5476989459212</v>
      </c>
      <c r="TE42" s="348">
        <f t="shared" si="2573"/>
        <v>2602.5476989459212</v>
      </c>
      <c r="TF42" s="348">
        <f t="shared" si="2573"/>
        <v>2602.5476989459212</v>
      </c>
      <c r="TG42" s="348">
        <f t="shared" si="2573"/>
        <v>2602.5476989459212</v>
      </c>
      <c r="TH42" s="348">
        <f t="shared" si="2573"/>
        <v>2602.5476989459212</v>
      </c>
      <c r="TI42" s="348">
        <f t="shared" si="2573"/>
        <v>2602.5476989459212</v>
      </c>
      <c r="TJ42" s="348">
        <f t="shared" si="2573"/>
        <v>2602.5476989459212</v>
      </c>
      <c r="TK42" s="348">
        <f t="shared" si="2573"/>
        <v>2602.5476989459212</v>
      </c>
      <c r="TL42" s="348">
        <f t="shared" si="2573"/>
        <v>2602.5476989459212</v>
      </c>
      <c r="TM42" s="348">
        <f t="shared" si="2573"/>
        <v>2602.5476989459212</v>
      </c>
      <c r="TN42" s="348">
        <f t="shared" si="2573"/>
        <v>2602.5476989459212</v>
      </c>
      <c r="TO42" s="348">
        <f t="shared" si="2573"/>
        <v>2602.5476989459212</v>
      </c>
      <c r="TP42" s="348">
        <f t="shared" ref="TP42:WA42" si="2574">+FO42/FO6</f>
        <v>2602.5476989459212</v>
      </c>
      <c r="TQ42" s="348">
        <f t="shared" si="2574"/>
        <v>2602.5476989459212</v>
      </c>
      <c r="TR42" s="348">
        <f t="shared" si="2574"/>
        <v>2602.5476989459212</v>
      </c>
      <c r="TS42" s="348">
        <f t="shared" si="2574"/>
        <v>2602.5476989459212</v>
      </c>
      <c r="TT42" s="348">
        <f t="shared" si="2574"/>
        <v>2602.5476989459212</v>
      </c>
      <c r="TU42" s="348">
        <f t="shared" si="2574"/>
        <v>2602.5476989459212</v>
      </c>
      <c r="TV42" s="348">
        <f t="shared" si="2574"/>
        <v>2602.5476989459212</v>
      </c>
      <c r="TW42" s="348">
        <f t="shared" si="2574"/>
        <v>2602.5476989459212</v>
      </c>
      <c r="TX42" s="348">
        <f t="shared" si="2574"/>
        <v>2602.5476989459212</v>
      </c>
      <c r="TY42" s="348">
        <f t="shared" si="2574"/>
        <v>2602.5476989459212</v>
      </c>
      <c r="TZ42" s="348">
        <f t="shared" si="2574"/>
        <v>2602.5476989459212</v>
      </c>
      <c r="UA42" s="348">
        <f t="shared" si="2574"/>
        <v>2602.5476989459212</v>
      </c>
      <c r="UB42" s="348">
        <f t="shared" si="2574"/>
        <v>2602.5476989459212</v>
      </c>
      <c r="UC42" s="348">
        <f t="shared" si="2574"/>
        <v>2602.5476989459212</v>
      </c>
      <c r="UD42" s="348">
        <f t="shared" si="2574"/>
        <v>2602.5476989459212</v>
      </c>
      <c r="UE42" s="348">
        <f t="shared" si="2574"/>
        <v>2602.5476989459212</v>
      </c>
      <c r="UF42" s="348">
        <f t="shared" si="2574"/>
        <v>2718.6267214943568</v>
      </c>
      <c r="UG42" s="348">
        <f t="shared" si="2574"/>
        <v>2718.6267214943568</v>
      </c>
      <c r="UH42" s="348">
        <f t="shared" si="2574"/>
        <v>2718.6267214943568</v>
      </c>
      <c r="UI42" s="348">
        <f t="shared" si="2574"/>
        <v>2718.6267214943568</v>
      </c>
      <c r="UJ42" s="348">
        <f t="shared" si="2574"/>
        <v>2718.6267214943568</v>
      </c>
      <c r="UK42" s="348">
        <f t="shared" si="2574"/>
        <v>2718.6267214943568</v>
      </c>
      <c r="UL42" s="348">
        <f t="shared" si="2574"/>
        <v>2718.6267214943568</v>
      </c>
      <c r="UM42" s="348">
        <f t="shared" si="2574"/>
        <v>2718.6267214943568</v>
      </c>
      <c r="UN42" s="348">
        <f t="shared" si="2574"/>
        <v>2718.6267214943568</v>
      </c>
      <c r="UO42" s="348">
        <f t="shared" si="2574"/>
        <v>2718.6267214943568</v>
      </c>
      <c r="UP42" s="348">
        <f t="shared" si="2574"/>
        <v>2718.6267214943568</v>
      </c>
      <c r="UQ42" s="348">
        <f t="shared" si="2574"/>
        <v>2718.6267214943568</v>
      </c>
      <c r="UR42" s="348">
        <f t="shared" si="2574"/>
        <v>2718.6267214943573</v>
      </c>
      <c r="US42" s="348">
        <f t="shared" si="2574"/>
        <v>2718.6267214943568</v>
      </c>
      <c r="UT42" s="348">
        <f t="shared" si="2574"/>
        <v>2718.6267214943568</v>
      </c>
      <c r="UU42" s="348">
        <f t="shared" si="2574"/>
        <v>2718.6267214943568</v>
      </c>
      <c r="UV42" s="348">
        <f t="shared" si="2574"/>
        <v>2718.6267214943568</v>
      </c>
      <c r="UW42" s="348">
        <f t="shared" si="2574"/>
        <v>2718.6267214943568</v>
      </c>
      <c r="UX42" s="348">
        <f t="shared" si="2574"/>
        <v>2718.6267214943568</v>
      </c>
      <c r="UY42" s="348">
        <f t="shared" si="2574"/>
        <v>2718.6267214943568</v>
      </c>
      <c r="UZ42" s="348">
        <f t="shared" si="2574"/>
        <v>2718.6267214943568</v>
      </c>
      <c r="VA42" s="348">
        <f t="shared" si="2574"/>
        <v>2718.6267214943568</v>
      </c>
      <c r="VB42" s="348">
        <f t="shared" si="2574"/>
        <v>2718.6267214943568</v>
      </c>
      <c r="VC42" s="348">
        <f t="shared" si="2574"/>
        <v>2718.6267214943568</v>
      </c>
      <c r="VD42" s="348">
        <f t="shared" si="2574"/>
        <v>2718.6267214943568</v>
      </c>
      <c r="VE42" s="348">
        <f t="shared" si="2574"/>
        <v>2718.6267214943573</v>
      </c>
      <c r="VF42" s="348">
        <f t="shared" si="2574"/>
        <v>2718.6267214943568</v>
      </c>
      <c r="VG42" s="348">
        <f t="shared" si="2574"/>
        <v>2718.6267214943568</v>
      </c>
      <c r="VH42" s="348">
        <f t="shared" si="2574"/>
        <v>2718.6267214943568</v>
      </c>
      <c r="VI42" s="348">
        <f t="shared" si="2574"/>
        <v>2718.6267214943568</v>
      </c>
      <c r="VJ42" s="348">
        <f t="shared" si="2574"/>
        <v>2718.6267214943568</v>
      </c>
      <c r="VK42" s="348">
        <f t="shared" si="2574"/>
        <v>4010.6999547428441</v>
      </c>
      <c r="VL42" s="348">
        <f t="shared" si="2574"/>
        <v>4010.6999547428441</v>
      </c>
      <c r="VM42" s="348">
        <f t="shared" si="2574"/>
        <v>4010.6999547428441</v>
      </c>
      <c r="VN42" s="348">
        <f t="shared" si="2574"/>
        <v>4010.6999547428441</v>
      </c>
      <c r="VO42" s="348">
        <f t="shared" si="2574"/>
        <v>4010.6999547428436</v>
      </c>
      <c r="VP42" s="348">
        <f t="shared" si="2574"/>
        <v>4010.6999547428441</v>
      </c>
      <c r="VQ42" s="348">
        <f t="shared" si="2574"/>
        <v>4010.6999547428445</v>
      </c>
      <c r="VR42" s="348">
        <f t="shared" si="2574"/>
        <v>4010.6999547428441</v>
      </c>
      <c r="VS42" s="348">
        <f t="shared" si="2574"/>
        <v>4010.6999547428441</v>
      </c>
      <c r="VT42" s="348">
        <f t="shared" si="2574"/>
        <v>4010.6999547428436</v>
      </c>
      <c r="VU42" s="348">
        <f t="shared" si="2574"/>
        <v>4010.6999547428441</v>
      </c>
      <c r="VV42" s="348">
        <f t="shared" si="2574"/>
        <v>4010.6999547428441</v>
      </c>
      <c r="VW42" s="348">
        <f t="shared" si="2574"/>
        <v>4010.6999547428441</v>
      </c>
      <c r="VX42" s="348">
        <f t="shared" si="2574"/>
        <v>4010.6999547428445</v>
      </c>
      <c r="VY42" s="348">
        <f t="shared" si="2574"/>
        <v>4010.6999547428441</v>
      </c>
      <c r="VZ42" s="348">
        <f t="shared" si="2574"/>
        <v>4010.6999547428441</v>
      </c>
      <c r="WA42" s="348">
        <f t="shared" si="2574"/>
        <v>4010.6999547428441</v>
      </c>
      <c r="WB42" s="348">
        <f t="shared" ref="WB42:YM42" si="2575">+IA42/IA6</f>
        <v>4010.6999547428441</v>
      </c>
      <c r="WC42" s="348">
        <f t="shared" si="2575"/>
        <v>4010.6999547428436</v>
      </c>
      <c r="WD42" s="348">
        <f t="shared" si="2575"/>
        <v>4010.6999547428436</v>
      </c>
      <c r="WE42" s="348">
        <f t="shared" si="2575"/>
        <v>4010.6999547428445</v>
      </c>
      <c r="WF42" s="348">
        <f t="shared" si="2575"/>
        <v>4010.6999547428441</v>
      </c>
      <c r="WG42" s="348">
        <f t="shared" si="2575"/>
        <v>4010.6999547428441</v>
      </c>
      <c r="WH42" s="348">
        <f t="shared" si="2575"/>
        <v>4010.6999547428441</v>
      </c>
      <c r="WI42" s="348">
        <f t="shared" si="2575"/>
        <v>4010.6999547428441</v>
      </c>
      <c r="WJ42" s="348">
        <f t="shared" si="2575"/>
        <v>4010.6999547428441</v>
      </c>
      <c r="WK42" s="348">
        <f t="shared" si="2575"/>
        <v>4010.6999547428441</v>
      </c>
      <c r="WL42" s="348">
        <f t="shared" si="2575"/>
        <v>4010.6999547428445</v>
      </c>
      <c r="WM42" s="348">
        <f t="shared" si="2575"/>
        <v>4010.6999547428441</v>
      </c>
      <c r="WN42" s="348">
        <f t="shared" si="2575"/>
        <v>4010.6999547428441</v>
      </c>
      <c r="WO42" s="348">
        <f t="shared" si="2575"/>
        <v>3734.0329708991653</v>
      </c>
      <c r="WP42" s="348">
        <f t="shared" si="2575"/>
        <v>3734.0329708991653</v>
      </c>
      <c r="WQ42" s="348">
        <f t="shared" si="2575"/>
        <v>3734.0329708991653</v>
      </c>
      <c r="WR42" s="348">
        <f t="shared" si="2575"/>
        <v>3734.0329708991653</v>
      </c>
      <c r="WS42" s="348">
        <f t="shared" si="2575"/>
        <v>3734.0329708991653</v>
      </c>
      <c r="WT42" s="348">
        <f t="shared" si="2575"/>
        <v>3734.0329708991653</v>
      </c>
      <c r="WU42" s="348">
        <f t="shared" si="2575"/>
        <v>3734.0329708991653</v>
      </c>
      <c r="WV42" s="348">
        <f t="shared" si="2575"/>
        <v>3734.0329708991653</v>
      </c>
      <c r="WW42" s="348">
        <f t="shared" si="2575"/>
        <v>3734.0329708991653</v>
      </c>
      <c r="WX42" s="348">
        <f t="shared" si="2575"/>
        <v>3734.0329708991653</v>
      </c>
      <c r="WY42" s="348">
        <f t="shared" si="2575"/>
        <v>3734.0329708991649</v>
      </c>
      <c r="WZ42" s="348">
        <f t="shared" si="2575"/>
        <v>3734.0329708991653</v>
      </c>
      <c r="XA42" s="348">
        <f t="shared" si="2575"/>
        <v>3734.0329708991653</v>
      </c>
      <c r="XB42" s="348">
        <f t="shared" si="2575"/>
        <v>3734.0329708991653</v>
      </c>
      <c r="XC42" s="348">
        <f t="shared" si="2575"/>
        <v>3734.0329708991653</v>
      </c>
      <c r="XD42" s="348">
        <f t="shared" si="2575"/>
        <v>3734.0329708991653</v>
      </c>
      <c r="XE42" s="348">
        <f t="shared" si="2575"/>
        <v>3734.0329708991653</v>
      </c>
      <c r="XF42" s="348">
        <f t="shared" si="2575"/>
        <v>3734.0329708991653</v>
      </c>
      <c r="XG42" s="348">
        <f t="shared" si="2575"/>
        <v>3734.0329708991653</v>
      </c>
      <c r="XH42" s="348">
        <f t="shared" si="2575"/>
        <v>3734.0329708991653</v>
      </c>
      <c r="XI42" s="348">
        <f t="shared" si="2575"/>
        <v>3734.0329708991653</v>
      </c>
      <c r="XJ42" s="348">
        <f t="shared" si="2575"/>
        <v>3734.0329708991649</v>
      </c>
      <c r="XK42" s="348">
        <f t="shared" si="2575"/>
        <v>3734.0329708991658</v>
      </c>
      <c r="XL42" s="348">
        <f t="shared" si="2575"/>
        <v>3734.0329708991653</v>
      </c>
      <c r="XM42" s="348">
        <f t="shared" si="2575"/>
        <v>3734.0329708991653</v>
      </c>
      <c r="XN42" s="348">
        <f t="shared" si="2575"/>
        <v>3734.0329708991653</v>
      </c>
      <c r="XO42" s="348">
        <f t="shared" si="2575"/>
        <v>3734.0329708991653</v>
      </c>
      <c r="XP42" s="348">
        <f t="shared" si="2575"/>
        <v>3734.0329708991653</v>
      </c>
      <c r="XQ42" s="348">
        <f t="shared" si="2575"/>
        <v>3734.0329708991658</v>
      </c>
      <c r="XR42" s="348">
        <f t="shared" si="2575"/>
        <v>3734.0329708991653</v>
      </c>
      <c r="XS42" s="348">
        <f t="shared" si="2575"/>
        <v>3734.0329708991653</v>
      </c>
      <c r="XT42" s="348">
        <f t="shared" si="2575"/>
        <v>3806.7300936577358</v>
      </c>
      <c r="XU42" s="348">
        <f t="shared" si="2575"/>
        <v>3806.7300936577358</v>
      </c>
      <c r="XV42" s="348">
        <f t="shared" si="2575"/>
        <v>3806.7300936577358</v>
      </c>
      <c r="XW42" s="348">
        <f t="shared" si="2575"/>
        <v>3806.7300936577358</v>
      </c>
      <c r="XX42" s="348">
        <f t="shared" si="2575"/>
        <v>3806.7300936577362</v>
      </c>
      <c r="XY42" s="348">
        <f t="shared" si="2575"/>
        <v>3806.7300936577358</v>
      </c>
      <c r="XZ42" s="348">
        <f t="shared" si="2575"/>
        <v>3806.7300936577353</v>
      </c>
      <c r="YA42" s="348">
        <f t="shared" si="2575"/>
        <v>3806.7300936577358</v>
      </c>
      <c r="YB42" s="348">
        <f t="shared" si="2575"/>
        <v>3806.7300936577358</v>
      </c>
      <c r="YC42" s="348">
        <f t="shared" si="2575"/>
        <v>3806.7300936577362</v>
      </c>
      <c r="YD42" s="348">
        <f t="shared" si="2575"/>
        <v>3806.7300936577358</v>
      </c>
      <c r="YE42" s="348">
        <f t="shared" si="2575"/>
        <v>3806.7300936577358</v>
      </c>
      <c r="YF42" s="348">
        <f t="shared" si="2575"/>
        <v>3806.7300936577358</v>
      </c>
      <c r="YG42" s="348">
        <f t="shared" si="2575"/>
        <v>3806.7300936577353</v>
      </c>
      <c r="YH42" s="348">
        <f t="shared" si="2575"/>
        <v>3806.7300936577358</v>
      </c>
      <c r="YI42" s="348">
        <f t="shared" si="2575"/>
        <v>3806.7300936577358</v>
      </c>
      <c r="YJ42" s="348">
        <f t="shared" si="2575"/>
        <v>3806.7300936577358</v>
      </c>
      <c r="YK42" s="348">
        <f t="shared" si="2575"/>
        <v>3806.7300936577358</v>
      </c>
      <c r="YL42" s="348">
        <f t="shared" si="2575"/>
        <v>3806.7300936577362</v>
      </c>
      <c r="YM42" s="348">
        <f t="shared" si="2575"/>
        <v>3806.7300936577362</v>
      </c>
      <c r="YN42" s="348">
        <f t="shared" ref="YN42:AAY42" si="2576">+KM42/KM6</f>
        <v>3806.7300936577353</v>
      </c>
      <c r="YO42" s="348">
        <f t="shared" si="2576"/>
        <v>3806.7300936577358</v>
      </c>
      <c r="YP42" s="348">
        <f t="shared" si="2576"/>
        <v>3806.7300936577358</v>
      </c>
      <c r="YQ42" s="348">
        <f t="shared" si="2576"/>
        <v>3806.7300936577358</v>
      </c>
      <c r="YR42" s="348">
        <f t="shared" si="2576"/>
        <v>3806.7300936577358</v>
      </c>
      <c r="YS42" s="348">
        <f t="shared" si="2576"/>
        <v>3806.7300936577358</v>
      </c>
      <c r="YT42" s="348">
        <f t="shared" si="2576"/>
        <v>3806.7300936577358</v>
      </c>
      <c r="YU42" s="348">
        <f t="shared" si="2576"/>
        <v>3806.7300936577353</v>
      </c>
      <c r="YV42" s="348">
        <f t="shared" si="2576"/>
        <v>3806.7300936577358</v>
      </c>
      <c r="YW42" s="348">
        <f t="shared" si="2576"/>
        <v>3806.7300936577358</v>
      </c>
      <c r="YX42" s="348">
        <f t="shared" si="2576"/>
        <v>3806.7300936577358</v>
      </c>
      <c r="YY42" s="348">
        <f t="shared" si="2576"/>
        <v>4391.6949433134168</v>
      </c>
      <c r="YZ42" s="348">
        <f t="shared" si="2576"/>
        <v>4391.6949433134168</v>
      </c>
      <c r="ZA42" s="348">
        <f t="shared" si="2576"/>
        <v>4391.6949433134168</v>
      </c>
      <c r="ZB42" s="348">
        <f t="shared" si="2576"/>
        <v>4391.6949433134168</v>
      </c>
      <c r="ZC42" s="348">
        <f t="shared" si="2576"/>
        <v>4391.6949433134168</v>
      </c>
      <c r="ZD42" s="348">
        <f t="shared" si="2576"/>
        <v>4391.6949433134168</v>
      </c>
      <c r="ZE42" s="348">
        <f t="shared" si="2576"/>
        <v>4391.6949433134168</v>
      </c>
      <c r="ZF42" s="348">
        <f t="shared" si="2576"/>
        <v>4391.6949433134168</v>
      </c>
      <c r="ZG42" s="348">
        <f t="shared" si="2576"/>
        <v>4391.6949433134168</v>
      </c>
      <c r="ZH42" s="348">
        <f t="shared" si="2576"/>
        <v>4391.6949433134168</v>
      </c>
      <c r="ZI42" s="348">
        <f t="shared" si="2576"/>
        <v>4391.6949433134168</v>
      </c>
      <c r="ZJ42" s="348">
        <f t="shared" si="2576"/>
        <v>4391.6949433134168</v>
      </c>
      <c r="ZK42" s="348">
        <f t="shared" si="2576"/>
        <v>4391.6949433134168</v>
      </c>
      <c r="ZL42" s="348">
        <f t="shared" si="2576"/>
        <v>4391.6949433134168</v>
      </c>
      <c r="ZM42" s="348">
        <f t="shared" si="2576"/>
        <v>4391.6949433134168</v>
      </c>
      <c r="ZN42" s="348">
        <f t="shared" si="2576"/>
        <v>4391.6949433134168</v>
      </c>
      <c r="ZO42" s="348">
        <f t="shared" si="2576"/>
        <v>4391.6949433134168</v>
      </c>
      <c r="ZP42" s="348">
        <f t="shared" si="2576"/>
        <v>4391.6949433134168</v>
      </c>
      <c r="ZQ42" s="348">
        <f t="shared" si="2576"/>
        <v>4391.6949433134168</v>
      </c>
      <c r="ZR42" s="348">
        <f t="shared" si="2576"/>
        <v>4391.6949433134168</v>
      </c>
      <c r="ZS42" s="348">
        <f t="shared" si="2576"/>
        <v>4391.6949433134168</v>
      </c>
      <c r="ZT42" s="348">
        <f t="shared" si="2576"/>
        <v>4391.6949433134168</v>
      </c>
      <c r="ZU42" s="348">
        <f t="shared" si="2576"/>
        <v>4391.6949433134168</v>
      </c>
      <c r="ZV42" s="348">
        <f t="shared" si="2576"/>
        <v>4391.6949433134168</v>
      </c>
      <c r="ZW42" s="348">
        <f t="shared" si="2576"/>
        <v>4391.6949433134168</v>
      </c>
      <c r="ZX42" s="348">
        <f t="shared" si="2576"/>
        <v>4391.6949433134168</v>
      </c>
      <c r="ZY42" s="348">
        <f t="shared" si="2576"/>
        <v>4391.6949433134168</v>
      </c>
      <c r="ZZ42" s="348">
        <f t="shared" si="2576"/>
        <v>4391.6949433134168</v>
      </c>
      <c r="AAA42" s="348">
        <f t="shared" si="2576"/>
        <v>4391.6949433134168</v>
      </c>
      <c r="AAB42" s="348">
        <f t="shared" si="2576"/>
        <v>4391.6949433134168</v>
      </c>
      <c r="AAC42" s="348">
        <f t="shared" si="2576"/>
        <v>4276.7332049975521</v>
      </c>
      <c r="AAD42" s="348">
        <f t="shared" si="2576"/>
        <v>4276.7332049975521</v>
      </c>
      <c r="AAE42" s="348">
        <f t="shared" si="2576"/>
        <v>4276.7332049975521</v>
      </c>
      <c r="AAF42" s="348">
        <f t="shared" si="2576"/>
        <v>4276.7332049975521</v>
      </c>
      <c r="AAG42" s="348">
        <f t="shared" si="2576"/>
        <v>4276.7332049975521</v>
      </c>
      <c r="AAH42" s="348">
        <f t="shared" si="2576"/>
        <v>4276.7332049975521</v>
      </c>
      <c r="AAI42" s="348">
        <f t="shared" si="2576"/>
        <v>4276.7332049975521</v>
      </c>
      <c r="AAJ42" s="348">
        <f t="shared" si="2576"/>
        <v>4276.7332049975521</v>
      </c>
      <c r="AAK42" s="348">
        <f t="shared" si="2576"/>
        <v>4276.7332049975521</v>
      </c>
      <c r="AAL42" s="348">
        <f t="shared" si="2576"/>
        <v>4276.7332049975521</v>
      </c>
      <c r="AAM42" s="348">
        <f t="shared" si="2576"/>
        <v>4276.7332049975521</v>
      </c>
      <c r="AAN42" s="348">
        <f t="shared" si="2576"/>
        <v>4276.7332049975521</v>
      </c>
      <c r="AAO42" s="348">
        <f t="shared" si="2576"/>
        <v>4276.7332049975521</v>
      </c>
      <c r="AAP42" s="348">
        <f t="shared" si="2576"/>
        <v>4276.7332049975521</v>
      </c>
      <c r="AAQ42" s="348">
        <f t="shared" si="2576"/>
        <v>4276.7332049975521</v>
      </c>
      <c r="AAR42" s="348">
        <f t="shared" si="2576"/>
        <v>4276.7332049975521</v>
      </c>
      <c r="AAS42" s="348">
        <f t="shared" si="2576"/>
        <v>4276.7332049975521</v>
      </c>
      <c r="AAT42" s="348">
        <f t="shared" si="2576"/>
        <v>4276.7332049975521</v>
      </c>
      <c r="AAU42" s="348">
        <f t="shared" si="2576"/>
        <v>4276.7332049975521</v>
      </c>
      <c r="AAV42" s="348">
        <f t="shared" si="2576"/>
        <v>4276.7332049975521</v>
      </c>
      <c r="AAW42" s="348">
        <f t="shared" si="2576"/>
        <v>4276.7332049975521</v>
      </c>
      <c r="AAX42" s="348">
        <f t="shared" si="2576"/>
        <v>4276.7332049975521</v>
      </c>
      <c r="AAY42" s="348">
        <f t="shared" si="2576"/>
        <v>4276.7332049975521</v>
      </c>
      <c r="AAZ42" s="348">
        <f t="shared" ref="AAZ42:ACQ42" si="2577">+MY42/MY6</f>
        <v>4276.7332049975521</v>
      </c>
      <c r="ABA42" s="348">
        <f t="shared" si="2577"/>
        <v>4276.7332049975521</v>
      </c>
      <c r="ABB42" s="348">
        <f t="shared" si="2577"/>
        <v>4276.7332049975521</v>
      </c>
      <c r="ABC42" s="348">
        <f t="shared" si="2577"/>
        <v>4276.7332049975521</v>
      </c>
      <c r="ABD42" s="348">
        <f t="shared" si="2577"/>
        <v>4276.7332049975521</v>
      </c>
      <c r="ABE42" s="348">
        <f t="shared" si="2577"/>
        <v>4276.7332049975521</v>
      </c>
      <c r="ABF42" s="348">
        <f t="shared" si="2577"/>
        <v>4276.7332049975521</v>
      </c>
      <c r="ABG42" s="348">
        <f t="shared" si="2577"/>
        <v>4276.7332049975521</v>
      </c>
      <c r="ABH42" s="348">
        <f t="shared" si="2577"/>
        <v>4278.7435660681331</v>
      </c>
      <c r="ABI42" s="348">
        <f t="shared" si="2577"/>
        <v>4278.7435660681331</v>
      </c>
      <c r="ABJ42" s="348">
        <f t="shared" si="2577"/>
        <v>4278.7435660681331</v>
      </c>
      <c r="ABK42" s="348">
        <f t="shared" si="2577"/>
        <v>4278.7435660681331</v>
      </c>
      <c r="ABL42" s="348">
        <f t="shared" si="2577"/>
        <v>4278.7435660681331</v>
      </c>
      <c r="ABM42" s="348">
        <f t="shared" si="2577"/>
        <v>4278.7435660681331</v>
      </c>
      <c r="ABN42" s="348">
        <f t="shared" si="2577"/>
        <v>4278.7435660681331</v>
      </c>
      <c r="ABO42" s="348">
        <f t="shared" si="2577"/>
        <v>4278.7435660681331</v>
      </c>
      <c r="ABP42" s="348">
        <f t="shared" si="2577"/>
        <v>4278.7435660681331</v>
      </c>
      <c r="ABQ42" s="348">
        <f t="shared" si="2577"/>
        <v>4278.7435660681331</v>
      </c>
      <c r="ABR42" s="348">
        <f t="shared" si="2577"/>
        <v>4278.7435660681331</v>
      </c>
      <c r="ABS42" s="348">
        <f t="shared" si="2577"/>
        <v>4278.7435660681331</v>
      </c>
      <c r="ABT42" s="348">
        <f t="shared" si="2577"/>
        <v>4278.7435660681331</v>
      </c>
      <c r="ABU42" s="348">
        <f t="shared" si="2577"/>
        <v>4278.7435660681331</v>
      </c>
      <c r="ABV42" s="348">
        <f t="shared" si="2577"/>
        <v>4278.7435660681331</v>
      </c>
      <c r="ABW42" s="348">
        <f t="shared" si="2577"/>
        <v>4278.7435660681331</v>
      </c>
      <c r="ABX42" s="348">
        <f t="shared" si="2577"/>
        <v>4278.7435660681331</v>
      </c>
      <c r="ABY42" s="348">
        <f t="shared" si="2577"/>
        <v>4278.7435660681331</v>
      </c>
      <c r="ABZ42" s="348">
        <f t="shared" si="2577"/>
        <v>4278.7435660681331</v>
      </c>
      <c r="ACA42" s="348">
        <f t="shared" si="2577"/>
        <v>4278.7435660681331</v>
      </c>
      <c r="ACB42" s="348">
        <f t="shared" si="2577"/>
        <v>4278.7435660681331</v>
      </c>
      <c r="ACC42" s="348">
        <f t="shared" si="2577"/>
        <v>4278.7435660681331</v>
      </c>
      <c r="ACD42" s="348">
        <f t="shared" si="2577"/>
        <v>4278.7435660681331</v>
      </c>
      <c r="ACE42" s="348">
        <f t="shared" si="2577"/>
        <v>4278.7435660681331</v>
      </c>
      <c r="ACF42" s="348">
        <f t="shared" si="2577"/>
        <v>4278.7435660681331</v>
      </c>
      <c r="ACG42" s="348">
        <f t="shared" si="2577"/>
        <v>4278.7435660681331</v>
      </c>
      <c r="ACH42" s="348">
        <f t="shared" si="2577"/>
        <v>4278.7435660681331</v>
      </c>
      <c r="ACI42" s="348">
        <f t="shared" si="2577"/>
        <v>4278.7435660681331</v>
      </c>
      <c r="ACJ42" s="348">
        <f t="shared" si="2577"/>
        <v>4278.7435660681331</v>
      </c>
      <c r="ACK42" s="348">
        <f t="shared" si="2577"/>
        <v>4278.7435660681331</v>
      </c>
      <c r="ACL42" s="348">
        <f t="shared" si="2577"/>
        <v>4278.7435660681331</v>
      </c>
      <c r="ACM42" s="348">
        <f t="shared" si="2577"/>
        <v>4278.7435660681331</v>
      </c>
      <c r="ACN42" s="348">
        <f t="shared" si="2577"/>
        <v>4278.7435660681331</v>
      </c>
      <c r="ACO42" s="348">
        <f t="shared" si="2577"/>
        <v>4278.7435660681331</v>
      </c>
      <c r="ACP42" s="348">
        <f t="shared" si="2577"/>
        <v>4278.7435660681331</v>
      </c>
      <c r="ACQ42" s="348">
        <f t="shared" si="2577"/>
        <v>4278.7435660681331</v>
      </c>
      <c r="ACR42" s="348">
        <f>+(LOOKUP(ACR5-ACR6+1,$OQ$3:$ACQ$3,$OQ$42:$ACQ$42)+LOOKUP(ACR5-ACR6+2,$OQ$3:$ACQ$3,$OQ$42:$ACQ$42))</f>
        <v>3917.1731356819369</v>
      </c>
      <c r="ACS42" s="348" cm="1">
        <f t="array" ref="ACS42">+(LOOKUP(ACS5-ACS6+1,$OQ$3:$ACQ$3,$OQ$42:$ACQ$42+LOOKUP(ACS5-ACS6+2,$OQ$3:$ACQ$3,$OQ$42:$ACQ$42+LOOKUP(ACS5-ACS6+3,$OQ$3:$ACQ$3,$OQ$42:$ACQ$42+LOOKUP(ACS5-ACS6+4,$OQ$3:$ACQ$3,$OQ$42:$ACQ$42+LOOKUP(ACS5-ACS6+5,$OQ$3:$ACQ$3,$OQ$42:$ACQ$42+LOOKUP(ACS5-ACS6+6,$OQ$3:$ACQ$3,$OQ$42:$ACQ$42+LOOKUP(ACS5-ACS6+7,$OQ$3:$ACQ$3,$OQ$42:$ACQ$42))))))))</f>
        <v>13710.105974886779</v>
      </c>
      <c r="ACT42" s="348" cm="1">
        <f t="array" ref="ACT42">+(LOOKUP(ACT5-ACT6+1,$OQ$3:$ACQ$3,$OQ$42:$ACQ$42+LOOKUP(ACT5-ACT6+2,$OQ$3:$ACQ$3,$OQ$42:$ACQ$42+LOOKUP(ACT5-ACT6+3,$OQ$3:$ACQ$3,$OQ$42:$ACQ$42+LOOKUP(ACT5-ACT6+4,$OQ$3:$ACQ$3,$OQ$42:$ACQ$42+LOOKUP(ACT5-ACT6+5,$OQ$3:$ACQ$3,$OQ$42:$ACQ$42+LOOKUP(ACT5-ACT6+6,$OQ$3:$ACQ$3,$OQ$42:$ACQ$42+LOOKUP(ACT5-ACT6+7,$OQ$3:$ACQ$3,$OQ$42:$ACQ$42))))))))</f>
        <v>13710.105974886779</v>
      </c>
      <c r="ACU42" s="348" cm="1">
        <f t="array" ref="ACU42">+(LOOKUP(ACU5-ACU6+1,$OQ$3:$ACQ$3,$OQ$42:$ACQ$42+LOOKUP(ACU5-ACU6+2,$OQ$3:$ACQ$3,$OQ$42:$ACQ$42+LOOKUP(ACU5-ACU6+3,$OQ$3:$ACQ$3,$OQ$42:$ACQ$42+LOOKUP(ACU5-ACU6+4,$OQ$3:$ACQ$3,$OQ$42:$ACQ$42+LOOKUP(ACU5-ACU6+5,$OQ$3:$ACQ$3,$OQ$42:$ACQ$42+LOOKUP(ACU5-ACU6+6,$OQ$3:$ACQ$3,$OQ$42:$ACQ$42+LOOKUP(ACU5-ACU6+7,$OQ$3:$ACQ$3,$OQ$42:$ACQ$42))))))))</f>
        <v>13710.105974886779</v>
      </c>
      <c r="ACV42" s="348" cm="1">
        <f t="array" ref="ACV42">+(LOOKUP(ACV5-ACV6+1,$OQ$3:$ACQ$3,$OQ$42:$ACQ$42+LOOKUP(ACV5-ACV6+2,$OQ$3:$ACQ$3,$OQ$42:$ACQ$42+LOOKUP(ACV5-ACV6+3,$OQ$3:$ACQ$3,$OQ$42:$ACQ$42+LOOKUP(ACV5-ACV6+4,$OQ$3:$ACQ$3,$OQ$42:$ACQ$42+LOOKUP(ACV5-ACV6+5,$OQ$3:$ACQ$3,$OQ$42:$ACQ$42+LOOKUP(ACV5-ACV6+6,$OQ$3:$ACQ$3,$OQ$42:$ACQ$42+LOOKUP(ACV5-ACV6+7,$OQ$3:$ACQ$3,$OQ$42:$ACQ$42))))))))</f>
        <v>13929.643365000376</v>
      </c>
      <c r="ACW42" s="348" cm="1">
        <f t="array" ref="ACW42">+(LOOKUP(ACW5-ACW6+1,$OQ$3:$ACQ$3,$OQ$42:$ACQ$42+LOOKUP(ACW5-ACW6+2,$OQ$3:$ACQ$3,$OQ$42:$ACQ$42+LOOKUP(ACW5-ACW6+3,$OQ$3:$ACQ$3,$OQ$42:$ACQ$42+LOOKUP(ACW5-ACW6+4,$OQ$3:$ACQ$3,$OQ$42:$ACQ$42+LOOKUP(ACW5-ACW6+5,$OQ$3:$ACQ$3,$OQ$42:$ACQ$42+LOOKUP(ACW5-ACW6+6,$OQ$3:$ACQ$3,$OQ$42:$ACQ$42+LOOKUP(ACW5-ACW6+7,$OQ$3:$ACQ$3,$OQ$42:$ACQ$42))))))))</f>
        <v>14017.458321045817</v>
      </c>
      <c r="ACX42" s="348" cm="1">
        <f t="array" ref="ACX42">+(LOOKUP(ACX5-ACX6+1,$OQ$3:$ACQ$3,$OQ$42:$ACQ$42+LOOKUP(ACX5-ACX6+2,$OQ$3:$ACQ$3,$OQ$42:$ACQ$42+LOOKUP(ACX5-ACX6+3,$OQ$3:$ACQ$3,$OQ$42:$ACQ$42+LOOKUP(ACX5-ACX6+4,$OQ$3:$ACQ$3,$OQ$42:$ACQ$42+LOOKUP(ACX5-ACX6+5,$OQ$3:$ACQ$3,$OQ$42:$ACQ$42+LOOKUP(ACX5-ACX6+6,$OQ$3:$ACQ$3,$OQ$42:$ACQ$42+LOOKUP(ACX5-ACX6+7,$OQ$3:$ACQ$3,$OQ$42:$ACQ$42))))))))</f>
        <v>14017.458321045817</v>
      </c>
      <c r="ACY42" s="348" cm="1">
        <f t="array" ref="ACY42">+(LOOKUP(ACY5-ACY6+1,$OQ$3:$ACQ$3,$OQ$42:$ACQ$42+LOOKUP(ACY5-ACY6+2,$OQ$3:$ACQ$3,$OQ$42:$ACQ$42+LOOKUP(ACY5-ACY6+3,$OQ$3:$ACQ$3,$OQ$42:$ACQ$42+LOOKUP(ACY5-ACY6+4,$OQ$3:$ACQ$3,$OQ$42:$ACQ$42+LOOKUP(ACY5-ACY6+5,$OQ$3:$ACQ$3,$OQ$42:$ACQ$42+LOOKUP(ACY5-ACY6+6,$OQ$3:$ACQ$3,$OQ$42:$ACQ$42+LOOKUP(ACY5-ACY6+7,$OQ$3:$ACQ$3,$OQ$42:$ACQ$42))))))))</f>
        <v>14017.458321045817</v>
      </c>
      <c r="ACZ42" s="348" cm="1">
        <f t="array" ref="ACZ42">+(LOOKUP(ACZ5-ACZ6+1,$OQ$3:$ACQ$3,$OQ$42:$ACQ$42+LOOKUP(ACZ5-ACZ6+2,$OQ$3:$ACQ$3,$OQ$42:$ACQ$42+LOOKUP(ACZ5-ACZ6+3,$OQ$3:$ACQ$3,$OQ$42:$ACQ$42+LOOKUP(ACZ5-ACZ6+4,$OQ$3:$ACQ$3,$OQ$42:$ACQ$42+LOOKUP(ACZ5-ACZ6+5,$OQ$3:$ACQ$3,$OQ$42:$ACQ$42+LOOKUP(ACZ5-ACZ6+6,$OQ$3:$ACQ$3,$OQ$42:$ACQ$42+LOOKUP(ACZ5-ACZ6+7,$OQ$3:$ACQ$3,$OQ$42:$ACQ$42))))))))</f>
        <v>14079.747489127287</v>
      </c>
      <c r="ADA42" s="348" cm="1">
        <f t="array" ref="ADA42">+(LOOKUP(ADA5-ADA6+1,$OQ$3:$ACQ$3,$OQ$42:$ACQ$42+LOOKUP(ADA5-ADA6+2,$OQ$3:$ACQ$3,$OQ$42:$ACQ$42+LOOKUP(ADA5-ADA6+3,$OQ$3:$ACQ$3,$OQ$42:$ACQ$42+LOOKUP(ADA5-ADA6+4,$OQ$3:$ACQ$3,$OQ$42:$ACQ$42+LOOKUP(ADA5-ADA6+5,$OQ$3:$ACQ$3,$OQ$42:$ACQ$42+LOOKUP(ADA5-ADA6+6,$OQ$3:$ACQ$3,$OQ$42:$ACQ$42+LOOKUP(ADA5-ADA6+7,$OQ$3:$ACQ$3,$OQ$42:$ACQ$42))))))))</f>
        <v>14235.470409330961</v>
      </c>
      <c r="ADB42" s="348" cm="1">
        <f t="array" ref="ADB42">+(LOOKUP(ADB5-ADB6+1,$OQ$3:$ACQ$3,$OQ$42:$ACQ$42+LOOKUP(ADB5-ADB6+2,$OQ$3:$ACQ$3,$OQ$42:$ACQ$42+LOOKUP(ADB5-ADB6+3,$OQ$3:$ACQ$3,$OQ$42:$ACQ$42+LOOKUP(ADB5-ADB6+4,$OQ$3:$ACQ$3,$OQ$42:$ACQ$42+LOOKUP(ADB5-ADB6+5,$OQ$3:$ACQ$3,$OQ$42:$ACQ$42+LOOKUP(ADB5-ADB6+6,$OQ$3:$ACQ$3,$OQ$42:$ACQ$42+LOOKUP(ADB5-ADB6+7,$OQ$3:$ACQ$3,$OQ$42:$ACQ$42))))))))</f>
        <v>14235.470409330961</v>
      </c>
      <c r="ADC42" s="348" cm="1">
        <f t="array" ref="ADC42">+(LOOKUP(ADC5-ADC6+1,$OQ$3:$ACQ$3,$OQ$42:$ACQ$42+LOOKUP(ADC5-ADC6+2,$OQ$3:$ACQ$3,$OQ$42:$ACQ$42+LOOKUP(ADC5-ADC6+3,$OQ$3:$ACQ$3,$OQ$42:$ACQ$42+LOOKUP(ADC5-ADC6+4,$OQ$3:$ACQ$3,$OQ$42:$ACQ$42+LOOKUP(ADC5-ADC6+5,$OQ$3:$ACQ$3,$OQ$42:$ACQ$42+LOOKUP(ADC5-ADC6+6,$OQ$3:$ACQ$3,$OQ$42:$ACQ$42+LOOKUP(ADC5-ADC6+7,$OQ$3:$ACQ$3,$OQ$42:$ACQ$42))))))))</f>
        <v>14235.470409330961</v>
      </c>
      <c r="ADD42" s="348" cm="1">
        <f t="array" ref="ADD42">+(LOOKUP(ADD5-ADD6+1,$OQ$3:$ACQ$3,$OQ$42:$ACQ$42+LOOKUP(ADD5-ADD6+2,$OQ$3:$ACQ$3,$OQ$42:$ACQ$42+LOOKUP(ADD5-ADD6+3,$OQ$3:$ACQ$3,$OQ$42:$ACQ$42+LOOKUP(ADD5-ADD6+4,$OQ$3:$ACQ$3,$OQ$42:$ACQ$42+LOOKUP(ADD5-ADD6+5,$OQ$3:$ACQ$3,$OQ$42:$ACQ$42+LOOKUP(ADD5-ADD6+6,$OQ$3:$ACQ$3,$OQ$42:$ACQ$42+LOOKUP(ADD5-ADD6+7,$OQ$3:$ACQ$3,$OQ$42:$ACQ$42))))))))</f>
        <v>15689.44431908228</v>
      </c>
      <c r="ADE42" s="348" cm="1">
        <f t="array" ref="ADE42">+(LOOKUP(ADE5-ADE6+1,$OQ$3:$ACQ$3,$OQ$42:$ACQ$42+LOOKUP(ADE5-ADE6+2,$OQ$3:$ACQ$3,$OQ$42:$ACQ$42+LOOKUP(ADE5-ADE6+3,$OQ$3:$ACQ$3,$OQ$42:$ACQ$42+LOOKUP(ADE5-ADE6+4,$OQ$3:$ACQ$3,$OQ$42:$ACQ$42+LOOKUP(ADE5-ADE6+5,$OQ$3:$ACQ$3,$OQ$42:$ACQ$42+LOOKUP(ADE5-ADE6+6,$OQ$3:$ACQ$3,$OQ$42:$ACQ$42+LOOKUP(ADE5-ADE6+7,$OQ$3:$ACQ$3,$OQ$42:$ACQ$42))))))))</f>
        <v>19324.379093460582</v>
      </c>
      <c r="ADF42" s="348" cm="1">
        <f t="array" ref="ADF42">+(LOOKUP(ADF5-ADF6+1,$OQ$3:$ACQ$3,$OQ$42:$ACQ$42+LOOKUP(ADF5-ADF6+2,$OQ$3:$ACQ$3,$OQ$42:$ACQ$42+LOOKUP(ADF5-ADF6+3,$OQ$3:$ACQ$3,$OQ$42:$ACQ$42+LOOKUP(ADF5-ADF6+4,$OQ$3:$ACQ$3,$OQ$42:$ACQ$42+LOOKUP(ADF5-ADF6+5,$OQ$3:$ACQ$3,$OQ$42:$ACQ$42+LOOKUP(ADF5-ADF6+6,$OQ$3:$ACQ$3,$OQ$42:$ACQ$42+LOOKUP(ADF5-ADF6+7,$OQ$3:$ACQ$3,$OQ$42:$ACQ$42))))))))</f>
        <v>19324.379093460582</v>
      </c>
      <c r="ADG42" s="348" cm="1">
        <f t="array" ref="ADG42">+(LOOKUP(ADG5-ADG6+1,$OQ$3:$ACQ$3,$OQ$42:$ACQ$42+LOOKUP(ADG5-ADG6+2,$OQ$3:$ACQ$3,$OQ$42:$ACQ$42+LOOKUP(ADG5-ADG6+3,$OQ$3:$ACQ$3,$OQ$42:$ACQ$42+LOOKUP(ADG5-ADG6+4,$OQ$3:$ACQ$3,$OQ$42:$ACQ$42+LOOKUP(ADG5-ADG6+5,$OQ$3:$ACQ$3,$OQ$42:$ACQ$42+LOOKUP(ADG5-ADG6+6,$OQ$3:$ACQ$3,$OQ$42:$ACQ$42+LOOKUP(ADG5-ADG6+7,$OQ$3:$ACQ$3,$OQ$42:$ACQ$42))))))))</f>
        <v>19324.379093460582</v>
      </c>
      <c r="ADH42" s="348" cm="1">
        <f t="array" ref="ADH42">+(LOOKUP(ADH5-ADH6+1,$OQ$3:$ACQ$3,$OQ$42:$ACQ$42+LOOKUP(ADH5-ADH6+2,$OQ$3:$ACQ$3,$OQ$42:$ACQ$42+LOOKUP(ADH5-ADH6+3,$OQ$3:$ACQ$3,$OQ$42:$ACQ$42+LOOKUP(ADH5-ADH6+4,$OQ$3:$ACQ$3,$OQ$42:$ACQ$42+LOOKUP(ADH5-ADH6+5,$OQ$3:$ACQ$3,$OQ$42:$ACQ$42+LOOKUP(ADH5-ADH6+6,$OQ$3:$ACQ$3,$OQ$42:$ACQ$42+LOOKUP(ADH5-ADH6+7,$OQ$3:$ACQ$3,$OQ$42:$ACQ$42))))))))</f>
        <v>19324.379093460582</v>
      </c>
      <c r="ADI42" s="348" cm="1">
        <f t="array" ref="ADI42">+(LOOKUP(ADI5-ADI6+1,$OQ$3:$ACQ$3,$OQ$42:$ACQ$42+LOOKUP(ADI5-ADI6+2,$OQ$3:$ACQ$3,$OQ$42:$ACQ$42+LOOKUP(ADI5-ADI6+3,$OQ$3:$ACQ$3,$OQ$42:$ACQ$42+LOOKUP(ADI5-ADI6+4,$OQ$3:$ACQ$3,$OQ$42:$ACQ$42+LOOKUP(ADI5-ADI6+5,$OQ$3:$ACQ$3,$OQ$42:$ACQ$42+LOOKUP(ADI5-ADI6+6,$OQ$3:$ACQ$3,$OQ$42:$ACQ$42+LOOKUP(ADI5-ADI6+7,$OQ$3:$ACQ$3,$OQ$42:$ACQ$42))))))))</f>
        <v>18375.911778455607</v>
      </c>
      <c r="ADJ42" s="348" cm="1">
        <f t="array" ref="ADJ42">+(LOOKUP(ADJ5-ADJ6+1,$OQ$3:$ACQ$3,$OQ$42:$ACQ$42+LOOKUP(ADJ5-ADJ6+2,$OQ$3:$ACQ$3,$OQ$42:$ACQ$42+LOOKUP(ADJ5-ADJ6+3,$OQ$3:$ACQ$3,$OQ$42:$ACQ$42+LOOKUP(ADJ5-ADJ6+4,$OQ$3:$ACQ$3,$OQ$42:$ACQ$42+LOOKUP(ADJ5-ADJ6+5,$OQ$3:$ACQ$3,$OQ$42:$ACQ$42+LOOKUP(ADJ5-ADJ6+6,$OQ$3:$ACQ$3,$OQ$42:$ACQ$42+LOOKUP(ADJ5-ADJ6+7,$OQ$3:$ACQ$3,$OQ$42:$ACQ$42))))))))</f>
        <v>18217.833892621446</v>
      </c>
      <c r="ADK42" s="348" cm="1">
        <f t="array" ref="ADK42">+(LOOKUP(ADK5-ADK6+1,$OQ$3:$ACQ$3,$OQ$42:$ACQ$42+LOOKUP(ADK5-ADK6+2,$OQ$3:$ACQ$3,$OQ$42:$ACQ$42+LOOKUP(ADK5-ADK6+3,$OQ$3:$ACQ$3,$OQ$42:$ACQ$42+LOOKUP(ADK5-ADK6+4,$OQ$3:$ACQ$3,$OQ$42:$ACQ$42+LOOKUP(ADK5-ADK6+5,$OQ$3:$ACQ$3,$OQ$42:$ACQ$42+LOOKUP(ADK5-ADK6+6,$OQ$3:$ACQ$3,$OQ$42:$ACQ$42+LOOKUP(ADK5-ADK6+7,$OQ$3:$ACQ$3,$OQ$42:$ACQ$42))))))))</f>
        <v>18217.833892621446</v>
      </c>
      <c r="ADL42" s="348" cm="1">
        <f t="array" ref="ADL42">+(LOOKUP(ADL5-ADL6+1,$OQ$3:$ACQ$3,$OQ$42:$ACQ$42+LOOKUP(ADL5-ADL6+2,$OQ$3:$ACQ$3,$OQ$42:$ACQ$42+LOOKUP(ADL5-ADL6+3,$OQ$3:$ACQ$3,$OQ$42:$ACQ$42+LOOKUP(ADL5-ADL6+4,$OQ$3:$ACQ$3,$OQ$42:$ACQ$42+LOOKUP(ADL5-ADL6+5,$OQ$3:$ACQ$3,$OQ$42:$ACQ$42+LOOKUP(ADL5-ADL6+6,$OQ$3:$ACQ$3,$OQ$42:$ACQ$42+LOOKUP(ADL5-ADL6+7,$OQ$3:$ACQ$3,$OQ$42:$ACQ$42))))))))</f>
        <v>18217.833892621446</v>
      </c>
      <c r="ADM42" s="348" cm="1">
        <f t="array" ref="ADM42">+(LOOKUP(ADM5-ADM6+1,$OQ$3:$ACQ$3,$OQ$42:$ACQ$42+LOOKUP(ADM5-ADM6+2,$OQ$3:$ACQ$3,$OQ$42:$ACQ$42+LOOKUP(ADM5-ADM6+3,$OQ$3:$ACQ$3,$OQ$42:$ACQ$42+LOOKUP(ADM5-ADM6+4,$OQ$3:$ACQ$3,$OQ$42:$ACQ$42+LOOKUP(ADM5-ADM6+5,$OQ$3:$ACQ$3,$OQ$42:$ACQ$42+LOOKUP(ADM5-ADM6+6,$OQ$3:$ACQ$3,$OQ$42:$ACQ$42+LOOKUP(ADM5-ADM6+7,$OQ$3:$ACQ$3,$OQ$42:$ACQ$42))))))))</f>
        <v>18682.14998281519</v>
      </c>
      <c r="ADN42" s="348" cm="1">
        <f t="array" ref="ADN42">+(LOOKUP(ADN5-ADN6+1,$OQ$3:$ACQ$3,$OQ$42:$ACQ$42+LOOKUP(ADN5-ADN6+2,$OQ$3:$ACQ$3,$OQ$42:$ACQ$42+LOOKUP(ADN5-ADN6+3,$OQ$3:$ACQ$3,$OQ$42:$ACQ$42+LOOKUP(ADN5-ADN6+4,$OQ$3:$ACQ$3,$OQ$42:$ACQ$42+LOOKUP(ADN5-ADN6+5,$OQ$3:$ACQ$3,$OQ$42:$ACQ$42+LOOKUP(ADN5-ADN6+6,$OQ$3:$ACQ$3,$OQ$42:$ACQ$42+LOOKUP(ADN5-ADN6+7,$OQ$3:$ACQ$3,$OQ$42:$ACQ$42))))))))</f>
        <v>19030.387050460497</v>
      </c>
      <c r="ADO42" s="348" cm="1">
        <f t="array" ref="ADO42">+(LOOKUP(ADO5-ADO6+1,$OQ$3:$ACQ$3,$OQ$42:$ACQ$42+LOOKUP(ADO5-ADO6+2,$OQ$3:$ACQ$3,$OQ$42:$ACQ$42+LOOKUP(ADO5-ADO6+3,$OQ$3:$ACQ$3,$OQ$42:$ACQ$42+LOOKUP(ADO5-ADO6+4,$OQ$3:$ACQ$3,$OQ$42:$ACQ$42+LOOKUP(ADO5-ADO6+5,$OQ$3:$ACQ$3,$OQ$42:$ACQ$42+LOOKUP(ADO5-ADO6+6,$OQ$3:$ACQ$3,$OQ$42:$ACQ$42+LOOKUP(ADO5-ADO6+7,$OQ$3:$ACQ$3,$OQ$42:$ACQ$42))))))))</f>
        <v>19030.3870504605</v>
      </c>
      <c r="ADP42" s="348" cm="1">
        <f t="array" ref="ADP42">+(LOOKUP(ADP5-ADP6+1,$OQ$3:$ACQ$3,$OQ$42:$ACQ$42+LOOKUP(ADP5-ADP6+2,$OQ$3:$ACQ$3,$OQ$42:$ACQ$42+LOOKUP(ADP5-ADP6+3,$OQ$3:$ACQ$3,$OQ$42:$ACQ$42+LOOKUP(ADP5-ADP6+4,$OQ$3:$ACQ$3,$OQ$42:$ACQ$42+LOOKUP(ADP5-ADP6+5,$OQ$3:$ACQ$3,$OQ$42:$ACQ$42+LOOKUP(ADP5-ADP6+6,$OQ$3:$ACQ$3,$OQ$42:$ACQ$42+LOOKUP(ADP5-ADP6+7,$OQ$3:$ACQ$3,$OQ$42:$ACQ$42))))))))</f>
        <v>19030.387050460497</v>
      </c>
      <c r="ADQ42" s="348" cm="1">
        <f t="array" ref="ADQ42">+(LOOKUP(ADQ5-ADQ6+1,$OQ$3:$ACQ$3,$OQ$42:$ACQ$42+LOOKUP(ADQ5-ADQ6+2,$OQ$3:$ACQ$3,$OQ$42:$ACQ$42+LOOKUP(ADQ5-ADQ6+3,$OQ$3:$ACQ$3,$OQ$42:$ACQ$42+LOOKUP(ADQ5-ADQ6+4,$OQ$3:$ACQ$3,$OQ$42:$ACQ$42+LOOKUP(ADQ5-ADQ6+5,$OQ$3:$ACQ$3,$OQ$42:$ACQ$42+LOOKUP(ADQ5-ADQ6+6,$OQ$3:$ACQ$3,$OQ$42:$ACQ$42+LOOKUP(ADQ5-ADQ6+7,$OQ$3:$ACQ$3,$OQ$42:$ACQ$42))))))))</f>
        <v>20322.460283708984</v>
      </c>
      <c r="ADR42" s="348" cm="1">
        <f t="array" ref="ADR42">+(LOOKUP(ADR5-ADR6+1,$OQ$3:$ACQ$3,$OQ$42:$ACQ$42+LOOKUP(ADR5-ADR6+2,$OQ$3:$ACQ$3,$OQ$42:$ACQ$42+LOOKUP(ADR5-ADR6+3,$OQ$3:$ACQ$3,$OQ$42:$ACQ$42+LOOKUP(ADR5-ADR6+4,$OQ$3:$ACQ$3,$OQ$42:$ACQ$42+LOOKUP(ADR5-ADR6+5,$OQ$3:$ACQ$3,$OQ$42:$ACQ$42+LOOKUP(ADR5-ADR6+6,$OQ$3:$ACQ$3,$OQ$42:$ACQ$42+LOOKUP(ADR5-ADR6+7,$OQ$3:$ACQ$3,$OQ$42:$ACQ$42))))))))</f>
        <v>28074.899683199903</v>
      </c>
      <c r="ADS42" s="348" cm="1">
        <f t="array" ref="ADS42">+(LOOKUP(ADS5-ADS6+1,$OQ$3:$ACQ$3,$OQ$42:$ACQ$42+LOOKUP(ADS5-ADS6+2,$OQ$3:$ACQ$3,$OQ$42:$ACQ$42+LOOKUP(ADS5-ADS6+3,$OQ$3:$ACQ$3,$OQ$42:$ACQ$42+LOOKUP(ADS5-ADS6+4,$OQ$3:$ACQ$3,$OQ$42:$ACQ$42+LOOKUP(ADS5-ADS6+5,$OQ$3:$ACQ$3,$OQ$42:$ACQ$42+LOOKUP(ADS5-ADS6+6,$OQ$3:$ACQ$3,$OQ$42:$ACQ$42+LOOKUP(ADS5-ADS6+7,$OQ$3:$ACQ$3,$OQ$42:$ACQ$42))))))))</f>
        <v>28074.899683199903</v>
      </c>
      <c r="ADT42" s="348" cm="1">
        <f t="array" ref="ADT42">+(LOOKUP(ADT5-ADT6+1,$OQ$3:$ACQ$3,$OQ$42:$ACQ$42+LOOKUP(ADT5-ADT6+2,$OQ$3:$ACQ$3,$OQ$42:$ACQ$42+LOOKUP(ADT5-ADT6+3,$OQ$3:$ACQ$3,$OQ$42:$ACQ$42+LOOKUP(ADT5-ADT6+4,$OQ$3:$ACQ$3,$OQ$42:$ACQ$42+LOOKUP(ADT5-ADT6+5,$OQ$3:$ACQ$3,$OQ$42:$ACQ$42+LOOKUP(ADT5-ADT6+6,$OQ$3:$ACQ$3,$OQ$42:$ACQ$42+LOOKUP(ADT5-ADT6+7,$OQ$3:$ACQ$3,$OQ$42:$ACQ$42))))))))</f>
        <v>28074.899683199903</v>
      </c>
      <c r="ADU42" s="348" cm="1">
        <f t="array" ref="ADU42">+(LOOKUP(ADU5-ADU6+1,$OQ$3:$ACQ$3,$OQ$42:$ACQ$42+LOOKUP(ADU5-ADU6+2,$OQ$3:$ACQ$3,$OQ$42:$ACQ$42+LOOKUP(ADU5-ADU6+3,$OQ$3:$ACQ$3,$OQ$42:$ACQ$42+LOOKUP(ADU5-ADU6+4,$OQ$3:$ACQ$3,$OQ$42:$ACQ$42+LOOKUP(ADU5-ADU6+5,$OQ$3:$ACQ$3,$OQ$42:$ACQ$42+LOOKUP(ADU5-ADU6+6,$OQ$3:$ACQ$3,$OQ$42:$ACQ$42+LOOKUP(ADU5-ADU6+7,$OQ$3:$ACQ$3,$OQ$42:$ACQ$42))))))))</f>
        <v>28074.899683199903</v>
      </c>
      <c r="ADV42" s="348" cm="1">
        <f t="array" ref="ADV42">+(LOOKUP(ADV5-ADV6+1,$OQ$3:$ACQ$3,$OQ$42:$ACQ$42+LOOKUP(ADV5-ADV6+2,$OQ$3:$ACQ$3,$OQ$42:$ACQ$42+LOOKUP(ADV5-ADV6+3,$OQ$3:$ACQ$3,$OQ$42:$ACQ$42+LOOKUP(ADV5-ADV6+4,$OQ$3:$ACQ$3,$OQ$42:$ACQ$42+LOOKUP(ADV5-ADV6+5,$OQ$3:$ACQ$3,$OQ$42:$ACQ$42+LOOKUP(ADV5-ADV6+6,$OQ$3:$ACQ$3,$OQ$42:$ACQ$42+LOOKUP(ADV5-ADV6+7,$OQ$3:$ACQ$3,$OQ$42:$ACQ$42))))))))</f>
        <v>26414.897780137835</v>
      </c>
      <c r="ADW42" s="348" cm="1">
        <f t="array" ref="ADW42">+(LOOKUP(ADW5-ADW6+1,$OQ$3:$ACQ$3,$OQ$42:$ACQ$42+LOOKUP(ADW5-ADW6+2,$OQ$3:$ACQ$3,$OQ$42:$ACQ$42+LOOKUP(ADW5-ADW6+3,$OQ$3:$ACQ$3,$OQ$42:$ACQ$42+LOOKUP(ADW5-ADW6+4,$OQ$3:$ACQ$3,$OQ$42:$ACQ$42+LOOKUP(ADW5-ADW6+5,$OQ$3:$ACQ$3,$OQ$42:$ACQ$42+LOOKUP(ADW5-ADW6+6,$OQ$3:$ACQ$3,$OQ$42:$ACQ$42+LOOKUP(ADW5-ADW6+7,$OQ$3:$ACQ$3,$OQ$42:$ACQ$42))))))))</f>
        <v>26138.23079629416</v>
      </c>
      <c r="ADX42" s="348" cm="1">
        <f t="array" ref="ADX42">+(LOOKUP(ADX5-ADX6+1,$OQ$3:$ACQ$3,$OQ$42:$ACQ$42+LOOKUP(ADX5-ADX6+2,$OQ$3:$ACQ$3,$OQ$42:$ACQ$42+LOOKUP(ADX5-ADX6+3,$OQ$3:$ACQ$3,$OQ$42:$ACQ$42+LOOKUP(ADX5-ADX6+4,$OQ$3:$ACQ$3,$OQ$42:$ACQ$42+LOOKUP(ADX5-ADX6+5,$OQ$3:$ACQ$3,$OQ$42:$ACQ$42+LOOKUP(ADX5-ADX6+6,$OQ$3:$ACQ$3,$OQ$42:$ACQ$42+LOOKUP(ADX5-ADX6+7,$OQ$3:$ACQ$3,$OQ$42:$ACQ$42))))))))</f>
        <v>26138.23079629416</v>
      </c>
      <c r="ADY42" s="348" cm="1">
        <f t="array" ref="ADY42">+(LOOKUP(ADY5-ADY6+1,$OQ$3:$ACQ$3,$OQ$42:$ACQ$42+LOOKUP(ADY5-ADY6+2,$OQ$3:$ACQ$3,$OQ$42:$ACQ$42+LOOKUP(ADY5-ADY6+3,$OQ$3:$ACQ$3,$OQ$42:$ACQ$42+LOOKUP(ADY5-ADY6+4,$OQ$3:$ACQ$3,$OQ$42:$ACQ$42+LOOKUP(ADY5-ADY6+5,$OQ$3:$ACQ$3,$OQ$42:$ACQ$42+LOOKUP(ADY5-ADY6+6,$OQ$3:$ACQ$3,$OQ$42:$ACQ$42+LOOKUP(ADY5-ADY6+7,$OQ$3:$ACQ$3,$OQ$42:$ACQ$42))))))))</f>
        <v>26138.23079629416</v>
      </c>
      <c r="ADZ42" s="348" cm="1">
        <f t="array" ref="ADZ42">+(LOOKUP(ADZ5-ADZ6+1,$OQ$3:$ACQ$3,$OQ$42:$ACQ$42+LOOKUP(ADZ5-ADZ6+2,$OQ$3:$ACQ$3,$OQ$42:$ACQ$42+LOOKUP(ADZ5-ADZ6+3,$OQ$3:$ACQ$3,$OQ$42:$ACQ$42+LOOKUP(ADZ5-ADZ6+4,$OQ$3:$ACQ$3,$OQ$42:$ACQ$42+LOOKUP(ADZ5-ADZ6+5,$OQ$3:$ACQ$3,$OQ$42:$ACQ$42+LOOKUP(ADZ5-ADZ6+6,$OQ$3:$ACQ$3,$OQ$42:$ACQ$42+LOOKUP(ADZ5-ADZ6+7,$OQ$3:$ACQ$3,$OQ$42:$ACQ$42))))))))</f>
        <v>26356.322164569872</v>
      </c>
      <c r="AEA42" s="348" cm="1">
        <f t="array" ref="AEA42">+(LOOKUP(AEA5-AEA6+1,$OQ$3:$ACQ$3,$OQ$42:$ACQ$42+LOOKUP(AEA5-AEA6+2,$OQ$3:$ACQ$3,$OQ$42:$ACQ$42+LOOKUP(AEA5-AEA6+3,$OQ$3:$ACQ$3,$OQ$42:$ACQ$42+LOOKUP(AEA5-AEA6+4,$OQ$3:$ACQ$3,$OQ$42:$ACQ$42+LOOKUP(AEA5-AEA6+5,$OQ$3:$ACQ$3,$OQ$42:$ACQ$42+LOOKUP(AEA5-AEA6+6,$OQ$3:$ACQ$3,$OQ$42:$ACQ$42+LOOKUP(AEA5-AEA6+7,$OQ$3:$ACQ$3,$OQ$42:$ACQ$42))))))))</f>
        <v>26647.110655604156</v>
      </c>
      <c r="AEB42" s="348" cm="1">
        <f t="array" ref="AEB42">+(LOOKUP(AEB5-AEB6+1,$OQ$3:$ACQ$3,$OQ$42:$ACQ$42+LOOKUP(AEB5-AEB6+2,$OQ$3:$ACQ$3,$OQ$42:$ACQ$42+LOOKUP(AEB5-AEB6+3,$OQ$3:$ACQ$3,$OQ$42:$ACQ$42+LOOKUP(AEB5-AEB6+4,$OQ$3:$ACQ$3,$OQ$42:$ACQ$42+LOOKUP(AEB5-AEB6+5,$OQ$3:$ACQ$3,$OQ$42:$ACQ$42+LOOKUP(AEB5-AEB6+6,$OQ$3:$ACQ$3,$OQ$42:$ACQ$42+LOOKUP(AEB5-AEB6+7,$OQ$3:$ACQ$3,$OQ$42:$ACQ$42))))))))</f>
        <v>26647.110655604156</v>
      </c>
      <c r="AEC42" s="348" cm="1">
        <f t="array" ref="AEC42">+(LOOKUP(AEC5-AEC6+1,$OQ$3:$ACQ$3,$OQ$42:$ACQ$42+LOOKUP(AEC5-AEC6+2,$OQ$3:$ACQ$3,$OQ$42:$ACQ$42+LOOKUP(AEC5-AEC6+3,$OQ$3:$ACQ$3,$OQ$42:$ACQ$42+LOOKUP(AEC5-AEC6+4,$OQ$3:$ACQ$3,$OQ$42:$ACQ$42+LOOKUP(AEC5-AEC6+5,$OQ$3:$ACQ$3,$OQ$42:$ACQ$42+LOOKUP(AEC5-AEC6+6,$OQ$3:$ACQ$3,$OQ$42:$ACQ$42+LOOKUP(AEC5-AEC6+7,$OQ$3:$ACQ$3,$OQ$42:$ACQ$42))))))))</f>
        <v>26647.110655604156</v>
      </c>
      <c r="AED42" s="348" cm="1">
        <f t="array" ref="AED42">+(LOOKUP(AED5-AED6+1,$OQ$3:$ACQ$3,$OQ$42:$ACQ$42+LOOKUP(AED5-AED6+2,$OQ$3:$ACQ$3,$OQ$42:$ACQ$42+LOOKUP(AED5-AED6+3,$OQ$3:$ACQ$3,$OQ$42:$ACQ$42+LOOKUP(AED5-AED6+4,$OQ$3:$ACQ$3,$OQ$42:$ACQ$42+LOOKUP(AED5-AED6+5,$OQ$3:$ACQ$3,$OQ$42:$ACQ$42+LOOKUP(AED5-AED6+6,$OQ$3:$ACQ$3,$OQ$42:$ACQ$42+LOOKUP(AED5-AED6+7,$OQ$3:$ACQ$3,$OQ$42:$ACQ$42))))))))</f>
        <v>26647.110655604156</v>
      </c>
      <c r="AEE42" s="348" cm="1">
        <f t="array" ref="AEE42">+(LOOKUP(AEE5-AEE6+1,$OQ$3:$ACQ$3,$OQ$42:$ACQ$42+LOOKUP(AEE5-AEE6+2,$OQ$3:$ACQ$3,$OQ$42:$ACQ$42+LOOKUP(AEE5-AEE6+3,$OQ$3:$ACQ$3,$OQ$42:$ACQ$42+LOOKUP(AEE5-AEE6+4,$OQ$3:$ACQ$3,$OQ$42:$ACQ$42+LOOKUP(AEE5-AEE6+5,$OQ$3:$ACQ$3,$OQ$42:$ACQ$42+LOOKUP(AEE5-AEE6+6,$OQ$3:$ACQ$3,$OQ$42:$ACQ$42+LOOKUP(AEE5-AEE6+7,$OQ$3:$ACQ$3,$OQ$42:$ACQ$42))))))))</f>
        <v>30741.864603193921</v>
      </c>
      <c r="AEF42" s="348" cm="1">
        <f t="array" ref="AEF42">+(LOOKUP(AEF5-AEF6+1,$OQ$3:$ACQ$3,$OQ$42:$ACQ$42+LOOKUP(AEF5-AEF6+2,$OQ$3:$ACQ$3,$OQ$42:$ACQ$42+LOOKUP(AEF5-AEF6+3,$OQ$3:$ACQ$3,$OQ$42:$ACQ$42+LOOKUP(AEF5-AEF6+4,$OQ$3:$ACQ$3,$OQ$42:$ACQ$42+LOOKUP(AEF5-AEF6+5,$OQ$3:$ACQ$3,$OQ$42:$ACQ$42+LOOKUP(AEF5-AEF6+6,$OQ$3:$ACQ$3,$OQ$42:$ACQ$42+LOOKUP(AEF5-AEF6+7,$OQ$3:$ACQ$3,$OQ$42:$ACQ$42))))))))</f>
        <v>30741.864603193921</v>
      </c>
      <c r="AEG42" s="348" cm="1">
        <f t="array" ref="AEG42">+(LOOKUP(AEG5-AEG6+1,$OQ$3:$ACQ$3,$OQ$42:$ACQ$42+LOOKUP(AEG5-AEG6+2,$OQ$3:$ACQ$3,$OQ$42:$ACQ$42+LOOKUP(AEG5-AEG6+3,$OQ$3:$ACQ$3,$OQ$42:$ACQ$42+LOOKUP(AEG5-AEG6+4,$OQ$3:$ACQ$3,$OQ$42:$ACQ$42+LOOKUP(AEG5-AEG6+5,$OQ$3:$ACQ$3,$OQ$42:$ACQ$42+LOOKUP(AEG5-AEG6+6,$OQ$3:$ACQ$3,$OQ$42:$ACQ$42+LOOKUP(AEG5-AEG6+7,$OQ$3:$ACQ$3,$OQ$42:$ACQ$42))))))))</f>
        <v>30741.864603193921</v>
      </c>
      <c r="AEH42" s="348" cm="1">
        <f t="array" ref="AEH42">+(LOOKUP(AEH5-AEH6+1,$OQ$3:$ACQ$3,$OQ$42:$ACQ$42+LOOKUP(AEH5-AEH6+2,$OQ$3:$ACQ$3,$OQ$42:$ACQ$42+LOOKUP(AEH5-AEH6+3,$OQ$3:$ACQ$3,$OQ$42:$ACQ$42+LOOKUP(AEH5-AEH6+4,$OQ$3:$ACQ$3,$OQ$42:$ACQ$42+LOOKUP(AEH5-AEH6+5,$OQ$3:$ACQ$3,$OQ$42:$ACQ$42+LOOKUP(AEH5-AEH6+6,$OQ$3:$ACQ$3,$OQ$42:$ACQ$42+LOOKUP(AEH5-AEH6+7,$OQ$3:$ACQ$3,$OQ$42:$ACQ$42))))))))</f>
        <v>30741.864603193921</v>
      </c>
      <c r="AEI42" s="348" cm="1">
        <f t="array" ref="AEI42">+(LOOKUP(AEI5-AEI6+1,$OQ$3:$ACQ$3,$OQ$42:$ACQ$42+LOOKUP(AEI5-AEI6+2,$OQ$3:$ACQ$3,$OQ$42:$ACQ$42+LOOKUP(AEI5-AEI6+3,$OQ$3:$ACQ$3,$OQ$42:$ACQ$42+LOOKUP(AEI5-AEI6+4,$OQ$3:$ACQ$3,$OQ$42:$ACQ$42+LOOKUP(AEI5-AEI6+5,$OQ$3:$ACQ$3,$OQ$42:$ACQ$42+LOOKUP(AEI5-AEI6+6,$OQ$3:$ACQ$3,$OQ$42:$ACQ$42+LOOKUP(AEI5-AEI6+7,$OQ$3:$ACQ$3,$OQ$42:$ACQ$42))))))))</f>
        <v>30167.055911614596</v>
      </c>
      <c r="AEJ42" s="348" cm="1">
        <f t="array" ref="AEJ42">+(LOOKUP(AEJ5-AEJ6+1,$OQ$3:$ACQ$3,$OQ$42:$ACQ$42+LOOKUP(AEJ5-AEJ6+2,$OQ$3:$ACQ$3,$OQ$42:$ACQ$42+LOOKUP(AEJ5-AEJ6+3,$OQ$3:$ACQ$3,$OQ$42:$ACQ$42+LOOKUP(AEJ5-AEJ6+4,$OQ$3:$ACQ$3,$OQ$42:$ACQ$42+LOOKUP(AEJ5-AEJ6+5,$OQ$3:$ACQ$3,$OQ$42:$ACQ$42+LOOKUP(AEJ5-AEJ6+6,$OQ$3:$ACQ$3,$OQ$42:$ACQ$42+LOOKUP(AEJ5-AEJ6+7,$OQ$3:$ACQ$3,$OQ$42:$ACQ$42))))))))</f>
        <v>29937.132434982865</v>
      </c>
      <c r="AEK42" s="348" cm="1">
        <f t="array" ref="AEK42">+(LOOKUP(AEK5-AEK6+1,$OQ$3:$ACQ$3,$OQ$42:$ACQ$42+LOOKUP(AEK5-AEK6+2,$OQ$3:$ACQ$3,$OQ$42:$ACQ$42+LOOKUP(AEK5-AEK6+3,$OQ$3:$ACQ$3,$OQ$42:$ACQ$42+LOOKUP(AEK5-AEK6+4,$OQ$3:$ACQ$3,$OQ$42:$ACQ$42+LOOKUP(AEK5-AEK6+5,$OQ$3:$ACQ$3,$OQ$42:$ACQ$42+LOOKUP(AEK5-AEK6+6,$OQ$3:$ACQ$3,$OQ$42:$ACQ$42+LOOKUP(AEK5-AEK6+7,$OQ$3:$ACQ$3,$OQ$42:$ACQ$42))))))))</f>
        <v>29937.132434982865</v>
      </c>
      <c r="AEL42" s="348" cm="1">
        <f t="array" ref="AEL42">+(LOOKUP(AEL5-AEL6+1,$OQ$3:$ACQ$3,$OQ$42:$ACQ$42+LOOKUP(AEL5-AEL6+2,$OQ$3:$ACQ$3,$OQ$42:$ACQ$42+LOOKUP(AEL5-AEL6+3,$OQ$3:$ACQ$3,$OQ$42:$ACQ$42+LOOKUP(AEL5-AEL6+4,$OQ$3:$ACQ$3,$OQ$42:$ACQ$42+LOOKUP(AEL5-AEL6+5,$OQ$3:$ACQ$3,$OQ$42:$ACQ$42+LOOKUP(AEL5-AEL6+6,$OQ$3:$ACQ$3,$OQ$42:$ACQ$42+LOOKUP(AEL5-AEL6+7,$OQ$3:$ACQ$3,$OQ$42:$ACQ$42))))))))</f>
        <v>29937.132434982865</v>
      </c>
      <c r="AEM42" s="348" cm="1">
        <f t="array" ref="AEM42">+(LOOKUP(AEM5-AEM6+1,$OQ$3:$ACQ$3,$OQ$42:$ACQ$42+LOOKUP(AEM5-AEM6+2,$OQ$3:$ACQ$3,$OQ$42:$ACQ$42+LOOKUP(AEM5-AEM6+3,$OQ$3:$ACQ$3,$OQ$42:$ACQ$42+LOOKUP(AEM5-AEM6+4,$OQ$3:$ACQ$3,$OQ$42:$ACQ$42+LOOKUP(AEM5-AEM6+5,$OQ$3:$ACQ$3,$OQ$42:$ACQ$42+LOOKUP(AEM5-AEM6+6,$OQ$3:$ACQ$3,$OQ$42:$ACQ$42+LOOKUP(AEM5-AEM6+7,$OQ$3:$ACQ$3,$OQ$42:$ACQ$42))))))))</f>
        <v>29941.153157124027</v>
      </c>
      <c r="AEN42" s="348" cm="1">
        <f t="array" ref="AEN42">+(LOOKUP(AEN5-AEN6+1,$OQ$3:$ACQ$3,$OQ$42:$ACQ$42+LOOKUP(AEN5-AEN6+2,$OQ$3:$ACQ$3,$OQ$42:$ACQ$42+LOOKUP(AEN5-AEN6+3,$OQ$3:$ACQ$3,$OQ$42:$ACQ$42+LOOKUP(AEN5-AEN6+4,$OQ$3:$ACQ$3,$OQ$42:$ACQ$42+LOOKUP(AEN5-AEN6+5,$OQ$3:$ACQ$3,$OQ$42:$ACQ$42+LOOKUP(AEN5-AEN6+6,$OQ$3:$ACQ$3,$OQ$42:$ACQ$42+LOOKUP(AEN5-AEN6+7,$OQ$3:$ACQ$3,$OQ$42:$ACQ$42))))))))</f>
        <v>29951.204962476932</v>
      </c>
      <c r="AEO42" s="348" cm="1">
        <f t="array" ref="AEO42">+(LOOKUP(AEO5-AEO6+1,$OQ$3:$ACQ$3,$OQ$42:$ACQ$42+LOOKUP(AEO5-AEO6+2,$OQ$3:$ACQ$3,$OQ$42:$ACQ$42+LOOKUP(AEO5-AEO6+3,$OQ$3:$ACQ$3,$OQ$42:$ACQ$42+LOOKUP(AEO5-AEO6+4,$OQ$3:$ACQ$3,$OQ$42:$ACQ$42+LOOKUP(AEO5-AEO6+5,$OQ$3:$ACQ$3,$OQ$42:$ACQ$42+LOOKUP(AEO5-AEO6+6,$OQ$3:$ACQ$3,$OQ$42:$ACQ$42+LOOKUP(AEO5-AEO6+7,$OQ$3:$ACQ$3,$OQ$42:$ACQ$42))))))))</f>
        <v>29951.204962476932</v>
      </c>
      <c r="AEP42" s="348" cm="1">
        <f t="array" ref="AEP42">+(LOOKUP(AEP5-AEP6+1,$OQ$3:$ACQ$3,$OQ$42:$ACQ$42+LOOKUP(AEP5-AEP6+2,$OQ$3:$ACQ$3,$OQ$42:$ACQ$42+LOOKUP(AEP5-AEP6+3,$OQ$3:$ACQ$3,$OQ$42:$ACQ$42+LOOKUP(AEP5-AEP6+4,$OQ$3:$ACQ$3,$OQ$42:$ACQ$42+LOOKUP(AEP5-AEP6+5,$OQ$3:$ACQ$3,$OQ$42:$ACQ$42+LOOKUP(AEP5-AEP6+6,$OQ$3:$ACQ$3,$OQ$42:$ACQ$42+LOOKUP(AEP5-AEP6+7,$OQ$3:$ACQ$3,$OQ$42:$ACQ$42))))))))</f>
        <v>29951.204962476932</v>
      </c>
      <c r="AEQ42" s="348" cm="1">
        <f t="array" ref="AEQ42">+(LOOKUP(AEQ5-AEQ6+1,$OQ$3:$ACQ$3,$OQ$42:$ACQ$42+LOOKUP(AEQ5-AEQ6+2,$OQ$3:$ACQ$3,$OQ$42:$ACQ$42+LOOKUP(AEQ5-AEQ6+3,$OQ$3:$ACQ$3,$OQ$42:$ACQ$42+LOOKUP(AEQ5-AEQ6+4,$OQ$3:$ACQ$3,$OQ$42:$ACQ$42+LOOKUP(AEQ5-AEQ6+5,$OQ$3:$ACQ$3,$OQ$42:$ACQ$42+LOOKUP(AEQ5-AEQ6+6,$OQ$3:$ACQ$3,$OQ$42:$ACQ$42+LOOKUP(AEQ5-AEQ6+7,$OQ$3:$ACQ$3,$OQ$42:$ACQ$42))))))))</f>
        <v>29951.204962476932</v>
      </c>
      <c r="AER42" s="348" cm="1">
        <f t="array" ref="AER42">+(LOOKUP(AER5-AER6+1,$OQ$3:$ACQ$3,$OQ$42:$ACQ$42+LOOKUP(AER5-AER6+2,$OQ$3:$ACQ$3,$OQ$42:$ACQ$42+LOOKUP(AER5-AER6+3,$OQ$3:$ACQ$3,$OQ$42:$ACQ$42+LOOKUP(AER5-AER6+4,$OQ$3:$ACQ$3,$OQ$42:$ACQ$42+LOOKUP(AER5-AER6+5,$OQ$3:$ACQ$3,$OQ$42:$ACQ$42+LOOKUP(AER5-AER6+6,$OQ$3:$ACQ$3,$OQ$42:$ACQ$42)))))))</f>
        <v>25672.461396408798</v>
      </c>
    </row>
    <row r="43" spans="1:877" x14ac:dyDescent="0.2">
      <c r="A43" s="463" t="s">
        <v>133</v>
      </c>
      <c r="B43" s="347">
        <f>+B41/100*B22</f>
        <v>1574.249335155986</v>
      </c>
      <c r="C43" s="348">
        <f>+C41/100*C22</f>
        <v>1995.830547101591</v>
      </c>
      <c r="D43" s="348">
        <f>+D41/100*D22</f>
        <v>1830.7226401312987</v>
      </c>
      <c r="E43" s="348">
        <f t="shared" ref="E43:M43" si="2578">+E41/100*E22</f>
        <v>2751.4393276699598</v>
      </c>
      <c r="F43" s="348">
        <f t="shared" si="2578"/>
        <v>2510.2136726856347</v>
      </c>
      <c r="G43" s="348">
        <f t="shared" si="2578"/>
        <v>2709.5802197927906</v>
      </c>
      <c r="H43" s="348">
        <f t="shared" si="2578"/>
        <v>3868.4070487978947</v>
      </c>
      <c r="I43" s="348">
        <f t="shared" si="2578"/>
        <v>3721.6076035775436</v>
      </c>
      <c r="J43" s="348">
        <f t="shared" si="2578"/>
        <v>3794.0628194058486</v>
      </c>
      <c r="K43" s="348">
        <f t="shared" si="2578"/>
        <v>4235.884974340589</v>
      </c>
      <c r="L43" s="348">
        <f t="shared" si="2578"/>
        <v>4262.5019484921022</v>
      </c>
      <c r="M43" s="348">
        <f t="shared" si="2578"/>
        <v>4952.3291069639354</v>
      </c>
      <c r="N43" s="347">
        <f t="shared" si="2555"/>
        <v>5400.8025223888762</v>
      </c>
      <c r="O43" s="348">
        <f t="shared" si="2556"/>
        <v>7971.233220148385</v>
      </c>
      <c r="P43" s="348">
        <f t="shared" si="2557"/>
        <v>11384.077471781287</v>
      </c>
      <c r="Q43" s="349">
        <f t="shared" si="2558"/>
        <v>13450.716029796626</v>
      </c>
      <c r="R43" s="347">
        <f>+SUM($B$43:B43)</f>
        <v>1574.249335155986</v>
      </c>
      <c r="S43" s="348">
        <f>+SUM($B$43:C43)</f>
        <v>3570.0798822575771</v>
      </c>
      <c r="T43" s="348">
        <f>+SUM($B$43:D43)</f>
        <v>5400.8025223888762</v>
      </c>
      <c r="U43" s="348">
        <f>+SUM($B$43:E43)</f>
        <v>8152.2418500588356</v>
      </c>
      <c r="V43" s="348">
        <f>+SUM($B$43:F43)</f>
        <v>10662.455522744471</v>
      </c>
      <c r="W43" s="348">
        <f>+SUM($B$43:G43)</f>
        <v>13372.03574253726</v>
      </c>
      <c r="X43" s="348">
        <f>+SUM($B$43:H43)</f>
        <v>17240.442791335154</v>
      </c>
      <c r="Y43" s="348">
        <f>+SUM($B$43:I43)</f>
        <v>20962.050394912698</v>
      </c>
      <c r="Z43" s="348">
        <f>+SUM($B$43:J43)</f>
        <v>24756.113214318546</v>
      </c>
      <c r="AA43" s="348">
        <f>+SUM($B$43:K43)</f>
        <v>28991.998188659134</v>
      </c>
      <c r="AB43" s="348">
        <f>+SUM($B$43:L43)</f>
        <v>33254.500137151234</v>
      </c>
      <c r="AC43" s="349">
        <f>+SUM($B$43:M43)</f>
        <v>38206.829244115172</v>
      </c>
      <c r="AD43" s="334">
        <f>+B43/AD6</f>
        <v>62.96997340623944</v>
      </c>
      <c r="AE43" s="334">
        <f t="shared" ref="AE43:AO43" si="2579">+C43/AE6</f>
        <v>64.38163055166423</v>
      </c>
      <c r="AF43" s="334">
        <f t="shared" si="2579"/>
        <v>65.382951433260672</v>
      </c>
      <c r="AG43" s="334">
        <f t="shared" si="2579"/>
        <v>88.756107344192245</v>
      </c>
      <c r="AH43" s="334">
        <f t="shared" si="2579"/>
        <v>83.673789089521151</v>
      </c>
      <c r="AI43" s="334">
        <f t="shared" si="2579"/>
        <v>87.405813541702926</v>
      </c>
      <c r="AJ43" s="334">
        <f t="shared" si="2579"/>
        <v>128.94690162659649</v>
      </c>
      <c r="AK43" s="334">
        <f t="shared" si="2579"/>
        <v>120.05185817992076</v>
      </c>
      <c r="AL43" s="334">
        <f t="shared" si="2579"/>
        <v>122.38912320664028</v>
      </c>
      <c r="AM43" s="334">
        <f t="shared" si="2579"/>
        <v>141.19616581135296</v>
      </c>
      <c r="AN43" s="334">
        <f t="shared" si="2579"/>
        <v>137.50006285458394</v>
      </c>
      <c r="AO43" s="334">
        <f t="shared" si="2579"/>
        <v>137.56469741566488</v>
      </c>
      <c r="AP43" s="347">
        <f>+$AD$43*AP6</f>
        <v>62.96997340623944</v>
      </c>
      <c r="AQ43" s="348">
        <f t="shared" ref="AQ43:BN43" si="2580">+$AD$43*AQ6</f>
        <v>125.93994681247888</v>
      </c>
      <c r="AR43" s="348">
        <f t="shared" si="2580"/>
        <v>188.90992021871833</v>
      </c>
      <c r="AS43" s="348">
        <f t="shared" si="2580"/>
        <v>251.87989362495776</v>
      </c>
      <c r="AT43" s="348">
        <f t="shared" si="2580"/>
        <v>314.84986703119722</v>
      </c>
      <c r="AU43" s="348">
        <f t="shared" si="2580"/>
        <v>377.81984043743665</v>
      </c>
      <c r="AV43" s="348">
        <f t="shared" si="2580"/>
        <v>440.78981384367609</v>
      </c>
      <c r="AW43" s="348">
        <f t="shared" si="2580"/>
        <v>503.75978724991552</v>
      </c>
      <c r="AX43" s="348">
        <f t="shared" si="2580"/>
        <v>566.72976065615501</v>
      </c>
      <c r="AY43" s="348">
        <f t="shared" si="2580"/>
        <v>629.69973406239444</v>
      </c>
      <c r="AZ43" s="348">
        <f t="shared" si="2580"/>
        <v>692.66970746863387</v>
      </c>
      <c r="BA43" s="348">
        <f t="shared" si="2580"/>
        <v>755.63968087487331</v>
      </c>
      <c r="BB43" s="348">
        <f t="shared" si="2580"/>
        <v>818.60965428111274</v>
      </c>
      <c r="BC43" s="348">
        <f t="shared" si="2580"/>
        <v>881.57962768735217</v>
      </c>
      <c r="BD43" s="348">
        <f t="shared" si="2580"/>
        <v>944.5496010935916</v>
      </c>
      <c r="BE43" s="348">
        <f t="shared" si="2580"/>
        <v>1007.519574499831</v>
      </c>
      <c r="BF43" s="348">
        <f t="shared" si="2580"/>
        <v>1070.4895479060706</v>
      </c>
      <c r="BG43" s="348">
        <f t="shared" si="2580"/>
        <v>1133.45952131231</v>
      </c>
      <c r="BH43" s="348">
        <f t="shared" si="2580"/>
        <v>1196.4294947185494</v>
      </c>
      <c r="BI43" s="348">
        <f t="shared" si="2580"/>
        <v>1259.3994681247889</v>
      </c>
      <c r="BJ43" s="348">
        <f t="shared" si="2580"/>
        <v>1322.3694415310283</v>
      </c>
      <c r="BK43" s="348">
        <f t="shared" si="2580"/>
        <v>1385.3394149372677</v>
      </c>
      <c r="BL43" s="348">
        <f t="shared" si="2580"/>
        <v>1448.3093883435072</v>
      </c>
      <c r="BM43" s="348">
        <f t="shared" si="2580"/>
        <v>1511.2793617497466</v>
      </c>
      <c r="BN43" s="349">
        <f t="shared" si="2580"/>
        <v>1574.249335155986</v>
      </c>
      <c r="BO43" s="347">
        <f t="shared" ref="BO43:CS43" si="2581">+$AE$43*BO6</f>
        <v>64.38163055166423</v>
      </c>
      <c r="BP43" s="348">
        <f t="shared" si="2581"/>
        <v>128.76326110332846</v>
      </c>
      <c r="BQ43" s="348">
        <f t="shared" si="2581"/>
        <v>193.1448916549927</v>
      </c>
      <c r="BR43" s="348">
        <f t="shared" si="2581"/>
        <v>257.52652220665692</v>
      </c>
      <c r="BS43" s="348">
        <f t="shared" si="2581"/>
        <v>321.90815275832114</v>
      </c>
      <c r="BT43" s="348">
        <f t="shared" si="2581"/>
        <v>386.28978330998541</v>
      </c>
      <c r="BU43" s="348">
        <f t="shared" si="2581"/>
        <v>450.67141386164963</v>
      </c>
      <c r="BV43" s="348">
        <f t="shared" si="2581"/>
        <v>515.05304441331384</v>
      </c>
      <c r="BW43" s="348">
        <f t="shared" si="2581"/>
        <v>579.43467496497806</v>
      </c>
      <c r="BX43" s="348">
        <f t="shared" si="2581"/>
        <v>643.81630551664227</v>
      </c>
      <c r="BY43" s="348">
        <f t="shared" si="2581"/>
        <v>708.19793606830649</v>
      </c>
      <c r="BZ43" s="348">
        <f t="shared" si="2581"/>
        <v>772.57956661997082</v>
      </c>
      <c r="CA43" s="348">
        <f t="shared" si="2581"/>
        <v>836.96119717163504</v>
      </c>
      <c r="CB43" s="348">
        <f t="shared" si="2581"/>
        <v>901.34282772329925</v>
      </c>
      <c r="CC43" s="348">
        <f t="shared" si="2581"/>
        <v>965.72445827496347</v>
      </c>
      <c r="CD43" s="348">
        <f t="shared" si="2581"/>
        <v>1030.1060888266277</v>
      </c>
      <c r="CE43" s="348">
        <f t="shared" si="2581"/>
        <v>1094.487719378292</v>
      </c>
      <c r="CF43" s="348">
        <f t="shared" si="2581"/>
        <v>1158.8693499299561</v>
      </c>
      <c r="CG43" s="348">
        <f t="shared" si="2581"/>
        <v>1223.2509804816204</v>
      </c>
      <c r="CH43" s="348">
        <f t="shared" si="2581"/>
        <v>1287.6326110332845</v>
      </c>
      <c r="CI43" s="348">
        <f t="shared" si="2581"/>
        <v>1352.0142415849489</v>
      </c>
      <c r="CJ43" s="348">
        <f t="shared" si="2581"/>
        <v>1416.395872136613</v>
      </c>
      <c r="CK43" s="348">
        <f t="shared" si="2581"/>
        <v>1480.7775026882773</v>
      </c>
      <c r="CL43" s="348">
        <f t="shared" si="2581"/>
        <v>1545.1591332399416</v>
      </c>
      <c r="CM43" s="348">
        <f t="shared" si="2581"/>
        <v>1609.5407637916057</v>
      </c>
      <c r="CN43" s="348">
        <f t="shared" si="2581"/>
        <v>1673.9223943432701</v>
      </c>
      <c r="CO43" s="348">
        <f t="shared" si="2581"/>
        <v>1738.3040248949342</v>
      </c>
      <c r="CP43" s="348">
        <f t="shared" si="2581"/>
        <v>1802.6856554465985</v>
      </c>
      <c r="CQ43" s="348">
        <f t="shared" si="2581"/>
        <v>1867.0672859982626</v>
      </c>
      <c r="CR43" s="348">
        <f t="shared" si="2581"/>
        <v>1931.4489165499269</v>
      </c>
      <c r="CS43" s="349">
        <f t="shared" si="2581"/>
        <v>1995.830547101591</v>
      </c>
      <c r="CT43" s="347">
        <f t="shared" ref="CT43:DU43" si="2582">+$AF$43*CT6</f>
        <v>65.382951433260672</v>
      </c>
      <c r="CU43" s="348">
        <f t="shared" si="2582"/>
        <v>130.76590286652134</v>
      </c>
      <c r="CV43" s="348">
        <f t="shared" si="2582"/>
        <v>196.14885429978202</v>
      </c>
      <c r="CW43" s="348">
        <f t="shared" si="2582"/>
        <v>261.53180573304269</v>
      </c>
      <c r="CX43" s="348">
        <f t="shared" si="2582"/>
        <v>326.91475716630339</v>
      </c>
      <c r="CY43" s="348">
        <f t="shared" si="2582"/>
        <v>392.29770859956403</v>
      </c>
      <c r="CZ43" s="348">
        <f t="shared" si="2582"/>
        <v>457.68066003282468</v>
      </c>
      <c r="DA43" s="348">
        <f t="shared" si="2582"/>
        <v>523.06361146608538</v>
      </c>
      <c r="DB43" s="348">
        <f t="shared" si="2582"/>
        <v>588.44656289934608</v>
      </c>
      <c r="DC43" s="348">
        <f t="shared" si="2582"/>
        <v>653.82951433260678</v>
      </c>
      <c r="DD43" s="348">
        <f t="shared" si="2582"/>
        <v>719.21246576586736</v>
      </c>
      <c r="DE43" s="348">
        <f t="shared" si="2582"/>
        <v>784.59541719912806</v>
      </c>
      <c r="DF43" s="348">
        <f t="shared" si="2582"/>
        <v>849.97836863238877</v>
      </c>
      <c r="DG43" s="348">
        <f t="shared" si="2582"/>
        <v>915.36132006564935</v>
      </c>
      <c r="DH43" s="348">
        <f t="shared" si="2582"/>
        <v>980.74427149891005</v>
      </c>
      <c r="DI43" s="348">
        <f t="shared" si="2582"/>
        <v>1046.1272229321708</v>
      </c>
      <c r="DJ43" s="348">
        <f t="shared" si="2582"/>
        <v>1111.5101743654313</v>
      </c>
      <c r="DK43" s="348">
        <f t="shared" si="2582"/>
        <v>1176.8931257986922</v>
      </c>
      <c r="DL43" s="348">
        <f t="shared" si="2582"/>
        <v>1242.2760772319527</v>
      </c>
      <c r="DM43" s="348">
        <f t="shared" si="2582"/>
        <v>1307.6590286652136</v>
      </c>
      <c r="DN43" s="348">
        <f t="shared" si="2582"/>
        <v>1373.0419800984741</v>
      </c>
      <c r="DO43" s="348">
        <f t="shared" si="2582"/>
        <v>1438.4249315317347</v>
      </c>
      <c r="DP43" s="348">
        <f t="shared" si="2582"/>
        <v>1503.8078829649955</v>
      </c>
      <c r="DQ43" s="348">
        <f t="shared" si="2582"/>
        <v>1569.1908343982561</v>
      </c>
      <c r="DR43" s="348">
        <f t="shared" si="2582"/>
        <v>1634.5737858315167</v>
      </c>
      <c r="DS43" s="348">
        <f t="shared" si="2582"/>
        <v>1699.9567372647775</v>
      </c>
      <c r="DT43" s="348">
        <f t="shared" si="2582"/>
        <v>1765.3396886980381</v>
      </c>
      <c r="DU43" s="348">
        <f t="shared" si="2582"/>
        <v>1830.7226401312987</v>
      </c>
      <c r="DV43" s="347">
        <f t="shared" ref="DV43:EZ43" si="2583">+$AG$43*DV6</f>
        <v>88.756107344192245</v>
      </c>
      <c r="DW43" s="348">
        <f t="shared" si="2583"/>
        <v>177.51221468838449</v>
      </c>
      <c r="DX43" s="348">
        <f t="shared" si="2583"/>
        <v>266.26832203257675</v>
      </c>
      <c r="DY43" s="348">
        <f t="shared" si="2583"/>
        <v>355.02442937676898</v>
      </c>
      <c r="DZ43" s="348">
        <f t="shared" si="2583"/>
        <v>443.78053672096121</v>
      </c>
      <c r="EA43" s="348">
        <f t="shared" si="2583"/>
        <v>532.5366440651535</v>
      </c>
      <c r="EB43" s="348">
        <f t="shared" si="2583"/>
        <v>621.29275140934567</v>
      </c>
      <c r="EC43" s="348">
        <f t="shared" si="2583"/>
        <v>710.04885875353796</v>
      </c>
      <c r="ED43" s="348">
        <f t="shared" si="2583"/>
        <v>798.80496609773024</v>
      </c>
      <c r="EE43" s="348">
        <f t="shared" si="2583"/>
        <v>887.56107344192242</v>
      </c>
      <c r="EF43" s="348">
        <f t="shared" si="2583"/>
        <v>976.3171807861147</v>
      </c>
      <c r="EG43" s="348">
        <f t="shared" si="2583"/>
        <v>1065.073288130307</v>
      </c>
      <c r="EH43" s="348">
        <f t="shared" si="2583"/>
        <v>1153.8293954744993</v>
      </c>
      <c r="EI43" s="348">
        <f t="shared" si="2583"/>
        <v>1242.5855028186913</v>
      </c>
      <c r="EJ43" s="348">
        <f t="shared" si="2583"/>
        <v>1331.3416101628836</v>
      </c>
      <c r="EK43" s="348">
        <f t="shared" si="2583"/>
        <v>1420.0977175070759</v>
      </c>
      <c r="EL43" s="348">
        <f t="shared" si="2583"/>
        <v>1508.8538248512682</v>
      </c>
      <c r="EM43" s="348">
        <f t="shared" si="2583"/>
        <v>1597.6099321954605</v>
      </c>
      <c r="EN43" s="348">
        <f t="shared" si="2583"/>
        <v>1686.3660395396525</v>
      </c>
      <c r="EO43" s="348">
        <f t="shared" si="2583"/>
        <v>1775.1221468838448</v>
      </c>
      <c r="EP43" s="348">
        <f t="shared" si="2583"/>
        <v>1863.8782542280371</v>
      </c>
      <c r="EQ43" s="348">
        <f t="shared" si="2583"/>
        <v>1952.6343615722294</v>
      </c>
      <c r="ER43" s="348">
        <f t="shared" si="2583"/>
        <v>2041.3904689164217</v>
      </c>
      <c r="ES43" s="348">
        <f t="shared" si="2583"/>
        <v>2130.146576260614</v>
      </c>
      <c r="ET43" s="348">
        <f t="shared" si="2583"/>
        <v>2218.902683604806</v>
      </c>
      <c r="EU43" s="348">
        <f t="shared" si="2583"/>
        <v>2307.6587909489986</v>
      </c>
      <c r="EV43" s="348">
        <f t="shared" si="2583"/>
        <v>2396.4148982931906</v>
      </c>
      <c r="EW43" s="348">
        <f t="shared" si="2583"/>
        <v>2485.1710056373827</v>
      </c>
      <c r="EX43" s="348">
        <f t="shared" si="2583"/>
        <v>2573.9271129815752</v>
      </c>
      <c r="EY43" s="348">
        <f t="shared" si="2583"/>
        <v>2662.6832203257673</v>
      </c>
      <c r="EZ43" s="348">
        <f t="shared" si="2583"/>
        <v>2751.4393276699598</v>
      </c>
      <c r="FA43" s="347">
        <f t="shared" ref="FA43:GD43" si="2584">+$AH$43*FA6</f>
        <v>83.673789089521151</v>
      </c>
      <c r="FB43" s="348">
        <f t="shared" si="2584"/>
        <v>167.3475781790423</v>
      </c>
      <c r="FC43" s="348">
        <f t="shared" si="2584"/>
        <v>251.02136726856344</v>
      </c>
      <c r="FD43" s="348">
        <f t="shared" si="2584"/>
        <v>334.6951563580846</v>
      </c>
      <c r="FE43" s="348">
        <f t="shared" si="2584"/>
        <v>418.36894544760577</v>
      </c>
      <c r="FF43" s="348">
        <f t="shared" si="2584"/>
        <v>502.04273453712688</v>
      </c>
      <c r="FG43" s="348">
        <f t="shared" si="2584"/>
        <v>585.71652362664804</v>
      </c>
      <c r="FH43" s="348">
        <f t="shared" si="2584"/>
        <v>669.39031271616921</v>
      </c>
      <c r="FI43" s="348">
        <f t="shared" si="2584"/>
        <v>753.06410180569037</v>
      </c>
      <c r="FJ43" s="348">
        <f t="shared" si="2584"/>
        <v>836.73789089521154</v>
      </c>
      <c r="FK43" s="348">
        <f t="shared" si="2584"/>
        <v>920.4116799847327</v>
      </c>
      <c r="FL43" s="348">
        <f t="shared" si="2584"/>
        <v>1004.0854690742538</v>
      </c>
      <c r="FM43" s="348">
        <f t="shared" si="2584"/>
        <v>1087.759258163775</v>
      </c>
      <c r="FN43" s="348">
        <f t="shared" si="2584"/>
        <v>1171.4330472532961</v>
      </c>
      <c r="FO43" s="348">
        <f t="shared" si="2584"/>
        <v>1255.1068363428174</v>
      </c>
      <c r="FP43" s="348">
        <f t="shared" si="2584"/>
        <v>1338.7806254323384</v>
      </c>
      <c r="FQ43" s="348">
        <f t="shared" si="2584"/>
        <v>1422.4544145218595</v>
      </c>
      <c r="FR43" s="348">
        <f t="shared" si="2584"/>
        <v>1506.1282036113807</v>
      </c>
      <c r="FS43" s="348">
        <f t="shared" si="2584"/>
        <v>1589.8019927009018</v>
      </c>
      <c r="FT43" s="348">
        <f t="shared" si="2584"/>
        <v>1673.4757817904231</v>
      </c>
      <c r="FU43" s="348">
        <f t="shared" si="2584"/>
        <v>1757.1495708799441</v>
      </c>
      <c r="FV43" s="348">
        <f t="shared" si="2584"/>
        <v>1840.8233599694654</v>
      </c>
      <c r="FW43" s="348">
        <f t="shared" si="2584"/>
        <v>1924.4971490589865</v>
      </c>
      <c r="FX43" s="348">
        <f t="shared" si="2584"/>
        <v>2008.1709381485075</v>
      </c>
      <c r="FY43" s="348">
        <f t="shared" si="2584"/>
        <v>2091.8447272380286</v>
      </c>
      <c r="FZ43" s="348">
        <f t="shared" si="2584"/>
        <v>2175.5185163275501</v>
      </c>
      <c r="GA43" s="348">
        <f t="shared" si="2584"/>
        <v>2259.1923054170711</v>
      </c>
      <c r="GB43" s="348">
        <f t="shared" si="2584"/>
        <v>2342.8660945065922</v>
      </c>
      <c r="GC43" s="348">
        <f t="shared" si="2584"/>
        <v>2426.5398835961132</v>
      </c>
      <c r="GD43" s="348">
        <f t="shared" si="2584"/>
        <v>2510.2136726856347</v>
      </c>
      <c r="GE43" s="347">
        <f t="shared" ref="GE43:HI43" si="2585">+$AI$43*GE6</f>
        <v>87.405813541702926</v>
      </c>
      <c r="GF43" s="348">
        <f t="shared" si="2585"/>
        <v>174.81162708340585</v>
      </c>
      <c r="GG43" s="348">
        <f t="shared" si="2585"/>
        <v>262.21744062510879</v>
      </c>
      <c r="GH43" s="348">
        <f t="shared" si="2585"/>
        <v>349.62325416681171</v>
      </c>
      <c r="GI43" s="348">
        <f t="shared" si="2585"/>
        <v>437.02906770851462</v>
      </c>
      <c r="GJ43" s="348">
        <f t="shared" si="2585"/>
        <v>524.43488125021759</v>
      </c>
      <c r="GK43" s="348">
        <f t="shared" si="2585"/>
        <v>611.84069479192044</v>
      </c>
      <c r="GL43" s="348">
        <f t="shared" si="2585"/>
        <v>699.24650833362341</v>
      </c>
      <c r="GM43" s="348">
        <f t="shared" si="2585"/>
        <v>786.65232187532638</v>
      </c>
      <c r="GN43" s="348">
        <f t="shared" si="2585"/>
        <v>874.05813541702923</v>
      </c>
      <c r="GO43" s="348">
        <f t="shared" si="2585"/>
        <v>961.4639489587322</v>
      </c>
      <c r="GP43" s="348">
        <f t="shared" si="2585"/>
        <v>1048.8697625004352</v>
      </c>
      <c r="GQ43" s="348">
        <f t="shared" si="2585"/>
        <v>1136.275576042138</v>
      </c>
      <c r="GR43" s="348">
        <f t="shared" si="2585"/>
        <v>1223.6813895838409</v>
      </c>
      <c r="GS43" s="348">
        <f t="shared" si="2585"/>
        <v>1311.087203125544</v>
      </c>
      <c r="GT43" s="348">
        <f t="shared" si="2585"/>
        <v>1398.4930166672468</v>
      </c>
      <c r="GU43" s="348">
        <f t="shared" si="2585"/>
        <v>1485.8988302089497</v>
      </c>
      <c r="GV43" s="348">
        <f t="shared" si="2585"/>
        <v>1573.3046437506528</v>
      </c>
      <c r="GW43" s="348">
        <f t="shared" si="2585"/>
        <v>1660.7104572923556</v>
      </c>
      <c r="GX43" s="348">
        <f t="shared" si="2585"/>
        <v>1748.1162708340585</v>
      </c>
      <c r="GY43" s="348">
        <f t="shared" si="2585"/>
        <v>1835.5220843757616</v>
      </c>
      <c r="GZ43" s="348">
        <f t="shared" si="2585"/>
        <v>1922.9278979174644</v>
      </c>
      <c r="HA43" s="348">
        <f t="shared" si="2585"/>
        <v>2010.3337114591673</v>
      </c>
      <c r="HB43" s="348">
        <f t="shared" si="2585"/>
        <v>2097.7395250008703</v>
      </c>
      <c r="HC43" s="348">
        <f t="shared" si="2585"/>
        <v>2185.145338542573</v>
      </c>
      <c r="HD43" s="348">
        <f t="shared" si="2585"/>
        <v>2272.5511520842761</v>
      </c>
      <c r="HE43" s="348">
        <f t="shared" si="2585"/>
        <v>2359.9569656259791</v>
      </c>
      <c r="HF43" s="348">
        <f t="shared" si="2585"/>
        <v>2447.3627791676818</v>
      </c>
      <c r="HG43" s="348">
        <f t="shared" si="2585"/>
        <v>2534.7685927093848</v>
      </c>
      <c r="HH43" s="348">
        <f t="shared" si="2585"/>
        <v>2622.1744062510879</v>
      </c>
      <c r="HI43" s="349">
        <f t="shared" si="2585"/>
        <v>2709.5802197927906</v>
      </c>
      <c r="HJ43" s="347">
        <f t="shared" ref="HJ43:IM43" si="2586">+$AJ$43*HJ6</f>
        <v>128.94690162659649</v>
      </c>
      <c r="HK43" s="348">
        <f t="shared" si="2586"/>
        <v>257.89380325319297</v>
      </c>
      <c r="HL43" s="348">
        <f t="shared" si="2586"/>
        <v>386.84070487978943</v>
      </c>
      <c r="HM43" s="348">
        <f t="shared" si="2586"/>
        <v>515.78760650638594</v>
      </c>
      <c r="HN43" s="348">
        <f t="shared" si="2586"/>
        <v>644.73450813298246</v>
      </c>
      <c r="HO43" s="348">
        <f t="shared" si="2586"/>
        <v>773.68140975957886</v>
      </c>
      <c r="HP43" s="348">
        <f t="shared" si="2586"/>
        <v>902.62831138617537</v>
      </c>
      <c r="HQ43" s="348">
        <f t="shared" si="2586"/>
        <v>1031.5752130127719</v>
      </c>
      <c r="HR43" s="348">
        <f t="shared" si="2586"/>
        <v>1160.5221146393683</v>
      </c>
      <c r="HS43" s="348">
        <f t="shared" si="2586"/>
        <v>1289.4690162659649</v>
      </c>
      <c r="HT43" s="348">
        <f t="shared" si="2586"/>
        <v>1418.4159178925613</v>
      </c>
      <c r="HU43" s="348">
        <f t="shared" si="2586"/>
        <v>1547.3628195191577</v>
      </c>
      <c r="HV43" s="348">
        <f t="shared" si="2586"/>
        <v>1676.3097211457543</v>
      </c>
      <c r="HW43" s="348">
        <f t="shared" si="2586"/>
        <v>1805.2566227723507</v>
      </c>
      <c r="HX43" s="348">
        <f t="shared" si="2586"/>
        <v>1934.2035243989474</v>
      </c>
      <c r="HY43" s="348">
        <f t="shared" si="2586"/>
        <v>2063.1504260255438</v>
      </c>
      <c r="HZ43" s="348">
        <f t="shared" si="2586"/>
        <v>2192.0973276521404</v>
      </c>
      <c r="IA43" s="348">
        <f t="shared" si="2586"/>
        <v>2321.0442292787366</v>
      </c>
      <c r="IB43" s="348">
        <f t="shared" si="2586"/>
        <v>2449.9911309053332</v>
      </c>
      <c r="IC43" s="348">
        <f t="shared" si="2586"/>
        <v>2578.9380325319298</v>
      </c>
      <c r="ID43" s="348">
        <f t="shared" si="2586"/>
        <v>2707.884934158526</v>
      </c>
      <c r="IE43" s="348">
        <f t="shared" si="2586"/>
        <v>2836.8318357851226</v>
      </c>
      <c r="IF43" s="348">
        <f t="shared" si="2586"/>
        <v>2965.7787374117192</v>
      </c>
      <c r="IG43" s="348">
        <f t="shared" si="2586"/>
        <v>3094.7256390383154</v>
      </c>
      <c r="IH43" s="348">
        <f t="shared" si="2586"/>
        <v>3223.672540664912</v>
      </c>
      <c r="II43" s="348">
        <f t="shared" si="2586"/>
        <v>3352.6194422915087</v>
      </c>
      <c r="IJ43" s="348">
        <f t="shared" si="2586"/>
        <v>3481.5663439181053</v>
      </c>
      <c r="IK43" s="348">
        <f t="shared" si="2586"/>
        <v>3610.5132455447015</v>
      </c>
      <c r="IL43" s="348">
        <f t="shared" si="2586"/>
        <v>3739.4601471712981</v>
      </c>
      <c r="IM43" s="348">
        <f t="shared" si="2586"/>
        <v>3868.4070487978947</v>
      </c>
      <c r="IN43" s="347">
        <f t="shared" ref="IN43:JR43" si="2587">+$AK$43*IN6</f>
        <v>120.05185817992076</v>
      </c>
      <c r="IO43" s="348">
        <f t="shared" si="2587"/>
        <v>240.10371635984151</v>
      </c>
      <c r="IP43" s="348">
        <f t="shared" si="2587"/>
        <v>360.15557453976226</v>
      </c>
      <c r="IQ43" s="348">
        <f t="shared" si="2587"/>
        <v>480.20743271968303</v>
      </c>
      <c r="IR43" s="348">
        <f t="shared" si="2587"/>
        <v>600.2592908996038</v>
      </c>
      <c r="IS43" s="348">
        <f t="shared" si="2587"/>
        <v>720.31114907952451</v>
      </c>
      <c r="IT43" s="348">
        <f t="shared" si="2587"/>
        <v>840.36300725944534</v>
      </c>
      <c r="IU43" s="348">
        <f t="shared" si="2587"/>
        <v>960.41486543936605</v>
      </c>
      <c r="IV43" s="348">
        <f t="shared" si="2587"/>
        <v>1080.4667236192868</v>
      </c>
      <c r="IW43" s="348">
        <f t="shared" si="2587"/>
        <v>1200.5185817992076</v>
      </c>
      <c r="IX43" s="348">
        <f t="shared" si="2587"/>
        <v>1320.5704399791284</v>
      </c>
      <c r="IY43" s="348">
        <f t="shared" si="2587"/>
        <v>1440.622298159049</v>
      </c>
      <c r="IZ43" s="348">
        <f t="shared" si="2587"/>
        <v>1560.6741563389699</v>
      </c>
      <c r="JA43" s="348">
        <f t="shared" si="2587"/>
        <v>1680.7260145188907</v>
      </c>
      <c r="JB43" s="348">
        <f t="shared" si="2587"/>
        <v>1800.7778726988113</v>
      </c>
      <c r="JC43" s="348">
        <f t="shared" si="2587"/>
        <v>1920.8297308787321</v>
      </c>
      <c r="JD43" s="348">
        <f t="shared" si="2587"/>
        <v>2040.8815890586529</v>
      </c>
      <c r="JE43" s="348">
        <f t="shared" si="2587"/>
        <v>2160.9334472385735</v>
      </c>
      <c r="JF43" s="348">
        <f t="shared" si="2587"/>
        <v>2280.9853054184946</v>
      </c>
      <c r="JG43" s="348">
        <f t="shared" si="2587"/>
        <v>2401.0371635984152</v>
      </c>
      <c r="JH43" s="348">
        <f t="shared" si="2587"/>
        <v>2521.0890217783358</v>
      </c>
      <c r="JI43" s="348">
        <f t="shared" si="2587"/>
        <v>2641.1408799582568</v>
      </c>
      <c r="JJ43" s="348">
        <f t="shared" si="2587"/>
        <v>2761.1927381381774</v>
      </c>
      <c r="JK43" s="348">
        <f t="shared" si="2587"/>
        <v>2881.244596318098</v>
      </c>
      <c r="JL43" s="348">
        <f t="shared" si="2587"/>
        <v>3001.2964544980191</v>
      </c>
      <c r="JM43" s="348">
        <f t="shared" si="2587"/>
        <v>3121.3483126779397</v>
      </c>
      <c r="JN43" s="348">
        <f t="shared" si="2587"/>
        <v>3241.4001708578603</v>
      </c>
      <c r="JO43" s="348">
        <f t="shared" si="2587"/>
        <v>3361.4520290377814</v>
      </c>
      <c r="JP43" s="348">
        <f t="shared" si="2587"/>
        <v>3481.503887217702</v>
      </c>
      <c r="JQ43" s="348">
        <f t="shared" si="2587"/>
        <v>3601.5557453976226</v>
      </c>
      <c r="JR43" s="349">
        <f t="shared" si="2587"/>
        <v>3721.6076035775436</v>
      </c>
      <c r="JS43" s="347">
        <f t="shared" ref="JS43:KW43" si="2588">+$AL$43*JS6</f>
        <v>122.38912320664028</v>
      </c>
      <c r="JT43" s="348">
        <f t="shared" si="2588"/>
        <v>244.77824641328056</v>
      </c>
      <c r="JU43" s="348">
        <f t="shared" si="2588"/>
        <v>367.16736961992081</v>
      </c>
      <c r="JV43" s="348">
        <f t="shared" si="2588"/>
        <v>489.55649282656111</v>
      </c>
      <c r="JW43" s="348">
        <f t="shared" si="2588"/>
        <v>611.94561603320142</v>
      </c>
      <c r="JX43" s="348">
        <f t="shared" si="2588"/>
        <v>734.33473923984161</v>
      </c>
      <c r="JY43" s="348">
        <f t="shared" si="2588"/>
        <v>856.72386244648192</v>
      </c>
      <c r="JZ43" s="348">
        <f t="shared" si="2588"/>
        <v>979.11298565312222</v>
      </c>
      <c r="KA43" s="348">
        <f t="shared" si="2588"/>
        <v>1101.5021088597625</v>
      </c>
      <c r="KB43" s="348">
        <f t="shared" si="2588"/>
        <v>1223.8912320664028</v>
      </c>
      <c r="KC43" s="348">
        <f t="shared" si="2588"/>
        <v>1346.2803552730431</v>
      </c>
      <c r="KD43" s="348">
        <f t="shared" si="2588"/>
        <v>1468.6694784796832</v>
      </c>
      <c r="KE43" s="348">
        <f t="shared" si="2588"/>
        <v>1591.0586016863235</v>
      </c>
      <c r="KF43" s="348">
        <f t="shared" si="2588"/>
        <v>1713.4477248929638</v>
      </c>
      <c r="KG43" s="348">
        <f t="shared" si="2588"/>
        <v>1835.8368480996041</v>
      </c>
      <c r="KH43" s="348">
        <f t="shared" si="2588"/>
        <v>1958.2259713062444</v>
      </c>
      <c r="KI43" s="348">
        <f t="shared" si="2588"/>
        <v>2080.6150945128848</v>
      </c>
      <c r="KJ43" s="348">
        <f t="shared" si="2588"/>
        <v>2203.0042177195251</v>
      </c>
      <c r="KK43" s="348">
        <f t="shared" si="2588"/>
        <v>2325.3933409261654</v>
      </c>
      <c r="KL43" s="348">
        <f t="shared" si="2588"/>
        <v>2447.7824641328057</v>
      </c>
      <c r="KM43" s="348">
        <f t="shared" si="2588"/>
        <v>2570.171587339446</v>
      </c>
      <c r="KN43" s="348">
        <f t="shared" si="2588"/>
        <v>2692.5607105460863</v>
      </c>
      <c r="KO43" s="348">
        <f t="shared" si="2588"/>
        <v>2814.9498337527266</v>
      </c>
      <c r="KP43" s="348">
        <f t="shared" si="2588"/>
        <v>2937.3389569593664</v>
      </c>
      <c r="KQ43" s="348">
        <f t="shared" si="2588"/>
        <v>3059.7280801660067</v>
      </c>
      <c r="KR43" s="348">
        <f t="shared" si="2588"/>
        <v>3182.1172033726471</v>
      </c>
      <c r="KS43" s="348">
        <f t="shared" si="2588"/>
        <v>3304.5063265792874</v>
      </c>
      <c r="KT43" s="348">
        <f t="shared" si="2588"/>
        <v>3426.8954497859277</v>
      </c>
      <c r="KU43" s="348">
        <f t="shared" si="2588"/>
        <v>3549.284572992568</v>
      </c>
      <c r="KV43" s="348">
        <f t="shared" si="2588"/>
        <v>3671.6736961992083</v>
      </c>
      <c r="KW43" s="349">
        <f t="shared" si="2588"/>
        <v>3794.0628194058486</v>
      </c>
      <c r="KX43" s="347">
        <f t="shared" ref="KX43:MA43" si="2589">+$AM$43*KX6</f>
        <v>141.19616581135296</v>
      </c>
      <c r="KY43" s="348">
        <f t="shared" si="2589"/>
        <v>282.39233162270591</v>
      </c>
      <c r="KZ43" s="348">
        <f t="shared" si="2589"/>
        <v>423.58849743405887</v>
      </c>
      <c r="LA43" s="348">
        <f t="shared" si="2589"/>
        <v>564.78466324541182</v>
      </c>
      <c r="LB43" s="348">
        <f t="shared" si="2589"/>
        <v>705.98082905676483</v>
      </c>
      <c r="LC43" s="348">
        <f t="shared" si="2589"/>
        <v>847.17699486811773</v>
      </c>
      <c r="LD43" s="348">
        <f t="shared" si="2589"/>
        <v>988.37316067947063</v>
      </c>
      <c r="LE43" s="348">
        <f t="shared" si="2589"/>
        <v>1129.5693264908236</v>
      </c>
      <c r="LF43" s="348">
        <f t="shared" si="2589"/>
        <v>1270.7654923021767</v>
      </c>
      <c r="LG43" s="348">
        <f t="shared" si="2589"/>
        <v>1411.9616581135297</v>
      </c>
      <c r="LH43" s="348">
        <f t="shared" si="2589"/>
        <v>1553.1578239248825</v>
      </c>
      <c r="LI43" s="348">
        <f t="shared" si="2589"/>
        <v>1694.3539897362355</v>
      </c>
      <c r="LJ43" s="348">
        <f t="shared" si="2589"/>
        <v>1835.5501555475885</v>
      </c>
      <c r="LK43" s="348">
        <f t="shared" si="2589"/>
        <v>1976.7463213589413</v>
      </c>
      <c r="LL43" s="348">
        <f t="shared" si="2589"/>
        <v>2117.9424871702945</v>
      </c>
      <c r="LM43" s="348">
        <f t="shared" si="2589"/>
        <v>2259.1386529816473</v>
      </c>
      <c r="LN43" s="348">
        <f t="shared" si="2589"/>
        <v>2400.3348187930001</v>
      </c>
      <c r="LO43" s="348">
        <f t="shared" si="2589"/>
        <v>2541.5309846043533</v>
      </c>
      <c r="LP43" s="348">
        <f t="shared" si="2589"/>
        <v>2682.7271504157061</v>
      </c>
      <c r="LQ43" s="348">
        <f t="shared" si="2589"/>
        <v>2823.9233162270593</v>
      </c>
      <c r="LR43" s="348">
        <f t="shared" si="2589"/>
        <v>2965.1194820384121</v>
      </c>
      <c r="LS43" s="348">
        <f t="shared" si="2589"/>
        <v>3106.3156478497649</v>
      </c>
      <c r="LT43" s="348">
        <f t="shared" si="2589"/>
        <v>3247.5118136611181</v>
      </c>
      <c r="LU43" s="348">
        <f t="shared" si="2589"/>
        <v>3388.7079794724709</v>
      </c>
      <c r="LV43" s="348">
        <f t="shared" si="2589"/>
        <v>3529.9041452838237</v>
      </c>
      <c r="LW43" s="348">
        <f t="shared" si="2589"/>
        <v>3671.1003110951769</v>
      </c>
      <c r="LX43" s="348">
        <f t="shared" si="2589"/>
        <v>3812.2964769065297</v>
      </c>
      <c r="LY43" s="348">
        <f t="shared" si="2589"/>
        <v>3953.4926427178825</v>
      </c>
      <c r="LZ43" s="348">
        <f t="shared" si="2589"/>
        <v>4094.6888085292358</v>
      </c>
      <c r="MA43" s="348">
        <f t="shared" si="2589"/>
        <v>4235.884974340589</v>
      </c>
      <c r="MB43" s="347">
        <f t="shared" ref="MB43:NF43" si="2590">+$AN$43*MB6</f>
        <v>137.50006285458394</v>
      </c>
      <c r="MC43" s="348">
        <f t="shared" si="2590"/>
        <v>275.00012570916789</v>
      </c>
      <c r="MD43" s="348">
        <f t="shared" si="2590"/>
        <v>412.50018856375186</v>
      </c>
      <c r="ME43" s="348">
        <f t="shared" si="2590"/>
        <v>550.00025141833578</v>
      </c>
      <c r="MF43" s="348">
        <f t="shared" si="2590"/>
        <v>687.5003142729197</v>
      </c>
      <c r="MG43" s="348">
        <f t="shared" si="2590"/>
        <v>825.00037712750373</v>
      </c>
      <c r="MH43" s="348">
        <f t="shared" si="2590"/>
        <v>962.50043998208764</v>
      </c>
      <c r="MI43" s="348">
        <f t="shared" si="2590"/>
        <v>1100.0005028366716</v>
      </c>
      <c r="MJ43" s="348">
        <f t="shared" si="2590"/>
        <v>1237.5005656912556</v>
      </c>
      <c r="MK43" s="348">
        <f t="shared" si="2590"/>
        <v>1375.0006285458394</v>
      </c>
      <c r="ML43" s="348">
        <f t="shared" si="2590"/>
        <v>1512.5006914004234</v>
      </c>
      <c r="MM43" s="348">
        <f t="shared" si="2590"/>
        <v>1650.0007542550075</v>
      </c>
      <c r="MN43" s="348">
        <f t="shared" si="2590"/>
        <v>1787.5008171095913</v>
      </c>
      <c r="MO43" s="348">
        <f t="shared" si="2590"/>
        <v>1925.0008799641753</v>
      </c>
      <c r="MP43" s="348">
        <f t="shared" si="2590"/>
        <v>2062.5009428187591</v>
      </c>
      <c r="MQ43" s="348">
        <f t="shared" si="2590"/>
        <v>2200.0010056733431</v>
      </c>
      <c r="MR43" s="348">
        <f t="shared" si="2590"/>
        <v>2337.5010685279271</v>
      </c>
      <c r="MS43" s="348">
        <f t="shared" si="2590"/>
        <v>2475.0011313825112</v>
      </c>
      <c r="MT43" s="348">
        <f t="shared" si="2590"/>
        <v>2612.5011942370948</v>
      </c>
      <c r="MU43" s="348">
        <f t="shared" si="2590"/>
        <v>2750.0012570916788</v>
      </c>
      <c r="MV43" s="348">
        <f t="shared" si="2590"/>
        <v>2887.5013199462628</v>
      </c>
      <c r="MW43" s="348">
        <f t="shared" si="2590"/>
        <v>3025.0013828008468</v>
      </c>
      <c r="MX43" s="348">
        <f t="shared" si="2590"/>
        <v>3162.5014456554309</v>
      </c>
      <c r="MY43" s="348">
        <f t="shared" si="2590"/>
        <v>3300.0015085100149</v>
      </c>
      <c r="MZ43" s="348">
        <f t="shared" si="2590"/>
        <v>3437.5015713645985</v>
      </c>
      <c r="NA43" s="348">
        <f t="shared" si="2590"/>
        <v>3575.0016342191825</v>
      </c>
      <c r="NB43" s="348">
        <f t="shared" si="2590"/>
        <v>3712.5016970737665</v>
      </c>
      <c r="NC43" s="348">
        <f t="shared" si="2590"/>
        <v>3850.0017599283506</v>
      </c>
      <c r="ND43" s="348">
        <f t="shared" si="2590"/>
        <v>3987.5018227829346</v>
      </c>
      <c r="NE43" s="348">
        <f t="shared" si="2590"/>
        <v>4125.0018856375182</v>
      </c>
      <c r="NF43" s="348">
        <f t="shared" si="2590"/>
        <v>4262.5019484921022</v>
      </c>
      <c r="NG43" s="347">
        <f t="shared" ref="NG43:OP43" si="2591">+$AO$43*NG6</f>
        <v>137.56469741566488</v>
      </c>
      <c r="NH43" s="348">
        <f t="shared" si="2591"/>
        <v>275.12939483132976</v>
      </c>
      <c r="NI43" s="348">
        <f t="shared" si="2591"/>
        <v>412.69409224699461</v>
      </c>
      <c r="NJ43" s="348">
        <f t="shared" si="2591"/>
        <v>550.25878966265952</v>
      </c>
      <c r="NK43" s="348">
        <f t="shared" si="2591"/>
        <v>687.82348707832443</v>
      </c>
      <c r="NL43" s="348">
        <f t="shared" si="2591"/>
        <v>825.38818449398923</v>
      </c>
      <c r="NM43" s="348">
        <f t="shared" si="2591"/>
        <v>962.95288190965414</v>
      </c>
      <c r="NN43" s="348">
        <f t="shared" si="2591"/>
        <v>1100.517579325319</v>
      </c>
      <c r="NO43" s="348">
        <f t="shared" si="2591"/>
        <v>1238.0822767409838</v>
      </c>
      <c r="NP43" s="348">
        <f t="shared" si="2591"/>
        <v>1375.6469741566489</v>
      </c>
      <c r="NQ43" s="348">
        <f t="shared" si="2591"/>
        <v>1513.2116715723137</v>
      </c>
      <c r="NR43" s="348">
        <f t="shared" si="2591"/>
        <v>1650.7763689879785</v>
      </c>
      <c r="NS43" s="348">
        <f t="shared" si="2591"/>
        <v>1788.3410664036435</v>
      </c>
      <c r="NT43" s="348">
        <f t="shared" si="2591"/>
        <v>1925.9057638193083</v>
      </c>
      <c r="NU43" s="348">
        <f t="shared" si="2591"/>
        <v>2063.4704612349733</v>
      </c>
      <c r="NV43" s="348">
        <f t="shared" si="2591"/>
        <v>2201.0351586506381</v>
      </c>
      <c r="NW43" s="348">
        <f t="shared" si="2591"/>
        <v>2338.5998560663029</v>
      </c>
      <c r="NX43" s="348">
        <f t="shared" si="2591"/>
        <v>2476.1645534819677</v>
      </c>
      <c r="NY43" s="348">
        <f t="shared" si="2591"/>
        <v>2613.7292508976329</v>
      </c>
      <c r="NZ43" s="348">
        <f t="shared" si="2591"/>
        <v>2751.2939483132977</v>
      </c>
      <c r="OA43" s="348">
        <f t="shared" si="2591"/>
        <v>2888.8586457289625</v>
      </c>
      <c r="OB43" s="348">
        <f t="shared" si="2591"/>
        <v>3026.4233431446273</v>
      </c>
      <c r="OC43" s="348">
        <f t="shared" si="2591"/>
        <v>3163.9880405602921</v>
      </c>
      <c r="OD43" s="348">
        <f t="shared" si="2591"/>
        <v>3301.5527379759569</v>
      </c>
      <c r="OE43" s="348">
        <f t="shared" si="2591"/>
        <v>3439.1174353916222</v>
      </c>
      <c r="OF43" s="348">
        <f t="shared" si="2591"/>
        <v>3576.682132807287</v>
      </c>
      <c r="OG43" s="348">
        <f t="shared" si="2591"/>
        <v>3714.2468302229518</v>
      </c>
      <c r="OH43" s="348">
        <f t="shared" si="2591"/>
        <v>3851.8115276386166</v>
      </c>
      <c r="OI43" s="348">
        <f t="shared" si="2591"/>
        <v>3989.3762250542813</v>
      </c>
      <c r="OJ43" s="348">
        <f t="shared" si="2591"/>
        <v>4126.9409224699466</v>
      </c>
      <c r="OK43" s="348">
        <f t="shared" si="2591"/>
        <v>4264.5056198856109</v>
      </c>
      <c r="OL43" s="348">
        <f t="shared" si="2591"/>
        <v>4402.0703173012762</v>
      </c>
      <c r="OM43" s="348">
        <f t="shared" si="2591"/>
        <v>4539.6350147169414</v>
      </c>
      <c r="ON43" s="348">
        <f t="shared" si="2591"/>
        <v>4677.1997121326058</v>
      </c>
      <c r="OO43" s="348">
        <f t="shared" si="2591"/>
        <v>4814.764409548271</v>
      </c>
      <c r="OP43" s="349">
        <f t="shared" si="2591"/>
        <v>4952.3291069639354</v>
      </c>
      <c r="OQ43" s="348">
        <f>+AP43/AP6</f>
        <v>62.96997340623944</v>
      </c>
      <c r="OR43" s="348">
        <f t="shared" ref="OR43:RC43" si="2592">+AQ43/AQ6</f>
        <v>62.96997340623944</v>
      </c>
      <c r="OS43" s="348">
        <f t="shared" si="2592"/>
        <v>62.96997340623944</v>
      </c>
      <c r="OT43" s="348">
        <f t="shared" si="2592"/>
        <v>62.96997340623944</v>
      </c>
      <c r="OU43" s="348">
        <f t="shared" si="2592"/>
        <v>62.969973406239447</v>
      </c>
      <c r="OV43" s="348">
        <f t="shared" si="2592"/>
        <v>62.96997340623944</v>
      </c>
      <c r="OW43" s="348">
        <f t="shared" si="2592"/>
        <v>62.96997340623944</v>
      </c>
      <c r="OX43" s="348">
        <f t="shared" si="2592"/>
        <v>62.96997340623944</v>
      </c>
      <c r="OY43" s="348">
        <f t="shared" si="2592"/>
        <v>62.969973406239447</v>
      </c>
      <c r="OZ43" s="348">
        <f t="shared" si="2592"/>
        <v>62.969973406239447</v>
      </c>
      <c r="PA43" s="348">
        <f t="shared" si="2592"/>
        <v>62.96997340623944</v>
      </c>
      <c r="PB43" s="348">
        <f t="shared" si="2592"/>
        <v>62.96997340623944</v>
      </c>
      <c r="PC43" s="348">
        <f t="shared" si="2592"/>
        <v>62.96997340623944</v>
      </c>
      <c r="PD43" s="348">
        <f t="shared" si="2592"/>
        <v>62.96997340623944</v>
      </c>
      <c r="PE43" s="348">
        <f t="shared" si="2592"/>
        <v>62.96997340623944</v>
      </c>
      <c r="PF43" s="348">
        <f t="shared" si="2592"/>
        <v>62.96997340623944</v>
      </c>
      <c r="PG43" s="348">
        <f t="shared" si="2592"/>
        <v>62.969973406239447</v>
      </c>
      <c r="PH43" s="348">
        <f t="shared" si="2592"/>
        <v>62.969973406239447</v>
      </c>
      <c r="PI43" s="348">
        <f t="shared" si="2592"/>
        <v>62.969973406239447</v>
      </c>
      <c r="PJ43" s="348">
        <f t="shared" si="2592"/>
        <v>62.969973406239447</v>
      </c>
      <c r="PK43" s="348">
        <f t="shared" si="2592"/>
        <v>62.969973406239447</v>
      </c>
      <c r="PL43" s="348">
        <f t="shared" si="2592"/>
        <v>62.96997340623944</v>
      </c>
      <c r="PM43" s="348">
        <f t="shared" si="2592"/>
        <v>62.96997340623944</v>
      </c>
      <c r="PN43" s="348">
        <f t="shared" si="2592"/>
        <v>62.96997340623944</v>
      </c>
      <c r="PO43" s="348">
        <f t="shared" si="2592"/>
        <v>62.96997340623944</v>
      </c>
      <c r="PP43" s="348">
        <f t="shared" si="2592"/>
        <v>64.38163055166423</v>
      </c>
      <c r="PQ43" s="348">
        <f t="shared" si="2592"/>
        <v>64.38163055166423</v>
      </c>
      <c r="PR43" s="348">
        <f t="shared" si="2592"/>
        <v>64.38163055166423</v>
      </c>
      <c r="PS43" s="348">
        <f t="shared" si="2592"/>
        <v>64.38163055166423</v>
      </c>
      <c r="PT43" s="348">
        <f t="shared" si="2592"/>
        <v>64.38163055166423</v>
      </c>
      <c r="PU43" s="348">
        <f t="shared" si="2592"/>
        <v>64.38163055166423</v>
      </c>
      <c r="PV43" s="348">
        <f t="shared" si="2592"/>
        <v>64.38163055166423</v>
      </c>
      <c r="PW43" s="348">
        <f t="shared" si="2592"/>
        <v>64.38163055166423</v>
      </c>
      <c r="PX43" s="348">
        <f t="shared" si="2592"/>
        <v>64.38163055166423</v>
      </c>
      <c r="PY43" s="348">
        <f t="shared" si="2592"/>
        <v>64.38163055166423</v>
      </c>
      <c r="PZ43" s="348">
        <f t="shared" si="2592"/>
        <v>64.38163055166423</v>
      </c>
      <c r="QA43" s="348">
        <f t="shared" si="2592"/>
        <v>64.38163055166423</v>
      </c>
      <c r="QB43" s="348">
        <f t="shared" si="2592"/>
        <v>64.38163055166423</v>
      </c>
      <c r="QC43" s="348">
        <f t="shared" si="2592"/>
        <v>64.38163055166423</v>
      </c>
      <c r="QD43" s="348">
        <f t="shared" si="2592"/>
        <v>64.38163055166423</v>
      </c>
      <c r="QE43" s="348">
        <f t="shared" si="2592"/>
        <v>64.38163055166423</v>
      </c>
      <c r="QF43" s="348">
        <f t="shared" si="2592"/>
        <v>64.38163055166423</v>
      </c>
      <c r="QG43" s="348">
        <f t="shared" si="2592"/>
        <v>64.38163055166423</v>
      </c>
      <c r="QH43" s="348">
        <f t="shared" si="2592"/>
        <v>64.38163055166423</v>
      </c>
      <c r="QI43" s="348">
        <f t="shared" si="2592"/>
        <v>64.38163055166423</v>
      </c>
      <c r="QJ43" s="348">
        <f t="shared" si="2592"/>
        <v>64.38163055166423</v>
      </c>
      <c r="QK43" s="348">
        <f t="shared" si="2592"/>
        <v>64.38163055166423</v>
      </c>
      <c r="QL43" s="348">
        <f t="shared" si="2592"/>
        <v>64.38163055166423</v>
      </c>
      <c r="QM43" s="348">
        <f t="shared" si="2592"/>
        <v>64.38163055166423</v>
      </c>
      <c r="QN43" s="348">
        <f t="shared" si="2592"/>
        <v>64.38163055166423</v>
      </c>
      <c r="QO43" s="348">
        <f t="shared" si="2592"/>
        <v>64.38163055166423</v>
      </c>
      <c r="QP43" s="348">
        <f t="shared" si="2592"/>
        <v>64.38163055166423</v>
      </c>
      <c r="QQ43" s="348">
        <f t="shared" si="2592"/>
        <v>64.38163055166423</v>
      </c>
      <c r="QR43" s="348">
        <f t="shared" si="2592"/>
        <v>64.38163055166423</v>
      </c>
      <c r="QS43" s="348">
        <f t="shared" si="2592"/>
        <v>64.38163055166423</v>
      </c>
      <c r="QT43" s="348">
        <f t="shared" si="2592"/>
        <v>64.38163055166423</v>
      </c>
      <c r="QU43" s="348">
        <f t="shared" si="2592"/>
        <v>65.382951433260672</v>
      </c>
      <c r="QV43" s="348">
        <f t="shared" si="2592"/>
        <v>65.382951433260672</v>
      </c>
      <c r="QW43" s="348">
        <f t="shared" si="2592"/>
        <v>65.382951433260672</v>
      </c>
      <c r="QX43" s="348">
        <f t="shared" si="2592"/>
        <v>65.382951433260672</v>
      </c>
      <c r="QY43" s="348">
        <f t="shared" si="2592"/>
        <v>65.382951433260672</v>
      </c>
      <c r="QZ43" s="348">
        <f t="shared" si="2592"/>
        <v>65.382951433260672</v>
      </c>
      <c r="RA43" s="348">
        <f t="shared" si="2592"/>
        <v>65.382951433260672</v>
      </c>
      <c r="RB43" s="348">
        <f t="shared" si="2592"/>
        <v>65.382951433260672</v>
      </c>
      <c r="RC43" s="348">
        <f t="shared" si="2592"/>
        <v>65.382951433260672</v>
      </c>
      <c r="RD43" s="348">
        <f t="shared" ref="RD43:TO43" si="2593">+DC43/DC6</f>
        <v>65.382951433260672</v>
      </c>
      <c r="RE43" s="348">
        <f t="shared" si="2593"/>
        <v>65.382951433260672</v>
      </c>
      <c r="RF43" s="348">
        <f t="shared" si="2593"/>
        <v>65.382951433260672</v>
      </c>
      <c r="RG43" s="348">
        <f t="shared" si="2593"/>
        <v>65.382951433260672</v>
      </c>
      <c r="RH43" s="348">
        <f t="shared" si="2593"/>
        <v>65.382951433260672</v>
      </c>
      <c r="RI43" s="348">
        <f t="shared" si="2593"/>
        <v>65.382951433260672</v>
      </c>
      <c r="RJ43" s="348">
        <f t="shared" si="2593"/>
        <v>65.382951433260672</v>
      </c>
      <c r="RK43" s="348">
        <f t="shared" si="2593"/>
        <v>65.382951433260672</v>
      </c>
      <c r="RL43" s="348">
        <f t="shared" si="2593"/>
        <v>65.382951433260672</v>
      </c>
      <c r="RM43" s="348">
        <f t="shared" si="2593"/>
        <v>65.382951433260672</v>
      </c>
      <c r="RN43" s="348">
        <f t="shared" si="2593"/>
        <v>65.382951433260672</v>
      </c>
      <c r="RO43" s="348">
        <f t="shared" si="2593"/>
        <v>65.382951433260672</v>
      </c>
      <c r="RP43" s="348">
        <f t="shared" si="2593"/>
        <v>65.382951433260672</v>
      </c>
      <c r="RQ43" s="348">
        <f t="shared" si="2593"/>
        <v>65.382951433260672</v>
      </c>
      <c r="RR43" s="348">
        <f t="shared" si="2593"/>
        <v>65.382951433260672</v>
      </c>
      <c r="RS43" s="348">
        <f t="shared" si="2593"/>
        <v>65.382951433260672</v>
      </c>
      <c r="RT43" s="348">
        <f t="shared" si="2593"/>
        <v>65.382951433260672</v>
      </c>
      <c r="RU43" s="348">
        <f t="shared" si="2593"/>
        <v>65.382951433260672</v>
      </c>
      <c r="RV43" s="348">
        <f t="shared" si="2593"/>
        <v>65.382951433260672</v>
      </c>
      <c r="RW43" s="348">
        <f t="shared" si="2593"/>
        <v>88.756107344192245</v>
      </c>
      <c r="RX43" s="348">
        <f t="shared" si="2593"/>
        <v>88.756107344192245</v>
      </c>
      <c r="RY43" s="348">
        <f t="shared" si="2593"/>
        <v>88.756107344192245</v>
      </c>
      <c r="RZ43" s="348">
        <f t="shared" si="2593"/>
        <v>88.756107344192245</v>
      </c>
      <c r="SA43" s="348">
        <f t="shared" si="2593"/>
        <v>88.756107344192245</v>
      </c>
      <c r="SB43" s="348">
        <f t="shared" si="2593"/>
        <v>88.756107344192245</v>
      </c>
      <c r="SC43" s="348">
        <f t="shared" si="2593"/>
        <v>88.756107344192245</v>
      </c>
      <c r="SD43" s="348">
        <f t="shared" si="2593"/>
        <v>88.756107344192245</v>
      </c>
      <c r="SE43" s="348">
        <f t="shared" si="2593"/>
        <v>88.756107344192245</v>
      </c>
      <c r="SF43" s="348">
        <f t="shared" si="2593"/>
        <v>88.756107344192245</v>
      </c>
      <c r="SG43" s="348">
        <f t="shared" si="2593"/>
        <v>88.756107344192245</v>
      </c>
      <c r="SH43" s="348">
        <f t="shared" si="2593"/>
        <v>88.756107344192245</v>
      </c>
      <c r="SI43" s="348">
        <f t="shared" si="2593"/>
        <v>88.756107344192259</v>
      </c>
      <c r="SJ43" s="348">
        <f t="shared" si="2593"/>
        <v>88.756107344192245</v>
      </c>
      <c r="SK43" s="348">
        <f t="shared" si="2593"/>
        <v>88.756107344192245</v>
      </c>
      <c r="SL43" s="348">
        <f t="shared" si="2593"/>
        <v>88.756107344192245</v>
      </c>
      <c r="SM43" s="348">
        <f t="shared" si="2593"/>
        <v>88.756107344192245</v>
      </c>
      <c r="SN43" s="348">
        <f t="shared" si="2593"/>
        <v>88.756107344192245</v>
      </c>
      <c r="SO43" s="348">
        <f t="shared" si="2593"/>
        <v>88.756107344192245</v>
      </c>
      <c r="SP43" s="348">
        <f t="shared" si="2593"/>
        <v>88.756107344192245</v>
      </c>
      <c r="SQ43" s="348">
        <f t="shared" si="2593"/>
        <v>88.756107344192245</v>
      </c>
      <c r="SR43" s="348">
        <f t="shared" si="2593"/>
        <v>88.756107344192245</v>
      </c>
      <c r="SS43" s="348">
        <f t="shared" si="2593"/>
        <v>88.756107344192245</v>
      </c>
      <c r="ST43" s="348">
        <f t="shared" si="2593"/>
        <v>88.756107344192245</v>
      </c>
      <c r="SU43" s="348">
        <f t="shared" si="2593"/>
        <v>88.756107344192245</v>
      </c>
      <c r="SV43" s="348">
        <f t="shared" si="2593"/>
        <v>88.756107344192259</v>
      </c>
      <c r="SW43" s="348">
        <f t="shared" si="2593"/>
        <v>88.756107344192245</v>
      </c>
      <c r="SX43" s="348">
        <f t="shared" si="2593"/>
        <v>88.756107344192245</v>
      </c>
      <c r="SY43" s="348">
        <f t="shared" si="2593"/>
        <v>88.756107344192245</v>
      </c>
      <c r="SZ43" s="348">
        <f t="shared" si="2593"/>
        <v>88.756107344192245</v>
      </c>
      <c r="TA43" s="348">
        <f t="shared" si="2593"/>
        <v>88.756107344192245</v>
      </c>
      <c r="TB43" s="348">
        <f t="shared" si="2593"/>
        <v>83.673789089521151</v>
      </c>
      <c r="TC43" s="348">
        <f t="shared" si="2593"/>
        <v>83.673789089521151</v>
      </c>
      <c r="TD43" s="348">
        <f t="shared" si="2593"/>
        <v>83.673789089521151</v>
      </c>
      <c r="TE43" s="348">
        <f t="shared" si="2593"/>
        <v>83.673789089521151</v>
      </c>
      <c r="TF43" s="348">
        <f t="shared" si="2593"/>
        <v>83.673789089521151</v>
      </c>
      <c r="TG43" s="348">
        <f t="shared" si="2593"/>
        <v>83.673789089521151</v>
      </c>
      <c r="TH43" s="348">
        <f t="shared" si="2593"/>
        <v>83.673789089521151</v>
      </c>
      <c r="TI43" s="348">
        <f t="shared" si="2593"/>
        <v>83.673789089521151</v>
      </c>
      <c r="TJ43" s="348">
        <f t="shared" si="2593"/>
        <v>83.673789089521151</v>
      </c>
      <c r="TK43" s="348">
        <f t="shared" si="2593"/>
        <v>83.673789089521151</v>
      </c>
      <c r="TL43" s="348">
        <f t="shared" si="2593"/>
        <v>83.673789089521151</v>
      </c>
      <c r="TM43" s="348">
        <f t="shared" si="2593"/>
        <v>83.673789089521151</v>
      </c>
      <c r="TN43" s="348">
        <f t="shared" si="2593"/>
        <v>83.673789089521151</v>
      </c>
      <c r="TO43" s="348">
        <f t="shared" si="2593"/>
        <v>83.673789089521151</v>
      </c>
      <c r="TP43" s="348">
        <f t="shared" ref="TP43:WA43" si="2594">+FO43/FO6</f>
        <v>83.673789089521151</v>
      </c>
      <c r="TQ43" s="348">
        <f t="shared" si="2594"/>
        <v>83.673789089521151</v>
      </c>
      <c r="TR43" s="348">
        <f t="shared" si="2594"/>
        <v>83.673789089521151</v>
      </c>
      <c r="TS43" s="348">
        <f t="shared" si="2594"/>
        <v>83.673789089521151</v>
      </c>
      <c r="TT43" s="348">
        <f t="shared" si="2594"/>
        <v>83.673789089521151</v>
      </c>
      <c r="TU43" s="348">
        <f t="shared" si="2594"/>
        <v>83.673789089521151</v>
      </c>
      <c r="TV43" s="348">
        <f t="shared" si="2594"/>
        <v>83.673789089521151</v>
      </c>
      <c r="TW43" s="348">
        <f t="shared" si="2594"/>
        <v>83.673789089521151</v>
      </c>
      <c r="TX43" s="348">
        <f t="shared" si="2594"/>
        <v>83.673789089521151</v>
      </c>
      <c r="TY43" s="348">
        <f t="shared" si="2594"/>
        <v>83.673789089521151</v>
      </c>
      <c r="TZ43" s="348">
        <f t="shared" si="2594"/>
        <v>83.673789089521136</v>
      </c>
      <c r="UA43" s="348">
        <f t="shared" si="2594"/>
        <v>83.673789089521151</v>
      </c>
      <c r="UB43" s="348">
        <f t="shared" si="2594"/>
        <v>83.673789089521151</v>
      </c>
      <c r="UC43" s="348">
        <f t="shared" si="2594"/>
        <v>83.673789089521151</v>
      </c>
      <c r="UD43" s="348">
        <f t="shared" si="2594"/>
        <v>83.673789089521151</v>
      </c>
      <c r="UE43" s="348">
        <f t="shared" si="2594"/>
        <v>83.673789089521151</v>
      </c>
      <c r="UF43" s="348">
        <f t="shared" si="2594"/>
        <v>87.405813541702926</v>
      </c>
      <c r="UG43" s="348">
        <f t="shared" si="2594"/>
        <v>87.405813541702926</v>
      </c>
      <c r="UH43" s="348">
        <f t="shared" si="2594"/>
        <v>87.405813541702926</v>
      </c>
      <c r="UI43" s="348">
        <f t="shared" si="2594"/>
        <v>87.405813541702926</v>
      </c>
      <c r="UJ43" s="348">
        <f t="shared" si="2594"/>
        <v>87.405813541702926</v>
      </c>
      <c r="UK43" s="348">
        <f t="shared" si="2594"/>
        <v>87.405813541702926</v>
      </c>
      <c r="UL43" s="348">
        <f t="shared" si="2594"/>
        <v>87.405813541702926</v>
      </c>
      <c r="UM43" s="348">
        <f t="shared" si="2594"/>
        <v>87.405813541702926</v>
      </c>
      <c r="UN43" s="348">
        <f t="shared" si="2594"/>
        <v>87.405813541702926</v>
      </c>
      <c r="UO43" s="348">
        <f t="shared" si="2594"/>
        <v>87.405813541702926</v>
      </c>
      <c r="UP43" s="348">
        <f t="shared" si="2594"/>
        <v>87.405813541702926</v>
      </c>
      <c r="UQ43" s="348">
        <f t="shared" si="2594"/>
        <v>87.405813541702926</v>
      </c>
      <c r="UR43" s="348">
        <f t="shared" si="2594"/>
        <v>87.405813541702926</v>
      </c>
      <c r="US43" s="348">
        <f t="shared" si="2594"/>
        <v>87.405813541702926</v>
      </c>
      <c r="UT43" s="348">
        <f t="shared" si="2594"/>
        <v>87.405813541702926</v>
      </c>
      <c r="UU43" s="348">
        <f t="shared" si="2594"/>
        <v>87.405813541702926</v>
      </c>
      <c r="UV43" s="348">
        <f t="shared" si="2594"/>
        <v>87.405813541702926</v>
      </c>
      <c r="UW43" s="348">
        <f t="shared" si="2594"/>
        <v>87.405813541702926</v>
      </c>
      <c r="UX43" s="348">
        <f t="shared" si="2594"/>
        <v>87.405813541702926</v>
      </c>
      <c r="UY43" s="348">
        <f t="shared" si="2594"/>
        <v>87.405813541702926</v>
      </c>
      <c r="UZ43" s="348">
        <f t="shared" si="2594"/>
        <v>87.405813541702926</v>
      </c>
      <c r="VA43" s="348">
        <f t="shared" si="2594"/>
        <v>87.405813541702926</v>
      </c>
      <c r="VB43" s="348">
        <f t="shared" si="2594"/>
        <v>87.405813541702926</v>
      </c>
      <c r="VC43" s="348">
        <f t="shared" si="2594"/>
        <v>87.405813541702926</v>
      </c>
      <c r="VD43" s="348">
        <f t="shared" si="2594"/>
        <v>87.405813541702912</v>
      </c>
      <c r="VE43" s="348">
        <f t="shared" si="2594"/>
        <v>87.405813541702926</v>
      </c>
      <c r="VF43" s="348">
        <f t="shared" si="2594"/>
        <v>87.405813541702926</v>
      </c>
      <c r="VG43" s="348">
        <f t="shared" si="2594"/>
        <v>87.405813541702926</v>
      </c>
      <c r="VH43" s="348">
        <f t="shared" si="2594"/>
        <v>87.405813541702926</v>
      </c>
      <c r="VI43" s="348">
        <f t="shared" si="2594"/>
        <v>87.405813541702926</v>
      </c>
      <c r="VJ43" s="348">
        <f t="shared" si="2594"/>
        <v>87.405813541702926</v>
      </c>
      <c r="VK43" s="348">
        <f t="shared" si="2594"/>
        <v>128.94690162659649</v>
      </c>
      <c r="VL43" s="348">
        <f t="shared" si="2594"/>
        <v>128.94690162659649</v>
      </c>
      <c r="VM43" s="348">
        <f t="shared" si="2594"/>
        <v>128.94690162659649</v>
      </c>
      <c r="VN43" s="348">
        <f t="shared" si="2594"/>
        <v>128.94690162659649</v>
      </c>
      <c r="VO43" s="348">
        <f t="shared" si="2594"/>
        <v>128.94690162659649</v>
      </c>
      <c r="VP43" s="348">
        <f t="shared" si="2594"/>
        <v>128.94690162659649</v>
      </c>
      <c r="VQ43" s="348">
        <f t="shared" si="2594"/>
        <v>128.94690162659649</v>
      </c>
      <c r="VR43" s="348">
        <f t="shared" si="2594"/>
        <v>128.94690162659649</v>
      </c>
      <c r="VS43" s="348">
        <f t="shared" si="2594"/>
        <v>128.94690162659649</v>
      </c>
      <c r="VT43" s="348">
        <f t="shared" si="2594"/>
        <v>128.94690162659649</v>
      </c>
      <c r="VU43" s="348">
        <f t="shared" si="2594"/>
        <v>128.94690162659649</v>
      </c>
      <c r="VV43" s="348">
        <f t="shared" si="2594"/>
        <v>128.94690162659649</v>
      </c>
      <c r="VW43" s="348">
        <f t="shared" si="2594"/>
        <v>128.94690162659649</v>
      </c>
      <c r="VX43" s="348">
        <f t="shared" si="2594"/>
        <v>128.94690162659649</v>
      </c>
      <c r="VY43" s="348">
        <f t="shared" si="2594"/>
        <v>128.94690162659649</v>
      </c>
      <c r="VZ43" s="348">
        <f t="shared" si="2594"/>
        <v>128.94690162659649</v>
      </c>
      <c r="WA43" s="348">
        <f t="shared" si="2594"/>
        <v>128.94690162659649</v>
      </c>
      <c r="WB43" s="348">
        <f t="shared" ref="WB43:YM43" si="2595">+IA43/IA6</f>
        <v>128.94690162659649</v>
      </c>
      <c r="WC43" s="348">
        <f t="shared" si="2595"/>
        <v>128.94690162659649</v>
      </c>
      <c r="WD43" s="348">
        <f t="shared" si="2595"/>
        <v>128.94690162659649</v>
      </c>
      <c r="WE43" s="348">
        <f t="shared" si="2595"/>
        <v>128.94690162659649</v>
      </c>
      <c r="WF43" s="348">
        <f t="shared" si="2595"/>
        <v>128.94690162659649</v>
      </c>
      <c r="WG43" s="348">
        <f t="shared" si="2595"/>
        <v>128.94690162659649</v>
      </c>
      <c r="WH43" s="348">
        <f t="shared" si="2595"/>
        <v>128.94690162659649</v>
      </c>
      <c r="WI43" s="348">
        <f t="shared" si="2595"/>
        <v>128.94690162659649</v>
      </c>
      <c r="WJ43" s="348">
        <f t="shared" si="2595"/>
        <v>128.94690162659649</v>
      </c>
      <c r="WK43" s="348">
        <f t="shared" si="2595"/>
        <v>128.94690162659649</v>
      </c>
      <c r="WL43" s="348">
        <f t="shared" si="2595"/>
        <v>128.94690162659649</v>
      </c>
      <c r="WM43" s="348">
        <f t="shared" si="2595"/>
        <v>128.94690162659649</v>
      </c>
      <c r="WN43" s="348">
        <f t="shared" si="2595"/>
        <v>128.94690162659649</v>
      </c>
      <c r="WO43" s="348">
        <f t="shared" si="2595"/>
        <v>120.05185817992076</v>
      </c>
      <c r="WP43" s="348">
        <f t="shared" si="2595"/>
        <v>120.05185817992076</v>
      </c>
      <c r="WQ43" s="348">
        <f t="shared" si="2595"/>
        <v>120.05185817992076</v>
      </c>
      <c r="WR43" s="348">
        <f t="shared" si="2595"/>
        <v>120.05185817992076</v>
      </c>
      <c r="WS43" s="348">
        <f t="shared" si="2595"/>
        <v>120.05185817992076</v>
      </c>
      <c r="WT43" s="348">
        <f t="shared" si="2595"/>
        <v>120.05185817992076</v>
      </c>
      <c r="WU43" s="348">
        <f t="shared" si="2595"/>
        <v>120.05185817992076</v>
      </c>
      <c r="WV43" s="348">
        <f t="shared" si="2595"/>
        <v>120.05185817992076</v>
      </c>
      <c r="WW43" s="348">
        <f t="shared" si="2595"/>
        <v>120.05185817992076</v>
      </c>
      <c r="WX43" s="348">
        <f t="shared" si="2595"/>
        <v>120.05185817992076</v>
      </c>
      <c r="WY43" s="348">
        <f t="shared" si="2595"/>
        <v>120.05185817992077</v>
      </c>
      <c r="WZ43" s="348">
        <f t="shared" si="2595"/>
        <v>120.05185817992076</v>
      </c>
      <c r="XA43" s="348">
        <f t="shared" si="2595"/>
        <v>120.05185817992076</v>
      </c>
      <c r="XB43" s="348">
        <f t="shared" si="2595"/>
        <v>120.05185817992076</v>
      </c>
      <c r="XC43" s="348">
        <f t="shared" si="2595"/>
        <v>120.05185817992076</v>
      </c>
      <c r="XD43" s="348">
        <f t="shared" si="2595"/>
        <v>120.05185817992076</v>
      </c>
      <c r="XE43" s="348">
        <f t="shared" si="2595"/>
        <v>120.05185817992076</v>
      </c>
      <c r="XF43" s="348">
        <f t="shared" si="2595"/>
        <v>120.05185817992076</v>
      </c>
      <c r="XG43" s="348">
        <f t="shared" si="2595"/>
        <v>120.05185817992077</v>
      </c>
      <c r="XH43" s="348">
        <f t="shared" si="2595"/>
        <v>120.05185817992076</v>
      </c>
      <c r="XI43" s="348">
        <f t="shared" si="2595"/>
        <v>120.05185817992076</v>
      </c>
      <c r="XJ43" s="348">
        <f t="shared" si="2595"/>
        <v>120.05185817992077</v>
      </c>
      <c r="XK43" s="348">
        <f t="shared" si="2595"/>
        <v>120.05185817992076</v>
      </c>
      <c r="XL43" s="348">
        <f t="shared" si="2595"/>
        <v>120.05185817992076</v>
      </c>
      <c r="XM43" s="348">
        <f t="shared" si="2595"/>
        <v>120.05185817992077</v>
      </c>
      <c r="XN43" s="348">
        <f t="shared" si="2595"/>
        <v>120.05185817992076</v>
      </c>
      <c r="XO43" s="348">
        <f t="shared" si="2595"/>
        <v>120.05185817992076</v>
      </c>
      <c r="XP43" s="348">
        <f t="shared" si="2595"/>
        <v>120.05185817992076</v>
      </c>
      <c r="XQ43" s="348">
        <f t="shared" si="2595"/>
        <v>120.05185817992076</v>
      </c>
      <c r="XR43" s="348">
        <f t="shared" si="2595"/>
        <v>120.05185817992076</v>
      </c>
      <c r="XS43" s="348">
        <f t="shared" si="2595"/>
        <v>120.05185817992076</v>
      </c>
      <c r="XT43" s="348">
        <f t="shared" si="2595"/>
        <v>122.38912320664028</v>
      </c>
      <c r="XU43" s="348">
        <f t="shared" si="2595"/>
        <v>122.38912320664028</v>
      </c>
      <c r="XV43" s="348">
        <f t="shared" si="2595"/>
        <v>122.38912320664026</v>
      </c>
      <c r="XW43" s="348">
        <f t="shared" si="2595"/>
        <v>122.38912320664028</v>
      </c>
      <c r="XX43" s="348">
        <f t="shared" si="2595"/>
        <v>122.38912320664028</v>
      </c>
      <c r="XY43" s="348">
        <f t="shared" si="2595"/>
        <v>122.38912320664026</v>
      </c>
      <c r="XZ43" s="348">
        <f t="shared" si="2595"/>
        <v>122.38912320664028</v>
      </c>
      <c r="YA43" s="348">
        <f t="shared" si="2595"/>
        <v>122.38912320664028</v>
      </c>
      <c r="YB43" s="348">
        <f t="shared" si="2595"/>
        <v>122.38912320664028</v>
      </c>
      <c r="YC43" s="348">
        <f t="shared" si="2595"/>
        <v>122.38912320664028</v>
      </c>
      <c r="YD43" s="348">
        <f t="shared" si="2595"/>
        <v>122.38912320664029</v>
      </c>
      <c r="YE43" s="348">
        <f t="shared" si="2595"/>
        <v>122.38912320664026</v>
      </c>
      <c r="YF43" s="348">
        <f t="shared" si="2595"/>
        <v>122.38912320664028</v>
      </c>
      <c r="YG43" s="348">
        <f t="shared" si="2595"/>
        <v>122.38912320664028</v>
      </c>
      <c r="YH43" s="348">
        <f t="shared" si="2595"/>
        <v>122.38912320664028</v>
      </c>
      <c r="YI43" s="348">
        <f t="shared" si="2595"/>
        <v>122.38912320664028</v>
      </c>
      <c r="YJ43" s="348">
        <f t="shared" si="2595"/>
        <v>122.38912320664028</v>
      </c>
      <c r="YK43" s="348">
        <f t="shared" si="2595"/>
        <v>122.38912320664028</v>
      </c>
      <c r="YL43" s="348">
        <f t="shared" si="2595"/>
        <v>122.38912320664028</v>
      </c>
      <c r="YM43" s="348">
        <f t="shared" si="2595"/>
        <v>122.38912320664028</v>
      </c>
      <c r="YN43" s="348">
        <f t="shared" ref="YN43:AAY43" si="2596">+KM43/KM6</f>
        <v>122.38912320664028</v>
      </c>
      <c r="YO43" s="348">
        <f t="shared" si="2596"/>
        <v>122.38912320664029</v>
      </c>
      <c r="YP43" s="348">
        <f t="shared" si="2596"/>
        <v>122.38912320664029</v>
      </c>
      <c r="YQ43" s="348">
        <f t="shared" si="2596"/>
        <v>122.38912320664026</v>
      </c>
      <c r="YR43" s="348">
        <f t="shared" si="2596"/>
        <v>122.38912320664026</v>
      </c>
      <c r="YS43" s="348">
        <f t="shared" si="2596"/>
        <v>122.38912320664028</v>
      </c>
      <c r="YT43" s="348">
        <f t="shared" si="2596"/>
        <v>122.38912320664028</v>
      </c>
      <c r="YU43" s="348">
        <f t="shared" si="2596"/>
        <v>122.38912320664028</v>
      </c>
      <c r="YV43" s="348">
        <f t="shared" si="2596"/>
        <v>122.38912320664028</v>
      </c>
      <c r="YW43" s="348">
        <f t="shared" si="2596"/>
        <v>122.38912320664028</v>
      </c>
      <c r="YX43" s="348">
        <f t="shared" si="2596"/>
        <v>122.38912320664028</v>
      </c>
      <c r="YY43" s="348">
        <f t="shared" si="2596"/>
        <v>141.19616581135296</v>
      </c>
      <c r="YZ43" s="348">
        <f t="shared" si="2596"/>
        <v>141.19616581135296</v>
      </c>
      <c r="ZA43" s="348">
        <f t="shared" si="2596"/>
        <v>141.19616581135296</v>
      </c>
      <c r="ZB43" s="348">
        <f t="shared" si="2596"/>
        <v>141.19616581135296</v>
      </c>
      <c r="ZC43" s="348">
        <f t="shared" si="2596"/>
        <v>141.19616581135296</v>
      </c>
      <c r="ZD43" s="348">
        <f t="shared" si="2596"/>
        <v>141.19616581135296</v>
      </c>
      <c r="ZE43" s="348">
        <f t="shared" si="2596"/>
        <v>141.19616581135296</v>
      </c>
      <c r="ZF43" s="348">
        <f t="shared" si="2596"/>
        <v>141.19616581135296</v>
      </c>
      <c r="ZG43" s="348">
        <f t="shared" si="2596"/>
        <v>141.19616581135296</v>
      </c>
      <c r="ZH43" s="348">
        <f t="shared" si="2596"/>
        <v>141.19616581135296</v>
      </c>
      <c r="ZI43" s="348">
        <f t="shared" si="2596"/>
        <v>141.19616581135296</v>
      </c>
      <c r="ZJ43" s="348">
        <f t="shared" si="2596"/>
        <v>141.19616581135296</v>
      </c>
      <c r="ZK43" s="348">
        <f t="shared" si="2596"/>
        <v>141.19616581135296</v>
      </c>
      <c r="ZL43" s="348">
        <f t="shared" si="2596"/>
        <v>141.19616581135296</v>
      </c>
      <c r="ZM43" s="348">
        <f t="shared" si="2596"/>
        <v>141.19616581135296</v>
      </c>
      <c r="ZN43" s="348">
        <f t="shared" si="2596"/>
        <v>141.19616581135296</v>
      </c>
      <c r="ZO43" s="348">
        <f t="shared" si="2596"/>
        <v>141.19616581135296</v>
      </c>
      <c r="ZP43" s="348">
        <f t="shared" si="2596"/>
        <v>141.19616581135296</v>
      </c>
      <c r="ZQ43" s="348">
        <f t="shared" si="2596"/>
        <v>141.19616581135296</v>
      </c>
      <c r="ZR43" s="348">
        <f t="shared" si="2596"/>
        <v>141.19616581135296</v>
      </c>
      <c r="ZS43" s="348">
        <f t="shared" si="2596"/>
        <v>141.19616581135296</v>
      </c>
      <c r="ZT43" s="348">
        <f t="shared" si="2596"/>
        <v>141.19616581135296</v>
      </c>
      <c r="ZU43" s="348">
        <f t="shared" si="2596"/>
        <v>141.19616581135296</v>
      </c>
      <c r="ZV43" s="348">
        <f t="shared" si="2596"/>
        <v>141.19616581135296</v>
      </c>
      <c r="ZW43" s="348">
        <f t="shared" si="2596"/>
        <v>141.19616581135296</v>
      </c>
      <c r="ZX43" s="348">
        <f t="shared" si="2596"/>
        <v>141.19616581135296</v>
      </c>
      <c r="ZY43" s="348">
        <f t="shared" si="2596"/>
        <v>141.19616581135296</v>
      </c>
      <c r="ZZ43" s="348">
        <f t="shared" si="2596"/>
        <v>141.19616581135296</v>
      </c>
      <c r="AAA43" s="348">
        <f t="shared" si="2596"/>
        <v>141.19616581135296</v>
      </c>
      <c r="AAB43" s="348">
        <f t="shared" si="2596"/>
        <v>141.19616581135296</v>
      </c>
      <c r="AAC43" s="348">
        <f t="shared" si="2596"/>
        <v>137.50006285458394</v>
      </c>
      <c r="AAD43" s="348">
        <f t="shared" si="2596"/>
        <v>137.50006285458394</v>
      </c>
      <c r="AAE43" s="348">
        <f t="shared" si="2596"/>
        <v>137.50006285458394</v>
      </c>
      <c r="AAF43" s="348">
        <f t="shared" si="2596"/>
        <v>137.50006285458394</v>
      </c>
      <c r="AAG43" s="348">
        <f t="shared" si="2596"/>
        <v>137.50006285458394</v>
      </c>
      <c r="AAH43" s="348">
        <f t="shared" si="2596"/>
        <v>137.50006285458394</v>
      </c>
      <c r="AAI43" s="348">
        <f t="shared" si="2596"/>
        <v>137.50006285458394</v>
      </c>
      <c r="AAJ43" s="348">
        <f t="shared" si="2596"/>
        <v>137.50006285458394</v>
      </c>
      <c r="AAK43" s="348">
        <f t="shared" si="2596"/>
        <v>137.50006285458394</v>
      </c>
      <c r="AAL43" s="348">
        <f t="shared" si="2596"/>
        <v>137.50006285458394</v>
      </c>
      <c r="AAM43" s="348">
        <f t="shared" si="2596"/>
        <v>137.50006285458394</v>
      </c>
      <c r="AAN43" s="348">
        <f t="shared" si="2596"/>
        <v>137.50006285458394</v>
      </c>
      <c r="AAO43" s="348">
        <f t="shared" si="2596"/>
        <v>137.50006285458394</v>
      </c>
      <c r="AAP43" s="348">
        <f t="shared" si="2596"/>
        <v>137.50006285458394</v>
      </c>
      <c r="AAQ43" s="348">
        <f t="shared" si="2596"/>
        <v>137.50006285458394</v>
      </c>
      <c r="AAR43" s="348">
        <f t="shared" si="2596"/>
        <v>137.50006285458394</v>
      </c>
      <c r="AAS43" s="348">
        <f t="shared" si="2596"/>
        <v>137.50006285458394</v>
      </c>
      <c r="AAT43" s="348">
        <f t="shared" si="2596"/>
        <v>137.50006285458394</v>
      </c>
      <c r="AAU43" s="348">
        <f t="shared" si="2596"/>
        <v>137.50006285458394</v>
      </c>
      <c r="AAV43" s="348">
        <f t="shared" si="2596"/>
        <v>137.50006285458394</v>
      </c>
      <c r="AAW43" s="348">
        <f t="shared" si="2596"/>
        <v>137.50006285458394</v>
      </c>
      <c r="AAX43" s="348">
        <f t="shared" si="2596"/>
        <v>137.50006285458394</v>
      </c>
      <c r="AAY43" s="348">
        <f t="shared" si="2596"/>
        <v>137.50006285458394</v>
      </c>
      <c r="AAZ43" s="348">
        <f t="shared" ref="AAZ43:ACQ43" si="2597">+MY43/MY6</f>
        <v>137.50006285458394</v>
      </c>
      <c r="ABA43" s="348">
        <f t="shared" si="2597"/>
        <v>137.50006285458394</v>
      </c>
      <c r="ABB43" s="348">
        <f t="shared" si="2597"/>
        <v>137.50006285458394</v>
      </c>
      <c r="ABC43" s="348">
        <f t="shared" si="2597"/>
        <v>137.50006285458394</v>
      </c>
      <c r="ABD43" s="348">
        <f t="shared" si="2597"/>
        <v>137.50006285458394</v>
      </c>
      <c r="ABE43" s="348">
        <f t="shared" si="2597"/>
        <v>137.50006285458394</v>
      </c>
      <c r="ABF43" s="348">
        <f t="shared" si="2597"/>
        <v>137.50006285458394</v>
      </c>
      <c r="ABG43" s="348">
        <f t="shared" si="2597"/>
        <v>137.50006285458394</v>
      </c>
      <c r="ABH43" s="348">
        <f t="shared" si="2597"/>
        <v>137.56469741566488</v>
      </c>
      <c r="ABI43" s="348">
        <f t="shared" si="2597"/>
        <v>137.56469741566488</v>
      </c>
      <c r="ABJ43" s="348">
        <f t="shared" si="2597"/>
        <v>137.56469741566488</v>
      </c>
      <c r="ABK43" s="348">
        <f t="shared" si="2597"/>
        <v>137.56469741566488</v>
      </c>
      <c r="ABL43" s="348">
        <f t="shared" si="2597"/>
        <v>137.56469741566488</v>
      </c>
      <c r="ABM43" s="348">
        <f t="shared" si="2597"/>
        <v>137.56469741566488</v>
      </c>
      <c r="ABN43" s="348">
        <f t="shared" si="2597"/>
        <v>137.56469741566488</v>
      </c>
      <c r="ABO43" s="348">
        <f t="shared" si="2597"/>
        <v>137.56469741566488</v>
      </c>
      <c r="ABP43" s="348">
        <f t="shared" si="2597"/>
        <v>137.56469741566488</v>
      </c>
      <c r="ABQ43" s="348">
        <f t="shared" si="2597"/>
        <v>137.56469741566488</v>
      </c>
      <c r="ABR43" s="348">
        <f t="shared" si="2597"/>
        <v>137.56469741566488</v>
      </c>
      <c r="ABS43" s="348">
        <f t="shared" si="2597"/>
        <v>137.56469741566488</v>
      </c>
      <c r="ABT43" s="348">
        <f t="shared" si="2597"/>
        <v>137.56469741566488</v>
      </c>
      <c r="ABU43" s="348">
        <f t="shared" si="2597"/>
        <v>137.56469741566488</v>
      </c>
      <c r="ABV43" s="348">
        <f t="shared" si="2597"/>
        <v>137.56469741566488</v>
      </c>
      <c r="ABW43" s="348">
        <f t="shared" si="2597"/>
        <v>137.56469741566488</v>
      </c>
      <c r="ABX43" s="348">
        <f t="shared" si="2597"/>
        <v>137.56469741566488</v>
      </c>
      <c r="ABY43" s="348">
        <f t="shared" si="2597"/>
        <v>137.56469741566488</v>
      </c>
      <c r="ABZ43" s="348">
        <f t="shared" si="2597"/>
        <v>137.56469741566488</v>
      </c>
      <c r="ACA43" s="348">
        <f t="shared" si="2597"/>
        <v>137.56469741566488</v>
      </c>
      <c r="ACB43" s="348">
        <f t="shared" si="2597"/>
        <v>137.56469741566488</v>
      </c>
      <c r="ACC43" s="348">
        <f t="shared" si="2597"/>
        <v>137.56469741566488</v>
      </c>
      <c r="ACD43" s="348">
        <f t="shared" si="2597"/>
        <v>137.56469741566488</v>
      </c>
      <c r="ACE43" s="348">
        <f t="shared" si="2597"/>
        <v>137.56469741566488</v>
      </c>
      <c r="ACF43" s="348">
        <f t="shared" si="2597"/>
        <v>137.56469741566488</v>
      </c>
      <c r="ACG43" s="348">
        <f t="shared" si="2597"/>
        <v>137.56469741566488</v>
      </c>
      <c r="ACH43" s="348">
        <f t="shared" si="2597"/>
        <v>137.56469741566488</v>
      </c>
      <c r="ACI43" s="348">
        <f t="shared" si="2597"/>
        <v>137.56469741566488</v>
      </c>
      <c r="ACJ43" s="348">
        <f t="shared" si="2597"/>
        <v>137.56469741566488</v>
      </c>
      <c r="ACK43" s="348">
        <f t="shared" si="2597"/>
        <v>137.56469741566488</v>
      </c>
      <c r="ACL43" s="348">
        <f t="shared" si="2597"/>
        <v>137.56469741566488</v>
      </c>
      <c r="ACM43" s="348">
        <f t="shared" si="2597"/>
        <v>137.56469741566488</v>
      </c>
      <c r="ACN43" s="348">
        <f t="shared" si="2597"/>
        <v>137.56469741566488</v>
      </c>
      <c r="ACO43" s="348">
        <f t="shared" si="2597"/>
        <v>137.56469741566488</v>
      </c>
      <c r="ACP43" s="348">
        <f t="shared" si="2597"/>
        <v>137.56469741566488</v>
      </c>
      <c r="ACQ43" s="348">
        <f t="shared" si="2597"/>
        <v>137.56469741566488</v>
      </c>
      <c r="ACR43" s="348">
        <f>+(LOOKUP(ACR5-ACR6+1,$OQ$3:$ACQ$3,$OQ$43:$ACQ$43)+LOOKUP(ACR5-ACR6+2,$OQ$3:$ACQ$3,$OQ$43:$ACQ$43))</f>
        <v>125.93994681247888</v>
      </c>
      <c r="ACS43" s="348" cm="1">
        <f t="array" ref="ACS43">+(LOOKUP(ACS5-ACS6+1,$OQ$3:$ACQ$3,$OQ$43:$ACQ$43+LOOKUP(ACS5-ACS6+2,$OQ$3:$ACQ$3,$OQ$43:$ACQ$43+LOOKUP(ACS5-ACS6+3,$OQ$3:$ACQ$3,$OQ$43:$ACQ$43+LOOKUP(ACS5-ACS6+4,$OQ$3:$ACQ$3,$OQ$43:$ACQ$43+LOOKUP(ACS5-ACS6+5,$OQ$3:$ACQ$3,$OQ$43:$ACQ$43+LOOKUP(ACS5-ACS6+6,$OQ$3:$ACQ$3,$OQ$43:$ACQ$43+LOOKUP(ACS5-ACS6+7,$OQ$3:$ACQ$3,$OQ$43:$ACQ$43))))))))</f>
        <v>440.78981384367609</v>
      </c>
      <c r="ACT43" s="348" cm="1">
        <f t="array" ref="ACT43">+(LOOKUP(ACT5-ACT6+1,$OQ$3:$ACQ$3,$OQ$43:$ACQ$43+LOOKUP(ACT5-ACT6+2,$OQ$3:$ACQ$3,$OQ$43:$ACQ$43+LOOKUP(ACT5-ACT6+3,$OQ$3:$ACQ$3,$OQ$43:$ACQ$43+LOOKUP(ACT5-ACT6+4,$OQ$3:$ACQ$3,$OQ$43:$ACQ$43+LOOKUP(ACT5-ACT6+5,$OQ$3:$ACQ$3,$OQ$43:$ACQ$43+LOOKUP(ACT5-ACT6+6,$OQ$3:$ACQ$3,$OQ$43:$ACQ$43+LOOKUP(ACT5-ACT6+7,$OQ$3:$ACQ$3,$OQ$43:$ACQ$43))))))))</f>
        <v>440.78981384367609</v>
      </c>
      <c r="ACU43" s="348" cm="1">
        <f t="array" ref="ACU43">+(LOOKUP(ACU5-ACU6+1,$OQ$3:$ACQ$3,$OQ$43:$ACQ$43+LOOKUP(ACU5-ACU6+2,$OQ$3:$ACQ$3,$OQ$43:$ACQ$43+LOOKUP(ACU5-ACU6+3,$OQ$3:$ACQ$3,$OQ$43:$ACQ$43+LOOKUP(ACU5-ACU6+4,$OQ$3:$ACQ$3,$OQ$43:$ACQ$43+LOOKUP(ACU5-ACU6+5,$OQ$3:$ACQ$3,$OQ$43:$ACQ$43+LOOKUP(ACU5-ACU6+6,$OQ$3:$ACQ$3,$OQ$43:$ACQ$43+LOOKUP(ACU5-ACU6+7,$OQ$3:$ACQ$3,$OQ$43:$ACQ$43))))))))</f>
        <v>440.78981384367609</v>
      </c>
      <c r="ACV43" s="348" cm="1">
        <f t="array" ref="ACV43">+(LOOKUP(ACV5-ACV6+1,$OQ$3:$ACQ$3,$OQ$43:$ACQ$43+LOOKUP(ACV5-ACV6+2,$OQ$3:$ACQ$3,$OQ$43:$ACQ$43+LOOKUP(ACV5-ACV6+3,$OQ$3:$ACQ$3,$OQ$43:$ACQ$43+LOOKUP(ACV5-ACV6+4,$OQ$3:$ACQ$3,$OQ$43:$ACQ$43+LOOKUP(ACV5-ACV6+5,$OQ$3:$ACQ$3,$OQ$43:$ACQ$43+LOOKUP(ACV5-ACV6+6,$OQ$3:$ACQ$3,$OQ$43:$ACQ$43+LOOKUP(ACV5-ACV6+7,$OQ$3:$ACQ$3,$OQ$43:$ACQ$43))))))))</f>
        <v>447.8480995708</v>
      </c>
      <c r="ACW43" s="348" cm="1">
        <f t="array" ref="ACW43">+(LOOKUP(ACW5-ACW6+1,$OQ$3:$ACQ$3,$OQ$43:$ACQ$43+LOOKUP(ACW5-ACW6+2,$OQ$3:$ACQ$3,$OQ$43:$ACQ$43+LOOKUP(ACW5-ACW6+3,$OQ$3:$ACQ$3,$OQ$43:$ACQ$43+LOOKUP(ACW5-ACW6+4,$OQ$3:$ACQ$3,$OQ$43:$ACQ$43+LOOKUP(ACW5-ACW6+5,$OQ$3:$ACQ$3,$OQ$43:$ACQ$43+LOOKUP(ACW5-ACW6+6,$OQ$3:$ACQ$3,$OQ$43:$ACQ$43+LOOKUP(ACW5-ACW6+7,$OQ$3:$ACQ$3,$OQ$43:$ACQ$43))))))))</f>
        <v>450.67141386164957</v>
      </c>
      <c r="ACX43" s="348" cm="1">
        <f t="array" ref="ACX43">+(LOOKUP(ACX5-ACX6+1,$OQ$3:$ACQ$3,$OQ$43:$ACQ$43+LOOKUP(ACX5-ACX6+2,$OQ$3:$ACQ$3,$OQ$43:$ACQ$43+LOOKUP(ACX5-ACX6+3,$OQ$3:$ACQ$3,$OQ$43:$ACQ$43+LOOKUP(ACX5-ACX6+4,$OQ$3:$ACQ$3,$OQ$43:$ACQ$43+LOOKUP(ACX5-ACX6+5,$OQ$3:$ACQ$3,$OQ$43:$ACQ$43+LOOKUP(ACX5-ACX6+6,$OQ$3:$ACQ$3,$OQ$43:$ACQ$43+LOOKUP(ACX5-ACX6+7,$OQ$3:$ACQ$3,$OQ$43:$ACQ$43))))))))</f>
        <v>450.67141386164957</v>
      </c>
      <c r="ACY43" s="348" cm="1">
        <f t="array" ref="ACY43">+(LOOKUP(ACY5-ACY6+1,$OQ$3:$ACQ$3,$OQ$43:$ACQ$43+LOOKUP(ACY5-ACY6+2,$OQ$3:$ACQ$3,$OQ$43:$ACQ$43+LOOKUP(ACY5-ACY6+3,$OQ$3:$ACQ$3,$OQ$43:$ACQ$43+LOOKUP(ACY5-ACY6+4,$OQ$3:$ACQ$3,$OQ$43:$ACQ$43+LOOKUP(ACY5-ACY6+5,$OQ$3:$ACQ$3,$OQ$43:$ACQ$43+LOOKUP(ACY5-ACY6+6,$OQ$3:$ACQ$3,$OQ$43:$ACQ$43+LOOKUP(ACY5-ACY6+7,$OQ$3:$ACQ$3,$OQ$43:$ACQ$43))))))))</f>
        <v>450.67141386164957</v>
      </c>
      <c r="ACZ43" s="348" cm="1">
        <f t="array" ref="ACZ43">+(LOOKUP(ACZ5-ACZ6+1,$OQ$3:$ACQ$3,$OQ$43:$ACQ$43+LOOKUP(ACZ5-ACZ6+2,$OQ$3:$ACQ$3,$OQ$43:$ACQ$43+LOOKUP(ACZ5-ACZ6+3,$OQ$3:$ACQ$3,$OQ$43:$ACQ$43+LOOKUP(ACZ5-ACZ6+4,$OQ$3:$ACQ$3,$OQ$43:$ACQ$43+LOOKUP(ACZ5-ACZ6+5,$OQ$3:$ACQ$3,$OQ$43:$ACQ$43+LOOKUP(ACZ5-ACZ6+6,$OQ$3:$ACQ$3,$OQ$43:$ACQ$43+LOOKUP(ACZ5-ACZ6+7,$OQ$3:$ACQ$3,$OQ$43:$ACQ$43))))))))</f>
        <v>452.67405562484242</v>
      </c>
      <c r="ADA43" s="348" cm="1">
        <f t="array" ref="ADA43">+(LOOKUP(ADA5-ADA6+1,$OQ$3:$ACQ$3,$OQ$43:$ACQ$43+LOOKUP(ADA5-ADA6+2,$OQ$3:$ACQ$3,$OQ$43:$ACQ$43+LOOKUP(ADA5-ADA6+3,$OQ$3:$ACQ$3,$OQ$43:$ACQ$43+LOOKUP(ADA5-ADA6+4,$OQ$3:$ACQ$3,$OQ$43:$ACQ$43+LOOKUP(ADA5-ADA6+5,$OQ$3:$ACQ$3,$OQ$43:$ACQ$43+LOOKUP(ADA5-ADA6+6,$OQ$3:$ACQ$3,$OQ$43:$ACQ$43+LOOKUP(ADA5-ADA6+7,$OQ$3:$ACQ$3,$OQ$43:$ACQ$43))))))))</f>
        <v>457.68066003282479</v>
      </c>
      <c r="ADB43" s="348" cm="1">
        <f t="array" ref="ADB43">+(LOOKUP(ADB5-ADB6+1,$OQ$3:$ACQ$3,$OQ$43:$ACQ$43+LOOKUP(ADB5-ADB6+2,$OQ$3:$ACQ$3,$OQ$43:$ACQ$43+LOOKUP(ADB5-ADB6+3,$OQ$3:$ACQ$3,$OQ$43:$ACQ$43+LOOKUP(ADB5-ADB6+4,$OQ$3:$ACQ$3,$OQ$43:$ACQ$43+LOOKUP(ADB5-ADB6+5,$OQ$3:$ACQ$3,$OQ$43:$ACQ$43+LOOKUP(ADB5-ADB6+6,$OQ$3:$ACQ$3,$OQ$43:$ACQ$43+LOOKUP(ADB5-ADB6+7,$OQ$3:$ACQ$3,$OQ$43:$ACQ$43))))))))</f>
        <v>457.68066003282479</v>
      </c>
      <c r="ADC43" s="348" cm="1">
        <f t="array" ref="ADC43">+(LOOKUP(ADC5-ADC6+1,$OQ$3:$ACQ$3,$OQ$43:$ACQ$43+LOOKUP(ADC5-ADC6+2,$OQ$3:$ACQ$3,$OQ$43:$ACQ$43+LOOKUP(ADC5-ADC6+3,$OQ$3:$ACQ$3,$OQ$43:$ACQ$43+LOOKUP(ADC5-ADC6+4,$OQ$3:$ACQ$3,$OQ$43:$ACQ$43+LOOKUP(ADC5-ADC6+5,$OQ$3:$ACQ$3,$OQ$43:$ACQ$43+LOOKUP(ADC5-ADC6+6,$OQ$3:$ACQ$3,$OQ$43:$ACQ$43+LOOKUP(ADC5-ADC6+7,$OQ$3:$ACQ$3,$OQ$43:$ACQ$43))))))))</f>
        <v>457.68066003282479</v>
      </c>
      <c r="ADD43" s="348" cm="1">
        <f t="array" ref="ADD43">+(LOOKUP(ADD5-ADD6+1,$OQ$3:$ACQ$3,$OQ$43:$ACQ$43+LOOKUP(ADD5-ADD6+2,$OQ$3:$ACQ$3,$OQ$43:$ACQ$43+LOOKUP(ADD5-ADD6+3,$OQ$3:$ACQ$3,$OQ$43:$ACQ$43+LOOKUP(ADD5-ADD6+4,$OQ$3:$ACQ$3,$OQ$43:$ACQ$43+LOOKUP(ADD5-ADD6+5,$OQ$3:$ACQ$3,$OQ$43:$ACQ$43+LOOKUP(ADD5-ADD6+6,$OQ$3:$ACQ$3,$OQ$43:$ACQ$43+LOOKUP(ADD5-ADD6+7,$OQ$3:$ACQ$3,$OQ$43:$ACQ$43))))))))</f>
        <v>504.42697185468796</v>
      </c>
      <c r="ADE43" s="348" cm="1">
        <f t="array" ref="ADE43">+(LOOKUP(ADE5-ADE6+1,$OQ$3:$ACQ$3,$OQ$43:$ACQ$43+LOOKUP(ADE5-ADE6+2,$OQ$3:$ACQ$3,$OQ$43:$ACQ$43+LOOKUP(ADE5-ADE6+3,$OQ$3:$ACQ$3,$OQ$43:$ACQ$43+LOOKUP(ADE5-ADE6+4,$OQ$3:$ACQ$3,$OQ$43:$ACQ$43+LOOKUP(ADE5-ADE6+5,$OQ$3:$ACQ$3,$OQ$43:$ACQ$43+LOOKUP(ADE5-ADE6+6,$OQ$3:$ACQ$3,$OQ$43:$ACQ$43+LOOKUP(ADE5-ADE6+7,$OQ$3:$ACQ$3,$OQ$43:$ACQ$43))))))))</f>
        <v>621.29275140934578</v>
      </c>
      <c r="ADF43" s="348" cm="1">
        <f t="array" ref="ADF43">+(LOOKUP(ADF5-ADF6+1,$OQ$3:$ACQ$3,$OQ$43:$ACQ$43+LOOKUP(ADF5-ADF6+2,$OQ$3:$ACQ$3,$OQ$43:$ACQ$43+LOOKUP(ADF5-ADF6+3,$OQ$3:$ACQ$3,$OQ$43:$ACQ$43+LOOKUP(ADF5-ADF6+4,$OQ$3:$ACQ$3,$OQ$43:$ACQ$43+LOOKUP(ADF5-ADF6+5,$OQ$3:$ACQ$3,$OQ$43:$ACQ$43+LOOKUP(ADF5-ADF6+6,$OQ$3:$ACQ$3,$OQ$43:$ACQ$43+LOOKUP(ADF5-ADF6+7,$OQ$3:$ACQ$3,$OQ$43:$ACQ$43))))))))</f>
        <v>621.29275140934578</v>
      </c>
      <c r="ADG43" s="348" cm="1">
        <f t="array" ref="ADG43">+(LOOKUP(ADG5-ADG6+1,$OQ$3:$ACQ$3,$OQ$43:$ACQ$43+LOOKUP(ADG5-ADG6+2,$OQ$3:$ACQ$3,$OQ$43:$ACQ$43+LOOKUP(ADG5-ADG6+3,$OQ$3:$ACQ$3,$OQ$43:$ACQ$43+LOOKUP(ADG5-ADG6+4,$OQ$3:$ACQ$3,$OQ$43:$ACQ$43+LOOKUP(ADG5-ADG6+5,$OQ$3:$ACQ$3,$OQ$43:$ACQ$43+LOOKUP(ADG5-ADG6+6,$OQ$3:$ACQ$3,$OQ$43:$ACQ$43+LOOKUP(ADG5-ADG6+7,$OQ$3:$ACQ$3,$OQ$43:$ACQ$43))))))))</f>
        <v>621.29275140934578</v>
      </c>
      <c r="ADH43" s="348" cm="1">
        <f t="array" ref="ADH43">+(LOOKUP(ADH5-ADH6+1,$OQ$3:$ACQ$3,$OQ$43:$ACQ$43+LOOKUP(ADH5-ADH6+2,$OQ$3:$ACQ$3,$OQ$43:$ACQ$43+LOOKUP(ADH5-ADH6+3,$OQ$3:$ACQ$3,$OQ$43:$ACQ$43+LOOKUP(ADH5-ADH6+4,$OQ$3:$ACQ$3,$OQ$43:$ACQ$43+LOOKUP(ADH5-ADH6+5,$OQ$3:$ACQ$3,$OQ$43:$ACQ$43+LOOKUP(ADH5-ADH6+6,$OQ$3:$ACQ$3,$OQ$43:$ACQ$43+LOOKUP(ADH5-ADH6+7,$OQ$3:$ACQ$3,$OQ$43:$ACQ$43))))))))</f>
        <v>621.29275140934578</v>
      </c>
      <c r="ADI43" s="348" cm="1">
        <f t="array" ref="ADI43">+(LOOKUP(ADI5-ADI6+1,$OQ$3:$ACQ$3,$OQ$43:$ACQ$43+LOOKUP(ADI5-ADI6+2,$OQ$3:$ACQ$3,$OQ$43:$ACQ$43+LOOKUP(ADI5-ADI6+3,$OQ$3:$ACQ$3,$OQ$43:$ACQ$43+LOOKUP(ADI5-ADI6+4,$OQ$3:$ACQ$3,$OQ$43:$ACQ$43+LOOKUP(ADI5-ADI6+5,$OQ$3:$ACQ$3,$OQ$43:$ACQ$43+LOOKUP(ADI5-ADI6+6,$OQ$3:$ACQ$3,$OQ$43:$ACQ$43+LOOKUP(ADI5-ADI6+7,$OQ$3:$ACQ$3,$OQ$43:$ACQ$43))))))))</f>
        <v>590.79884188131916</v>
      </c>
      <c r="ADJ43" s="348" cm="1">
        <f t="array" ref="ADJ43">+(LOOKUP(ADJ5-ADJ6+1,$OQ$3:$ACQ$3,$OQ$43:$ACQ$43+LOOKUP(ADJ5-ADJ6+2,$OQ$3:$ACQ$3,$OQ$43:$ACQ$43+LOOKUP(ADJ5-ADJ6+3,$OQ$3:$ACQ$3,$OQ$43:$ACQ$43+LOOKUP(ADJ5-ADJ6+4,$OQ$3:$ACQ$3,$OQ$43:$ACQ$43+LOOKUP(ADJ5-ADJ6+5,$OQ$3:$ACQ$3,$OQ$43:$ACQ$43+LOOKUP(ADJ5-ADJ6+6,$OQ$3:$ACQ$3,$OQ$43:$ACQ$43+LOOKUP(ADJ5-ADJ6+7,$OQ$3:$ACQ$3,$OQ$43:$ACQ$43))))))))</f>
        <v>585.71652362664804</v>
      </c>
      <c r="ADK43" s="348" cm="1">
        <f t="array" ref="ADK43">+(LOOKUP(ADK5-ADK6+1,$OQ$3:$ACQ$3,$OQ$43:$ACQ$43+LOOKUP(ADK5-ADK6+2,$OQ$3:$ACQ$3,$OQ$43:$ACQ$43+LOOKUP(ADK5-ADK6+3,$OQ$3:$ACQ$3,$OQ$43:$ACQ$43+LOOKUP(ADK5-ADK6+4,$OQ$3:$ACQ$3,$OQ$43:$ACQ$43+LOOKUP(ADK5-ADK6+5,$OQ$3:$ACQ$3,$OQ$43:$ACQ$43+LOOKUP(ADK5-ADK6+6,$OQ$3:$ACQ$3,$OQ$43:$ACQ$43+LOOKUP(ADK5-ADK6+7,$OQ$3:$ACQ$3,$OQ$43:$ACQ$43))))))))</f>
        <v>585.71652362664804</v>
      </c>
      <c r="ADL43" s="348" cm="1">
        <f t="array" ref="ADL43">+(LOOKUP(ADL5-ADL6+1,$OQ$3:$ACQ$3,$OQ$43:$ACQ$43+LOOKUP(ADL5-ADL6+2,$OQ$3:$ACQ$3,$OQ$43:$ACQ$43+LOOKUP(ADL5-ADL6+3,$OQ$3:$ACQ$3,$OQ$43:$ACQ$43+LOOKUP(ADL5-ADL6+4,$OQ$3:$ACQ$3,$OQ$43:$ACQ$43+LOOKUP(ADL5-ADL6+5,$OQ$3:$ACQ$3,$OQ$43:$ACQ$43+LOOKUP(ADL5-ADL6+6,$OQ$3:$ACQ$3,$OQ$43:$ACQ$43+LOOKUP(ADL5-ADL6+7,$OQ$3:$ACQ$3,$OQ$43:$ACQ$43))))))))</f>
        <v>585.71652362664804</v>
      </c>
      <c r="ADM43" s="348" cm="1">
        <f t="array" ref="ADM43">+(LOOKUP(ADM5-ADM6+1,$OQ$3:$ACQ$3,$OQ$43:$ACQ$43+LOOKUP(ADM5-ADM6+2,$OQ$3:$ACQ$3,$OQ$43:$ACQ$43+LOOKUP(ADM5-ADM6+3,$OQ$3:$ACQ$3,$OQ$43:$ACQ$43+LOOKUP(ADM5-ADM6+4,$OQ$3:$ACQ$3,$OQ$43:$ACQ$43+LOOKUP(ADM5-ADM6+5,$OQ$3:$ACQ$3,$OQ$43:$ACQ$43+LOOKUP(ADM5-ADM6+6,$OQ$3:$ACQ$3,$OQ$43:$ACQ$43+LOOKUP(ADM5-ADM6+7,$OQ$3:$ACQ$3,$OQ$43:$ACQ$43))))))))</f>
        <v>600.64462143537514</v>
      </c>
      <c r="ADN43" s="348" cm="1">
        <f t="array" ref="ADN43">+(LOOKUP(ADN5-ADN6+1,$OQ$3:$ACQ$3,$OQ$43:$ACQ$43+LOOKUP(ADN5-ADN6+2,$OQ$3:$ACQ$3,$OQ$43:$ACQ$43+LOOKUP(ADN5-ADN6+3,$OQ$3:$ACQ$3,$OQ$43:$ACQ$43+LOOKUP(ADN5-ADN6+4,$OQ$3:$ACQ$3,$OQ$43:$ACQ$43+LOOKUP(ADN5-ADN6+5,$OQ$3:$ACQ$3,$OQ$43:$ACQ$43+LOOKUP(ADN5-ADN6+6,$OQ$3:$ACQ$3,$OQ$43:$ACQ$43+LOOKUP(ADN5-ADN6+7,$OQ$3:$ACQ$3,$OQ$43:$ACQ$43))))))))</f>
        <v>611.84069479192055</v>
      </c>
      <c r="ADO43" s="348" cm="1">
        <f t="array" ref="ADO43">+(LOOKUP(ADO5-ADO6+1,$OQ$3:$ACQ$3,$OQ$43:$ACQ$43+LOOKUP(ADO5-ADO6+2,$OQ$3:$ACQ$3,$OQ$43:$ACQ$43+LOOKUP(ADO5-ADO6+3,$OQ$3:$ACQ$3,$OQ$43:$ACQ$43+LOOKUP(ADO5-ADO6+4,$OQ$3:$ACQ$3,$OQ$43:$ACQ$43+LOOKUP(ADO5-ADO6+5,$OQ$3:$ACQ$3,$OQ$43:$ACQ$43+LOOKUP(ADO5-ADO6+6,$OQ$3:$ACQ$3,$OQ$43:$ACQ$43+LOOKUP(ADO5-ADO6+7,$OQ$3:$ACQ$3,$OQ$43:$ACQ$43))))))))</f>
        <v>611.84069479192055</v>
      </c>
      <c r="ADP43" s="348" cm="1">
        <f t="array" ref="ADP43">+(LOOKUP(ADP5-ADP6+1,$OQ$3:$ACQ$3,$OQ$43:$ACQ$43+LOOKUP(ADP5-ADP6+2,$OQ$3:$ACQ$3,$OQ$43:$ACQ$43+LOOKUP(ADP5-ADP6+3,$OQ$3:$ACQ$3,$OQ$43:$ACQ$43+LOOKUP(ADP5-ADP6+4,$OQ$3:$ACQ$3,$OQ$43:$ACQ$43+LOOKUP(ADP5-ADP6+5,$OQ$3:$ACQ$3,$OQ$43:$ACQ$43+LOOKUP(ADP5-ADP6+6,$OQ$3:$ACQ$3,$OQ$43:$ACQ$43+LOOKUP(ADP5-ADP6+7,$OQ$3:$ACQ$3,$OQ$43:$ACQ$43))))))))</f>
        <v>611.84069479192044</v>
      </c>
      <c r="ADQ43" s="348" cm="1">
        <f t="array" ref="ADQ43">+(LOOKUP(ADQ5-ADQ6+1,$OQ$3:$ACQ$3,$OQ$43:$ACQ$43+LOOKUP(ADQ5-ADQ6+2,$OQ$3:$ACQ$3,$OQ$43:$ACQ$43+LOOKUP(ADQ5-ADQ6+3,$OQ$3:$ACQ$3,$OQ$43:$ACQ$43+LOOKUP(ADQ5-ADQ6+4,$OQ$3:$ACQ$3,$OQ$43:$ACQ$43+LOOKUP(ADQ5-ADQ6+5,$OQ$3:$ACQ$3,$OQ$43:$ACQ$43+LOOKUP(ADQ5-ADQ6+6,$OQ$3:$ACQ$3,$OQ$43:$ACQ$43+LOOKUP(ADQ5-ADQ6+7,$OQ$3:$ACQ$3,$OQ$43:$ACQ$43))))))))</f>
        <v>653.3817828768141</v>
      </c>
      <c r="ADR43" s="348" cm="1">
        <f t="array" ref="ADR43">+(LOOKUP(ADR5-ADR6+1,$OQ$3:$ACQ$3,$OQ$43:$ACQ$43+LOOKUP(ADR5-ADR6+2,$OQ$3:$ACQ$3,$OQ$43:$ACQ$43+LOOKUP(ADR5-ADR6+3,$OQ$3:$ACQ$3,$OQ$43:$ACQ$43+LOOKUP(ADR5-ADR6+4,$OQ$3:$ACQ$3,$OQ$43:$ACQ$43+LOOKUP(ADR5-ADR6+5,$OQ$3:$ACQ$3,$OQ$43:$ACQ$43+LOOKUP(ADR5-ADR6+6,$OQ$3:$ACQ$3,$OQ$43:$ACQ$43+LOOKUP(ADR5-ADR6+7,$OQ$3:$ACQ$3,$OQ$43:$ACQ$43))))))))</f>
        <v>902.62831138617548</v>
      </c>
      <c r="ADS43" s="348" cm="1">
        <f t="array" ref="ADS43">+(LOOKUP(ADS5-ADS6+1,$OQ$3:$ACQ$3,$OQ$43:$ACQ$43+LOOKUP(ADS5-ADS6+2,$OQ$3:$ACQ$3,$OQ$43:$ACQ$43+LOOKUP(ADS5-ADS6+3,$OQ$3:$ACQ$3,$OQ$43:$ACQ$43+LOOKUP(ADS5-ADS6+4,$OQ$3:$ACQ$3,$OQ$43:$ACQ$43+LOOKUP(ADS5-ADS6+5,$OQ$3:$ACQ$3,$OQ$43:$ACQ$43+LOOKUP(ADS5-ADS6+6,$OQ$3:$ACQ$3,$OQ$43:$ACQ$43+LOOKUP(ADS5-ADS6+7,$OQ$3:$ACQ$3,$OQ$43:$ACQ$43))))))))</f>
        <v>902.62831138617548</v>
      </c>
      <c r="ADT43" s="348" cm="1">
        <f t="array" ref="ADT43">+(LOOKUP(ADT5-ADT6+1,$OQ$3:$ACQ$3,$OQ$43:$ACQ$43+LOOKUP(ADT5-ADT6+2,$OQ$3:$ACQ$3,$OQ$43:$ACQ$43+LOOKUP(ADT5-ADT6+3,$OQ$3:$ACQ$3,$OQ$43:$ACQ$43+LOOKUP(ADT5-ADT6+4,$OQ$3:$ACQ$3,$OQ$43:$ACQ$43+LOOKUP(ADT5-ADT6+5,$OQ$3:$ACQ$3,$OQ$43:$ACQ$43+LOOKUP(ADT5-ADT6+6,$OQ$3:$ACQ$3,$OQ$43:$ACQ$43+LOOKUP(ADT5-ADT6+7,$OQ$3:$ACQ$3,$OQ$43:$ACQ$43))))))))</f>
        <v>902.62831138617548</v>
      </c>
      <c r="ADU43" s="348" cm="1">
        <f t="array" ref="ADU43">+(LOOKUP(ADU5-ADU6+1,$OQ$3:$ACQ$3,$OQ$43:$ACQ$43+LOOKUP(ADU5-ADU6+2,$OQ$3:$ACQ$3,$OQ$43:$ACQ$43+LOOKUP(ADU5-ADU6+3,$OQ$3:$ACQ$3,$OQ$43:$ACQ$43+LOOKUP(ADU5-ADU6+4,$OQ$3:$ACQ$3,$OQ$43:$ACQ$43+LOOKUP(ADU5-ADU6+5,$OQ$3:$ACQ$3,$OQ$43:$ACQ$43+LOOKUP(ADU5-ADU6+6,$OQ$3:$ACQ$3,$OQ$43:$ACQ$43+LOOKUP(ADU5-ADU6+7,$OQ$3:$ACQ$3,$OQ$43:$ACQ$43))))))))</f>
        <v>902.62831138617548</v>
      </c>
      <c r="ADV43" s="348" cm="1">
        <f t="array" ref="ADV43">+(LOOKUP(ADV5-ADV6+1,$OQ$3:$ACQ$3,$OQ$43:$ACQ$43+LOOKUP(ADV5-ADV6+2,$OQ$3:$ACQ$3,$OQ$43:$ACQ$43+LOOKUP(ADV5-ADV6+3,$OQ$3:$ACQ$3,$OQ$43:$ACQ$43+LOOKUP(ADV5-ADV6+4,$OQ$3:$ACQ$3,$OQ$43:$ACQ$43+LOOKUP(ADV5-ADV6+5,$OQ$3:$ACQ$3,$OQ$43:$ACQ$43+LOOKUP(ADV5-ADV6+6,$OQ$3:$ACQ$3,$OQ$43:$ACQ$43+LOOKUP(ADV5-ADV6+7,$OQ$3:$ACQ$3,$OQ$43:$ACQ$43))))))))</f>
        <v>849.25805070612103</v>
      </c>
      <c r="ADW43" s="348" cm="1">
        <f t="array" ref="ADW43">+(LOOKUP(ADW5-ADW6+1,$OQ$3:$ACQ$3,$OQ$43:$ACQ$43+LOOKUP(ADW5-ADW6+2,$OQ$3:$ACQ$3,$OQ$43:$ACQ$43+LOOKUP(ADW5-ADW6+3,$OQ$3:$ACQ$3,$OQ$43:$ACQ$43+LOOKUP(ADW5-ADW6+4,$OQ$3:$ACQ$3,$OQ$43:$ACQ$43+LOOKUP(ADW5-ADW6+5,$OQ$3:$ACQ$3,$OQ$43:$ACQ$43+LOOKUP(ADW5-ADW6+6,$OQ$3:$ACQ$3,$OQ$43:$ACQ$43+LOOKUP(ADW5-ADW6+7,$OQ$3:$ACQ$3,$OQ$43:$ACQ$43))))))))</f>
        <v>840.36300725944523</v>
      </c>
      <c r="ADX43" s="348" cm="1">
        <f t="array" ref="ADX43">+(LOOKUP(ADX5-ADX6+1,$OQ$3:$ACQ$3,$OQ$43:$ACQ$43+LOOKUP(ADX5-ADX6+2,$OQ$3:$ACQ$3,$OQ$43:$ACQ$43+LOOKUP(ADX5-ADX6+3,$OQ$3:$ACQ$3,$OQ$43:$ACQ$43+LOOKUP(ADX5-ADX6+4,$OQ$3:$ACQ$3,$OQ$43:$ACQ$43+LOOKUP(ADX5-ADX6+5,$OQ$3:$ACQ$3,$OQ$43:$ACQ$43+LOOKUP(ADX5-ADX6+6,$OQ$3:$ACQ$3,$OQ$43:$ACQ$43+LOOKUP(ADX5-ADX6+7,$OQ$3:$ACQ$3,$OQ$43:$ACQ$43))))))))</f>
        <v>840.36300725944523</v>
      </c>
      <c r="ADY43" s="348" cm="1">
        <f t="array" ref="ADY43">+(LOOKUP(ADY5-ADY6+1,$OQ$3:$ACQ$3,$OQ$43:$ACQ$43+LOOKUP(ADY5-ADY6+2,$OQ$3:$ACQ$3,$OQ$43:$ACQ$43+LOOKUP(ADY5-ADY6+3,$OQ$3:$ACQ$3,$OQ$43:$ACQ$43+LOOKUP(ADY5-ADY6+4,$OQ$3:$ACQ$3,$OQ$43:$ACQ$43+LOOKUP(ADY5-ADY6+5,$OQ$3:$ACQ$3,$OQ$43:$ACQ$43+LOOKUP(ADY5-ADY6+6,$OQ$3:$ACQ$3,$OQ$43:$ACQ$43+LOOKUP(ADY5-ADY6+7,$OQ$3:$ACQ$3,$OQ$43:$ACQ$43))))))))</f>
        <v>840.36300725944523</v>
      </c>
      <c r="ADZ43" s="348" cm="1">
        <f t="array" ref="ADZ43">+(LOOKUP(ADZ5-ADZ6+1,$OQ$3:$ACQ$3,$OQ$43:$ACQ$43+LOOKUP(ADZ5-ADZ6+2,$OQ$3:$ACQ$3,$OQ$43:$ACQ$43+LOOKUP(ADZ5-ADZ6+3,$OQ$3:$ACQ$3,$OQ$43:$ACQ$43+LOOKUP(ADZ5-ADZ6+4,$OQ$3:$ACQ$3,$OQ$43:$ACQ$43+LOOKUP(ADZ5-ADZ6+5,$OQ$3:$ACQ$3,$OQ$43:$ACQ$43+LOOKUP(ADZ5-ADZ6+6,$OQ$3:$ACQ$3,$OQ$43:$ACQ$43+LOOKUP(ADZ5-ADZ6+7,$OQ$3:$ACQ$3,$OQ$43:$ACQ$43))))))))</f>
        <v>847.37480233960378</v>
      </c>
      <c r="AEA43" s="348" cm="1">
        <f t="array" ref="AEA43">+(LOOKUP(AEA5-AEA6+1,$OQ$3:$ACQ$3,$OQ$43:$ACQ$43+LOOKUP(AEA5-AEA6+2,$OQ$3:$ACQ$3,$OQ$43:$ACQ$43+LOOKUP(AEA5-AEA6+3,$OQ$3:$ACQ$3,$OQ$43:$ACQ$43+LOOKUP(AEA5-AEA6+4,$OQ$3:$ACQ$3,$OQ$43:$ACQ$43+LOOKUP(AEA5-AEA6+5,$OQ$3:$ACQ$3,$OQ$43:$ACQ$43+LOOKUP(AEA5-AEA6+6,$OQ$3:$ACQ$3,$OQ$43:$ACQ$43+LOOKUP(AEA5-AEA6+7,$OQ$3:$ACQ$3,$OQ$43:$ACQ$43))))))))</f>
        <v>856.72386244648203</v>
      </c>
      <c r="AEB43" s="348" cm="1">
        <f t="array" ref="AEB43">+(LOOKUP(AEB5-AEB6+1,$OQ$3:$ACQ$3,$OQ$43:$ACQ$43+LOOKUP(AEB5-AEB6+2,$OQ$3:$ACQ$3,$OQ$43:$ACQ$43+LOOKUP(AEB5-AEB6+3,$OQ$3:$ACQ$3,$OQ$43:$ACQ$43+LOOKUP(AEB5-AEB6+4,$OQ$3:$ACQ$3,$OQ$43:$ACQ$43+LOOKUP(AEB5-AEB6+5,$OQ$3:$ACQ$3,$OQ$43:$ACQ$43+LOOKUP(AEB5-AEB6+6,$OQ$3:$ACQ$3,$OQ$43:$ACQ$43+LOOKUP(AEB5-AEB6+7,$OQ$3:$ACQ$3,$OQ$43:$ACQ$43))))))))</f>
        <v>856.72386244648203</v>
      </c>
      <c r="AEC43" s="348" cm="1">
        <f t="array" ref="AEC43">+(LOOKUP(AEC5-AEC6+1,$OQ$3:$ACQ$3,$OQ$43:$ACQ$43+LOOKUP(AEC5-AEC6+2,$OQ$3:$ACQ$3,$OQ$43:$ACQ$43+LOOKUP(AEC5-AEC6+3,$OQ$3:$ACQ$3,$OQ$43:$ACQ$43+LOOKUP(AEC5-AEC6+4,$OQ$3:$ACQ$3,$OQ$43:$ACQ$43+LOOKUP(AEC5-AEC6+5,$OQ$3:$ACQ$3,$OQ$43:$ACQ$43+LOOKUP(AEC5-AEC6+6,$OQ$3:$ACQ$3,$OQ$43:$ACQ$43+LOOKUP(AEC5-AEC6+7,$OQ$3:$ACQ$3,$OQ$43:$ACQ$43))))))))</f>
        <v>856.72386244648203</v>
      </c>
      <c r="AED43" s="348" cm="1">
        <f t="array" ref="AED43">+(LOOKUP(AED5-AED6+1,$OQ$3:$ACQ$3,$OQ$43:$ACQ$43+LOOKUP(AED5-AED6+2,$OQ$3:$ACQ$3,$OQ$43:$ACQ$43+LOOKUP(AED5-AED6+3,$OQ$3:$ACQ$3,$OQ$43:$ACQ$43+LOOKUP(AED5-AED6+4,$OQ$3:$ACQ$3,$OQ$43:$ACQ$43+LOOKUP(AED5-AED6+5,$OQ$3:$ACQ$3,$OQ$43:$ACQ$43+LOOKUP(AED5-AED6+6,$OQ$3:$ACQ$3,$OQ$43:$ACQ$43+LOOKUP(AED5-AED6+7,$OQ$3:$ACQ$3,$OQ$43:$ACQ$43))))))))</f>
        <v>856.72386244648203</v>
      </c>
      <c r="AEE43" s="348" cm="1">
        <f t="array" ref="AEE43">+(LOOKUP(AEE5-AEE6+1,$OQ$3:$ACQ$3,$OQ$43:$ACQ$43+LOOKUP(AEE5-AEE6+2,$OQ$3:$ACQ$3,$OQ$43:$ACQ$43+LOOKUP(AEE5-AEE6+3,$OQ$3:$ACQ$3,$OQ$43:$ACQ$43+LOOKUP(AEE5-AEE6+4,$OQ$3:$ACQ$3,$OQ$43:$ACQ$43+LOOKUP(AEE5-AEE6+5,$OQ$3:$ACQ$3,$OQ$43:$ACQ$43+LOOKUP(AEE5-AEE6+6,$OQ$3:$ACQ$3,$OQ$43:$ACQ$43+LOOKUP(AEE5-AEE6+7,$OQ$3:$ACQ$3,$OQ$43:$ACQ$43))))))))</f>
        <v>988.37316067947086</v>
      </c>
      <c r="AEF43" s="348" cm="1">
        <f t="array" ref="AEF43">+(LOOKUP(AEF5-AEF6+1,$OQ$3:$ACQ$3,$OQ$43:$ACQ$43+LOOKUP(AEF5-AEF6+2,$OQ$3:$ACQ$3,$OQ$43:$ACQ$43+LOOKUP(AEF5-AEF6+3,$OQ$3:$ACQ$3,$OQ$43:$ACQ$43+LOOKUP(AEF5-AEF6+4,$OQ$3:$ACQ$3,$OQ$43:$ACQ$43+LOOKUP(AEF5-AEF6+5,$OQ$3:$ACQ$3,$OQ$43:$ACQ$43+LOOKUP(AEF5-AEF6+6,$OQ$3:$ACQ$3,$OQ$43:$ACQ$43+LOOKUP(AEF5-AEF6+7,$OQ$3:$ACQ$3,$OQ$43:$ACQ$43))))))))</f>
        <v>988.37316067947086</v>
      </c>
      <c r="AEG43" s="348" cm="1">
        <f t="array" ref="AEG43">+(LOOKUP(AEG5-AEG6+1,$OQ$3:$ACQ$3,$OQ$43:$ACQ$43+LOOKUP(AEG5-AEG6+2,$OQ$3:$ACQ$3,$OQ$43:$ACQ$43+LOOKUP(AEG5-AEG6+3,$OQ$3:$ACQ$3,$OQ$43:$ACQ$43+LOOKUP(AEG5-AEG6+4,$OQ$3:$ACQ$3,$OQ$43:$ACQ$43+LOOKUP(AEG5-AEG6+5,$OQ$3:$ACQ$3,$OQ$43:$ACQ$43+LOOKUP(AEG5-AEG6+6,$OQ$3:$ACQ$3,$OQ$43:$ACQ$43+LOOKUP(AEG5-AEG6+7,$OQ$3:$ACQ$3,$OQ$43:$ACQ$43))))))))</f>
        <v>988.37316067947086</v>
      </c>
      <c r="AEH43" s="348" cm="1">
        <f t="array" ref="AEH43">+(LOOKUP(AEH5-AEH6+1,$OQ$3:$ACQ$3,$OQ$43:$ACQ$43+LOOKUP(AEH5-AEH6+2,$OQ$3:$ACQ$3,$OQ$43:$ACQ$43+LOOKUP(AEH5-AEH6+3,$OQ$3:$ACQ$3,$OQ$43:$ACQ$43+LOOKUP(AEH5-AEH6+4,$OQ$3:$ACQ$3,$OQ$43:$ACQ$43+LOOKUP(AEH5-AEH6+5,$OQ$3:$ACQ$3,$OQ$43:$ACQ$43+LOOKUP(AEH5-AEH6+6,$OQ$3:$ACQ$3,$OQ$43:$ACQ$43+LOOKUP(AEH5-AEH6+7,$OQ$3:$ACQ$3,$OQ$43:$ACQ$43))))))))</f>
        <v>988.37316067947086</v>
      </c>
      <c r="AEI43" s="348" cm="1">
        <f t="array" ref="AEI43">+(LOOKUP(AEI5-AEI6+1,$OQ$3:$ACQ$3,$OQ$43:$ACQ$43+LOOKUP(AEI5-AEI6+2,$OQ$3:$ACQ$3,$OQ$43:$ACQ$43+LOOKUP(AEI5-AEI6+3,$OQ$3:$ACQ$3,$OQ$43:$ACQ$43+LOOKUP(AEI5-AEI6+4,$OQ$3:$ACQ$3,$OQ$43:$ACQ$43+LOOKUP(AEI5-AEI6+5,$OQ$3:$ACQ$3,$OQ$43:$ACQ$43+LOOKUP(AEI5-AEI6+6,$OQ$3:$ACQ$3,$OQ$43:$ACQ$43+LOOKUP(AEI5-AEI6+7,$OQ$3:$ACQ$3,$OQ$43:$ACQ$43))))))))</f>
        <v>969.89264589562572</v>
      </c>
      <c r="AEJ43" s="348" cm="1">
        <f t="array" ref="AEJ43">+(LOOKUP(AEJ5-AEJ6+1,$OQ$3:$ACQ$3,$OQ$43:$ACQ$43+LOOKUP(AEJ5-AEJ6+2,$OQ$3:$ACQ$3,$OQ$43:$ACQ$43+LOOKUP(AEJ5-AEJ6+3,$OQ$3:$ACQ$3,$OQ$43:$ACQ$43+LOOKUP(AEJ5-AEJ6+4,$OQ$3:$ACQ$3,$OQ$43:$ACQ$43+LOOKUP(AEJ5-AEJ6+5,$OQ$3:$ACQ$3,$OQ$43:$ACQ$43+LOOKUP(AEJ5-AEJ6+6,$OQ$3:$ACQ$3,$OQ$43:$ACQ$43+LOOKUP(AEJ5-AEJ6+7,$OQ$3:$ACQ$3,$OQ$43:$ACQ$43))))))))</f>
        <v>962.50043998208753</v>
      </c>
      <c r="AEK43" s="348" cm="1">
        <f t="array" ref="AEK43">+(LOOKUP(AEK5-AEK6+1,$OQ$3:$ACQ$3,$OQ$43:$ACQ$43+LOOKUP(AEK5-AEK6+2,$OQ$3:$ACQ$3,$OQ$43:$ACQ$43+LOOKUP(AEK5-AEK6+3,$OQ$3:$ACQ$3,$OQ$43:$ACQ$43+LOOKUP(AEK5-AEK6+4,$OQ$3:$ACQ$3,$OQ$43:$ACQ$43+LOOKUP(AEK5-AEK6+5,$OQ$3:$ACQ$3,$OQ$43:$ACQ$43+LOOKUP(AEK5-AEK6+6,$OQ$3:$ACQ$3,$OQ$43:$ACQ$43+LOOKUP(AEK5-AEK6+7,$OQ$3:$ACQ$3,$OQ$43:$ACQ$43))))))))</f>
        <v>962.50043998208753</v>
      </c>
      <c r="AEL43" s="348" cm="1">
        <f t="array" ref="AEL43">+(LOOKUP(AEL5-AEL6+1,$OQ$3:$ACQ$3,$OQ$43:$ACQ$43+LOOKUP(AEL5-AEL6+2,$OQ$3:$ACQ$3,$OQ$43:$ACQ$43+LOOKUP(AEL5-AEL6+3,$OQ$3:$ACQ$3,$OQ$43:$ACQ$43+LOOKUP(AEL5-AEL6+4,$OQ$3:$ACQ$3,$OQ$43:$ACQ$43+LOOKUP(AEL5-AEL6+5,$OQ$3:$ACQ$3,$OQ$43:$ACQ$43+LOOKUP(AEL5-AEL6+6,$OQ$3:$ACQ$3,$OQ$43:$ACQ$43+LOOKUP(AEL5-AEL6+7,$OQ$3:$ACQ$3,$OQ$43:$ACQ$43))))))))</f>
        <v>962.50043998208753</v>
      </c>
      <c r="AEM43" s="348" cm="1">
        <f t="array" ref="AEM43">+(LOOKUP(AEM5-AEM6+1,$OQ$3:$ACQ$3,$OQ$43:$ACQ$43+LOOKUP(AEM5-AEM6+2,$OQ$3:$ACQ$3,$OQ$43:$ACQ$43+LOOKUP(AEM5-AEM6+3,$OQ$3:$ACQ$3,$OQ$43:$ACQ$43+LOOKUP(AEM5-AEM6+4,$OQ$3:$ACQ$3,$OQ$43:$ACQ$43+LOOKUP(AEM5-AEM6+5,$OQ$3:$ACQ$3,$OQ$43:$ACQ$43+LOOKUP(AEM5-AEM6+6,$OQ$3:$ACQ$3,$OQ$43:$ACQ$43+LOOKUP(AEM5-AEM6+7,$OQ$3:$ACQ$3,$OQ$43:$ACQ$43))))))))</f>
        <v>962.6297091042494</v>
      </c>
      <c r="AEN43" s="348" cm="1">
        <f t="array" ref="AEN43">+(LOOKUP(AEN5-AEN6+1,$OQ$3:$ACQ$3,$OQ$43:$ACQ$43+LOOKUP(AEN5-AEN6+2,$OQ$3:$ACQ$3,$OQ$43:$ACQ$43+LOOKUP(AEN5-AEN6+3,$OQ$3:$ACQ$3,$OQ$43:$ACQ$43+LOOKUP(AEN5-AEN6+4,$OQ$3:$ACQ$3,$OQ$43:$ACQ$43+LOOKUP(AEN5-AEN6+5,$OQ$3:$ACQ$3,$OQ$43:$ACQ$43+LOOKUP(AEN5-AEN6+6,$OQ$3:$ACQ$3,$OQ$43:$ACQ$43+LOOKUP(AEN5-AEN6+7,$OQ$3:$ACQ$3,$OQ$43:$ACQ$43))))))))</f>
        <v>962.95288190965425</v>
      </c>
      <c r="AEO43" s="348" cm="1">
        <f t="array" ref="AEO43">+(LOOKUP(AEO5-AEO6+1,$OQ$3:$ACQ$3,$OQ$43:$ACQ$43+LOOKUP(AEO5-AEO6+2,$OQ$3:$ACQ$3,$OQ$43:$ACQ$43+LOOKUP(AEO5-AEO6+3,$OQ$3:$ACQ$3,$OQ$43:$ACQ$43+LOOKUP(AEO5-AEO6+4,$OQ$3:$ACQ$3,$OQ$43:$ACQ$43+LOOKUP(AEO5-AEO6+5,$OQ$3:$ACQ$3,$OQ$43:$ACQ$43+LOOKUP(AEO5-AEO6+6,$OQ$3:$ACQ$3,$OQ$43:$ACQ$43+LOOKUP(AEO5-AEO6+7,$OQ$3:$ACQ$3,$OQ$43:$ACQ$43))))))))</f>
        <v>962.95288190965425</v>
      </c>
      <c r="AEP43" s="348" cm="1">
        <f t="array" ref="AEP43">+(LOOKUP(AEP5-AEP6+1,$OQ$3:$ACQ$3,$OQ$43:$ACQ$43+LOOKUP(AEP5-AEP6+2,$OQ$3:$ACQ$3,$OQ$43:$ACQ$43+LOOKUP(AEP5-AEP6+3,$OQ$3:$ACQ$3,$OQ$43:$ACQ$43+LOOKUP(AEP5-AEP6+4,$OQ$3:$ACQ$3,$OQ$43:$ACQ$43+LOOKUP(AEP5-AEP6+5,$OQ$3:$ACQ$3,$OQ$43:$ACQ$43+LOOKUP(AEP5-AEP6+6,$OQ$3:$ACQ$3,$OQ$43:$ACQ$43+LOOKUP(AEP5-AEP6+7,$OQ$3:$ACQ$3,$OQ$43:$ACQ$43))))))))</f>
        <v>962.95288190965425</v>
      </c>
      <c r="AEQ43" s="348" cm="1">
        <f t="array" ref="AEQ43">+(LOOKUP(AEQ5-AEQ6+1,$OQ$3:$ACQ$3,$OQ$43:$ACQ$43+LOOKUP(AEQ5-AEQ6+2,$OQ$3:$ACQ$3,$OQ$43:$ACQ$43+LOOKUP(AEQ5-AEQ6+3,$OQ$3:$ACQ$3,$OQ$43:$ACQ$43+LOOKUP(AEQ5-AEQ6+4,$OQ$3:$ACQ$3,$OQ$43:$ACQ$43+LOOKUP(AEQ5-AEQ6+5,$OQ$3:$ACQ$3,$OQ$43:$ACQ$43+LOOKUP(AEQ5-AEQ6+6,$OQ$3:$ACQ$3,$OQ$43:$ACQ$43+LOOKUP(AEQ5-AEQ6+7,$OQ$3:$ACQ$3,$OQ$43:$ACQ$43))))))))</f>
        <v>962.95288190965425</v>
      </c>
      <c r="AER43" s="348" cm="1">
        <f t="array" ref="AER43">+(LOOKUP(AER5-AER6+1,$OQ$3:$ACQ$3,$OQ$43:$ACQ$43+LOOKUP(AER5-AER6+2,$OQ$3:$ACQ$3,$OQ$43:$ACQ$43+LOOKUP(AER5-AER6+3,$OQ$3:$ACQ$3,$OQ$43:$ACQ$43+LOOKUP(AER5-AER6+4,$OQ$3:$ACQ$3,$OQ$43:$ACQ$43+LOOKUP(AER5-AER6+5,$OQ$3:$ACQ$3,$OQ$43:$ACQ$43+LOOKUP(AER5-AER6+6,$OQ$3:$ACQ$3,$OQ$43:$ACQ$43)))))))</f>
        <v>825.38818449398934</v>
      </c>
    </row>
    <row r="44" spans="1:877" x14ac:dyDescent="0.2">
      <c r="A44" s="278" t="s">
        <v>134</v>
      </c>
      <c r="B44" s="339"/>
      <c r="C44" s="338"/>
      <c r="D44" s="338"/>
      <c r="E44" s="338"/>
      <c r="F44" s="338"/>
      <c r="G44" s="338"/>
      <c r="H44" s="338"/>
      <c r="I44" s="338"/>
      <c r="J44" s="338"/>
      <c r="K44" s="338"/>
      <c r="L44" s="338"/>
      <c r="M44" s="338"/>
      <c r="N44" s="339"/>
      <c r="O44" s="338"/>
      <c r="P44" s="338"/>
      <c r="Q44" s="340"/>
      <c r="R44" s="339"/>
      <c r="S44" s="338"/>
      <c r="T44" s="338"/>
      <c r="U44" s="338"/>
      <c r="V44" s="338"/>
      <c r="W44" s="338"/>
      <c r="X44" s="338"/>
      <c r="Y44" s="338"/>
      <c r="Z44" s="338"/>
      <c r="AA44" s="338"/>
      <c r="AB44" s="338"/>
      <c r="AC44" s="340"/>
      <c r="AD44" s="338"/>
      <c r="AE44" s="338"/>
      <c r="AF44" s="338"/>
      <c r="AG44" s="338"/>
      <c r="AH44" s="338"/>
      <c r="AI44" s="338"/>
      <c r="AJ44" s="338"/>
      <c r="AK44" s="338"/>
      <c r="AL44" s="338"/>
      <c r="AM44" s="338"/>
      <c r="AN44" s="338"/>
      <c r="AO44" s="338"/>
      <c r="AP44" s="339"/>
      <c r="AQ44" s="338"/>
      <c r="AR44" s="338"/>
      <c r="AS44" s="338"/>
      <c r="AT44" s="338"/>
      <c r="AU44" s="338"/>
      <c r="AV44" s="338"/>
      <c r="AW44" s="338"/>
      <c r="AX44" s="338"/>
      <c r="AY44" s="338"/>
      <c r="AZ44" s="338"/>
      <c r="BA44" s="338"/>
      <c r="BB44" s="338"/>
      <c r="BC44" s="338"/>
      <c r="BD44" s="338"/>
      <c r="BE44" s="338"/>
      <c r="BF44" s="338"/>
      <c r="BG44" s="338"/>
      <c r="BH44" s="338"/>
      <c r="BI44" s="338"/>
      <c r="BJ44" s="338"/>
      <c r="BK44" s="338"/>
      <c r="BL44" s="338"/>
      <c r="BM44" s="338"/>
      <c r="BN44" s="340"/>
      <c r="BO44" s="339"/>
      <c r="BP44" s="338"/>
      <c r="BQ44" s="338"/>
      <c r="BR44" s="338"/>
      <c r="BS44" s="338"/>
      <c r="BT44" s="338"/>
      <c r="BU44" s="338"/>
      <c r="BV44" s="338"/>
      <c r="BW44" s="338"/>
      <c r="BX44" s="338"/>
      <c r="BY44" s="338"/>
      <c r="BZ44" s="338"/>
      <c r="CA44" s="338"/>
      <c r="CB44" s="338"/>
      <c r="CC44" s="338"/>
      <c r="CD44" s="338"/>
      <c r="CE44" s="338"/>
      <c r="CF44" s="338"/>
      <c r="CG44" s="338"/>
      <c r="CH44" s="338"/>
      <c r="CI44" s="338"/>
      <c r="CJ44" s="338"/>
      <c r="CK44" s="338"/>
      <c r="CL44" s="338"/>
      <c r="CM44" s="338"/>
      <c r="CN44" s="338"/>
      <c r="CO44" s="338"/>
      <c r="CP44" s="338"/>
      <c r="CQ44" s="338"/>
      <c r="CR44" s="338"/>
      <c r="CS44" s="340"/>
      <c r="CT44" s="339"/>
      <c r="CU44" s="338"/>
      <c r="CV44" s="338"/>
      <c r="CW44" s="338"/>
      <c r="CX44" s="338"/>
      <c r="CY44" s="338"/>
      <c r="CZ44" s="338"/>
      <c r="DA44" s="338"/>
      <c r="DB44" s="338"/>
      <c r="DC44" s="338"/>
      <c r="DD44" s="338"/>
      <c r="DE44" s="338"/>
      <c r="DF44" s="338"/>
      <c r="DG44" s="338"/>
      <c r="DH44" s="338"/>
      <c r="DI44" s="338"/>
      <c r="DJ44" s="338"/>
      <c r="DK44" s="338"/>
      <c r="DL44" s="338"/>
      <c r="DM44" s="338"/>
      <c r="DN44" s="338"/>
      <c r="DO44" s="338"/>
      <c r="DP44" s="338"/>
      <c r="DQ44" s="338"/>
      <c r="DR44" s="338"/>
      <c r="DS44" s="338"/>
      <c r="DT44" s="338"/>
      <c r="DU44" s="338"/>
      <c r="DV44" s="339"/>
      <c r="DW44" s="338"/>
      <c r="DX44" s="338"/>
      <c r="DY44" s="338"/>
      <c r="DZ44" s="338"/>
      <c r="EA44" s="338"/>
      <c r="EB44" s="338"/>
      <c r="EC44" s="338"/>
      <c r="ED44" s="338"/>
      <c r="EE44" s="338"/>
      <c r="EF44" s="338"/>
      <c r="EG44" s="338"/>
      <c r="EH44" s="338"/>
      <c r="EI44" s="338"/>
      <c r="EJ44" s="338"/>
      <c r="EK44" s="338"/>
      <c r="EL44" s="338"/>
      <c r="EM44" s="338"/>
      <c r="EN44" s="338"/>
      <c r="EO44" s="338"/>
      <c r="EP44" s="338"/>
      <c r="EQ44" s="338"/>
      <c r="ER44" s="338"/>
      <c r="ES44" s="338"/>
      <c r="ET44" s="338"/>
      <c r="EU44" s="338"/>
      <c r="EV44" s="338"/>
      <c r="EW44" s="338"/>
      <c r="EX44" s="338"/>
      <c r="EY44" s="338"/>
      <c r="EZ44" s="338"/>
      <c r="FA44" s="339"/>
      <c r="FB44" s="338"/>
      <c r="FC44" s="338"/>
      <c r="FD44" s="338"/>
      <c r="FE44" s="338"/>
      <c r="FF44" s="338"/>
      <c r="FG44" s="338"/>
      <c r="FH44" s="338"/>
      <c r="FI44" s="338"/>
      <c r="FJ44" s="338"/>
      <c r="FK44" s="338"/>
      <c r="FL44" s="338"/>
      <c r="FM44" s="338"/>
      <c r="FN44" s="338"/>
      <c r="FO44" s="338"/>
      <c r="FP44" s="338"/>
      <c r="FQ44" s="338"/>
      <c r="FR44" s="338"/>
      <c r="FS44" s="338"/>
      <c r="FT44" s="338"/>
      <c r="FU44" s="338"/>
      <c r="FV44" s="338"/>
      <c r="FW44" s="338"/>
      <c r="FX44" s="338"/>
      <c r="FY44" s="338"/>
      <c r="FZ44" s="338"/>
      <c r="GA44" s="338"/>
      <c r="GB44" s="338"/>
      <c r="GC44" s="338"/>
      <c r="GD44" s="338"/>
      <c r="GE44" s="339"/>
      <c r="GF44" s="338"/>
      <c r="GG44" s="338"/>
      <c r="GH44" s="338"/>
      <c r="GI44" s="338"/>
      <c r="GJ44" s="338"/>
      <c r="GK44" s="338"/>
      <c r="GL44" s="338"/>
      <c r="GM44" s="338"/>
      <c r="GN44" s="338"/>
      <c r="GO44" s="338"/>
      <c r="GP44" s="338"/>
      <c r="GQ44" s="338"/>
      <c r="GR44" s="338"/>
      <c r="GS44" s="338"/>
      <c r="GT44" s="338"/>
      <c r="GU44" s="338"/>
      <c r="GV44" s="338"/>
      <c r="GW44" s="338"/>
      <c r="GX44" s="338"/>
      <c r="GY44" s="338"/>
      <c r="GZ44" s="338"/>
      <c r="HA44" s="338"/>
      <c r="HB44" s="338"/>
      <c r="HC44" s="338"/>
      <c r="HD44" s="338"/>
      <c r="HE44" s="338"/>
      <c r="HF44" s="338"/>
      <c r="HG44" s="338"/>
      <c r="HH44" s="338"/>
      <c r="HI44" s="340"/>
      <c r="HJ44" s="339"/>
      <c r="HK44" s="338"/>
      <c r="HL44" s="338"/>
      <c r="HM44" s="338"/>
      <c r="HN44" s="338"/>
      <c r="HO44" s="338"/>
      <c r="HP44" s="338"/>
      <c r="HQ44" s="338"/>
      <c r="HR44" s="338"/>
      <c r="HS44" s="338"/>
      <c r="HT44" s="338"/>
      <c r="HU44" s="338"/>
      <c r="HV44" s="338"/>
      <c r="HW44" s="338"/>
      <c r="HX44" s="338"/>
      <c r="HY44" s="338"/>
      <c r="HZ44" s="338"/>
      <c r="IA44" s="338"/>
      <c r="IB44" s="338"/>
      <c r="IC44" s="338"/>
      <c r="ID44" s="338"/>
      <c r="IE44" s="338"/>
      <c r="IF44" s="338"/>
      <c r="IG44" s="338"/>
      <c r="IH44" s="338"/>
      <c r="II44" s="338"/>
      <c r="IJ44" s="338"/>
      <c r="IK44" s="338"/>
      <c r="IL44" s="338"/>
      <c r="IM44" s="338"/>
      <c r="IN44" s="339"/>
      <c r="IO44" s="338"/>
      <c r="IP44" s="338"/>
      <c r="IQ44" s="338"/>
      <c r="IR44" s="338"/>
      <c r="IS44" s="338"/>
      <c r="IT44" s="338"/>
      <c r="IU44" s="338"/>
      <c r="IV44" s="338"/>
      <c r="IW44" s="338"/>
      <c r="IX44" s="338"/>
      <c r="IY44" s="338"/>
      <c r="IZ44" s="338"/>
      <c r="JA44" s="338"/>
      <c r="JB44" s="338"/>
      <c r="JC44" s="338"/>
      <c r="JD44" s="338"/>
      <c r="JE44" s="338"/>
      <c r="JF44" s="338"/>
      <c r="JG44" s="338"/>
      <c r="JH44" s="338"/>
      <c r="JI44" s="338"/>
      <c r="JJ44" s="338"/>
      <c r="JK44" s="338"/>
      <c r="JL44" s="338"/>
      <c r="JM44" s="338"/>
      <c r="JN44" s="338"/>
      <c r="JO44" s="338"/>
      <c r="JP44" s="338"/>
      <c r="JQ44" s="338"/>
      <c r="JR44" s="340"/>
      <c r="JS44" s="339"/>
      <c r="JT44" s="338"/>
      <c r="JU44" s="338"/>
      <c r="JV44" s="338"/>
      <c r="JW44" s="338"/>
      <c r="JX44" s="338"/>
      <c r="JY44" s="338"/>
      <c r="JZ44" s="338"/>
      <c r="KA44" s="338"/>
      <c r="KB44" s="338"/>
      <c r="KC44" s="338"/>
      <c r="KD44" s="338"/>
      <c r="KE44" s="338"/>
      <c r="KF44" s="338"/>
      <c r="KG44" s="338"/>
      <c r="KH44" s="338"/>
      <c r="KI44" s="338"/>
      <c r="KJ44" s="338"/>
      <c r="KK44" s="338"/>
      <c r="KL44" s="338"/>
      <c r="KM44" s="338"/>
      <c r="KN44" s="338"/>
      <c r="KO44" s="338"/>
      <c r="KP44" s="338"/>
      <c r="KQ44" s="338"/>
      <c r="KR44" s="338"/>
      <c r="KS44" s="338"/>
      <c r="KT44" s="338"/>
      <c r="KU44" s="338"/>
      <c r="KV44" s="338"/>
      <c r="KW44" s="340"/>
      <c r="KX44" s="339"/>
      <c r="KY44" s="338"/>
      <c r="KZ44" s="338"/>
      <c r="LA44" s="338"/>
      <c r="LB44" s="338"/>
      <c r="LC44" s="338"/>
      <c r="LD44" s="338"/>
      <c r="LE44" s="338"/>
      <c r="LF44" s="338"/>
      <c r="LG44" s="338"/>
      <c r="LH44" s="338"/>
      <c r="LI44" s="338"/>
      <c r="LJ44" s="338"/>
      <c r="LK44" s="338"/>
      <c r="LL44" s="338"/>
      <c r="LM44" s="338"/>
      <c r="LN44" s="338"/>
      <c r="LO44" s="338"/>
      <c r="LP44" s="338"/>
      <c r="LQ44" s="338"/>
      <c r="LR44" s="338"/>
      <c r="LS44" s="338"/>
      <c r="LT44" s="338"/>
      <c r="LU44" s="338"/>
      <c r="LV44" s="338"/>
      <c r="LW44" s="338"/>
      <c r="LX44" s="338"/>
      <c r="LY44" s="338"/>
      <c r="LZ44" s="338"/>
      <c r="MA44" s="338"/>
      <c r="MB44" s="339"/>
      <c r="MC44" s="338"/>
      <c r="MD44" s="338"/>
      <c r="ME44" s="338"/>
      <c r="MF44" s="338"/>
      <c r="MG44" s="338"/>
      <c r="MH44" s="338"/>
      <c r="MI44" s="338"/>
      <c r="MJ44" s="338"/>
      <c r="MK44" s="338"/>
      <c r="ML44" s="338"/>
      <c r="MM44" s="338"/>
      <c r="MN44" s="338"/>
      <c r="MO44" s="338"/>
      <c r="MP44" s="338"/>
      <c r="MQ44" s="338"/>
      <c r="MR44" s="338"/>
      <c r="MS44" s="338"/>
      <c r="MT44" s="338"/>
      <c r="MU44" s="338"/>
      <c r="MV44" s="338"/>
      <c r="MW44" s="338"/>
      <c r="MX44" s="338"/>
      <c r="MY44" s="338"/>
      <c r="MZ44" s="338"/>
      <c r="NA44" s="338"/>
      <c r="NB44" s="338"/>
      <c r="NC44" s="338"/>
      <c r="ND44" s="338"/>
      <c r="NE44" s="338"/>
      <c r="NF44" s="338"/>
      <c r="NG44" s="339"/>
      <c r="NH44" s="338"/>
      <c r="NI44" s="338"/>
      <c r="NJ44" s="338"/>
      <c r="NK44" s="338"/>
      <c r="NL44" s="338"/>
      <c r="NM44" s="338"/>
      <c r="NN44" s="338"/>
      <c r="NO44" s="338"/>
      <c r="NP44" s="338"/>
      <c r="NQ44" s="338"/>
      <c r="NR44" s="338"/>
      <c r="NS44" s="338"/>
      <c r="NT44" s="338"/>
      <c r="NU44" s="338"/>
      <c r="NV44" s="338"/>
      <c r="NW44" s="338"/>
      <c r="NX44" s="338"/>
      <c r="NY44" s="338"/>
      <c r="NZ44" s="338"/>
      <c r="OA44" s="338"/>
      <c r="OB44" s="338"/>
      <c r="OC44" s="338"/>
      <c r="OD44" s="338"/>
      <c r="OE44" s="338"/>
      <c r="OF44" s="338"/>
      <c r="OG44" s="338"/>
      <c r="OH44" s="338"/>
      <c r="OI44" s="338"/>
      <c r="OJ44" s="338"/>
      <c r="OK44" s="338"/>
      <c r="OL44" s="338"/>
      <c r="OM44" s="338"/>
      <c r="ON44" s="338"/>
      <c r="OO44" s="338"/>
      <c r="OP44" s="340"/>
      <c r="OQ44" s="338"/>
      <c r="OR44" s="338"/>
      <c r="OS44" s="338"/>
      <c r="OT44" s="338"/>
      <c r="OU44" s="338"/>
      <c r="OV44" s="338"/>
      <c r="OW44" s="338"/>
      <c r="OX44" s="338"/>
      <c r="OY44" s="338"/>
      <c r="OZ44" s="338"/>
      <c r="PA44" s="338"/>
      <c r="PB44" s="338"/>
      <c r="PC44" s="338"/>
      <c r="PD44" s="338"/>
      <c r="PE44" s="338"/>
      <c r="PF44" s="338"/>
      <c r="PG44" s="338"/>
      <c r="PH44" s="338"/>
      <c r="PI44" s="338"/>
      <c r="PJ44" s="338"/>
      <c r="PK44" s="338"/>
      <c r="PL44" s="338"/>
      <c r="PM44" s="338"/>
      <c r="PN44" s="338"/>
      <c r="PO44" s="338"/>
      <c r="PP44" s="338"/>
      <c r="PQ44" s="338"/>
      <c r="PR44" s="338"/>
      <c r="PS44" s="338"/>
      <c r="PT44" s="338"/>
      <c r="PU44" s="338"/>
      <c r="PV44" s="338"/>
      <c r="PW44" s="338"/>
      <c r="PX44" s="338"/>
      <c r="PY44" s="338"/>
      <c r="PZ44" s="338"/>
      <c r="QA44" s="338"/>
      <c r="QB44" s="338"/>
      <c r="QC44" s="338"/>
      <c r="QD44" s="338"/>
      <c r="QE44" s="338"/>
      <c r="QF44" s="338"/>
      <c r="QG44" s="338"/>
      <c r="QH44" s="338"/>
      <c r="QI44" s="338"/>
      <c r="QJ44" s="338"/>
      <c r="QK44" s="338"/>
      <c r="QL44" s="338"/>
      <c r="QM44" s="338"/>
      <c r="QN44" s="338"/>
      <c r="QO44" s="338"/>
      <c r="QP44" s="338"/>
      <c r="QQ44" s="338"/>
      <c r="QR44" s="338"/>
      <c r="QS44" s="338"/>
      <c r="QT44" s="338"/>
      <c r="QU44" s="338"/>
      <c r="QV44" s="338"/>
      <c r="QW44" s="338"/>
      <c r="QX44" s="338"/>
      <c r="QY44" s="338"/>
      <c r="QZ44" s="338"/>
      <c r="RA44" s="338"/>
      <c r="RB44" s="338"/>
      <c r="RC44" s="338"/>
      <c r="RD44" s="338"/>
      <c r="RE44" s="338"/>
      <c r="RF44" s="338"/>
      <c r="RG44" s="338"/>
      <c r="RH44" s="338"/>
      <c r="RI44" s="338"/>
      <c r="RJ44" s="338"/>
      <c r="RK44" s="338"/>
      <c r="RL44" s="338"/>
      <c r="RM44" s="338"/>
      <c r="RN44" s="338"/>
      <c r="RO44" s="338"/>
      <c r="RP44" s="338"/>
      <c r="RQ44" s="338"/>
      <c r="RR44" s="338"/>
      <c r="RS44" s="338"/>
      <c r="RT44" s="338"/>
      <c r="RU44" s="338"/>
      <c r="RV44" s="338"/>
      <c r="RW44" s="338"/>
      <c r="RX44" s="338"/>
      <c r="RY44" s="338"/>
      <c r="RZ44" s="338"/>
      <c r="SA44" s="338"/>
      <c r="SB44" s="338"/>
      <c r="SC44" s="338"/>
      <c r="SD44" s="338"/>
      <c r="SE44" s="338"/>
      <c r="SF44" s="338"/>
      <c r="SG44" s="338"/>
      <c r="SH44" s="338"/>
      <c r="SI44" s="338"/>
      <c r="SJ44" s="338"/>
      <c r="SK44" s="338"/>
      <c r="SL44" s="338"/>
      <c r="SM44" s="338"/>
      <c r="SN44" s="338"/>
      <c r="SO44" s="338"/>
      <c r="SP44" s="338"/>
      <c r="SQ44" s="338"/>
      <c r="SR44" s="338"/>
      <c r="SS44" s="338"/>
      <c r="ST44" s="338"/>
      <c r="SU44" s="338"/>
      <c r="SV44" s="338"/>
      <c r="SW44" s="338"/>
      <c r="SX44" s="338"/>
      <c r="SY44" s="338"/>
      <c r="SZ44" s="338"/>
      <c r="TA44" s="338"/>
      <c r="TB44" s="338"/>
      <c r="TC44" s="338"/>
      <c r="TD44" s="338"/>
      <c r="TE44" s="338"/>
      <c r="TF44" s="338"/>
      <c r="TG44" s="338"/>
      <c r="TH44" s="338"/>
      <c r="TI44" s="338"/>
      <c r="TJ44" s="338"/>
      <c r="TK44" s="338"/>
      <c r="TL44" s="338"/>
      <c r="TM44" s="338"/>
      <c r="TN44" s="338"/>
      <c r="TO44" s="338"/>
      <c r="TP44" s="338"/>
      <c r="TQ44" s="338"/>
      <c r="TR44" s="338"/>
      <c r="TS44" s="338"/>
      <c r="TT44" s="338"/>
      <c r="TU44" s="338"/>
      <c r="TV44" s="338"/>
      <c r="TW44" s="338"/>
      <c r="TX44" s="338"/>
      <c r="TY44" s="338"/>
      <c r="TZ44" s="338"/>
      <c r="UA44" s="338"/>
      <c r="UB44" s="338"/>
      <c r="UC44" s="338"/>
      <c r="UD44" s="338"/>
      <c r="UE44" s="338"/>
      <c r="UF44" s="338"/>
      <c r="UG44" s="338"/>
      <c r="UH44" s="338"/>
      <c r="UI44" s="338"/>
      <c r="UJ44" s="338"/>
      <c r="UK44" s="338"/>
      <c r="UL44" s="338"/>
      <c r="UM44" s="338"/>
      <c r="UN44" s="338"/>
      <c r="UO44" s="338"/>
      <c r="UP44" s="338"/>
      <c r="UQ44" s="338"/>
      <c r="UR44" s="338"/>
      <c r="US44" s="338"/>
      <c r="UT44" s="338"/>
      <c r="UU44" s="338"/>
      <c r="UV44" s="338"/>
      <c r="UW44" s="338"/>
      <c r="UX44" s="338"/>
      <c r="UY44" s="338"/>
      <c r="UZ44" s="338"/>
      <c r="VA44" s="338"/>
      <c r="VB44" s="338"/>
      <c r="VC44" s="338"/>
      <c r="VD44" s="338"/>
      <c r="VE44" s="338"/>
      <c r="VF44" s="338"/>
      <c r="VG44" s="338"/>
      <c r="VH44" s="338"/>
      <c r="VI44" s="338"/>
      <c r="VJ44" s="338"/>
      <c r="VK44" s="338"/>
      <c r="VL44" s="338"/>
      <c r="VM44" s="338"/>
      <c r="VN44" s="338"/>
      <c r="VO44" s="338"/>
      <c r="VP44" s="338"/>
      <c r="VQ44" s="338"/>
      <c r="VR44" s="338"/>
      <c r="VS44" s="338"/>
      <c r="VT44" s="338"/>
      <c r="VU44" s="338"/>
      <c r="VV44" s="338"/>
      <c r="VW44" s="338"/>
      <c r="VX44" s="338"/>
      <c r="VY44" s="338"/>
      <c r="VZ44" s="338"/>
      <c r="WA44" s="338"/>
      <c r="WB44" s="338"/>
      <c r="WC44" s="338"/>
      <c r="WD44" s="338"/>
      <c r="WE44" s="338"/>
      <c r="WF44" s="338"/>
      <c r="WG44" s="338"/>
      <c r="WH44" s="338"/>
      <c r="WI44" s="338"/>
      <c r="WJ44" s="338"/>
      <c r="WK44" s="338"/>
      <c r="WL44" s="338"/>
      <c r="WM44" s="338"/>
      <c r="WN44" s="338"/>
      <c r="WO44" s="338"/>
      <c r="WP44" s="338"/>
      <c r="WQ44" s="338"/>
      <c r="WR44" s="338"/>
      <c r="WS44" s="338"/>
      <c r="WT44" s="338"/>
      <c r="WU44" s="338"/>
      <c r="WV44" s="338"/>
      <c r="WW44" s="338"/>
      <c r="WX44" s="338"/>
      <c r="WY44" s="338"/>
      <c r="WZ44" s="338"/>
      <c r="XA44" s="338"/>
      <c r="XB44" s="338"/>
      <c r="XC44" s="338"/>
      <c r="XD44" s="338"/>
      <c r="XE44" s="338"/>
      <c r="XF44" s="338"/>
      <c r="XG44" s="338"/>
      <c r="XH44" s="338"/>
      <c r="XI44" s="338"/>
      <c r="XJ44" s="338"/>
      <c r="XK44" s="338"/>
      <c r="XL44" s="338"/>
      <c r="XM44" s="338"/>
      <c r="XN44" s="338"/>
      <c r="XO44" s="338"/>
      <c r="XP44" s="338"/>
      <c r="XQ44" s="338"/>
      <c r="XR44" s="338"/>
      <c r="XS44" s="338"/>
      <c r="XT44" s="338"/>
      <c r="XU44" s="338"/>
      <c r="XV44" s="338"/>
      <c r="XW44" s="338"/>
      <c r="XX44" s="338"/>
      <c r="XY44" s="338"/>
      <c r="XZ44" s="338"/>
      <c r="YA44" s="338"/>
      <c r="YB44" s="338"/>
      <c r="YC44" s="338"/>
      <c r="YD44" s="338"/>
      <c r="YE44" s="338"/>
      <c r="YF44" s="338"/>
      <c r="YG44" s="338"/>
      <c r="YH44" s="338"/>
      <c r="YI44" s="338"/>
      <c r="YJ44" s="338"/>
      <c r="YK44" s="338"/>
      <c r="YL44" s="338"/>
      <c r="YM44" s="338"/>
      <c r="YN44" s="338"/>
      <c r="YO44" s="338"/>
      <c r="YP44" s="338"/>
      <c r="YQ44" s="338"/>
      <c r="YR44" s="338"/>
      <c r="YS44" s="338"/>
      <c r="YT44" s="338"/>
      <c r="YU44" s="338"/>
      <c r="YV44" s="338"/>
      <c r="YW44" s="338"/>
      <c r="YX44" s="338"/>
      <c r="YY44" s="338"/>
      <c r="YZ44" s="338"/>
      <c r="ZA44" s="338"/>
      <c r="ZB44" s="338"/>
      <c r="ZC44" s="338"/>
      <c r="ZD44" s="338"/>
      <c r="ZE44" s="338"/>
      <c r="ZF44" s="338"/>
      <c r="ZG44" s="338"/>
      <c r="ZH44" s="338"/>
      <c r="ZI44" s="338"/>
      <c r="ZJ44" s="338"/>
      <c r="ZK44" s="338"/>
      <c r="ZL44" s="338"/>
      <c r="ZM44" s="338"/>
      <c r="ZN44" s="338"/>
      <c r="ZO44" s="338"/>
      <c r="ZP44" s="338"/>
      <c r="ZQ44" s="338"/>
      <c r="ZR44" s="338"/>
      <c r="ZS44" s="338"/>
      <c r="ZT44" s="338"/>
      <c r="ZU44" s="338"/>
      <c r="ZV44" s="338"/>
      <c r="ZW44" s="338"/>
      <c r="ZX44" s="338"/>
      <c r="ZY44" s="338"/>
      <c r="ZZ44" s="338"/>
      <c r="AAA44" s="338"/>
      <c r="AAB44" s="338"/>
      <c r="AAC44" s="338"/>
      <c r="AAD44" s="338"/>
      <c r="AAE44" s="338"/>
      <c r="AAF44" s="338"/>
      <c r="AAG44" s="338"/>
      <c r="AAH44" s="338"/>
      <c r="AAI44" s="338"/>
      <c r="AAJ44" s="338"/>
      <c r="AAK44" s="338"/>
      <c r="AAL44" s="338"/>
      <c r="AAM44" s="338"/>
      <c r="AAN44" s="338"/>
      <c r="AAO44" s="338"/>
      <c r="AAP44" s="338"/>
      <c r="AAQ44" s="338"/>
      <c r="AAR44" s="338"/>
      <c r="AAS44" s="338"/>
      <c r="AAT44" s="338"/>
      <c r="AAU44" s="338"/>
      <c r="AAV44" s="338"/>
      <c r="AAW44" s="338"/>
      <c r="AAX44" s="338"/>
      <c r="AAY44" s="338"/>
      <c r="AAZ44" s="338"/>
      <c r="ABA44" s="338"/>
      <c r="ABB44" s="338"/>
      <c r="ABC44" s="338"/>
      <c r="ABD44" s="338"/>
      <c r="ABE44" s="338"/>
      <c r="ABF44" s="338"/>
      <c r="ABG44" s="338"/>
      <c r="ABH44" s="338"/>
      <c r="ABI44" s="338"/>
      <c r="ABJ44" s="338"/>
      <c r="ABK44" s="338"/>
      <c r="ABL44" s="338"/>
      <c r="ABM44" s="338"/>
      <c r="ABN44" s="338"/>
      <c r="ABO44" s="338"/>
      <c r="ABP44" s="338"/>
      <c r="ABQ44" s="338"/>
      <c r="ABR44" s="338"/>
      <c r="ABS44" s="338"/>
      <c r="ABT44" s="338"/>
      <c r="ABU44" s="338"/>
      <c r="ABV44" s="338"/>
      <c r="ABW44" s="338"/>
      <c r="ABX44" s="338"/>
      <c r="ABY44" s="338"/>
      <c r="ABZ44" s="338"/>
      <c r="ACA44" s="338"/>
      <c r="ACB44" s="338"/>
      <c r="ACC44" s="338"/>
      <c r="ACD44" s="338"/>
      <c r="ACE44" s="338"/>
      <c r="ACF44" s="338"/>
      <c r="ACG44" s="338"/>
      <c r="ACH44" s="338"/>
      <c r="ACI44" s="338"/>
      <c r="ACJ44" s="338"/>
      <c r="ACK44" s="338"/>
      <c r="ACL44" s="338"/>
      <c r="ACM44" s="338"/>
      <c r="ACN44" s="338"/>
      <c r="ACO44" s="338"/>
      <c r="ACP44" s="338"/>
      <c r="ACQ44" s="338"/>
      <c r="ACR44" s="272"/>
      <c r="ACS44" s="272"/>
      <c r="ACT44" s="272"/>
      <c r="ACU44" s="272"/>
      <c r="ACV44" s="272"/>
      <c r="ACW44" s="272"/>
      <c r="ACX44" s="272"/>
      <c r="ACY44" s="272"/>
      <c r="ACZ44" s="272"/>
      <c r="ADA44" s="272"/>
      <c r="ADB44" s="272"/>
      <c r="ADC44" s="272"/>
      <c r="ADD44" s="272"/>
      <c r="ADE44" s="272"/>
      <c r="ADF44" s="272"/>
      <c r="ADG44" s="272"/>
      <c r="ADH44" s="272"/>
      <c r="ADI44" s="272"/>
      <c r="ADJ44" s="272"/>
      <c r="ADK44" s="272"/>
      <c r="ADL44" s="272"/>
      <c r="ADM44" s="272"/>
      <c r="ADN44" s="272"/>
      <c r="ADO44" s="272"/>
      <c r="ADP44" s="272"/>
      <c r="ADQ44" s="272"/>
      <c r="ADR44" s="272"/>
      <c r="ADS44" s="272"/>
      <c r="ADT44" s="272"/>
      <c r="ADU44" s="272"/>
      <c r="ADV44" s="272"/>
      <c r="ADW44" s="272"/>
      <c r="ADX44" s="272"/>
      <c r="ADY44" s="272"/>
      <c r="ADZ44" s="272"/>
      <c r="AEA44" s="272"/>
      <c r="AEB44" s="272"/>
      <c r="AEC44" s="272"/>
      <c r="AED44" s="272"/>
      <c r="AEE44" s="272"/>
      <c r="AEF44" s="272"/>
      <c r="AEG44" s="272"/>
      <c r="AEH44" s="272"/>
      <c r="AEI44" s="272"/>
      <c r="AEJ44" s="272"/>
      <c r="AEK44" s="272"/>
      <c r="AEL44" s="272"/>
      <c r="AEM44" s="272"/>
      <c r="AEN44" s="272"/>
      <c r="AEO44" s="272"/>
      <c r="AEP44" s="272"/>
      <c r="AEQ44" s="272"/>
      <c r="AER44" s="272"/>
      <c r="AES44" s="272"/>
      <c r="AET44" s="272"/>
      <c r="AEU44" s="272"/>
      <c r="AEV44" s="272"/>
      <c r="AEW44" s="272"/>
      <c r="AEX44" s="272"/>
      <c r="AEY44" s="272"/>
      <c r="AEZ44" s="272"/>
      <c r="AFA44" s="272"/>
      <c r="AFB44" s="272"/>
      <c r="AFC44" s="272"/>
      <c r="AFD44" s="272"/>
      <c r="AFE44" s="272"/>
      <c r="AFF44" s="272"/>
      <c r="AFG44" s="272"/>
      <c r="AFH44" s="272"/>
      <c r="AFI44" s="272"/>
      <c r="AFJ44" s="272"/>
      <c r="AFK44" s="272"/>
      <c r="AFL44" s="272"/>
      <c r="AFM44" s="272"/>
      <c r="AFN44" s="272"/>
      <c r="AFO44" s="272"/>
      <c r="AFP44" s="272"/>
      <c r="AFQ44" s="272"/>
      <c r="AFR44" s="272"/>
      <c r="AFS44" s="272"/>
      <c r="AFT44" s="272"/>
      <c r="AFU44" s="272"/>
      <c r="AFV44" s="272"/>
      <c r="AFW44" s="272"/>
      <c r="AFX44" s="272"/>
      <c r="AFY44" s="272"/>
      <c r="AFZ44" s="272"/>
      <c r="AGA44" s="272"/>
      <c r="AGB44" s="272"/>
      <c r="AGC44" s="272"/>
      <c r="AGD44" s="272"/>
      <c r="AGE44" s="272"/>
      <c r="AGF44" s="272"/>
      <c r="AGG44" s="272"/>
      <c r="AGH44" s="272"/>
      <c r="AGI44" s="272"/>
      <c r="AGJ44" s="272"/>
      <c r="AGK44" s="272"/>
      <c r="AGL44" s="272"/>
      <c r="AGM44" s="272"/>
      <c r="AGN44" s="272"/>
      <c r="AGO44" s="272"/>
      <c r="AGP44" s="272"/>
      <c r="AGQ44" s="272"/>
      <c r="AGR44" s="272"/>
      <c r="AGS44" s="272"/>
    </row>
    <row r="45" spans="1:877" x14ac:dyDescent="0.2">
      <c r="A45" s="1" t="s">
        <v>135</v>
      </c>
      <c r="B45" s="347">
        <f>+(B14*'BUDGET DATA ENTRY'!B15*'BUDGET DATA ENTRY'!B14)/(100*100)</f>
        <v>58274.999999999985</v>
      </c>
      <c r="C45" s="348">
        <f>+(C14*'BUDGET DATA ENTRY'!C15*'BUDGET DATA ENTRY'!C14)/(100*100)</f>
        <v>72260.999999999985</v>
      </c>
      <c r="D45" s="348">
        <f>+(D14*'BUDGET DATA ENTRY'!D15*'BUDGET DATA ENTRY'!D14)/(100*100)</f>
        <v>65267.999999999985</v>
      </c>
      <c r="E45" s="348">
        <f>+(E14*'BUDGET DATA ENTRY'!E15*'BUDGET DATA ENTRY'!E14)/(100*100)</f>
        <v>104659.25431499998</v>
      </c>
      <c r="F45" s="348">
        <f>+(F14*'BUDGET DATA ENTRY'!F15*'BUDGET DATA ENTRY'!F14)/(100*100)</f>
        <v>104894.99999999999</v>
      </c>
      <c r="G45" s="348">
        <f>+(G14*'BUDGET DATA ENTRY'!G15*'BUDGET DATA ENTRY'!G14)/(100*100)</f>
        <v>108391.49999999997</v>
      </c>
      <c r="H45" s="348">
        <f>+(H14*'BUDGET DATA ENTRY'!H15*'BUDGET DATA ENTRY'!H14)/(100*100)</f>
        <v>139859.99999999997</v>
      </c>
      <c r="I45" s="348">
        <f>+(I14*'BUDGET DATA ENTRY'!I15*'BUDGET DATA ENTRY'!I14)/(100*100)</f>
        <v>144521.99999999997</v>
      </c>
      <c r="J45" s="348">
        <f>+(J14*'BUDGET DATA ENTRY'!J15*'BUDGET DATA ENTRY'!J14)/(100*100)</f>
        <v>144521.99999999997</v>
      </c>
      <c r="K45" s="348">
        <f>+(K14*'BUDGET DATA ENTRY'!K15*'BUDGET DATA ENTRY'!K14)/(100*100)</f>
        <v>139859.99999999997</v>
      </c>
      <c r="L45" s="348">
        <f>+(L14*'BUDGET DATA ENTRY'!L15*'BUDGET DATA ENTRY'!L14)/(100*100)</f>
        <v>144521.99999999997</v>
      </c>
      <c r="M45" s="348">
        <f>+(M14*'BUDGET DATA ENTRY'!M15*'BUDGET DATA ENTRY'!M14)/(100*100)</f>
        <v>167832</v>
      </c>
      <c r="N45" s="347">
        <f t="shared" ref="N45:N47" si="2598">+SUM(B45:D45)</f>
        <v>195803.99999999994</v>
      </c>
      <c r="O45" s="348">
        <f t="shared" ref="O45:O47" si="2599">+SUM(E45:G45)</f>
        <v>317945.75431499991</v>
      </c>
      <c r="P45" s="348">
        <f t="shared" ref="P45:P47" si="2600">+SUM(H45:J45)</f>
        <v>428903.99999999988</v>
      </c>
      <c r="Q45" s="349">
        <f t="shared" ref="Q45:Q47" si="2601">+SUM(K45:M45)</f>
        <v>452213.99999999994</v>
      </c>
      <c r="R45" s="347">
        <f>+SUM($B$45:B45)</f>
        <v>58274.999999999985</v>
      </c>
      <c r="S45" s="348">
        <f>+SUM($B$45:C45)</f>
        <v>130535.99999999997</v>
      </c>
      <c r="T45" s="348">
        <f>+SUM($B$45:D45)</f>
        <v>195803.99999999994</v>
      </c>
      <c r="U45" s="348">
        <f>+SUM($B$45:E45)</f>
        <v>300463.25431499991</v>
      </c>
      <c r="V45" s="348">
        <f>+SUM($B$45:F45)</f>
        <v>405358.25431499991</v>
      </c>
      <c r="W45" s="348">
        <f>+SUM($B$45:G45)</f>
        <v>513749.75431499991</v>
      </c>
      <c r="X45" s="348">
        <f>+SUM($B$45:H45)</f>
        <v>653609.75431499991</v>
      </c>
      <c r="Y45" s="348">
        <f>+SUM($B$45:I45)</f>
        <v>798131.75431499991</v>
      </c>
      <c r="Z45" s="348">
        <f>+SUM($B$45:J45)</f>
        <v>942653.75431499991</v>
      </c>
      <c r="AA45" s="348">
        <f>+SUM($B$45:K45)</f>
        <v>1082513.7543149998</v>
      </c>
      <c r="AB45" s="348">
        <f>+SUM($B$45:L45)</f>
        <v>1227035.7543149998</v>
      </c>
      <c r="AC45" s="349">
        <f>+SUM($B$45:M45)</f>
        <v>1394867.7543149998</v>
      </c>
      <c r="AD45" s="334">
        <f>+B45/AD6</f>
        <v>2330.9999999999995</v>
      </c>
      <c r="AE45" s="334">
        <f t="shared" ref="AE45:AO45" si="2602">+C45/AE6</f>
        <v>2330.9999999999995</v>
      </c>
      <c r="AF45" s="334">
        <f t="shared" si="2602"/>
        <v>2330.9999999999995</v>
      </c>
      <c r="AG45" s="334">
        <f t="shared" si="2602"/>
        <v>3376.1049779032251</v>
      </c>
      <c r="AH45" s="334">
        <f t="shared" si="2602"/>
        <v>3496.4999999999995</v>
      </c>
      <c r="AI45" s="334">
        <f t="shared" si="2602"/>
        <v>3496.4999999999991</v>
      </c>
      <c r="AJ45" s="334">
        <f t="shared" si="2602"/>
        <v>4661.9999999999991</v>
      </c>
      <c r="AK45" s="334">
        <f t="shared" si="2602"/>
        <v>4661.9999999999991</v>
      </c>
      <c r="AL45" s="334">
        <f t="shared" si="2602"/>
        <v>4661.9999999999991</v>
      </c>
      <c r="AM45" s="334">
        <f t="shared" si="2602"/>
        <v>4661.9999999999991</v>
      </c>
      <c r="AN45" s="334">
        <f t="shared" si="2602"/>
        <v>4661.9999999999991</v>
      </c>
      <c r="AO45" s="334">
        <f t="shared" si="2602"/>
        <v>4662</v>
      </c>
      <c r="AP45" s="347">
        <f>+$AD$45*AP6</f>
        <v>2330.9999999999995</v>
      </c>
      <c r="AQ45" s="348">
        <f t="shared" ref="AQ45:BN45" si="2603">+$AD$45*AQ6</f>
        <v>4661.9999999999991</v>
      </c>
      <c r="AR45" s="348">
        <f t="shared" si="2603"/>
        <v>6992.9999999999982</v>
      </c>
      <c r="AS45" s="348">
        <f t="shared" si="2603"/>
        <v>9323.9999999999982</v>
      </c>
      <c r="AT45" s="348">
        <f t="shared" si="2603"/>
        <v>11654.999999999998</v>
      </c>
      <c r="AU45" s="348">
        <f t="shared" si="2603"/>
        <v>13985.999999999996</v>
      </c>
      <c r="AV45" s="348">
        <f t="shared" si="2603"/>
        <v>16316.999999999996</v>
      </c>
      <c r="AW45" s="348">
        <f t="shared" si="2603"/>
        <v>18647.999999999996</v>
      </c>
      <c r="AX45" s="348">
        <f t="shared" si="2603"/>
        <v>20978.999999999996</v>
      </c>
      <c r="AY45" s="348">
        <f t="shared" si="2603"/>
        <v>23309.999999999996</v>
      </c>
      <c r="AZ45" s="348">
        <f t="shared" si="2603"/>
        <v>25640.999999999996</v>
      </c>
      <c r="BA45" s="348">
        <f t="shared" si="2603"/>
        <v>27971.999999999993</v>
      </c>
      <c r="BB45" s="348">
        <f t="shared" si="2603"/>
        <v>30302.999999999993</v>
      </c>
      <c r="BC45" s="348">
        <f t="shared" si="2603"/>
        <v>32633.999999999993</v>
      </c>
      <c r="BD45" s="348">
        <f t="shared" si="2603"/>
        <v>34964.999999999993</v>
      </c>
      <c r="BE45" s="348">
        <f t="shared" si="2603"/>
        <v>37295.999999999993</v>
      </c>
      <c r="BF45" s="348">
        <f t="shared" si="2603"/>
        <v>39626.999999999993</v>
      </c>
      <c r="BG45" s="348">
        <f t="shared" si="2603"/>
        <v>41957.999999999993</v>
      </c>
      <c r="BH45" s="348">
        <f t="shared" si="2603"/>
        <v>44288.999999999993</v>
      </c>
      <c r="BI45" s="348">
        <f t="shared" si="2603"/>
        <v>46619.999999999993</v>
      </c>
      <c r="BJ45" s="348">
        <f t="shared" si="2603"/>
        <v>48950.999999999993</v>
      </c>
      <c r="BK45" s="348">
        <f t="shared" si="2603"/>
        <v>51281.999999999993</v>
      </c>
      <c r="BL45" s="348">
        <f t="shared" si="2603"/>
        <v>53612.999999999993</v>
      </c>
      <c r="BM45" s="348">
        <f t="shared" si="2603"/>
        <v>55943.999999999985</v>
      </c>
      <c r="BN45" s="349">
        <f t="shared" si="2603"/>
        <v>58274.999999999985</v>
      </c>
      <c r="BO45" s="347">
        <f t="shared" ref="BO45:CS45" si="2604">+$AE$45*BO6</f>
        <v>2330.9999999999995</v>
      </c>
      <c r="BP45" s="348">
        <f t="shared" si="2604"/>
        <v>4661.9999999999991</v>
      </c>
      <c r="BQ45" s="348">
        <f t="shared" si="2604"/>
        <v>6992.9999999999982</v>
      </c>
      <c r="BR45" s="348">
        <f t="shared" si="2604"/>
        <v>9323.9999999999982</v>
      </c>
      <c r="BS45" s="348">
        <f t="shared" si="2604"/>
        <v>11654.999999999998</v>
      </c>
      <c r="BT45" s="348">
        <f t="shared" si="2604"/>
        <v>13985.999999999996</v>
      </c>
      <c r="BU45" s="348">
        <f t="shared" si="2604"/>
        <v>16316.999999999996</v>
      </c>
      <c r="BV45" s="348">
        <f t="shared" si="2604"/>
        <v>18647.999999999996</v>
      </c>
      <c r="BW45" s="348">
        <f t="shared" si="2604"/>
        <v>20978.999999999996</v>
      </c>
      <c r="BX45" s="348">
        <f t="shared" si="2604"/>
        <v>23309.999999999996</v>
      </c>
      <c r="BY45" s="348">
        <f t="shared" si="2604"/>
        <v>25640.999999999996</v>
      </c>
      <c r="BZ45" s="348">
        <f t="shared" si="2604"/>
        <v>27971.999999999993</v>
      </c>
      <c r="CA45" s="348">
        <f t="shared" si="2604"/>
        <v>30302.999999999993</v>
      </c>
      <c r="CB45" s="348">
        <f t="shared" si="2604"/>
        <v>32633.999999999993</v>
      </c>
      <c r="CC45" s="348">
        <f t="shared" si="2604"/>
        <v>34964.999999999993</v>
      </c>
      <c r="CD45" s="348">
        <f t="shared" si="2604"/>
        <v>37295.999999999993</v>
      </c>
      <c r="CE45" s="348">
        <f t="shared" si="2604"/>
        <v>39626.999999999993</v>
      </c>
      <c r="CF45" s="348">
        <f t="shared" si="2604"/>
        <v>41957.999999999993</v>
      </c>
      <c r="CG45" s="348">
        <f t="shared" si="2604"/>
        <v>44288.999999999993</v>
      </c>
      <c r="CH45" s="348">
        <f t="shared" si="2604"/>
        <v>46619.999999999993</v>
      </c>
      <c r="CI45" s="348">
        <f t="shared" si="2604"/>
        <v>48950.999999999993</v>
      </c>
      <c r="CJ45" s="348">
        <f t="shared" si="2604"/>
        <v>51281.999999999993</v>
      </c>
      <c r="CK45" s="348">
        <f t="shared" si="2604"/>
        <v>53612.999999999993</v>
      </c>
      <c r="CL45" s="348">
        <f t="shared" si="2604"/>
        <v>55943.999999999985</v>
      </c>
      <c r="CM45" s="348">
        <f t="shared" si="2604"/>
        <v>58274.999999999985</v>
      </c>
      <c r="CN45" s="348">
        <f t="shared" si="2604"/>
        <v>60605.999999999985</v>
      </c>
      <c r="CO45" s="348">
        <f t="shared" si="2604"/>
        <v>62936.999999999985</v>
      </c>
      <c r="CP45" s="348">
        <f t="shared" si="2604"/>
        <v>65267.999999999985</v>
      </c>
      <c r="CQ45" s="348">
        <f t="shared" si="2604"/>
        <v>67598.999999999985</v>
      </c>
      <c r="CR45" s="348">
        <f t="shared" si="2604"/>
        <v>69929.999999999985</v>
      </c>
      <c r="CS45" s="349">
        <f t="shared" si="2604"/>
        <v>72260.999999999985</v>
      </c>
      <c r="CT45" s="347">
        <f t="shared" ref="CT45:DU45" si="2605">+$AF$45*CT6</f>
        <v>2330.9999999999995</v>
      </c>
      <c r="CU45" s="348">
        <f t="shared" si="2605"/>
        <v>4661.9999999999991</v>
      </c>
      <c r="CV45" s="348">
        <f t="shared" si="2605"/>
        <v>6992.9999999999982</v>
      </c>
      <c r="CW45" s="348">
        <f t="shared" si="2605"/>
        <v>9323.9999999999982</v>
      </c>
      <c r="CX45" s="348">
        <f t="shared" si="2605"/>
        <v>11654.999999999998</v>
      </c>
      <c r="CY45" s="348">
        <f t="shared" si="2605"/>
        <v>13985.999999999996</v>
      </c>
      <c r="CZ45" s="348">
        <f t="shared" si="2605"/>
        <v>16316.999999999996</v>
      </c>
      <c r="DA45" s="348">
        <f t="shared" si="2605"/>
        <v>18647.999999999996</v>
      </c>
      <c r="DB45" s="348">
        <f t="shared" si="2605"/>
        <v>20978.999999999996</v>
      </c>
      <c r="DC45" s="348">
        <f t="shared" si="2605"/>
        <v>23309.999999999996</v>
      </c>
      <c r="DD45" s="348">
        <f t="shared" si="2605"/>
        <v>25640.999999999996</v>
      </c>
      <c r="DE45" s="348">
        <f t="shared" si="2605"/>
        <v>27971.999999999993</v>
      </c>
      <c r="DF45" s="348">
        <f t="shared" si="2605"/>
        <v>30302.999999999993</v>
      </c>
      <c r="DG45" s="348">
        <f t="shared" si="2605"/>
        <v>32633.999999999993</v>
      </c>
      <c r="DH45" s="348">
        <f t="shared" si="2605"/>
        <v>34964.999999999993</v>
      </c>
      <c r="DI45" s="348">
        <f t="shared" si="2605"/>
        <v>37295.999999999993</v>
      </c>
      <c r="DJ45" s="348">
        <f t="shared" si="2605"/>
        <v>39626.999999999993</v>
      </c>
      <c r="DK45" s="348">
        <f t="shared" si="2605"/>
        <v>41957.999999999993</v>
      </c>
      <c r="DL45" s="348">
        <f t="shared" si="2605"/>
        <v>44288.999999999993</v>
      </c>
      <c r="DM45" s="348">
        <f t="shared" si="2605"/>
        <v>46619.999999999993</v>
      </c>
      <c r="DN45" s="348">
        <f t="shared" si="2605"/>
        <v>48950.999999999993</v>
      </c>
      <c r="DO45" s="348">
        <f t="shared" si="2605"/>
        <v>51281.999999999993</v>
      </c>
      <c r="DP45" s="348">
        <f t="shared" si="2605"/>
        <v>53612.999999999993</v>
      </c>
      <c r="DQ45" s="348">
        <f t="shared" si="2605"/>
        <v>55943.999999999985</v>
      </c>
      <c r="DR45" s="348">
        <f t="shared" si="2605"/>
        <v>58274.999999999985</v>
      </c>
      <c r="DS45" s="348">
        <f t="shared" si="2605"/>
        <v>60605.999999999985</v>
      </c>
      <c r="DT45" s="348">
        <f t="shared" si="2605"/>
        <v>62936.999999999985</v>
      </c>
      <c r="DU45" s="348">
        <f t="shared" si="2605"/>
        <v>65267.999999999985</v>
      </c>
      <c r="DV45" s="347">
        <f t="shared" ref="DV45:EZ45" si="2606">+$AG$45*DV6</f>
        <v>3376.1049779032251</v>
      </c>
      <c r="DW45" s="348">
        <f t="shared" si="2606"/>
        <v>6752.2099558064501</v>
      </c>
      <c r="DX45" s="348">
        <f t="shared" si="2606"/>
        <v>10128.314933709675</v>
      </c>
      <c r="DY45" s="348">
        <f t="shared" si="2606"/>
        <v>13504.4199116129</v>
      </c>
      <c r="DZ45" s="348">
        <f t="shared" si="2606"/>
        <v>16880.524889516124</v>
      </c>
      <c r="EA45" s="348">
        <f t="shared" si="2606"/>
        <v>20256.629867419349</v>
      </c>
      <c r="EB45" s="348">
        <f t="shared" si="2606"/>
        <v>23632.734845322575</v>
      </c>
      <c r="EC45" s="348">
        <f t="shared" si="2606"/>
        <v>27008.839823225801</v>
      </c>
      <c r="ED45" s="348">
        <f t="shared" si="2606"/>
        <v>30384.944801129026</v>
      </c>
      <c r="EE45" s="348">
        <f t="shared" si="2606"/>
        <v>33761.049779032248</v>
      </c>
      <c r="EF45" s="348">
        <f t="shared" si="2606"/>
        <v>37137.154756935473</v>
      </c>
      <c r="EG45" s="348">
        <f t="shared" si="2606"/>
        <v>40513.259734838699</v>
      </c>
      <c r="EH45" s="348">
        <f t="shared" si="2606"/>
        <v>43889.364712741924</v>
      </c>
      <c r="EI45" s="348">
        <f t="shared" si="2606"/>
        <v>47265.46969064515</v>
      </c>
      <c r="EJ45" s="348">
        <f t="shared" si="2606"/>
        <v>50641.574668548375</v>
      </c>
      <c r="EK45" s="348">
        <f t="shared" si="2606"/>
        <v>54017.679646451601</v>
      </c>
      <c r="EL45" s="348">
        <f t="shared" si="2606"/>
        <v>57393.784624354827</v>
      </c>
      <c r="EM45" s="348">
        <f t="shared" si="2606"/>
        <v>60769.889602258052</v>
      </c>
      <c r="EN45" s="348">
        <f t="shared" si="2606"/>
        <v>64145.994580161278</v>
      </c>
      <c r="EO45" s="348">
        <f t="shared" si="2606"/>
        <v>67522.099558064496</v>
      </c>
      <c r="EP45" s="348">
        <f t="shared" si="2606"/>
        <v>70898.204535967729</v>
      </c>
      <c r="EQ45" s="348">
        <f t="shared" si="2606"/>
        <v>74274.309513870947</v>
      </c>
      <c r="ER45" s="348">
        <f t="shared" si="2606"/>
        <v>77650.41449177418</v>
      </c>
      <c r="ES45" s="348">
        <f t="shared" si="2606"/>
        <v>81026.519469677398</v>
      </c>
      <c r="ET45" s="348">
        <f t="shared" si="2606"/>
        <v>84402.624447580631</v>
      </c>
      <c r="EU45" s="348">
        <f t="shared" si="2606"/>
        <v>87778.729425483849</v>
      </c>
      <c r="EV45" s="348">
        <f t="shared" si="2606"/>
        <v>91154.834403387082</v>
      </c>
      <c r="EW45" s="348">
        <f t="shared" si="2606"/>
        <v>94530.9393812903</v>
      </c>
      <c r="EX45" s="348">
        <f t="shared" si="2606"/>
        <v>97907.044359193533</v>
      </c>
      <c r="EY45" s="348">
        <f t="shared" si="2606"/>
        <v>101283.14933709675</v>
      </c>
      <c r="EZ45" s="348">
        <f t="shared" si="2606"/>
        <v>104659.25431499998</v>
      </c>
      <c r="FA45" s="347">
        <f t="shared" ref="FA45:GD45" si="2607">+$AH$45*FA6</f>
        <v>3496.4999999999995</v>
      </c>
      <c r="FB45" s="348">
        <f t="shared" si="2607"/>
        <v>6992.9999999999991</v>
      </c>
      <c r="FC45" s="348">
        <f t="shared" si="2607"/>
        <v>10489.499999999998</v>
      </c>
      <c r="FD45" s="348">
        <f t="shared" si="2607"/>
        <v>13985.999999999998</v>
      </c>
      <c r="FE45" s="348">
        <f t="shared" si="2607"/>
        <v>17482.499999999996</v>
      </c>
      <c r="FF45" s="348">
        <f t="shared" si="2607"/>
        <v>20978.999999999996</v>
      </c>
      <c r="FG45" s="348">
        <f t="shared" si="2607"/>
        <v>24475.499999999996</v>
      </c>
      <c r="FH45" s="348">
        <f t="shared" si="2607"/>
        <v>27971.999999999996</v>
      </c>
      <c r="FI45" s="348">
        <f t="shared" si="2607"/>
        <v>31468.499999999996</v>
      </c>
      <c r="FJ45" s="348">
        <f t="shared" si="2607"/>
        <v>34964.999999999993</v>
      </c>
      <c r="FK45" s="348">
        <f t="shared" si="2607"/>
        <v>38461.499999999993</v>
      </c>
      <c r="FL45" s="348">
        <f t="shared" si="2607"/>
        <v>41957.999999999993</v>
      </c>
      <c r="FM45" s="348">
        <f t="shared" si="2607"/>
        <v>45454.499999999993</v>
      </c>
      <c r="FN45" s="348">
        <f t="shared" si="2607"/>
        <v>48950.999999999993</v>
      </c>
      <c r="FO45" s="348">
        <f t="shared" si="2607"/>
        <v>52447.499999999993</v>
      </c>
      <c r="FP45" s="348">
        <f t="shared" si="2607"/>
        <v>55943.999999999993</v>
      </c>
      <c r="FQ45" s="348">
        <f t="shared" si="2607"/>
        <v>59440.499999999993</v>
      </c>
      <c r="FR45" s="348">
        <f t="shared" si="2607"/>
        <v>62936.999999999993</v>
      </c>
      <c r="FS45" s="348">
        <f t="shared" si="2607"/>
        <v>66433.499999999985</v>
      </c>
      <c r="FT45" s="348">
        <f t="shared" si="2607"/>
        <v>69929.999999999985</v>
      </c>
      <c r="FU45" s="348">
        <f t="shared" si="2607"/>
        <v>73426.499999999985</v>
      </c>
      <c r="FV45" s="348">
        <f t="shared" si="2607"/>
        <v>76922.999999999985</v>
      </c>
      <c r="FW45" s="348">
        <f t="shared" si="2607"/>
        <v>80419.499999999985</v>
      </c>
      <c r="FX45" s="348">
        <f t="shared" si="2607"/>
        <v>83915.999999999985</v>
      </c>
      <c r="FY45" s="348">
        <f t="shared" si="2607"/>
        <v>87412.499999999985</v>
      </c>
      <c r="FZ45" s="348">
        <f t="shared" si="2607"/>
        <v>90908.999999999985</v>
      </c>
      <c r="GA45" s="348">
        <f t="shared" si="2607"/>
        <v>94405.499999999985</v>
      </c>
      <c r="GB45" s="348">
        <f t="shared" si="2607"/>
        <v>97901.999999999985</v>
      </c>
      <c r="GC45" s="348">
        <f t="shared" si="2607"/>
        <v>101398.49999999999</v>
      </c>
      <c r="GD45" s="348">
        <f t="shared" si="2607"/>
        <v>104894.99999999999</v>
      </c>
      <c r="GE45" s="347">
        <f t="shared" ref="GE45:HI45" si="2608">+$AI$45*GE6</f>
        <v>3496.4999999999991</v>
      </c>
      <c r="GF45" s="348">
        <f t="shared" si="2608"/>
        <v>6992.9999999999982</v>
      </c>
      <c r="GG45" s="348">
        <f t="shared" si="2608"/>
        <v>10489.499999999996</v>
      </c>
      <c r="GH45" s="348">
        <f t="shared" si="2608"/>
        <v>13985.999999999996</v>
      </c>
      <c r="GI45" s="348">
        <f t="shared" si="2608"/>
        <v>17482.499999999996</v>
      </c>
      <c r="GJ45" s="348">
        <f t="shared" si="2608"/>
        <v>20978.999999999993</v>
      </c>
      <c r="GK45" s="348">
        <f t="shared" si="2608"/>
        <v>24475.499999999993</v>
      </c>
      <c r="GL45" s="348">
        <f t="shared" si="2608"/>
        <v>27971.999999999993</v>
      </c>
      <c r="GM45" s="348">
        <f t="shared" si="2608"/>
        <v>31468.499999999993</v>
      </c>
      <c r="GN45" s="348">
        <f t="shared" si="2608"/>
        <v>34964.999999999993</v>
      </c>
      <c r="GO45" s="348">
        <f t="shared" si="2608"/>
        <v>38461.499999999993</v>
      </c>
      <c r="GP45" s="348">
        <f t="shared" si="2608"/>
        <v>41957.999999999985</v>
      </c>
      <c r="GQ45" s="348">
        <f t="shared" si="2608"/>
        <v>45454.499999999985</v>
      </c>
      <c r="GR45" s="348">
        <f t="shared" si="2608"/>
        <v>48950.999999999985</v>
      </c>
      <c r="GS45" s="348">
        <f t="shared" si="2608"/>
        <v>52447.499999999985</v>
      </c>
      <c r="GT45" s="348">
        <f t="shared" si="2608"/>
        <v>55943.999999999985</v>
      </c>
      <c r="GU45" s="348">
        <f t="shared" si="2608"/>
        <v>59440.499999999985</v>
      </c>
      <c r="GV45" s="348">
        <f t="shared" si="2608"/>
        <v>62936.999999999985</v>
      </c>
      <c r="GW45" s="348">
        <f t="shared" si="2608"/>
        <v>66433.499999999985</v>
      </c>
      <c r="GX45" s="348">
        <f t="shared" si="2608"/>
        <v>69929.999999999985</v>
      </c>
      <c r="GY45" s="348">
        <f t="shared" si="2608"/>
        <v>73426.499999999985</v>
      </c>
      <c r="GZ45" s="348">
        <f t="shared" si="2608"/>
        <v>76922.999999999985</v>
      </c>
      <c r="HA45" s="348">
        <f t="shared" si="2608"/>
        <v>80419.499999999985</v>
      </c>
      <c r="HB45" s="348">
        <f t="shared" si="2608"/>
        <v>83915.999999999971</v>
      </c>
      <c r="HC45" s="348">
        <f t="shared" si="2608"/>
        <v>87412.499999999971</v>
      </c>
      <c r="HD45" s="348">
        <f t="shared" si="2608"/>
        <v>90908.999999999971</v>
      </c>
      <c r="HE45" s="348">
        <f t="shared" si="2608"/>
        <v>94405.499999999971</v>
      </c>
      <c r="HF45" s="348">
        <f t="shared" si="2608"/>
        <v>97901.999999999971</v>
      </c>
      <c r="HG45" s="348">
        <f t="shared" si="2608"/>
        <v>101398.49999999997</v>
      </c>
      <c r="HH45" s="348">
        <f t="shared" si="2608"/>
        <v>104894.99999999997</v>
      </c>
      <c r="HI45" s="349">
        <f t="shared" si="2608"/>
        <v>108391.49999999997</v>
      </c>
      <c r="HJ45" s="347">
        <f t="shared" ref="HJ45:IM45" si="2609">+$AJ$45*HJ6</f>
        <v>4661.9999999999991</v>
      </c>
      <c r="HK45" s="348">
        <f t="shared" si="2609"/>
        <v>9323.9999999999982</v>
      </c>
      <c r="HL45" s="348">
        <f t="shared" si="2609"/>
        <v>13985.999999999996</v>
      </c>
      <c r="HM45" s="348">
        <f t="shared" si="2609"/>
        <v>18647.999999999996</v>
      </c>
      <c r="HN45" s="348">
        <f t="shared" si="2609"/>
        <v>23309.999999999996</v>
      </c>
      <c r="HO45" s="348">
        <f t="shared" si="2609"/>
        <v>27971.999999999993</v>
      </c>
      <c r="HP45" s="348">
        <f t="shared" si="2609"/>
        <v>32633.999999999993</v>
      </c>
      <c r="HQ45" s="348">
        <f t="shared" si="2609"/>
        <v>37295.999999999993</v>
      </c>
      <c r="HR45" s="348">
        <f t="shared" si="2609"/>
        <v>41957.999999999993</v>
      </c>
      <c r="HS45" s="348">
        <f t="shared" si="2609"/>
        <v>46619.999999999993</v>
      </c>
      <c r="HT45" s="348">
        <f t="shared" si="2609"/>
        <v>51281.999999999993</v>
      </c>
      <c r="HU45" s="348">
        <f t="shared" si="2609"/>
        <v>55943.999999999985</v>
      </c>
      <c r="HV45" s="348">
        <f t="shared" si="2609"/>
        <v>60605.999999999985</v>
      </c>
      <c r="HW45" s="348">
        <f t="shared" si="2609"/>
        <v>65267.999999999985</v>
      </c>
      <c r="HX45" s="348">
        <f t="shared" si="2609"/>
        <v>69929.999999999985</v>
      </c>
      <c r="HY45" s="348">
        <f t="shared" si="2609"/>
        <v>74591.999999999985</v>
      </c>
      <c r="HZ45" s="348">
        <f t="shared" si="2609"/>
        <v>79253.999999999985</v>
      </c>
      <c r="IA45" s="348">
        <f t="shared" si="2609"/>
        <v>83915.999999999985</v>
      </c>
      <c r="IB45" s="348">
        <f t="shared" si="2609"/>
        <v>88577.999999999985</v>
      </c>
      <c r="IC45" s="348">
        <f t="shared" si="2609"/>
        <v>93239.999999999985</v>
      </c>
      <c r="ID45" s="348">
        <f t="shared" si="2609"/>
        <v>97901.999999999985</v>
      </c>
      <c r="IE45" s="348">
        <f t="shared" si="2609"/>
        <v>102563.99999999999</v>
      </c>
      <c r="IF45" s="348">
        <f t="shared" si="2609"/>
        <v>107225.99999999999</v>
      </c>
      <c r="IG45" s="348">
        <f t="shared" si="2609"/>
        <v>111887.99999999997</v>
      </c>
      <c r="IH45" s="348">
        <f t="shared" si="2609"/>
        <v>116549.99999999997</v>
      </c>
      <c r="II45" s="348">
        <f t="shared" si="2609"/>
        <v>121211.99999999997</v>
      </c>
      <c r="IJ45" s="348">
        <f t="shared" si="2609"/>
        <v>125873.99999999997</v>
      </c>
      <c r="IK45" s="348">
        <f t="shared" si="2609"/>
        <v>130535.99999999997</v>
      </c>
      <c r="IL45" s="348">
        <f t="shared" si="2609"/>
        <v>135197.99999999997</v>
      </c>
      <c r="IM45" s="348">
        <f t="shared" si="2609"/>
        <v>139859.99999999997</v>
      </c>
      <c r="IN45" s="347">
        <f t="shared" ref="IN45:JR45" si="2610">+$AK$45*IN6</f>
        <v>4661.9999999999991</v>
      </c>
      <c r="IO45" s="348">
        <f t="shared" si="2610"/>
        <v>9323.9999999999982</v>
      </c>
      <c r="IP45" s="348">
        <f t="shared" si="2610"/>
        <v>13985.999999999996</v>
      </c>
      <c r="IQ45" s="348">
        <f t="shared" si="2610"/>
        <v>18647.999999999996</v>
      </c>
      <c r="IR45" s="348">
        <f t="shared" si="2610"/>
        <v>23309.999999999996</v>
      </c>
      <c r="IS45" s="348">
        <f t="shared" si="2610"/>
        <v>27971.999999999993</v>
      </c>
      <c r="IT45" s="348">
        <f t="shared" si="2610"/>
        <v>32633.999999999993</v>
      </c>
      <c r="IU45" s="348">
        <f t="shared" si="2610"/>
        <v>37295.999999999993</v>
      </c>
      <c r="IV45" s="348">
        <f t="shared" si="2610"/>
        <v>41957.999999999993</v>
      </c>
      <c r="IW45" s="348">
        <f t="shared" si="2610"/>
        <v>46619.999999999993</v>
      </c>
      <c r="IX45" s="348">
        <f t="shared" si="2610"/>
        <v>51281.999999999993</v>
      </c>
      <c r="IY45" s="348">
        <f t="shared" si="2610"/>
        <v>55943.999999999985</v>
      </c>
      <c r="IZ45" s="348">
        <f t="shared" si="2610"/>
        <v>60605.999999999985</v>
      </c>
      <c r="JA45" s="348">
        <f t="shared" si="2610"/>
        <v>65267.999999999985</v>
      </c>
      <c r="JB45" s="348">
        <f t="shared" si="2610"/>
        <v>69929.999999999985</v>
      </c>
      <c r="JC45" s="348">
        <f t="shared" si="2610"/>
        <v>74591.999999999985</v>
      </c>
      <c r="JD45" s="348">
        <f t="shared" si="2610"/>
        <v>79253.999999999985</v>
      </c>
      <c r="JE45" s="348">
        <f t="shared" si="2610"/>
        <v>83915.999999999985</v>
      </c>
      <c r="JF45" s="348">
        <f t="shared" si="2610"/>
        <v>88577.999999999985</v>
      </c>
      <c r="JG45" s="348">
        <f t="shared" si="2610"/>
        <v>93239.999999999985</v>
      </c>
      <c r="JH45" s="348">
        <f t="shared" si="2610"/>
        <v>97901.999999999985</v>
      </c>
      <c r="JI45" s="348">
        <f t="shared" si="2610"/>
        <v>102563.99999999999</v>
      </c>
      <c r="JJ45" s="348">
        <f t="shared" si="2610"/>
        <v>107225.99999999999</v>
      </c>
      <c r="JK45" s="348">
        <f t="shared" si="2610"/>
        <v>111887.99999999997</v>
      </c>
      <c r="JL45" s="348">
        <f t="shared" si="2610"/>
        <v>116549.99999999997</v>
      </c>
      <c r="JM45" s="348">
        <f t="shared" si="2610"/>
        <v>121211.99999999997</v>
      </c>
      <c r="JN45" s="348">
        <f t="shared" si="2610"/>
        <v>125873.99999999997</v>
      </c>
      <c r="JO45" s="348">
        <f t="shared" si="2610"/>
        <v>130535.99999999997</v>
      </c>
      <c r="JP45" s="348">
        <f t="shared" si="2610"/>
        <v>135197.99999999997</v>
      </c>
      <c r="JQ45" s="348">
        <f t="shared" si="2610"/>
        <v>139859.99999999997</v>
      </c>
      <c r="JR45" s="349">
        <f t="shared" si="2610"/>
        <v>144521.99999999997</v>
      </c>
      <c r="JS45" s="347">
        <f t="shared" ref="JS45:KW45" si="2611">+$AL$45*JS6</f>
        <v>4661.9999999999991</v>
      </c>
      <c r="JT45" s="348">
        <f t="shared" si="2611"/>
        <v>9323.9999999999982</v>
      </c>
      <c r="JU45" s="348">
        <f t="shared" si="2611"/>
        <v>13985.999999999996</v>
      </c>
      <c r="JV45" s="348">
        <f t="shared" si="2611"/>
        <v>18647.999999999996</v>
      </c>
      <c r="JW45" s="348">
        <f t="shared" si="2611"/>
        <v>23309.999999999996</v>
      </c>
      <c r="JX45" s="348">
        <f t="shared" si="2611"/>
        <v>27971.999999999993</v>
      </c>
      <c r="JY45" s="348">
        <f t="shared" si="2611"/>
        <v>32633.999999999993</v>
      </c>
      <c r="JZ45" s="348">
        <f t="shared" si="2611"/>
        <v>37295.999999999993</v>
      </c>
      <c r="KA45" s="348">
        <f t="shared" si="2611"/>
        <v>41957.999999999993</v>
      </c>
      <c r="KB45" s="348">
        <f t="shared" si="2611"/>
        <v>46619.999999999993</v>
      </c>
      <c r="KC45" s="348">
        <f t="shared" si="2611"/>
        <v>51281.999999999993</v>
      </c>
      <c r="KD45" s="348">
        <f t="shared" si="2611"/>
        <v>55943.999999999985</v>
      </c>
      <c r="KE45" s="348">
        <f t="shared" si="2611"/>
        <v>60605.999999999985</v>
      </c>
      <c r="KF45" s="348">
        <f t="shared" si="2611"/>
        <v>65267.999999999985</v>
      </c>
      <c r="KG45" s="348">
        <f t="shared" si="2611"/>
        <v>69929.999999999985</v>
      </c>
      <c r="KH45" s="348">
        <f t="shared" si="2611"/>
        <v>74591.999999999985</v>
      </c>
      <c r="KI45" s="348">
        <f t="shared" si="2611"/>
        <v>79253.999999999985</v>
      </c>
      <c r="KJ45" s="348">
        <f t="shared" si="2611"/>
        <v>83915.999999999985</v>
      </c>
      <c r="KK45" s="348">
        <f t="shared" si="2611"/>
        <v>88577.999999999985</v>
      </c>
      <c r="KL45" s="348">
        <f t="shared" si="2611"/>
        <v>93239.999999999985</v>
      </c>
      <c r="KM45" s="348">
        <f t="shared" si="2611"/>
        <v>97901.999999999985</v>
      </c>
      <c r="KN45" s="348">
        <f t="shared" si="2611"/>
        <v>102563.99999999999</v>
      </c>
      <c r="KO45" s="348">
        <f t="shared" si="2611"/>
        <v>107225.99999999999</v>
      </c>
      <c r="KP45" s="348">
        <f t="shared" si="2611"/>
        <v>111887.99999999997</v>
      </c>
      <c r="KQ45" s="348">
        <f t="shared" si="2611"/>
        <v>116549.99999999997</v>
      </c>
      <c r="KR45" s="348">
        <f t="shared" si="2611"/>
        <v>121211.99999999997</v>
      </c>
      <c r="KS45" s="348">
        <f t="shared" si="2611"/>
        <v>125873.99999999997</v>
      </c>
      <c r="KT45" s="348">
        <f t="shared" si="2611"/>
        <v>130535.99999999997</v>
      </c>
      <c r="KU45" s="348">
        <f t="shared" si="2611"/>
        <v>135197.99999999997</v>
      </c>
      <c r="KV45" s="348">
        <f t="shared" si="2611"/>
        <v>139859.99999999997</v>
      </c>
      <c r="KW45" s="349">
        <f t="shared" si="2611"/>
        <v>144521.99999999997</v>
      </c>
      <c r="KX45" s="347">
        <f t="shared" ref="KX45:MA45" si="2612">+$AM$45*KX6</f>
        <v>4661.9999999999991</v>
      </c>
      <c r="KY45" s="348">
        <f t="shared" si="2612"/>
        <v>9323.9999999999982</v>
      </c>
      <c r="KZ45" s="348">
        <f t="shared" si="2612"/>
        <v>13985.999999999996</v>
      </c>
      <c r="LA45" s="348">
        <f t="shared" si="2612"/>
        <v>18647.999999999996</v>
      </c>
      <c r="LB45" s="348">
        <f t="shared" si="2612"/>
        <v>23309.999999999996</v>
      </c>
      <c r="LC45" s="348">
        <f t="shared" si="2612"/>
        <v>27971.999999999993</v>
      </c>
      <c r="LD45" s="348">
        <f t="shared" si="2612"/>
        <v>32633.999999999993</v>
      </c>
      <c r="LE45" s="348">
        <f t="shared" si="2612"/>
        <v>37295.999999999993</v>
      </c>
      <c r="LF45" s="348">
        <f t="shared" si="2612"/>
        <v>41957.999999999993</v>
      </c>
      <c r="LG45" s="348">
        <f t="shared" si="2612"/>
        <v>46619.999999999993</v>
      </c>
      <c r="LH45" s="348">
        <f t="shared" si="2612"/>
        <v>51281.999999999993</v>
      </c>
      <c r="LI45" s="348">
        <f t="shared" si="2612"/>
        <v>55943.999999999985</v>
      </c>
      <c r="LJ45" s="348">
        <f t="shared" si="2612"/>
        <v>60605.999999999985</v>
      </c>
      <c r="LK45" s="348">
        <f t="shared" si="2612"/>
        <v>65267.999999999985</v>
      </c>
      <c r="LL45" s="348">
        <f t="shared" si="2612"/>
        <v>69929.999999999985</v>
      </c>
      <c r="LM45" s="348">
        <f t="shared" si="2612"/>
        <v>74591.999999999985</v>
      </c>
      <c r="LN45" s="348">
        <f t="shared" si="2612"/>
        <v>79253.999999999985</v>
      </c>
      <c r="LO45" s="348">
        <f t="shared" si="2612"/>
        <v>83915.999999999985</v>
      </c>
      <c r="LP45" s="348">
        <f t="shared" si="2612"/>
        <v>88577.999999999985</v>
      </c>
      <c r="LQ45" s="348">
        <f t="shared" si="2612"/>
        <v>93239.999999999985</v>
      </c>
      <c r="LR45" s="348">
        <f t="shared" si="2612"/>
        <v>97901.999999999985</v>
      </c>
      <c r="LS45" s="348">
        <f t="shared" si="2612"/>
        <v>102563.99999999999</v>
      </c>
      <c r="LT45" s="348">
        <f t="shared" si="2612"/>
        <v>107225.99999999999</v>
      </c>
      <c r="LU45" s="348">
        <f t="shared" si="2612"/>
        <v>111887.99999999997</v>
      </c>
      <c r="LV45" s="348">
        <f t="shared" si="2612"/>
        <v>116549.99999999997</v>
      </c>
      <c r="LW45" s="348">
        <f t="shared" si="2612"/>
        <v>121211.99999999997</v>
      </c>
      <c r="LX45" s="348">
        <f t="shared" si="2612"/>
        <v>125873.99999999997</v>
      </c>
      <c r="LY45" s="348">
        <f t="shared" si="2612"/>
        <v>130535.99999999997</v>
      </c>
      <c r="LZ45" s="348">
        <f t="shared" si="2612"/>
        <v>135197.99999999997</v>
      </c>
      <c r="MA45" s="348">
        <f t="shared" si="2612"/>
        <v>139859.99999999997</v>
      </c>
      <c r="MB45" s="347">
        <f t="shared" ref="MB45:NF45" si="2613">+$AN$45*MB6</f>
        <v>4661.9999999999991</v>
      </c>
      <c r="MC45" s="348">
        <f t="shared" si="2613"/>
        <v>9323.9999999999982</v>
      </c>
      <c r="MD45" s="348">
        <f t="shared" si="2613"/>
        <v>13985.999999999996</v>
      </c>
      <c r="ME45" s="348">
        <f t="shared" si="2613"/>
        <v>18647.999999999996</v>
      </c>
      <c r="MF45" s="348">
        <f t="shared" si="2613"/>
        <v>23309.999999999996</v>
      </c>
      <c r="MG45" s="348">
        <f t="shared" si="2613"/>
        <v>27971.999999999993</v>
      </c>
      <c r="MH45" s="348">
        <f t="shared" si="2613"/>
        <v>32633.999999999993</v>
      </c>
      <c r="MI45" s="348">
        <f t="shared" si="2613"/>
        <v>37295.999999999993</v>
      </c>
      <c r="MJ45" s="348">
        <f t="shared" si="2613"/>
        <v>41957.999999999993</v>
      </c>
      <c r="MK45" s="348">
        <f t="shared" si="2613"/>
        <v>46619.999999999993</v>
      </c>
      <c r="ML45" s="348">
        <f t="shared" si="2613"/>
        <v>51281.999999999993</v>
      </c>
      <c r="MM45" s="348">
        <f t="shared" si="2613"/>
        <v>55943.999999999985</v>
      </c>
      <c r="MN45" s="348">
        <f t="shared" si="2613"/>
        <v>60605.999999999985</v>
      </c>
      <c r="MO45" s="348">
        <f t="shared" si="2613"/>
        <v>65267.999999999985</v>
      </c>
      <c r="MP45" s="348">
        <f t="shared" si="2613"/>
        <v>69929.999999999985</v>
      </c>
      <c r="MQ45" s="348">
        <f t="shared" si="2613"/>
        <v>74591.999999999985</v>
      </c>
      <c r="MR45" s="348">
        <f t="shared" si="2613"/>
        <v>79253.999999999985</v>
      </c>
      <c r="MS45" s="348">
        <f t="shared" si="2613"/>
        <v>83915.999999999985</v>
      </c>
      <c r="MT45" s="348">
        <f t="shared" si="2613"/>
        <v>88577.999999999985</v>
      </c>
      <c r="MU45" s="348">
        <f t="shared" si="2613"/>
        <v>93239.999999999985</v>
      </c>
      <c r="MV45" s="348">
        <f t="shared" si="2613"/>
        <v>97901.999999999985</v>
      </c>
      <c r="MW45" s="348">
        <f t="shared" si="2613"/>
        <v>102563.99999999999</v>
      </c>
      <c r="MX45" s="348">
        <f t="shared" si="2613"/>
        <v>107225.99999999999</v>
      </c>
      <c r="MY45" s="348">
        <f t="shared" si="2613"/>
        <v>111887.99999999997</v>
      </c>
      <c r="MZ45" s="348">
        <f t="shared" si="2613"/>
        <v>116549.99999999997</v>
      </c>
      <c r="NA45" s="348">
        <f t="shared" si="2613"/>
        <v>121211.99999999997</v>
      </c>
      <c r="NB45" s="348">
        <f t="shared" si="2613"/>
        <v>125873.99999999997</v>
      </c>
      <c r="NC45" s="348">
        <f t="shared" si="2613"/>
        <v>130535.99999999997</v>
      </c>
      <c r="ND45" s="348">
        <f t="shared" si="2613"/>
        <v>135197.99999999997</v>
      </c>
      <c r="NE45" s="348">
        <f t="shared" si="2613"/>
        <v>139859.99999999997</v>
      </c>
      <c r="NF45" s="348">
        <f t="shared" si="2613"/>
        <v>144521.99999999997</v>
      </c>
      <c r="NG45" s="347">
        <f t="shared" ref="NG45:OP45" si="2614">+$AO$45*NG6</f>
        <v>4662</v>
      </c>
      <c r="NH45" s="348">
        <f t="shared" si="2614"/>
        <v>9324</v>
      </c>
      <c r="NI45" s="348">
        <f t="shared" si="2614"/>
        <v>13986</v>
      </c>
      <c r="NJ45" s="348">
        <f t="shared" si="2614"/>
        <v>18648</v>
      </c>
      <c r="NK45" s="348">
        <f t="shared" si="2614"/>
        <v>23310</v>
      </c>
      <c r="NL45" s="348">
        <f t="shared" si="2614"/>
        <v>27972</v>
      </c>
      <c r="NM45" s="348">
        <f t="shared" si="2614"/>
        <v>32634</v>
      </c>
      <c r="NN45" s="348">
        <f t="shared" si="2614"/>
        <v>37296</v>
      </c>
      <c r="NO45" s="348">
        <f t="shared" si="2614"/>
        <v>41958</v>
      </c>
      <c r="NP45" s="348">
        <f t="shared" si="2614"/>
        <v>46620</v>
      </c>
      <c r="NQ45" s="348">
        <f t="shared" si="2614"/>
        <v>51282</v>
      </c>
      <c r="NR45" s="348">
        <f t="shared" si="2614"/>
        <v>55944</v>
      </c>
      <c r="NS45" s="348">
        <f t="shared" si="2614"/>
        <v>60606</v>
      </c>
      <c r="NT45" s="348">
        <f t="shared" si="2614"/>
        <v>65268</v>
      </c>
      <c r="NU45" s="348">
        <f t="shared" si="2614"/>
        <v>69930</v>
      </c>
      <c r="NV45" s="348">
        <f t="shared" si="2614"/>
        <v>74592</v>
      </c>
      <c r="NW45" s="348">
        <f t="shared" si="2614"/>
        <v>79254</v>
      </c>
      <c r="NX45" s="348">
        <f t="shared" si="2614"/>
        <v>83916</v>
      </c>
      <c r="NY45" s="348">
        <f t="shared" si="2614"/>
        <v>88578</v>
      </c>
      <c r="NZ45" s="348">
        <f t="shared" si="2614"/>
        <v>93240</v>
      </c>
      <c r="OA45" s="348">
        <f t="shared" si="2614"/>
        <v>97902</v>
      </c>
      <c r="OB45" s="348">
        <f t="shared" si="2614"/>
        <v>102564</v>
      </c>
      <c r="OC45" s="348">
        <f t="shared" si="2614"/>
        <v>107226</v>
      </c>
      <c r="OD45" s="348">
        <f t="shared" si="2614"/>
        <v>111888</v>
      </c>
      <c r="OE45" s="348">
        <f t="shared" si="2614"/>
        <v>116550</v>
      </c>
      <c r="OF45" s="348">
        <f t="shared" si="2614"/>
        <v>121212</v>
      </c>
      <c r="OG45" s="348">
        <f t="shared" si="2614"/>
        <v>125874</v>
      </c>
      <c r="OH45" s="348">
        <f t="shared" si="2614"/>
        <v>130536</v>
      </c>
      <c r="OI45" s="348">
        <f t="shared" si="2614"/>
        <v>135198</v>
      </c>
      <c r="OJ45" s="348">
        <f t="shared" si="2614"/>
        <v>139860</v>
      </c>
      <c r="OK45" s="348">
        <f t="shared" si="2614"/>
        <v>144522</v>
      </c>
      <c r="OL45" s="348">
        <f t="shared" si="2614"/>
        <v>149184</v>
      </c>
      <c r="OM45" s="348">
        <f t="shared" si="2614"/>
        <v>153846</v>
      </c>
      <c r="ON45" s="348">
        <f t="shared" si="2614"/>
        <v>158508</v>
      </c>
      <c r="OO45" s="348">
        <f t="shared" si="2614"/>
        <v>163170</v>
      </c>
      <c r="OP45" s="349">
        <f t="shared" si="2614"/>
        <v>167832</v>
      </c>
      <c r="OQ45" s="348">
        <f>+AP45/AP6</f>
        <v>2330.9999999999995</v>
      </c>
      <c r="OR45" s="348">
        <f t="shared" ref="OR45:RC45" si="2615">+AQ45/AQ6</f>
        <v>2330.9999999999995</v>
      </c>
      <c r="OS45" s="348">
        <f t="shared" si="2615"/>
        <v>2330.9999999999995</v>
      </c>
      <c r="OT45" s="348">
        <f t="shared" si="2615"/>
        <v>2330.9999999999995</v>
      </c>
      <c r="OU45" s="348">
        <f t="shared" si="2615"/>
        <v>2330.9999999999995</v>
      </c>
      <c r="OV45" s="348">
        <f t="shared" si="2615"/>
        <v>2330.9999999999995</v>
      </c>
      <c r="OW45" s="348">
        <f t="shared" si="2615"/>
        <v>2330.9999999999995</v>
      </c>
      <c r="OX45" s="348">
        <f t="shared" si="2615"/>
        <v>2330.9999999999995</v>
      </c>
      <c r="OY45" s="348">
        <f t="shared" si="2615"/>
        <v>2330.9999999999995</v>
      </c>
      <c r="OZ45" s="348">
        <f t="shared" si="2615"/>
        <v>2330.9999999999995</v>
      </c>
      <c r="PA45" s="348">
        <f t="shared" si="2615"/>
        <v>2330.9999999999995</v>
      </c>
      <c r="PB45" s="348">
        <f t="shared" si="2615"/>
        <v>2330.9999999999995</v>
      </c>
      <c r="PC45" s="348">
        <f t="shared" si="2615"/>
        <v>2330.9999999999995</v>
      </c>
      <c r="PD45" s="348">
        <f t="shared" si="2615"/>
        <v>2330.9999999999995</v>
      </c>
      <c r="PE45" s="348">
        <f t="shared" si="2615"/>
        <v>2330.9999999999995</v>
      </c>
      <c r="PF45" s="348">
        <f t="shared" si="2615"/>
        <v>2330.9999999999995</v>
      </c>
      <c r="PG45" s="348">
        <f t="shared" si="2615"/>
        <v>2330.9999999999995</v>
      </c>
      <c r="PH45" s="348">
        <f t="shared" si="2615"/>
        <v>2330.9999999999995</v>
      </c>
      <c r="PI45" s="348">
        <f t="shared" si="2615"/>
        <v>2330.9999999999995</v>
      </c>
      <c r="PJ45" s="348">
        <f t="shared" si="2615"/>
        <v>2330.9999999999995</v>
      </c>
      <c r="PK45" s="348">
        <f t="shared" si="2615"/>
        <v>2330.9999999999995</v>
      </c>
      <c r="PL45" s="348">
        <f t="shared" si="2615"/>
        <v>2330.9999999999995</v>
      </c>
      <c r="PM45" s="348">
        <f t="shared" si="2615"/>
        <v>2330.9999999999995</v>
      </c>
      <c r="PN45" s="348">
        <f t="shared" si="2615"/>
        <v>2330.9999999999995</v>
      </c>
      <c r="PO45" s="348">
        <f t="shared" si="2615"/>
        <v>2330.9999999999995</v>
      </c>
      <c r="PP45" s="348">
        <f t="shared" si="2615"/>
        <v>2330.9999999999995</v>
      </c>
      <c r="PQ45" s="348">
        <f t="shared" si="2615"/>
        <v>2330.9999999999995</v>
      </c>
      <c r="PR45" s="348">
        <f t="shared" si="2615"/>
        <v>2330.9999999999995</v>
      </c>
      <c r="PS45" s="348">
        <f t="shared" si="2615"/>
        <v>2330.9999999999995</v>
      </c>
      <c r="PT45" s="348">
        <f t="shared" si="2615"/>
        <v>2330.9999999999995</v>
      </c>
      <c r="PU45" s="348">
        <f t="shared" si="2615"/>
        <v>2330.9999999999995</v>
      </c>
      <c r="PV45" s="348">
        <f t="shared" si="2615"/>
        <v>2330.9999999999995</v>
      </c>
      <c r="PW45" s="348">
        <f t="shared" si="2615"/>
        <v>2330.9999999999995</v>
      </c>
      <c r="PX45" s="348">
        <f t="shared" si="2615"/>
        <v>2330.9999999999995</v>
      </c>
      <c r="PY45" s="348">
        <f t="shared" si="2615"/>
        <v>2330.9999999999995</v>
      </c>
      <c r="PZ45" s="348">
        <f t="shared" si="2615"/>
        <v>2330.9999999999995</v>
      </c>
      <c r="QA45" s="348">
        <f t="shared" si="2615"/>
        <v>2330.9999999999995</v>
      </c>
      <c r="QB45" s="348">
        <f t="shared" si="2615"/>
        <v>2330.9999999999995</v>
      </c>
      <c r="QC45" s="348">
        <f t="shared" si="2615"/>
        <v>2330.9999999999995</v>
      </c>
      <c r="QD45" s="348">
        <f t="shared" si="2615"/>
        <v>2330.9999999999995</v>
      </c>
      <c r="QE45" s="348">
        <f t="shared" si="2615"/>
        <v>2330.9999999999995</v>
      </c>
      <c r="QF45" s="348">
        <f t="shared" si="2615"/>
        <v>2330.9999999999995</v>
      </c>
      <c r="QG45" s="348">
        <f t="shared" si="2615"/>
        <v>2330.9999999999995</v>
      </c>
      <c r="QH45" s="348">
        <f t="shared" si="2615"/>
        <v>2330.9999999999995</v>
      </c>
      <c r="QI45" s="348">
        <f t="shared" si="2615"/>
        <v>2330.9999999999995</v>
      </c>
      <c r="QJ45" s="348">
        <f t="shared" si="2615"/>
        <v>2330.9999999999995</v>
      </c>
      <c r="QK45" s="348">
        <f t="shared" si="2615"/>
        <v>2330.9999999999995</v>
      </c>
      <c r="QL45" s="348">
        <f t="shared" si="2615"/>
        <v>2330.9999999999995</v>
      </c>
      <c r="QM45" s="348">
        <f t="shared" si="2615"/>
        <v>2330.9999999999995</v>
      </c>
      <c r="QN45" s="348">
        <f t="shared" si="2615"/>
        <v>2330.9999999999995</v>
      </c>
      <c r="QO45" s="348">
        <f t="shared" si="2615"/>
        <v>2330.9999999999995</v>
      </c>
      <c r="QP45" s="348">
        <f t="shared" si="2615"/>
        <v>2330.9999999999995</v>
      </c>
      <c r="QQ45" s="348">
        <f t="shared" si="2615"/>
        <v>2330.9999999999995</v>
      </c>
      <c r="QR45" s="348">
        <f t="shared" si="2615"/>
        <v>2330.9999999999995</v>
      </c>
      <c r="QS45" s="348">
        <f t="shared" si="2615"/>
        <v>2330.9999999999995</v>
      </c>
      <c r="QT45" s="348">
        <f t="shared" si="2615"/>
        <v>2330.9999999999995</v>
      </c>
      <c r="QU45" s="348">
        <f t="shared" si="2615"/>
        <v>2330.9999999999995</v>
      </c>
      <c r="QV45" s="348">
        <f t="shared" si="2615"/>
        <v>2330.9999999999995</v>
      </c>
      <c r="QW45" s="348">
        <f t="shared" si="2615"/>
        <v>2330.9999999999995</v>
      </c>
      <c r="QX45" s="348">
        <f t="shared" si="2615"/>
        <v>2330.9999999999995</v>
      </c>
      <c r="QY45" s="348">
        <f t="shared" si="2615"/>
        <v>2330.9999999999995</v>
      </c>
      <c r="QZ45" s="348">
        <f t="shared" si="2615"/>
        <v>2330.9999999999995</v>
      </c>
      <c r="RA45" s="348">
        <f t="shared" si="2615"/>
        <v>2330.9999999999995</v>
      </c>
      <c r="RB45" s="348">
        <f t="shared" si="2615"/>
        <v>2330.9999999999995</v>
      </c>
      <c r="RC45" s="348">
        <f t="shared" si="2615"/>
        <v>2330.9999999999995</v>
      </c>
      <c r="RD45" s="348">
        <f t="shared" ref="RD45:TO45" si="2616">+DC45/DC6</f>
        <v>2330.9999999999995</v>
      </c>
      <c r="RE45" s="348">
        <f t="shared" si="2616"/>
        <v>2330.9999999999995</v>
      </c>
      <c r="RF45" s="348">
        <f t="shared" si="2616"/>
        <v>2330.9999999999995</v>
      </c>
      <c r="RG45" s="348">
        <f t="shared" si="2616"/>
        <v>2330.9999999999995</v>
      </c>
      <c r="RH45" s="348">
        <f t="shared" si="2616"/>
        <v>2330.9999999999995</v>
      </c>
      <c r="RI45" s="348">
        <f t="shared" si="2616"/>
        <v>2330.9999999999995</v>
      </c>
      <c r="RJ45" s="348">
        <f t="shared" si="2616"/>
        <v>2330.9999999999995</v>
      </c>
      <c r="RK45" s="348">
        <f t="shared" si="2616"/>
        <v>2330.9999999999995</v>
      </c>
      <c r="RL45" s="348">
        <f t="shared" si="2616"/>
        <v>2330.9999999999995</v>
      </c>
      <c r="RM45" s="348">
        <f t="shared" si="2616"/>
        <v>2330.9999999999995</v>
      </c>
      <c r="RN45" s="348">
        <f t="shared" si="2616"/>
        <v>2330.9999999999995</v>
      </c>
      <c r="RO45" s="348">
        <f t="shared" si="2616"/>
        <v>2330.9999999999995</v>
      </c>
      <c r="RP45" s="348">
        <f t="shared" si="2616"/>
        <v>2330.9999999999995</v>
      </c>
      <c r="RQ45" s="348">
        <f t="shared" si="2616"/>
        <v>2330.9999999999995</v>
      </c>
      <c r="RR45" s="348">
        <f t="shared" si="2616"/>
        <v>2330.9999999999995</v>
      </c>
      <c r="RS45" s="348">
        <f t="shared" si="2616"/>
        <v>2330.9999999999995</v>
      </c>
      <c r="RT45" s="348">
        <f t="shared" si="2616"/>
        <v>2330.9999999999995</v>
      </c>
      <c r="RU45" s="348">
        <f t="shared" si="2616"/>
        <v>2330.9999999999995</v>
      </c>
      <c r="RV45" s="348">
        <f t="shared" si="2616"/>
        <v>2330.9999999999995</v>
      </c>
      <c r="RW45" s="348">
        <f t="shared" si="2616"/>
        <v>3376.1049779032251</v>
      </c>
      <c r="RX45" s="348">
        <f t="shared" si="2616"/>
        <v>3376.1049779032251</v>
      </c>
      <c r="RY45" s="348">
        <f t="shared" si="2616"/>
        <v>3376.1049779032251</v>
      </c>
      <c r="RZ45" s="348">
        <f t="shared" si="2616"/>
        <v>3376.1049779032251</v>
      </c>
      <c r="SA45" s="348">
        <f t="shared" si="2616"/>
        <v>3376.1049779032246</v>
      </c>
      <c r="SB45" s="348">
        <f t="shared" si="2616"/>
        <v>3376.1049779032251</v>
      </c>
      <c r="SC45" s="348">
        <f t="shared" si="2616"/>
        <v>3376.1049779032251</v>
      </c>
      <c r="SD45" s="348">
        <f t="shared" si="2616"/>
        <v>3376.1049779032251</v>
      </c>
      <c r="SE45" s="348">
        <f t="shared" si="2616"/>
        <v>3376.1049779032251</v>
      </c>
      <c r="SF45" s="348">
        <f t="shared" si="2616"/>
        <v>3376.1049779032246</v>
      </c>
      <c r="SG45" s="348">
        <f t="shared" si="2616"/>
        <v>3376.1049779032251</v>
      </c>
      <c r="SH45" s="348">
        <f t="shared" si="2616"/>
        <v>3376.1049779032251</v>
      </c>
      <c r="SI45" s="348">
        <f t="shared" si="2616"/>
        <v>3376.1049779032251</v>
      </c>
      <c r="SJ45" s="348">
        <f t="shared" si="2616"/>
        <v>3376.1049779032251</v>
      </c>
      <c r="SK45" s="348">
        <f t="shared" si="2616"/>
        <v>3376.1049779032251</v>
      </c>
      <c r="SL45" s="348">
        <f t="shared" si="2616"/>
        <v>3376.1049779032251</v>
      </c>
      <c r="SM45" s="348">
        <f t="shared" si="2616"/>
        <v>3376.1049779032251</v>
      </c>
      <c r="SN45" s="348">
        <f t="shared" si="2616"/>
        <v>3376.1049779032251</v>
      </c>
      <c r="SO45" s="348">
        <f t="shared" si="2616"/>
        <v>3376.1049779032251</v>
      </c>
      <c r="SP45" s="348">
        <f t="shared" si="2616"/>
        <v>3376.1049779032246</v>
      </c>
      <c r="SQ45" s="348">
        <f t="shared" si="2616"/>
        <v>3376.1049779032251</v>
      </c>
      <c r="SR45" s="348">
        <f t="shared" si="2616"/>
        <v>3376.1049779032251</v>
      </c>
      <c r="SS45" s="348">
        <f t="shared" si="2616"/>
        <v>3376.1049779032251</v>
      </c>
      <c r="ST45" s="348">
        <f t="shared" si="2616"/>
        <v>3376.1049779032251</v>
      </c>
      <c r="SU45" s="348">
        <f t="shared" si="2616"/>
        <v>3376.1049779032251</v>
      </c>
      <c r="SV45" s="348">
        <f t="shared" si="2616"/>
        <v>3376.1049779032251</v>
      </c>
      <c r="SW45" s="348">
        <f t="shared" si="2616"/>
        <v>3376.1049779032251</v>
      </c>
      <c r="SX45" s="348">
        <f t="shared" si="2616"/>
        <v>3376.1049779032251</v>
      </c>
      <c r="SY45" s="348">
        <f t="shared" si="2616"/>
        <v>3376.1049779032251</v>
      </c>
      <c r="SZ45" s="348">
        <f t="shared" si="2616"/>
        <v>3376.1049779032251</v>
      </c>
      <c r="TA45" s="348">
        <f t="shared" si="2616"/>
        <v>3376.1049779032251</v>
      </c>
      <c r="TB45" s="348">
        <f t="shared" si="2616"/>
        <v>3496.4999999999995</v>
      </c>
      <c r="TC45" s="348">
        <f t="shared" si="2616"/>
        <v>3496.4999999999995</v>
      </c>
      <c r="TD45" s="348">
        <f t="shared" si="2616"/>
        <v>3496.4999999999995</v>
      </c>
      <c r="TE45" s="348">
        <f t="shared" si="2616"/>
        <v>3496.4999999999995</v>
      </c>
      <c r="TF45" s="348">
        <f t="shared" si="2616"/>
        <v>3496.4999999999991</v>
      </c>
      <c r="TG45" s="348">
        <f t="shared" si="2616"/>
        <v>3496.4999999999995</v>
      </c>
      <c r="TH45" s="348">
        <f t="shared" si="2616"/>
        <v>3496.4999999999995</v>
      </c>
      <c r="TI45" s="348">
        <f t="shared" si="2616"/>
        <v>3496.4999999999995</v>
      </c>
      <c r="TJ45" s="348">
        <f t="shared" si="2616"/>
        <v>3496.4999999999995</v>
      </c>
      <c r="TK45" s="348">
        <f t="shared" si="2616"/>
        <v>3496.4999999999991</v>
      </c>
      <c r="TL45" s="348">
        <f t="shared" si="2616"/>
        <v>3496.4999999999995</v>
      </c>
      <c r="TM45" s="348">
        <f t="shared" si="2616"/>
        <v>3496.4999999999995</v>
      </c>
      <c r="TN45" s="348">
        <f t="shared" si="2616"/>
        <v>3496.4999999999995</v>
      </c>
      <c r="TO45" s="348">
        <f t="shared" si="2616"/>
        <v>3496.4999999999995</v>
      </c>
      <c r="TP45" s="348">
        <f t="shared" ref="TP45:WA45" si="2617">+FO45/FO6</f>
        <v>3496.4999999999995</v>
      </c>
      <c r="TQ45" s="348">
        <f t="shared" si="2617"/>
        <v>3496.4999999999995</v>
      </c>
      <c r="TR45" s="348">
        <f t="shared" si="2617"/>
        <v>3496.4999999999995</v>
      </c>
      <c r="TS45" s="348">
        <f t="shared" si="2617"/>
        <v>3496.4999999999995</v>
      </c>
      <c r="TT45" s="348">
        <f t="shared" si="2617"/>
        <v>3496.4999999999991</v>
      </c>
      <c r="TU45" s="348">
        <f t="shared" si="2617"/>
        <v>3496.4999999999991</v>
      </c>
      <c r="TV45" s="348">
        <f t="shared" si="2617"/>
        <v>3496.4999999999991</v>
      </c>
      <c r="TW45" s="348">
        <f t="shared" si="2617"/>
        <v>3496.4999999999995</v>
      </c>
      <c r="TX45" s="348">
        <f t="shared" si="2617"/>
        <v>3496.4999999999995</v>
      </c>
      <c r="TY45" s="348">
        <f t="shared" si="2617"/>
        <v>3496.4999999999995</v>
      </c>
      <c r="TZ45" s="348">
        <f t="shared" si="2617"/>
        <v>3496.4999999999995</v>
      </c>
      <c r="UA45" s="348">
        <f t="shared" si="2617"/>
        <v>3496.4999999999995</v>
      </c>
      <c r="UB45" s="348">
        <f t="shared" si="2617"/>
        <v>3496.4999999999995</v>
      </c>
      <c r="UC45" s="348">
        <f t="shared" si="2617"/>
        <v>3496.4999999999995</v>
      </c>
      <c r="UD45" s="348">
        <f t="shared" si="2617"/>
        <v>3496.4999999999995</v>
      </c>
      <c r="UE45" s="348">
        <f t="shared" si="2617"/>
        <v>3496.4999999999995</v>
      </c>
      <c r="UF45" s="348">
        <f t="shared" si="2617"/>
        <v>3496.4999999999991</v>
      </c>
      <c r="UG45" s="348">
        <f t="shared" si="2617"/>
        <v>3496.4999999999991</v>
      </c>
      <c r="UH45" s="348">
        <f t="shared" si="2617"/>
        <v>3496.4999999999986</v>
      </c>
      <c r="UI45" s="348">
        <f t="shared" si="2617"/>
        <v>3496.4999999999991</v>
      </c>
      <c r="UJ45" s="348">
        <f t="shared" si="2617"/>
        <v>3496.4999999999991</v>
      </c>
      <c r="UK45" s="348">
        <f t="shared" si="2617"/>
        <v>3496.4999999999986</v>
      </c>
      <c r="UL45" s="348">
        <f t="shared" si="2617"/>
        <v>3496.4999999999991</v>
      </c>
      <c r="UM45" s="348">
        <f t="shared" si="2617"/>
        <v>3496.4999999999991</v>
      </c>
      <c r="UN45" s="348">
        <f t="shared" si="2617"/>
        <v>3496.4999999999991</v>
      </c>
      <c r="UO45" s="348">
        <f t="shared" si="2617"/>
        <v>3496.4999999999991</v>
      </c>
      <c r="UP45" s="348">
        <f t="shared" si="2617"/>
        <v>3496.4999999999995</v>
      </c>
      <c r="UQ45" s="348">
        <f t="shared" si="2617"/>
        <v>3496.4999999999986</v>
      </c>
      <c r="UR45" s="348">
        <f t="shared" si="2617"/>
        <v>3496.4999999999991</v>
      </c>
      <c r="US45" s="348">
        <f t="shared" si="2617"/>
        <v>3496.4999999999991</v>
      </c>
      <c r="UT45" s="348">
        <f t="shared" si="2617"/>
        <v>3496.4999999999991</v>
      </c>
      <c r="UU45" s="348">
        <f t="shared" si="2617"/>
        <v>3496.4999999999991</v>
      </c>
      <c r="UV45" s="348">
        <f t="shared" si="2617"/>
        <v>3496.4999999999991</v>
      </c>
      <c r="UW45" s="348">
        <f t="shared" si="2617"/>
        <v>3496.4999999999991</v>
      </c>
      <c r="UX45" s="348">
        <f t="shared" si="2617"/>
        <v>3496.4999999999991</v>
      </c>
      <c r="UY45" s="348">
        <f t="shared" si="2617"/>
        <v>3496.4999999999991</v>
      </c>
      <c r="UZ45" s="348">
        <f t="shared" si="2617"/>
        <v>3496.4999999999991</v>
      </c>
      <c r="VA45" s="348">
        <f t="shared" si="2617"/>
        <v>3496.4999999999995</v>
      </c>
      <c r="VB45" s="348">
        <f t="shared" si="2617"/>
        <v>3496.4999999999995</v>
      </c>
      <c r="VC45" s="348">
        <f t="shared" si="2617"/>
        <v>3496.4999999999986</v>
      </c>
      <c r="VD45" s="348">
        <f t="shared" si="2617"/>
        <v>3496.4999999999986</v>
      </c>
      <c r="VE45" s="348">
        <f t="shared" si="2617"/>
        <v>3496.4999999999991</v>
      </c>
      <c r="VF45" s="348">
        <f t="shared" si="2617"/>
        <v>3496.4999999999991</v>
      </c>
      <c r="VG45" s="348">
        <f t="shared" si="2617"/>
        <v>3496.4999999999991</v>
      </c>
      <c r="VH45" s="348">
        <f t="shared" si="2617"/>
        <v>3496.4999999999991</v>
      </c>
      <c r="VI45" s="348">
        <f t="shared" si="2617"/>
        <v>3496.4999999999991</v>
      </c>
      <c r="VJ45" s="348">
        <f t="shared" si="2617"/>
        <v>3496.4999999999991</v>
      </c>
      <c r="VK45" s="348">
        <f t="shared" si="2617"/>
        <v>4661.9999999999991</v>
      </c>
      <c r="VL45" s="348">
        <f t="shared" si="2617"/>
        <v>4661.9999999999991</v>
      </c>
      <c r="VM45" s="348">
        <f t="shared" si="2617"/>
        <v>4661.9999999999991</v>
      </c>
      <c r="VN45" s="348">
        <f t="shared" si="2617"/>
        <v>4661.9999999999991</v>
      </c>
      <c r="VO45" s="348">
        <f t="shared" si="2617"/>
        <v>4661.9999999999991</v>
      </c>
      <c r="VP45" s="348">
        <f t="shared" si="2617"/>
        <v>4661.9999999999991</v>
      </c>
      <c r="VQ45" s="348">
        <f t="shared" si="2617"/>
        <v>4661.9999999999991</v>
      </c>
      <c r="VR45" s="348">
        <f t="shared" si="2617"/>
        <v>4661.9999999999991</v>
      </c>
      <c r="VS45" s="348">
        <f t="shared" si="2617"/>
        <v>4661.9999999999991</v>
      </c>
      <c r="VT45" s="348">
        <f t="shared" si="2617"/>
        <v>4661.9999999999991</v>
      </c>
      <c r="VU45" s="348">
        <f t="shared" si="2617"/>
        <v>4661.9999999999991</v>
      </c>
      <c r="VV45" s="348">
        <f t="shared" si="2617"/>
        <v>4661.9999999999991</v>
      </c>
      <c r="VW45" s="348">
        <f t="shared" si="2617"/>
        <v>4661.9999999999991</v>
      </c>
      <c r="VX45" s="348">
        <f t="shared" si="2617"/>
        <v>4661.9999999999991</v>
      </c>
      <c r="VY45" s="348">
        <f t="shared" si="2617"/>
        <v>4661.9999999999991</v>
      </c>
      <c r="VZ45" s="348">
        <f t="shared" si="2617"/>
        <v>4661.9999999999991</v>
      </c>
      <c r="WA45" s="348">
        <f t="shared" si="2617"/>
        <v>4661.9999999999991</v>
      </c>
      <c r="WB45" s="348">
        <f t="shared" ref="WB45:YM45" si="2618">+IA45/IA6</f>
        <v>4661.9999999999991</v>
      </c>
      <c r="WC45" s="348">
        <f t="shared" si="2618"/>
        <v>4661.9999999999991</v>
      </c>
      <c r="WD45" s="348">
        <f t="shared" si="2618"/>
        <v>4661.9999999999991</v>
      </c>
      <c r="WE45" s="348">
        <f t="shared" si="2618"/>
        <v>4661.9999999999991</v>
      </c>
      <c r="WF45" s="348">
        <f t="shared" si="2618"/>
        <v>4661.9999999999991</v>
      </c>
      <c r="WG45" s="348">
        <f t="shared" si="2618"/>
        <v>4661.9999999999991</v>
      </c>
      <c r="WH45" s="348">
        <f t="shared" si="2618"/>
        <v>4661.9999999999991</v>
      </c>
      <c r="WI45" s="348">
        <f t="shared" si="2618"/>
        <v>4661.9999999999991</v>
      </c>
      <c r="WJ45" s="348">
        <f t="shared" si="2618"/>
        <v>4661.9999999999991</v>
      </c>
      <c r="WK45" s="348">
        <f t="shared" si="2618"/>
        <v>4661.9999999999991</v>
      </c>
      <c r="WL45" s="348">
        <f t="shared" si="2618"/>
        <v>4661.9999999999991</v>
      </c>
      <c r="WM45" s="348">
        <f t="shared" si="2618"/>
        <v>4661.9999999999991</v>
      </c>
      <c r="WN45" s="348">
        <f t="shared" si="2618"/>
        <v>4661.9999999999991</v>
      </c>
      <c r="WO45" s="348">
        <f t="shared" si="2618"/>
        <v>4661.9999999999991</v>
      </c>
      <c r="WP45" s="348">
        <f t="shared" si="2618"/>
        <v>4661.9999999999991</v>
      </c>
      <c r="WQ45" s="348">
        <f t="shared" si="2618"/>
        <v>4661.9999999999991</v>
      </c>
      <c r="WR45" s="348">
        <f t="shared" si="2618"/>
        <v>4661.9999999999991</v>
      </c>
      <c r="WS45" s="348">
        <f t="shared" si="2618"/>
        <v>4661.9999999999991</v>
      </c>
      <c r="WT45" s="348">
        <f t="shared" si="2618"/>
        <v>4661.9999999999991</v>
      </c>
      <c r="WU45" s="348">
        <f t="shared" si="2618"/>
        <v>4661.9999999999991</v>
      </c>
      <c r="WV45" s="348">
        <f t="shared" si="2618"/>
        <v>4661.9999999999991</v>
      </c>
      <c r="WW45" s="348">
        <f t="shared" si="2618"/>
        <v>4661.9999999999991</v>
      </c>
      <c r="WX45" s="348">
        <f t="shared" si="2618"/>
        <v>4661.9999999999991</v>
      </c>
      <c r="WY45" s="348">
        <f t="shared" si="2618"/>
        <v>4661.9999999999991</v>
      </c>
      <c r="WZ45" s="348">
        <f t="shared" si="2618"/>
        <v>4661.9999999999991</v>
      </c>
      <c r="XA45" s="348">
        <f t="shared" si="2618"/>
        <v>4661.9999999999991</v>
      </c>
      <c r="XB45" s="348">
        <f t="shared" si="2618"/>
        <v>4661.9999999999991</v>
      </c>
      <c r="XC45" s="348">
        <f t="shared" si="2618"/>
        <v>4661.9999999999991</v>
      </c>
      <c r="XD45" s="348">
        <f t="shared" si="2618"/>
        <v>4661.9999999999991</v>
      </c>
      <c r="XE45" s="348">
        <f t="shared" si="2618"/>
        <v>4661.9999999999991</v>
      </c>
      <c r="XF45" s="348">
        <f t="shared" si="2618"/>
        <v>4661.9999999999991</v>
      </c>
      <c r="XG45" s="348">
        <f t="shared" si="2618"/>
        <v>4661.9999999999991</v>
      </c>
      <c r="XH45" s="348">
        <f t="shared" si="2618"/>
        <v>4661.9999999999991</v>
      </c>
      <c r="XI45" s="348">
        <f t="shared" si="2618"/>
        <v>4661.9999999999991</v>
      </c>
      <c r="XJ45" s="348">
        <f t="shared" si="2618"/>
        <v>4661.9999999999991</v>
      </c>
      <c r="XK45" s="348">
        <f t="shared" si="2618"/>
        <v>4661.9999999999991</v>
      </c>
      <c r="XL45" s="348">
        <f t="shared" si="2618"/>
        <v>4661.9999999999991</v>
      </c>
      <c r="XM45" s="348">
        <f t="shared" si="2618"/>
        <v>4661.9999999999991</v>
      </c>
      <c r="XN45" s="348">
        <f t="shared" si="2618"/>
        <v>4661.9999999999991</v>
      </c>
      <c r="XO45" s="348">
        <f t="shared" si="2618"/>
        <v>4661.9999999999991</v>
      </c>
      <c r="XP45" s="348">
        <f t="shared" si="2618"/>
        <v>4661.9999999999991</v>
      </c>
      <c r="XQ45" s="348">
        <f t="shared" si="2618"/>
        <v>4661.9999999999991</v>
      </c>
      <c r="XR45" s="348">
        <f t="shared" si="2618"/>
        <v>4661.9999999999991</v>
      </c>
      <c r="XS45" s="348">
        <f t="shared" si="2618"/>
        <v>4661.9999999999991</v>
      </c>
      <c r="XT45" s="348">
        <f t="shared" si="2618"/>
        <v>4661.9999999999991</v>
      </c>
      <c r="XU45" s="348">
        <f t="shared" si="2618"/>
        <v>4661.9999999999991</v>
      </c>
      <c r="XV45" s="348">
        <f t="shared" si="2618"/>
        <v>4661.9999999999991</v>
      </c>
      <c r="XW45" s="348">
        <f t="shared" si="2618"/>
        <v>4661.9999999999991</v>
      </c>
      <c r="XX45" s="348">
        <f t="shared" si="2618"/>
        <v>4661.9999999999991</v>
      </c>
      <c r="XY45" s="348">
        <f t="shared" si="2618"/>
        <v>4661.9999999999991</v>
      </c>
      <c r="XZ45" s="348">
        <f t="shared" si="2618"/>
        <v>4661.9999999999991</v>
      </c>
      <c r="YA45" s="348">
        <f t="shared" si="2618"/>
        <v>4661.9999999999991</v>
      </c>
      <c r="YB45" s="348">
        <f t="shared" si="2618"/>
        <v>4661.9999999999991</v>
      </c>
      <c r="YC45" s="348">
        <f t="shared" si="2618"/>
        <v>4661.9999999999991</v>
      </c>
      <c r="YD45" s="348">
        <f t="shared" si="2618"/>
        <v>4661.9999999999991</v>
      </c>
      <c r="YE45" s="348">
        <f t="shared" si="2618"/>
        <v>4661.9999999999991</v>
      </c>
      <c r="YF45" s="348">
        <f t="shared" si="2618"/>
        <v>4661.9999999999991</v>
      </c>
      <c r="YG45" s="348">
        <f t="shared" si="2618"/>
        <v>4661.9999999999991</v>
      </c>
      <c r="YH45" s="348">
        <f t="shared" si="2618"/>
        <v>4661.9999999999991</v>
      </c>
      <c r="YI45" s="348">
        <f t="shared" si="2618"/>
        <v>4661.9999999999991</v>
      </c>
      <c r="YJ45" s="348">
        <f t="shared" si="2618"/>
        <v>4661.9999999999991</v>
      </c>
      <c r="YK45" s="348">
        <f t="shared" si="2618"/>
        <v>4661.9999999999991</v>
      </c>
      <c r="YL45" s="348">
        <f t="shared" si="2618"/>
        <v>4661.9999999999991</v>
      </c>
      <c r="YM45" s="348">
        <f t="shared" si="2618"/>
        <v>4661.9999999999991</v>
      </c>
      <c r="YN45" s="348">
        <f t="shared" ref="YN45:AAY45" si="2619">+KM45/KM6</f>
        <v>4661.9999999999991</v>
      </c>
      <c r="YO45" s="348">
        <f t="shared" si="2619"/>
        <v>4661.9999999999991</v>
      </c>
      <c r="YP45" s="348">
        <f t="shared" si="2619"/>
        <v>4661.9999999999991</v>
      </c>
      <c r="YQ45" s="348">
        <f t="shared" si="2619"/>
        <v>4661.9999999999991</v>
      </c>
      <c r="YR45" s="348">
        <f t="shared" si="2619"/>
        <v>4661.9999999999991</v>
      </c>
      <c r="YS45" s="348">
        <f t="shared" si="2619"/>
        <v>4661.9999999999991</v>
      </c>
      <c r="YT45" s="348">
        <f t="shared" si="2619"/>
        <v>4661.9999999999991</v>
      </c>
      <c r="YU45" s="348">
        <f t="shared" si="2619"/>
        <v>4661.9999999999991</v>
      </c>
      <c r="YV45" s="348">
        <f t="shared" si="2619"/>
        <v>4661.9999999999991</v>
      </c>
      <c r="YW45" s="348">
        <f t="shared" si="2619"/>
        <v>4661.9999999999991</v>
      </c>
      <c r="YX45" s="348">
        <f t="shared" si="2619"/>
        <v>4661.9999999999991</v>
      </c>
      <c r="YY45" s="348">
        <f t="shared" si="2619"/>
        <v>4661.9999999999991</v>
      </c>
      <c r="YZ45" s="348">
        <f t="shared" si="2619"/>
        <v>4661.9999999999991</v>
      </c>
      <c r="ZA45" s="348">
        <f t="shared" si="2619"/>
        <v>4661.9999999999991</v>
      </c>
      <c r="ZB45" s="348">
        <f t="shared" si="2619"/>
        <v>4661.9999999999991</v>
      </c>
      <c r="ZC45" s="348">
        <f t="shared" si="2619"/>
        <v>4661.9999999999991</v>
      </c>
      <c r="ZD45" s="348">
        <f t="shared" si="2619"/>
        <v>4661.9999999999991</v>
      </c>
      <c r="ZE45" s="348">
        <f t="shared" si="2619"/>
        <v>4661.9999999999991</v>
      </c>
      <c r="ZF45" s="348">
        <f t="shared" si="2619"/>
        <v>4661.9999999999991</v>
      </c>
      <c r="ZG45" s="348">
        <f t="shared" si="2619"/>
        <v>4661.9999999999991</v>
      </c>
      <c r="ZH45" s="348">
        <f t="shared" si="2619"/>
        <v>4661.9999999999991</v>
      </c>
      <c r="ZI45" s="348">
        <f t="shared" si="2619"/>
        <v>4661.9999999999991</v>
      </c>
      <c r="ZJ45" s="348">
        <f t="shared" si="2619"/>
        <v>4661.9999999999991</v>
      </c>
      <c r="ZK45" s="348">
        <f t="shared" si="2619"/>
        <v>4661.9999999999991</v>
      </c>
      <c r="ZL45" s="348">
        <f t="shared" si="2619"/>
        <v>4661.9999999999991</v>
      </c>
      <c r="ZM45" s="348">
        <f t="shared" si="2619"/>
        <v>4661.9999999999991</v>
      </c>
      <c r="ZN45" s="348">
        <f t="shared" si="2619"/>
        <v>4661.9999999999991</v>
      </c>
      <c r="ZO45" s="348">
        <f t="shared" si="2619"/>
        <v>4661.9999999999991</v>
      </c>
      <c r="ZP45" s="348">
        <f t="shared" si="2619"/>
        <v>4661.9999999999991</v>
      </c>
      <c r="ZQ45" s="348">
        <f t="shared" si="2619"/>
        <v>4661.9999999999991</v>
      </c>
      <c r="ZR45" s="348">
        <f t="shared" si="2619"/>
        <v>4661.9999999999991</v>
      </c>
      <c r="ZS45" s="348">
        <f t="shared" si="2619"/>
        <v>4661.9999999999991</v>
      </c>
      <c r="ZT45" s="348">
        <f t="shared" si="2619"/>
        <v>4661.9999999999991</v>
      </c>
      <c r="ZU45" s="348">
        <f t="shared" si="2619"/>
        <v>4661.9999999999991</v>
      </c>
      <c r="ZV45" s="348">
        <f t="shared" si="2619"/>
        <v>4661.9999999999991</v>
      </c>
      <c r="ZW45" s="348">
        <f t="shared" si="2619"/>
        <v>4661.9999999999991</v>
      </c>
      <c r="ZX45" s="348">
        <f t="shared" si="2619"/>
        <v>4661.9999999999991</v>
      </c>
      <c r="ZY45" s="348">
        <f t="shared" si="2619"/>
        <v>4661.9999999999991</v>
      </c>
      <c r="ZZ45" s="348">
        <f t="shared" si="2619"/>
        <v>4661.9999999999991</v>
      </c>
      <c r="AAA45" s="348">
        <f t="shared" si="2619"/>
        <v>4661.9999999999991</v>
      </c>
      <c r="AAB45" s="348">
        <f t="shared" si="2619"/>
        <v>4661.9999999999991</v>
      </c>
      <c r="AAC45" s="348">
        <f t="shared" si="2619"/>
        <v>4661.9999999999991</v>
      </c>
      <c r="AAD45" s="348">
        <f t="shared" si="2619"/>
        <v>4661.9999999999991</v>
      </c>
      <c r="AAE45" s="348">
        <f t="shared" si="2619"/>
        <v>4661.9999999999991</v>
      </c>
      <c r="AAF45" s="348">
        <f t="shared" si="2619"/>
        <v>4661.9999999999991</v>
      </c>
      <c r="AAG45" s="348">
        <f t="shared" si="2619"/>
        <v>4661.9999999999991</v>
      </c>
      <c r="AAH45" s="348">
        <f t="shared" si="2619"/>
        <v>4661.9999999999991</v>
      </c>
      <c r="AAI45" s="348">
        <f t="shared" si="2619"/>
        <v>4661.9999999999991</v>
      </c>
      <c r="AAJ45" s="348">
        <f t="shared" si="2619"/>
        <v>4661.9999999999991</v>
      </c>
      <c r="AAK45" s="348">
        <f t="shared" si="2619"/>
        <v>4661.9999999999991</v>
      </c>
      <c r="AAL45" s="348">
        <f t="shared" si="2619"/>
        <v>4661.9999999999991</v>
      </c>
      <c r="AAM45" s="348">
        <f t="shared" si="2619"/>
        <v>4661.9999999999991</v>
      </c>
      <c r="AAN45" s="348">
        <f t="shared" si="2619"/>
        <v>4661.9999999999991</v>
      </c>
      <c r="AAO45" s="348">
        <f t="shared" si="2619"/>
        <v>4661.9999999999991</v>
      </c>
      <c r="AAP45" s="348">
        <f t="shared" si="2619"/>
        <v>4661.9999999999991</v>
      </c>
      <c r="AAQ45" s="348">
        <f t="shared" si="2619"/>
        <v>4661.9999999999991</v>
      </c>
      <c r="AAR45" s="348">
        <f t="shared" si="2619"/>
        <v>4661.9999999999991</v>
      </c>
      <c r="AAS45" s="348">
        <f t="shared" si="2619"/>
        <v>4661.9999999999991</v>
      </c>
      <c r="AAT45" s="348">
        <f t="shared" si="2619"/>
        <v>4661.9999999999991</v>
      </c>
      <c r="AAU45" s="348">
        <f t="shared" si="2619"/>
        <v>4661.9999999999991</v>
      </c>
      <c r="AAV45" s="348">
        <f t="shared" si="2619"/>
        <v>4661.9999999999991</v>
      </c>
      <c r="AAW45" s="348">
        <f t="shared" si="2619"/>
        <v>4661.9999999999991</v>
      </c>
      <c r="AAX45" s="348">
        <f t="shared" si="2619"/>
        <v>4661.9999999999991</v>
      </c>
      <c r="AAY45" s="348">
        <f t="shared" si="2619"/>
        <v>4661.9999999999991</v>
      </c>
      <c r="AAZ45" s="348">
        <f t="shared" ref="AAZ45:ACQ45" si="2620">+MY45/MY6</f>
        <v>4661.9999999999991</v>
      </c>
      <c r="ABA45" s="348">
        <f t="shared" si="2620"/>
        <v>4661.9999999999991</v>
      </c>
      <c r="ABB45" s="348">
        <f t="shared" si="2620"/>
        <v>4661.9999999999991</v>
      </c>
      <c r="ABC45" s="348">
        <f t="shared" si="2620"/>
        <v>4661.9999999999991</v>
      </c>
      <c r="ABD45" s="348">
        <f t="shared" si="2620"/>
        <v>4661.9999999999991</v>
      </c>
      <c r="ABE45" s="348">
        <f t="shared" si="2620"/>
        <v>4661.9999999999991</v>
      </c>
      <c r="ABF45" s="348">
        <f t="shared" si="2620"/>
        <v>4661.9999999999991</v>
      </c>
      <c r="ABG45" s="348">
        <f t="shared" si="2620"/>
        <v>4661.9999999999991</v>
      </c>
      <c r="ABH45" s="348">
        <f t="shared" si="2620"/>
        <v>4662</v>
      </c>
      <c r="ABI45" s="348">
        <f t="shared" si="2620"/>
        <v>4662</v>
      </c>
      <c r="ABJ45" s="348">
        <f t="shared" si="2620"/>
        <v>4662</v>
      </c>
      <c r="ABK45" s="348">
        <f t="shared" si="2620"/>
        <v>4662</v>
      </c>
      <c r="ABL45" s="348">
        <f t="shared" si="2620"/>
        <v>4662</v>
      </c>
      <c r="ABM45" s="348">
        <f t="shared" si="2620"/>
        <v>4662</v>
      </c>
      <c r="ABN45" s="348">
        <f t="shared" si="2620"/>
        <v>4662</v>
      </c>
      <c r="ABO45" s="348">
        <f t="shared" si="2620"/>
        <v>4662</v>
      </c>
      <c r="ABP45" s="348">
        <f t="shared" si="2620"/>
        <v>4662</v>
      </c>
      <c r="ABQ45" s="348">
        <f t="shared" si="2620"/>
        <v>4662</v>
      </c>
      <c r="ABR45" s="348">
        <f t="shared" si="2620"/>
        <v>4662</v>
      </c>
      <c r="ABS45" s="348">
        <f t="shared" si="2620"/>
        <v>4662</v>
      </c>
      <c r="ABT45" s="348">
        <f t="shared" si="2620"/>
        <v>4662</v>
      </c>
      <c r="ABU45" s="348">
        <f t="shared" si="2620"/>
        <v>4662</v>
      </c>
      <c r="ABV45" s="348">
        <f t="shared" si="2620"/>
        <v>4662</v>
      </c>
      <c r="ABW45" s="348">
        <f t="shared" si="2620"/>
        <v>4662</v>
      </c>
      <c r="ABX45" s="348">
        <f t="shared" si="2620"/>
        <v>4662</v>
      </c>
      <c r="ABY45" s="348">
        <f t="shared" si="2620"/>
        <v>4662</v>
      </c>
      <c r="ABZ45" s="348">
        <f t="shared" si="2620"/>
        <v>4662</v>
      </c>
      <c r="ACA45" s="348">
        <f t="shared" si="2620"/>
        <v>4662</v>
      </c>
      <c r="ACB45" s="348">
        <f t="shared" si="2620"/>
        <v>4662</v>
      </c>
      <c r="ACC45" s="348">
        <f t="shared" si="2620"/>
        <v>4662</v>
      </c>
      <c r="ACD45" s="348">
        <f t="shared" si="2620"/>
        <v>4662</v>
      </c>
      <c r="ACE45" s="348">
        <f t="shared" si="2620"/>
        <v>4662</v>
      </c>
      <c r="ACF45" s="348">
        <f t="shared" si="2620"/>
        <v>4662</v>
      </c>
      <c r="ACG45" s="348">
        <f t="shared" si="2620"/>
        <v>4662</v>
      </c>
      <c r="ACH45" s="348">
        <f t="shared" si="2620"/>
        <v>4662</v>
      </c>
      <c r="ACI45" s="348">
        <f t="shared" si="2620"/>
        <v>4662</v>
      </c>
      <c r="ACJ45" s="348">
        <f t="shared" si="2620"/>
        <v>4662</v>
      </c>
      <c r="ACK45" s="348">
        <f t="shared" si="2620"/>
        <v>4662</v>
      </c>
      <c r="ACL45" s="348">
        <f t="shared" si="2620"/>
        <v>4662</v>
      </c>
      <c r="ACM45" s="348">
        <f t="shared" si="2620"/>
        <v>4662</v>
      </c>
      <c r="ACN45" s="348">
        <f t="shared" si="2620"/>
        <v>4662</v>
      </c>
      <c r="ACO45" s="348">
        <f t="shared" si="2620"/>
        <v>4662</v>
      </c>
      <c r="ACP45" s="348">
        <f t="shared" si="2620"/>
        <v>4662</v>
      </c>
      <c r="ACQ45" s="348">
        <f t="shared" si="2620"/>
        <v>4662</v>
      </c>
      <c r="ACR45" s="348">
        <f>+(LOOKUP(ACR5-ACR6+1,$OQ$3:$ACQ$3,$OQ$45:$ACQ$45)+LOOKUP(ACR5-ACR6+2,$OQ$3:$ACQ$3,$OQ$45:$ACQ$45))</f>
        <v>4661.9999999999991</v>
      </c>
      <c r="ACS45" s="348" cm="1">
        <f t="array" ref="ACS45">+(LOOKUP(ACS5-ACS6+1,$OQ$3:$ACQ$3,$OQ$45:$ACQ$45+LOOKUP(ACS5-ACS6+2,$OQ$3:$ACQ$3,$OQ$45:$ACQ$45+LOOKUP(ACS5-ACS6+3,$OQ$3:$ACQ$3,$OQ$45:$ACQ$45+LOOKUP(ACS5-ACS6+4,$OQ$3:$ACQ$3,$OQ$45:$ACQ$45+LOOKUP(ACS5-ACS6+5,$OQ$3:$ACQ$3,$OQ$45:$ACQ$45+LOOKUP(ACS5-ACS6+6,$OQ$3:$ACQ$3,$OQ$45:$ACQ$45+LOOKUP(ACS5-ACS6+7,$OQ$3:$ACQ$3,$OQ$45:$ACQ$45))))))))</f>
        <v>16316.999999999998</v>
      </c>
      <c r="ACT45" s="348" cm="1">
        <f t="array" ref="ACT45">+(LOOKUP(ACT5-ACT6+1,$OQ$3:$ACQ$3,$OQ$45:$ACQ$45+LOOKUP(ACT5-ACT6+2,$OQ$3:$ACQ$3,$OQ$45:$ACQ$45+LOOKUP(ACT5-ACT6+3,$OQ$3:$ACQ$3,$OQ$45:$ACQ$45+LOOKUP(ACT5-ACT6+4,$OQ$3:$ACQ$3,$OQ$45:$ACQ$45+LOOKUP(ACT5-ACT6+5,$OQ$3:$ACQ$3,$OQ$45:$ACQ$45+LOOKUP(ACT5-ACT6+6,$OQ$3:$ACQ$3,$OQ$45:$ACQ$45+LOOKUP(ACT5-ACT6+7,$OQ$3:$ACQ$3,$OQ$45:$ACQ$45))))))))</f>
        <v>16316.999999999998</v>
      </c>
      <c r="ACU45" s="348" cm="1">
        <f t="array" ref="ACU45">+(LOOKUP(ACU5-ACU6+1,$OQ$3:$ACQ$3,$OQ$45:$ACQ$45+LOOKUP(ACU5-ACU6+2,$OQ$3:$ACQ$3,$OQ$45:$ACQ$45+LOOKUP(ACU5-ACU6+3,$OQ$3:$ACQ$3,$OQ$45:$ACQ$45+LOOKUP(ACU5-ACU6+4,$OQ$3:$ACQ$3,$OQ$45:$ACQ$45+LOOKUP(ACU5-ACU6+5,$OQ$3:$ACQ$3,$OQ$45:$ACQ$45+LOOKUP(ACU5-ACU6+6,$OQ$3:$ACQ$3,$OQ$45:$ACQ$45+LOOKUP(ACU5-ACU6+7,$OQ$3:$ACQ$3,$OQ$45:$ACQ$45))))))))</f>
        <v>16316.999999999998</v>
      </c>
      <c r="ACV45" s="348" cm="1">
        <f t="array" ref="ACV45">+(LOOKUP(ACV5-ACV6+1,$OQ$3:$ACQ$3,$OQ$45:$ACQ$45+LOOKUP(ACV5-ACV6+2,$OQ$3:$ACQ$3,$OQ$45:$ACQ$45+LOOKUP(ACV5-ACV6+3,$OQ$3:$ACQ$3,$OQ$45:$ACQ$45+LOOKUP(ACV5-ACV6+4,$OQ$3:$ACQ$3,$OQ$45:$ACQ$45+LOOKUP(ACV5-ACV6+5,$OQ$3:$ACQ$3,$OQ$45:$ACQ$45+LOOKUP(ACV5-ACV6+6,$OQ$3:$ACQ$3,$OQ$45:$ACQ$45+LOOKUP(ACV5-ACV6+7,$OQ$3:$ACQ$3,$OQ$45:$ACQ$45))))))))</f>
        <v>16316.999999999998</v>
      </c>
      <c r="ACW45" s="348" cm="1">
        <f t="array" ref="ACW45">+(LOOKUP(ACW5-ACW6+1,$OQ$3:$ACQ$3,$OQ$45:$ACQ$45+LOOKUP(ACW5-ACW6+2,$OQ$3:$ACQ$3,$OQ$45:$ACQ$45+LOOKUP(ACW5-ACW6+3,$OQ$3:$ACQ$3,$OQ$45:$ACQ$45+LOOKUP(ACW5-ACW6+4,$OQ$3:$ACQ$3,$OQ$45:$ACQ$45+LOOKUP(ACW5-ACW6+5,$OQ$3:$ACQ$3,$OQ$45:$ACQ$45+LOOKUP(ACW5-ACW6+6,$OQ$3:$ACQ$3,$OQ$45:$ACQ$45+LOOKUP(ACW5-ACW6+7,$OQ$3:$ACQ$3,$OQ$45:$ACQ$45))))))))</f>
        <v>16316.999999999998</v>
      </c>
      <c r="ACX45" s="348" cm="1">
        <f t="array" ref="ACX45">+(LOOKUP(ACX5-ACX6+1,$OQ$3:$ACQ$3,$OQ$45:$ACQ$45+LOOKUP(ACX5-ACX6+2,$OQ$3:$ACQ$3,$OQ$45:$ACQ$45+LOOKUP(ACX5-ACX6+3,$OQ$3:$ACQ$3,$OQ$45:$ACQ$45+LOOKUP(ACX5-ACX6+4,$OQ$3:$ACQ$3,$OQ$45:$ACQ$45+LOOKUP(ACX5-ACX6+5,$OQ$3:$ACQ$3,$OQ$45:$ACQ$45+LOOKUP(ACX5-ACX6+6,$OQ$3:$ACQ$3,$OQ$45:$ACQ$45+LOOKUP(ACX5-ACX6+7,$OQ$3:$ACQ$3,$OQ$45:$ACQ$45))))))))</f>
        <v>16316.999999999998</v>
      </c>
      <c r="ACY45" s="348" cm="1">
        <f t="array" ref="ACY45">+(LOOKUP(ACY5-ACY6+1,$OQ$3:$ACQ$3,$OQ$45:$ACQ$45+LOOKUP(ACY5-ACY6+2,$OQ$3:$ACQ$3,$OQ$45:$ACQ$45+LOOKUP(ACY5-ACY6+3,$OQ$3:$ACQ$3,$OQ$45:$ACQ$45+LOOKUP(ACY5-ACY6+4,$OQ$3:$ACQ$3,$OQ$45:$ACQ$45+LOOKUP(ACY5-ACY6+5,$OQ$3:$ACQ$3,$OQ$45:$ACQ$45+LOOKUP(ACY5-ACY6+6,$OQ$3:$ACQ$3,$OQ$45:$ACQ$45+LOOKUP(ACY5-ACY6+7,$OQ$3:$ACQ$3,$OQ$45:$ACQ$45))))))))</f>
        <v>16316.999999999998</v>
      </c>
      <c r="ACZ45" s="348" cm="1">
        <f t="array" ref="ACZ45">+(LOOKUP(ACZ5-ACZ6+1,$OQ$3:$ACQ$3,$OQ$45:$ACQ$45+LOOKUP(ACZ5-ACZ6+2,$OQ$3:$ACQ$3,$OQ$45:$ACQ$45+LOOKUP(ACZ5-ACZ6+3,$OQ$3:$ACQ$3,$OQ$45:$ACQ$45+LOOKUP(ACZ5-ACZ6+4,$OQ$3:$ACQ$3,$OQ$45:$ACQ$45+LOOKUP(ACZ5-ACZ6+5,$OQ$3:$ACQ$3,$OQ$45:$ACQ$45+LOOKUP(ACZ5-ACZ6+6,$OQ$3:$ACQ$3,$OQ$45:$ACQ$45+LOOKUP(ACZ5-ACZ6+7,$OQ$3:$ACQ$3,$OQ$45:$ACQ$45))))))))</f>
        <v>16316.999999999998</v>
      </c>
      <c r="ADA45" s="348" cm="1">
        <f t="array" ref="ADA45">+(LOOKUP(ADA5-ADA6+1,$OQ$3:$ACQ$3,$OQ$45:$ACQ$45+LOOKUP(ADA5-ADA6+2,$OQ$3:$ACQ$3,$OQ$45:$ACQ$45+LOOKUP(ADA5-ADA6+3,$OQ$3:$ACQ$3,$OQ$45:$ACQ$45+LOOKUP(ADA5-ADA6+4,$OQ$3:$ACQ$3,$OQ$45:$ACQ$45+LOOKUP(ADA5-ADA6+5,$OQ$3:$ACQ$3,$OQ$45:$ACQ$45+LOOKUP(ADA5-ADA6+6,$OQ$3:$ACQ$3,$OQ$45:$ACQ$45+LOOKUP(ADA5-ADA6+7,$OQ$3:$ACQ$3,$OQ$45:$ACQ$45))))))))</f>
        <v>16316.999999999998</v>
      </c>
      <c r="ADB45" s="348" cm="1">
        <f t="array" ref="ADB45">+(LOOKUP(ADB5-ADB6+1,$OQ$3:$ACQ$3,$OQ$45:$ACQ$45+LOOKUP(ADB5-ADB6+2,$OQ$3:$ACQ$3,$OQ$45:$ACQ$45+LOOKUP(ADB5-ADB6+3,$OQ$3:$ACQ$3,$OQ$45:$ACQ$45+LOOKUP(ADB5-ADB6+4,$OQ$3:$ACQ$3,$OQ$45:$ACQ$45+LOOKUP(ADB5-ADB6+5,$OQ$3:$ACQ$3,$OQ$45:$ACQ$45+LOOKUP(ADB5-ADB6+6,$OQ$3:$ACQ$3,$OQ$45:$ACQ$45+LOOKUP(ADB5-ADB6+7,$OQ$3:$ACQ$3,$OQ$45:$ACQ$45))))))))</f>
        <v>16316.999999999998</v>
      </c>
      <c r="ADC45" s="348" cm="1">
        <f t="array" ref="ADC45">+(LOOKUP(ADC5-ADC6+1,$OQ$3:$ACQ$3,$OQ$45:$ACQ$45+LOOKUP(ADC5-ADC6+2,$OQ$3:$ACQ$3,$OQ$45:$ACQ$45+LOOKUP(ADC5-ADC6+3,$OQ$3:$ACQ$3,$OQ$45:$ACQ$45+LOOKUP(ADC5-ADC6+4,$OQ$3:$ACQ$3,$OQ$45:$ACQ$45+LOOKUP(ADC5-ADC6+5,$OQ$3:$ACQ$3,$OQ$45:$ACQ$45+LOOKUP(ADC5-ADC6+6,$OQ$3:$ACQ$3,$OQ$45:$ACQ$45+LOOKUP(ADC5-ADC6+7,$OQ$3:$ACQ$3,$OQ$45:$ACQ$45))))))))</f>
        <v>16316.999999999998</v>
      </c>
      <c r="ADD45" s="348" cm="1">
        <f t="array" ref="ADD45">+(LOOKUP(ADD5-ADD6+1,$OQ$3:$ACQ$3,$OQ$45:$ACQ$45+LOOKUP(ADD5-ADD6+2,$OQ$3:$ACQ$3,$OQ$45:$ACQ$45+LOOKUP(ADD5-ADD6+3,$OQ$3:$ACQ$3,$OQ$45:$ACQ$45+LOOKUP(ADD5-ADD6+4,$OQ$3:$ACQ$3,$OQ$45:$ACQ$45+LOOKUP(ADD5-ADD6+5,$OQ$3:$ACQ$3,$OQ$45:$ACQ$45+LOOKUP(ADD5-ADD6+6,$OQ$3:$ACQ$3,$OQ$45:$ACQ$45+LOOKUP(ADD5-ADD6+7,$OQ$3:$ACQ$3,$OQ$45:$ACQ$45))))))))</f>
        <v>18407.209955806447</v>
      </c>
      <c r="ADE45" s="348" cm="1">
        <f t="array" ref="ADE45">+(LOOKUP(ADE5-ADE6+1,$OQ$3:$ACQ$3,$OQ$45:$ACQ$45+LOOKUP(ADE5-ADE6+2,$OQ$3:$ACQ$3,$OQ$45:$ACQ$45+LOOKUP(ADE5-ADE6+3,$OQ$3:$ACQ$3,$OQ$45:$ACQ$45+LOOKUP(ADE5-ADE6+4,$OQ$3:$ACQ$3,$OQ$45:$ACQ$45+LOOKUP(ADE5-ADE6+5,$OQ$3:$ACQ$3,$OQ$45:$ACQ$45+LOOKUP(ADE5-ADE6+6,$OQ$3:$ACQ$3,$OQ$45:$ACQ$45+LOOKUP(ADE5-ADE6+7,$OQ$3:$ACQ$3,$OQ$45:$ACQ$45))))))))</f>
        <v>23632.734845322575</v>
      </c>
      <c r="ADF45" s="348" cm="1">
        <f t="array" ref="ADF45">+(LOOKUP(ADF5-ADF6+1,$OQ$3:$ACQ$3,$OQ$45:$ACQ$45+LOOKUP(ADF5-ADF6+2,$OQ$3:$ACQ$3,$OQ$45:$ACQ$45+LOOKUP(ADF5-ADF6+3,$OQ$3:$ACQ$3,$OQ$45:$ACQ$45+LOOKUP(ADF5-ADF6+4,$OQ$3:$ACQ$3,$OQ$45:$ACQ$45+LOOKUP(ADF5-ADF6+5,$OQ$3:$ACQ$3,$OQ$45:$ACQ$45+LOOKUP(ADF5-ADF6+6,$OQ$3:$ACQ$3,$OQ$45:$ACQ$45+LOOKUP(ADF5-ADF6+7,$OQ$3:$ACQ$3,$OQ$45:$ACQ$45))))))))</f>
        <v>23632.734845322575</v>
      </c>
      <c r="ADG45" s="348" cm="1">
        <f t="array" ref="ADG45">+(LOOKUP(ADG5-ADG6+1,$OQ$3:$ACQ$3,$OQ$45:$ACQ$45+LOOKUP(ADG5-ADG6+2,$OQ$3:$ACQ$3,$OQ$45:$ACQ$45+LOOKUP(ADG5-ADG6+3,$OQ$3:$ACQ$3,$OQ$45:$ACQ$45+LOOKUP(ADG5-ADG6+4,$OQ$3:$ACQ$3,$OQ$45:$ACQ$45+LOOKUP(ADG5-ADG6+5,$OQ$3:$ACQ$3,$OQ$45:$ACQ$45+LOOKUP(ADG5-ADG6+6,$OQ$3:$ACQ$3,$OQ$45:$ACQ$45+LOOKUP(ADG5-ADG6+7,$OQ$3:$ACQ$3,$OQ$45:$ACQ$45))))))))</f>
        <v>23632.734845322575</v>
      </c>
      <c r="ADH45" s="348" cm="1">
        <f t="array" ref="ADH45">+(LOOKUP(ADH5-ADH6+1,$OQ$3:$ACQ$3,$OQ$45:$ACQ$45+LOOKUP(ADH5-ADH6+2,$OQ$3:$ACQ$3,$OQ$45:$ACQ$45+LOOKUP(ADH5-ADH6+3,$OQ$3:$ACQ$3,$OQ$45:$ACQ$45+LOOKUP(ADH5-ADH6+4,$OQ$3:$ACQ$3,$OQ$45:$ACQ$45+LOOKUP(ADH5-ADH6+5,$OQ$3:$ACQ$3,$OQ$45:$ACQ$45+LOOKUP(ADH5-ADH6+6,$OQ$3:$ACQ$3,$OQ$45:$ACQ$45+LOOKUP(ADH5-ADH6+7,$OQ$3:$ACQ$3,$OQ$45:$ACQ$45))))))))</f>
        <v>23632.734845322575</v>
      </c>
      <c r="ADI45" s="348" cm="1">
        <f t="array" ref="ADI45">+(LOOKUP(ADI5-ADI6+1,$OQ$3:$ACQ$3,$OQ$45:$ACQ$45+LOOKUP(ADI5-ADI6+2,$OQ$3:$ACQ$3,$OQ$45:$ACQ$45+LOOKUP(ADI5-ADI6+3,$OQ$3:$ACQ$3,$OQ$45:$ACQ$45+LOOKUP(ADI5-ADI6+4,$OQ$3:$ACQ$3,$OQ$45:$ACQ$45+LOOKUP(ADI5-ADI6+5,$OQ$3:$ACQ$3,$OQ$45:$ACQ$45+LOOKUP(ADI5-ADI6+6,$OQ$3:$ACQ$3,$OQ$45:$ACQ$45+LOOKUP(ADI5-ADI6+7,$OQ$3:$ACQ$3,$OQ$45:$ACQ$45))))))))</f>
        <v>24355.104977903222</v>
      </c>
      <c r="ADJ45" s="348" cm="1">
        <f t="array" ref="ADJ45">+(LOOKUP(ADJ5-ADJ6+1,$OQ$3:$ACQ$3,$OQ$45:$ACQ$45+LOOKUP(ADJ5-ADJ6+2,$OQ$3:$ACQ$3,$OQ$45:$ACQ$45+LOOKUP(ADJ5-ADJ6+3,$OQ$3:$ACQ$3,$OQ$45:$ACQ$45+LOOKUP(ADJ5-ADJ6+4,$OQ$3:$ACQ$3,$OQ$45:$ACQ$45+LOOKUP(ADJ5-ADJ6+5,$OQ$3:$ACQ$3,$OQ$45:$ACQ$45+LOOKUP(ADJ5-ADJ6+6,$OQ$3:$ACQ$3,$OQ$45:$ACQ$45+LOOKUP(ADJ5-ADJ6+7,$OQ$3:$ACQ$3,$OQ$45:$ACQ$45))))))))</f>
        <v>24475.499999999996</v>
      </c>
      <c r="ADK45" s="348" cm="1">
        <f t="array" ref="ADK45">+(LOOKUP(ADK5-ADK6+1,$OQ$3:$ACQ$3,$OQ$45:$ACQ$45+LOOKUP(ADK5-ADK6+2,$OQ$3:$ACQ$3,$OQ$45:$ACQ$45+LOOKUP(ADK5-ADK6+3,$OQ$3:$ACQ$3,$OQ$45:$ACQ$45+LOOKUP(ADK5-ADK6+4,$OQ$3:$ACQ$3,$OQ$45:$ACQ$45+LOOKUP(ADK5-ADK6+5,$OQ$3:$ACQ$3,$OQ$45:$ACQ$45+LOOKUP(ADK5-ADK6+6,$OQ$3:$ACQ$3,$OQ$45:$ACQ$45+LOOKUP(ADK5-ADK6+7,$OQ$3:$ACQ$3,$OQ$45:$ACQ$45))))))))</f>
        <v>24475.499999999996</v>
      </c>
      <c r="ADL45" s="348" cm="1">
        <f t="array" ref="ADL45">+(LOOKUP(ADL5-ADL6+1,$OQ$3:$ACQ$3,$OQ$45:$ACQ$45+LOOKUP(ADL5-ADL6+2,$OQ$3:$ACQ$3,$OQ$45:$ACQ$45+LOOKUP(ADL5-ADL6+3,$OQ$3:$ACQ$3,$OQ$45:$ACQ$45+LOOKUP(ADL5-ADL6+4,$OQ$3:$ACQ$3,$OQ$45:$ACQ$45+LOOKUP(ADL5-ADL6+5,$OQ$3:$ACQ$3,$OQ$45:$ACQ$45+LOOKUP(ADL5-ADL6+6,$OQ$3:$ACQ$3,$OQ$45:$ACQ$45+LOOKUP(ADL5-ADL6+7,$OQ$3:$ACQ$3,$OQ$45:$ACQ$45))))))))</f>
        <v>24475.499999999996</v>
      </c>
      <c r="ADM45" s="348" cm="1">
        <f t="array" ref="ADM45">+(LOOKUP(ADM5-ADM6+1,$OQ$3:$ACQ$3,$OQ$45:$ACQ$45+LOOKUP(ADM5-ADM6+2,$OQ$3:$ACQ$3,$OQ$45:$ACQ$45+LOOKUP(ADM5-ADM6+3,$OQ$3:$ACQ$3,$OQ$45:$ACQ$45+LOOKUP(ADM5-ADM6+4,$OQ$3:$ACQ$3,$OQ$45:$ACQ$45+LOOKUP(ADM5-ADM6+5,$OQ$3:$ACQ$3,$OQ$45:$ACQ$45+LOOKUP(ADM5-ADM6+6,$OQ$3:$ACQ$3,$OQ$45:$ACQ$45+LOOKUP(ADM5-ADM6+7,$OQ$3:$ACQ$3,$OQ$45:$ACQ$45))))))))</f>
        <v>24475.499999999996</v>
      </c>
      <c r="ADN45" s="348" cm="1">
        <f t="array" ref="ADN45">+(LOOKUP(ADN5-ADN6+1,$OQ$3:$ACQ$3,$OQ$45:$ACQ$45+LOOKUP(ADN5-ADN6+2,$OQ$3:$ACQ$3,$OQ$45:$ACQ$45+LOOKUP(ADN5-ADN6+3,$OQ$3:$ACQ$3,$OQ$45:$ACQ$45+LOOKUP(ADN5-ADN6+4,$OQ$3:$ACQ$3,$OQ$45:$ACQ$45+LOOKUP(ADN5-ADN6+5,$OQ$3:$ACQ$3,$OQ$45:$ACQ$45+LOOKUP(ADN5-ADN6+6,$OQ$3:$ACQ$3,$OQ$45:$ACQ$45+LOOKUP(ADN5-ADN6+7,$OQ$3:$ACQ$3,$OQ$45:$ACQ$45))))))))</f>
        <v>24475.499999999996</v>
      </c>
      <c r="ADO45" s="348" cm="1">
        <f t="array" ref="ADO45">+(LOOKUP(ADO5-ADO6+1,$OQ$3:$ACQ$3,$OQ$45:$ACQ$45+LOOKUP(ADO5-ADO6+2,$OQ$3:$ACQ$3,$OQ$45:$ACQ$45+LOOKUP(ADO5-ADO6+3,$OQ$3:$ACQ$3,$OQ$45:$ACQ$45+LOOKUP(ADO5-ADO6+4,$OQ$3:$ACQ$3,$OQ$45:$ACQ$45+LOOKUP(ADO5-ADO6+5,$OQ$3:$ACQ$3,$OQ$45:$ACQ$45+LOOKUP(ADO5-ADO6+6,$OQ$3:$ACQ$3,$OQ$45:$ACQ$45+LOOKUP(ADO5-ADO6+7,$OQ$3:$ACQ$3,$OQ$45:$ACQ$45))))))))</f>
        <v>24475.499999999996</v>
      </c>
      <c r="ADP45" s="348" cm="1">
        <f t="array" ref="ADP45">+(LOOKUP(ADP5-ADP6+1,$OQ$3:$ACQ$3,$OQ$45:$ACQ$45+LOOKUP(ADP5-ADP6+2,$OQ$3:$ACQ$3,$OQ$45:$ACQ$45+LOOKUP(ADP5-ADP6+3,$OQ$3:$ACQ$3,$OQ$45:$ACQ$45+LOOKUP(ADP5-ADP6+4,$OQ$3:$ACQ$3,$OQ$45:$ACQ$45+LOOKUP(ADP5-ADP6+5,$OQ$3:$ACQ$3,$OQ$45:$ACQ$45+LOOKUP(ADP5-ADP6+6,$OQ$3:$ACQ$3,$OQ$45:$ACQ$45+LOOKUP(ADP5-ADP6+7,$OQ$3:$ACQ$3,$OQ$45:$ACQ$45))))))))</f>
        <v>24475.499999999996</v>
      </c>
      <c r="ADQ45" s="348" cm="1">
        <f t="array" ref="ADQ45">+(LOOKUP(ADQ5-ADQ6+1,$OQ$3:$ACQ$3,$OQ$45:$ACQ$45+LOOKUP(ADQ5-ADQ6+2,$OQ$3:$ACQ$3,$OQ$45:$ACQ$45+LOOKUP(ADQ5-ADQ6+3,$OQ$3:$ACQ$3,$OQ$45:$ACQ$45+LOOKUP(ADQ5-ADQ6+4,$OQ$3:$ACQ$3,$OQ$45:$ACQ$45+LOOKUP(ADQ5-ADQ6+5,$OQ$3:$ACQ$3,$OQ$45:$ACQ$45+LOOKUP(ADQ5-ADQ6+6,$OQ$3:$ACQ$3,$OQ$45:$ACQ$45+LOOKUP(ADQ5-ADQ6+7,$OQ$3:$ACQ$3,$OQ$45:$ACQ$45))))))))</f>
        <v>25640.999999999996</v>
      </c>
      <c r="ADR45" s="348" cm="1">
        <f t="array" ref="ADR45">+(LOOKUP(ADR5-ADR6+1,$OQ$3:$ACQ$3,$OQ$45:$ACQ$45+LOOKUP(ADR5-ADR6+2,$OQ$3:$ACQ$3,$OQ$45:$ACQ$45+LOOKUP(ADR5-ADR6+3,$OQ$3:$ACQ$3,$OQ$45:$ACQ$45+LOOKUP(ADR5-ADR6+4,$OQ$3:$ACQ$3,$OQ$45:$ACQ$45+LOOKUP(ADR5-ADR6+5,$OQ$3:$ACQ$3,$OQ$45:$ACQ$45+LOOKUP(ADR5-ADR6+6,$OQ$3:$ACQ$3,$OQ$45:$ACQ$45+LOOKUP(ADR5-ADR6+7,$OQ$3:$ACQ$3,$OQ$45:$ACQ$45))))))))</f>
        <v>32633.999999999996</v>
      </c>
      <c r="ADS45" s="348" cm="1">
        <f t="array" ref="ADS45">+(LOOKUP(ADS5-ADS6+1,$OQ$3:$ACQ$3,$OQ$45:$ACQ$45+LOOKUP(ADS5-ADS6+2,$OQ$3:$ACQ$3,$OQ$45:$ACQ$45+LOOKUP(ADS5-ADS6+3,$OQ$3:$ACQ$3,$OQ$45:$ACQ$45+LOOKUP(ADS5-ADS6+4,$OQ$3:$ACQ$3,$OQ$45:$ACQ$45+LOOKUP(ADS5-ADS6+5,$OQ$3:$ACQ$3,$OQ$45:$ACQ$45+LOOKUP(ADS5-ADS6+6,$OQ$3:$ACQ$3,$OQ$45:$ACQ$45+LOOKUP(ADS5-ADS6+7,$OQ$3:$ACQ$3,$OQ$45:$ACQ$45))))))))</f>
        <v>32633.999999999996</v>
      </c>
      <c r="ADT45" s="348" cm="1">
        <f t="array" ref="ADT45">+(LOOKUP(ADT5-ADT6+1,$OQ$3:$ACQ$3,$OQ$45:$ACQ$45+LOOKUP(ADT5-ADT6+2,$OQ$3:$ACQ$3,$OQ$45:$ACQ$45+LOOKUP(ADT5-ADT6+3,$OQ$3:$ACQ$3,$OQ$45:$ACQ$45+LOOKUP(ADT5-ADT6+4,$OQ$3:$ACQ$3,$OQ$45:$ACQ$45+LOOKUP(ADT5-ADT6+5,$OQ$3:$ACQ$3,$OQ$45:$ACQ$45+LOOKUP(ADT5-ADT6+6,$OQ$3:$ACQ$3,$OQ$45:$ACQ$45+LOOKUP(ADT5-ADT6+7,$OQ$3:$ACQ$3,$OQ$45:$ACQ$45))))))))</f>
        <v>32633.999999999996</v>
      </c>
      <c r="ADU45" s="348" cm="1">
        <f t="array" ref="ADU45">+(LOOKUP(ADU5-ADU6+1,$OQ$3:$ACQ$3,$OQ$45:$ACQ$45+LOOKUP(ADU5-ADU6+2,$OQ$3:$ACQ$3,$OQ$45:$ACQ$45+LOOKUP(ADU5-ADU6+3,$OQ$3:$ACQ$3,$OQ$45:$ACQ$45+LOOKUP(ADU5-ADU6+4,$OQ$3:$ACQ$3,$OQ$45:$ACQ$45+LOOKUP(ADU5-ADU6+5,$OQ$3:$ACQ$3,$OQ$45:$ACQ$45+LOOKUP(ADU5-ADU6+6,$OQ$3:$ACQ$3,$OQ$45:$ACQ$45+LOOKUP(ADU5-ADU6+7,$OQ$3:$ACQ$3,$OQ$45:$ACQ$45))))))))</f>
        <v>32633.999999999996</v>
      </c>
      <c r="ADV45" s="348" cm="1">
        <f t="array" ref="ADV45">+(LOOKUP(ADV5-ADV6+1,$OQ$3:$ACQ$3,$OQ$45:$ACQ$45+LOOKUP(ADV5-ADV6+2,$OQ$3:$ACQ$3,$OQ$45:$ACQ$45+LOOKUP(ADV5-ADV6+3,$OQ$3:$ACQ$3,$OQ$45:$ACQ$45+LOOKUP(ADV5-ADV6+4,$OQ$3:$ACQ$3,$OQ$45:$ACQ$45+LOOKUP(ADV5-ADV6+5,$OQ$3:$ACQ$3,$OQ$45:$ACQ$45+LOOKUP(ADV5-ADV6+6,$OQ$3:$ACQ$3,$OQ$45:$ACQ$45+LOOKUP(ADV5-ADV6+7,$OQ$3:$ACQ$3,$OQ$45:$ACQ$45))))))))</f>
        <v>32633.999999999996</v>
      </c>
      <c r="ADW45" s="348" cm="1">
        <f t="array" ref="ADW45">+(LOOKUP(ADW5-ADW6+1,$OQ$3:$ACQ$3,$OQ$45:$ACQ$45+LOOKUP(ADW5-ADW6+2,$OQ$3:$ACQ$3,$OQ$45:$ACQ$45+LOOKUP(ADW5-ADW6+3,$OQ$3:$ACQ$3,$OQ$45:$ACQ$45+LOOKUP(ADW5-ADW6+4,$OQ$3:$ACQ$3,$OQ$45:$ACQ$45+LOOKUP(ADW5-ADW6+5,$OQ$3:$ACQ$3,$OQ$45:$ACQ$45+LOOKUP(ADW5-ADW6+6,$OQ$3:$ACQ$3,$OQ$45:$ACQ$45+LOOKUP(ADW5-ADW6+7,$OQ$3:$ACQ$3,$OQ$45:$ACQ$45))))))))</f>
        <v>32633.999999999996</v>
      </c>
      <c r="ADX45" s="348" cm="1">
        <f t="array" ref="ADX45">+(LOOKUP(ADX5-ADX6+1,$OQ$3:$ACQ$3,$OQ$45:$ACQ$45+LOOKUP(ADX5-ADX6+2,$OQ$3:$ACQ$3,$OQ$45:$ACQ$45+LOOKUP(ADX5-ADX6+3,$OQ$3:$ACQ$3,$OQ$45:$ACQ$45+LOOKUP(ADX5-ADX6+4,$OQ$3:$ACQ$3,$OQ$45:$ACQ$45+LOOKUP(ADX5-ADX6+5,$OQ$3:$ACQ$3,$OQ$45:$ACQ$45+LOOKUP(ADX5-ADX6+6,$OQ$3:$ACQ$3,$OQ$45:$ACQ$45+LOOKUP(ADX5-ADX6+7,$OQ$3:$ACQ$3,$OQ$45:$ACQ$45))))))))</f>
        <v>32633.999999999996</v>
      </c>
      <c r="ADY45" s="348" cm="1">
        <f t="array" ref="ADY45">+(LOOKUP(ADY5-ADY6+1,$OQ$3:$ACQ$3,$OQ$45:$ACQ$45+LOOKUP(ADY5-ADY6+2,$OQ$3:$ACQ$3,$OQ$45:$ACQ$45+LOOKUP(ADY5-ADY6+3,$OQ$3:$ACQ$3,$OQ$45:$ACQ$45+LOOKUP(ADY5-ADY6+4,$OQ$3:$ACQ$3,$OQ$45:$ACQ$45+LOOKUP(ADY5-ADY6+5,$OQ$3:$ACQ$3,$OQ$45:$ACQ$45+LOOKUP(ADY5-ADY6+6,$OQ$3:$ACQ$3,$OQ$45:$ACQ$45+LOOKUP(ADY5-ADY6+7,$OQ$3:$ACQ$3,$OQ$45:$ACQ$45))))))))</f>
        <v>32633.999999999996</v>
      </c>
      <c r="ADZ45" s="348" cm="1">
        <f t="array" ref="ADZ45">+(LOOKUP(ADZ5-ADZ6+1,$OQ$3:$ACQ$3,$OQ$45:$ACQ$45+LOOKUP(ADZ5-ADZ6+2,$OQ$3:$ACQ$3,$OQ$45:$ACQ$45+LOOKUP(ADZ5-ADZ6+3,$OQ$3:$ACQ$3,$OQ$45:$ACQ$45+LOOKUP(ADZ5-ADZ6+4,$OQ$3:$ACQ$3,$OQ$45:$ACQ$45+LOOKUP(ADZ5-ADZ6+5,$OQ$3:$ACQ$3,$OQ$45:$ACQ$45+LOOKUP(ADZ5-ADZ6+6,$OQ$3:$ACQ$3,$OQ$45:$ACQ$45+LOOKUP(ADZ5-ADZ6+7,$OQ$3:$ACQ$3,$OQ$45:$ACQ$45))))))))</f>
        <v>32633.999999999996</v>
      </c>
      <c r="AEA45" s="348" cm="1">
        <f t="array" ref="AEA45">+(LOOKUP(AEA5-AEA6+1,$OQ$3:$ACQ$3,$OQ$45:$ACQ$45+LOOKUP(AEA5-AEA6+2,$OQ$3:$ACQ$3,$OQ$45:$ACQ$45+LOOKUP(AEA5-AEA6+3,$OQ$3:$ACQ$3,$OQ$45:$ACQ$45+LOOKUP(AEA5-AEA6+4,$OQ$3:$ACQ$3,$OQ$45:$ACQ$45+LOOKUP(AEA5-AEA6+5,$OQ$3:$ACQ$3,$OQ$45:$ACQ$45+LOOKUP(AEA5-AEA6+6,$OQ$3:$ACQ$3,$OQ$45:$ACQ$45+LOOKUP(AEA5-AEA6+7,$OQ$3:$ACQ$3,$OQ$45:$ACQ$45))))))))</f>
        <v>32633.999999999996</v>
      </c>
      <c r="AEB45" s="348" cm="1">
        <f t="array" ref="AEB45">+(LOOKUP(AEB5-AEB6+1,$OQ$3:$ACQ$3,$OQ$45:$ACQ$45+LOOKUP(AEB5-AEB6+2,$OQ$3:$ACQ$3,$OQ$45:$ACQ$45+LOOKUP(AEB5-AEB6+3,$OQ$3:$ACQ$3,$OQ$45:$ACQ$45+LOOKUP(AEB5-AEB6+4,$OQ$3:$ACQ$3,$OQ$45:$ACQ$45+LOOKUP(AEB5-AEB6+5,$OQ$3:$ACQ$3,$OQ$45:$ACQ$45+LOOKUP(AEB5-AEB6+6,$OQ$3:$ACQ$3,$OQ$45:$ACQ$45+LOOKUP(AEB5-AEB6+7,$OQ$3:$ACQ$3,$OQ$45:$ACQ$45))))))))</f>
        <v>32633.999999999996</v>
      </c>
      <c r="AEC45" s="348" cm="1">
        <f t="array" ref="AEC45">+(LOOKUP(AEC5-AEC6+1,$OQ$3:$ACQ$3,$OQ$45:$ACQ$45+LOOKUP(AEC5-AEC6+2,$OQ$3:$ACQ$3,$OQ$45:$ACQ$45+LOOKUP(AEC5-AEC6+3,$OQ$3:$ACQ$3,$OQ$45:$ACQ$45+LOOKUP(AEC5-AEC6+4,$OQ$3:$ACQ$3,$OQ$45:$ACQ$45+LOOKUP(AEC5-AEC6+5,$OQ$3:$ACQ$3,$OQ$45:$ACQ$45+LOOKUP(AEC5-AEC6+6,$OQ$3:$ACQ$3,$OQ$45:$ACQ$45+LOOKUP(AEC5-AEC6+7,$OQ$3:$ACQ$3,$OQ$45:$ACQ$45))))))))</f>
        <v>32633.999999999996</v>
      </c>
      <c r="AED45" s="348" cm="1">
        <f t="array" ref="AED45">+(LOOKUP(AED5-AED6+1,$OQ$3:$ACQ$3,$OQ$45:$ACQ$45+LOOKUP(AED5-AED6+2,$OQ$3:$ACQ$3,$OQ$45:$ACQ$45+LOOKUP(AED5-AED6+3,$OQ$3:$ACQ$3,$OQ$45:$ACQ$45+LOOKUP(AED5-AED6+4,$OQ$3:$ACQ$3,$OQ$45:$ACQ$45+LOOKUP(AED5-AED6+5,$OQ$3:$ACQ$3,$OQ$45:$ACQ$45+LOOKUP(AED5-AED6+6,$OQ$3:$ACQ$3,$OQ$45:$ACQ$45+LOOKUP(AED5-AED6+7,$OQ$3:$ACQ$3,$OQ$45:$ACQ$45))))))))</f>
        <v>32633.999999999996</v>
      </c>
      <c r="AEE45" s="348" cm="1">
        <f t="array" ref="AEE45">+(LOOKUP(AEE5-AEE6+1,$OQ$3:$ACQ$3,$OQ$45:$ACQ$45+LOOKUP(AEE5-AEE6+2,$OQ$3:$ACQ$3,$OQ$45:$ACQ$45+LOOKUP(AEE5-AEE6+3,$OQ$3:$ACQ$3,$OQ$45:$ACQ$45+LOOKUP(AEE5-AEE6+4,$OQ$3:$ACQ$3,$OQ$45:$ACQ$45+LOOKUP(AEE5-AEE6+5,$OQ$3:$ACQ$3,$OQ$45:$ACQ$45+LOOKUP(AEE5-AEE6+6,$OQ$3:$ACQ$3,$OQ$45:$ACQ$45+LOOKUP(AEE5-AEE6+7,$OQ$3:$ACQ$3,$OQ$45:$ACQ$45))))))))</f>
        <v>32633.999999999996</v>
      </c>
      <c r="AEF45" s="348" cm="1">
        <f t="array" ref="AEF45">+(LOOKUP(AEF5-AEF6+1,$OQ$3:$ACQ$3,$OQ$45:$ACQ$45+LOOKUP(AEF5-AEF6+2,$OQ$3:$ACQ$3,$OQ$45:$ACQ$45+LOOKUP(AEF5-AEF6+3,$OQ$3:$ACQ$3,$OQ$45:$ACQ$45+LOOKUP(AEF5-AEF6+4,$OQ$3:$ACQ$3,$OQ$45:$ACQ$45+LOOKUP(AEF5-AEF6+5,$OQ$3:$ACQ$3,$OQ$45:$ACQ$45+LOOKUP(AEF5-AEF6+6,$OQ$3:$ACQ$3,$OQ$45:$ACQ$45+LOOKUP(AEF5-AEF6+7,$OQ$3:$ACQ$3,$OQ$45:$ACQ$45))))))))</f>
        <v>32633.999999999996</v>
      </c>
      <c r="AEG45" s="348" cm="1">
        <f t="array" ref="AEG45">+(LOOKUP(AEG5-AEG6+1,$OQ$3:$ACQ$3,$OQ$45:$ACQ$45+LOOKUP(AEG5-AEG6+2,$OQ$3:$ACQ$3,$OQ$45:$ACQ$45+LOOKUP(AEG5-AEG6+3,$OQ$3:$ACQ$3,$OQ$45:$ACQ$45+LOOKUP(AEG5-AEG6+4,$OQ$3:$ACQ$3,$OQ$45:$ACQ$45+LOOKUP(AEG5-AEG6+5,$OQ$3:$ACQ$3,$OQ$45:$ACQ$45+LOOKUP(AEG5-AEG6+6,$OQ$3:$ACQ$3,$OQ$45:$ACQ$45+LOOKUP(AEG5-AEG6+7,$OQ$3:$ACQ$3,$OQ$45:$ACQ$45))))))))</f>
        <v>32633.999999999996</v>
      </c>
      <c r="AEH45" s="348" cm="1">
        <f t="array" ref="AEH45">+(LOOKUP(AEH5-AEH6+1,$OQ$3:$ACQ$3,$OQ$45:$ACQ$45+LOOKUP(AEH5-AEH6+2,$OQ$3:$ACQ$3,$OQ$45:$ACQ$45+LOOKUP(AEH5-AEH6+3,$OQ$3:$ACQ$3,$OQ$45:$ACQ$45+LOOKUP(AEH5-AEH6+4,$OQ$3:$ACQ$3,$OQ$45:$ACQ$45+LOOKUP(AEH5-AEH6+5,$OQ$3:$ACQ$3,$OQ$45:$ACQ$45+LOOKUP(AEH5-AEH6+6,$OQ$3:$ACQ$3,$OQ$45:$ACQ$45+LOOKUP(AEH5-AEH6+7,$OQ$3:$ACQ$3,$OQ$45:$ACQ$45))))))))</f>
        <v>32633.999999999996</v>
      </c>
      <c r="AEI45" s="348" cm="1">
        <f t="array" ref="AEI45">+(LOOKUP(AEI5-AEI6+1,$OQ$3:$ACQ$3,$OQ$45:$ACQ$45+LOOKUP(AEI5-AEI6+2,$OQ$3:$ACQ$3,$OQ$45:$ACQ$45+LOOKUP(AEI5-AEI6+3,$OQ$3:$ACQ$3,$OQ$45:$ACQ$45+LOOKUP(AEI5-AEI6+4,$OQ$3:$ACQ$3,$OQ$45:$ACQ$45+LOOKUP(AEI5-AEI6+5,$OQ$3:$ACQ$3,$OQ$45:$ACQ$45+LOOKUP(AEI5-AEI6+6,$OQ$3:$ACQ$3,$OQ$45:$ACQ$45+LOOKUP(AEI5-AEI6+7,$OQ$3:$ACQ$3,$OQ$45:$ACQ$45))))))))</f>
        <v>32633.999999999996</v>
      </c>
      <c r="AEJ45" s="348" cm="1">
        <f t="array" ref="AEJ45">+(LOOKUP(AEJ5-AEJ6+1,$OQ$3:$ACQ$3,$OQ$45:$ACQ$45+LOOKUP(AEJ5-AEJ6+2,$OQ$3:$ACQ$3,$OQ$45:$ACQ$45+LOOKUP(AEJ5-AEJ6+3,$OQ$3:$ACQ$3,$OQ$45:$ACQ$45+LOOKUP(AEJ5-AEJ6+4,$OQ$3:$ACQ$3,$OQ$45:$ACQ$45+LOOKUP(AEJ5-AEJ6+5,$OQ$3:$ACQ$3,$OQ$45:$ACQ$45+LOOKUP(AEJ5-AEJ6+6,$OQ$3:$ACQ$3,$OQ$45:$ACQ$45+LOOKUP(AEJ5-AEJ6+7,$OQ$3:$ACQ$3,$OQ$45:$ACQ$45))))))))</f>
        <v>32633.999999999996</v>
      </c>
      <c r="AEK45" s="348" cm="1">
        <f t="array" ref="AEK45">+(LOOKUP(AEK5-AEK6+1,$OQ$3:$ACQ$3,$OQ$45:$ACQ$45+LOOKUP(AEK5-AEK6+2,$OQ$3:$ACQ$3,$OQ$45:$ACQ$45+LOOKUP(AEK5-AEK6+3,$OQ$3:$ACQ$3,$OQ$45:$ACQ$45+LOOKUP(AEK5-AEK6+4,$OQ$3:$ACQ$3,$OQ$45:$ACQ$45+LOOKUP(AEK5-AEK6+5,$OQ$3:$ACQ$3,$OQ$45:$ACQ$45+LOOKUP(AEK5-AEK6+6,$OQ$3:$ACQ$3,$OQ$45:$ACQ$45+LOOKUP(AEK5-AEK6+7,$OQ$3:$ACQ$3,$OQ$45:$ACQ$45))))))))</f>
        <v>32633.999999999996</v>
      </c>
      <c r="AEL45" s="348" cm="1">
        <f t="array" ref="AEL45">+(LOOKUP(AEL5-AEL6+1,$OQ$3:$ACQ$3,$OQ$45:$ACQ$45+LOOKUP(AEL5-AEL6+2,$OQ$3:$ACQ$3,$OQ$45:$ACQ$45+LOOKUP(AEL5-AEL6+3,$OQ$3:$ACQ$3,$OQ$45:$ACQ$45+LOOKUP(AEL5-AEL6+4,$OQ$3:$ACQ$3,$OQ$45:$ACQ$45+LOOKUP(AEL5-AEL6+5,$OQ$3:$ACQ$3,$OQ$45:$ACQ$45+LOOKUP(AEL5-AEL6+6,$OQ$3:$ACQ$3,$OQ$45:$ACQ$45+LOOKUP(AEL5-AEL6+7,$OQ$3:$ACQ$3,$OQ$45:$ACQ$45))))))))</f>
        <v>32633.999999999996</v>
      </c>
      <c r="AEM45" s="348" cm="1">
        <f t="array" ref="AEM45">+(LOOKUP(AEM5-AEM6+1,$OQ$3:$ACQ$3,$OQ$45:$ACQ$45+LOOKUP(AEM5-AEM6+2,$OQ$3:$ACQ$3,$OQ$45:$ACQ$45+LOOKUP(AEM5-AEM6+3,$OQ$3:$ACQ$3,$OQ$45:$ACQ$45+LOOKUP(AEM5-AEM6+4,$OQ$3:$ACQ$3,$OQ$45:$ACQ$45+LOOKUP(AEM5-AEM6+5,$OQ$3:$ACQ$3,$OQ$45:$ACQ$45+LOOKUP(AEM5-AEM6+6,$OQ$3:$ACQ$3,$OQ$45:$ACQ$45+LOOKUP(AEM5-AEM6+7,$OQ$3:$ACQ$3,$OQ$45:$ACQ$45))))))))</f>
        <v>32634</v>
      </c>
      <c r="AEN45" s="348" cm="1">
        <f t="array" ref="AEN45">+(LOOKUP(AEN5-AEN6+1,$OQ$3:$ACQ$3,$OQ$45:$ACQ$45+LOOKUP(AEN5-AEN6+2,$OQ$3:$ACQ$3,$OQ$45:$ACQ$45+LOOKUP(AEN5-AEN6+3,$OQ$3:$ACQ$3,$OQ$45:$ACQ$45+LOOKUP(AEN5-AEN6+4,$OQ$3:$ACQ$3,$OQ$45:$ACQ$45+LOOKUP(AEN5-AEN6+5,$OQ$3:$ACQ$3,$OQ$45:$ACQ$45+LOOKUP(AEN5-AEN6+6,$OQ$3:$ACQ$3,$OQ$45:$ACQ$45+LOOKUP(AEN5-AEN6+7,$OQ$3:$ACQ$3,$OQ$45:$ACQ$45))))))))</f>
        <v>32634</v>
      </c>
      <c r="AEO45" s="348" cm="1">
        <f t="array" ref="AEO45">+(LOOKUP(AEO5-AEO6+1,$OQ$3:$ACQ$3,$OQ$45:$ACQ$45+LOOKUP(AEO5-AEO6+2,$OQ$3:$ACQ$3,$OQ$45:$ACQ$45+LOOKUP(AEO5-AEO6+3,$OQ$3:$ACQ$3,$OQ$45:$ACQ$45+LOOKUP(AEO5-AEO6+4,$OQ$3:$ACQ$3,$OQ$45:$ACQ$45+LOOKUP(AEO5-AEO6+5,$OQ$3:$ACQ$3,$OQ$45:$ACQ$45+LOOKUP(AEO5-AEO6+6,$OQ$3:$ACQ$3,$OQ$45:$ACQ$45+LOOKUP(AEO5-AEO6+7,$OQ$3:$ACQ$3,$OQ$45:$ACQ$45))))))))</f>
        <v>32634</v>
      </c>
      <c r="AEP45" s="348" cm="1">
        <f t="array" ref="AEP45">+(LOOKUP(AEP5-AEP6+1,$OQ$3:$ACQ$3,$OQ$45:$ACQ$45+LOOKUP(AEP5-AEP6+2,$OQ$3:$ACQ$3,$OQ$45:$ACQ$45+LOOKUP(AEP5-AEP6+3,$OQ$3:$ACQ$3,$OQ$45:$ACQ$45+LOOKUP(AEP5-AEP6+4,$OQ$3:$ACQ$3,$OQ$45:$ACQ$45+LOOKUP(AEP5-AEP6+5,$OQ$3:$ACQ$3,$OQ$45:$ACQ$45+LOOKUP(AEP5-AEP6+6,$OQ$3:$ACQ$3,$OQ$45:$ACQ$45+LOOKUP(AEP5-AEP6+7,$OQ$3:$ACQ$3,$OQ$45:$ACQ$45))))))))</f>
        <v>32634</v>
      </c>
      <c r="AEQ45" s="348" cm="1">
        <f t="array" ref="AEQ45">+(LOOKUP(AEQ5-AEQ6+1,$OQ$3:$ACQ$3,$OQ$45:$ACQ$45+LOOKUP(AEQ5-AEQ6+2,$OQ$3:$ACQ$3,$OQ$45:$ACQ$45+LOOKUP(AEQ5-AEQ6+3,$OQ$3:$ACQ$3,$OQ$45:$ACQ$45+LOOKUP(AEQ5-AEQ6+4,$OQ$3:$ACQ$3,$OQ$45:$ACQ$45+LOOKUP(AEQ5-AEQ6+5,$OQ$3:$ACQ$3,$OQ$45:$ACQ$45+LOOKUP(AEQ5-AEQ6+6,$OQ$3:$ACQ$3,$OQ$45:$ACQ$45+LOOKUP(AEQ5-AEQ6+7,$OQ$3:$ACQ$3,$OQ$45:$ACQ$45))))))))</f>
        <v>32634</v>
      </c>
      <c r="AER45" s="348" cm="1">
        <f t="array" ref="AER45">+(LOOKUP(AER5-AER6+1,$OQ$3:$ACQ$3,$OQ$45:$ACQ$45+LOOKUP(AER5-AER6+2,$OQ$3:$ACQ$3,$OQ$45:$ACQ$45+LOOKUP(AER5-AER6+3,$OQ$3:$ACQ$3,$OQ$45:$ACQ$45+LOOKUP(AER5-AER6+4,$OQ$3:$ACQ$3,$OQ$45:$ACQ$45+LOOKUP(AER5-AER6+5,$OQ$3:$ACQ$3,$OQ$45:$ACQ$45+LOOKUP(AER5-AER6+6,$OQ$3:$ACQ$3,$OQ$45:$ACQ$45)))))))</f>
        <v>27972</v>
      </c>
    </row>
    <row r="46" spans="1:877" x14ac:dyDescent="0.2">
      <c r="A46" s="1" t="s">
        <v>136</v>
      </c>
      <c r="B46" s="347">
        <f>+B45-B47</f>
        <v>57400.874999999985</v>
      </c>
      <c r="C46" s="348">
        <f t="shared" ref="C46:M46" si="2621">+C45-C47</f>
        <v>71177.084999999992</v>
      </c>
      <c r="D46" s="348">
        <f t="shared" si="2621"/>
        <v>64288.979999999989</v>
      </c>
      <c r="E46" s="348">
        <f t="shared" si="2621"/>
        <v>103089.36550027499</v>
      </c>
      <c r="F46" s="348">
        <f t="shared" si="2621"/>
        <v>103321.57499999998</v>
      </c>
      <c r="G46" s="348">
        <f t="shared" si="2621"/>
        <v>106765.62749999997</v>
      </c>
      <c r="H46" s="348">
        <f t="shared" si="2621"/>
        <v>137762.09999999998</v>
      </c>
      <c r="I46" s="348">
        <f t="shared" si="2621"/>
        <v>142354.16999999998</v>
      </c>
      <c r="J46" s="348">
        <f t="shared" si="2621"/>
        <v>142354.16999999998</v>
      </c>
      <c r="K46" s="348">
        <f t="shared" si="2621"/>
        <v>137762.09999999998</v>
      </c>
      <c r="L46" s="348">
        <f t="shared" si="2621"/>
        <v>142354.16999999998</v>
      </c>
      <c r="M46" s="348">
        <f t="shared" si="2621"/>
        <v>165314.51999999999</v>
      </c>
      <c r="N46" s="347">
        <f t="shared" si="2598"/>
        <v>192866.93999999997</v>
      </c>
      <c r="O46" s="348">
        <f t="shared" si="2599"/>
        <v>313176.56800027494</v>
      </c>
      <c r="P46" s="348">
        <f t="shared" si="2600"/>
        <v>422470.43999999994</v>
      </c>
      <c r="Q46" s="349">
        <f t="shared" si="2601"/>
        <v>445430.78999999992</v>
      </c>
      <c r="R46" s="347">
        <f>+SUM($B$46:B46)</f>
        <v>57400.874999999985</v>
      </c>
      <c r="S46" s="348">
        <f>+SUM($B$46:C46)</f>
        <v>128577.95999999998</v>
      </c>
      <c r="T46" s="348">
        <f>+SUM($B$46:D46)</f>
        <v>192866.93999999997</v>
      </c>
      <c r="U46" s="348">
        <f>+SUM($B$46:E46)</f>
        <v>295956.30550027499</v>
      </c>
      <c r="V46" s="348">
        <f>+SUM($B$46:F46)</f>
        <v>399277.88050027494</v>
      </c>
      <c r="W46" s="348">
        <f>+SUM($B$46:G46)</f>
        <v>506043.50800027489</v>
      </c>
      <c r="X46" s="348">
        <f>+SUM($B$46:H46)</f>
        <v>643805.60800027486</v>
      </c>
      <c r="Y46" s="348">
        <f>+SUM($B$46:I46)</f>
        <v>786159.77800027491</v>
      </c>
      <c r="Z46" s="348">
        <f>+SUM($B$46:J46)</f>
        <v>928513.94800027483</v>
      </c>
      <c r="AA46" s="348">
        <f>+SUM($B$46:K46)</f>
        <v>1066276.0480002747</v>
      </c>
      <c r="AB46" s="348">
        <f>+SUM($B$46:L46)</f>
        <v>1208630.2180002746</v>
      </c>
      <c r="AC46" s="349">
        <f>+SUM($B$46:M46)</f>
        <v>1373944.7380002746</v>
      </c>
      <c r="AD46" s="334">
        <f>+B46/AD6</f>
        <v>2296.0349999999994</v>
      </c>
      <c r="AE46" s="334">
        <f t="shared" ref="AE46:AO46" si="2622">+C46/AE6</f>
        <v>2296.0349999999999</v>
      </c>
      <c r="AF46" s="334">
        <f t="shared" si="2622"/>
        <v>2296.0349999999994</v>
      </c>
      <c r="AG46" s="334">
        <f t="shared" si="2622"/>
        <v>3325.4634032346771</v>
      </c>
      <c r="AH46" s="334">
        <f t="shared" si="2622"/>
        <v>3444.0524999999993</v>
      </c>
      <c r="AI46" s="334">
        <f t="shared" si="2622"/>
        <v>3444.0524999999993</v>
      </c>
      <c r="AJ46" s="334">
        <f t="shared" si="2622"/>
        <v>4592.0699999999988</v>
      </c>
      <c r="AK46" s="334">
        <f t="shared" si="2622"/>
        <v>4592.07</v>
      </c>
      <c r="AL46" s="334">
        <f t="shared" si="2622"/>
        <v>4592.07</v>
      </c>
      <c r="AM46" s="334">
        <f t="shared" si="2622"/>
        <v>4592.0699999999988</v>
      </c>
      <c r="AN46" s="334">
        <f t="shared" si="2622"/>
        <v>4592.07</v>
      </c>
      <c r="AO46" s="334">
        <f t="shared" si="2622"/>
        <v>4592.07</v>
      </c>
      <c r="AP46" s="347">
        <f>+$AD$46*AP6</f>
        <v>2296.0349999999994</v>
      </c>
      <c r="AQ46" s="348">
        <f t="shared" ref="AQ46:BN46" si="2623">+$AD$46*AQ6</f>
        <v>4592.0699999999988</v>
      </c>
      <c r="AR46" s="348">
        <f t="shared" si="2623"/>
        <v>6888.1049999999977</v>
      </c>
      <c r="AS46" s="348">
        <f t="shared" si="2623"/>
        <v>9184.1399999999976</v>
      </c>
      <c r="AT46" s="348">
        <f t="shared" si="2623"/>
        <v>11480.174999999997</v>
      </c>
      <c r="AU46" s="348">
        <f t="shared" si="2623"/>
        <v>13776.209999999995</v>
      </c>
      <c r="AV46" s="348">
        <f t="shared" si="2623"/>
        <v>16072.244999999995</v>
      </c>
      <c r="AW46" s="348">
        <f t="shared" si="2623"/>
        <v>18368.279999999995</v>
      </c>
      <c r="AX46" s="348">
        <f t="shared" si="2623"/>
        <v>20664.314999999995</v>
      </c>
      <c r="AY46" s="348">
        <f t="shared" si="2623"/>
        <v>22960.349999999995</v>
      </c>
      <c r="AZ46" s="348">
        <f t="shared" si="2623"/>
        <v>25256.384999999995</v>
      </c>
      <c r="BA46" s="348">
        <f t="shared" si="2623"/>
        <v>27552.419999999991</v>
      </c>
      <c r="BB46" s="348">
        <f t="shared" si="2623"/>
        <v>29848.454999999991</v>
      </c>
      <c r="BC46" s="348">
        <f t="shared" si="2623"/>
        <v>32144.489999999991</v>
      </c>
      <c r="BD46" s="348">
        <f t="shared" si="2623"/>
        <v>34440.524999999994</v>
      </c>
      <c r="BE46" s="348">
        <f t="shared" si="2623"/>
        <v>36736.55999999999</v>
      </c>
      <c r="BF46" s="348">
        <f t="shared" si="2623"/>
        <v>39032.594999999987</v>
      </c>
      <c r="BG46" s="348">
        <f t="shared" si="2623"/>
        <v>41328.62999999999</v>
      </c>
      <c r="BH46" s="348">
        <f t="shared" si="2623"/>
        <v>43624.664999999986</v>
      </c>
      <c r="BI46" s="348">
        <f t="shared" si="2623"/>
        <v>45920.69999999999</v>
      </c>
      <c r="BJ46" s="348">
        <f t="shared" si="2623"/>
        <v>48216.734999999986</v>
      </c>
      <c r="BK46" s="348">
        <f t="shared" si="2623"/>
        <v>50512.76999999999</v>
      </c>
      <c r="BL46" s="348">
        <f t="shared" si="2623"/>
        <v>52808.804999999986</v>
      </c>
      <c r="BM46" s="348">
        <f t="shared" si="2623"/>
        <v>55104.839999999982</v>
      </c>
      <c r="BN46" s="349">
        <f t="shared" si="2623"/>
        <v>57400.874999999985</v>
      </c>
      <c r="BO46" s="347">
        <f t="shared" ref="BO46:CS46" si="2624">+$AE$46*BO6</f>
        <v>2296.0349999999999</v>
      </c>
      <c r="BP46" s="348">
        <f t="shared" si="2624"/>
        <v>4592.07</v>
      </c>
      <c r="BQ46" s="348">
        <f t="shared" si="2624"/>
        <v>6888.1049999999996</v>
      </c>
      <c r="BR46" s="348">
        <f t="shared" si="2624"/>
        <v>9184.14</v>
      </c>
      <c r="BS46" s="348">
        <f t="shared" si="2624"/>
        <v>11480.174999999999</v>
      </c>
      <c r="BT46" s="348">
        <f t="shared" si="2624"/>
        <v>13776.21</v>
      </c>
      <c r="BU46" s="348">
        <f t="shared" si="2624"/>
        <v>16072.244999999999</v>
      </c>
      <c r="BV46" s="348">
        <f t="shared" si="2624"/>
        <v>18368.28</v>
      </c>
      <c r="BW46" s="348">
        <f t="shared" si="2624"/>
        <v>20664.314999999999</v>
      </c>
      <c r="BX46" s="348">
        <f t="shared" si="2624"/>
        <v>22960.35</v>
      </c>
      <c r="BY46" s="348">
        <f t="shared" si="2624"/>
        <v>25256.384999999998</v>
      </c>
      <c r="BZ46" s="348">
        <f t="shared" si="2624"/>
        <v>27552.42</v>
      </c>
      <c r="CA46" s="348">
        <f t="shared" si="2624"/>
        <v>29848.454999999998</v>
      </c>
      <c r="CB46" s="348">
        <f t="shared" si="2624"/>
        <v>32144.489999999998</v>
      </c>
      <c r="CC46" s="348">
        <f t="shared" si="2624"/>
        <v>34440.524999999994</v>
      </c>
      <c r="CD46" s="348">
        <f t="shared" si="2624"/>
        <v>36736.559999999998</v>
      </c>
      <c r="CE46" s="348">
        <f t="shared" si="2624"/>
        <v>39032.595000000001</v>
      </c>
      <c r="CF46" s="348">
        <f t="shared" si="2624"/>
        <v>41328.629999999997</v>
      </c>
      <c r="CG46" s="348">
        <f t="shared" si="2624"/>
        <v>43624.664999999994</v>
      </c>
      <c r="CH46" s="348">
        <f t="shared" si="2624"/>
        <v>45920.7</v>
      </c>
      <c r="CI46" s="348">
        <f t="shared" si="2624"/>
        <v>48216.735000000001</v>
      </c>
      <c r="CJ46" s="348">
        <f t="shared" si="2624"/>
        <v>50512.77</v>
      </c>
      <c r="CK46" s="348">
        <f t="shared" si="2624"/>
        <v>52808.804999999993</v>
      </c>
      <c r="CL46" s="348">
        <f t="shared" si="2624"/>
        <v>55104.84</v>
      </c>
      <c r="CM46" s="348">
        <f t="shared" si="2624"/>
        <v>57400.875</v>
      </c>
      <c r="CN46" s="348">
        <f t="shared" si="2624"/>
        <v>59696.909999999996</v>
      </c>
      <c r="CO46" s="348">
        <f t="shared" si="2624"/>
        <v>61992.944999999992</v>
      </c>
      <c r="CP46" s="348">
        <f t="shared" si="2624"/>
        <v>64288.979999999996</v>
      </c>
      <c r="CQ46" s="348">
        <f t="shared" si="2624"/>
        <v>66585.014999999999</v>
      </c>
      <c r="CR46" s="348">
        <f t="shared" si="2624"/>
        <v>68881.049999999988</v>
      </c>
      <c r="CS46" s="349">
        <f t="shared" si="2624"/>
        <v>71177.084999999992</v>
      </c>
      <c r="CT46" s="347">
        <f t="shared" ref="CT46:DU46" si="2625">+$AF$46*CT6</f>
        <v>2296.0349999999994</v>
      </c>
      <c r="CU46" s="348">
        <f t="shared" si="2625"/>
        <v>4592.0699999999988</v>
      </c>
      <c r="CV46" s="348">
        <f t="shared" si="2625"/>
        <v>6888.1049999999977</v>
      </c>
      <c r="CW46" s="348">
        <f t="shared" si="2625"/>
        <v>9184.1399999999976</v>
      </c>
      <c r="CX46" s="348">
        <f t="shared" si="2625"/>
        <v>11480.174999999997</v>
      </c>
      <c r="CY46" s="348">
        <f t="shared" si="2625"/>
        <v>13776.209999999995</v>
      </c>
      <c r="CZ46" s="348">
        <f t="shared" si="2625"/>
        <v>16072.244999999995</v>
      </c>
      <c r="DA46" s="348">
        <f t="shared" si="2625"/>
        <v>18368.279999999995</v>
      </c>
      <c r="DB46" s="348">
        <f t="shared" si="2625"/>
        <v>20664.314999999995</v>
      </c>
      <c r="DC46" s="348">
        <f t="shared" si="2625"/>
        <v>22960.349999999995</v>
      </c>
      <c r="DD46" s="348">
        <f t="shared" si="2625"/>
        <v>25256.384999999995</v>
      </c>
      <c r="DE46" s="348">
        <f t="shared" si="2625"/>
        <v>27552.419999999991</v>
      </c>
      <c r="DF46" s="348">
        <f t="shared" si="2625"/>
        <v>29848.454999999991</v>
      </c>
      <c r="DG46" s="348">
        <f t="shared" si="2625"/>
        <v>32144.489999999991</v>
      </c>
      <c r="DH46" s="348">
        <f t="shared" si="2625"/>
        <v>34440.524999999994</v>
      </c>
      <c r="DI46" s="348">
        <f t="shared" si="2625"/>
        <v>36736.55999999999</v>
      </c>
      <c r="DJ46" s="348">
        <f t="shared" si="2625"/>
        <v>39032.594999999987</v>
      </c>
      <c r="DK46" s="348">
        <f t="shared" si="2625"/>
        <v>41328.62999999999</v>
      </c>
      <c r="DL46" s="348">
        <f t="shared" si="2625"/>
        <v>43624.664999999986</v>
      </c>
      <c r="DM46" s="348">
        <f t="shared" si="2625"/>
        <v>45920.69999999999</v>
      </c>
      <c r="DN46" s="348">
        <f t="shared" si="2625"/>
        <v>48216.734999999986</v>
      </c>
      <c r="DO46" s="348">
        <f t="shared" si="2625"/>
        <v>50512.76999999999</v>
      </c>
      <c r="DP46" s="348">
        <f t="shared" si="2625"/>
        <v>52808.804999999986</v>
      </c>
      <c r="DQ46" s="348">
        <f t="shared" si="2625"/>
        <v>55104.839999999982</v>
      </c>
      <c r="DR46" s="348">
        <f t="shared" si="2625"/>
        <v>57400.874999999985</v>
      </c>
      <c r="DS46" s="348">
        <f t="shared" si="2625"/>
        <v>59696.909999999982</v>
      </c>
      <c r="DT46" s="348">
        <f t="shared" si="2625"/>
        <v>61992.944999999985</v>
      </c>
      <c r="DU46" s="348">
        <f t="shared" si="2625"/>
        <v>64288.979999999981</v>
      </c>
      <c r="DV46" s="347">
        <f t="shared" ref="DV46:EZ46" si="2626">+$AG$46*DV6</f>
        <v>3325.4634032346771</v>
      </c>
      <c r="DW46" s="348">
        <f t="shared" si="2626"/>
        <v>6650.9268064693542</v>
      </c>
      <c r="DX46" s="348">
        <f t="shared" si="2626"/>
        <v>9976.3902097040318</v>
      </c>
      <c r="DY46" s="348">
        <f t="shared" si="2626"/>
        <v>13301.853612938708</v>
      </c>
      <c r="DZ46" s="348">
        <f t="shared" si="2626"/>
        <v>16627.317016173387</v>
      </c>
      <c r="EA46" s="348">
        <f t="shared" si="2626"/>
        <v>19952.780419408064</v>
      </c>
      <c r="EB46" s="348">
        <f t="shared" si="2626"/>
        <v>23278.24382264274</v>
      </c>
      <c r="EC46" s="348">
        <f t="shared" si="2626"/>
        <v>26603.707225877417</v>
      </c>
      <c r="ED46" s="348">
        <f t="shared" si="2626"/>
        <v>29929.170629112094</v>
      </c>
      <c r="EE46" s="348">
        <f t="shared" si="2626"/>
        <v>33254.634032346774</v>
      </c>
      <c r="EF46" s="348">
        <f t="shared" si="2626"/>
        <v>36580.097435581447</v>
      </c>
      <c r="EG46" s="348">
        <f t="shared" si="2626"/>
        <v>39905.560838816127</v>
      </c>
      <c r="EH46" s="348">
        <f t="shared" si="2626"/>
        <v>43231.0242420508</v>
      </c>
      <c r="EI46" s="348">
        <f t="shared" si="2626"/>
        <v>46556.487645285481</v>
      </c>
      <c r="EJ46" s="348">
        <f t="shared" si="2626"/>
        <v>49881.951048520154</v>
      </c>
      <c r="EK46" s="348">
        <f t="shared" si="2626"/>
        <v>53207.414451754834</v>
      </c>
      <c r="EL46" s="348">
        <f t="shared" si="2626"/>
        <v>56532.877854989514</v>
      </c>
      <c r="EM46" s="348">
        <f t="shared" si="2626"/>
        <v>59858.341258224187</v>
      </c>
      <c r="EN46" s="348">
        <f t="shared" si="2626"/>
        <v>63183.804661458867</v>
      </c>
      <c r="EO46" s="348">
        <f t="shared" si="2626"/>
        <v>66509.268064693548</v>
      </c>
      <c r="EP46" s="348">
        <f t="shared" si="2626"/>
        <v>69834.731467928214</v>
      </c>
      <c r="EQ46" s="348">
        <f t="shared" si="2626"/>
        <v>73160.194871162894</v>
      </c>
      <c r="ER46" s="348">
        <f t="shared" si="2626"/>
        <v>76485.658274397574</v>
      </c>
      <c r="ES46" s="348">
        <f t="shared" si="2626"/>
        <v>79811.121677632254</v>
      </c>
      <c r="ET46" s="348">
        <f t="shared" si="2626"/>
        <v>83136.585080866935</v>
      </c>
      <c r="EU46" s="348">
        <f t="shared" si="2626"/>
        <v>86462.0484841016</v>
      </c>
      <c r="EV46" s="348">
        <f t="shared" si="2626"/>
        <v>89787.511887336281</v>
      </c>
      <c r="EW46" s="348">
        <f t="shared" si="2626"/>
        <v>93112.975290570961</v>
      </c>
      <c r="EX46" s="348">
        <f t="shared" si="2626"/>
        <v>96438.438693805641</v>
      </c>
      <c r="EY46" s="348">
        <f t="shared" si="2626"/>
        <v>99763.902097040307</v>
      </c>
      <c r="EZ46" s="348">
        <f t="shared" si="2626"/>
        <v>103089.36550027499</v>
      </c>
      <c r="FA46" s="347">
        <f t="shared" ref="FA46:GD46" si="2627">+$AH$46*FA6</f>
        <v>3444.0524999999993</v>
      </c>
      <c r="FB46" s="348">
        <f t="shared" si="2627"/>
        <v>6888.1049999999987</v>
      </c>
      <c r="FC46" s="348">
        <f t="shared" si="2627"/>
        <v>10332.157499999998</v>
      </c>
      <c r="FD46" s="348">
        <f t="shared" si="2627"/>
        <v>13776.209999999997</v>
      </c>
      <c r="FE46" s="348">
        <f t="shared" si="2627"/>
        <v>17220.262499999997</v>
      </c>
      <c r="FF46" s="348">
        <f t="shared" si="2627"/>
        <v>20664.314999999995</v>
      </c>
      <c r="FG46" s="348">
        <f t="shared" si="2627"/>
        <v>24108.367499999997</v>
      </c>
      <c r="FH46" s="348">
        <f t="shared" si="2627"/>
        <v>27552.419999999995</v>
      </c>
      <c r="FI46" s="348">
        <f t="shared" si="2627"/>
        <v>30996.472499999993</v>
      </c>
      <c r="FJ46" s="348">
        <f t="shared" si="2627"/>
        <v>34440.524999999994</v>
      </c>
      <c r="FK46" s="348">
        <f t="shared" si="2627"/>
        <v>37884.577499999992</v>
      </c>
      <c r="FL46" s="348">
        <f t="shared" si="2627"/>
        <v>41328.62999999999</v>
      </c>
      <c r="FM46" s="348">
        <f t="shared" si="2627"/>
        <v>44772.682499999988</v>
      </c>
      <c r="FN46" s="348">
        <f t="shared" si="2627"/>
        <v>48216.734999999993</v>
      </c>
      <c r="FO46" s="348">
        <f t="shared" si="2627"/>
        <v>51660.787499999991</v>
      </c>
      <c r="FP46" s="348">
        <f t="shared" si="2627"/>
        <v>55104.839999999989</v>
      </c>
      <c r="FQ46" s="348">
        <f t="shared" si="2627"/>
        <v>58548.892499999987</v>
      </c>
      <c r="FR46" s="348">
        <f t="shared" si="2627"/>
        <v>61992.944999999985</v>
      </c>
      <c r="FS46" s="348">
        <f t="shared" si="2627"/>
        <v>65436.99749999999</v>
      </c>
      <c r="FT46" s="348">
        <f t="shared" si="2627"/>
        <v>68881.049999999988</v>
      </c>
      <c r="FU46" s="348">
        <f t="shared" si="2627"/>
        <v>72325.102499999979</v>
      </c>
      <c r="FV46" s="348">
        <f t="shared" si="2627"/>
        <v>75769.154999999984</v>
      </c>
      <c r="FW46" s="348">
        <f t="shared" si="2627"/>
        <v>79213.20749999999</v>
      </c>
      <c r="FX46" s="348">
        <f t="shared" si="2627"/>
        <v>82657.25999999998</v>
      </c>
      <c r="FY46" s="348">
        <f t="shared" si="2627"/>
        <v>86101.312499999985</v>
      </c>
      <c r="FZ46" s="348">
        <f t="shared" si="2627"/>
        <v>89545.364999999976</v>
      </c>
      <c r="GA46" s="348">
        <f t="shared" si="2627"/>
        <v>92989.417499999981</v>
      </c>
      <c r="GB46" s="348">
        <f t="shared" si="2627"/>
        <v>96433.469999999987</v>
      </c>
      <c r="GC46" s="348">
        <f t="shared" si="2627"/>
        <v>99877.522499999977</v>
      </c>
      <c r="GD46" s="348">
        <f t="shared" si="2627"/>
        <v>103321.57499999998</v>
      </c>
      <c r="GE46" s="347">
        <f t="shared" ref="GE46:HI46" si="2628">+$AI$46*GE6</f>
        <v>3444.0524999999993</v>
      </c>
      <c r="GF46" s="348">
        <f t="shared" si="2628"/>
        <v>6888.1049999999987</v>
      </c>
      <c r="GG46" s="348">
        <f t="shared" si="2628"/>
        <v>10332.157499999998</v>
      </c>
      <c r="GH46" s="348">
        <f t="shared" si="2628"/>
        <v>13776.209999999997</v>
      </c>
      <c r="GI46" s="348">
        <f t="shared" si="2628"/>
        <v>17220.262499999997</v>
      </c>
      <c r="GJ46" s="348">
        <f t="shared" si="2628"/>
        <v>20664.314999999995</v>
      </c>
      <c r="GK46" s="348">
        <f t="shared" si="2628"/>
        <v>24108.367499999997</v>
      </c>
      <c r="GL46" s="348">
        <f t="shared" si="2628"/>
        <v>27552.419999999995</v>
      </c>
      <c r="GM46" s="348">
        <f t="shared" si="2628"/>
        <v>30996.472499999993</v>
      </c>
      <c r="GN46" s="348">
        <f t="shared" si="2628"/>
        <v>34440.524999999994</v>
      </c>
      <c r="GO46" s="348">
        <f t="shared" si="2628"/>
        <v>37884.577499999992</v>
      </c>
      <c r="GP46" s="348">
        <f t="shared" si="2628"/>
        <v>41328.62999999999</v>
      </c>
      <c r="GQ46" s="348">
        <f t="shared" si="2628"/>
        <v>44772.682499999988</v>
      </c>
      <c r="GR46" s="348">
        <f t="shared" si="2628"/>
        <v>48216.734999999993</v>
      </c>
      <c r="GS46" s="348">
        <f t="shared" si="2628"/>
        <v>51660.787499999991</v>
      </c>
      <c r="GT46" s="348">
        <f t="shared" si="2628"/>
        <v>55104.839999999989</v>
      </c>
      <c r="GU46" s="348">
        <f t="shared" si="2628"/>
        <v>58548.892499999987</v>
      </c>
      <c r="GV46" s="348">
        <f t="shared" si="2628"/>
        <v>61992.944999999985</v>
      </c>
      <c r="GW46" s="348">
        <f t="shared" si="2628"/>
        <v>65436.99749999999</v>
      </c>
      <c r="GX46" s="348">
        <f t="shared" si="2628"/>
        <v>68881.049999999988</v>
      </c>
      <c r="GY46" s="348">
        <f t="shared" si="2628"/>
        <v>72325.102499999979</v>
      </c>
      <c r="GZ46" s="348">
        <f t="shared" si="2628"/>
        <v>75769.154999999984</v>
      </c>
      <c r="HA46" s="348">
        <f t="shared" si="2628"/>
        <v>79213.20749999999</v>
      </c>
      <c r="HB46" s="348">
        <f t="shared" si="2628"/>
        <v>82657.25999999998</v>
      </c>
      <c r="HC46" s="348">
        <f t="shared" si="2628"/>
        <v>86101.312499999985</v>
      </c>
      <c r="HD46" s="348">
        <f t="shared" si="2628"/>
        <v>89545.364999999976</v>
      </c>
      <c r="HE46" s="348">
        <f t="shared" si="2628"/>
        <v>92989.417499999981</v>
      </c>
      <c r="HF46" s="348">
        <f t="shared" si="2628"/>
        <v>96433.469999999987</v>
      </c>
      <c r="HG46" s="348">
        <f t="shared" si="2628"/>
        <v>99877.522499999977</v>
      </c>
      <c r="HH46" s="348">
        <f t="shared" si="2628"/>
        <v>103321.57499999998</v>
      </c>
      <c r="HI46" s="349">
        <f t="shared" si="2628"/>
        <v>106765.62749999997</v>
      </c>
      <c r="HJ46" s="347">
        <f t="shared" ref="HJ46:IM46" si="2629">+$AJ$46*HJ6</f>
        <v>4592.0699999999988</v>
      </c>
      <c r="HK46" s="348">
        <f t="shared" si="2629"/>
        <v>9184.1399999999976</v>
      </c>
      <c r="HL46" s="348">
        <f t="shared" si="2629"/>
        <v>13776.209999999995</v>
      </c>
      <c r="HM46" s="348">
        <f t="shared" si="2629"/>
        <v>18368.279999999995</v>
      </c>
      <c r="HN46" s="348">
        <f t="shared" si="2629"/>
        <v>22960.349999999995</v>
      </c>
      <c r="HO46" s="348">
        <f t="shared" si="2629"/>
        <v>27552.419999999991</v>
      </c>
      <c r="HP46" s="348">
        <f t="shared" si="2629"/>
        <v>32144.489999999991</v>
      </c>
      <c r="HQ46" s="348">
        <f t="shared" si="2629"/>
        <v>36736.55999999999</v>
      </c>
      <c r="HR46" s="348">
        <f t="shared" si="2629"/>
        <v>41328.62999999999</v>
      </c>
      <c r="HS46" s="348">
        <f t="shared" si="2629"/>
        <v>45920.69999999999</v>
      </c>
      <c r="HT46" s="348">
        <f t="shared" si="2629"/>
        <v>50512.76999999999</v>
      </c>
      <c r="HU46" s="348">
        <f t="shared" si="2629"/>
        <v>55104.839999999982</v>
      </c>
      <c r="HV46" s="348">
        <f t="shared" si="2629"/>
        <v>59696.909999999982</v>
      </c>
      <c r="HW46" s="348">
        <f t="shared" si="2629"/>
        <v>64288.979999999981</v>
      </c>
      <c r="HX46" s="348">
        <f t="shared" si="2629"/>
        <v>68881.049999999988</v>
      </c>
      <c r="HY46" s="348">
        <f t="shared" si="2629"/>
        <v>73473.119999999981</v>
      </c>
      <c r="HZ46" s="348">
        <f t="shared" si="2629"/>
        <v>78065.189999999973</v>
      </c>
      <c r="IA46" s="348">
        <f t="shared" si="2629"/>
        <v>82657.25999999998</v>
      </c>
      <c r="IB46" s="348">
        <f t="shared" si="2629"/>
        <v>87249.329999999973</v>
      </c>
      <c r="IC46" s="348">
        <f t="shared" si="2629"/>
        <v>91841.39999999998</v>
      </c>
      <c r="ID46" s="348">
        <f t="shared" si="2629"/>
        <v>96433.469999999972</v>
      </c>
      <c r="IE46" s="348">
        <f t="shared" si="2629"/>
        <v>101025.53999999998</v>
      </c>
      <c r="IF46" s="348">
        <f t="shared" si="2629"/>
        <v>105617.60999999997</v>
      </c>
      <c r="IG46" s="348">
        <f t="shared" si="2629"/>
        <v>110209.67999999996</v>
      </c>
      <c r="IH46" s="348">
        <f t="shared" si="2629"/>
        <v>114801.74999999997</v>
      </c>
      <c r="II46" s="348">
        <f t="shared" si="2629"/>
        <v>119393.81999999996</v>
      </c>
      <c r="IJ46" s="348">
        <f t="shared" si="2629"/>
        <v>123985.88999999997</v>
      </c>
      <c r="IK46" s="348">
        <f t="shared" si="2629"/>
        <v>128577.95999999996</v>
      </c>
      <c r="IL46" s="348">
        <f t="shared" si="2629"/>
        <v>133170.02999999997</v>
      </c>
      <c r="IM46" s="348">
        <f t="shared" si="2629"/>
        <v>137762.09999999998</v>
      </c>
      <c r="IN46" s="347">
        <f t="shared" ref="IN46:JR46" si="2630">+$AK$46*IN6</f>
        <v>4592.07</v>
      </c>
      <c r="IO46" s="348">
        <f t="shared" si="2630"/>
        <v>9184.14</v>
      </c>
      <c r="IP46" s="348">
        <f t="shared" si="2630"/>
        <v>13776.21</v>
      </c>
      <c r="IQ46" s="348">
        <f t="shared" si="2630"/>
        <v>18368.28</v>
      </c>
      <c r="IR46" s="348">
        <f t="shared" si="2630"/>
        <v>22960.35</v>
      </c>
      <c r="IS46" s="348">
        <f t="shared" si="2630"/>
        <v>27552.42</v>
      </c>
      <c r="IT46" s="348">
        <f t="shared" si="2630"/>
        <v>32144.489999999998</v>
      </c>
      <c r="IU46" s="348">
        <f t="shared" si="2630"/>
        <v>36736.559999999998</v>
      </c>
      <c r="IV46" s="348">
        <f t="shared" si="2630"/>
        <v>41328.629999999997</v>
      </c>
      <c r="IW46" s="348">
        <f t="shared" si="2630"/>
        <v>45920.7</v>
      </c>
      <c r="IX46" s="348">
        <f t="shared" si="2630"/>
        <v>50512.77</v>
      </c>
      <c r="IY46" s="348">
        <f t="shared" si="2630"/>
        <v>55104.84</v>
      </c>
      <c r="IZ46" s="348">
        <f t="shared" si="2630"/>
        <v>59696.909999999996</v>
      </c>
      <c r="JA46" s="348">
        <f t="shared" si="2630"/>
        <v>64288.979999999996</v>
      </c>
      <c r="JB46" s="348">
        <f t="shared" si="2630"/>
        <v>68881.049999999988</v>
      </c>
      <c r="JC46" s="348">
        <f t="shared" si="2630"/>
        <v>73473.119999999995</v>
      </c>
      <c r="JD46" s="348">
        <f t="shared" si="2630"/>
        <v>78065.19</v>
      </c>
      <c r="JE46" s="348">
        <f t="shared" si="2630"/>
        <v>82657.259999999995</v>
      </c>
      <c r="JF46" s="348">
        <f t="shared" si="2630"/>
        <v>87249.329999999987</v>
      </c>
      <c r="JG46" s="348">
        <f t="shared" si="2630"/>
        <v>91841.4</v>
      </c>
      <c r="JH46" s="348">
        <f t="shared" si="2630"/>
        <v>96433.47</v>
      </c>
      <c r="JI46" s="348">
        <f t="shared" si="2630"/>
        <v>101025.54</v>
      </c>
      <c r="JJ46" s="348">
        <f t="shared" si="2630"/>
        <v>105617.60999999999</v>
      </c>
      <c r="JK46" s="348">
        <f t="shared" si="2630"/>
        <v>110209.68</v>
      </c>
      <c r="JL46" s="348">
        <f t="shared" si="2630"/>
        <v>114801.75</v>
      </c>
      <c r="JM46" s="348">
        <f t="shared" si="2630"/>
        <v>119393.81999999999</v>
      </c>
      <c r="JN46" s="348">
        <f t="shared" si="2630"/>
        <v>123985.88999999998</v>
      </c>
      <c r="JO46" s="348">
        <f t="shared" si="2630"/>
        <v>128577.95999999999</v>
      </c>
      <c r="JP46" s="348">
        <f t="shared" si="2630"/>
        <v>133170.03</v>
      </c>
      <c r="JQ46" s="348">
        <f t="shared" si="2630"/>
        <v>137762.09999999998</v>
      </c>
      <c r="JR46" s="349">
        <f t="shared" si="2630"/>
        <v>142354.16999999998</v>
      </c>
      <c r="JS46" s="347">
        <f t="shared" ref="JS46:KW46" si="2631">+$AL$46*JS6</f>
        <v>4592.07</v>
      </c>
      <c r="JT46" s="348">
        <f t="shared" si="2631"/>
        <v>9184.14</v>
      </c>
      <c r="JU46" s="348">
        <f t="shared" si="2631"/>
        <v>13776.21</v>
      </c>
      <c r="JV46" s="348">
        <f t="shared" si="2631"/>
        <v>18368.28</v>
      </c>
      <c r="JW46" s="348">
        <f t="shared" si="2631"/>
        <v>22960.35</v>
      </c>
      <c r="JX46" s="348">
        <f t="shared" si="2631"/>
        <v>27552.42</v>
      </c>
      <c r="JY46" s="348">
        <f t="shared" si="2631"/>
        <v>32144.489999999998</v>
      </c>
      <c r="JZ46" s="348">
        <f t="shared" si="2631"/>
        <v>36736.559999999998</v>
      </c>
      <c r="KA46" s="348">
        <f t="shared" si="2631"/>
        <v>41328.629999999997</v>
      </c>
      <c r="KB46" s="348">
        <f t="shared" si="2631"/>
        <v>45920.7</v>
      </c>
      <c r="KC46" s="348">
        <f t="shared" si="2631"/>
        <v>50512.77</v>
      </c>
      <c r="KD46" s="348">
        <f t="shared" si="2631"/>
        <v>55104.84</v>
      </c>
      <c r="KE46" s="348">
        <f t="shared" si="2631"/>
        <v>59696.909999999996</v>
      </c>
      <c r="KF46" s="348">
        <f t="shared" si="2631"/>
        <v>64288.979999999996</v>
      </c>
      <c r="KG46" s="348">
        <f t="shared" si="2631"/>
        <v>68881.049999999988</v>
      </c>
      <c r="KH46" s="348">
        <f t="shared" si="2631"/>
        <v>73473.119999999995</v>
      </c>
      <c r="KI46" s="348">
        <f t="shared" si="2631"/>
        <v>78065.19</v>
      </c>
      <c r="KJ46" s="348">
        <f t="shared" si="2631"/>
        <v>82657.259999999995</v>
      </c>
      <c r="KK46" s="348">
        <f t="shared" si="2631"/>
        <v>87249.329999999987</v>
      </c>
      <c r="KL46" s="348">
        <f t="shared" si="2631"/>
        <v>91841.4</v>
      </c>
      <c r="KM46" s="348">
        <f t="shared" si="2631"/>
        <v>96433.47</v>
      </c>
      <c r="KN46" s="348">
        <f t="shared" si="2631"/>
        <v>101025.54</v>
      </c>
      <c r="KO46" s="348">
        <f t="shared" si="2631"/>
        <v>105617.60999999999</v>
      </c>
      <c r="KP46" s="348">
        <f t="shared" si="2631"/>
        <v>110209.68</v>
      </c>
      <c r="KQ46" s="348">
        <f t="shared" si="2631"/>
        <v>114801.75</v>
      </c>
      <c r="KR46" s="348">
        <f t="shared" si="2631"/>
        <v>119393.81999999999</v>
      </c>
      <c r="KS46" s="348">
        <f t="shared" si="2631"/>
        <v>123985.88999999998</v>
      </c>
      <c r="KT46" s="348">
        <f t="shared" si="2631"/>
        <v>128577.95999999999</v>
      </c>
      <c r="KU46" s="348">
        <f t="shared" si="2631"/>
        <v>133170.03</v>
      </c>
      <c r="KV46" s="348">
        <f t="shared" si="2631"/>
        <v>137762.09999999998</v>
      </c>
      <c r="KW46" s="349">
        <f t="shared" si="2631"/>
        <v>142354.16999999998</v>
      </c>
      <c r="KX46" s="347">
        <f t="shared" ref="KX46:MA46" si="2632">+$AM$46*KX6</f>
        <v>4592.0699999999988</v>
      </c>
      <c r="KY46" s="348">
        <f t="shared" si="2632"/>
        <v>9184.1399999999976</v>
      </c>
      <c r="KZ46" s="348">
        <f t="shared" si="2632"/>
        <v>13776.209999999995</v>
      </c>
      <c r="LA46" s="348">
        <f t="shared" si="2632"/>
        <v>18368.279999999995</v>
      </c>
      <c r="LB46" s="348">
        <f t="shared" si="2632"/>
        <v>22960.349999999995</v>
      </c>
      <c r="LC46" s="348">
        <f t="shared" si="2632"/>
        <v>27552.419999999991</v>
      </c>
      <c r="LD46" s="348">
        <f t="shared" si="2632"/>
        <v>32144.489999999991</v>
      </c>
      <c r="LE46" s="348">
        <f t="shared" si="2632"/>
        <v>36736.55999999999</v>
      </c>
      <c r="LF46" s="348">
        <f t="shared" si="2632"/>
        <v>41328.62999999999</v>
      </c>
      <c r="LG46" s="348">
        <f t="shared" si="2632"/>
        <v>45920.69999999999</v>
      </c>
      <c r="LH46" s="348">
        <f t="shared" si="2632"/>
        <v>50512.76999999999</v>
      </c>
      <c r="LI46" s="348">
        <f t="shared" si="2632"/>
        <v>55104.839999999982</v>
      </c>
      <c r="LJ46" s="348">
        <f t="shared" si="2632"/>
        <v>59696.909999999982</v>
      </c>
      <c r="LK46" s="348">
        <f t="shared" si="2632"/>
        <v>64288.979999999981</v>
      </c>
      <c r="LL46" s="348">
        <f t="shared" si="2632"/>
        <v>68881.049999999988</v>
      </c>
      <c r="LM46" s="348">
        <f t="shared" si="2632"/>
        <v>73473.119999999981</v>
      </c>
      <c r="LN46" s="348">
        <f t="shared" si="2632"/>
        <v>78065.189999999973</v>
      </c>
      <c r="LO46" s="348">
        <f t="shared" si="2632"/>
        <v>82657.25999999998</v>
      </c>
      <c r="LP46" s="348">
        <f t="shared" si="2632"/>
        <v>87249.329999999973</v>
      </c>
      <c r="LQ46" s="348">
        <f t="shared" si="2632"/>
        <v>91841.39999999998</v>
      </c>
      <c r="LR46" s="348">
        <f t="shared" si="2632"/>
        <v>96433.469999999972</v>
      </c>
      <c r="LS46" s="348">
        <f t="shared" si="2632"/>
        <v>101025.53999999998</v>
      </c>
      <c r="LT46" s="348">
        <f t="shared" si="2632"/>
        <v>105617.60999999997</v>
      </c>
      <c r="LU46" s="348">
        <f t="shared" si="2632"/>
        <v>110209.67999999996</v>
      </c>
      <c r="LV46" s="348">
        <f t="shared" si="2632"/>
        <v>114801.74999999997</v>
      </c>
      <c r="LW46" s="348">
        <f t="shared" si="2632"/>
        <v>119393.81999999996</v>
      </c>
      <c r="LX46" s="348">
        <f t="shared" si="2632"/>
        <v>123985.88999999997</v>
      </c>
      <c r="LY46" s="348">
        <f t="shared" si="2632"/>
        <v>128577.95999999996</v>
      </c>
      <c r="LZ46" s="348">
        <f t="shared" si="2632"/>
        <v>133170.02999999997</v>
      </c>
      <c r="MA46" s="348">
        <f t="shared" si="2632"/>
        <v>137762.09999999998</v>
      </c>
      <c r="MB46" s="347">
        <f t="shared" ref="MB46:NF46" si="2633">+$AN$46*MB6</f>
        <v>4592.07</v>
      </c>
      <c r="MC46" s="348">
        <f t="shared" si="2633"/>
        <v>9184.14</v>
      </c>
      <c r="MD46" s="348">
        <f t="shared" si="2633"/>
        <v>13776.21</v>
      </c>
      <c r="ME46" s="348">
        <f t="shared" si="2633"/>
        <v>18368.28</v>
      </c>
      <c r="MF46" s="348">
        <f t="shared" si="2633"/>
        <v>22960.35</v>
      </c>
      <c r="MG46" s="348">
        <f t="shared" si="2633"/>
        <v>27552.42</v>
      </c>
      <c r="MH46" s="348">
        <f t="shared" si="2633"/>
        <v>32144.489999999998</v>
      </c>
      <c r="MI46" s="348">
        <f t="shared" si="2633"/>
        <v>36736.559999999998</v>
      </c>
      <c r="MJ46" s="348">
        <f t="shared" si="2633"/>
        <v>41328.629999999997</v>
      </c>
      <c r="MK46" s="348">
        <f t="shared" si="2633"/>
        <v>45920.7</v>
      </c>
      <c r="ML46" s="348">
        <f t="shared" si="2633"/>
        <v>50512.77</v>
      </c>
      <c r="MM46" s="348">
        <f t="shared" si="2633"/>
        <v>55104.84</v>
      </c>
      <c r="MN46" s="348">
        <f t="shared" si="2633"/>
        <v>59696.909999999996</v>
      </c>
      <c r="MO46" s="348">
        <f t="shared" si="2633"/>
        <v>64288.979999999996</v>
      </c>
      <c r="MP46" s="348">
        <f t="shared" si="2633"/>
        <v>68881.049999999988</v>
      </c>
      <c r="MQ46" s="348">
        <f t="shared" si="2633"/>
        <v>73473.119999999995</v>
      </c>
      <c r="MR46" s="348">
        <f t="shared" si="2633"/>
        <v>78065.19</v>
      </c>
      <c r="MS46" s="348">
        <f t="shared" si="2633"/>
        <v>82657.259999999995</v>
      </c>
      <c r="MT46" s="348">
        <f t="shared" si="2633"/>
        <v>87249.329999999987</v>
      </c>
      <c r="MU46" s="348">
        <f t="shared" si="2633"/>
        <v>91841.4</v>
      </c>
      <c r="MV46" s="348">
        <f t="shared" si="2633"/>
        <v>96433.47</v>
      </c>
      <c r="MW46" s="348">
        <f t="shared" si="2633"/>
        <v>101025.54</v>
      </c>
      <c r="MX46" s="348">
        <f t="shared" si="2633"/>
        <v>105617.60999999999</v>
      </c>
      <c r="MY46" s="348">
        <f t="shared" si="2633"/>
        <v>110209.68</v>
      </c>
      <c r="MZ46" s="348">
        <f t="shared" si="2633"/>
        <v>114801.75</v>
      </c>
      <c r="NA46" s="348">
        <f t="shared" si="2633"/>
        <v>119393.81999999999</v>
      </c>
      <c r="NB46" s="348">
        <f t="shared" si="2633"/>
        <v>123985.88999999998</v>
      </c>
      <c r="NC46" s="348">
        <f t="shared" si="2633"/>
        <v>128577.95999999999</v>
      </c>
      <c r="ND46" s="348">
        <f t="shared" si="2633"/>
        <v>133170.03</v>
      </c>
      <c r="NE46" s="348">
        <f t="shared" si="2633"/>
        <v>137762.09999999998</v>
      </c>
      <c r="NF46" s="348">
        <f t="shared" si="2633"/>
        <v>142354.16999999998</v>
      </c>
      <c r="NG46" s="347">
        <f t="shared" ref="NG46:OP46" si="2634">+$AO$46*NG6</f>
        <v>4592.07</v>
      </c>
      <c r="NH46" s="348">
        <f t="shared" si="2634"/>
        <v>9184.14</v>
      </c>
      <c r="NI46" s="348">
        <f t="shared" si="2634"/>
        <v>13776.21</v>
      </c>
      <c r="NJ46" s="348">
        <f t="shared" si="2634"/>
        <v>18368.28</v>
      </c>
      <c r="NK46" s="348">
        <f t="shared" si="2634"/>
        <v>22960.35</v>
      </c>
      <c r="NL46" s="348">
        <f t="shared" si="2634"/>
        <v>27552.42</v>
      </c>
      <c r="NM46" s="348">
        <f t="shared" si="2634"/>
        <v>32144.489999999998</v>
      </c>
      <c r="NN46" s="348">
        <f t="shared" si="2634"/>
        <v>36736.559999999998</v>
      </c>
      <c r="NO46" s="348">
        <f t="shared" si="2634"/>
        <v>41328.629999999997</v>
      </c>
      <c r="NP46" s="348">
        <f t="shared" si="2634"/>
        <v>45920.7</v>
      </c>
      <c r="NQ46" s="348">
        <f t="shared" si="2634"/>
        <v>50512.77</v>
      </c>
      <c r="NR46" s="348">
        <f t="shared" si="2634"/>
        <v>55104.84</v>
      </c>
      <c r="NS46" s="348">
        <f t="shared" si="2634"/>
        <v>59696.909999999996</v>
      </c>
      <c r="NT46" s="348">
        <f t="shared" si="2634"/>
        <v>64288.979999999996</v>
      </c>
      <c r="NU46" s="348">
        <f t="shared" si="2634"/>
        <v>68881.049999999988</v>
      </c>
      <c r="NV46" s="348">
        <f t="shared" si="2634"/>
        <v>73473.119999999995</v>
      </c>
      <c r="NW46" s="348">
        <f t="shared" si="2634"/>
        <v>78065.19</v>
      </c>
      <c r="NX46" s="348">
        <f t="shared" si="2634"/>
        <v>82657.259999999995</v>
      </c>
      <c r="NY46" s="348">
        <f t="shared" si="2634"/>
        <v>87249.329999999987</v>
      </c>
      <c r="NZ46" s="348">
        <f t="shared" si="2634"/>
        <v>91841.4</v>
      </c>
      <c r="OA46" s="348">
        <f t="shared" si="2634"/>
        <v>96433.47</v>
      </c>
      <c r="OB46" s="348">
        <f t="shared" si="2634"/>
        <v>101025.54</v>
      </c>
      <c r="OC46" s="348">
        <f t="shared" si="2634"/>
        <v>105617.60999999999</v>
      </c>
      <c r="OD46" s="348">
        <f t="shared" si="2634"/>
        <v>110209.68</v>
      </c>
      <c r="OE46" s="348">
        <f t="shared" si="2634"/>
        <v>114801.75</v>
      </c>
      <c r="OF46" s="348">
        <f t="shared" si="2634"/>
        <v>119393.81999999999</v>
      </c>
      <c r="OG46" s="348">
        <f t="shared" si="2634"/>
        <v>123985.88999999998</v>
      </c>
      <c r="OH46" s="348">
        <f t="shared" si="2634"/>
        <v>128577.95999999999</v>
      </c>
      <c r="OI46" s="348">
        <f t="shared" si="2634"/>
        <v>133170.03</v>
      </c>
      <c r="OJ46" s="348">
        <f t="shared" si="2634"/>
        <v>137762.09999999998</v>
      </c>
      <c r="OK46" s="348">
        <f t="shared" si="2634"/>
        <v>142354.16999999998</v>
      </c>
      <c r="OL46" s="348">
        <f t="shared" si="2634"/>
        <v>146946.23999999999</v>
      </c>
      <c r="OM46" s="348">
        <f t="shared" si="2634"/>
        <v>151538.31</v>
      </c>
      <c r="ON46" s="348">
        <f t="shared" si="2634"/>
        <v>156130.38</v>
      </c>
      <c r="OO46" s="348">
        <f t="shared" si="2634"/>
        <v>160722.44999999998</v>
      </c>
      <c r="OP46" s="349">
        <f t="shared" si="2634"/>
        <v>165314.51999999999</v>
      </c>
      <c r="OQ46" s="348">
        <f>+AP46/AP6</f>
        <v>2296.0349999999994</v>
      </c>
      <c r="OR46" s="348">
        <f t="shared" ref="OR46:RC46" si="2635">+AQ46/AQ6</f>
        <v>2296.0349999999994</v>
      </c>
      <c r="OS46" s="348">
        <f t="shared" si="2635"/>
        <v>2296.0349999999994</v>
      </c>
      <c r="OT46" s="348">
        <f t="shared" si="2635"/>
        <v>2296.0349999999994</v>
      </c>
      <c r="OU46" s="348">
        <f t="shared" si="2635"/>
        <v>2296.0349999999994</v>
      </c>
      <c r="OV46" s="348">
        <f t="shared" si="2635"/>
        <v>2296.0349999999994</v>
      </c>
      <c r="OW46" s="348">
        <f t="shared" si="2635"/>
        <v>2296.0349999999994</v>
      </c>
      <c r="OX46" s="348">
        <f t="shared" si="2635"/>
        <v>2296.0349999999994</v>
      </c>
      <c r="OY46" s="348">
        <f t="shared" si="2635"/>
        <v>2296.0349999999994</v>
      </c>
      <c r="OZ46" s="348">
        <f t="shared" si="2635"/>
        <v>2296.0349999999994</v>
      </c>
      <c r="PA46" s="348">
        <f t="shared" si="2635"/>
        <v>2296.0349999999994</v>
      </c>
      <c r="PB46" s="348">
        <f t="shared" si="2635"/>
        <v>2296.0349999999994</v>
      </c>
      <c r="PC46" s="348">
        <f t="shared" si="2635"/>
        <v>2296.0349999999994</v>
      </c>
      <c r="PD46" s="348">
        <f t="shared" si="2635"/>
        <v>2296.0349999999994</v>
      </c>
      <c r="PE46" s="348">
        <f t="shared" si="2635"/>
        <v>2296.0349999999994</v>
      </c>
      <c r="PF46" s="348">
        <f t="shared" si="2635"/>
        <v>2296.0349999999994</v>
      </c>
      <c r="PG46" s="348">
        <f t="shared" si="2635"/>
        <v>2296.0349999999994</v>
      </c>
      <c r="PH46" s="348">
        <f t="shared" si="2635"/>
        <v>2296.0349999999994</v>
      </c>
      <c r="PI46" s="348">
        <f t="shared" si="2635"/>
        <v>2296.0349999999994</v>
      </c>
      <c r="PJ46" s="348">
        <f t="shared" si="2635"/>
        <v>2296.0349999999994</v>
      </c>
      <c r="PK46" s="348">
        <f t="shared" si="2635"/>
        <v>2296.0349999999994</v>
      </c>
      <c r="PL46" s="348">
        <f t="shared" si="2635"/>
        <v>2296.0349999999994</v>
      </c>
      <c r="PM46" s="348">
        <f t="shared" si="2635"/>
        <v>2296.0349999999994</v>
      </c>
      <c r="PN46" s="348">
        <f t="shared" si="2635"/>
        <v>2296.0349999999994</v>
      </c>
      <c r="PO46" s="348">
        <f t="shared" si="2635"/>
        <v>2296.0349999999994</v>
      </c>
      <c r="PP46" s="348">
        <f t="shared" si="2635"/>
        <v>2296.0349999999999</v>
      </c>
      <c r="PQ46" s="348">
        <f t="shared" si="2635"/>
        <v>2296.0349999999999</v>
      </c>
      <c r="PR46" s="348">
        <f t="shared" si="2635"/>
        <v>2296.0349999999999</v>
      </c>
      <c r="PS46" s="348">
        <f t="shared" si="2635"/>
        <v>2296.0349999999999</v>
      </c>
      <c r="PT46" s="348">
        <f t="shared" si="2635"/>
        <v>2296.0349999999999</v>
      </c>
      <c r="PU46" s="348">
        <f t="shared" si="2635"/>
        <v>2296.0349999999999</v>
      </c>
      <c r="PV46" s="348">
        <f t="shared" si="2635"/>
        <v>2296.0349999999999</v>
      </c>
      <c r="PW46" s="348">
        <f t="shared" si="2635"/>
        <v>2296.0349999999999</v>
      </c>
      <c r="PX46" s="348">
        <f t="shared" si="2635"/>
        <v>2296.0349999999999</v>
      </c>
      <c r="PY46" s="348">
        <f t="shared" si="2635"/>
        <v>2296.0349999999999</v>
      </c>
      <c r="PZ46" s="348">
        <f t="shared" si="2635"/>
        <v>2296.0349999999999</v>
      </c>
      <c r="QA46" s="348">
        <f t="shared" si="2635"/>
        <v>2296.0349999999999</v>
      </c>
      <c r="QB46" s="348">
        <f t="shared" si="2635"/>
        <v>2296.0349999999999</v>
      </c>
      <c r="QC46" s="348">
        <f t="shared" si="2635"/>
        <v>2296.0349999999999</v>
      </c>
      <c r="QD46" s="348">
        <f t="shared" si="2635"/>
        <v>2296.0349999999994</v>
      </c>
      <c r="QE46" s="348">
        <f t="shared" si="2635"/>
        <v>2296.0349999999999</v>
      </c>
      <c r="QF46" s="348">
        <f t="shared" si="2635"/>
        <v>2296.0349999999999</v>
      </c>
      <c r="QG46" s="348">
        <f t="shared" si="2635"/>
        <v>2296.0349999999999</v>
      </c>
      <c r="QH46" s="348">
        <f t="shared" si="2635"/>
        <v>2296.0349999999999</v>
      </c>
      <c r="QI46" s="348">
        <f t="shared" si="2635"/>
        <v>2296.0349999999999</v>
      </c>
      <c r="QJ46" s="348">
        <f t="shared" si="2635"/>
        <v>2296.0349999999999</v>
      </c>
      <c r="QK46" s="348">
        <f t="shared" si="2635"/>
        <v>2296.0349999999999</v>
      </c>
      <c r="QL46" s="348">
        <f t="shared" si="2635"/>
        <v>2296.0349999999999</v>
      </c>
      <c r="QM46" s="348">
        <f t="shared" si="2635"/>
        <v>2296.0349999999999</v>
      </c>
      <c r="QN46" s="348">
        <f t="shared" si="2635"/>
        <v>2296.0349999999999</v>
      </c>
      <c r="QO46" s="348">
        <f t="shared" si="2635"/>
        <v>2296.0349999999999</v>
      </c>
      <c r="QP46" s="348">
        <f t="shared" si="2635"/>
        <v>2296.0349999999999</v>
      </c>
      <c r="QQ46" s="348">
        <f t="shared" si="2635"/>
        <v>2296.0349999999999</v>
      </c>
      <c r="QR46" s="348">
        <f t="shared" si="2635"/>
        <v>2296.0349999999999</v>
      </c>
      <c r="QS46" s="348">
        <f t="shared" si="2635"/>
        <v>2296.0349999999994</v>
      </c>
      <c r="QT46" s="348">
        <f t="shared" si="2635"/>
        <v>2296.0349999999999</v>
      </c>
      <c r="QU46" s="348">
        <f t="shared" si="2635"/>
        <v>2296.0349999999994</v>
      </c>
      <c r="QV46" s="348">
        <f t="shared" si="2635"/>
        <v>2296.0349999999994</v>
      </c>
      <c r="QW46" s="348">
        <f t="shared" si="2635"/>
        <v>2296.0349999999994</v>
      </c>
      <c r="QX46" s="348">
        <f t="shared" si="2635"/>
        <v>2296.0349999999994</v>
      </c>
      <c r="QY46" s="348">
        <f t="shared" si="2635"/>
        <v>2296.0349999999994</v>
      </c>
      <c r="QZ46" s="348">
        <f t="shared" si="2635"/>
        <v>2296.0349999999994</v>
      </c>
      <c r="RA46" s="348">
        <f t="shared" si="2635"/>
        <v>2296.0349999999994</v>
      </c>
      <c r="RB46" s="348">
        <f t="shared" si="2635"/>
        <v>2296.0349999999994</v>
      </c>
      <c r="RC46" s="348">
        <f t="shared" si="2635"/>
        <v>2296.0349999999994</v>
      </c>
      <c r="RD46" s="348">
        <f t="shared" ref="RD46:TO46" si="2636">+DC46/DC6</f>
        <v>2296.0349999999994</v>
      </c>
      <c r="RE46" s="348">
        <f t="shared" si="2636"/>
        <v>2296.0349999999994</v>
      </c>
      <c r="RF46" s="348">
        <f t="shared" si="2636"/>
        <v>2296.0349999999994</v>
      </c>
      <c r="RG46" s="348">
        <f t="shared" si="2636"/>
        <v>2296.0349999999994</v>
      </c>
      <c r="RH46" s="348">
        <f t="shared" si="2636"/>
        <v>2296.0349999999994</v>
      </c>
      <c r="RI46" s="348">
        <f t="shared" si="2636"/>
        <v>2296.0349999999994</v>
      </c>
      <c r="RJ46" s="348">
        <f t="shared" si="2636"/>
        <v>2296.0349999999994</v>
      </c>
      <c r="RK46" s="348">
        <f t="shared" si="2636"/>
        <v>2296.0349999999994</v>
      </c>
      <c r="RL46" s="348">
        <f t="shared" si="2636"/>
        <v>2296.0349999999994</v>
      </c>
      <c r="RM46" s="348">
        <f t="shared" si="2636"/>
        <v>2296.0349999999994</v>
      </c>
      <c r="RN46" s="348">
        <f t="shared" si="2636"/>
        <v>2296.0349999999994</v>
      </c>
      <c r="RO46" s="348">
        <f t="shared" si="2636"/>
        <v>2296.0349999999994</v>
      </c>
      <c r="RP46" s="348">
        <f t="shared" si="2636"/>
        <v>2296.0349999999994</v>
      </c>
      <c r="RQ46" s="348">
        <f t="shared" si="2636"/>
        <v>2296.0349999999994</v>
      </c>
      <c r="RR46" s="348">
        <f t="shared" si="2636"/>
        <v>2296.0349999999994</v>
      </c>
      <c r="RS46" s="348">
        <f t="shared" si="2636"/>
        <v>2296.0349999999994</v>
      </c>
      <c r="RT46" s="348">
        <f t="shared" si="2636"/>
        <v>2296.0349999999994</v>
      </c>
      <c r="RU46" s="348">
        <f t="shared" si="2636"/>
        <v>2296.0349999999994</v>
      </c>
      <c r="RV46" s="348">
        <f t="shared" si="2636"/>
        <v>2296.0349999999994</v>
      </c>
      <c r="RW46" s="348">
        <f t="shared" si="2636"/>
        <v>3325.4634032346771</v>
      </c>
      <c r="RX46" s="348">
        <f t="shared" si="2636"/>
        <v>3325.4634032346771</v>
      </c>
      <c r="RY46" s="348">
        <f t="shared" si="2636"/>
        <v>3325.4634032346771</v>
      </c>
      <c r="RZ46" s="348">
        <f t="shared" si="2636"/>
        <v>3325.4634032346771</v>
      </c>
      <c r="SA46" s="348">
        <f t="shared" si="2636"/>
        <v>3325.4634032346776</v>
      </c>
      <c r="SB46" s="348">
        <f t="shared" si="2636"/>
        <v>3325.4634032346771</v>
      </c>
      <c r="SC46" s="348">
        <f t="shared" si="2636"/>
        <v>3325.4634032346771</v>
      </c>
      <c r="SD46" s="348">
        <f t="shared" si="2636"/>
        <v>3325.4634032346771</v>
      </c>
      <c r="SE46" s="348">
        <f t="shared" si="2636"/>
        <v>3325.4634032346771</v>
      </c>
      <c r="SF46" s="348">
        <f t="shared" si="2636"/>
        <v>3325.4634032346776</v>
      </c>
      <c r="SG46" s="348">
        <f t="shared" si="2636"/>
        <v>3325.4634032346771</v>
      </c>
      <c r="SH46" s="348">
        <f t="shared" si="2636"/>
        <v>3325.4634032346771</v>
      </c>
      <c r="SI46" s="348">
        <f t="shared" si="2636"/>
        <v>3325.4634032346771</v>
      </c>
      <c r="SJ46" s="348">
        <f t="shared" si="2636"/>
        <v>3325.4634032346771</v>
      </c>
      <c r="SK46" s="348">
        <f t="shared" si="2636"/>
        <v>3325.4634032346771</v>
      </c>
      <c r="SL46" s="348">
        <f t="shared" si="2636"/>
        <v>3325.4634032346771</v>
      </c>
      <c r="SM46" s="348">
        <f t="shared" si="2636"/>
        <v>3325.4634032346771</v>
      </c>
      <c r="SN46" s="348">
        <f t="shared" si="2636"/>
        <v>3325.4634032346771</v>
      </c>
      <c r="SO46" s="348">
        <f t="shared" si="2636"/>
        <v>3325.4634032346771</v>
      </c>
      <c r="SP46" s="348">
        <f t="shared" si="2636"/>
        <v>3325.4634032346776</v>
      </c>
      <c r="SQ46" s="348">
        <f t="shared" si="2636"/>
        <v>3325.4634032346767</v>
      </c>
      <c r="SR46" s="348">
        <f t="shared" si="2636"/>
        <v>3325.4634032346771</v>
      </c>
      <c r="SS46" s="348">
        <f t="shared" si="2636"/>
        <v>3325.4634032346771</v>
      </c>
      <c r="ST46" s="348">
        <f t="shared" si="2636"/>
        <v>3325.4634032346771</v>
      </c>
      <c r="SU46" s="348">
        <f t="shared" si="2636"/>
        <v>3325.4634032346776</v>
      </c>
      <c r="SV46" s="348">
        <f t="shared" si="2636"/>
        <v>3325.4634032346771</v>
      </c>
      <c r="SW46" s="348">
        <f t="shared" si="2636"/>
        <v>3325.4634032346771</v>
      </c>
      <c r="SX46" s="348">
        <f t="shared" si="2636"/>
        <v>3325.4634032346771</v>
      </c>
      <c r="SY46" s="348">
        <f t="shared" si="2636"/>
        <v>3325.4634032346771</v>
      </c>
      <c r="SZ46" s="348">
        <f t="shared" si="2636"/>
        <v>3325.4634032346771</v>
      </c>
      <c r="TA46" s="348">
        <f t="shared" si="2636"/>
        <v>3325.4634032346771</v>
      </c>
      <c r="TB46" s="348">
        <f t="shared" si="2636"/>
        <v>3444.0524999999993</v>
      </c>
      <c r="TC46" s="348">
        <f t="shared" si="2636"/>
        <v>3444.0524999999993</v>
      </c>
      <c r="TD46" s="348">
        <f t="shared" si="2636"/>
        <v>3444.0524999999993</v>
      </c>
      <c r="TE46" s="348">
        <f t="shared" si="2636"/>
        <v>3444.0524999999993</v>
      </c>
      <c r="TF46" s="348">
        <f t="shared" si="2636"/>
        <v>3444.0524999999993</v>
      </c>
      <c r="TG46" s="348">
        <f t="shared" si="2636"/>
        <v>3444.0524999999993</v>
      </c>
      <c r="TH46" s="348">
        <f t="shared" si="2636"/>
        <v>3444.0524999999993</v>
      </c>
      <c r="TI46" s="348">
        <f t="shared" si="2636"/>
        <v>3444.0524999999993</v>
      </c>
      <c r="TJ46" s="348">
        <f t="shared" si="2636"/>
        <v>3444.0524999999993</v>
      </c>
      <c r="TK46" s="348">
        <f t="shared" si="2636"/>
        <v>3444.0524999999993</v>
      </c>
      <c r="TL46" s="348">
        <f t="shared" si="2636"/>
        <v>3444.0524999999993</v>
      </c>
      <c r="TM46" s="348">
        <f t="shared" si="2636"/>
        <v>3444.0524999999993</v>
      </c>
      <c r="TN46" s="348">
        <f t="shared" si="2636"/>
        <v>3444.0524999999989</v>
      </c>
      <c r="TO46" s="348">
        <f t="shared" si="2636"/>
        <v>3444.0524999999993</v>
      </c>
      <c r="TP46" s="348">
        <f t="shared" ref="TP46:WA46" si="2637">+FO46/FO6</f>
        <v>3444.0524999999993</v>
      </c>
      <c r="TQ46" s="348">
        <f t="shared" si="2637"/>
        <v>3444.0524999999993</v>
      </c>
      <c r="TR46" s="348">
        <f t="shared" si="2637"/>
        <v>3444.0524999999993</v>
      </c>
      <c r="TS46" s="348">
        <f t="shared" si="2637"/>
        <v>3444.0524999999993</v>
      </c>
      <c r="TT46" s="348">
        <f t="shared" si="2637"/>
        <v>3444.0524999999993</v>
      </c>
      <c r="TU46" s="348">
        <f t="shared" si="2637"/>
        <v>3444.0524999999993</v>
      </c>
      <c r="TV46" s="348">
        <f t="shared" si="2637"/>
        <v>3444.0524999999989</v>
      </c>
      <c r="TW46" s="348">
        <f t="shared" si="2637"/>
        <v>3444.0524999999993</v>
      </c>
      <c r="TX46" s="348">
        <f t="shared" si="2637"/>
        <v>3444.0524999999993</v>
      </c>
      <c r="TY46" s="348">
        <f t="shared" si="2637"/>
        <v>3444.0524999999993</v>
      </c>
      <c r="TZ46" s="348">
        <f t="shared" si="2637"/>
        <v>3444.0524999999993</v>
      </c>
      <c r="UA46" s="348">
        <f t="shared" si="2637"/>
        <v>3444.0524999999989</v>
      </c>
      <c r="UB46" s="348">
        <f t="shared" si="2637"/>
        <v>3444.0524999999993</v>
      </c>
      <c r="UC46" s="348">
        <f t="shared" si="2637"/>
        <v>3444.0524999999993</v>
      </c>
      <c r="UD46" s="348">
        <f t="shared" si="2637"/>
        <v>3444.0524999999993</v>
      </c>
      <c r="UE46" s="348">
        <f t="shared" si="2637"/>
        <v>3444.0524999999993</v>
      </c>
      <c r="UF46" s="348">
        <f t="shared" si="2637"/>
        <v>3444.0524999999993</v>
      </c>
      <c r="UG46" s="348">
        <f t="shared" si="2637"/>
        <v>3444.0524999999993</v>
      </c>
      <c r="UH46" s="348">
        <f t="shared" si="2637"/>
        <v>3444.0524999999993</v>
      </c>
      <c r="UI46" s="348">
        <f t="shared" si="2637"/>
        <v>3444.0524999999993</v>
      </c>
      <c r="UJ46" s="348">
        <f t="shared" si="2637"/>
        <v>3444.0524999999993</v>
      </c>
      <c r="UK46" s="348">
        <f t="shared" si="2637"/>
        <v>3444.0524999999993</v>
      </c>
      <c r="UL46" s="348">
        <f t="shared" si="2637"/>
        <v>3444.0524999999993</v>
      </c>
      <c r="UM46" s="348">
        <f t="shared" si="2637"/>
        <v>3444.0524999999993</v>
      </c>
      <c r="UN46" s="348">
        <f t="shared" si="2637"/>
        <v>3444.0524999999993</v>
      </c>
      <c r="UO46" s="348">
        <f t="shared" si="2637"/>
        <v>3444.0524999999993</v>
      </c>
      <c r="UP46" s="348">
        <f t="shared" si="2637"/>
        <v>3444.0524999999993</v>
      </c>
      <c r="UQ46" s="348">
        <f t="shared" si="2637"/>
        <v>3444.0524999999993</v>
      </c>
      <c r="UR46" s="348">
        <f t="shared" si="2637"/>
        <v>3444.0524999999989</v>
      </c>
      <c r="US46" s="348">
        <f t="shared" si="2637"/>
        <v>3444.0524999999993</v>
      </c>
      <c r="UT46" s="348">
        <f t="shared" si="2637"/>
        <v>3444.0524999999993</v>
      </c>
      <c r="UU46" s="348">
        <f t="shared" si="2637"/>
        <v>3444.0524999999993</v>
      </c>
      <c r="UV46" s="348">
        <f t="shared" si="2637"/>
        <v>3444.0524999999993</v>
      </c>
      <c r="UW46" s="348">
        <f t="shared" si="2637"/>
        <v>3444.0524999999993</v>
      </c>
      <c r="UX46" s="348">
        <f t="shared" si="2637"/>
        <v>3444.0524999999993</v>
      </c>
      <c r="UY46" s="348">
        <f t="shared" si="2637"/>
        <v>3444.0524999999993</v>
      </c>
      <c r="UZ46" s="348">
        <f t="shared" si="2637"/>
        <v>3444.0524999999989</v>
      </c>
      <c r="VA46" s="348">
        <f t="shared" si="2637"/>
        <v>3444.0524999999993</v>
      </c>
      <c r="VB46" s="348">
        <f t="shared" si="2637"/>
        <v>3444.0524999999993</v>
      </c>
      <c r="VC46" s="348">
        <f t="shared" si="2637"/>
        <v>3444.0524999999993</v>
      </c>
      <c r="VD46" s="348">
        <f t="shared" si="2637"/>
        <v>3444.0524999999993</v>
      </c>
      <c r="VE46" s="348">
        <f t="shared" si="2637"/>
        <v>3444.0524999999989</v>
      </c>
      <c r="VF46" s="348">
        <f t="shared" si="2637"/>
        <v>3444.0524999999993</v>
      </c>
      <c r="VG46" s="348">
        <f t="shared" si="2637"/>
        <v>3444.0524999999993</v>
      </c>
      <c r="VH46" s="348">
        <f t="shared" si="2637"/>
        <v>3444.0524999999993</v>
      </c>
      <c r="VI46" s="348">
        <f t="shared" si="2637"/>
        <v>3444.0524999999993</v>
      </c>
      <c r="VJ46" s="348">
        <f t="shared" si="2637"/>
        <v>3444.0524999999993</v>
      </c>
      <c r="VK46" s="348">
        <f t="shared" si="2637"/>
        <v>4592.0699999999988</v>
      </c>
      <c r="VL46" s="348">
        <f t="shared" si="2637"/>
        <v>4592.0699999999988</v>
      </c>
      <c r="VM46" s="348">
        <f t="shared" si="2637"/>
        <v>4592.0699999999988</v>
      </c>
      <c r="VN46" s="348">
        <f t="shared" si="2637"/>
        <v>4592.0699999999988</v>
      </c>
      <c r="VO46" s="348">
        <f t="shared" si="2637"/>
        <v>4592.0699999999988</v>
      </c>
      <c r="VP46" s="348">
        <f t="shared" si="2637"/>
        <v>4592.0699999999988</v>
      </c>
      <c r="VQ46" s="348">
        <f t="shared" si="2637"/>
        <v>4592.0699999999988</v>
      </c>
      <c r="VR46" s="348">
        <f t="shared" si="2637"/>
        <v>4592.0699999999988</v>
      </c>
      <c r="VS46" s="348">
        <f t="shared" si="2637"/>
        <v>4592.0699999999988</v>
      </c>
      <c r="VT46" s="348">
        <f t="shared" si="2637"/>
        <v>4592.0699999999988</v>
      </c>
      <c r="VU46" s="348">
        <f t="shared" si="2637"/>
        <v>4592.0699999999988</v>
      </c>
      <c r="VV46" s="348">
        <f t="shared" si="2637"/>
        <v>4592.0699999999988</v>
      </c>
      <c r="VW46" s="348">
        <f t="shared" si="2637"/>
        <v>4592.0699999999988</v>
      </c>
      <c r="VX46" s="348">
        <f t="shared" si="2637"/>
        <v>4592.0699999999988</v>
      </c>
      <c r="VY46" s="348">
        <f t="shared" si="2637"/>
        <v>4592.0699999999988</v>
      </c>
      <c r="VZ46" s="348">
        <f t="shared" si="2637"/>
        <v>4592.0699999999988</v>
      </c>
      <c r="WA46" s="348">
        <f t="shared" si="2637"/>
        <v>4592.0699999999988</v>
      </c>
      <c r="WB46" s="348">
        <f t="shared" ref="WB46:YM46" si="2638">+IA46/IA6</f>
        <v>4592.0699999999988</v>
      </c>
      <c r="WC46" s="348">
        <f t="shared" si="2638"/>
        <v>4592.0699999999988</v>
      </c>
      <c r="WD46" s="348">
        <f t="shared" si="2638"/>
        <v>4592.0699999999988</v>
      </c>
      <c r="WE46" s="348">
        <f t="shared" si="2638"/>
        <v>4592.0699999999988</v>
      </c>
      <c r="WF46" s="348">
        <f t="shared" si="2638"/>
        <v>4592.0699999999988</v>
      </c>
      <c r="WG46" s="348">
        <f t="shared" si="2638"/>
        <v>4592.0699999999988</v>
      </c>
      <c r="WH46" s="348">
        <f t="shared" si="2638"/>
        <v>4592.0699999999988</v>
      </c>
      <c r="WI46" s="348">
        <f t="shared" si="2638"/>
        <v>4592.0699999999988</v>
      </c>
      <c r="WJ46" s="348">
        <f t="shared" si="2638"/>
        <v>4592.0699999999988</v>
      </c>
      <c r="WK46" s="348">
        <f t="shared" si="2638"/>
        <v>4592.0699999999988</v>
      </c>
      <c r="WL46" s="348">
        <f t="shared" si="2638"/>
        <v>4592.0699999999988</v>
      </c>
      <c r="WM46" s="348">
        <f t="shared" si="2638"/>
        <v>4592.0699999999988</v>
      </c>
      <c r="WN46" s="348">
        <f t="shared" si="2638"/>
        <v>4592.0699999999988</v>
      </c>
      <c r="WO46" s="348">
        <f t="shared" si="2638"/>
        <v>4592.07</v>
      </c>
      <c r="WP46" s="348">
        <f t="shared" si="2638"/>
        <v>4592.07</v>
      </c>
      <c r="WQ46" s="348">
        <f t="shared" si="2638"/>
        <v>4592.07</v>
      </c>
      <c r="WR46" s="348">
        <f t="shared" si="2638"/>
        <v>4592.07</v>
      </c>
      <c r="WS46" s="348">
        <f t="shared" si="2638"/>
        <v>4592.07</v>
      </c>
      <c r="WT46" s="348">
        <f t="shared" si="2638"/>
        <v>4592.07</v>
      </c>
      <c r="WU46" s="348">
        <f t="shared" si="2638"/>
        <v>4592.07</v>
      </c>
      <c r="WV46" s="348">
        <f t="shared" si="2638"/>
        <v>4592.07</v>
      </c>
      <c r="WW46" s="348">
        <f t="shared" si="2638"/>
        <v>4592.07</v>
      </c>
      <c r="WX46" s="348">
        <f t="shared" si="2638"/>
        <v>4592.07</v>
      </c>
      <c r="WY46" s="348">
        <f t="shared" si="2638"/>
        <v>4592.07</v>
      </c>
      <c r="WZ46" s="348">
        <f t="shared" si="2638"/>
        <v>4592.07</v>
      </c>
      <c r="XA46" s="348">
        <f t="shared" si="2638"/>
        <v>4592.07</v>
      </c>
      <c r="XB46" s="348">
        <f t="shared" si="2638"/>
        <v>4592.07</v>
      </c>
      <c r="XC46" s="348">
        <f t="shared" si="2638"/>
        <v>4592.0699999999988</v>
      </c>
      <c r="XD46" s="348">
        <f t="shared" si="2638"/>
        <v>4592.07</v>
      </c>
      <c r="XE46" s="348">
        <f t="shared" si="2638"/>
        <v>4592.07</v>
      </c>
      <c r="XF46" s="348">
        <f t="shared" si="2638"/>
        <v>4592.07</v>
      </c>
      <c r="XG46" s="348">
        <f t="shared" si="2638"/>
        <v>4592.07</v>
      </c>
      <c r="XH46" s="348">
        <f t="shared" si="2638"/>
        <v>4592.07</v>
      </c>
      <c r="XI46" s="348">
        <f t="shared" si="2638"/>
        <v>4592.07</v>
      </c>
      <c r="XJ46" s="348">
        <f t="shared" si="2638"/>
        <v>4592.07</v>
      </c>
      <c r="XK46" s="348">
        <f t="shared" si="2638"/>
        <v>4592.07</v>
      </c>
      <c r="XL46" s="348">
        <f t="shared" si="2638"/>
        <v>4592.07</v>
      </c>
      <c r="XM46" s="348">
        <f t="shared" si="2638"/>
        <v>4592.07</v>
      </c>
      <c r="XN46" s="348">
        <f t="shared" si="2638"/>
        <v>4592.07</v>
      </c>
      <c r="XO46" s="348">
        <f t="shared" si="2638"/>
        <v>4592.07</v>
      </c>
      <c r="XP46" s="348">
        <f t="shared" si="2638"/>
        <v>4592.07</v>
      </c>
      <c r="XQ46" s="348">
        <f t="shared" si="2638"/>
        <v>4592.07</v>
      </c>
      <c r="XR46" s="348">
        <f t="shared" si="2638"/>
        <v>4592.0699999999988</v>
      </c>
      <c r="XS46" s="348">
        <f t="shared" si="2638"/>
        <v>4592.07</v>
      </c>
      <c r="XT46" s="348">
        <f t="shared" si="2638"/>
        <v>4592.07</v>
      </c>
      <c r="XU46" s="348">
        <f t="shared" si="2638"/>
        <v>4592.07</v>
      </c>
      <c r="XV46" s="348">
        <f t="shared" si="2638"/>
        <v>4592.07</v>
      </c>
      <c r="XW46" s="348">
        <f t="shared" si="2638"/>
        <v>4592.07</v>
      </c>
      <c r="XX46" s="348">
        <f t="shared" si="2638"/>
        <v>4592.07</v>
      </c>
      <c r="XY46" s="348">
        <f t="shared" si="2638"/>
        <v>4592.07</v>
      </c>
      <c r="XZ46" s="348">
        <f t="shared" si="2638"/>
        <v>4592.07</v>
      </c>
      <c r="YA46" s="348">
        <f t="shared" si="2638"/>
        <v>4592.07</v>
      </c>
      <c r="YB46" s="348">
        <f t="shared" si="2638"/>
        <v>4592.07</v>
      </c>
      <c r="YC46" s="348">
        <f t="shared" si="2638"/>
        <v>4592.07</v>
      </c>
      <c r="YD46" s="348">
        <f t="shared" si="2638"/>
        <v>4592.07</v>
      </c>
      <c r="YE46" s="348">
        <f t="shared" si="2638"/>
        <v>4592.07</v>
      </c>
      <c r="YF46" s="348">
        <f t="shared" si="2638"/>
        <v>4592.07</v>
      </c>
      <c r="YG46" s="348">
        <f t="shared" si="2638"/>
        <v>4592.07</v>
      </c>
      <c r="YH46" s="348">
        <f t="shared" si="2638"/>
        <v>4592.0699999999988</v>
      </c>
      <c r="YI46" s="348">
        <f t="shared" si="2638"/>
        <v>4592.07</v>
      </c>
      <c r="YJ46" s="348">
        <f t="shared" si="2638"/>
        <v>4592.07</v>
      </c>
      <c r="YK46" s="348">
        <f t="shared" si="2638"/>
        <v>4592.07</v>
      </c>
      <c r="YL46" s="348">
        <f t="shared" si="2638"/>
        <v>4592.07</v>
      </c>
      <c r="YM46" s="348">
        <f t="shared" si="2638"/>
        <v>4592.07</v>
      </c>
      <c r="YN46" s="348">
        <f t="shared" ref="YN46:AAY46" si="2639">+KM46/KM6</f>
        <v>4592.07</v>
      </c>
      <c r="YO46" s="348">
        <f t="shared" si="2639"/>
        <v>4592.07</v>
      </c>
      <c r="YP46" s="348">
        <f t="shared" si="2639"/>
        <v>4592.07</v>
      </c>
      <c r="YQ46" s="348">
        <f t="shared" si="2639"/>
        <v>4592.07</v>
      </c>
      <c r="YR46" s="348">
        <f t="shared" si="2639"/>
        <v>4592.07</v>
      </c>
      <c r="YS46" s="348">
        <f t="shared" si="2639"/>
        <v>4592.07</v>
      </c>
      <c r="YT46" s="348">
        <f t="shared" si="2639"/>
        <v>4592.07</v>
      </c>
      <c r="YU46" s="348">
        <f t="shared" si="2639"/>
        <v>4592.07</v>
      </c>
      <c r="YV46" s="348">
        <f t="shared" si="2639"/>
        <v>4592.07</v>
      </c>
      <c r="YW46" s="348">
        <f t="shared" si="2639"/>
        <v>4592.0699999999988</v>
      </c>
      <c r="YX46" s="348">
        <f t="shared" si="2639"/>
        <v>4592.07</v>
      </c>
      <c r="YY46" s="348">
        <f t="shared" si="2639"/>
        <v>4592.0699999999988</v>
      </c>
      <c r="YZ46" s="348">
        <f t="shared" si="2639"/>
        <v>4592.0699999999988</v>
      </c>
      <c r="ZA46" s="348">
        <f t="shared" si="2639"/>
        <v>4592.0699999999988</v>
      </c>
      <c r="ZB46" s="348">
        <f t="shared" si="2639"/>
        <v>4592.0699999999988</v>
      </c>
      <c r="ZC46" s="348">
        <f t="shared" si="2639"/>
        <v>4592.0699999999988</v>
      </c>
      <c r="ZD46" s="348">
        <f t="shared" si="2639"/>
        <v>4592.0699999999988</v>
      </c>
      <c r="ZE46" s="348">
        <f t="shared" si="2639"/>
        <v>4592.0699999999988</v>
      </c>
      <c r="ZF46" s="348">
        <f t="shared" si="2639"/>
        <v>4592.0699999999988</v>
      </c>
      <c r="ZG46" s="348">
        <f t="shared" si="2639"/>
        <v>4592.0699999999988</v>
      </c>
      <c r="ZH46" s="348">
        <f t="shared" si="2639"/>
        <v>4592.0699999999988</v>
      </c>
      <c r="ZI46" s="348">
        <f t="shared" si="2639"/>
        <v>4592.0699999999988</v>
      </c>
      <c r="ZJ46" s="348">
        <f t="shared" si="2639"/>
        <v>4592.0699999999988</v>
      </c>
      <c r="ZK46" s="348">
        <f t="shared" si="2639"/>
        <v>4592.0699999999988</v>
      </c>
      <c r="ZL46" s="348">
        <f t="shared" si="2639"/>
        <v>4592.0699999999988</v>
      </c>
      <c r="ZM46" s="348">
        <f t="shared" si="2639"/>
        <v>4592.0699999999988</v>
      </c>
      <c r="ZN46" s="348">
        <f t="shared" si="2639"/>
        <v>4592.0699999999988</v>
      </c>
      <c r="ZO46" s="348">
        <f t="shared" si="2639"/>
        <v>4592.0699999999988</v>
      </c>
      <c r="ZP46" s="348">
        <f t="shared" si="2639"/>
        <v>4592.0699999999988</v>
      </c>
      <c r="ZQ46" s="348">
        <f t="shared" si="2639"/>
        <v>4592.0699999999988</v>
      </c>
      <c r="ZR46" s="348">
        <f t="shared" si="2639"/>
        <v>4592.0699999999988</v>
      </c>
      <c r="ZS46" s="348">
        <f t="shared" si="2639"/>
        <v>4592.0699999999988</v>
      </c>
      <c r="ZT46" s="348">
        <f t="shared" si="2639"/>
        <v>4592.0699999999988</v>
      </c>
      <c r="ZU46" s="348">
        <f t="shared" si="2639"/>
        <v>4592.0699999999988</v>
      </c>
      <c r="ZV46" s="348">
        <f t="shared" si="2639"/>
        <v>4592.0699999999988</v>
      </c>
      <c r="ZW46" s="348">
        <f t="shared" si="2639"/>
        <v>4592.0699999999988</v>
      </c>
      <c r="ZX46" s="348">
        <f t="shared" si="2639"/>
        <v>4592.0699999999988</v>
      </c>
      <c r="ZY46" s="348">
        <f t="shared" si="2639"/>
        <v>4592.0699999999988</v>
      </c>
      <c r="ZZ46" s="348">
        <f t="shared" si="2639"/>
        <v>4592.0699999999988</v>
      </c>
      <c r="AAA46" s="348">
        <f t="shared" si="2639"/>
        <v>4592.0699999999988</v>
      </c>
      <c r="AAB46" s="348">
        <f t="shared" si="2639"/>
        <v>4592.0699999999988</v>
      </c>
      <c r="AAC46" s="348">
        <f t="shared" si="2639"/>
        <v>4592.07</v>
      </c>
      <c r="AAD46" s="348">
        <f t="shared" si="2639"/>
        <v>4592.07</v>
      </c>
      <c r="AAE46" s="348">
        <f t="shared" si="2639"/>
        <v>4592.07</v>
      </c>
      <c r="AAF46" s="348">
        <f t="shared" si="2639"/>
        <v>4592.07</v>
      </c>
      <c r="AAG46" s="348">
        <f t="shared" si="2639"/>
        <v>4592.07</v>
      </c>
      <c r="AAH46" s="348">
        <f t="shared" si="2639"/>
        <v>4592.07</v>
      </c>
      <c r="AAI46" s="348">
        <f t="shared" si="2639"/>
        <v>4592.07</v>
      </c>
      <c r="AAJ46" s="348">
        <f t="shared" si="2639"/>
        <v>4592.07</v>
      </c>
      <c r="AAK46" s="348">
        <f t="shared" si="2639"/>
        <v>4592.07</v>
      </c>
      <c r="AAL46" s="348">
        <f t="shared" si="2639"/>
        <v>4592.07</v>
      </c>
      <c r="AAM46" s="348">
        <f t="shared" si="2639"/>
        <v>4592.07</v>
      </c>
      <c r="AAN46" s="348">
        <f t="shared" si="2639"/>
        <v>4592.07</v>
      </c>
      <c r="AAO46" s="348">
        <f t="shared" si="2639"/>
        <v>4592.07</v>
      </c>
      <c r="AAP46" s="348">
        <f t="shared" si="2639"/>
        <v>4592.07</v>
      </c>
      <c r="AAQ46" s="348">
        <f t="shared" si="2639"/>
        <v>4592.0699999999988</v>
      </c>
      <c r="AAR46" s="348">
        <f t="shared" si="2639"/>
        <v>4592.07</v>
      </c>
      <c r="AAS46" s="348">
        <f t="shared" si="2639"/>
        <v>4592.07</v>
      </c>
      <c r="AAT46" s="348">
        <f t="shared" si="2639"/>
        <v>4592.07</v>
      </c>
      <c r="AAU46" s="348">
        <f t="shared" si="2639"/>
        <v>4592.07</v>
      </c>
      <c r="AAV46" s="348">
        <f t="shared" si="2639"/>
        <v>4592.07</v>
      </c>
      <c r="AAW46" s="348">
        <f t="shared" si="2639"/>
        <v>4592.07</v>
      </c>
      <c r="AAX46" s="348">
        <f t="shared" si="2639"/>
        <v>4592.07</v>
      </c>
      <c r="AAY46" s="348">
        <f t="shared" si="2639"/>
        <v>4592.07</v>
      </c>
      <c r="AAZ46" s="348">
        <f t="shared" ref="AAZ46:ACQ46" si="2640">+MY46/MY6</f>
        <v>4592.07</v>
      </c>
      <c r="ABA46" s="348">
        <f t="shared" si="2640"/>
        <v>4592.07</v>
      </c>
      <c r="ABB46" s="348">
        <f t="shared" si="2640"/>
        <v>4592.07</v>
      </c>
      <c r="ABC46" s="348">
        <f t="shared" si="2640"/>
        <v>4592.07</v>
      </c>
      <c r="ABD46" s="348">
        <f t="shared" si="2640"/>
        <v>4592.07</v>
      </c>
      <c r="ABE46" s="348">
        <f t="shared" si="2640"/>
        <v>4592.07</v>
      </c>
      <c r="ABF46" s="348">
        <f t="shared" si="2640"/>
        <v>4592.0699999999988</v>
      </c>
      <c r="ABG46" s="348">
        <f t="shared" si="2640"/>
        <v>4592.07</v>
      </c>
      <c r="ABH46" s="348">
        <f t="shared" si="2640"/>
        <v>4592.07</v>
      </c>
      <c r="ABI46" s="348">
        <f t="shared" si="2640"/>
        <v>4592.07</v>
      </c>
      <c r="ABJ46" s="348">
        <f t="shared" si="2640"/>
        <v>4592.07</v>
      </c>
      <c r="ABK46" s="348">
        <f t="shared" si="2640"/>
        <v>4592.07</v>
      </c>
      <c r="ABL46" s="348">
        <f t="shared" si="2640"/>
        <v>4592.07</v>
      </c>
      <c r="ABM46" s="348">
        <f t="shared" si="2640"/>
        <v>4592.07</v>
      </c>
      <c r="ABN46" s="348">
        <f t="shared" si="2640"/>
        <v>4592.07</v>
      </c>
      <c r="ABO46" s="348">
        <f t="shared" si="2640"/>
        <v>4592.07</v>
      </c>
      <c r="ABP46" s="348">
        <f t="shared" si="2640"/>
        <v>4592.07</v>
      </c>
      <c r="ABQ46" s="348">
        <f t="shared" si="2640"/>
        <v>4592.07</v>
      </c>
      <c r="ABR46" s="348">
        <f t="shared" si="2640"/>
        <v>4592.07</v>
      </c>
      <c r="ABS46" s="348">
        <f t="shared" si="2640"/>
        <v>4592.07</v>
      </c>
      <c r="ABT46" s="348">
        <f t="shared" si="2640"/>
        <v>4592.07</v>
      </c>
      <c r="ABU46" s="348">
        <f t="shared" si="2640"/>
        <v>4592.07</v>
      </c>
      <c r="ABV46" s="348">
        <f t="shared" si="2640"/>
        <v>4592.0699999999988</v>
      </c>
      <c r="ABW46" s="348">
        <f t="shared" si="2640"/>
        <v>4592.07</v>
      </c>
      <c r="ABX46" s="348">
        <f t="shared" si="2640"/>
        <v>4592.07</v>
      </c>
      <c r="ABY46" s="348">
        <f t="shared" si="2640"/>
        <v>4592.07</v>
      </c>
      <c r="ABZ46" s="348">
        <f t="shared" si="2640"/>
        <v>4592.07</v>
      </c>
      <c r="ACA46" s="348">
        <f t="shared" si="2640"/>
        <v>4592.07</v>
      </c>
      <c r="ACB46" s="348">
        <f t="shared" si="2640"/>
        <v>4592.07</v>
      </c>
      <c r="ACC46" s="348">
        <f t="shared" si="2640"/>
        <v>4592.07</v>
      </c>
      <c r="ACD46" s="348">
        <f t="shared" si="2640"/>
        <v>4592.07</v>
      </c>
      <c r="ACE46" s="348">
        <f t="shared" si="2640"/>
        <v>4592.07</v>
      </c>
      <c r="ACF46" s="348">
        <f t="shared" si="2640"/>
        <v>4592.07</v>
      </c>
      <c r="ACG46" s="348">
        <f t="shared" si="2640"/>
        <v>4592.07</v>
      </c>
      <c r="ACH46" s="348">
        <f t="shared" si="2640"/>
        <v>4592.07</v>
      </c>
      <c r="ACI46" s="348">
        <f t="shared" si="2640"/>
        <v>4592.07</v>
      </c>
      <c r="ACJ46" s="348">
        <f t="shared" si="2640"/>
        <v>4592.07</v>
      </c>
      <c r="ACK46" s="348">
        <f t="shared" si="2640"/>
        <v>4592.0699999999988</v>
      </c>
      <c r="ACL46" s="348">
        <f t="shared" si="2640"/>
        <v>4592.07</v>
      </c>
      <c r="ACM46" s="348">
        <f t="shared" si="2640"/>
        <v>4592.07</v>
      </c>
      <c r="ACN46" s="348">
        <f t="shared" si="2640"/>
        <v>4592.07</v>
      </c>
      <c r="ACO46" s="348">
        <f t="shared" si="2640"/>
        <v>4592.07</v>
      </c>
      <c r="ACP46" s="348">
        <f t="shared" si="2640"/>
        <v>4592.07</v>
      </c>
      <c r="ACQ46" s="348">
        <f t="shared" si="2640"/>
        <v>4592.07</v>
      </c>
      <c r="ACR46" s="348">
        <f>+(LOOKUP(ACR5-ACR6+1,$OQ$3:$ACQ$3,$OQ$46:$ACQ$46)+LOOKUP(ACR5-ACR6+2,$OQ$3:$ACQ$3,$OQ$46:$ACQ$46))</f>
        <v>4592.0699999999988</v>
      </c>
      <c r="ACS46" s="348" cm="1">
        <f t="array" ref="ACS46">+(LOOKUP(ACS5-ACS6+1,$OQ$3:$ACQ$3,$OQ$46:$ACQ$46+LOOKUP(ACS5-ACS6+2,$OQ$3:$ACQ$3,$OQ$46:$ACQ$46+LOOKUP(ACS5-ACS6+3,$OQ$3:$ACQ$3,$OQ$46:$ACQ$46+LOOKUP(ACS5-ACS6+4,$OQ$3:$ACQ$3,$OQ$46:$ACQ$46+LOOKUP(ACS5-ACS6+5,$OQ$3:$ACQ$3,$OQ$46:$ACQ$46+LOOKUP(ACS5-ACS6+6,$OQ$3:$ACQ$3,$OQ$46:$ACQ$46+LOOKUP(ACS5-ACS6+7,$OQ$3:$ACQ$3,$OQ$46:$ACQ$46))))))))</f>
        <v>16072.244999999997</v>
      </c>
      <c r="ACT46" s="348" cm="1">
        <f t="array" ref="ACT46">+(LOOKUP(ACT5-ACT6+1,$OQ$3:$ACQ$3,$OQ$46:$ACQ$46+LOOKUP(ACT5-ACT6+2,$OQ$3:$ACQ$3,$OQ$46:$ACQ$46+LOOKUP(ACT5-ACT6+3,$OQ$3:$ACQ$3,$OQ$46:$ACQ$46+LOOKUP(ACT5-ACT6+4,$OQ$3:$ACQ$3,$OQ$46:$ACQ$46+LOOKUP(ACT5-ACT6+5,$OQ$3:$ACQ$3,$OQ$46:$ACQ$46+LOOKUP(ACT5-ACT6+6,$OQ$3:$ACQ$3,$OQ$46:$ACQ$46+LOOKUP(ACT5-ACT6+7,$OQ$3:$ACQ$3,$OQ$46:$ACQ$46))))))))</f>
        <v>16072.244999999997</v>
      </c>
      <c r="ACU46" s="348" cm="1">
        <f t="array" ref="ACU46">+(LOOKUP(ACU5-ACU6+1,$OQ$3:$ACQ$3,$OQ$46:$ACQ$46+LOOKUP(ACU5-ACU6+2,$OQ$3:$ACQ$3,$OQ$46:$ACQ$46+LOOKUP(ACU5-ACU6+3,$OQ$3:$ACQ$3,$OQ$46:$ACQ$46+LOOKUP(ACU5-ACU6+4,$OQ$3:$ACQ$3,$OQ$46:$ACQ$46+LOOKUP(ACU5-ACU6+5,$OQ$3:$ACQ$3,$OQ$46:$ACQ$46+LOOKUP(ACU5-ACU6+6,$OQ$3:$ACQ$3,$OQ$46:$ACQ$46+LOOKUP(ACU5-ACU6+7,$OQ$3:$ACQ$3,$OQ$46:$ACQ$46))))))))</f>
        <v>16072.244999999997</v>
      </c>
      <c r="ACV46" s="348" cm="1">
        <f t="array" ref="ACV46">+(LOOKUP(ACV5-ACV6+1,$OQ$3:$ACQ$3,$OQ$46:$ACQ$46+LOOKUP(ACV5-ACV6+2,$OQ$3:$ACQ$3,$OQ$46:$ACQ$46+LOOKUP(ACV5-ACV6+3,$OQ$3:$ACQ$3,$OQ$46:$ACQ$46+LOOKUP(ACV5-ACV6+4,$OQ$3:$ACQ$3,$OQ$46:$ACQ$46+LOOKUP(ACV5-ACV6+5,$OQ$3:$ACQ$3,$OQ$46:$ACQ$46+LOOKUP(ACV5-ACV6+6,$OQ$3:$ACQ$3,$OQ$46:$ACQ$46+LOOKUP(ACV5-ACV6+7,$OQ$3:$ACQ$3,$OQ$46:$ACQ$46))))))))</f>
        <v>16072.244999999999</v>
      </c>
      <c r="ACW46" s="348" cm="1">
        <f t="array" ref="ACW46">+(LOOKUP(ACW5-ACW6+1,$OQ$3:$ACQ$3,$OQ$46:$ACQ$46+LOOKUP(ACW5-ACW6+2,$OQ$3:$ACQ$3,$OQ$46:$ACQ$46+LOOKUP(ACW5-ACW6+3,$OQ$3:$ACQ$3,$OQ$46:$ACQ$46+LOOKUP(ACW5-ACW6+4,$OQ$3:$ACQ$3,$OQ$46:$ACQ$46+LOOKUP(ACW5-ACW6+5,$OQ$3:$ACQ$3,$OQ$46:$ACQ$46+LOOKUP(ACW5-ACW6+6,$OQ$3:$ACQ$3,$OQ$46:$ACQ$46+LOOKUP(ACW5-ACW6+7,$OQ$3:$ACQ$3,$OQ$46:$ACQ$46))))))))</f>
        <v>16072.244999999999</v>
      </c>
      <c r="ACX46" s="348" cm="1">
        <f t="array" ref="ACX46">+(LOOKUP(ACX5-ACX6+1,$OQ$3:$ACQ$3,$OQ$46:$ACQ$46+LOOKUP(ACX5-ACX6+2,$OQ$3:$ACQ$3,$OQ$46:$ACQ$46+LOOKUP(ACX5-ACX6+3,$OQ$3:$ACQ$3,$OQ$46:$ACQ$46+LOOKUP(ACX5-ACX6+4,$OQ$3:$ACQ$3,$OQ$46:$ACQ$46+LOOKUP(ACX5-ACX6+5,$OQ$3:$ACQ$3,$OQ$46:$ACQ$46+LOOKUP(ACX5-ACX6+6,$OQ$3:$ACQ$3,$OQ$46:$ACQ$46+LOOKUP(ACX5-ACX6+7,$OQ$3:$ACQ$3,$OQ$46:$ACQ$46))))))))</f>
        <v>16072.244999999999</v>
      </c>
      <c r="ACY46" s="348" cm="1">
        <f t="array" ref="ACY46">+(LOOKUP(ACY5-ACY6+1,$OQ$3:$ACQ$3,$OQ$46:$ACQ$46+LOOKUP(ACY5-ACY6+2,$OQ$3:$ACQ$3,$OQ$46:$ACQ$46+LOOKUP(ACY5-ACY6+3,$OQ$3:$ACQ$3,$OQ$46:$ACQ$46+LOOKUP(ACY5-ACY6+4,$OQ$3:$ACQ$3,$OQ$46:$ACQ$46+LOOKUP(ACY5-ACY6+5,$OQ$3:$ACQ$3,$OQ$46:$ACQ$46+LOOKUP(ACY5-ACY6+6,$OQ$3:$ACQ$3,$OQ$46:$ACQ$46+LOOKUP(ACY5-ACY6+7,$OQ$3:$ACQ$3,$OQ$46:$ACQ$46))))))))</f>
        <v>16072.244999999999</v>
      </c>
      <c r="ACZ46" s="348" cm="1">
        <f t="array" ref="ACZ46">+(LOOKUP(ACZ5-ACZ6+1,$OQ$3:$ACQ$3,$OQ$46:$ACQ$46+LOOKUP(ACZ5-ACZ6+2,$OQ$3:$ACQ$3,$OQ$46:$ACQ$46+LOOKUP(ACZ5-ACZ6+3,$OQ$3:$ACQ$3,$OQ$46:$ACQ$46+LOOKUP(ACZ5-ACZ6+4,$OQ$3:$ACQ$3,$OQ$46:$ACQ$46+LOOKUP(ACZ5-ACZ6+5,$OQ$3:$ACQ$3,$OQ$46:$ACQ$46+LOOKUP(ACZ5-ACZ6+6,$OQ$3:$ACQ$3,$OQ$46:$ACQ$46+LOOKUP(ACZ5-ACZ6+7,$OQ$3:$ACQ$3,$OQ$46:$ACQ$46))))))))</f>
        <v>16072.244999999997</v>
      </c>
      <c r="ADA46" s="348" cm="1">
        <f t="array" ref="ADA46">+(LOOKUP(ADA5-ADA6+1,$OQ$3:$ACQ$3,$OQ$46:$ACQ$46+LOOKUP(ADA5-ADA6+2,$OQ$3:$ACQ$3,$OQ$46:$ACQ$46+LOOKUP(ADA5-ADA6+3,$OQ$3:$ACQ$3,$OQ$46:$ACQ$46+LOOKUP(ADA5-ADA6+4,$OQ$3:$ACQ$3,$OQ$46:$ACQ$46+LOOKUP(ADA5-ADA6+5,$OQ$3:$ACQ$3,$OQ$46:$ACQ$46+LOOKUP(ADA5-ADA6+6,$OQ$3:$ACQ$3,$OQ$46:$ACQ$46+LOOKUP(ADA5-ADA6+7,$OQ$3:$ACQ$3,$OQ$46:$ACQ$46))))))))</f>
        <v>16072.244999999997</v>
      </c>
      <c r="ADB46" s="348" cm="1">
        <f t="array" ref="ADB46">+(LOOKUP(ADB5-ADB6+1,$OQ$3:$ACQ$3,$OQ$46:$ACQ$46+LOOKUP(ADB5-ADB6+2,$OQ$3:$ACQ$3,$OQ$46:$ACQ$46+LOOKUP(ADB5-ADB6+3,$OQ$3:$ACQ$3,$OQ$46:$ACQ$46+LOOKUP(ADB5-ADB6+4,$OQ$3:$ACQ$3,$OQ$46:$ACQ$46+LOOKUP(ADB5-ADB6+5,$OQ$3:$ACQ$3,$OQ$46:$ACQ$46+LOOKUP(ADB5-ADB6+6,$OQ$3:$ACQ$3,$OQ$46:$ACQ$46+LOOKUP(ADB5-ADB6+7,$OQ$3:$ACQ$3,$OQ$46:$ACQ$46))))))))</f>
        <v>16072.244999999997</v>
      </c>
      <c r="ADC46" s="348" cm="1">
        <f t="array" ref="ADC46">+(LOOKUP(ADC5-ADC6+1,$OQ$3:$ACQ$3,$OQ$46:$ACQ$46+LOOKUP(ADC5-ADC6+2,$OQ$3:$ACQ$3,$OQ$46:$ACQ$46+LOOKUP(ADC5-ADC6+3,$OQ$3:$ACQ$3,$OQ$46:$ACQ$46+LOOKUP(ADC5-ADC6+4,$OQ$3:$ACQ$3,$OQ$46:$ACQ$46+LOOKUP(ADC5-ADC6+5,$OQ$3:$ACQ$3,$OQ$46:$ACQ$46+LOOKUP(ADC5-ADC6+6,$OQ$3:$ACQ$3,$OQ$46:$ACQ$46+LOOKUP(ADC5-ADC6+7,$OQ$3:$ACQ$3,$OQ$46:$ACQ$46))))))))</f>
        <v>16072.244999999997</v>
      </c>
      <c r="ADD46" s="348" cm="1">
        <f t="array" ref="ADD46">+(LOOKUP(ADD5-ADD6+1,$OQ$3:$ACQ$3,$OQ$46:$ACQ$46+LOOKUP(ADD5-ADD6+2,$OQ$3:$ACQ$3,$OQ$46:$ACQ$46+LOOKUP(ADD5-ADD6+3,$OQ$3:$ACQ$3,$OQ$46:$ACQ$46+LOOKUP(ADD5-ADD6+4,$OQ$3:$ACQ$3,$OQ$46:$ACQ$46+LOOKUP(ADD5-ADD6+5,$OQ$3:$ACQ$3,$OQ$46:$ACQ$46+LOOKUP(ADD5-ADD6+6,$OQ$3:$ACQ$3,$OQ$46:$ACQ$46+LOOKUP(ADD5-ADD6+7,$OQ$3:$ACQ$3,$OQ$46:$ACQ$46))))))))</f>
        <v>18131.101806469353</v>
      </c>
      <c r="ADE46" s="348" cm="1">
        <f t="array" ref="ADE46">+(LOOKUP(ADE5-ADE6+1,$OQ$3:$ACQ$3,$OQ$46:$ACQ$46+LOOKUP(ADE5-ADE6+2,$OQ$3:$ACQ$3,$OQ$46:$ACQ$46+LOOKUP(ADE5-ADE6+3,$OQ$3:$ACQ$3,$OQ$46:$ACQ$46+LOOKUP(ADE5-ADE6+4,$OQ$3:$ACQ$3,$OQ$46:$ACQ$46+LOOKUP(ADE5-ADE6+5,$OQ$3:$ACQ$3,$OQ$46:$ACQ$46+LOOKUP(ADE5-ADE6+6,$OQ$3:$ACQ$3,$OQ$46:$ACQ$46+LOOKUP(ADE5-ADE6+7,$OQ$3:$ACQ$3,$OQ$46:$ACQ$46))))))))</f>
        <v>23278.24382264274</v>
      </c>
      <c r="ADF46" s="348" cm="1">
        <f t="array" ref="ADF46">+(LOOKUP(ADF5-ADF6+1,$OQ$3:$ACQ$3,$OQ$46:$ACQ$46+LOOKUP(ADF5-ADF6+2,$OQ$3:$ACQ$3,$OQ$46:$ACQ$46+LOOKUP(ADF5-ADF6+3,$OQ$3:$ACQ$3,$OQ$46:$ACQ$46+LOOKUP(ADF5-ADF6+4,$OQ$3:$ACQ$3,$OQ$46:$ACQ$46+LOOKUP(ADF5-ADF6+5,$OQ$3:$ACQ$3,$OQ$46:$ACQ$46+LOOKUP(ADF5-ADF6+6,$OQ$3:$ACQ$3,$OQ$46:$ACQ$46+LOOKUP(ADF5-ADF6+7,$OQ$3:$ACQ$3,$OQ$46:$ACQ$46))))))))</f>
        <v>23278.24382264274</v>
      </c>
      <c r="ADG46" s="348" cm="1">
        <f t="array" ref="ADG46">+(LOOKUP(ADG5-ADG6+1,$OQ$3:$ACQ$3,$OQ$46:$ACQ$46+LOOKUP(ADG5-ADG6+2,$OQ$3:$ACQ$3,$OQ$46:$ACQ$46+LOOKUP(ADG5-ADG6+3,$OQ$3:$ACQ$3,$OQ$46:$ACQ$46+LOOKUP(ADG5-ADG6+4,$OQ$3:$ACQ$3,$OQ$46:$ACQ$46+LOOKUP(ADG5-ADG6+5,$OQ$3:$ACQ$3,$OQ$46:$ACQ$46+LOOKUP(ADG5-ADG6+6,$OQ$3:$ACQ$3,$OQ$46:$ACQ$46+LOOKUP(ADG5-ADG6+7,$OQ$3:$ACQ$3,$OQ$46:$ACQ$46))))))))</f>
        <v>23278.243822642737</v>
      </c>
      <c r="ADH46" s="348" cm="1">
        <f t="array" ref="ADH46">+(LOOKUP(ADH5-ADH6+1,$OQ$3:$ACQ$3,$OQ$46:$ACQ$46+LOOKUP(ADH5-ADH6+2,$OQ$3:$ACQ$3,$OQ$46:$ACQ$46+LOOKUP(ADH5-ADH6+3,$OQ$3:$ACQ$3,$OQ$46:$ACQ$46+LOOKUP(ADH5-ADH6+4,$OQ$3:$ACQ$3,$OQ$46:$ACQ$46+LOOKUP(ADH5-ADH6+5,$OQ$3:$ACQ$3,$OQ$46:$ACQ$46+LOOKUP(ADH5-ADH6+6,$OQ$3:$ACQ$3,$OQ$46:$ACQ$46+LOOKUP(ADH5-ADH6+7,$OQ$3:$ACQ$3,$OQ$46:$ACQ$46))))))))</f>
        <v>23278.24382264274</v>
      </c>
      <c r="ADI46" s="348" cm="1">
        <f t="array" ref="ADI46">+(LOOKUP(ADI5-ADI6+1,$OQ$3:$ACQ$3,$OQ$46:$ACQ$46+LOOKUP(ADI5-ADI6+2,$OQ$3:$ACQ$3,$OQ$46:$ACQ$46+LOOKUP(ADI5-ADI6+3,$OQ$3:$ACQ$3,$OQ$46:$ACQ$46+LOOKUP(ADI5-ADI6+4,$OQ$3:$ACQ$3,$OQ$46:$ACQ$46+LOOKUP(ADI5-ADI6+5,$OQ$3:$ACQ$3,$OQ$46:$ACQ$46+LOOKUP(ADI5-ADI6+6,$OQ$3:$ACQ$3,$OQ$46:$ACQ$46+LOOKUP(ADI5-ADI6+7,$OQ$3:$ACQ$3,$OQ$46:$ACQ$46))))))))</f>
        <v>23989.778403234672</v>
      </c>
      <c r="ADJ46" s="348" cm="1">
        <f t="array" ref="ADJ46">+(LOOKUP(ADJ5-ADJ6+1,$OQ$3:$ACQ$3,$OQ$46:$ACQ$46+LOOKUP(ADJ5-ADJ6+2,$OQ$3:$ACQ$3,$OQ$46:$ACQ$46+LOOKUP(ADJ5-ADJ6+3,$OQ$3:$ACQ$3,$OQ$46:$ACQ$46+LOOKUP(ADJ5-ADJ6+4,$OQ$3:$ACQ$3,$OQ$46:$ACQ$46+LOOKUP(ADJ5-ADJ6+5,$OQ$3:$ACQ$3,$OQ$46:$ACQ$46+LOOKUP(ADJ5-ADJ6+6,$OQ$3:$ACQ$3,$OQ$46:$ACQ$46+LOOKUP(ADJ5-ADJ6+7,$OQ$3:$ACQ$3,$OQ$46:$ACQ$46))))))))</f>
        <v>24108.367499999993</v>
      </c>
      <c r="ADK46" s="348" cm="1">
        <f t="array" ref="ADK46">+(LOOKUP(ADK5-ADK6+1,$OQ$3:$ACQ$3,$OQ$46:$ACQ$46+LOOKUP(ADK5-ADK6+2,$OQ$3:$ACQ$3,$OQ$46:$ACQ$46+LOOKUP(ADK5-ADK6+3,$OQ$3:$ACQ$3,$OQ$46:$ACQ$46+LOOKUP(ADK5-ADK6+4,$OQ$3:$ACQ$3,$OQ$46:$ACQ$46+LOOKUP(ADK5-ADK6+5,$OQ$3:$ACQ$3,$OQ$46:$ACQ$46+LOOKUP(ADK5-ADK6+6,$OQ$3:$ACQ$3,$OQ$46:$ACQ$46+LOOKUP(ADK5-ADK6+7,$OQ$3:$ACQ$3,$OQ$46:$ACQ$46))))))))</f>
        <v>24108.367499999993</v>
      </c>
      <c r="ADL46" s="348" cm="1">
        <f t="array" ref="ADL46">+(LOOKUP(ADL5-ADL6+1,$OQ$3:$ACQ$3,$OQ$46:$ACQ$46+LOOKUP(ADL5-ADL6+2,$OQ$3:$ACQ$3,$OQ$46:$ACQ$46+LOOKUP(ADL5-ADL6+3,$OQ$3:$ACQ$3,$OQ$46:$ACQ$46+LOOKUP(ADL5-ADL6+4,$OQ$3:$ACQ$3,$OQ$46:$ACQ$46+LOOKUP(ADL5-ADL6+5,$OQ$3:$ACQ$3,$OQ$46:$ACQ$46+LOOKUP(ADL5-ADL6+6,$OQ$3:$ACQ$3,$OQ$46:$ACQ$46+LOOKUP(ADL5-ADL6+7,$OQ$3:$ACQ$3,$OQ$46:$ACQ$46))))))))</f>
        <v>24108.367499999993</v>
      </c>
      <c r="ADM46" s="348" cm="1">
        <f t="array" ref="ADM46">+(LOOKUP(ADM5-ADM6+1,$OQ$3:$ACQ$3,$OQ$46:$ACQ$46+LOOKUP(ADM5-ADM6+2,$OQ$3:$ACQ$3,$OQ$46:$ACQ$46+LOOKUP(ADM5-ADM6+3,$OQ$3:$ACQ$3,$OQ$46:$ACQ$46+LOOKUP(ADM5-ADM6+4,$OQ$3:$ACQ$3,$OQ$46:$ACQ$46+LOOKUP(ADM5-ADM6+5,$OQ$3:$ACQ$3,$OQ$46:$ACQ$46+LOOKUP(ADM5-ADM6+6,$OQ$3:$ACQ$3,$OQ$46:$ACQ$46+LOOKUP(ADM5-ADM6+7,$OQ$3:$ACQ$3,$OQ$46:$ACQ$46))))))))</f>
        <v>24108.367499999993</v>
      </c>
      <c r="ADN46" s="348" cm="1">
        <f t="array" ref="ADN46">+(LOOKUP(ADN5-ADN6+1,$OQ$3:$ACQ$3,$OQ$46:$ACQ$46+LOOKUP(ADN5-ADN6+2,$OQ$3:$ACQ$3,$OQ$46:$ACQ$46+LOOKUP(ADN5-ADN6+3,$OQ$3:$ACQ$3,$OQ$46:$ACQ$46+LOOKUP(ADN5-ADN6+4,$OQ$3:$ACQ$3,$OQ$46:$ACQ$46+LOOKUP(ADN5-ADN6+5,$OQ$3:$ACQ$3,$OQ$46:$ACQ$46+LOOKUP(ADN5-ADN6+6,$OQ$3:$ACQ$3,$OQ$46:$ACQ$46+LOOKUP(ADN5-ADN6+7,$OQ$3:$ACQ$3,$OQ$46:$ACQ$46))))))))</f>
        <v>24108.367499999993</v>
      </c>
      <c r="ADO46" s="348" cm="1">
        <f t="array" ref="ADO46">+(LOOKUP(ADO5-ADO6+1,$OQ$3:$ACQ$3,$OQ$46:$ACQ$46+LOOKUP(ADO5-ADO6+2,$OQ$3:$ACQ$3,$OQ$46:$ACQ$46+LOOKUP(ADO5-ADO6+3,$OQ$3:$ACQ$3,$OQ$46:$ACQ$46+LOOKUP(ADO5-ADO6+4,$OQ$3:$ACQ$3,$OQ$46:$ACQ$46+LOOKUP(ADO5-ADO6+5,$OQ$3:$ACQ$3,$OQ$46:$ACQ$46+LOOKUP(ADO5-ADO6+6,$OQ$3:$ACQ$3,$OQ$46:$ACQ$46+LOOKUP(ADO5-ADO6+7,$OQ$3:$ACQ$3,$OQ$46:$ACQ$46))))))))</f>
        <v>24108.367499999993</v>
      </c>
      <c r="ADP46" s="348" cm="1">
        <f t="array" ref="ADP46">+(LOOKUP(ADP5-ADP6+1,$OQ$3:$ACQ$3,$OQ$46:$ACQ$46+LOOKUP(ADP5-ADP6+2,$OQ$3:$ACQ$3,$OQ$46:$ACQ$46+LOOKUP(ADP5-ADP6+3,$OQ$3:$ACQ$3,$OQ$46:$ACQ$46+LOOKUP(ADP5-ADP6+4,$OQ$3:$ACQ$3,$OQ$46:$ACQ$46+LOOKUP(ADP5-ADP6+5,$OQ$3:$ACQ$3,$OQ$46:$ACQ$46+LOOKUP(ADP5-ADP6+6,$OQ$3:$ACQ$3,$OQ$46:$ACQ$46+LOOKUP(ADP5-ADP6+7,$OQ$3:$ACQ$3,$OQ$46:$ACQ$46))))))))</f>
        <v>24108.367499999993</v>
      </c>
      <c r="ADQ46" s="348" cm="1">
        <f t="array" ref="ADQ46">+(LOOKUP(ADQ5-ADQ6+1,$OQ$3:$ACQ$3,$OQ$46:$ACQ$46+LOOKUP(ADQ5-ADQ6+2,$OQ$3:$ACQ$3,$OQ$46:$ACQ$46+LOOKUP(ADQ5-ADQ6+3,$OQ$3:$ACQ$3,$OQ$46:$ACQ$46+LOOKUP(ADQ5-ADQ6+4,$OQ$3:$ACQ$3,$OQ$46:$ACQ$46+LOOKUP(ADQ5-ADQ6+5,$OQ$3:$ACQ$3,$OQ$46:$ACQ$46+LOOKUP(ADQ5-ADQ6+6,$OQ$3:$ACQ$3,$OQ$46:$ACQ$46+LOOKUP(ADQ5-ADQ6+7,$OQ$3:$ACQ$3,$OQ$46:$ACQ$46))))))))</f>
        <v>25256.384999999991</v>
      </c>
      <c r="ADR46" s="348" cm="1">
        <f t="array" ref="ADR46">+(LOOKUP(ADR5-ADR6+1,$OQ$3:$ACQ$3,$OQ$46:$ACQ$46+LOOKUP(ADR5-ADR6+2,$OQ$3:$ACQ$3,$OQ$46:$ACQ$46+LOOKUP(ADR5-ADR6+3,$OQ$3:$ACQ$3,$OQ$46:$ACQ$46+LOOKUP(ADR5-ADR6+4,$OQ$3:$ACQ$3,$OQ$46:$ACQ$46+LOOKUP(ADR5-ADR6+5,$OQ$3:$ACQ$3,$OQ$46:$ACQ$46+LOOKUP(ADR5-ADR6+6,$OQ$3:$ACQ$3,$OQ$46:$ACQ$46+LOOKUP(ADR5-ADR6+7,$OQ$3:$ACQ$3,$OQ$46:$ACQ$46))))))))</f>
        <v>32144.489999999994</v>
      </c>
      <c r="ADS46" s="348" cm="1">
        <f t="array" ref="ADS46">+(LOOKUP(ADS5-ADS6+1,$OQ$3:$ACQ$3,$OQ$46:$ACQ$46+LOOKUP(ADS5-ADS6+2,$OQ$3:$ACQ$3,$OQ$46:$ACQ$46+LOOKUP(ADS5-ADS6+3,$OQ$3:$ACQ$3,$OQ$46:$ACQ$46+LOOKUP(ADS5-ADS6+4,$OQ$3:$ACQ$3,$OQ$46:$ACQ$46+LOOKUP(ADS5-ADS6+5,$OQ$3:$ACQ$3,$OQ$46:$ACQ$46+LOOKUP(ADS5-ADS6+6,$OQ$3:$ACQ$3,$OQ$46:$ACQ$46+LOOKUP(ADS5-ADS6+7,$OQ$3:$ACQ$3,$OQ$46:$ACQ$46))))))))</f>
        <v>32144.489999999994</v>
      </c>
      <c r="ADT46" s="348" cm="1">
        <f t="array" ref="ADT46">+(LOOKUP(ADT5-ADT6+1,$OQ$3:$ACQ$3,$OQ$46:$ACQ$46+LOOKUP(ADT5-ADT6+2,$OQ$3:$ACQ$3,$OQ$46:$ACQ$46+LOOKUP(ADT5-ADT6+3,$OQ$3:$ACQ$3,$OQ$46:$ACQ$46+LOOKUP(ADT5-ADT6+4,$OQ$3:$ACQ$3,$OQ$46:$ACQ$46+LOOKUP(ADT5-ADT6+5,$OQ$3:$ACQ$3,$OQ$46:$ACQ$46+LOOKUP(ADT5-ADT6+6,$OQ$3:$ACQ$3,$OQ$46:$ACQ$46+LOOKUP(ADT5-ADT6+7,$OQ$3:$ACQ$3,$OQ$46:$ACQ$46))))))))</f>
        <v>32144.489999999994</v>
      </c>
      <c r="ADU46" s="348" cm="1">
        <f t="array" ref="ADU46">+(LOOKUP(ADU5-ADU6+1,$OQ$3:$ACQ$3,$OQ$46:$ACQ$46+LOOKUP(ADU5-ADU6+2,$OQ$3:$ACQ$3,$OQ$46:$ACQ$46+LOOKUP(ADU5-ADU6+3,$OQ$3:$ACQ$3,$OQ$46:$ACQ$46+LOOKUP(ADU5-ADU6+4,$OQ$3:$ACQ$3,$OQ$46:$ACQ$46+LOOKUP(ADU5-ADU6+5,$OQ$3:$ACQ$3,$OQ$46:$ACQ$46+LOOKUP(ADU5-ADU6+6,$OQ$3:$ACQ$3,$OQ$46:$ACQ$46+LOOKUP(ADU5-ADU6+7,$OQ$3:$ACQ$3,$OQ$46:$ACQ$46))))))))</f>
        <v>32144.489999999994</v>
      </c>
      <c r="ADV46" s="348" cm="1">
        <f t="array" ref="ADV46">+(LOOKUP(ADV5-ADV6+1,$OQ$3:$ACQ$3,$OQ$46:$ACQ$46+LOOKUP(ADV5-ADV6+2,$OQ$3:$ACQ$3,$OQ$46:$ACQ$46+LOOKUP(ADV5-ADV6+3,$OQ$3:$ACQ$3,$OQ$46:$ACQ$46+LOOKUP(ADV5-ADV6+4,$OQ$3:$ACQ$3,$OQ$46:$ACQ$46+LOOKUP(ADV5-ADV6+5,$OQ$3:$ACQ$3,$OQ$46:$ACQ$46+LOOKUP(ADV5-ADV6+6,$OQ$3:$ACQ$3,$OQ$46:$ACQ$46+LOOKUP(ADV5-ADV6+7,$OQ$3:$ACQ$3,$OQ$46:$ACQ$46))))))))</f>
        <v>32144.489999999998</v>
      </c>
      <c r="ADW46" s="348" cm="1">
        <f t="array" ref="ADW46">+(LOOKUP(ADW5-ADW6+1,$OQ$3:$ACQ$3,$OQ$46:$ACQ$46+LOOKUP(ADW5-ADW6+2,$OQ$3:$ACQ$3,$OQ$46:$ACQ$46+LOOKUP(ADW5-ADW6+3,$OQ$3:$ACQ$3,$OQ$46:$ACQ$46+LOOKUP(ADW5-ADW6+4,$OQ$3:$ACQ$3,$OQ$46:$ACQ$46+LOOKUP(ADW5-ADW6+5,$OQ$3:$ACQ$3,$OQ$46:$ACQ$46+LOOKUP(ADW5-ADW6+6,$OQ$3:$ACQ$3,$OQ$46:$ACQ$46+LOOKUP(ADW5-ADW6+7,$OQ$3:$ACQ$3,$OQ$46:$ACQ$46))))))))</f>
        <v>32144.489999999998</v>
      </c>
      <c r="ADX46" s="348" cm="1">
        <f t="array" ref="ADX46">+(LOOKUP(ADX5-ADX6+1,$OQ$3:$ACQ$3,$OQ$46:$ACQ$46+LOOKUP(ADX5-ADX6+2,$OQ$3:$ACQ$3,$OQ$46:$ACQ$46+LOOKUP(ADX5-ADX6+3,$OQ$3:$ACQ$3,$OQ$46:$ACQ$46+LOOKUP(ADX5-ADX6+4,$OQ$3:$ACQ$3,$OQ$46:$ACQ$46+LOOKUP(ADX5-ADX6+5,$OQ$3:$ACQ$3,$OQ$46:$ACQ$46+LOOKUP(ADX5-ADX6+6,$OQ$3:$ACQ$3,$OQ$46:$ACQ$46+LOOKUP(ADX5-ADX6+7,$OQ$3:$ACQ$3,$OQ$46:$ACQ$46))))))))</f>
        <v>32144.489999999998</v>
      </c>
      <c r="ADY46" s="348" cm="1">
        <f t="array" ref="ADY46">+(LOOKUP(ADY5-ADY6+1,$OQ$3:$ACQ$3,$OQ$46:$ACQ$46+LOOKUP(ADY5-ADY6+2,$OQ$3:$ACQ$3,$OQ$46:$ACQ$46+LOOKUP(ADY5-ADY6+3,$OQ$3:$ACQ$3,$OQ$46:$ACQ$46+LOOKUP(ADY5-ADY6+4,$OQ$3:$ACQ$3,$OQ$46:$ACQ$46+LOOKUP(ADY5-ADY6+5,$OQ$3:$ACQ$3,$OQ$46:$ACQ$46+LOOKUP(ADY5-ADY6+6,$OQ$3:$ACQ$3,$OQ$46:$ACQ$46+LOOKUP(ADY5-ADY6+7,$OQ$3:$ACQ$3,$OQ$46:$ACQ$46))))))))</f>
        <v>32144.489999999998</v>
      </c>
      <c r="ADZ46" s="348" cm="1">
        <f t="array" ref="ADZ46">+(LOOKUP(ADZ5-ADZ6+1,$OQ$3:$ACQ$3,$OQ$46:$ACQ$46+LOOKUP(ADZ5-ADZ6+2,$OQ$3:$ACQ$3,$OQ$46:$ACQ$46+LOOKUP(ADZ5-ADZ6+3,$OQ$3:$ACQ$3,$OQ$46:$ACQ$46+LOOKUP(ADZ5-ADZ6+4,$OQ$3:$ACQ$3,$OQ$46:$ACQ$46+LOOKUP(ADZ5-ADZ6+5,$OQ$3:$ACQ$3,$OQ$46:$ACQ$46+LOOKUP(ADZ5-ADZ6+6,$OQ$3:$ACQ$3,$OQ$46:$ACQ$46+LOOKUP(ADZ5-ADZ6+7,$OQ$3:$ACQ$3,$OQ$46:$ACQ$46))))))))</f>
        <v>32144.489999999998</v>
      </c>
      <c r="AEA46" s="348" cm="1">
        <f t="array" ref="AEA46">+(LOOKUP(AEA5-AEA6+1,$OQ$3:$ACQ$3,$OQ$46:$ACQ$46+LOOKUP(AEA5-AEA6+2,$OQ$3:$ACQ$3,$OQ$46:$ACQ$46+LOOKUP(AEA5-AEA6+3,$OQ$3:$ACQ$3,$OQ$46:$ACQ$46+LOOKUP(AEA5-AEA6+4,$OQ$3:$ACQ$3,$OQ$46:$ACQ$46+LOOKUP(AEA5-AEA6+5,$OQ$3:$ACQ$3,$OQ$46:$ACQ$46+LOOKUP(AEA5-AEA6+6,$OQ$3:$ACQ$3,$OQ$46:$ACQ$46+LOOKUP(AEA5-AEA6+7,$OQ$3:$ACQ$3,$OQ$46:$ACQ$46))))))))</f>
        <v>32144.489999999998</v>
      </c>
      <c r="AEB46" s="348" cm="1">
        <f t="array" ref="AEB46">+(LOOKUP(AEB5-AEB6+1,$OQ$3:$ACQ$3,$OQ$46:$ACQ$46+LOOKUP(AEB5-AEB6+2,$OQ$3:$ACQ$3,$OQ$46:$ACQ$46+LOOKUP(AEB5-AEB6+3,$OQ$3:$ACQ$3,$OQ$46:$ACQ$46+LOOKUP(AEB5-AEB6+4,$OQ$3:$ACQ$3,$OQ$46:$ACQ$46+LOOKUP(AEB5-AEB6+5,$OQ$3:$ACQ$3,$OQ$46:$ACQ$46+LOOKUP(AEB5-AEB6+6,$OQ$3:$ACQ$3,$OQ$46:$ACQ$46+LOOKUP(AEB5-AEB6+7,$OQ$3:$ACQ$3,$OQ$46:$ACQ$46))))))))</f>
        <v>32144.489999999998</v>
      </c>
      <c r="AEC46" s="348" cm="1">
        <f t="array" ref="AEC46">+(LOOKUP(AEC5-AEC6+1,$OQ$3:$ACQ$3,$OQ$46:$ACQ$46+LOOKUP(AEC5-AEC6+2,$OQ$3:$ACQ$3,$OQ$46:$ACQ$46+LOOKUP(AEC5-AEC6+3,$OQ$3:$ACQ$3,$OQ$46:$ACQ$46+LOOKUP(AEC5-AEC6+4,$OQ$3:$ACQ$3,$OQ$46:$ACQ$46+LOOKUP(AEC5-AEC6+5,$OQ$3:$ACQ$3,$OQ$46:$ACQ$46+LOOKUP(AEC5-AEC6+6,$OQ$3:$ACQ$3,$OQ$46:$ACQ$46+LOOKUP(AEC5-AEC6+7,$OQ$3:$ACQ$3,$OQ$46:$ACQ$46))))))))</f>
        <v>32144.489999999998</v>
      </c>
      <c r="AED46" s="348" cm="1">
        <f t="array" ref="AED46">+(LOOKUP(AED5-AED6+1,$OQ$3:$ACQ$3,$OQ$46:$ACQ$46+LOOKUP(AED5-AED6+2,$OQ$3:$ACQ$3,$OQ$46:$ACQ$46+LOOKUP(AED5-AED6+3,$OQ$3:$ACQ$3,$OQ$46:$ACQ$46+LOOKUP(AED5-AED6+4,$OQ$3:$ACQ$3,$OQ$46:$ACQ$46+LOOKUP(AED5-AED6+5,$OQ$3:$ACQ$3,$OQ$46:$ACQ$46+LOOKUP(AED5-AED6+6,$OQ$3:$ACQ$3,$OQ$46:$ACQ$46+LOOKUP(AED5-AED6+7,$OQ$3:$ACQ$3,$OQ$46:$ACQ$46))))))))</f>
        <v>32144.489999999998</v>
      </c>
      <c r="AEE46" s="348" cm="1">
        <f t="array" ref="AEE46">+(LOOKUP(AEE5-AEE6+1,$OQ$3:$ACQ$3,$OQ$46:$ACQ$46+LOOKUP(AEE5-AEE6+2,$OQ$3:$ACQ$3,$OQ$46:$ACQ$46+LOOKUP(AEE5-AEE6+3,$OQ$3:$ACQ$3,$OQ$46:$ACQ$46+LOOKUP(AEE5-AEE6+4,$OQ$3:$ACQ$3,$OQ$46:$ACQ$46+LOOKUP(AEE5-AEE6+5,$OQ$3:$ACQ$3,$OQ$46:$ACQ$46+LOOKUP(AEE5-AEE6+6,$OQ$3:$ACQ$3,$OQ$46:$ACQ$46+LOOKUP(AEE5-AEE6+7,$OQ$3:$ACQ$3,$OQ$46:$ACQ$46))))))))</f>
        <v>32144.489999999994</v>
      </c>
      <c r="AEF46" s="348" cm="1">
        <f t="array" ref="AEF46">+(LOOKUP(AEF5-AEF6+1,$OQ$3:$ACQ$3,$OQ$46:$ACQ$46+LOOKUP(AEF5-AEF6+2,$OQ$3:$ACQ$3,$OQ$46:$ACQ$46+LOOKUP(AEF5-AEF6+3,$OQ$3:$ACQ$3,$OQ$46:$ACQ$46+LOOKUP(AEF5-AEF6+4,$OQ$3:$ACQ$3,$OQ$46:$ACQ$46+LOOKUP(AEF5-AEF6+5,$OQ$3:$ACQ$3,$OQ$46:$ACQ$46+LOOKUP(AEF5-AEF6+6,$OQ$3:$ACQ$3,$OQ$46:$ACQ$46+LOOKUP(AEF5-AEF6+7,$OQ$3:$ACQ$3,$OQ$46:$ACQ$46))))))))</f>
        <v>32144.489999999994</v>
      </c>
      <c r="AEG46" s="348" cm="1">
        <f t="array" ref="AEG46">+(LOOKUP(AEG5-AEG6+1,$OQ$3:$ACQ$3,$OQ$46:$ACQ$46+LOOKUP(AEG5-AEG6+2,$OQ$3:$ACQ$3,$OQ$46:$ACQ$46+LOOKUP(AEG5-AEG6+3,$OQ$3:$ACQ$3,$OQ$46:$ACQ$46+LOOKUP(AEG5-AEG6+4,$OQ$3:$ACQ$3,$OQ$46:$ACQ$46+LOOKUP(AEG5-AEG6+5,$OQ$3:$ACQ$3,$OQ$46:$ACQ$46+LOOKUP(AEG5-AEG6+6,$OQ$3:$ACQ$3,$OQ$46:$ACQ$46+LOOKUP(AEG5-AEG6+7,$OQ$3:$ACQ$3,$OQ$46:$ACQ$46))))))))</f>
        <v>32144.489999999994</v>
      </c>
      <c r="AEH46" s="348" cm="1">
        <f t="array" ref="AEH46">+(LOOKUP(AEH5-AEH6+1,$OQ$3:$ACQ$3,$OQ$46:$ACQ$46+LOOKUP(AEH5-AEH6+2,$OQ$3:$ACQ$3,$OQ$46:$ACQ$46+LOOKUP(AEH5-AEH6+3,$OQ$3:$ACQ$3,$OQ$46:$ACQ$46+LOOKUP(AEH5-AEH6+4,$OQ$3:$ACQ$3,$OQ$46:$ACQ$46+LOOKUP(AEH5-AEH6+5,$OQ$3:$ACQ$3,$OQ$46:$ACQ$46+LOOKUP(AEH5-AEH6+6,$OQ$3:$ACQ$3,$OQ$46:$ACQ$46+LOOKUP(AEH5-AEH6+7,$OQ$3:$ACQ$3,$OQ$46:$ACQ$46))))))))</f>
        <v>32144.489999999994</v>
      </c>
      <c r="AEI46" s="348" cm="1">
        <f t="array" ref="AEI46">+(LOOKUP(AEI5-AEI6+1,$OQ$3:$ACQ$3,$OQ$46:$ACQ$46+LOOKUP(AEI5-AEI6+2,$OQ$3:$ACQ$3,$OQ$46:$ACQ$46+LOOKUP(AEI5-AEI6+3,$OQ$3:$ACQ$3,$OQ$46:$ACQ$46+LOOKUP(AEI5-AEI6+4,$OQ$3:$ACQ$3,$OQ$46:$ACQ$46+LOOKUP(AEI5-AEI6+5,$OQ$3:$ACQ$3,$OQ$46:$ACQ$46+LOOKUP(AEI5-AEI6+6,$OQ$3:$ACQ$3,$OQ$46:$ACQ$46+LOOKUP(AEI5-AEI6+7,$OQ$3:$ACQ$3,$OQ$46:$ACQ$46))))))))</f>
        <v>32144.489999999998</v>
      </c>
      <c r="AEJ46" s="348" cm="1">
        <f t="array" ref="AEJ46">+(LOOKUP(AEJ5-AEJ6+1,$OQ$3:$ACQ$3,$OQ$46:$ACQ$46+LOOKUP(AEJ5-AEJ6+2,$OQ$3:$ACQ$3,$OQ$46:$ACQ$46+LOOKUP(AEJ5-AEJ6+3,$OQ$3:$ACQ$3,$OQ$46:$ACQ$46+LOOKUP(AEJ5-AEJ6+4,$OQ$3:$ACQ$3,$OQ$46:$ACQ$46+LOOKUP(AEJ5-AEJ6+5,$OQ$3:$ACQ$3,$OQ$46:$ACQ$46+LOOKUP(AEJ5-AEJ6+6,$OQ$3:$ACQ$3,$OQ$46:$ACQ$46+LOOKUP(AEJ5-AEJ6+7,$OQ$3:$ACQ$3,$OQ$46:$ACQ$46))))))))</f>
        <v>32144.489999999998</v>
      </c>
      <c r="AEK46" s="348" cm="1">
        <f t="array" ref="AEK46">+(LOOKUP(AEK5-AEK6+1,$OQ$3:$ACQ$3,$OQ$46:$ACQ$46+LOOKUP(AEK5-AEK6+2,$OQ$3:$ACQ$3,$OQ$46:$ACQ$46+LOOKUP(AEK5-AEK6+3,$OQ$3:$ACQ$3,$OQ$46:$ACQ$46+LOOKUP(AEK5-AEK6+4,$OQ$3:$ACQ$3,$OQ$46:$ACQ$46+LOOKUP(AEK5-AEK6+5,$OQ$3:$ACQ$3,$OQ$46:$ACQ$46+LOOKUP(AEK5-AEK6+6,$OQ$3:$ACQ$3,$OQ$46:$ACQ$46+LOOKUP(AEK5-AEK6+7,$OQ$3:$ACQ$3,$OQ$46:$ACQ$46))))))))</f>
        <v>32144.489999999998</v>
      </c>
      <c r="AEL46" s="348" cm="1">
        <f t="array" ref="AEL46">+(LOOKUP(AEL5-AEL6+1,$OQ$3:$ACQ$3,$OQ$46:$ACQ$46+LOOKUP(AEL5-AEL6+2,$OQ$3:$ACQ$3,$OQ$46:$ACQ$46+LOOKUP(AEL5-AEL6+3,$OQ$3:$ACQ$3,$OQ$46:$ACQ$46+LOOKUP(AEL5-AEL6+4,$OQ$3:$ACQ$3,$OQ$46:$ACQ$46+LOOKUP(AEL5-AEL6+5,$OQ$3:$ACQ$3,$OQ$46:$ACQ$46+LOOKUP(AEL5-AEL6+6,$OQ$3:$ACQ$3,$OQ$46:$ACQ$46+LOOKUP(AEL5-AEL6+7,$OQ$3:$ACQ$3,$OQ$46:$ACQ$46))))))))</f>
        <v>32144.489999999998</v>
      </c>
      <c r="AEM46" s="348" cm="1">
        <f t="array" ref="AEM46">+(LOOKUP(AEM5-AEM6+1,$OQ$3:$ACQ$3,$OQ$46:$ACQ$46+LOOKUP(AEM5-AEM6+2,$OQ$3:$ACQ$3,$OQ$46:$ACQ$46+LOOKUP(AEM5-AEM6+3,$OQ$3:$ACQ$3,$OQ$46:$ACQ$46+LOOKUP(AEM5-AEM6+4,$OQ$3:$ACQ$3,$OQ$46:$ACQ$46+LOOKUP(AEM5-AEM6+5,$OQ$3:$ACQ$3,$OQ$46:$ACQ$46+LOOKUP(AEM5-AEM6+6,$OQ$3:$ACQ$3,$OQ$46:$ACQ$46+LOOKUP(AEM5-AEM6+7,$OQ$3:$ACQ$3,$OQ$46:$ACQ$46))))))))</f>
        <v>32144.489999999998</v>
      </c>
      <c r="AEN46" s="348" cm="1">
        <f t="array" ref="AEN46">+(LOOKUP(AEN5-AEN6+1,$OQ$3:$ACQ$3,$OQ$46:$ACQ$46+LOOKUP(AEN5-AEN6+2,$OQ$3:$ACQ$3,$OQ$46:$ACQ$46+LOOKUP(AEN5-AEN6+3,$OQ$3:$ACQ$3,$OQ$46:$ACQ$46+LOOKUP(AEN5-AEN6+4,$OQ$3:$ACQ$3,$OQ$46:$ACQ$46+LOOKUP(AEN5-AEN6+5,$OQ$3:$ACQ$3,$OQ$46:$ACQ$46+LOOKUP(AEN5-AEN6+6,$OQ$3:$ACQ$3,$OQ$46:$ACQ$46+LOOKUP(AEN5-AEN6+7,$OQ$3:$ACQ$3,$OQ$46:$ACQ$46))))))))</f>
        <v>32144.489999999998</v>
      </c>
      <c r="AEO46" s="348" cm="1">
        <f t="array" ref="AEO46">+(LOOKUP(AEO5-AEO6+1,$OQ$3:$ACQ$3,$OQ$46:$ACQ$46+LOOKUP(AEO5-AEO6+2,$OQ$3:$ACQ$3,$OQ$46:$ACQ$46+LOOKUP(AEO5-AEO6+3,$OQ$3:$ACQ$3,$OQ$46:$ACQ$46+LOOKUP(AEO5-AEO6+4,$OQ$3:$ACQ$3,$OQ$46:$ACQ$46+LOOKUP(AEO5-AEO6+5,$OQ$3:$ACQ$3,$OQ$46:$ACQ$46+LOOKUP(AEO5-AEO6+6,$OQ$3:$ACQ$3,$OQ$46:$ACQ$46+LOOKUP(AEO5-AEO6+7,$OQ$3:$ACQ$3,$OQ$46:$ACQ$46))))))))</f>
        <v>32144.489999999998</v>
      </c>
      <c r="AEP46" s="348" cm="1">
        <f t="array" ref="AEP46">+(LOOKUP(AEP5-AEP6+1,$OQ$3:$ACQ$3,$OQ$46:$ACQ$46+LOOKUP(AEP5-AEP6+2,$OQ$3:$ACQ$3,$OQ$46:$ACQ$46+LOOKUP(AEP5-AEP6+3,$OQ$3:$ACQ$3,$OQ$46:$ACQ$46+LOOKUP(AEP5-AEP6+4,$OQ$3:$ACQ$3,$OQ$46:$ACQ$46+LOOKUP(AEP5-AEP6+5,$OQ$3:$ACQ$3,$OQ$46:$ACQ$46+LOOKUP(AEP5-AEP6+6,$OQ$3:$ACQ$3,$OQ$46:$ACQ$46+LOOKUP(AEP5-AEP6+7,$OQ$3:$ACQ$3,$OQ$46:$ACQ$46))))))))</f>
        <v>32144.489999999998</v>
      </c>
      <c r="AEQ46" s="348" cm="1">
        <f t="array" ref="AEQ46">+(LOOKUP(AEQ5-AEQ6+1,$OQ$3:$ACQ$3,$OQ$46:$ACQ$46+LOOKUP(AEQ5-AEQ6+2,$OQ$3:$ACQ$3,$OQ$46:$ACQ$46+LOOKUP(AEQ5-AEQ6+3,$OQ$3:$ACQ$3,$OQ$46:$ACQ$46+LOOKUP(AEQ5-AEQ6+4,$OQ$3:$ACQ$3,$OQ$46:$ACQ$46+LOOKUP(AEQ5-AEQ6+5,$OQ$3:$ACQ$3,$OQ$46:$ACQ$46+LOOKUP(AEQ5-AEQ6+6,$OQ$3:$ACQ$3,$OQ$46:$ACQ$46+LOOKUP(AEQ5-AEQ6+7,$OQ$3:$ACQ$3,$OQ$46:$ACQ$46))))))))</f>
        <v>32144.489999999998</v>
      </c>
      <c r="AER46" s="348" cm="1">
        <f t="array" ref="AER46">+(LOOKUP(AER5-AER6+1,$OQ$3:$ACQ$3,$OQ$46:$ACQ$46+LOOKUP(AER5-AER6+2,$OQ$3:$ACQ$3,$OQ$46:$ACQ$46+LOOKUP(AER5-AER6+3,$OQ$3:$ACQ$3,$OQ$46:$ACQ$46+LOOKUP(AER5-AER6+4,$OQ$3:$ACQ$3,$OQ$46:$ACQ$46+LOOKUP(AER5-AER6+5,$OQ$3:$ACQ$3,$OQ$46:$ACQ$46+LOOKUP(AER5-AER6+6,$OQ$3:$ACQ$3,$OQ$46:$ACQ$46)))))))</f>
        <v>27552.42</v>
      </c>
    </row>
    <row r="47" spans="1:877" x14ac:dyDescent="0.2">
      <c r="A47" s="1" t="s">
        <v>137</v>
      </c>
      <c r="B47" s="347">
        <f>+B45*'BUDGET DATA ENTRY'!B27/100</f>
        <v>874.12499999999966</v>
      </c>
      <c r="C47" s="348">
        <f>+C45*'BUDGET DATA ENTRY'!C27/100</f>
        <v>1083.9149999999997</v>
      </c>
      <c r="D47" s="348">
        <f>+D45*'BUDGET DATA ENTRY'!D27/100</f>
        <v>979.01999999999975</v>
      </c>
      <c r="E47" s="348">
        <f>+E45*'BUDGET DATA ENTRY'!E27/100</f>
        <v>1569.8888147249997</v>
      </c>
      <c r="F47" s="348">
        <f>+F45*'BUDGET DATA ENTRY'!F27/100</f>
        <v>1573.4249999999997</v>
      </c>
      <c r="G47" s="348">
        <f>+G45*'BUDGET DATA ENTRY'!G27/100</f>
        <v>1625.8724999999995</v>
      </c>
      <c r="H47" s="348">
        <f>+H45*'BUDGET DATA ENTRY'!H27/100</f>
        <v>2097.8999999999996</v>
      </c>
      <c r="I47" s="348">
        <f>+I45*'BUDGET DATA ENTRY'!I27/100</f>
        <v>2167.8299999999995</v>
      </c>
      <c r="J47" s="348">
        <f>+J45*'BUDGET DATA ENTRY'!J27/100</f>
        <v>2167.8299999999995</v>
      </c>
      <c r="K47" s="348">
        <f>+K45*'BUDGET DATA ENTRY'!K27/100</f>
        <v>2097.8999999999996</v>
      </c>
      <c r="L47" s="348">
        <f>+L45*'BUDGET DATA ENTRY'!L27/100</f>
        <v>2167.8299999999995</v>
      </c>
      <c r="M47" s="348">
        <f>+M45*'BUDGET DATA ENTRY'!M27/100</f>
        <v>2517.48</v>
      </c>
      <c r="N47" s="347">
        <f t="shared" si="2598"/>
        <v>2937.0599999999995</v>
      </c>
      <c r="O47" s="348">
        <f t="shared" si="2599"/>
        <v>4769.1863147249987</v>
      </c>
      <c r="P47" s="348">
        <f t="shared" si="2600"/>
        <v>6433.5599999999995</v>
      </c>
      <c r="Q47" s="349">
        <f t="shared" si="2601"/>
        <v>6783.2099999999991</v>
      </c>
      <c r="R47" s="347">
        <f>+SUM($B$47:B47)</f>
        <v>874.12499999999966</v>
      </c>
      <c r="S47" s="348">
        <f>+SUM($B$47:C47)</f>
        <v>1958.0399999999995</v>
      </c>
      <c r="T47" s="348">
        <f>+SUM($B$47:D47)</f>
        <v>2937.0599999999995</v>
      </c>
      <c r="U47" s="348">
        <f>+SUM($B$47:E47)</f>
        <v>4506.9488147249995</v>
      </c>
      <c r="V47" s="348">
        <f>+SUM($B$47:F47)</f>
        <v>6080.3738147249987</v>
      </c>
      <c r="W47" s="348">
        <f>+SUM($B$47:G47)</f>
        <v>7706.2463147249982</v>
      </c>
      <c r="X47" s="348">
        <f>+SUM($B$47:H47)</f>
        <v>9804.1463147249979</v>
      </c>
      <c r="Y47" s="348">
        <f>+SUM($B$47:I47)</f>
        <v>11971.976314724998</v>
      </c>
      <c r="Z47" s="348">
        <f>+SUM($B$47:J47)</f>
        <v>14139.806314724998</v>
      </c>
      <c r="AA47" s="348">
        <f>+SUM($B$47:K47)</f>
        <v>16237.706314724997</v>
      </c>
      <c r="AB47" s="348">
        <f>+SUM($B$47:L47)</f>
        <v>18405.536314724995</v>
      </c>
      <c r="AC47" s="349">
        <f>+SUM($B$47:M47)</f>
        <v>20923.016314724995</v>
      </c>
      <c r="AD47" s="334">
        <f>+B47/AD6</f>
        <v>34.964999999999989</v>
      </c>
      <c r="AE47" s="334">
        <f t="shared" ref="AE47:AO47" si="2641">+C47/AE6</f>
        <v>34.964999999999989</v>
      </c>
      <c r="AF47" s="334">
        <f t="shared" si="2641"/>
        <v>34.964999999999989</v>
      </c>
      <c r="AG47" s="334">
        <f t="shared" si="2641"/>
        <v>50.64157466854838</v>
      </c>
      <c r="AH47" s="334">
        <f t="shared" si="2641"/>
        <v>52.447499999999991</v>
      </c>
      <c r="AI47" s="334">
        <f t="shared" si="2641"/>
        <v>52.447499999999984</v>
      </c>
      <c r="AJ47" s="334">
        <f t="shared" si="2641"/>
        <v>69.929999999999993</v>
      </c>
      <c r="AK47" s="334">
        <f t="shared" si="2641"/>
        <v>69.929999999999978</v>
      </c>
      <c r="AL47" s="334">
        <f t="shared" si="2641"/>
        <v>69.929999999999978</v>
      </c>
      <c r="AM47" s="334">
        <f t="shared" si="2641"/>
        <v>69.929999999999993</v>
      </c>
      <c r="AN47" s="334">
        <f t="shared" si="2641"/>
        <v>69.929999999999978</v>
      </c>
      <c r="AO47" s="334">
        <f t="shared" si="2641"/>
        <v>69.930000000000007</v>
      </c>
      <c r="AP47" s="347">
        <f>+$AD$47*AP6</f>
        <v>34.964999999999989</v>
      </c>
      <c r="AQ47" s="348">
        <f t="shared" ref="AQ47:BN47" si="2642">+$AD$47*AQ6</f>
        <v>69.929999999999978</v>
      </c>
      <c r="AR47" s="348">
        <f t="shared" si="2642"/>
        <v>104.89499999999997</v>
      </c>
      <c r="AS47" s="348">
        <f t="shared" si="2642"/>
        <v>139.85999999999996</v>
      </c>
      <c r="AT47" s="348">
        <f t="shared" si="2642"/>
        <v>174.82499999999993</v>
      </c>
      <c r="AU47" s="348">
        <f t="shared" si="2642"/>
        <v>209.78999999999994</v>
      </c>
      <c r="AV47" s="348">
        <f t="shared" si="2642"/>
        <v>244.75499999999994</v>
      </c>
      <c r="AW47" s="348">
        <f t="shared" si="2642"/>
        <v>279.71999999999991</v>
      </c>
      <c r="AX47" s="348">
        <f t="shared" si="2642"/>
        <v>314.68499999999989</v>
      </c>
      <c r="AY47" s="348">
        <f t="shared" si="2642"/>
        <v>349.64999999999986</v>
      </c>
      <c r="AZ47" s="348">
        <f t="shared" si="2642"/>
        <v>384.6149999999999</v>
      </c>
      <c r="BA47" s="348">
        <f t="shared" si="2642"/>
        <v>419.57999999999987</v>
      </c>
      <c r="BB47" s="348">
        <f t="shared" si="2642"/>
        <v>454.54499999999985</v>
      </c>
      <c r="BC47" s="348">
        <f t="shared" si="2642"/>
        <v>489.50999999999988</v>
      </c>
      <c r="BD47" s="348">
        <f t="shared" si="2642"/>
        <v>524.4749999999998</v>
      </c>
      <c r="BE47" s="348">
        <f t="shared" si="2642"/>
        <v>559.43999999999983</v>
      </c>
      <c r="BF47" s="348">
        <f t="shared" si="2642"/>
        <v>594.40499999999986</v>
      </c>
      <c r="BG47" s="348">
        <f t="shared" si="2642"/>
        <v>629.36999999999978</v>
      </c>
      <c r="BH47" s="348">
        <f t="shared" si="2642"/>
        <v>664.33499999999981</v>
      </c>
      <c r="BI47" s="348">
        <f t="shared" si="2642"/>
        <v>699.29999999999973</v>
      </c>
      <c r="BJ47" s="348">
        <f t="shared" si="2642"/>
        <v>734.26499999999976</v>
      </c>
      <c r="BK47" s="348">
        <f t="shared" si="2642"/>
        <v>769.22999999999979</v>
      </c>
      <c r="BL47" s="348">
        <f t="shared" si="2642"/>
        <v>804.19499999999971</v>
      </c>
      <c r="BM47" s="348">
        <f t="shared" si="2642"/>
        <v>839.15999999999974</v>
      </c>
      <c r="BN47" s="349">
        <f t="shared" si="2642"/>
        <v>874.12499999999977</v>
      </c>
      <c r="BO47" s="347">
        <f t="shared" ref="BO47:CS47" si="2643">+$AE$47*BO6</f>
        <v>34.964999999999989</v>
      </c>
      <c r="BP47" s="348">
        <f t="shared" si="2643"/>
        <v>69.929999999999978</v>
      </c>
      <c r="BQ47" s="348">
        <f t="shared" si="2643"/>
        <v>104.89499999999997</v>
      </c>
      <c r="BR47" s="348">
        <f t="shared" si="2643"/>
        <v>139.85999999999996</v>
      </c>
      <c r="BS47" s="348">
        <f t="shared" si="2643"/>
        <v>174.82499999999993</v>
      </c>
      <c r="BT47" s="348">
        <f t="shared" si="2643"/>
        <v>209.78999999999994</v>
      </c>
      <c r="BU47" s="348">
        <f t="shared" si="2643"/>
        <v>244.75499999999994</v>
      </c>
      <c r="BV47" s="348">
        <f t="shared" si="2643"/>
        <v>279.71999999999991</v>
      </c>
      <c r="BW47" s="348">
        <f t="shared" si="2643"/>
        <v>314.68499999999989</v>
      </c>
      <c r="BX47" s="348">
        <f t="shared" si="2643"/>
        <v>349.64999999999986</v>
      </c>
      <c r="BY47" s="348">
        <f t="shared" si="2643"/>
        <v>384.6149999999999</v>
      </c>
      <c r="BZ47" s="348">
        <f t="shared" si="2643"/>
        <v>419.57999999999987</v>
      </c>
      <c r="CA47" s="348">
        <f t="shared" si="2643"/>
        <v>454.54499999999985</v>
      </c>
      <c r="CB47" s="348">
        <f t="shared" si="2643"/>
        <v>489.50999999999988</v>
      </c>
      <c r="CC47" s="348">
        <f t="shared" si="2643"/>
        <v>524.4749999999998</v>
      </c>
      <c r="CD47" s="348">
        <f t="shared" si="2643"/>
        <v>559.43999999999983</v>
      </c>
      <c r="CE47" s="348">
        <f t="shared" si="2643"/>
        <v>594.40499999999986</v>
      </c>
      <c r="CF47" s="348">
        <f t="shared" si="2643"/>
        <v>629.36999999999978</v>
      </c>
      <c r="CG47" s="348">
        <f t="shared" si="2643"/>
        <v>664.33499999999981</v>
      </c>
      <c r="CH47" s="348">
        <f t="shared" si="2643"/>
        <v>699.29999999999973</v>
      </c>
      <c r="CI47" s="348">
        <f t="shared" si="2643"/>
        <v>734.26499999999976</v>
      </c>
      <c r="CJ47" s="348">
        <f t="shared" si="2643"/>
        <v>769.22999999999979</v>
      </c>
      <c r="CK47" s="348">
        <f t="shared" si="2643"/>
        <v>804.19499999999971</v>
      </c>
      <c r="CL47" s="348">
        <f t="shared" si="2643"/>
        <v>839.15999999999974</v>
      </c>
      <c r="CM47" s="348">
        <f t="shared" si="2643"/>
        <v>874.12499999999977</v>
      </c>
      <c r="CN47" s="348">
        <f t="shared" si="2643"/>
        <v>909.08999999999969</v>
      </c>
      <c r="CO47" s="348">
        <f t="shared" si="2643"/>
        <v>944.05499999999972</v>
      </c>
      <c r="CP47" s="348">
        <f t="shared" si="2643"/>
        <v>979.01999999999975</v>
      </c>
      <c r="CQ47" s="348">
        <f t="shared" si="2643"/>
        <v>1013.9849999999997</v>
      </c>
      <c r="CR47" s="348">
        <f t="shared" si="2643"/>
        <v>1048.9499999999996</v>
      </c>
      <c r="CS47" s="349">
        <f t="shared" si="2643"/>
        <v>1083.9149999999997</v>
      </c>
      <c r="CT47" s="347">
        <f t="shared" ref="CT47:DU47" si="2644">+$AF$47*CT6</f>
        <v>34.964999999999989</v>
      </c>
      <c r="CU47" s="348">
        <f t="shared" si="2644"/>
        <v>69.929999999999978</v>
      </c>
      <c r="CV47" s="348">
        <f t="shared" si="2644"/>
        <v>104.89499999999997</v>
      </c>
      <c r="CW47" s="348">
        <f t="shared" si="2644"/>
        <v>139.85999999999996</v>
      </c>
      <c r="CX47" s="348">
        <f t="shared" si="2644"/>
        <v>174.82499999999993</v>
      </c>
      <c r="CY47" s="348">
        <f t="shared" si="2644"/>
        <v>209.78999999999994</v>
      </c>
      <c r="CZ47" s="348">
        <f t="shared" si="2644"/>
        <v>244.75499999999994</v>
      </c>
      <c r="DA47" s="348">
        <f t="shared" si="2644"/>
        <v>279.71999999999991</v>
      </c>
      <c r="DB47" s="348">
        <f t="shared" si="2644"/>
        <v>314.68499999999989</v>
      </c>
      <c r="DC47" s="348">
        <f t="shared" si="2644"/>
        <v>349.64999999999986</v>
      </c>
      <c r="DD47" s="348">
        <f t="shared" si="2644"/>
        <v>384.6149999999999</v>
      </c>
      <c r="DE47" s="348">
        <f t="shared" si="2644"/>
        <v>419.57999999999987</v>
      </c>
      <c r="DF47" s="348">
        <f t="shared" si="2644"/>
        <v>454.54499999999985</v>
      </c>
      <c r="DG47" s="348">
        <f t="shared" si="2644"/>
        <v>489.50999999999988</v>
      </c>
      <c r="DH47" s="348">
        <f t="shared" si="2644"/>
        <v>524.4749999999998</v>
      </c>
      <c r="DI47" s="348">
        <f t="shared" si="2644"/>
        <v>559.43999999999983</v>
      </c>
      <c r="DJ47" s="348">
        <f t="shared" si="2644"/>
        <v>594.40499999999986</v>
      </c>
      <c r="DK47" s="348">
        <f t="shared" si="2644"/>
        <v>629.36999999999978</v>
      </c>
      <c r="DL47" s="348">
        <f t="shared" si="2644"/>
        <v>664.33499999999981</v>
      </c>
      <c r="DM47" s="348">
        <f t="shared" si="2644"/>
        <v>699.29999999999973</v>
      </c>
      <c r="DN47" s="348">
        <f t="shared" si="2644"/>
        <v>734.26499999999976</v>
      </c>
      <c r="DO47" s="348">
        <f t="shared" si="2644"/>
        <v>769.22999999999979</v>
      </c>
      <c r="DP47" s="348">
        <f t="shared" si="2644"/>
        <v>804.19499999999971</v>
      </c>
      <c r="DQ47" s="348">
        <f t="shared" si="2644"/>
        <v>839.15999999999974</v>
      </c>
      <c r="DR47" s="348">
        <f t="shared" si="2644"/>
        <v>874.12499999999977</v>
      </c>
      <c r="DS47" s="348">
        <f t="shared" si="2644"/>
        <v>909.08999999999969</v>
      </c>
      <c r="DT47" s="348">
        <f t="shared" si="2644"/>
        <v>944.05499999999972</v>
      </c>
      <c r="DU47" s="348">
        <f t="shared" si="2644"/>
        <v>979.01999999999975</v>
      </c>
      <c r="DV47" s="347">
        <f t="shared" ref="DV47:EZ47" si="2645">+$AG$47*DV6</f>
        <v>50.64157466854838</v>
      </c>
      <c r="DW47" s="348">
        <f t="shared" si="2645"/>
        <v>101.28314933709676</v>
      </c>
      <c r="DX47" s="348">
        <f t="shared" si="2645"/>
        <v>151.92472400564515</v>
      </c>
      <c r="DY47" s="348">
        <f t="shared" si="2645"/>
        <v>202.56629867419352</v>
      </c>
      <c r="DZ47" s="348">
        <f t="shared" si="2645"/>
        <v>253.20787334274189</v>
      </c>
      <c r="EA47" s="348">
        <f t="shared" si="2645"/>
        <v>303.84944801129029</v>
      </c>
      <c r="EB47" s="348">
        <f t="shared" si="2645"/>
        <v>354.49102267983864</v>
      </c>
      <c r="EC47" s="348">
        <f t="shared" si="2645"/>
        <v>405.13259734838704</v>
      </c>
      <c r="ED47" s="348">
        <f t="shared" si="2645"/>
        <v>455.77417201693544</v>
      </c>
      <c r="EE47" s="348">
        <f t="shared" si="2645"/>
        <v>506.41574668548378</v>
      </c>
      <c r="EF47" s="348">
        <f t="shared" si="2645"/>
        <v>557.05732135403218</v>
      </c>
      <c r="EG47" s="348">
        <f t="shared" si="2645"/>
        <v>607.69889602258058</v>
      </c>
      <c r="EH47" s="348">
        <f t="shared" si="2645"/>
        <v>658.34047069112898</v>
      </c>
      <c r="EI47" s="348">
        <f t="shared" si="2645"/>
        <v>708.98204535967727</v>
      </c>
      <c r="EJ47" s="348">
        <f t="shared" si="2645"/>
        <v>759.62362002822567</v>
      </c>
      <c r="EK47" s="348">
        <f t="shared" si="2645"/>
        <v>810.26519469677407</v>
      </c>
      <c r="EL47" s="348">
        <f t="shared" si="2645"/>
        <v>860.90676936532248</v>
      </c>
      <c r="EM47" s="348">
        <f t="shared" si="2645"/>
        <v>911.54834403387088</v>
      </c>
      <c r="EN47" s="348">
        <f t="shared" si="2645"/>
        <v>962.18991870241916</v>
      </c>
      <c r="EO47" s="348">
        <f t="shared" si="2645"/>
        <v>1012.8314933709676</v>
      </c>
      <c r="EP47" s="348">
        <f t="shared" si="2645"/>
        <v>1063.473068039516</v>
      </c>
      <c r="EQ47" s="348">
        <f t="shared" si="2645"/>
        <v>1114.1146427080644</v>
      </c>
      <c r="ER47" s="348">
        <f t="shared" si="2645"/>
        <v>1164.7562173766128</v>
      </c>
      <c r="ES47" s="348">
        <f t="shared" si="2645"/>
        <v>1215.3977920451612</v>
      </c>
      <c r="ET47" s="348">
        <f t="shared" si="2645"/>
        <v>1266.0393667137096</v>
      </c>
      <c r="EU47" s="348">
        <f t="shared" si="2645"/>
        <v>1316.680941382258</v>
      </c>
      <c r="EV47" s="348">
        <f t="shared" si="2645"/>
        <v>1367.3225160508061</v>
      </c>
      <c r="EW47" s="348">
        <f t="shared" si="2645"/>
        <v>1417.9640907193545</v>
      </c>
      <c r="EX47" s="348">
        <f t="shared" si="2645"/>
        <v>1468.6056653879029</v>
      </c>
      <c r="EY47" s="348">
        <f t="shared" si="2645"/>
        <v>1519.2472400564513</v>
      </c>
      <c r="EZ47" s="348">
        <f t="shared" si="2645"/>
        <v>1569.8888147249997</v>
      </c>
      <c r="FA47" s="347">
        <f t="shared" ref="FA47:GD47" si="2646">+$AH$47*FA6</f>
        <v>52.447499999999991</v>
      </c>
      <c r="FB47" s="348">
        <f t="shared" si="2646"/>
        <v>104.89499999999998</v>
      </c>
      <c r="FC47" s="348">
        <f t="shared" si="2646"/>
        <v>157.34249999999997</v>
      </c>
      <c r="FD47" s="348">
        <f t="shared" si="2646"/>
        <v>209.78999999999996</v>
      </c>
      <c r="FE47" s="348">
        <f t="shared" si="2646"/>
        <v>262.23749999999995</v>
      </c>
      <c r="FF47" s="348">
        <f t="shared" si="2646"/>
        <v>314.68499999999995</v>
      </c>
      <c r="FG47" s="348">
        <f t="shared" si="2646"/>
        <v>367.13249999999994</v>
      </c>
      <c r="FH47" s="348">
        <f t="shared" si="2646"/>
        <v>419.57999999999993</v>
      </c>
      <c r="FI47" s="348">
        <f t="shared" si="2646"/>
        <v>472.02749999999992</v>
      </c>
      <c r="FJ47" s="348">
        <f t="shared" si="2646"/>
        <v>524.47499999999991</v>
      </c>
      <c r="FK47" s="348">
        <f t="shared" si="2646"/>
        <v>576.9224999999999</v>
      </c>
      <c r="FL47" s="348">
        <f t="shared" si="2646"/>
        <v>629.36999999999989</v>
      </c>
      <c r="FM47" s="348">
        <f t="shared" si="2646"/>
        <v>681.81749999999988</v>
      </c>
      <c r="FN47" s="348">
        <f t="shared" si="2646"/>
        <v>734.26499999999987</v>
      </c>
      <c r="FO47" s="348">
        <f t="shared" si="2646"/>
        <v>786.71249999999986</v>
      </c>
      <c r="FP47" s="348">
        <f t="shared" si="2646"/>
        <v>839.15999999999985</v>
      </c>
      <c r="FQ47" s="348">
        <f t="shared" si="2646"/>
        <v>891.60749999999985</v>
      </c>
      <c r="FR47" s="348">
        <f t="shared" si="2646"/>
        <v>944.05499999999984</v>
      </c>
      <c r="FS47" s="348">
        <f t="shared" si="2646"/>
        <v>996.50249999999983</v>
      </c>
      <c r="FT47" s="348">
        <f t="shared" si="2646"/>
        <v>1048.9499999999998</v>
      </c>
      <c r="FU47" s="348">
        <f t="shared" si="2646"/>
        <v>1101.3974999999998</v>
      </c>
      <c r="FV47" s="348">
        <f t="shared" si="2646"/>
        <v>1153.8449999999998</v>
      </c>
      <c r="FW47" s="348">
        <f t="shared" si="2646"/>
        <v>1206.2924999999998</v>
      </c>
      <c r="FX47" s="348">
        <f t="shared" si="2646"/>
        <v>1258.7399999999998</v>
      </c>
      <c r="FY47" s="348">
        <f t="shared" si="2646"/>
        <v>1311.1874999999998</v>
      </c>
      <c r="FZ47" s="348">
        <f t="shared" si="2646"/>
        <v>1363.6349999999998</v>
      </c>
      <c r="GA47" s="348">
        <f t="shared" si="2646"/>
        <v>1416.0824999999998</v>
      </c>
      <c r="GB47" s="348">
        <f t="shared" si="2646"/>
        <v>1468.5299999999997</v>
      </c>
      <c r="GC47" s="348">
        <f t="shared" si="2646"/>
        <v>1520.9774999999997</v>
      </c>
      <c r="GD47" s="348">
        <f t="shared" si="2646"/>
        <v>1573.4249999999997</v>
      </c>
      <c r="GE47" s="347">
        <f t="shared" ref="GE47:HI47" si="2647">+$AI$47*GE6</f>
        <v>52.447499999999984</v>
      </c>
      <c r="GF47" s="348">
        <f t="shared" si="2647"/>
        <v>104.89499999999997</v>
      </c>
      <c r="GG47" s="348">
        <f t="shared" si="2647"/>
        <v>157.34249999999994</v>
      </c>
      <c r="GH47" s="348">
        <f t="shared" si="2647"/>
        <v>209.78999999999994</v>
      </c>
      <c r="GI47" s="348">
        <f t="shared" si="2647"/>
        <v>262.2374999999999</v>
      </c>
      <c r="GJ47" s="348">
        <f t="shared" si="2647"/>
        <v>314.68499999999989</v>
      </c>
      <c r="GK47" s="348">
        <f t="shared" si="2647"/>
        <v>367.13249999999988</v>
      </c>
      <c r="GL47" s="348">
        <f t="shared" si="2647"/>
        <v>419.57999999999987</v>
      </c>
      <c r="GM47" s="348">
        <f t="shared" si="2647"/>
        <v>472.02749999999986</v>
      </c>
      <c r="GN47" s="348">
        <f t="shared" si="2647"/>
        <v>524.4749999999998</v>
      </c>
      <c r="GO47" s="348">
        <f t="shared" si="2647"/>
        <v>576.92249999999979</v>
      </c>
      <c r="GP47" s="348">
        <f t="shared" si="2647"/>
        <v>629.36999999999978</v>
      </c>
      <c r="GQ47" s="348">
        <f t="shared" si="2647"/>
        <v>681.81749999999977</v>
      </c>
      <c r="GR47" s="348">
        <f t="shared" si="2647"/>
        <v>734.26499999999976</v>
      </c>
      <c r="GS47" s="348">
        <f t="shared" si="2647"/>
        <v>786.71249999999975</v>
      </c>
      <c r="GT47" s="348">
        <f t="shared" si="2647"/>
        <v>839.15999999999974</v>
      </c>
      <c r="GU47" s="348">
        <f t="shared" si="2647"/>
        <v>891.60749999999973</v>
      </c>
      <c r="GV47" s="348">
        <f t="shared" si="2647"/>
        <v>944.05499999999972</v>
      </c>
      <c r="GW47" s="348">
        <f t="shared" si="2647"/>
        <v>996.50249999999971</v>
      </c>
      <c r="GX47" s="348">
        <f t="shared" si="2647"/>
        <v>1048.9499999999996</v>
      </c>
      <c r="GY47" s="348">
        <f t="shared" si="2647"/>
        <v>1101.3974999999996</v>
      </c>
      <c r="GZ47" s="348">
        <f t="shared" si="2647"/>
        <v>1153.8449999999996</v>
      </c>
      <c r="HA47" s="348">
        <f t="shared" si="2647"/>
        <v>1206.2924999999996</v>
      </c>
      <c r="HB47" s="348">
        <f t="shared" si="2647"/>
        <v>1258.7399999999996</v>
      </c>
      <c r="HC47" s="348">
        <f t="shared" si="2647"/>
        <v>1311.1874999999995</v>
      </c>
      <c r="HD47" s="348">
        <f t="shared" si="2647"/>
        <v>1363.6349999999995</v>
      </c>
      <c r="HE47" s="348">
        <f t="shared" si="2647"/>
        <v>1416.0824999999995</v>
      </c>
      <c r="HF47" s="348">
        <f t="shared" si="2647"/>
        <v>1468.5299999999995</v>
      </c>
      <c r="HG47" s="348">
        <f t="shared" si="2647"/>
        <v>1520.9774999999995</v>
      </c>
      <c r="HH47" s="348">
        <f t="shared" si="2647"/>
        <v>1573.4249999999995</v>
      </c>
      <c r="HI47" s="349">
        <f t="shared" si="2647"/>
        <v>1625.8724999999995</v>
      </c>
      <c r="HJ47" s="347">
        <f t="shared" ref="HJ47:IM47" si="2648">+$AJ$47*HJ6</f>
        <v>69.929999999999993</v>
      </c>
      <c r="HK47" s="348">
        <f t="shared" si="2648"/>
        <v>139.85999999999999</v>
      </c>
      <c r="HL47" s="348">
        <f t="shared" si="2648"/>
        <v>209.78999999999996</v>
      </c>
      <c r="HM47" s="348">
        <f t="shared" si="2648"/>
        <v>279.71999999999997</v>
      </c>
      <c r="HN47" s="348">
        <f t="shared" si="2648"/>
        <v>349.65</v>
      </c>
      <c r="HO47" s="348">
        <f t="shared" si="2648"/>
        <v>419.57999999999993</v>
      </c>
      <c r="HP47" s="348">
        <f t="shared" si="2648"/>
        <v>489.50999999999993</v>
      </c>
      <c r="HQ47" s="348">
        <f t="shared" si="2648"/>
        <v>559.43999999999994</v>
      </c>
      <c r="HR47" s="348">
        <f t="shared" si="2648"/>
        <v>629.36999999999989</v>
      </c>
      <c r="HS47" s="348">
        <f t="shared" si="2648"/>
        <v>699.3</v>
      </c>
      <c r="HT47" s="348">
        <f t="shared" si="2648"/>
        <v>769.2299999999999</v>
      </c>
      <c r="HU47" s="348">
        <f t="shared" si="2648"/>
        <v>839.15999999999985</v>
      </c>
      <c r="HV47" s="348">
        <f t="shared" si="2648"/>
        <v>909.08999999999992</v>
      </c>
      <c r="HW47" s="348">
        <f t="shared" si="2648"/>
        <v>979.01999999999987</v>
      </c>
      <c r="HX47" s="348">
        <f t="shared" si="2648"/>
        <v>1048.9499999999998</v>
      </c>
      <c r="HY47" s="348">
        <f t="shared" si="2648"/>
        <v>1118.8799999999999</v>
      </c>
      <c r="HZ47" s="348">
        <f t="shared" si="2648"/>
        <v>1188.81</v>
      </c>
      <c r="IA47" s="348">
        <f t="shared" si="2648"/>
        <v>1258.7399999999998</v>
      </c>
      <c r="IB47" s="348">
        <f t="shared" si="2648"/>
        <v>1328.6699999999998</v>
      </c>
      <c r="IC47" s="348">
        <f t="shared" si="2648"/>
        <v>1398.6</v>
      </c>
      <c r="ID47" s="348">
        <f t="shared" si="2648"/>
        <v>1468.5299999999997</v>
      </c>
      <c r="IE47" s="348">
        <f t="shared" si="2648"/>
        <v>1538.4599999999998</v>
      </c>
      <c r="IF47" s="348">
        <f t="shared" si="2648"/>
        <v>1608.3899999999999</v>
      </c>
      <c r="IG47" s="348">
        <f t="shared" si="2648"/>
        <v>1678.3199999999997</v>
      </c>
      <c r="IH47" s="348">
        <f t="shared" si="2648"/>
        <v>1748.2499999999998</v>
      </c>
      <c r="II47" s="348">
        <f t="shared" si="2648"/>
        <v>1818.1799999999998</v>
      </c>
      <c r="IJ47" s="348">
        <f t="shared" si="2648"/>
        <v>1888.11</v>
      </c>
      <c r="IK47" s="348">
        <f t="shared" si="2648"/>
        <v>1958.0399999999997</v>
      </c>
      <c r="IL47" s="348">
        <f t="shared" si="2648"/>
        <v>2027.9699999999998</v>
      </c>
      <c r="IM47" s="348">
        <f t="shared" si="2648"/>
        <v>2097.8999999999996</v>
      </c>
      <c r="IN47" s="347">
        <f t="shared" ref="IN47:JR47" si="2649">+$AK$47*IN6</f>
        <v>69.929999999999978</v>
      </c>
      <c r="IO47" s="348">
        <f t="shared" si="2649"/>
        <v>139.85999999999996</v>
      </c>
      <c r="IP47" s="348">
        <f t="shared" si="2649"/>
        <v>209.78999999999994</v>
      </c>
      <c r="IQ47" s="348">
        <f t="shared" si="2649"/>
        <v>279.71999999999991</v>
      </c>
      <c r="IR47" s="348">
        <f t="shared" si="2649"/>
        <v>349.64999999999986</v>
      </c>
      <c r="IS47" s="348">
        <f t="shared" si="2649"/>
        <v>419.57999999999987</v>
      </c>
      <c r="IT47" s="348">
        <f t="shared" si="2649"/>
        <v>489.50999999999988</v>
      </c>
      <c r="IU47" s="348">
        <f t="shared" si="2649"/>
        <v>559.43999999999983</v>
      </c>
      <c r="IV47" s="348">
        <f t="shared" si="2649"/>
        <v>629.36999999999978</v>
      </c>
      <c r="IW47" s="348">
        <f t="shared" si="2649"/>
        <v>699.29999999999973</v>
      </c>
      <c r="IX47" s="348">
        <f t="shared" si="2649"/>
        <v>769.22999999999979</v>
      </c>
      <c r="IY47" s="348">
        <f t="shared" si="2649"/>
        <v>839.15999999999974</v>
      </c>
      <c r="IZ47" s="348">
        <f t="shared" si="2649"/>
        <v>909.08999999999969</v>
      </c>
      <c r="JA47" s="348">
        <f t="shared" si="2649"/>
        <v>979.01999999999975</v>
      </c>
      <c r="JB47" s="348">
        <f t="shared" si="2649"/>
        <v>1048.9499999999996</v>
      </c>
      <c r="JC47" s="348">
        <f t="shared" si="2649"/>
        <v>1118.8799999999997</v>
      </c>
      <c r="JD47" s="348">
        <f t="shared" si="2649"/>
        <v>1188.8099999999997</v>
      </c>
      <c r="JE47" s="348">
        <f t="shared" si="2649"/>
        <v>1258.7399999999996</v>
      </c>
      <c r="JF47" s="348">
        <f t="shared" si="2649"/>
        <v>1328.6699999999996</v>
      </c>
      <c r="JG47" s="348">
        <f t="shared" si="2649"/>
        <v>1398.5999999999995</v>
      </c>
      <c r="JH47" s="348">
        <f t="shared" si="2649"/>
        <v>1468.5299999999995</v>
      </c>
      <c r="JI47" s="348">
        <f t="shared" si="2649"/>
        <v>1538.4599999999996</v>
      </c>
      <c r="JJ47" s="348">
        <f t="shared" si="2649"/>
        <v>1608.3899999999994</v>
      </c>
      <c r="JK47" s="348">
        <f t="shared" si="2649"/>
        <v>1678.3199999999995</v>
      </c>
      <c r="JL47" s="348">
        <f t="shared" si="2649"/>
        <v>1748.2499999999995</v>
      </c>
      <c r="JM47" s="348">
        <f t="shared" si="2649"/>
        <v>1818.1799999999994</v>
      </c>
      <c r="JN47" s="348">
        <f t="shared" si="2649"/>
        <v>1888.1099999999994</v>
      </c>
      <c r="JO47" s="348">
        <f t="shared" si="2649"/>
        <v>1958.0399999999995</v>
      </c>
      <c r="JP47" s="348">
        <f t="shared" si="2649"/>
        <v>2027.9699999999993</v>
      </c>
      <c r="JQ47" s="348">
        <f t="shared" si="2649"/>
        <v>2097.8999999999992</v>
      </c>
      <c r="JR47" s="349">
        <f t="shared" si="2649"/>
        <v>2167.8299999999995</v>
      </c>
      <c r="JS47" s="347">
        <f t="shared" ref="JS47:KW47" si="2650">+$AL$47*JS6</f>
        <v>69.929999999999978</v>
      </c>
      <c r="JT47" s="348">
        <f t="shared" si="2650"/>
        <v>139.85999999999996</v>
      </c>
      <c r="JU47" s="348">
        <f t="shared" si="2650"/>
        <v>209.78999999999994</v>
      </c>
      <c r="JV47" s="348">
        <f t="shared" si="2650"/>
        <v>279.71999999999991</v>
      </c>
      <c r="JW47" s="348">
        <f t="shared" si="2650"/>
        <v>349.64999999999986</v>
      </c>
      <c r="JX47" s="348">
        <f t="shared" si="2650"/>
        <v>419.57999999999987</v>
      </c>
      <c r="JY47" s="348">
        <f t="shared" si="2650"/>
        <v>489.50999999999988</v>
      </c>
      <c r="JZ47" s="348">
        <f t="shared" si="2650"/>
        <v>559.43999999999983</v>
      </c>
      <c r="KA47" s="348">
        <f t="shared" si="2650"/>
        <v>629.36999999999978</v>
      </c>
      <c r="KB47" s="348">
        <f t="shared" si="2650"/>
        <v>699.29999999999973</v>
      </c>
      <c r="KC47" s="348">
        <f t="shared" si="2650"/>
        <v>769.22999999999979</v>
      </c>
      <c r="KD47" s="348">
        <f t="shared" si="2650"/>
        <v>839.15999999999974</v>
      </c>
      <c r="KE47" s="348">
        <f t="shared" si="2650"/>
        <v>909.08999999999969</v>
      </c>
      <c r="KF47" s="348">
        <f t="shared" si="2650"/>
        <v>979.01999999999975</v>
      </c>
      <c r="KG47" s="348">
        <f t="shared" si="2650"/>
        <v>1048.9499999999996</v>
      </c>
      <c r="KH47" s="348">
        <f t="shared" si="2650"/>
        <v>1118.8799999999997</v>
      </c>
      <c r="KI47" s="348">
        <f t="shared" si="2650"/>
        <v>1188.8099999999997</v>
      </c>
      <c r="KJ47" s="348">
        <f t="shared" si="2650"/>
        <v>1258.7399999999996</v>
      </c>
      <c r="KK47" s="348">
        <f t="shared" si="2650"/>
        <v>1328.6699999999996</v>
      </c>
      <c r="KL47" s="348">
        <f t="shared" si="2650"/>
        <v>1398.5999999999995</v>
      </c>
      <c r="KM47" s="348">
        <f t="shared" si="2650"/>
        <v>1468.5299999999995</v>
      </c>
      <c r="KN47" s="348">
        <f t="shared" si="2650"/>
        <v>1538.4599999999996</v>
      </c>
      <c r="KO47" s="348">
        <f t="shared" si="2650"/>
        <v>1608.3899999999994</v>
      </c>
      <c r="KP47" s="348">
        <f t="shared" si="2650"/>
        <v>1678.3199999999995</v>
      </c>
      <c r="KQ47" s="348">
        <f t="shared" si="2650"/>
        <v>1748.2499999999995</v>
      </c>
      <c r="KR47" s="348">
        <f t="shared" si="2650"/>
        <v>1818.1799999999994</v>
      </c>
      <c r="KS47" s="348">
        <f t="shared" si="2650"/>
        <v>1888.1099999999994</v>
      </c>
      <c r="KT47" s="348">
        <f t="shared" si="2650"/>
        <v>1958.0399999999995</v>
      </c>
      <c r="KU47" s="348">
        <f t="shared" si="2650"/>
        <v>2027.9699999999993</v>
      </c>
      <c r="KV47" s="348">
        <f t="shared" si="2650"/>
        <v>2097.8999999999992</v>
      </c>
      <c r="KW47" s="349">
        <f t="shared" si="2650"/>
        <v>2167.8299999999995</v>
      </c>
      <c r="KX47" s="347">
        <f t="shared" ref="KX47:MA47" si="2651">+$AM$47*KX6</f>
        <v>69.929999999999993</v>
      </c>
      <c r="KY47" s="348">
        <f t="shared" si="2651"/>
        <v>139.85999999999999</v>
      </c>
      <c r="KZ47" s="348">
        <f t="shared" si="2651"/>
        <v>209.78999999999996</v>
      </c>
      <c r="LA47" s="348">
        <f t="shared" si="2651"/>
        <v>279.71999999999997</v>
      </c>
      <c r="LB47" s="348">
        <f t="shared" si="2651"/>
        <v>349.65</v>
      </c>
      <c r="LC47" s="348">
        <f t="shared" si="2651"/>
        <v>419.57999999999993</v>
      </c>
      <c r="LD47" s="348">
        <f t="shared" si="2651"/>
        <v>489.50999999999993</v>
      </c>
      <c r="LE47" s="348">
        <f t="shared" si="2651"/>
        <v>559.43999999999994</v>
      </c>
      <c r="LF47" s="348">
        <f t="shared" si="2651"/>
        <v>629.36999999999989</v>
      </c>
      <c r="LG47" s="348">
        <f t="shared" si="2651"/>
        <v>699.3</v>
      </c>
      <c r="LH47" s="348">
        <f t="shared" si="2651"/>
        <v>769.2299999999999</v>
      </c>
      <c r="LI47" s="348">
        <f t="shared" si="2651"/>
        <v>839.15999999999985</v>
      </c>
      <c r="LJ47" s="348">
        <f t="shared" si="2651"/>
        <v>909.08999999999992</v>
      </c>
      <c r="LK47" s="348">
        <f t="shared" si="2651"/>
        <v>979.01999999999987</v>
      </c>
      <c r="LL47" s="348">
        <f t="shared" si="2651"/>
        <v>1048.9499999999998</v>
      </c>
      <c r="LM47" s="348">
        <f t="shared" si="2651"/>
        <v>1118.8799999999999</v>
      </c>
      <c r="LN47" s="348">
        <f t="shared" si="2651"/>
        <v>1188.81</v>
      </c>
      <c r="LO47" s="348">
        <f t="shared" si="2651"/>
        <v>1258.7399999999998</v>
      </c>
      <c r="LP47" s="348">
        <f t="shared" si="2651"/>
        <v>1328.6699999999998</v>
      </c>
      <c r="LQ47" s="348">
        <f t="shared" si="2651"/>
        <v>1398.6</v>
      </c>
      <c r="LR47" s="348">
        <f t="shared" si="2651"/>
        <v>1468.5299999999997</v>
      </c>
      <c r="LS47" s="348">
        <f t="shared" si="2651"/>
        <v>1538.4599999999998</v>
      </c>
      <c r="LT47" s="348">
        <f t="shared" si="2651"/>
        <v>1608.3899999999999</v>
      </c>
      <c r="LU47" s="348">
        <f t="shared" si="2651"/>
        <v>1678.3199999999997</v>
      </c>
      <c r="LV47" s="348">
        <f t="shared" si="2651"/>
        <v>1748.2499999999998</v>
      </c>
      <c r="LW47" s="348">
        <f t="shared" si="2651"/>
        <v>1818.1799999999998</v>
      </c>
      <c r="LX47" s="348">
        <f t="shared" si="2651"/>
        <v>1888.11</v>
      </c>
      <c r="LY47" s="348">
        <f t="shared" si="2651"/>
        <v>1958.0399999999997</v>
      </c>
      <c r="LZ47" s="348">
        <f t="shared" si="2651"/>
        <v>2027.9699999999998</v>
      </c>
      <c r="MA47" s="348">
        <f t="shared" si="2651"/>
        <v>2097.8999999999996</v>
      </c>
      <c r="MB47" s="347">
        <f t="shared" ref="MB47:NF47" si="2652">+$AN$47*MB6</f>
        <v>69.929999999999978</v>
      </c>
      <c r="MC47" s="348">
        <f t="shared" si="2652"/>
        <v>139.85999999999996</v>
      </c>
      <c r="MD47" s="348">
        <f t="shared" si="2652"/>
        <v>209.78999999999994</v>
      </c>
      <c r="ME47" s="348">
        <f t="shared" si="2652"/>
        <v>279.71999999999991</v>
      </c>
      <c r="MF47" s="348">
        <f t="shared" si="2652"/>
        <v>349.64999999999986</v>
      </c>
      <c r="MG47" s="348">
        <f t="shared" si="2652"/>
        <v>419.57999999999987</v>
      </c>
      <c r="MH47" s="348">
        <f t="shared" si="2652"/>
        <v>489.50999999999988</v>
      </c>
      <c r="MI47" s="348">
        <f t="shared" si="2652"/>
        <v>559.43999999999983</v>
      </c>
      <c r="MJ47" s="348">
        <f t="shared" si="2652"/>
        <v>629.36999999999978</v>
      </c>
      <c r="MK47" s="348">
        <f t="shared" si="2652"/>
        <v>699.29999999999973</v>
      </c>
      <c r="ML47" s="348">
        <f t="shared" si="2652"/>
        <v>769.22999999999979</v>
      </c>
      <c r="MM47" s="348">
        <f t="shared" si="2652"/>
        <v>839.15999999999974</v>
      </c>
      <c r="MN47" s="348">
        <f t="shared" si="2652"/>
        <v>909.08999999999969</v>
      </c>
      <c r="MO47" s="348">
        <f t="shared" si="2652"/>
        <v>979.01999999999975</v>
      </c>
      <c r="MP47" s="348">
        <f t="shared" si="2652"/>
        <v>1048.9499999999996</v>
      </c>
      <c r="MQ47" s="348">
        <f t="shared" si="2652"/>
        <v>1118.8799999999997</v>
      </c>
      <c r="MR47" s="348">
        <f t="shared" si="2652"/>
        <v>1188.8099999999997</v>
      </c>
      <c r="MS47" s="348">
        <f t="shared" si="2652"/>
        <v>1258.7399999999996</v>
      </c>
      <c r="MT47" s="348">
        <f t="shared" si="2652"/>
        <v>1328.6699999999996</v>
      </c>
      <c r="MU47" s="348">
        <f t="shared" si="2652"/>
        <v>1398.5999999999995</v>
      </c>
      <c r="MV47" s="348">
        <f t="shared" si="2652"/>
        <v>1468.5299999999995</v>
      </c>
      <c r="MW47" s="348">
        <f t="shared" si="2652"/>
        <v>1538.4599999999996</v>
      </c>
      <c r="MX47" s="348">
        <f t="shared" si="2652"/>
        <v>1608.3899999999994</v>
      </c>
      <c r="MY47" s="348">
        <f t="shared" si="2652"/>
        <v>1678.3199999999995</v>
      </c>
      <c r="MZ47" s="348">
        <f t="shared" si="2652"/>
        <v>1748.2499999999995</v>
      </c>
      <c r="NA47" s="348">
        <f t="shared" si="2652"/>
        <v>1818.1799999999994</v>
      </c>
      <c r="NB47" s="348">
        <f t="shared" si="2652"/>
        <v>1888.1099999999994</v>
      </c>
      <c r="NC47" s="348">
        <f t="shared" si="2652"/>
        <v>1958.0399999999995</v>
      </c>
      <c r="ND47" s="348">
        <f t="shared" si="2652"/>
        <v>2027.9699999999993</v>
      </c>
      <c r="NE47" s="348">
        <f t="shared" si="2652"/>
        <v>2097.8999999999992</v>
      </c>
      <c r="NF47" s="348">
        <f t="shared" si="2652"/>
        <v>2167.8299999999995</v>
      </c>
      <c r="NG47" s="347">
        <f t="shared" ref="NG47:OP47" si="2653">+$AO$47*NG6</f>
        <v>69.930000000000007</v>
      </c>
      <c r="NH47" s="348">
        <f t="shared" si="2653"/>
        <v>139.86000000000001</v>
      </c>
      <c r="NI47" s="348">
        <f t="shared" si="2653"/>
        <v>209.79000000000002</v>
      </c>
      <c r="NJ47" s="348">
        <f t="shared" si="2653"/>
        <v>279.72000000000003</v>
      </c>
      <c r="NK47" s="348">
        <f t="shared" si="2653"/>
        <v>349.65000000000003</v>
      </c>
      <c r="NL47" s="348">
        <f t="shared" si="2653"/>
        <v>419.58000000000004</v>
      </c>
      <c r="NM47" s="348">
        <f t="shared" si="2653"/>
        <v>489.51000000000005</v>
      </c>
      <c r="NN47" s="348">
        <f t="shared" si="2653"/>
        <v>559.44000000000005</v>
      </c>
      <c r="NO47" s="348">
        <f t="shared" si="2653"/>
        <v>629.37000000000012</v>
      </c>
      <c r="NP47" s="348">
        <f t="shared" si="2653"/>
        <v>699.30000000000007</v>
      </c>
      <c r="NQ47" s="348">
        <f t="shared" si="2653"/>
        <v>769.23</v>
      </c>
      <c r="NR47" s="348">
        <f t="shared" si="2653"/>
        <v>839.16000000000008</v>
      </c>
      <c r="NS47" s="348">
        <f t="shared" si="2653"/>
        <v>909.09000000000015</v>
      </c>
      <c r="NT47" s="348">
        <f t="shared" si="2653"/>
        <v>979.0200000000001</v>
      </c>
      <c r="NU47" s="348">
        <f t="shared" si="2653"/>
        <v>1048.95</v>
      </c>
      <c r="NV47" s="348">
        <f t="shared" si="2653"/>
        <v>1118.8800000000001</v>
      </c>
      <c r="NW47" s="348">
        <f t="shared" si="2653"/>
        <v>1188.8100000000002</v>
      </c>
      <c r="NX47" s="348">
        <f t="shared" si="2653"/>
        <v>1258.7400000000002</v>
      </c>
      <c r="NY47" s="348">
        <f t="shared" si="2653"/>
        <v>1328.67</v>
      </c>
      <c r="NZ47" s="348">
        <f t="shared" si="2653"/>
        <v>1398.6000000000001</v>
      </c>
      <c r="OA47" s="348">
        <f t="shared" si="2653"/>
        <v>1468.5300000000002</v>
      </c>
      <c r="OB47" s="348">
        <f t="shared" si="2653"/>
        <v>1538.46</v>
      </c>
      <c r="OC47" s="348">
        <f t="shared" si="2653"/>
        <v>1608.39</v>
      </c>
      <c r="OD47" s="348">
        <f t="shared" si="2653"/>
        <v>1678.3200000000002</v>
      </c>
      <c r="OE47" s="348">
        <f t="shared" si="2653"/>
        <v>1748.2500000000002</v>
      </c>
      <c r="OF47" s="348">
        <f t="shared" si="2653"/>
        <v>1818.1800000000003</v>
      </c>
      <c r="OG47" s="348">
        <f t="shared" si="2653"/>
        <v>1888.1100000000001</v>
      </c>
      <c r="OH47" s="348">
        <f t="shared" si="2653"/>
        <v>1958.0400000000002</v>
      </c>
      <c r="OI47" s="348">
        <f t="shared" si="2653"/>
        <v>2027.9700000000003</v>
      </c>
      <c r="OJ47" s="348">
        <f t="shared" si="2653"/>
        <v>2097.9</v>
      </c>
      <c r="OK47" s="348">
        <f t="shared" si="2653"/>
        <v>2167.8300000000004</v>
      </c>
      <c r="OL47" s="348">
        <f t="shared" si="2653"/>
        <v>2237.7600000000002</v>
      </c>
      <c r="OM47" s="348">
        <f t="shared" si="2653"/>
        <v>2307.69</v>
      </c>
      <c r="ON47" s="348">
        <f t="shared" si="2653"/>
        <v>2377.6200000000003</v>
      </c>
      <c r="OO47" s="348">
        <f t="shared" si="2653"/>
        <v>2447.5500000000002</v>
      </c>
      <c r="OP47" s="349">
        <f t="shared" si="2653"/>
        <v>2517.4800000000005</v>
      </c>
      <c r="OQ47" s="348">
        <f>+AP47/AP6</f>
        <v>34.964999999999989</v>
      </c>
      <c r="OR47" s="348">
        <f t="shared" ref="OR47:RC47" si="2654">+AQ47/AQ6</f>
        <v>34.964999999999989</v>
      </c>
      <c r="OS47" s="348">
        <f t="shared" si="2654"/>
        <v>34.964999999999989</v>
      </c>
      <c r="OT47" s="348">
        <f t="shared" si="2654"/>
        <v>34.964999999999989</v>
      </c>
      <c r="OU47" s="348">
        <f t="shared" si="2654"/>
        <v>34.964999999999989</v>
      </c>
      <c r="OV47" s="348">
        <f t="shared" si="2654"/>
        <v>34.964999999999989</v>
      </c>
      <c r="OW47" s="348">
        <f t="shared" si="2654"/>
        <v>34.964999999999989</v>
      </c>
      <c r="OX47" s="348">
        <f t="shared" si="2654"/>
        <v>34.964999999999989</v>
      </c>
      <c r="OY47" s="348">
        <f t="shared" si="2654"/>
        <v>34.964999999999989</v>
      </c>
      <c r="OZ47" s="348">
        <f t="shared" si="2654"/>
        <v>34.964999999999989</v>
      </c>
      <c r="PA47" s="348">
        <f t="shared" si="2654"/>
        <v>34.964999999999989</v>
      </c>
      <c r="PB47" s="348">
        <f t="shared" si="2654"/>
        <v>34.964999999999989</v>
      </c>
      <c r="PC47" s="348">
        <f t="shared" si="2654"/>
        <v>34.964999999999989</v>
      </c>
      <c r="PD47" s="348">
        <f t="shared" si="2654"/>
        <v>34.964999999999989</v>
      </c>
      <c r="PE47" s="348">
        <f t="shared" si="2654"/>
        <v>34.964999999999989</v>
      </c>
      <c r="PF47" s="348">
        <f t="shared" si="2654"/>
        <v>34.964999999999989</v>
      </c>
      <c r="PG47" s="348">
        <f t="shared" si="2654"/>
        <v>34.964999999999989</v>
      </c>
      <c r="PH47" s="348">
        <f t="shared" si="2654"/>
        <v>34.964999999999989</v>
      </c>
      <c r="PI47" s="348">
        <f t="shared" si="2654"/>
        <v>34.964999999999989</v>
      </c>
      <c r="PJ47" s="348">
        <f t="shared" si="2654"/>
        <v>34.964999999999989</v>
      </c>
      <c r="PK47" s="348">
        <f t="shared" si="2654"/>
        <v>34.964999999999989</v>
      </c>
      <c r="PL47" s="348">
        <f t="shared" si="2654"/>
        <v>34.964999999999989</v>
      </c>
      <c r="PM47" s="348">
        <f t="shared" si="2654"/>
        <v>34.964999999999989</v>
      </c>
      <c r="PN47" s="348">
        <f t="shared" si="2654"/>
        <v>34.964999999999989</v>
      </c>
      <c r="PO47" s="348">
        <f t="shared" si="2654"/>
        <v>34.964999999999989</v>
      </c>
      <c r="PP47" s="348">
        <f t="shared" si="2654"/>
        <v>34.964999999999989</v>
      </c>
      <c r="PQ47" s="348">
        <f t="shared" si="2654"/>
        <v>34.964999999999989</v>
      </c>
      <c r="PR47" s="348">
        <f t="shared" si="2654"/>
        <v>34.964999999999989</v>
      </c>
      <c r="PS47" s="348">
        <f t="shared" si="2654"/>
        <v>34.964999999999989</v>
      </c>
      <c r="PT47" s="348">
        <f t="shared" si="2654"/>
        <v>34.964999999999989</v>
      </c>
      <c r="PU47" s="348">
        <f t="shared" si="2654"/>
        <v>34.964999999999989</v>
      </c>
      <c r="PV47" s="348">
        <f t="shared" si="2654"/>
        <v>34.964999999999989</v>
      </c>
      <c r="PW47" s="348">
        <f t="shared" si="2654"/>
        <v>34.964999999999989</v>
      </c>
      <c r="PX47" s="348">
        <f t="shared" si="2654"/>
        <v>34.964999999999989</v>
      </c>
      <c r="PY47" s="348">
        <f t="shared" si="2654"/>
        <v>34.964999999999989</v>
      </c>
      <c r="PZ47" s="348">
        <f t="shared" si="2654"/>
        <v>34.964999999999989</v>
      </c>
      <c r="QA47" s="348">
        <f t="shared" si="2654"/>
        <v>34.964999999999989</v>
      </c>
      <c r="QB47" s="348">
        <f t="shared" si="2654"/>
        <v>34.964999999999989</v>
      </c>
      <c r="QC47" s="348">
        <f t="shared" si="2654"/>
        <v>34.964999999999989</v>
      </c>
      <c r="QD47" s="348">
        <f t="shared" si="2654"/>
        <v>34.964999999999989</v>
      </c>
      <c r="QE47" s="348">
        <f t="shared" si="2654"/>
        <v>34.964999999999989</v>
      </c>
      <c r="QF47" s="348">
        <f t="shared" si="2654"/>
        <v>34.964999999999989</v>
      </c>
      <c r="QG47" s="348">
        <f t="shared" si="2654"/>
        <v>34.964999999999989</v>
      </c>
      <c r="QH47" s="348">
        <f t="shared" si="2654"/>
        <v>34.964999999999989</v>
      </c>
      <c r="QI47" s="348">
        <f t="shared" si="2654"/>
        <v>34.964999999999989</v>
      </c>
      <c r="QJ47" s="348">
        <f t="shared" si="2654"/>
        <v>34.964999999999989</v>
      </c>
      <c r="QK47" s="348">
        <f t="shared" si="2654"/>
        <v>34.964999999999989</v>
      </c>
      <c r="QL47" s="348">
        <f t="shared" si="2654"/>
        <v>34.964999999999989</v>
      </c>
      <c r="QM47" s="348">
        <f t="shared" si="2654"/>
        <v>34.964999999999989</v>
      </c>
      <c r="QN47" s="348">
        <f t="shared" si="2654"/>
        <v>34.964999999999989</v>
      </c>
      <c r="QO47" s="348">
        <f t="shared" si="2654"/>
        <v>34.964999999999989</v>
      </c>
      <c r="QP47" s="348">
        <f t="shared" si="2654"/>
        <v>34.964999999999989</v>
      </c>
      <c r="QQ47" s="348">
        <f t="shared" si="2654"/>
        <v>34.964999999999989</v>
      </c>
      <c r="QR47" s="348">
        <f t="shared" si="2654"/>
        <v>34.964999999999989</v>
      </c>
      <c r="QS47" s="348">
        <f t="shared" si="2654"/>
        <v>34.964999999999989</v>
      </c>
      <c r="QT47" s="348">
        <f t="shared" si="2654"/>
        <v>34.964999999999989</v>
      </c>
      <c r="QU47" s="348">
        <f t="shared" si="2654"/>
        <v>34.964999999999989</v>
      </c>
      <c r="QV47" s="348">
        <f t="shared" si="2654"/>
        <v>34.964999999999989</v>
      </c>
      <c r="QW47" s="348">
        <f t="shared" si="2654"/>
        <v>34.964999999999989</v>
      </c>
      <c r="QX47" s="348">
        <f t="shared" si="2654"/>
        <v>34.964999999999989</v>
      </c>
      <c r="QY47" s="348">
        <f t="shared" si="2654"/>
        <v>34.964999999999989</v>
      </c>
      <c r="QZ47" s="348">
        <f t="shared" si="2654"/>
        <v>34.964999999999989</v>
      </c>
      <c r="RA47" s="348">
        <f t="shared" si="2654"/>
        <v>34.964999999999989</v>
      </c>
      <c r="RB47" s="348">
        <f t="shared" si="2654"/>
        <v>34.964999999999989</v>
      </c>
      <c r="RC47" s="348">
        <f t="shared" si="2654"/>
        <v>34.964999999999989</v>
      </c>
      <c r="RD47" s="348">
        <f t="shared" ref="RD47:TO47" si="2655">+DC47/DC6</f>
        <v>34.964999999999989</v>
      </c>
      <c r="RE47" s="348">
        <f t="shared" si="2655"/>
        <v>34.964999999999989</v>
      </c>
      <c r="RF47" s="348">
        <f t="shared" si="2655"/>
        <v>34.964999999999989</v>
      </c>
      <c r="RG47" s="348">
        <f t="shared" si="2655"/>
        <v>34.964999999999989</v>
      </c>
      <c r="RH47" s="348">
        <f t="shared" si="2655"/>
        <v>34.964999999999989</v>
      </c>
      <c r="RI47" s="348">
        <f t="shared" si="2655"/>
        <v>34.964999999999989</v>
      </c>
      <c r="RJ47" s="348">
        <f t="shared" si="2655"/>
        <v>34.964999999999989</v>
      </c>
      <c r="RK47" s="348">
        <f t="shared" si="2655"/>
        <v>34.964999999999989</v>
      </c>
      <c r="RL47" s="348">
        <f t="shared" si="2655"/>
        <v>34.964999999999989</v>
      </c>
      <c r="RM47" s="348">
        <f t="shared" si="2655"/>
        <v>34.964999999999989</v>
      </c>
      <c r="RN47" s="348">
        <f t="shared" si="2655"/>
        <v>34.964999999999989</v>
      </c>
      <c r="RO47" s="348">
        <f t="shared" si="2655"/>
        <v>34.964999999999989</v>
      </c>
      <c r="RP47" s="348">
        <f t="shared" si="2655"/>
        <v>34.964999999999989</v>
      </c>
      <c r="RQ47" s="348">
        <f t="shared" si="2655"/>
        <v>34.964999999999989</v>
      </c>
      <c r="RR47" s="348">
        <f t="shared" si="2655"/>
        <v>34.964999999999989</v>
      </c>
      <c r="RS47" s="348">
        <f t="shared" si="2655"/>
        <v>34.964999999999989</v>
      </c>
      <c r="RT47" s="348">
        <f t="shared" si="2655"/>
        <v>34.964999999999989</v>
      </c>
      <c r="RU47" s="348">
        <f t="shared" si="2655"/>
        <v>34.964999999999989</v>
      </c>
      <c r="RV47" s="348">
        <f t="shared" si="2655"/>
        <v>34.964999999999989</v>
      </c>
      <c r="RW47" s="348">
        <f t="shared" si="2655"/>
        <v>50.64157466854838</v>
      </c>
      <c r="RX47" s="348">
        <f t="shared" si="2655"/>
        <v>50.64157466854838</v>
      </c>
      <c r="RY47" s="348">
        <f t="shared" si="2655"/>
        <v>50.64157466854838</v>
      </c>
      <c r="RZ47" s="348">
        <f t="shared" si="2655"/>
        <v>50.64157466854838</v>
      </c>
      <c r="SA47" s="348">
        <f t="shared" si="2655"/>
        <v>50.64157466854838</v>
      </c>
      <c r="SB47" s="348">
        <f t="shared" si="2655"/>
        <v>50.64157466854838</v>
      </c>
      <c r="SC47" s="348">
        <f t="shared" si="2655"/>
        <v>50.64157466854838</v>
      </c>
      <c r="SD47" s="348">
        <f t="shared" si="2655"/>
        <v>50.64157466854838</v>
      </c>
      <c r="SE47" s="348">
        <f t="shared" si="2655"/>
        <v>50.64157466854838</v>
      </c>
      <c r="SF47" s="348">
        <f t="shared" si="2655"/>
        <v>50.64157466854838</v>
      </c>
      <c r="SG47" s="348">
        <f t="shared" si="2655"/>
        <v>50.64157466854838</v>
      </c>
      <c r="SH47" s="348">
        <f t="shared" si="2655"/>
        <v>50.64157466854838</v>
      </c>
      <c r="SI47" s="348">
        <f t="shared" si="2655"/>
        <v>50.641574668548387</v>
      </c>
      <c r="SJ47" s="348">
        <f t="shared" si="2655"/>
        <v>50.64157466854838</v>
      </c>
      <c r="SK47" s="348">
        <f t="shared" si="2655"/>
        <v>50.64157466854838</v>
      </c>
      <c r="SL47" s="348">
        <f t="shared" si="2655"/>
        <v>50.64157466854838</v>
      </c>
      <c r="SM47" s="348">
        <f t="shared" si="2655"/>
        <v>50.64157466854838</v>
      </c>
      <c r="SN47" s="348">
        <f t="shared" si="2655"/>
        <v>50.64157466854838</v>
      </c>
      <c r="SO47" s="348">
        <f t="shared" si="2655"/>
        <v>50.64157466854838</v>
      </c>
      <c r="SP47" s="348">
        <f t="shared" si="2655"/>
        <v>50.64157466854838</v>
      </c>
      <c r="SQ47" s="348">
        <f t="shared" si="2655"/>
        <v>50.64157466854838</v>
      </c>
      <c r="SR47" s="348">
        <f t="shared" si="2655"/>
        <v>50.64157466854838</v>
      </c>
      <c r="SS47" s="348">
        <f t="shared" si="2655"/>
        <v>50.64157466854838</v>
      </c>
      <c r="ST47" s="348">
        <f t="shared" si="2655"/>
        <v>50.64157466854838</v>
      </c>
      <c r="SU47" s="348">
        <f t="shared" si="2655"/>
        <v>50.64157466854838</v>
      </c>
      <c r="SV47" s="348">
        <f t="shared" si="2655"/>
        <v>50.641574668548387</v>
      </c>
      <c r="SW47" s="348">
        <f t="shared" si="2655"/>
        <v>50.641574668548373</v>
      </c>
      <c r="SX47" s="348">
        <f t="shared" si="2655"/>
        <v>50.64157466854838</v>
      </c>
      <c r="SY47" s="348">
        <f t="shared" si="2655"/>
        <v>50.64157466854838</v>
      </c>
      <c r="SZ47" s="348">
        <f t="shared" si="2655"/>
        <v>50.64157466854838</v>
      </c>
      <c r="TA47" s="348">
        <f t="shared" si="2655"/>
        <v>50.64157466854838</v>
      </c>
      <c r="TB47" s="348">
        <f t="shared" si="2655"/>
        <v>52.447499999999991</v>
      </c>
      <c r="TC47" s="348">
        <f t="shared" si="2655"/>
        <v>52.447499999999991</v>
      </c>
      <c r="TD47" s="348">
        <f t="shared" si="2655"/>
        <v>52.447499999999991</v>
      </c>
      <c r="TE47" s="348">
        <f t="shared" si="2655"/>
        <v>52.447499999999991</v>
      </c>
      <c r="TF47" s="348">
        <f t="shared" si="2655"/>
        <v>52.447499999999991</v>
      </c>
      <c r="TG47" s="348">
        <f t="shared" si="2655"/>
        <v>52.447499999999991</v>
      </c>
      <c r="TH47" s="348">
        <f t="shared" si="2655"/>
        <v>52.447499999999991</v>
      </c>
      <c r="TI47" s="348">
        <f t="shared" si="2655"/>
        <v>52.447499999999991</v>
      </c>
      <c r="TJ47" s="348">
        <f t="shared" si="2655"/>
        <v>52.447499999999991</v>
      </c>
      <c r="TK47" s="348">
        <f t="shared" si="2655"/>
        <v>52.447499999999991</v>
      </c>
      <c r="TL47" s="348">
        <f t="shared" si="2655"/>
        <v>52.447499999999991</v>
      </c>
      <c r="TM47" s="348">
        <f t="shared" si="2655"/>
        <v>52.447499999999991</v>
      </c>
      <c r="TN47" s="348">
        <f t="shared" si="2655"/>
        <v>52.447499999999991</v>
      </c>
      <c r="TO47" s="348">
        <f t="shared" si="2655"/>
        <v>52.447499999999991</v>
      </c>
      <c r="TP47" s="348">
        <f t="shared" ref="TP47:WA47" si="2656">+FO47/FO6</f>
        <v>52.447499999999991</v>
      </c>
      <c r="TQ47" s="348">
        <f t="shared" si="2656"/>
        <v>52.447499999999991</v>
      </c>
      <c r="TR47" s="348">
        <f t="shared" si="2656"/>
        <v>52.447499999999991</v>
      </c>
      <c r="TS47" s="348">
        <f t="shared" si="2656"/>
        <v>52.447499999999991</v>
      </c>
      <c r="TT47" s="348">
        <f t="shared" si="2656"/>
        <v>52.447499999999991</v>
      </c>
      <c r="TU47" s="348">
        <f t="shared" si="2656"/>
        <v>52.447499999999991</v>
      </c>
      <c r="TV47" s="348">
        <f t="shared" si="2656"/>
        <v>52.447499999999991</v>
      </c>
      <c r="TW47" s="348">
        <f t="shared" si="2656"/>
        <v>52.447499999999991</v>
      </c>
      <c r="TX47" s="348">
        <f t="shared" si="2656"/>
        <v>52.447499999999991</v>
      </c>
      <c r="TY47" s="348">
        <f t="shared" si="2656"/>
        <v>52.447499999999991</v>
      </c>
      <c r="TZ47" s="348">
        <f t="shared" si="2656"/>
        <v>52.447499999999991</v>
      </c>
      <c r="UA47" s="348">
        <f t="shared" si="2656"/>
        <v>52.447499999999991</v>
      </c>
      <c r="UB47" s="348">
        <f t="shared" si="2656"/>
        <v>52.447499999999991</v>
      </c>
      <c r="UC47" s="348">
        <f t="shared" si="2656"/>
        <v>52.447499999999991</v>
      </c>
      <c r="UD47" s="348">
        <f t="shared" si="2656"/>
        <v>52.447499999999991</v>
      </c>
      <c r="UE47" s="348">
        <f t="shared" si="2656"/>
        <v>52.447499999999991</v>
      </c>
      <c r="UF47" s="348">
        <f t="shared" si="2656"/>
        <v>52.447499999999984</v>
      </c>
      <c r="UG47" s="348">
        <f t="shared" si="2656"/>
        <v>52.447499999999984</v>
      </c>
      <c r="UH47" s="348">
        <f t="shared" si="2656"/>
        <v>52.447499999999984</v>
      </c>
      <c r="UI47" s="348">
        <f t="shared" si="2656"/>
        <v>52.447499999999984</v>
      </c>
      <c r="UJ47" s="348">
        <f t="shared" si="2656"/>
        <v>52.447499999999977</v>
      </c>
      <c r="UK47" s="348">
        <f t="shared" si="2656"/>
        <v>52.447499999999984</v>
      </c>
      <c r="UL47" s="348">
        <f t="shared" si="2656"/>
        <v>52.447499999999984</v>
      </c>
      <c r="UM47" s="348">
        <f t="shared" si="2656"/>
        <v>52.447499999999984</v>
      </c>
      <c r="UN47" s="348">
        <f t="shared" si="2656"/>
        <v>52.447499999999984</v>
      </c>
      <c r="UO47" s="348">
        <f t="shared" si="2656"/>
        <v>52.447499999999977</v>
      </c>
      <c r="UP47" s="348">
        <f t="shared" si="2656"/>
        <v>52.447499999999984</v>
      </c>
      <c r="UQ47" s="348">
        <f t="shared" si="2656"/>
        <v>52.447499999999984</v>
      </c>
      <c r="UR47" s="348">
        <f t="shared" si="2656"/>
        <v>52.447499999999984</v>
      </c>
      <c r="US47" s="348">
        <f t="shared" si="2656"/>
        <v>52.447499999999984</v>
      </c>
      <c r="UT47" s="348">
        <f t="shared" si="2656"/>
        <v>52.447499999999984</v>
      </c>
      <c r="UU47" s="348">
        <f t="shared" si="2656"/>
        <v>52.447499999999984</v>
      </c>
      <c r="UV47" s="348">
        <f t="shared" si="2656"/>
        <v>52.447499999999984</v>
      </c>
      <c r="UW47" s="348">
        <f t="shared" si="2656"/>
        <v>52.447499999999984</v>
      </c>
      <c r="UX47" s="348">
        <f t="shared" si="2656"/>
        <v>52.447499999999984</v>
      </c>
      <c r="UY47" s="348">
        <f t="shared" si="2656"/>
        <v>52.447499999999977</v>
      </c>
      <c r="UZ47" s="348">
        <f t="shared" si="2656"/>
        <v>52.447499999999977</v>
      </c>
      <c r="VA47" s="348">
        <f t="shared" si="2656"/>
        <v>52.447499999999984</v>
      </c>
      <c r="VB47" s="348">
        <f t="shared" si="2656"/>
        <v>52.447499999999984</v>
      </c>
      <c r="VC47" s="348">
        <f t="shared" si="2656"/>
        <v>52.447499999999984</v>
      </c>
      <c r="VD47" s="348">
        <f t="shared" si="2656"/>
        <v>52.447499999999984</v>
      </c>
      <c r="VE47" s="348">
        <f t="shared" si="2656"/>
        <v>52.447499999999984</v>
      </c>
      <c r="VF47" s="348">
        <f t="shared" si="2656"/>
        <v>52.447499999999984</v>
      </c>
      <c r="VG47" s="348">
        <f t="shared" si="2656"/>
        <v>52.447499999999984</v>
      </c>
      <c r="VH47" s="348">
        <f t="shared" si="2656"/>
        <v>52.447499999999984</v>
      </c>
      <c r="VI47" s="348">
        <f t="shared" si="2656"/>
        <v>52.447499999999984</v>
      </c>
      <c r="VJ47" s="348">
        <f t="shared" si="2656"/>
        <v>52.447499999999984</v>
      </c>
      <c r="VK47" s="348">
        <f t="shared" si="2656"/>
        <v>69.929999999999993</v>
      </c>
      <c r="VL47" s="348">
        <f t="shared" si="2656"/>
        <v>69.929999999999993</v>
      </c>
      <c r="VM47" s="348">
        <f t="shared" si="2656"/>
        <v>69.929999999999993</v>
      </c>
      <c r="VN47" s="348">
        <f t="shared" si="2656"/>
        <v>69.929999999999993</v>
      </c>
      <c r="VO47" s="348">
        <f t="shared" si="2656"/>
        <v>69.929999999999993</v>
      </c>
      <c r="VP47" s="348">
        <f t="shared" si="2656"/>
        <v>69.929999999999993</v>
      </c>
      <c r="VQ47" s="348">
        <f t="shared" si="2656"/>
        <v>69.929999999999993</v>
      </c>
      <c r="VR47" s="348">
        <f t="shared" si="2656"/>
        <v>69.929999999999993</v>
      </c>
      <c r="VS47" s="348">
        <f t="shared" si="2656"/>
        <v>69.929999999999993</v>
      </c>
      <c r="VT47" s="348">
        <f t="shared" si="2656"/>
        <v>69.929999999999993</v>
      </c>
      <c r="VU47" s="348">
        <f t="shared" si="2656"/>
        <v>69.929999999999993</v>
      </c>
      <c r="VV47" s="348">
        <f t="shared" si="2656"/>
        <v>69.929999999999993</v>
      </c>
      <c r="VW47" s="348">
        <f t="shared" si="2656"/>
        <v>69.929999999999993</v>
      </c>
      <c r="VX47" s="348">
        <f t="shared" si="2656"/>
        <v>69.929999999999993</v>
      </c>
      <c r="VY47" s="348">
        <f t="shared" si="2656"/>
        <v>69.929999999999993</v>
      </c>
      <c r="VZ47" s="348">
        <f t="shared" si="2656"/>
        <v>69.929999999999993</v>
      </c>
      <c r="WA47" s="348">
        <f t="shared" si="2656"/>
        <v>69.929999999999993</v>
      </c>
      <c r="WB47" s="348">
        <f t="shared" ref="WB47:YM47" si="2657">+IA47/IA6</f>
        <v>69.929999999999993</v>
      </c>
      <c r="WC47" s="348">
        <f t="shared" si="2657"/>
        <v>69.929999999999993</v>
      </c>
      <c r="WD47" s="348">
        <f t="shared" si="2657"/>
        <v>69.929999999999993</v>
      </c>
      <c r="WE47" s="348">
        <f t="shared" si="2657"/>
        <v>69.929999999999993</v>
      </c>
      <c r="WF47" s="348">
        <f t="shared" si="2657"/>
        <v>69.929999999999993</v>
      </c>
      <c r="WG47" s="348">
        <f t="shared" si="2657"/>
        <v>69.929999999999993</v>
      </c>
      <c r="WH47" s="348">
        <f t="shared" si="2657"/>
        <v>69.929999999999993</v>
      </c>
      <c r="WI47" s="348">
        <f t="shared" si="2657"/>
        <v>69.929999999999993</v>
      </c>
      <c r="WJ47" s="348">
        <f t="shared" si="2657"/>
        <v>69.929999999999993</v>
      </c>
      <c r="WK47" s="348">
        <f t="shared" si="2657"/>
        <v>69.929999999999993</v>
      </c>
      <c r="WL47" s="348">
        <f t="shared" si="2657"/>
        <v>69.929999999999993</v>
      </c>
      <c r="WM47" s="348">
        <f t="shared" si="2657"/>
        <v>69.929999999999993</v>
      </c>
      <c r="WN47" s="348">
        <f t="shared" si="2657"/>
        <v>69.929999999999993</v>
      </c>
      <c r="WO47" s="348">
        <f t="shared" si="2657"/>
        <v>69.929999999999978</v>
      </c>
      <c r="WP47" s="348">
        <f t="shared" si="2657"/>
        <v>69.929999999999978</v>
      </c>
      <c r="WQ47" s="348">
        <f t="shared" si="2657"/>
        <v>69.929999999999978</v>
      </c>
      <c r="WR47" s="348">
        <f t="shared" si="2657"/>
        <v>69.929999999999978</v>
      </c>
      <c r="WS47" s="348">
        <f t="shared" si="2657"/>
        <v>69.929999999999978</v>
      </c>
      <c r="WT47" s="348">
        <f t="shared" si="2657"/>
        <v>69.929999999999978</v>
      </c>
      <c r="WU47" s="348">
        <f t="shared" si="2657"/>
        <v>69.929999999999978</v>
      </c>
      <c r="WV47" s="348">
        <f t="shared" si="2657"/>
        <v>69.929999999999978</v>
      </c>
      <c r="WW47" s="348">
        <f t="shared" si="2657"/>
        <v>69.929999999999978</v>
      </c>
      <c r="WX47" s="348">
        <f t="shared" si="2657"/>
        <v>69.929999999999978</v>
      </c>
      <c r="WY47" s="348">
        <f t="shared" si="2657"/>
        <v>69.929999999999978</v>
      </c>
      <c r="WZ47" s="348">
        <f t="shared" si="2657"/>
        <v>69.929999999999978</v>
      </c>
      <c r="XA47" s="348">
        <f t="shared" si="2657"/>
        <v>69.929999999999978</v>
      </c>
      <c r="XB47" s="348">
        <f t="shared" si="2657"/>
        <v>69.929999999999978</v>
      </c>
      <c r="XC47" s="348">
        <f t="shared" si="2657"/>
        <v>69.929999999999978</v>
      </c>
      <c r="XD47" s="348">
        <f t="shared" si="2657"/>
        <v>69.929999999999978</v>
      </c>
      <c r="XE47" s="348">
        <f t="shared" si="2657"/>
        <v>69.929999999999978</v>
      </c>
      <c r="XF47" s="348">
        <f t="shared" si="2657"/>
        <v>69.929999999999978</v>
      </c>
      <c r="XG47" s="348">
        <f t="shared" si="2657"/>
        <v>69.929999999999978</v>
      </c>
      <c r="XH47" s="348">
        <f t="shared" si="2657"/>
        <v>69.929999999999978</v>
      </c>
      <c r="XI47" s="348">
        <f t="shared" si="2657"/>
        <v>69.929999999999978</v>
      </c>
      <c r="XJ47" s="348">
        <f t="shared" si="2657"/>
        <v>69.929999999999978</v>
      </c>
      <c r="XK47" s="348">
        <f t="shared" si="2657"/>
        <v>69.929999999999978</v>
      </c>
      <c r="XL47" s="348">
        <f t="shared" si="2657"/>
        <v>69.929999999999978</v>
      </c>
      <c r="XM47" s="348">
        <f t="shared" si="2657"/>
        <v>69.929999999999978</v>
      </c>
      <c r="XN47" s="348">
        <f t="shared" si="2657"/>
        <v>69.929999999999978</v>
      </c>
      <c r="XO47" s="348">
        <f t="shared" si="2657"/>
        <v>69.929999999999978</v>
      </c>
      <c r="XP47" s="348">
        <f t="shared" si="2657"/>
        <v>69.929999999999978</v>
      </c>
      <c r="XQ47" s="348">
        <f t="shared" si="2657"/>
        <v>69.929999999999978</v>
      </c>
      <c r="XR47" s="348">
        <f t="shared" si="2657"/>
        <v>69.929999999999978</v>
      </c>
      <c r="XS47" s="348">
        <f t="shared" si="2657"/>
        <v>69.929999999999978</v>
      </c>
      <c r="XT47" s="348">
        <f t="shared" si="2657"/>
        <v>69.929999999999978</v>
      </c>
      <c r="XU47" s="348">
        <f t="shared" si="2657"/>
        <v>69.929999999999978</v>
      </c>
      <c r="XV47" s="348">
        <f t="shared" si="2657"/>
        <v>69.929999999999978</v>
      </c>
      <c r="XW47" s="348">
        <f t="shared" si="2657"/>
        <v>69.929999999999978</v>
      </c>
      <c r="XX47" s="348">
        <f t="shared" si="2657"/>
        <v>69.929999999999978</v>
      </c>
      <c r="XY47" s="348">
        <f t="shared" si="2657"/>
        <v>69.929999999999978</v>
      </c>
      <c r="XZ47" s="348">
        <f t="shared" si="2657"/>
        <v>69.929999999999978</v>
      </c>
      <c r="YA47" s="348">
        <f t="shared" si="2657"/>
        <v>69.929999999999978</v>
      </c>
      <c r="YB47" s="348">
        <f t="shared" si="2657"/>
        <v>69.929999999999978</v>
      </c>
      <c r="YC47" s="348">
        <f t="shared" si="2657"/>
        <v>69.929999999999978</v>
      </c>
      <c r="YD47" s="348">
        <f t="shared" si="2657"/>
        <v>69.929999999999978</v>
      </c>
      <c r="YE47" s="348">
        <f t="shared" si="2657"/>
        <v>69.929999999999978</v>
      </c>
      <c r="YF47" s="348">
        <f t="shared" si="2657"/>
        <v>69.929999999999978</v>
      </c>
      <c r="YG47" s="348">
        <f t="shared" si="2657"/>
        <v>69.929999999999978</v>
      </c>
      <c r="YH47" s="348">
        <f t="shared" si="2657"/>
        <v>69.929999999999978</v>
      </c>
      <c r="YI47" s="348">
        <f t="shared" si="2657"/>
        <v>69.929999999999978</v>
      </c>
      <c r="YJ47" s="348">
        <f t="shared" si="2657"/>
        <v>69.929999999999978</v>
      </c>
      <c r="YK47" s="348">
        <f t="shared" si="2657"/>
        <v>69.929999999999978</v>
      </c>
      <c r="YL47" s="348">
        <f t="shared" si="2657"/>
        <v>69.929999999999978</v>
      </c>
      <c r="YM47" s="348">
        <f t="shared" si="2657"/>
        <v>69.929999999999978</v>
      </c>
      <c r="YN47" s="348">
        <f t="shared" ref="YN47:AAY47" si="2658">+KM47/KM6</f>
        <v>69.929999999999978</v>
      </c>
      <c r="YO47" s="348">
        <f t="shared" si="2658"/>
        <v>69.929999999999978</v>
      </c>
      <c r="YP47" s="348">
        <f t="shared" si="2658"/>
        <v>69.929999999999978</v>
      </c>
      <c r="YQ47" s="348">
        <f t="shared" si="2658"/>
        <v>69.929999999999978</v>
      </c>
      <c r="YR47" s="348">
        <f t="shared" si="2658"/>
        <v>69.929999999999978</v>
      </c>
      <c r="YS47" s="348">
        <f t="shared" si="2658"/>
        <v>69.929999999999978</v>
      </c>
      <c r="YT47" s="348">
        <f t="shared" si="2658"/>
        <v>69.929999999999978</v>
      </c>
      <c r="YU47" s="348">
        <f t="shared" si="2658"/>
        <v>69.929999999999978</v>
      </c>
      <c r="YV47" s="348">
        <f t="shared" si="2658"/>
        <v>69.929999999999978</v>
      </c>
      <c r="YW47" s="348">
        <f t="shared" si="2658"/>
        <v>69.929999999999978</v>
      </c>
      <c r="YX47" s="348">
        <f t="shared" si="2658"/>
        <v>69.929999999999978</v>
      </c>
      <c r="YY47" s="348">
        <f t="shared" si="2658"/>
        <v>69.929999999999993</v>
      </c>
      <c r="YZ47" s="348">
        <f t="shared" si="2658"/>
        <v>69.929999999999993</v>
      </c>
      <c r="ZA47" s="348">
        <f t="shared" si="2658"/>
        <v>69.929999999999993</v>
      </c>
      <c r="ZB47" s="348">
        <f t="shared" si="2658"/>
        <v>69.929999999999993</v>
      </c>
      <c r="ZC47" s="348">
        <f t="shared" si="2658"/>
        <v>69.929999999999993</v>
      </c>
      <c r="ZD47" s="348">
        <f t="shared" si="2658"/>
        <v>69.929999999999993</v>
      </c>
      <c r="ZE47" s="348">
        <f t="shared" si="2658"/>
        <v>69.929999999999993</v>
      </c>
      <c r="ZF47" s="348">
        <f t="shared" si="2658"/>
        <v>69.929999999999993</v>
      </c>
      <c r="ZG47" s="348">
        <f t="shared" si="2658"/>
        <v>69.929999999999993</v>
      </c>
      <c r="ZH47" s="348">
        <f t="shared" si="2658"/>
        <v>69.929999999999993</v>
      </c>
      <c r="ZI47" s="348">
        <f t="shared" si="2658"/>
        <v>69.929999999999993</v>
      </c>
      <c r="ZJ47" s="348">
        <f t="shared" si="2658"/>
        <v>69.929999999999993</v>
      </c>
      <c r="ZK47" s="348">
        <f t="shared" si="2658"/>
        <v>69.929999999999993</v>
      </c>
      <c r="ZL47" s="348">
        <f t="shared" si="2658"/>
        <v>69.929999999999993</v>
      </c>
      <c r="ZM47" s="348">
        <f t="shared" si="2658"/>
        <v>69.929999999999993</v>
      </c>
      <c r="ZN47" s="348">
        <f t="shared" si="2658"/>
        <v>69.929999999999993</v>
      </c>
      <c r="ZO47" s="348">
        <f t="shared" si="2658"/>
        <v>69.929999999999993</v>
      </c>
      <c r="ZP47" s="348">
        <f t="shared" si="2658"/>
        <v>69.929999999999993</v>
      </c>
      <c r="ZQ47" s="348">
        <f t="shared" si="2658"/>
        <v>69.929999999999993</v>
      </c>
      <c r="ZR47" s="348">
        <f t="shared" si="2658"/>
        <v>69.929999999999993</v>
      </c>
      <c r="ZS47" s="348">
        <f t="shared" si="2658"/>
        <v>69.929999999999993</v>
      </c>
      <c r="ZT47" s="348">
        <f t="shared" si="2658"/>
        <v>69.929999999999993</v>
      </c>
      <c r="ZU47" s="348">
        <f t="shared" si="2658"/>
        <v>69.929999999999993</v>
      </c>
      <c r="ZV47" s="348">
        <f t="shared" si="2658"/>
        <v>69.929999999999993</v>
      </c>
      <c r="ZW47" s="348">
        <f t="shared" si="2658"/>
        <v>69.929999999999993</v>
      </c>
      <c r="ZX47" s="348">
        <f t="shared" si="2658"/>
        <v>69.929999999999993</v>
      </c>
      <c r="ZY47" s="348">
        <f t="shared" si="2658"/>
        <v>69.929999999999993</v>
      </c>
      <c r="ZZ47" s="348">
        <f t="shared" si="2658"/>
        <v>69.929999999999993</v>
      </c>
      <c r="AAA47" s="348">
        <f t="shared" si="2658"/>
        <v>69.929999999999993</v>
      </c>
      <c r="AAB47" s="348">
        <f t="shared" si="2658"/>
        <v>69.929999999999993</v>
      </c>
      <c r="AAC47" s="348">
        <f t="shared" si="2658"/>
        <v>69.929999999999978</v>
      </c>
      <c r="AAD47" s="348">
        <f t="shared" si="2658"/>
        <v>69.929999999999978</v>
      </c>
      <c r="AAE47" s="348">
        <f t="shared" si="2658"/>
        <v>69.929999999999978</v>
      </c>
      <c r="AAF47" s="348">
        <f t="shared" si="2658"/>
        <v>69.929999999999978</v>
      </c>
      <c r="AAG47" s="348">
        <f t="shared" si="2658"/>
        <v>69.929999999999978</v>
      </c>
      <c r="AAH47" s="348">
        <f t="shared" si="2658"/>
        <v>69.929999999999978</v>
      </c>
      <c r="AAI47" s="348">
        <f t="shared" si="2658"/>
        <v>69.929999999999978</v>
      </c>
      <c r="AAJ47" s="348">
        <f t="shared" si="2658"/>
        <v>69.929999999999978</v>
      </c>
      <c r="AAK47" s="348">
        <f t="shared" si="2658"/>
        <v>69.929999999999978</v>
      </c>
      <c r="AAL47" s="348">
        <f t="shared" si="2658"/>
        <v>69.929999999999978</v>
      </c>
      <c r="AAM47" s="348">
        <f t="shared" si="2658"/>
        <v>69.929999999999978</v>
      </c>
      <c r="AAN47" s="348">
        <f t="shared" si="2658"/>
        <v>69.929999999999978</v>
      </c>
      <c r="AAO47" s="348">
        <f t="shared" si="2658"/>
        <v>69.929999999999978</v>
      </c>
      <c r="AAP47" s="348">
        <f t="shared" si="2658"/>
        <v>69.929999999999978</v>
      </c>
      <c r="AAQ47" s="348">
        <f t="shared" si="2658"/>
        <v>69.929999999999978</v>
      </c>
      <c r="AAR47" s="348">
        <f t="shared" si="2658"/>
        <v>69.929999999999978</v>
      </c>
      <c r="AAS47" s="348">
        <f t="shared" si="2658"/>
        <v>69.929999999999978</v>
      </c>
      <c r="AAT47" s="348">
        <f t="shared" si="2658"/>
        <v>69.929999999999978</v>
      </c>
      <c r="AAU47" s="348">
        <f t="shared" si="2658"/>
        <v>69.929999999999978</v>
      </c>
      <c r="AAV47" s="348">
        <f t="shared" si="2658"/>
        <v>69.929999999999978</v>
      </c>
      <c r="AAW47" s="348">
        <f t="shared" si="2658"/>
        <v>69.929999999999978</v>
      </c>
      <c r="AAX47" s="348">
        <f t="shared" si="2658"/>
        <v>69.929999999999978</v>
      </c>
      <c r="AAY47" s="348">
        <f t="shared" si="2658"/>
        <v>69.929999999999978</v>
      </c>
      <c r="AAZ47" s="348">
        <f t="shared" ref="AAZ47:ACQ47" si="2659">+MY47/MY6</f>
        <v>69.929999999999978</v>
      </c>
      <c r="ABA47" s="348">
        <f t="shared" si="2659"/>
        <v>69.929999999999978</v>
      </c>
      <c r="ABB47" s="348">
        <f t="shared" si="2659"/>
        <v>69.929999999999978</v>
      </c>
      <c r="ABC47" s="348">
        <f t="shared" si="2659"/>
        <v>69.929999999999978</v>
      </c>
      <c r="ABD47" s="348">
        <f t="shared" si="2659"/>
        <v>69.929999999999978</v>
      </c>
      <c r="ABE47" s="348">
        <f t="shared" si="2659"/>
        <v>69.929999999999978</v>
      </c>
      <c r="ABF47" s="348">
        <f t="shared" si="2659"/>
        <v>69.929999999999978</v>
      </c>
      <c r="ABG47" s="348">
        <f t="shared" si="2659"/>
        <v>69.929999999999978</v>
      </c>
      <c r="ABH47" s="348">
        <f t="shared" si="2659"/>
        <v>69.930000000000007</v>
      </c>
      <c r="ABI47" s="348">
        <f t="shared" si="2659"/>
        <v>69.930000000000007</v>
      </c>
      <c r="ABJ47" s="348">
        <f t="shared" si="2659"/>
        <v>69.930000000000007</v>
      </c>
      <c r="ABK47" s="348">
        <f t="shared" si="2659"/>
        <v>69.930000000000007</v>
      </c>
      <c r="ABL47" s="348">
        <f t="shared" si="2659"/>
        <v>69.930000000000007</v>
      </c>
      <c r="ABM47" s="348">
        <f t="shared" si="2659"/>
        <v>69.930000000000007</v>
      </c>
      <c r="ABN47" s="348">
        <f t="shared" si="2659"/>
        <v>69.930000000000007</v>
      </c>
      <c r="ABO47" s="348">
        <f t="shared" si="2659"/>
        <v>69.930000000000007</v>
      </c>
      <c r="ABP47" s="348">
        <f t="shared" si="2659"/>
        <v>69.930000000000007</v>
      </c>
      <c r="ABQ47" s="348">
        <f t="shared" si="2659"/>
        <v>69.930000000000007</v>
      </c>
      <c r="ABR47" s="348">
        <f t="shared" si="2659"/>
        <v>69.930000000000007</v>
      </c>
      <c r="ABS47" s="348">
        <f t="shared" si="2659"/>
        <v>69.930000000000007</v>
      </c>
      <c r="ABT47" s="348">
        <f t="shared" si="2659"/>
        <v>69.930000000000007</v>
      </c>
      <c r="ABU47" s="348">
        <f t="shared" si="2659"/>
        <v>69.930000000000007</v>
      </c>
      <c r="ABV47" s="348">
        <f t="shared" si="2659"/>
        <v>69.930000000000007</v>
      </c>
      <c r="ABW47" s="348">
        <f t="shared" si="2659"/>
        <v>69.930000000000007</v>
      </c>
      <c r="ABX47" s="348">
        <f t="shared" si="2659"/>
        <v>69.930000000000007</v>
      </c>
      <c r="ABY47" s="348">
        <f t="shared" si="2659"/>
        <v>69.930000000000007</v>
      </c>
      <c r="ABZ47" s="348">
        <f t="shared" si="2659"/>
        <v>69.930000000000007</v>
      </c>
      <c r="ACA47" s="348">
        <f t="shared" si="2659"/>
        <v>69.930000000000007</v>
      </c>
      <c r="ACB47" s="348">
        <f t="shared" si="2659"/>
        <v>69.930000000000007</v>
      </c>
      <c r="ACC47" s="348">
        <f t="shared" si="2659"/>
        <v>69.930000000000007</v>
      </c>
      <c r="ACD47" s="348">
        <f t="shared" si="2659"/>
        <v>69.930000000000007</v>
      </c>
      <c r="ACE47" s="348">
        <f t="shared" si="2659"/>
        <v>69.930000000000007</v>
      </c>
      <c r="ACF47" s="348">
        <f t="shared" si="2659"/>
        <v>69.930000000000007</v>
      </c>
      <c r="ACG47" s="348">
        <f t="shared" si="2659"/>
        <v>69.930000000000007</v>
      </c>
      <c r="ACH47" s="348">
        <f t="shared" si="2659"/>
        <v>69.930000000000007</v>
      </c>
      <c r="ACI47" s="348">
        <f t="shared" si="2659"/>
        <v>69.930000000000007</v>
      </c>
      <c r="ACJ47" s="348">
        <f t="shared" si="2659"/>
        <v>69.930000000000007</v>
      </c>
      <c r="ACK47" s="348">
        <f t="shared" si="2659"/>
        <v>69.930000000000007</v>
      </c>
      <c r="ACL47" s="348">
        <f t="shared" si="2659"/>
        <v>69.930000000000007</v>
      </c>
      <c r="ACM47" s="348">
        <f t="shared" si="2659"/>
        <v>69.930000000000007</v>
      </c>
      <c r="ACN47" s="348">
        <f t="shared" si="2659"/>
        <v>69.930000000000007</v>
      </c>
      <c r="ACO47" s="348">
        <f t="shared" si="2659"/>
        <v>69.930000000000007</v>
      </c>
      <c r="ACP47" s="348">
        <f t="shared" si="2659"/>
        <v>69.930000000000007</v>
      </c>
      <c r="ACQ47" s="348">
        <f t="shared" si="2659"/>
        <v>69.930000000000007</v>
      </c>
      <c r="ACR47" s="348">
        <f>+(LOOKUP(ACR5-ACR6+1,$OQ$3:$ACQ$3,$OQ$47:$ACQ$47)+LOOKUP(ACR5-ACR6+2,$OQ$3:$ACQ$3,$OQ$47:$ACQ$47))</f>
        <v>69.929999999999978</v>
      </c>
      <c r="ACS47" s="348" cm="1">
        <f t="array" ref="ACS47">+(LOOKUP(ACS5-ACS6+1,$OQ$3:$ACQ$3,$OQ$47:$ACQ$47+LOOKUP(ACS5-ACS6+2,$OQ$3:$ACQ$3,$OQ$47:$ACQ$47+LOOKUP(ACS5-ACS6+3,$OQ$3:$ACQ$3,$OQ$47:$ACQ$47+LOOKUP(ACS5-ACS6+4,$OQ$3:$ACQ$3,$OQ$47:$ACQ$47+LOOKUP(ACS5-ACS6+5,$OQ$3:$ACQ$3,$OQ$47:$ACQ$47+LOOKUP(ACS5-ACS6+6,$OQ$3:$ACQ$3,$OQ$47:$ACQ$47+LOOKUP(ACS5-ACS6+7,$OQ$3:$ACQ$3,$OQ$47:$ACQ$47))))))))</f>
        <v>244.75499999999988</v>
      </c>
      <c r="ACT47" s="348" cm="1">
        <f t="array" ref="ACT47">+(LOOKUP(ACT5-ACT6+1,$OQ$3:$ACQ$3,$OQ$47:$ACQ$47+LOOKUP(ACT5-ACT6+2,$OQ$3:$ACQ$3,$OQ$47:$ACQ$47+LOOKUP(ACT5-ACT6+3,$OQ$3:$ACQ$3,$OQ$47:$ACQ$47+LOOKUP(ACT5-ACT6+4,$OQ$3:$ACQ$3,$OQ$47:$ACQ$47+LOOKUP(ACT5-ACT6+5,$OQ$3:$ACQ$3,$OQ$47:$ACQ$47+LOOKUP(ACT5-ACT6+6,$OQ$3:$ACQ$3,$OQ$47:$ACQ$47+LOOKUP(ACT5-ACT6+7,$OQ$3:$ACQ$3,$OQ$47:$ACQ$47))))))))</f>
        <v>244.75499999999988</v>
      </c>
      <c r="ACU47" s="348" cm="1">
        <f t="array" ref="ACU47">+(LOOKUP(ACU5-ACU6+1,$OQ$3:$ACQ$3,$OQ$47:$ACQ$47+LOOKUP(ACU5-ACU6+2,$OQ$3:$ACQ$3,$OQ$47:$ACQ$47+LOOKUP(ACU5-ACU6+3,$OQ$3:$ACQ$3,$OQ$47:$ACQ$47+LOOKUP(ACU5-ACU6+4,$OQ$3:$ACQ$3,$OQ$47:$ACQ$47+LOOKUP(ACU5-ACU6+5,$OQ$3:$ACQ$3,$OQ$47:$ACQ$47+LOOKUP(ACU5-ACU6+6,$OQ$3:$ACQ$3,$OQ$47:$ACQ$47+LOOKUP(ACU5-ACU6+7,$OQ$3:$ACQ$3,$OQ$47:$ACQ$47))))))))</f>
        <v>244.75499999999988</v>
      </c>
      <c r="ACV47" s="348" cm="1">
        <f t="array" ref="ACV47">+(LOOKUP(ACV5-ACV6+1,$OQ$3:$ACQ$3,$OQ$47:$ACQ$47+LOOKUP(ACV5-ACV6+2,$OQ$3:$ACQ$3,$OQ$47:$ACQ$47+LOOKUP(ACV5-ACV6+3,$OQ$3:$ACQ$3,$OQ$47:$ACQ$47+LOOKUP(ACV5-ACV6+4,$OQ$3:$ACQ$3,$OQ$47:$ACQ$47+LOOKUP(ACV5-ACV6+5,$OQ$3:$ACQ$3,$OQ$47:$ACQ$47+LOOKUP(ACV5-ACV6+6,$OQ$3:$ACQ$3,$OQ$47:$ACQ$47+LOOKUP(ACV5-ACV6+7,$OQ$3:$ACQ$3,$OQ$47:$ACQ$47))))))))</f>
        <v>244.75499999999988</v>
      </c>
      <c r="ACW47" s="348" cm="1">
        <f t="array" ref="ACW47">+(LOOKUP(ACW5-ACW6+1,$OQ$3:$ACQ$3,$OQ$47:$ACQ$47+LOOKUP(ACW5-ACW6+2,$OQ$3:$ACQ$3,$OQ$47:$ACQ$47+LOOKUP(ACW5-ACW6+3,$OQ$3:$ACQ$3,$OQ$47:$ACQ$47+LOOKUP(ACW5-ACW6+4,$OQ$3:$ACQ$3,$OQ$47:$ACQ$47+LOOKUP(ACW5-ACW6+5,$OQ$3:$ACQ$3,$OQ$47:$ACQ$47+LOOKUP(ACW5-ACW6+6,$OQ$3:$ACQ$3,$OQ$47:$ACQ$47+LOOKUP(ACW5-ACW6+7,$OQ$3:$ACQ$3,$OQ$47:$ACQ$47))))))))</f>
        <v>244.75499999999988</v>
      </c>
      <c r="ACX47" s="348" cm="1">
        <f t="array" ref="ACX47">+(LOOKUP(ACX5-ACX6+1,$OQ$3:$ACQ$3,$OQ$47:$ACQ$47+LOOKUP(ACX5-ACX6+2,$OQ$3:$ACQ$3,$OQ$47:$ACQ$47+LOOKUP(ACX5-ACX6+3,$OQ$3:$ACQ$3,$OQ$47:$ACQ$47+LOOKUP(ACX5-ACX6+4,$OQ$3:$ACQ$3,$OQ$47:$ACQ$47+LOOKUP(ACX5-ACX6+5,$OQ$3:$ACQ$3,$OQ$47:$ACQ$47+LOOKUP(ACX5-ACX6+6,$OQ$3:$ACQ$3,$OQ$47:$ACQ$47+LOOKUP(ACX5-ACX6+7,$OQ$3:$ACQ$3,$OQ$47:$ACQ$47))))))))</f>
        <v>244.75499999999988</v>
      </c>
      <c r="ACY47" s="348" cm="1">
        <f t="array" ref="ACY47">+(LOOKUP(ACY5-ACY6+1,$OQ$3:$ACQ$3,$OQ$47:$ACQ$47+LOOKUP(ACY5-ACY6+2,$OQ$3:$ACQ$3,$OQ$47:$ACQ$47+LOOKUP(ACY5-ACY6+3,$OQ$3:$ACQ$3,$OQ$47:$ACQ$47+LOOKUP(ACY5-ACY6+4,$OQ$3:$ACQ$3,$OQ$47:$ACQ$47+LOOKUP(ACY5-ACY6+5,$OQ$3:$ACQ$3,$OQ$47:$ACQ$47+LOOKUP(ACY5-ACY6+6,$OQ$3:$ACQ$3,$OQ$47:$ACQ$47+LOOKUP(ACY5-ACY6+7,$OQ$3:$ACQ$3,$OQ$47:$ACQ$47))))))))</f>
        <v>244.75499999999988</v>
      </c>
      <c r="ACZ47" s="348" cm="1">
        <f t="array" ref="ACZ47">+(LOOKUP(ACZ5-ACZ6+1,$OQ$3:$ACQ$3,$OQ$47:$ACQ$47+LOOKUP(ACZ5-ACZ6+2,$OQ$3:$ACQ$3,$OQ$47:$ACQ$47+LOOKUP(ACZ5-ACZ6+3,$OQ$3:$ACQ$3,$OQ$47:$ACQ$47+LOOKUP(ACZ5-ACZ6+4,$OQ$3:$ACQ$3,$OQ$47:$ACQ$47+LOOKUP(ACZ5-ACZ6+5,$OQ$3:$ACQ$3,$OQ$47:$ACQ$47+LOOKUP(ACZ5-ACZ6+6,$OQ$3:$ACQ$3,$OQ$47:$ACQ$47+LOOKUP(ACZ5-ACZ6+7,$OQ$3:$ACQ$3,$OQ$47:$ACQ$47))))))))</f>
        <v>244.75499999999988</v>
      </c>
      <c r="ADA47" s="348" cm="1">
        <f t="array" ref="ADA47">+(LOOKUP(ADA5-ADA6+1,$OQ$3:$ACQ$3,$OQ$47:$ACQ$47+LOOKUP(ADA5-ADA6+2,$OQ$3:$ACQ$3,$OQ$47:$ACQ$47+LOOKUP(ADA5-ADA6+3,$OQ$3:$ACQ$3,$OQ$47:$ACQ$47+LOOKUP(ADA5-ADA6+4,$OQ$3:$ACQ$3,$OQ$47:$ACQ$47+LOOKUP(ADA5-ADA6+5,$OQ$3:$ACQ$3,$OQ$47:$ACQ$47+LOOKUP(ADA5-ADA6+6,$OQ$3:$ACQ$3,$OQ$47:$ACQ$47+LOOKUP(ADA5-ADA6+7,$OQ$3:$ACQ$3,$OQ$47:$ACQ$47))))))))</f>
        <v>244.75499999999988</v>
      </c>
      <c r="ADB47" s="348" cm="1">
        <f t="array" ref="ADB47">+(LOOKUP(ADB5-ADB6+1,$OQ$3:$ACQ$3,$OQ$47:$ACQ$47+LOOKUP(ADB5-ADB6+2,$OQ$3:$ACQ$3,$OQ$47:$ACQ$47+LOOKUP(ADB5-ADB6+3,$OQ$3:$ACQ$3,$OQ$47:$ACQ$47+LOOKUP(ADB5-ADB6+4,$OQ$3:$ACQ$3,$OQ$47:$ACQ$47+LOOKUP(ADB5-ADB6+5,$OQ$3:$ACQ$3,$OQ$47:$ACQ$47+LOOKUP(ADB5-ADB6+6,$OQ$3:$ACQ$3,$OQ$47:$ACQ$47+LOOKUP(ADB5-ADB6+7,$OQ$3:$ACQ$3,$OQ$47:$ACQ$47))))))))</f>
        <v>244.75499999999988</v>
      </c>
      <c r="ADC47" s="348" cm="1">
        <f t="array" ref="ADC47">+(LOOKUP(ADC5-ADC6+1,$OQ$3:$ACQ$3,$OQ$47:$ACQ$47+LOOKUP(ADC5-ADC6+2,$OQ$3:$ACQ$3,$OQ$47:$ACQ$47+LOOKUP(ADC5-ADC6+3,$OQ$3:$ACQ$3,$OQ$47:$ACQ$47+LOOKUP(ADC5-ADC6+4,$OQ$3:$ACQ$3,$OQ$47:$ACQ$47+LOOKUP(ADC5-ADC6+5,$OQ$3:$ACQ$3,$OQ$47:$ACQ$47+LOOKUP(ADC5-ADC6+6,$OQ$3:$ACQ$3,$OQ$47:$ACQ$47+LOOKUP(ADC5-ADC6+7,$OQ$3:$ACQ$3,$OQ$47:$ACQ$47))))))))</f>
        <v>244.75499999999988</v>
      </c>
      <c r="ADD47" s="348" cm="1">
        <f t="array" ref="ADD47">+(LOOKUP(ADD5-ADD6+1,$OQ$3:$ACQ$3,$OQ$47:$ACQ$47+LOOKUP(ADD5-ADD6+2,$OQ$3:$ACQ$3,$OQ$47:$ACQ$47+LOOKUP(ADD5-ADD6+3,$OQ$3:$ACQ$3,$OQ$47:$ACQ$47+LOOKUP(ADD5-ADD6+4,$OQ$3:$ACQ$3,$OQ$47:$ACQ$47+LOOKUP(ADD5-ADD6+5,$OQ$3:$ACQ$3,$OQ$47:$ACQ$47+LOOKUP(ADD5-ADD6+6,$OQ$3:$ACQ$3,$OQ$47:$ACQ$47+LOOKUP(ADD5-ADD6+7,$OQ$3:$ACQ$3,$OQ$47:$ACQ$47))))))))</f>
        <v>276.10814933709668</v>
      </c>
      <c r="ADE47" s="348" cm="1">
        <f t="array" ref="ADE47">+(LOOKUP(ADE5-ADE6+1,$OQ$3:$ACQ$3,$OQ$47:$ACQ$47+LOOKUP(ADE5-ADE6+2,$OQ$3:$ACQ$3,$OQ$47:$ACQ$47+LOOKUP(ADE5-ADE6+3,$OQ$3:$ACQ$3,$OQ$47:$ACQ$47+LOOKUP(ADE5-ADE6+4,$OQ$3:$ACQ$3,$OQ$47:$ACQ$47+LOOKUP(ADE5-ADE6+5,$OQ$3:$ACQ$3,$OQ$47:$ACQ$47+LOOKUP(ADE5-ADE6+6,$OQ$3:$ACQ$3,$OQ$47:$ACQ$47+LOOKUP(ADE5-ADE6+7,$OQ$3:$ACQ$3,$OQ$47:$ACQ$47))))))))</f>
        <v>354.49102267983869</v>
      </c>
      <c r="ADF47" s="348" cm="1">
        <f t="array" ref="ADF47">+(LOOKUP(ADF5-ADF6+1,$OQ$3:$ACQ$3,$OQ$47:$ACQ$47+LOOKUP(ADF5-ADF6+2,$OQ$3:$ACQ$3,$OQ$47:$ACQ$47+LOOKUP(ADF5-ADF6+3,$OQ$3:$ACQ$3,$OQ$47:$ACQ$47+LOOKUP(ADF5-ADF6+4,$OQ$3:$ACQ$3,$OQ$47:$ACQ$47+LOOKUP(ADF5-ADF6+5,$OQ$3:$ACQ$3,$OQ$47:$ACQ$47+LOOKUP(ADF5-ADF6+6,$OQ$3:$ACQ$3,$OQ$47:$ACQ$47+LOOKUP(ADF5-ADF6+7,$OQ$3:$ACQ$3,$OQ$47:$ACQ$47))))))))</f>
        <v>354.49102267983869</v>
      </c>
      <c r="ADG47" s="348" cm="1">
        <f t="array" ref="ADG47">+(LOOKUP(ADG5-ADG6+1,$OQ$3:$ACQ$3,$OQ$47:$ACQ$47+LOOKUP(ADG5-ADG6+2,$OQ$3:$ACQ$3,$OQ$47:$ACQ$47+LOOKUP(ADG5-ADG6+3,$OQ$3:$ACQ$3,$OQ$47:$ACQ$47+LOOKUP(ADG5-ADG6+4,$OQ$3:$ACQ$3,$OQ$47:$ACQ$47+LOOKUP(ADG5-ADG6+5,$OQ$3:$ACQ$3,$OQ$47:$ACQ$47+LOOKUP(ADG5-ADG6+6,$OQ$3:$ACQ$3,$OQ$47:$ACQ$47+LOOKUP(ADG5-ADG6+7,$OQ$3:$ACQ$3,$OQ$47:$ACQ$47))))))))</f>
        <v>354.49102267983869</v>
      </c>
      <c r="ADH47" s="348" cm="1">
        <f t="array" ref="ADH47">+(LOOKUP(ADH5-ADH6+1,$OQ$3:$ACQ$3,$OQ$47:$ACQ$47+LOOKUP(ADH5-ADH6+2,$OQ$3:$ACQ$3,$OQ$47:$ACQ$47+LOOKUP(ADH5-ADH6+3,$OQ$3:$ACQ$3,$OQ$47:$ACQ$47+LOOKUP(ADH5-ADH6+4,$OQ$3:$ACQ$3,$OQ$47:$ACQ$47+LOOKUP(ADH5-ADH6+5,$OQ$3:$ACQ$3,$OQ$47:$ACQ$47+LOOKUP(ADH5-ADH6+6,$OQ$3:$ACQ$3,$OQ$47:$ACQ$47+LOOKUP(ADH5-ADH6+7,$OQ$3:$ACQ$3,$OQ$47:$ACQ$47))))))))</f>
        <v>354.49102267983869</v>
      </c>
      <c r="ADI47" s="348" cm="1">
        <f t="array" ref="ADI47">+(LOOKUP(ADI5-ADI6+1,$OQ$3:$ACQ$3,$OQ$47:$ACQ$47+LOOKUP(ADI5-ADI6+2,$OQ$3:$ACQ$3,$OQ$47:$ACQ$47+LOOKUP(ADI5-ADI6+3,$OQ$3:$ACQ$3,$OQ$47:$ACQ$47+LOOKUP(ADI5-ADI6+4,$OQ$3:$ACQ$3,$OQ$47:$ACQ$47+LOOKUP(ADI5-ADI6+5,$OQ$3:$ACQ$3,$OQ$47:$ACQ$47+LOOKUP(ADI5-ADI6+6,$OQ$3:$ACQ$3,$OQ$47:$ACQ$47+LOOKUP(ADI5-ADI6+7,$OQ$3:$ACQ$3,$OQ$47:$ACQ$47))))))))</f>
        <v>365.32657466854835</v>
      </c>
      <c r="ADJ47" s="348" cm="1">
        <f t="array" ref="ADJ47">+(LOOKUP(ADJ5-ADJ6+1,$OQ$3:$ACQ$3,$OQ$47:$ACQ$47+LOOKUP(ADJ5-ADJ6+2,$OQ$3:$ACQ$3,$OQ$47:$ACQ$47+LOOKUP(ADJ5-ADJ6+3,$OQ$3:$ACQ$3,$OQ$47:$ACQ$47+LOOKUP(ADJ5-ADJ6+4,$OQ$3:$ACQ$3,$OQ$47:$ACQ$47+LOOKUP(ADJ5-ADJ6+5,$OQ$3:$ACQ$3,$OQ$47:$ACQ$47+LOOKUP(ADJ5-ADJ6+6,$OQ$3:$ACQ$3,$OQ$47:$ACQ$47+LOOKUP(ADJ5-ADJ6+7,$OQ$3:$ACQ$3,$OQ$47:$ACQ$47))))))))</f>
        <v>367.13249999999994</v>
      </c>
      <c r="ADK47" s="348" cm="1">
        <f t="array" ref="ADK47">+(LOOKUP(ADK5-ADK6+1,$OQ$3:$ACQ$3,$OQ$47:$ACQ$47+LOOKUP(ADK5-ADK6+2,$OQ$3:$ACQ$3,$OQ$47:$ACQ$47+LOOKUP(ADK5-ADK6+3,$OQ$3:$ACQ$3,$OQ$47:$ACQ$47+LOOKUP(ADK5-ADK6+4,$OQ$3:$ACQ$3,$OQ$47:$ACQ$47+LOOKUP(ADK5-ADK6+5,$OQ$3:$ACQ$3,$OQ$47:$ACQ$47+LOOKUP(ADK5-ADK6+6,$OQ$3:$ACQ$3,$OQ$47:$ACQ$47+LOOKUP(ADK5-ADK6+7,$OQ$3:$ACQ$3,$OQ$47:$ACQ$47))))))))</f>
        <v>367.13249999999994</v>
      </c>
      <c r="ADL47" s="348" cm="1">
        <f t="array" ref="ADL47">+(LOOKUP(ADL5-ADL6+1,$OQ$3:$ACQ$3,$OQ$47:$ACQ$47+LOOKUP(ADL5-ADL6+2,$OQ$3:$ACQ$3,$OQ$47:$ACQ$47+LOOKUP(ADL5-ADL6+3,$OQ$3:$ACQ$3,$OQ$47:$ACQ$47+LOOKUP(ADL5-ADL6+4,$OQ$3:$ACQ$3,$OQ$47:$ACQ$47+LOOKUP(ADL5-ADL6+5,$OQ$3:$ACQ$3,$OQ$47:$ACQ$47+LOOKUP(ADL5-ADL6+6,$OQ$3:$ACQ$3,$OQ$47:$ACQ$47+LOOKUP(ADL5-ADL6+7,$OQ$3:$ACQ$3,$OQ$47:$ACQ$47))))))))</f>
        <v>367.13249999999994</v>
      </c>
      <c r="ADM47" s="348" cm="1">
        <f t="array" ref="ADM47">+(LOOKUP(ADM5-ADM6+1,$OQ$3:$ACQ$3,$OQ$47:$ACQ$47+LOOKUP(ADM5-ADM6+2,$OQ$3:$ACQ$3,$OQ$47:$ACQ$47+LOOKUP(ADM5-ADM6+3,$OQ$3:$ACQ$3,$OQ$47:$ACQ$47+LOOKUP(ADM5-ADM6+4,$OQ$3:$ACQ$3,$OQ$47:$ACQ$47+LOOKUP(ADM5-ADM6+5,$OQ$3:$ACQ$3,$OQ$47:$ACQ$47+LOOKUP(ADM5-ADM6+6,$OQ$3:$ACQ$3,$OQ$47:$ACQ$47+LOOKUP(ADM5-ADM6+7,$OQ$3:$ACQ$3,$OQ$47:$ACQ$47))))))))</f>
        <v>367.13249999999994</v>
      </c>
      <c r="ADN47" s="348" cm="1">
        <f t="array" ref="ADN47">+(LOOKUP(ADN5-ADN6+1,$OQ$3:$ACQ$3,$OQ$47:$ACQ$47+LOOKUP(ADN5-ADN6+2,$OQ$3:$ACQ$3,$OQ$47:$ACQ$47+LOOKUP(ADN5-ADN6+3,$OQ$3:$ACQ$3,$OQ$47:$ACQ$47+LOOKUP(ADN5-ADN6+4,$OQ$3:$ACQ$3,$OQ$47:$ACQ$47+LOOKUP(ADN5-ADN6+5,$OQ$3:$ACQ$3,$OQ$47:$ACQ$47+LOOKUP(ADN5-ADN6+6,$OQ$3:$ACQ$3,$OQ$47:$ACQ$47+LOOKUP(ADN5-ADN6+7,$OQ$3:$ACQ$3,$OQ$47:$ACQ$47))))))))</f>
        <v>367.13249999999988</v>
      </c>
      <c r="ADO47" s="348" cm="1">
        <f t="array" ref="ADO47">+(LOOKUP(ADO5-ADO6+1,$OQ$3:$ACQ$3,$OQ$47:$ACQ$47+LOOKUP(ADO5-ADO6+2,$OQ$3:$ACQ$3,$OQ$47:$ACQ$47+LOOKUP(ADO5-ADO6+3,$OQ$3:$ACQ$3,$OQ$47:$ACQ$47+LOOKUP(ADO5-ADO6+4,$OQ$3:$ACQ$3,$OQ$47:$ACQ$47+LOOKUP(ADO5-ADO6+5,$OQ$3:$ACQ$3,$OQ$47:$ACQ$47+LOOKUP(ADO5-ADO6+6,$OQ$3:$ACQ$3,$OQ$47:$ACQ$47+LOOKUP(ADO5-ADO6+7,$OQ$3:$ACQ$3,$OQ$47:$ACQ$47))))))))</f>
        <v>367.13249999999988</v>
      </c>
      <c r="ADP47" s="348" cm="1">
        <f t="array" ref="ADP47">+(LOOKUP(ADP5-ADP6+1,$OQ$3:$ACQ$3,$OQ$47:$ACQ$47+LOOKUP(ADP5-ADP6+2,$OQ$3:$ACQ$3,$OQ$47:$ACQ$47+LOOKUP(ADP5-ADP6+3,$OQ$3:$ACQ$3,$OQ$47:$ACQ$47+LOOKUP(ADP5-ADP6+4,$OQ$3:$ACQ$3,$OQ$47:$ACQ$47+LOOKUP(ADP5-ADP6+5,$OQ$3:$ACQ$3,$OQ$47:$ACQ$47+LOOKUP(ADP5-ADP6+6,$OQ$3:$ACQ$3,$OQ$47:$ACQ$47+LOOKUP(ADP5-ADP6+7,$OQ$3:$ACQ$3,$OQ$47:$ACQ$47))))))))</f>
        <v>367.13249999999988</v>
      </c>
      <c r="ADQ47" s="348" cm="1">
        <f t="array" ref="ADQ47">+(LOOKUP(ADQ5-ADQ6+1,$OQ$3:$ACQ$3,$OQ$47:$ACQ$47+LOOKUP(ADQ5-ADQ6+2,$OQ$3:$ACQ$3,$OQ$47:$ACQ$47+LOOKUP(ADQ5-ADQ6+3,$OQ$3:$ACQ$3,$OQ$47:$ACQ$47+LOOKUP(ADQ5-ADQ6+4,$OQ$3:$ACQ$3,$OQ$47:$ACQ$47+LOOKUP(ADQ5-ADQ6+5,$OQ$3:$ACQ$3,$OQ$47:$ACQ$47+LOOKUP(ADQ5-ADQ6+6,$OQ$3:$ACQ$3,$OQ$47:$ACQ$47+LOOKUP(ADQ5-ADQ6+7,$OQ$3:$ACQ$3,$OQ$47:$ACQ$47))))))))</f>
        <v>384.6149999999999</v>
      </c>
      <c r="ADR47" s="348" cm="1">
        <f t="array" ref="ADR47">+(LOOKUP(ADR5-ADR6+1,$OQ$3:$ACQ$3,$OQ$47:$ACQ$47+LOOKUP(ADR5-ADR6+2,$OQ$3:$ACQ$3,$OQ$47:$ACQ$47+LOOKUP(ADR5-ADR6+3,$OQ$3:$ACQ$3,$OQ$47:$ACQ$47+LOOKUP(ADR5-ADR6+4,$OQ$3:$ACQ$3,$OQ$47:$ACQ$47+LOOKUP(ADR5-ADR6+5,$OQ$3:$ACQ$3,$OQ$47:$ACQ$47+LOOKUP(ADR5-ADR6+6,$OQ$3:$ACQ$3,$OQ$47:$ACQ$47+LOOKUP(ADR5-ADR6+7,$OQ$3:$ACQ$3,$OQ$47:$ACQ$47))))))))</f>
        <v>489.51</v>
      </c>
      <c r="ADS47" s="348" cm="1">
        <f t="array" ref="ADS47">+(LOOKUP(ADS5-ADS6+1,$OQ$3:$ACQ$3,$OQ$47:$ACQ$47+LOOKUP(ADS5-ADS6+2,$OQ$3:$ACQ$3,$OQ$47:$ACQ$47+LOOKUP(ADS5-ADS6+3,$OQ$3:$ACQ$3,$OQ$47:$ACQ$47+LOOKUP(ADS5-ADS6+4,$OQ$3:$ACQ$3,$OQ$47:$ACQ$47+LOOKUP(ADS5-ADS6+5,$OQ$3:$ACQ$3,$OQ$47:$ACQ$47+LOOKUP(ADS5-ADS6+6,$OQ$3:$ACQ$3,$OQ$47:$ACQ$47+LOOKUP(ADS5-ADS6+7,$OQ$3:$ACQ$3,$OQ$47:$ACQ$47))))))))</f>
        <v>489.51</v>
      </c>
      <c r="ADT47" s="348" cm="1">
        <f t="array" ref="ADT47">+(LOOKUP(ADT5-ADT6+1,$OQ$3:$ACQ$3,$OQ$47:$ACQ$47+LOOKUP(ADT5-ADT6+2,$OQ$3:$ACQ$3,$OQ$47:$ACQ$47+LOOKUP(ADT5-ADT6+3,$OQ$3:$ACQ$3,$OQ$47:$ACQ$47+LOOKUP(ADT5-ADT6+4,$OQ$3:$ACQ$3,$OQ$47:$ACQ$47+LOOKUP(ADT5-ADT6+5,$OQ$3:$ACQ$3,$OQ$47:$ACQ$47+LOOKUP(ADT5-ADT6+6,$OQ$3:$ACQ$3,$OQ$47:$ACQ$47+LOOKUP(ADT5-ADT6+7,$OQ$3:$ACQ$3,$OQ$47:$ACQ$47))))))))</f>
        <v>489.51</v>
      </c>
      <c r="ADU47" s="348" cm="1">
        <f t="array" ref="ADU47">+(LOOKUP(ADU5-ADU6+1,$OQ$3:$ACQ$3,$OQ$47:$ACQ$47+LOOKUP(ADU5-ADU6+2,$OQ$3:$ACQ$3,$OQ$47:$ACQ$47+LOOKUP(ADU5-ADU6+3,$OQ$3:$ACQ$3,$OQ$47:$ACQ$47+LOOKUP(ADU5-ADU6+4,$OQ$3:$ACQ$3,$OQ$47:$ACQ$47+LOOKUP(ADU5-ADU6+5,$OQ$3:$ACQ$3,$OQ$47:$ACQ$47+LOOKUP(ADU5-ADU6+6,$OQ$3:$ACQ$3,$OQ$47:$ACQ$47+LOOKUP(ADU5-ADU6+7,$OQ$3:$ACQ$3,$OQ$47:$ACQ$47))))))))</f>
        <v>489.51</v>
      </c>
      <c r="ADV47" s="348" cm="1">
        <f t="array" ref="ADV47">+(LOOKUP(ADV5-ADV6+1,$OQ$3:$ACQ$3,$OQ$47:$ACQ$47+LOOKUP(ADV5-ADV6+2,$OQ$3:$ACQ$3,$OQ$47:$ACQ$47+LOOKUP(ADV5-ADV6+3,$OQ$3:$ACQ$3,$OQ$47:$ACQ$47+LOOKUP(ADV5-ADV6+4,$OQ$3:$ACQ$3,$OQ$47:$ACQ$47+LOOKUP(ADV5-ADV6+5,$OQ$3:$ACQ$3,$OQ$47:$ACQ$47+LOOKUP(ADV5-ADV6+6,$OQ$3:$ACQ$3,$OQ$47:$ACQ$47+LOOKUP(ADV5-ADV6+7,$OQ$3:$ACQ$3,$OQ$47:$ACQ$47))))))))</f>
        <v>489.50999999999982</v>
      </c>
      <c r="ADW47" s="348" cm="1">
        <f t="array" ref="ADW47">+(LOOKUP(ADW5-ADW6+1,$OQ$3:$ACQ$3,$OQ$47:$ACQ$47+LOOKUP(ADW5-ADW6+2,$OQ$3:$ACQ$3,$OQ$47:$ACQ$47+LOOKUP(ADW5-ADW6+3,$OQ$3:$ACQ$3,$OQ$47:$ACQ$47+LOOKUP(ADW5-ADW6+4,$OQ$3:$ACQ$3,$OQ$47:$ACQ$47+LOOKUP(ADW5-ADW6+5,$OQ$3:$ACQ$3,$OQ$47:$ACQ$47+LOOKUP(ADW5-ADW6+6,$OQ$3:$ACQ$3,$OQ$47:$ACQ$47+LOOKUP(ADW5-ADW6+7,$OQ$3:$ACQ$3,$OQ$47:$ACQ$47))))))))</f>
        <v>489.50999999999976</v>
      </c>
      <c r="ADX47" s="348" cm="1">
        <f t="array" ref="ADX47">+(LOOKUP(ADX5-ADX6+1,$OQ$3:$ACQ$3,$OQ$47:$ACQ$47+LOOKUP(ADX5-ADX6+2,$OQ$3:$ACQ$3,$OQ$47:$ACQ$47+LOOKUP(ADX5-ADX6+3,$OQ$3:$ACQ$3,$OQ$47:$ACQ$47+LOOKUP(ADX5-ADX6+4,$OQ$3:$ACQ$3,$OQ$47:$ACQ$47+LOOKUP(ADX5-ADX6+5,$OQ$3:$ACQ$3,$OQ$47:$ACQ$47+LOOKUP(ADX5-ADX6+6,$OQ$3:$ACQ$3,$OQ$47:$ACQ$47+LOOKUP(ADX5-ADX6+7,$OQ$3:$ACQ$3,$OQ$47:$ACQ$47))))))))</f>
        <v>489.50999999999976</v>
      </c>
      <c r="ADY47" s="348" cm="1">
        <f t="array" ref="ADY47">+(LOOKUP(ADY5-ADY6+1,$OQ$3:$ACQ$3,$OQ$47:$ACQ$47+LOOKUP(ADY5-ADY6+2,$OQ$3:$ACQ$3,$OQ$47:$ACQ$47+LOOKUP(ADY5-ADY6+3,$OQ$3:$ACQ$3,$OQ$47:$ACQ$47+LOOKUP(ADY5-ADY6+4,$OQ$3:$ACQ$3,$OQ$47:$ACQ$47+LOOKUP(ADY5-ADY6+5,$OQ$3:$ACQ$3,$OQ$47:$ACQ$47+LOOKUP(ADY5-ADY6+6,$OQ$3:$ACQ$3,$OQ$47:$ACQ$47+LOOKUP(ADY5-ADY6+7,$OQ$3:$ACQ$3,$OQ$47:$ACQ$47))))))))</f>
        <v>489.50999999999976</v>
      </c>
      <c r="ADZ47" s="348" cm="1">
        <f t="array" ref="ADZ47">+(LOOKUP(ADZ5-ADZ6+1,$OQ$3:$ACQ$3,$OQ$47:$ACQ$47+LOOKUP(ADZ5-ADZ6+2,$OQ$3:$ACQ$3,$OQ$47:$ACQ$47+LOOKUP(ADZ5-ADZ6+3,$OQ$3:$ACQ$3,$OQ$47:$ACQ$47+LOOKUP(ADZ5-ADZ6+4,$OQ$3:$ACQ$3,$OQ$47:$ACQ$47+LOOKUP(ADZ5-ADZ6+5,$OQ$3:$ACQ$3,$OQ$47:$ACQ$47+LOOKUP(ADZ5-ADZ6+6,$OQ$3:$ACQ$3,$OQ$47:$ACQ$47+LOOKUP(ADZ5-ADZ6+7,$OQ$3:$ACQ$3,$OQ$47:$ACQ$47))))))))</f>
        <v>489.50999999999976</v>
      </c>
      <c r="AEA47" s="348" cm="1">
        <f t="array" ref="AEA47">+(LOOKUP(AEA5-AEA6+1,$OQ$3:$ACQ$3,$OQ$47:$ACQ$47+LOOKUP(AEA5-AEA6+2,$OQ$3:$ACQ$3,$OQ$47:$ACQ$47+LOOKUP(AEA5-AEA6+3,$OQ$3:$ACQ$3,$OQ$47:$ACQ$47+LOOKUP(AEA5-AEA6+4,$OQ$3:$ACQ$3,$OQ$47:$ACQ$47+LOOKUP(AEA5-AEA6+5,$OQ$3:$ACQ$3,$OQ$47:$ACQ$47+LOOKUP(AEA5-AEA6+6,$OQ$3:$ACQ$3,$OQ$47:$ACQ$47+LOOKUP(AEA5-AEA6+7,$OQ$3:$ACQ$3,$OQ$47:$ACQ$47))))))))</f>
        <v>489.50999999999976</v>
      </c>
      <c r="AEB47" s="348" cm="1">
        <f t="array" ref="AEB47">+(LOOKUP(AEB5-AEB6+1,$OQ$3:$ACQ$3,$OQ$47:$ACQ$47+LOOKUP(AEB5-AEB6+2,$OQ$3:$ACQ$3,$OQ$47:$ACQ$47+LOOKUP(AEB5-AEB6+3,$OQ$3:$ACQ$3,$OQ$47:$ACQ$47+LOOKUP(AEB5-AEB6+4,$OQ$3:$ACQ$3,$OQ$47:$ACQ$47+LOOKUP(AEB5-AEB6+5,$OQ$3:$ACQ$3,$OQ$47:$ACQ$47+LOOKUP(AEB5-AEB6+6,$OQ$3:$ACQ$3,$OQ$47:$ACQ$47+LOOKUP(AEB5-AEB6+7,$OQ$3:$ACQ$3,$OQ$47:$ACQ$47))))))))</f>
        <v>489.50999999999976</v>
      </c>
      <c r="AEC47" s="348" cm="1">
        <f t="array" ref="AEC47">+(LOOKUP(AEC5-AEC6+1,$OQ$3:$ACQ$3,$OQ$47:$ACQ$47+LOOKUP(AEC5-AEC6+2,$OQ$3:$ACQ$3,$OQ$47:$ACQ$47+LOOKUP(AEC5-AEC6+3,$OQ$3:$ACQ$3,$OQ$47:$ACQ$47+LOOKUP(AEC5-AEC6+4,$OQ$3:$ACQ$3,$OQ$47:$ACQ$47+LOOKUP(AEC5-AEC6+5,$OQ$3:$ACQ$3,$OQ$47:$ACQ$47+LOOKUP(AEC5-AEC6+6,$OQ$3:$ACQ$3,$OQ$47:$ACQ$47+LOOKUP(AEC5-AEC6+7,$OQ$3:$ACQ$3,$OQ$47:$ACQ$47))))))))</f>
        <v>489.50999999999976</v>
      </c>
      <c r="AED47" s="348" cm="1">
        <f t="array" ref="AED47">+(LOOKUP(AED5-AED6+1,$OQ$3:$ACQ$3,$OQ$47:$ACQ$47+LOOKUP(AED5-AED6+2,$OQ$3:$ACQ$3,$OQ$47:$ACQ$47+LOOKUP(AED5-AED6+3,$OQ$3:$ACQ$3,$OQ$47:$ACQ$47+LOOKUP(AED5-AED6+4,$OQ$3:$ACQ$3,$OQ$47:$ACQ$47+LOOKUP(AED5-AED6+5,$OQ$3:$ACQ$3,$OQ$47:$ACQ$47+LOOKUP(AED5-AED6+6,$OQ$3:$ACQ$3,$OQ$47:$ACQ$47+LOOKUP(AED5-AED6+7,$OQ$3:$ACQ$3,$OQ$47:$ACQ$47))))))))</f>
        <v>489.50999999999976</v>
      </c>
      <c r="AEE47" s="348" cm="1">
        <f t="array" ref="AEE47">+(LOOKUP(AEE5-AEE6+1,$OQ$3:$ACQ$3,$OQ$47:$ACQ$47+LOOKUP(AEE5-AEE6+2,$OQ$3:$ACQ$3,$OQ$47:$ACQ$47+LOOKUP(AEE5-AEE6+3,$OQ$3:$ACQ$3,$OQ$47:$ACQ$47+LOOKUP(AEE5-AEE6+4,$OQ$3:$ACQ$3,$OQ$47:$ACQ$47+LOOKUP(AEE5-AEE6+5,$OQ$3:$ACQ$3,$OQ$47:$ACQ$47+LOOKUP(AEE5-AEE6+6,$OQ$3:$ACQ$3,$OQ$47:$ACQ$47+LOOKUP(AEE5-AEE6+7,$OQ$3:$ACQ$3,$OQ$47:$ACQ$47))))))))</f>
        <v>489.51</v>
      </c>
      <c r="AEF47" s="348" cm="1">
        <f t="array" ref="AEF47">+(LOOKUP(AEF5-AEF6+1,$OQ$3:$ACQ$3,$OQ$47:$ACQ$47+LOOKUP(AEF5-AEF6+2,$OQ$3:$ACQ$3,$OQ$47:$ACQ$47+LOOKUP(AEF5-AEF6+3,$OQ$3:$ACQ$3,$OQ$47:$ACQ$47+LOOKUP(AEF5-AEF6+4,$OQ$3:$ACQ$3,$OQ$47:$ACQ$47+LOOKUP(AEF5-AEF6+5,$OQ$3:$ACQ$3,$OQ$47:$ACQ$47+LOOKUP(AEF5-AEF6+6,$OQ$3:$ACQ$3,$OQ$47:$ACQ$47+LOOKUP(AEF5-AEF6+7,$OQ$3:$ACQ$3,$OQ$47:$ACQ$47))))))))</f>
        <v>489.51</v>
      </c>
      <c r="AEG47" s="348" cm="1">
        <f t="array" ref="AEG47">+(LOOKUP(AEG5-AEG6+1,$OQ$3:$ACQ$3,$OQ$47:$ACQ$47+LOOKUP(AEG5-AEG6+2,$OQ$3:$ACQ$3,$OQ$47:$ACQ$47+LOOKUP(AEG5-AEG6+3,$OQ$3:$ACQ$3,$OQ$47:$ACQ$47+LOOKUP(AEG5-AEG6+4,$OQ$3:$ACQ$3,$OQ$47:$ACQ$47+LOOKUP(AEG5-AEG6+5,$OQ$3:$ACQ$3,$OQ$47:$ACQ$47+LOOKUP(AEG5-AEG6+6,$OQ$3:$ACQ$3,$OQ$47:$ACQ$47+LOOKUP(AEG5-AEG6+7,$OQ$3:$ACQ$3,$OQ$47:$ACQ$47))))))))</f>
        <v>489.51</v>
      </c>
      <c r="AEH47" s="348" cm="1">
        <f t="array" ref="AEH47">+(LOOKUP(AEH5-AEH6+1,$OQ$3:$ACQ$3,$OQ$47:$ACQ$47+LOOKUP(AEH5-AEH6+2,$OQ$3:$ACQ$3,$OQ$47:$ACQ$47+LOOKUP(AEH5-AEH6+3,$OQ$3:$ACQ$3,$OQ$47:$ACQ$47+LOOKUP(AEH5-AEH6+4,$OQ$3:$ACQ$3,$OQ$47:$ACQ$47+LOOKUP(AEH5-AEH6+5,$OQ$3:$ACQ$3,$OQ$47:$ACQ$47+LOOKUP(AEH5-AEH6+6,$OQ$3:$ACQ$3,$OQ$47:$ACQ$47+LOOKUP(AEH5-AEH6+7,$OQ$3:$ACQ$3,$OQ$47:$ACQ$47))))))))</f>
        <v>489.51</v>
      </c>
      <c r="AEI47" s="348" cm="1">
        <f t="array" ref="AEI47">+(LOOKUP(AEI5-AEI6+1,$OQ$3:$ACQ$3,$OQ$47:$ACQ$47+LOOKUP(AEI5-AEI6+2,$OQ$3:$ACQ$3,$OQ$47:$ACQ$47+LOOKUP(AEI5-AEI6+3,$OQ$3:$ACQ$3,$OQ$47:$ACQ$47+LOOKUP(AEI5-AEI6+4,$OQ$3:$ACQ$3,$OQ$47:$ACQ$47+LOOKUP(AEI5-AEI6+5,$OQ$3:$ACQ$3,$OQ$47:$ACQ$47+LOOKUP(AEI5-AEI6+6,$OQ$3:$ACQ$3,$OQ$47:$ACQ$47+LOOKUP(AEI5-AEI6+7,$OQ$3:$ACQ$3,$OQ$47:$ACQ$47))))))))</f>
        <v>489.50999999999988</v>
      </c>
      <c r="AEJ47" s="348" cm="1">
        <f t="array" ref="AEJ47">+(LOOKUP(AEJ5-AEJ6+1,$OQ$3:$ACQ$3,$OQ$47:$ACQ$47+LOOKUP(AEJ5-AEJ6+2,$OQ$3:$ACQ$3,$OQ$47:$ACQ$47+LOOKUP(AEJ5-AEJ6+3,$OQ$3:$ACQ$3,$OQ$47:$ACQ$47+LOOKUP(AEJ5-AEJ6+4,$OQ$3:$ACQ$3,$OQ$47:$ACQ$47+LOOKUP(AEJ5-AEJ6+5,$OQ$3:$ACQ$3,$OQ$47:$ACQ$47+LOOKUP(AEJ5-AEJ6+6,$OQ$3:$ACQ$3,$OQ$47:$ACQ$47+LOOKUP(AEJ5-AEJ6+7,$OQ$3:$ACQ$3,$OQ$47:$ACQ$47))))))))</f>
        <v>489.50999999999976</v>
      </c>
      <c r="AEK47" s="348" cm="1">
        <f t="array" ref="AEK47">+(LOOKUP(AEK5-AEK6+1,$OQ$3:$ACQ$3,$OQ$47:$ACQ$47+LOOKUP(AEK5-AEK6+2,$OQ$3:$ACQ$3,$OQ$47:$ACQ$47+LOOKUP(AEK5-AEK6+3,$OQ$3:$ACQ$3,$OQ$47:$ACQ$47+LOOKUP(AEK5-AEK6+4,$OQ$3:$ACQ$3,$OQ$47:$ACQ$47+LOOKUP(AEK5-AEK6+5,$OQ$3:$ACQ$3,$OQ$47:$ACQ$47+LOOKUP(AEK5-AEK6+6,$OQ$3:$ACQ$3,$OQ$47:$ACQ$47+LOOKUP(AEK5-AEK6+7,$OQ$3:$ACQ$3,$OQ$47:$ACQ$47))))))))</f>
        <v>489.50999999999976</v>
      </c>
      <c r="AEL47" s="348" cm="1">
        <f t="array" ref="AEL47">+(LOOKUP(AEL5-AEL6+1,$OQ$3:$ACQ$3,$OQ$47:$ACQ$47+LOOKUP(AEL5-AEL6+2,$OQ$3:$ACQ$3,$OQ$47:$ACQ$47+LOOKUP(AEL5-AEL6+3,$OQ$3:$ACQ$3,$OQ$47:$ACQ$47+LOOKUP(AEL5-AEL6+4,$OQ$3:$ACQ$3,$OQ$47:$ACQ$47+LOOKUP(AEL5-AEL6+5,$OQ$3:$ACQ$3,$OQ$47:$ACQ$47+LOOKUP(AEL5-AEL6+6,$OQ$3:$ACQ$3,$OQ$47:$ACQ$47+LOOKUP(AEL5-AEL6+7,$OQ$3:$ACQ$3,$OQ$47:$ACQ$47))))))))</f>
        <v>489.50999999999976</v>
      </c>
      <c r="AEM47" s="348" cm="1">
        <f t="array" ref="AEM47">+(LOOKUP(AEM5-AEM6+1,$OQ$3:$ACQ$3,$OQ$47:$ACQ$47+LOOKUP(AEM5-AEM6+2,$OQ$3:$ACQ$3,$OQ$47:$ACQ$47+LOOKUP(AEM5-AEM6+3,$OQ$3:$ACQ$3,$OQ$47:$ACQ$47+LOOKUP(AEM5-AEM6+4,$OQ$3:$ACQ$3,$OQ$47:$ACQ$47+LOOKUP(AEM5-AEM6+5,$OQ$3:$ACQ$3,$OQ$47:$ACQ$47+LOOKUP(AEM5-AEM6+6,$OQ$3:$ACQ$3,$OQ$47:$ACQ$47+LOOKUP(AEM5-AEM6+7,$OQ$3:$ACQ$3,$OQ$47:$ACQ$47))))))))</f>
        <v>489.50999999999988</v>
      </c>
      <c r="AEN47" s="348" cm="1">
        <f t="array" ref="AEN47">+(LOOKUP(AEN5-AEN6+1,$OQ$3:$ACQ$3,$OQ$47:$ACQ$47+LOOKUP(AEN5-AEN6+2,$OQ$3:$ACQ$3,$OQ$47:$ACQ$47+LOOKUP(AEN5-AEN6+3,$OQ$3:$ACQ$3,$OQ$47:$ACQ$47+LOOKUP(AEN5-AEN6+4,$OQ$3:$ACQ$3,$OQ$47:$ACQ$47+LOOKUP(AEN5-AEN6+5,$OQ$3:$ACQ$3,$OQ$47:$ACQ$47+LOOKUP(AEN5-AEN6+6,$OQ$3:$ACQ$3,$OQ$47:$ACQ$47+LOOKUP(AEN5-AEN6+7,$OQ$3:$ACQ$3,$OQ$47:$ACQ$47))))))))</f>
        <v>489.51000000000005</v>
      </c>
      <c r="AEO47" s="348" cm="1">
        <f t="array" ref="AEO47">+(LOOKUP(AEO5-AEO6+1,$OQ$3:$ACQ$3,$OQ$47:$ACQ$47+LOOKUP(AEO5-AEO6+2,$OQ$3:$ACQ$3,$OQ$47:$ACQ$47+LOOKUP(AEO5-AEO6+3,$OQ$3:$ACQ$3,$OQ$47:$ACQ$47+LOOKUP(AEO5-AEO6+4,$OQ$3:$ACQ$3,$OQ$47:$ACQ$47+LOOKUP(AEO5-AEO6+5,$OQ$3:$ACQ$3,$OQ$47:$ACQ$47+LOOKUP(AEO5-AEO6+6,$OQ$3:$ACQ$3,$OQ$47:$ACQ$47+LOOKUP(AEO5-AEO6+7,$OQ$3:$ACQ$3,$OQ$47:$ACQ$47))))))))</f>
        <v>489.51000000000005</v>
      </c>
      <c r="AEP47" s="348" cm="1">
        <f t="array" ref="AEP47">+(LOOKUP(AEP5-AEP6+1,$OQ$3:$ACQ$3,$OQ$47:$ACQ$47+LOOKUP(AEP5-AEP6+2,$OQ$3:$ACQ$3,$OQ$47:$ACQ$47+LOOKUP(AEP5-AEP6+3,$OQ$3:$ACQ$3,$OQ$47:$ACQ$47+LOOKUP(AEP5-AEP6+4,$OQ$3:$ACQ$3,$OQ$47:$ACQ$47+LOOKUP(AEP5-AEP6+5,$OQ$3:$ACQ$3,$OQ$47:$ACQ$47+LOOKUP(AEP5-AEP6+6,$OQ$3:$ACQ$3,$OQ$47:$ACQ$47+LOOKUP(AEP5-AEP6+7,$OQ$3:$ACQ$3,$OQ$47:$ACQ$47))))))))</f>
        <v>489.51000000000005</v>
      </c>
      <c r="AEQ47" s="348" cm="1">
        <f t="array" ref="AEQ47">+(LOOKUP(AEQ5-AEQ6+1,$OQ$3:$ACQ$3,$OQ$47:$ACQ$47+LOOKUP(AEQ5-AEQ6+2,$OQ$3:$ACQ$3,$OQ$47:$ACQ$47+LOOKUP(AEQ5-AEQ6+3,$OQ$3:$ACQ$3,$OQ$47:$ACQ$47+LOOKUP(AEQ5-AEQ6+4,$OQ$3:$ACQ$3,$OQ$47:$ACQ$47+LOOKUP(AEQ5-AEQ6+5,$OQ$3:$ACQ$3,$OQ$47:$ACQ$47+LOOKUP(AEQ5-AEQ6+6,$OQ$3:$ACQ$3,$OQ$47:$ACQ$47+LOOKUP(AEQ5-AEQ6+7,$OQ$3:$ACQ$3,$OQ$47:$ACQ$47))))))))</f>
        <v>489.51000000000005</v>
      </c>
      <c r="AER47" s="348" cm="1">
        <f t="array" ref="AER47">+(LOOKUP(AER5-AER6+1,$OQ$3:$ACQ$3,$OQ$47:$ACQ$47+LOOKUP(AER5-AER6+2,$OQ$3:$ACQ$3,$OQ$47:$ACQ$47+LOOKUP(AER5-AER6+3,$OQ$3:$ACQ$3,$OQ$47:$ACQ$47+LOOKUP(AER5-AER6+4,$OQ$3:$ACQ$3,$OQ$47:$ACQ$47+LOOKUP(AER5-AER6+5,$OQ$3:$ACQ$3,$OQ$47:$ACQ$47+LOOKUP(AER5-AER6+6,$OQ$3:$ACQ$3,$OQ$47:$ACQ$47)))))))</f>
        <v>419.58000000000004</v>
      </c>
    </row>
    <row r="48" spans="1:877" x14ac:dyDescent="0.2">
      <c r="A48" s="15" t="s">
        <v>138</v>
      </c>
      <c r="B48" s="356">
        <f>+B17</f>
        <v>10</v>
      </c>
      <c r="C48" s="358">
        <f t="shared" ref="C48:M48" si="2660">+C17</f>
        <v>10</v>
      </c>
      <c r="D48" s="358">
        <f t="shared" si="2660"/>
        <v>10</v>
      </c>
      <c r="E48" s="358">
        <f t="shared" si="2660"/>
        <v>10</v>
      </c>
      <c r="F48" s="358">
        <f t="shared" si="2660"/>
        <v>10</v>
      </c>
      <c r="G48" s="358">
        <f t="shared" si="2660"/>
        <v>10</v>
      </c>
      <c r="H48" s="358">
        <f t="shared" si="2660"/>
        <v>10</v>
      </c>
      <c r="I48" s="358">
        <f t="shared" si="2660"/>
        <v>10</v>
      </c>
      <c r="J48" s="358">
        <f t="shared" si="2660"/>
        <v>10</v>
      </c>
      <c r="K48" s="358">
        <f t="shared" si="2660"/>
        <v>10</v>
      </c>
      <c r="L48" s="358">
        <f t="shared" si="2660"/>
        <v>10</v>
      </c>
      <c r="M48" s="358">
        <f t="shared" si="2660"/>
        <v>10</v>
      </c>
      <c r="N48" s="356">
        <f t="shared" ref="N48:Q48" si="2661">+N17</f>
        <v>10</v>
      </c>
      <c r="O48" s="358">
        <f t="shared" si="2661"/>
        <v>10</v>
      </c>
      <c r="P48" s="358">
        <f t="shared" si="2661"/>
        <v>10</v>
      </c>
      <c r="Q48" s="359">
        <f t="shared" si="2661"/>
        <v>10</v>
      </c>
      <c r="R48" s="332">
        <f>+R17</f>
        <v>10</v>
      </c>
      <c r="S48" s="282">
        <f t="shared" ref="S48:AC48" si="2662">+S17</f>
        <v>10</v>
      </c>
      <c r="T48" s="282">
        <f t="shared" si="2662"/>
        <v>10</v>
      </c>
      <c r="U48" s="282">
        <f t="shared" si="2662"/>
        <v>10</v>
      </c>
      <c r="V48" s="282">
        <f t="shared" si="2662"/>
        <v>10</v>
      </c>
      <c r="W48" s="282">
        <f t="shared" si="2662"/>
        <v>10</v>
      </c>
      <c r="X48" s="282">
        <f t="shared" si="2662"/>
        <v>10</v>
      </c>
      <c r="Y48" s="282">
        <f t="shared" si="2662"/>
        <v>10</v>
      </c>
      <c r="Z48" s="282">
        <f t="shared" si="2662"/>
        <v>10</v>
      </c>
      <c r="AA48" s="282">
        <f t="shared" si="2662"/>
        <v>10.000000000000002</v>
      </c>
      <c r="AB48" s="282">
        <f t="shared" si="2662"/>
        <v>10</v>
      </c>
      <c r="AC48" s="346">
        <f t="shared" si="2662"/>
        <v>10</v>
      </c>
      <c r="AD48" s="334">
        <f>+B48</f>
        <v>10</v>
      </c>
      <c r="AE48" s="334">
        <f t="shared" ref="AE48:AO50" si="2663">+C48</f>
        <v>10</v>
      </c>
      <c r="AF48" s="334">
        <f t="shared" si="2663"/>
        <v>10</v>
      </c>
      <c r="AG48" s="334">
        <f t="shared" si="2663"/>
        <v>10</v>
      </c>
      <c r="AH48" s="334">
        <f t="shared" si="2663"/>
        <v>10</v>
      </c>
      <c r="AI48" s="334">
        <f t="shared" si="2663"/>
        <v>10</v>
      </c>
      <c r="AJ48" s="334">
        <f t="shared" si="2663"/>
        <v>10</v>
      </c>
      <c r="AK48" s="334">
        <f t="shared" si="2663"/>
        <v>10</v>
      </c>
      <c r="AL48" s="334">
        <f t="shared" si="2663"/>
        <v>10</v>
      </c>
      <c r="AM48" s="334">
        <f t="shared" si="2663"/>
        <v>10</v>
      </c>
      <c r="AN48" s="334">
        <f t="shared" si="2663"/>
        <v>10</v>
      </c>
      <c r="AO48" s="334">
        <f t="shared" si="2663"/>
        <v>10</v>
      </c>
      <c r="AP48" s="332">
        <f t="shared" ref="AP48:BN48" si="2664">+AP17</f>
        <v>10</v>
      </c>
      <c r="AQ48" s="282">
        <f t="shared" si="2664"/>
        <v>10</v>
      </c>
      <c r="AR48" s="282">
        <f t="shared" si="2664"/>
        <v>10</v>
      </c>
      <c r="AS48" s="282">
        <f t="shared" si="2664"/>
        <v>10</v>
      </c>
      <c r="AT48" s="282">
        <f t="shared" si="2664"/>
        <v>10</v>
      </c>
      <c r="AU48" s="282">
        <f t="shared" si="2664"/>
        <v>10</v>
      </c>
      <c r="AV48" s="282">
        <f t="shared" si="2664"/>
        <v>10</v>
      </c>
      <c r="AW48" s="282">
        <f t="shared" si="2664"/>
        <v>10</v>
      </c>
      <c r="AX48" s="282">
        <f t="shared" si="2664"/>
        <v>10</v>
      </c>
      <c r="AY48" s="282">
        <f t="shared" si="2664"/>
        <v>10</v>
      </c>
      <c r="AZ48" s="282">
        <f t="shared" si="2664"/>
        <v>10</v>
      </c>
      <c r="BA48" s="282">
        <f t="shared" si="2664"/>
        <v>10</v>
      </c>
      <c r="BB48" s="282">
        <f t="shared" si="2664"/>
        <v>10</v>
      </c>
      <c r="BC48" s="282">
        <f t="shared" si="2664"/>
        <v>10</v>
      </c>
      <c r="BD48" s="282">
        <f t="shared" si="2664"/>
        <v>10</v>
      </c>
      <c r="BE48" s="282">
        <f t="shared" si="2664"/>
        <v>10</v>
      </c>
      <c r="BF48" s="282">
        <f t="shared" si="2664"/>
        <v>10</v>
      </c>
      <c r="BG48" s="282">
        <f t="shared" si="2664"/>
        <v>10</v>
      </c>
      <c r="BH48" s="282">
        <f t="shared" si="2664"/>
        <v>10</v>
      </c>
      <c r="BI48" s="282">
        <f t="shared" si="2664"/>
        <v>10</v>
      </c>
      <c r="BJ48" s="282">
        <f t="shared" si="2664"/>
        <v>10</v>
      </c>
      <c r="BK48" s="282">
        <f t="shared" si="2664"/>
        <v>10</v>
      </c>
      <c r="BL48" s="282">
        <f t="shared" si="2664"/>
        <v>10</v>
      </c>
      <c r="BM48" s="282">
        <f t="shared" si="2664"/>
        <v>10</v>
      </c>
      <c r="BN48" s="346">
        <f t="shared" si="2664"/>
        <v>10</v>
      </c>
      <c r="BO48" s="332">
        <f t="shared" ref="BO48:CM48" si="2665">+BO17</f>
        <v>10</v>
      </c>
      <c r="BP48" s="282">
        <f t="shared" si="2665"/>
        <v>10</v>
      </c>
      <c r="BQ48" s="282">
        <f t="shared" si="2665"/>
        <v>10</v>
      </c>
      <c r="BR48" s="282">
        <f t="shared" si="2665"/>
        <v>10</v>
      </c>
      <c r="BS48" s="282">
        <f t="shared" si="2665"/>
        <v>10</v>
      </c>
      <c r="BT48" s="282">
        <f t="shared" si="2665"/>
        <v>10</v>
      </c>
      <c r="BU48" s="282">
        <f t="shared" si="2665"/>
        <v>10</v>
      </c>
      <c r="BV48" s="282">
        <f t="shared" si="2665"/>
        <v>10</v>
      </c>
      <c r="BW48" s="282">
        <f t="shared" si="2665"/>
        <v>10</v>
      </c>
      <c r="BX48" s="282">
        <f t="shared" si="2665"/>
        <v>10</v>
      </c>
      <c r="BY48" s="282">
        <f t="shared" si="2665"/>
        <v>10</v>
      </c>
      <c r="BZ48" s="282">
        <f t="shared" si="2665"/>
        <v>10</v>
      </c>
      <c r="CA48" s="282">
        <f t="shared" si="2665"/>
        <v>10</v>
      </c>
      <c r="CB48" s="282">
        <f t="shared" si="2665"/>
        <v>10</v>
      </c>
      <c r="CC48" s="282">
        <f t="shared" si="2665"/>
        <v>10</v>
      </c>
      <c r="CD48" s="282">
        <f t="shared" si="2665"/>
        <v>10</v>
      </c>
      <c r="CE48" s="282">
        <f t="shared" si="2665"/>
        <v>10</v>
      </c>
      <c r="CF48" s="282">
        <f t="shared" si="2665"/>
        <v>10</v>
      </c>
      <c r="CG48" s="282">
        <f t="shared" si="2665"/>
        <v>10</v>
      </c>
      <c r="CH48" s="282">
        <f t="shared" si="2665"/>
        <v>10</v>
      </c>
      <c r="CI48" s="282">
        <f t="shared" si="2665"/>
        <v>10</v>
      </c>
      <c r="CJ48" s="282">
        <f t="shared" si="2665"/>
        <v>10</v>
      </c>
      <c r="CK48" s="282">
        <f t="shared" si="2665"/>
        <v>10</v>
      </c>
      <c r="CL48" s="282">
        <f t="shared" si="2665"/>
        <v>10</v>
      </c>
      <c r="CM48" s="282">
        <f t="shared" si="2665"/>
        <v>10</v>
      </c>
      <c r="CN48" s="282">
        <f t="shared" ref="CN48:CR48" si="2666">+CN17</f>
        <v>10</v>
      </c>
      <c r="CO48" s="282">
        <f t="shared" si="2666"/>
        <v>10</v>
      </c>
      <c r="CP48" s="282">
        <f t="shared" si="2666"/>
        <v>10</v>
      </c>
      <c r="CQ48" s="282">
        <f t="shared" si="2666"/>
        <v>10</v>
      </c>
      <c r="CR48" s="282">
        <f t="shared" si="2666"/>
        <v>10</v>
      </c>
      <c r="CS48" s="346">
        <f t="shared" ref="CS48:DU48" si="2667">+CS17</f>
        <v>10</v>
      </c>
      <c r="CT48" s="332">
        <f t="shared" si="2667"/>
        <v>10</v>
      </c>
      <c r="CU48" s="282">
        <f t="shared" si="2667"/>
        <v>10</v>
      </c>
      <c r="CV48" s="282">
        <f t="shared" si="2667"/>
        <v>10</v>
      </c>
      <c r="CW48" s="282">
        <f t="shared" si="2667"/>
        <v>10</v>
      </c>
      <c r="CX48" s="282">
        <f t="shared" si="2667"/>
        <v>10</v>
      </c>
      <c r="CY48" s="282">
        <f t="shared" si="2667"/>
        <v>10</v>
      </c>
      <c r="CZ48" s="282">
        <f t="shared" si="2667"/>
        <v>10</v>
      </c>
      <c r="DA48" s="282">
        <f t="shared" si="2667"/>
        <v>10</v>
      </c>
      <c r="DB48" s="282">
        <f t="shared" si="2667"/>
        <v>10</v>
      </c>
      <c r="DC48" s="282">
        <f t="shared" si="2667"/>
        <v>10</v>
      </c>
      <c r="DD48" s="282">
        <f t="shared" si="2667"/>
        <v>10</v>
      </c>
      <c r="DE48" s="282">
        <f t="shared" si="2667"/>
        <v>10</v>
      </c>
      <c r="DF48" s="282">
        <f t="shared" si="2667"/>
        <v>10</v>
      </c>
      <c r="DG48" s="282">
        <f t="shared" si="2667"/>
        <v>10</v>
      </c>
      <c r="DH48" s="282">
        <f t="shared" si="2667"/>
        <v>10</v>
      </c>
      <c r="DI48" s="282">
        <f t="shared" si="2667"/>
        <v>10</v>
      </c>
      <c r="DJ48" s="282">
        <f t="shared" si="2667"/>
        <v>10</v>
      </c>
      <c r="DK48" s="282">
        <f t="shared" si="2667"/>
        <v>10</v>
      </c>
      <c r="DL48" s="282">
        <f t="shared" si="2667"/>
        <v>10</v>
      </c>
      <c r="DM48" s="282">
        <f t="shared" si="2667"/>
        <v>10</v>
      </c>
      <c r="DN48" s="282">
        <f t="shared" si="2667"/>
        <v>10</v>
      </c>
      <c r="DO48" s="282">
        <f t="shared" si="2667"/>
        <v>10</v>
      </c>
      <c r="DP48" s="282">
        <f t="shared" si="2667"/>
        <v>10</v>
      </c>
      <c r="DQ48" s="282">
        <f t="shared" si="2667"/>
        <v>10</v>
      </c>
      <c r="DR48" s="282">
        <f t="shared" si="2667"/>
        <v>10</v>
      </c>
      <c r="DS48" s="282">
        <f t="shared" si="2667"/>
        <v>10</v>
      </c>
      <c r="DT48" s="282">
        <f t="shared" si="2667"/>
        <v>10</v>
      </c>
      <c r="DU48" s="282">
        <f t="shared" si="2667"/>
        <v>10</v>
      </c>
      <c r="DV48" s="332">
        <f t="shared" ref="DV48:EW48" si="2668">+DV17</f>
        <v>10</v>
      </c>
      <c r="DW48" s="282">
        <f t="shared" si="2668"/>
        <v>10</v>
      </c>
      <c r="DX48" s="282">
        <f t="shared" si="2668"/>
        <v>10</v>
      </c>
      <c r="DY48" s="282">
        <f t="shared" si="2668"/>
        <v>10</v>
      </c>
      <c r="DZ48" s="282">
        <f t="shared" si="2668"/>
        <v>10</v>
      </c>
      <c r="EA48" s="282">
        <f t="shared" si="2668"/>
        <v>10</v>
      </c>
      <c r="EB48" s="282">
        <f t="shared" si="2668"/>
        <v>10</v>
      </c>
      <c r="EC48" s="282">
        <f t="shared" si="2668"/>
        <v>10</v>
      </c>
      <c r="ED48" s="282">
        <f t="shared" si="2668"/>
        <v>10</v>
      </c>
      <c r="EE48" s="282">
        <f t="shared" si="2668"/>
        <v>10</v>
      </c>
      <c r="EF48" s="282">
        <f t="shared" si="2668"/>
        <v>10</v>
      </c>
      <c r="EG48" s="282">
        <f t="shared" si="2668"/>
        <v>10</v>
      </c>
      <c r="EH48" s="282">
        <f t="shared" si="2668"/>
        <v>10</v>
      </c>
      <c r="EI48" s="282">
        <f t="shared" si="2668"/>
        <v>10</v>
      </c>
      <c r="EJ48" s="282">
        <f t="shared" si="2668"/>
        <v>10</v>
      </c>
      <c r="EK48" s="282">
        <f t="shared" si="2668"/>
        <v>10</v>
      </c>
      <c r="EL48" s="282">
        <f t="shared" si="2668"/>
        <v>10</v>
      </c>
      <c r="EM48" s="282">
        <f t="shared" si="2668"/>
        <v>10</v>
      </c>
      <c r="EN48" s="282">
        <f t="shared" si="2668"/>
        <v>10</v>
      </c>
      <c r="EO48" s="282">
        <f t="shared" si="2668"/>
        <v>10</v>
      </c>
      <c r="EP48" s="282">
        <f t="shared" si="2668"/>
        <v>10</v>
      </c>
      <c r="EQ48" s="282">
        <f t="shared" si="2668"/>
        <v>10</v>
      </c>
      <c r="ER48" s="282">
        <f t="shared" si="2668"/>
        <v>10</v>
      </c>
      <c r="ES48" s="282">
        <f t="shared" si="2668"/>
        <v>10</v>
      </c>
      <c r="ET48" s="282">
        <f t="shared" si="2668"/>
        <v>10</v>
      </c>
      <c r="EU48" s="282">
        <f t="shared" si="2668"/>
        <v>10</v>
      </c>
      <c r="EV48" s="282">
        <f t="shared" si="2668"/>
        <v>10</v>
      </c>
      <c r="EW48" s="282">
        <f t="shared" si="2668"/>
        <v>10</v>
      </c>
      <c r="EX48" s="282">
        <f t="shared" ref="EX48:GB48" si="2669">+EX17</f>
        <v>10</v>
      </c>
      <c r="EY48" s="282">
        <f t="shared" si="2669"/>
        <v>10</v>
      </c>
      <c r="EZ48" s="282">
        <f t="shared" si="2669"/>
        <v>10</v>
      </c>
      <c r="FA48" s="332">
        <f t="shared" si="2669"/>
        <v>10</v>
      </c>
      <c r="FB48" s="282">
        <f t="shared" si="2669"/>
        <v>10</v>
      </c>
      <c r="FC48" s="282">
        <f t="shared" si="2669"/>
        <v>10</v>
      </c>
      <c r="FD48" s="282">
        <f t="shared" si="2669"/>
        <v>10</v>
      </c>
      <c r="FE48" s="282">
        <f t="shared" si="2669"/>
        <v>10</v>
      </c>
      <c r="FF48" s="282">
        <f t="shared" si="2669"/>
        <v>10</v>
      </c>
      <c r="FG48" s="282">
        <f t="shared" si="2669"/>
        <v>10</v>
      </c>
      <c r="FH48" s="282">
        <f t="shared" si="2669"/>
        <v>10</v>
      </c>
      <c r="FI48" s="282">
        <f t="shared" si="2669"/>
        <v>10</v>
      </c>
      <c r="FJ48" s="282">
        <f t="shared" si="2669"/>
        <v>10</v>
      </c>
      <c r="FK48" s="282">
        <f t="shared" si="2669"/>
        <v>10</v>
      </c>
      <c r="FL48" s="282">
        <f t="shared" si="2669"/>
        <v>10</v>
      </c>
      <c r="FM48" s="282">
        <f t="shared" si="2669"/>
        <v>10</v>
      </c>
      <c r="FN48" s="282">
        <f t="shared" si="2669"/>
        <v>10</v>
      </c>
      <c r="FO48" s="282">
        <f t="shared" si="2669"/>
        <v>10</v>
      </c>
      <c r="FP48" s="282">
        <f t="shared" si="2669"/>
        <v>10</v>
      </c>
      <c r="FQ48" s="282">
        <f t="shared" si="2669"/>
        <v>10</v>
      </c>
      <c r="FR48" s="282">
        <f t="shared" si="2669"/>
        <v>10</v>
      </c>
      <c r="FS48" s="282">
        <f t="shared" si="2669"/>
        <v>10</v>
      </c>
      <c r="FT48" s="282">
        <f t="shared" si="2669"/>
        <v>10</v>
      </c>
      <c r="FU48" s="282">
        <f t="shared" si="2669"/>
        <v>10</v>
      </c>
      <c r="FV48" s="282">
        <f t="shared" si="2669"/>
        <v>10</v>
      </c>
      <c r="FW48" s="282">
        <f t="shared" si="2669"/>
        <v>10</v>
      </c>
      <c r="FX48" s="282">
        <f t="shared" si="2669"/>
        <v>10</v>
      </c>
      <c r="FY48" s="282">
        <f t="shared" si="2669"/>
        <v>10</v>
      </c>
      <c r="FZ48" s="282">
        <f t="shared" si="2669"/>
        <v>10</v>
      </c>
      <c r="GA48" s="282">
        <f t="shared" si="2669"/>
        <v>10</v>
      </c>
      <c r="GB48" s="282">
        <f t="shared" si="2669"/>
        <v>10</v>
      </c>
      <c r="GC48" s="282">
        <f t="shared" ref="GC48:HF48" si="2670">+GC17</f>
        <v>10</v>
      </c>
      <c r="GD48" s="282">
        <f t="shared" si="2670"/>
        <v>10</v>
      </c>
      <c r="GE48" s="332">
        <f t="shared" si="2670"/>
        <v>10</v>
      </c>
      <c r="GF48" s="282">
        <f t="shared" si="2670"/>
        <v>10</v>
      </c>
      <c r="GG48" s="282">
        <f t="shared" si="2670"/>
        <v>10</v>
      </c>
      <c r="GH48" s="282">
        <f t="shared" si="2670"/>
        <v>10</v>
      </c>
      <c r="GI48" s="282">
        <f t="shared" si="2670"/>
        <v>10</v>
      </c>
      <c r="GJ48" s="282">
        <f t="shared" si="2670"/>
        <v>10</v>
      </c>
      <c r="GK48" s="282">
        <f t="shared" si="2670"/>
        <v>10</v>
      </c>
      <c r="GL48" s="282">
        <f t="shared" si="2670"/>
        <v>10</v>
      </c>
      <c r="GM48" s="282">
        <f t="shared" si="2670"/>
        <v>10</v>
      </c>
      <c r="GN48" s="282">
        <f t="shared" si="2670"/>
        <v>10</v>
      </c>
      <c r="GO48" s="282">
        <f t="shared" si="2670"/>
        <v>10</v>
      </c>
      <c r="GP48" s="282">
        <f t="shared" si="2670"/>
        <v>10</v>
      </c>
      <c r="GQ48" s="282">
        <f t="shared" si="2670"/>
        <v>10</v>
      </c>
      <c r="GR48" s="282">
        <f t="shared" si="2670"/>
        <v>10</v>
      </c>
      <c r="GS48" s="282">
        <f t="shared" si="2670"/>
        <v>10</v>
      </c>
      <c r="GT48" s="282">
        <f t="shared" si="2670"/>
        <v>10</v>
      </c>
      <c r="GU48" s="282">
        <f t="shared" si="2670"/>
        <v>10</v>
      </c>
      <c r="GV48" s="282">
        <f t="shared" si="2670"/>
        <v>10</v>
      </c>
      <c r="GW48" s="282">
        <f t="shared" si="2670"/>
        <v>10</v>
      </c>
      <c r="GX48" s="282">
        <f t="shared" si="2670"/>
        <v>10</v>
      </c>
      <c r="GY48" s="282">
        <f t="shared" si="2670"/>
        <v>10</v>
      </c>
      <c r="GZ48" s="282">
        <f t="shared" si="2670"/>
        <v>10</v>
      </c>
      <c r="HA48" s="282">
        <f t="shared" si="2670"/>
        <v>10</v>
      </c>
      <c r="HB48" s="282">
        <f t="shared" si="2670"/>
        <v>10</v>
      </c>
      <c r="HC48" s="282">
        <f t="shared" si="2670"/>
        <v>10</v>
      </c>
      <c r="HD48" s="282">
        <f t="shared" si="2670"/>
        <v>10</v>
      </c>
      <c r="HE48" s="282">
        <f t="shared" si="2670"/>
        <v>10</v>
      </c>
      <c r="HF48" s="282">
        <f t="shared" si="2670"/>
        <v>10</v>
      </c>
      <c r="HG48" s="282">
        <f t="shared" ref="HG48:IK48" si="2671">+HG17</f>
        <v>10</v>
      </c>
      <c r="HH48" s="282">
        <f t="shared" si="2671"/>
        <v>10</v>
      </c>
      <c r="HI48" s="346">
        <f t="shared" si="2671"/>
        <v>10</v>
      </c>
      <c r="HJ48" s="332">
        <f t="shared" si="2671"/>
        <v>10</v>
      </c>
      <c r="HK48" s="282">
        <f t="shared" si="2671"/>
        <v>10</v>
      </c>
      <c r="HL48" s="282">
        <f t="shared" si="2671"/>
        <v>10</v>
      </c>
      <c r="HM48" s="282">
        <f t="shared" si="2671"/>
        <v>10</v>
      </c>
      <c r="HN48" s="282">
        <f t="shared" si="2671"/>
        <v>10</v>
      </c>
      <c r="HO48" s="282">
        <f t="shared" si="2671"/>
        <v>10</v>
      </c>
      <c r="HP48" s="282">
        <f t="shared" si="2671"/>
        <v>10</v>
      </c>
      <c r="HQ48" s="282">
        <f t="shared" si="2671"/>
        <v>10</v>
      </c>
      <c r="HR48" s="282">
        <f t="shared" si="2671"/>
        <v>10</v>
      </c>
      <c r="HS48" s="282">
        <f t="shared" si="2671"/>
        <v>10</v>
      </c>
      <c r="HT48" s="282">
        <f t="shared" si="2671"/>
        <v>10</v>
      </c>
      <c r="HU48" s="282">
        <f t="shared" si="2671"/>
        <v>10</v>
      </c>
      <c r="HV48" s="282">
        <f t="shared" si="2671"/>
        <v>10</v>
      </c>
      <c r="HW48" s="282">
        <f t="shared" si="2671"/>
        <v>10</v>
      </c>
      <c r="HX48" s="282">
        <f t="shared" si="2671"/>
        <v>10</v>
      </c>
      <c r="HY48" s="282">
        <f t="shared" si="2671"/>
        <v>10</v>
      </c>
      <c r="HZ48" s="282">
        <f t="shared" si="2671"/>
        <v>10</v>
      </c>
      <c r="IA48" s="282">
        <f t="shared" si="2671"/>
        <v>10</v>
      </c>
      <c r="IB48" s="282">
        <f t="shared" si="2671"/>
        <v>10</v>
      </c>
      <c r="IC48" s="282">
        <f t="shared" si="2671"/>
        <v>10</v>
      </c>
      <c r="ID48" s="282">
        <f t="shared" si="2671"/>
        <v>10</v>
      </c>
      <c r="IE48" s="282">
        <f t="shared" si="2671"/>
        <v>10</v>
      </c>
      <c r="IF48" s="282">
        <f t="shared" si="2671"/>
        <v>10</v>
      </c>
      <c r="IG48" s="282">
        <f t="shared" si="2671"/>
        <v>10</v>
      </c>
      <c r="IH48" s="282">
        <f t="shared" si="2671"/>
        <v>10</v>
      </c>
      <c r="II48" s="282">
        <f t="shared" si="2671"/>
        <v>10</v>
      </c>
      <c r="IJ48" s="282">
        <f t="shared" si="2671"/>
        <v>10</v>
      </c>
      <c r="IK48" s="282">
        <f t="shared" si="2671"/>
        <v>10</v>
      </c>
      <c r="IL48" s="282">
        <f t="shared" ref="IL48:JO48" si="2672">+IL17</f>
        <v>10</v>
      </c>
      <c r="IM48" s="282">
        <f t="shared" si="2672"/>
        <v>10</v>
      </c>
      <c r="IN48" s="332">
        <f t="shared" si="2672"/>
        <v>10</v>
      </c>
      <c r="IO48" s="282">
        <f t="shared" si="2672"/>
        <v>10</v>
      </c>
      <c r="IP48" s="282">
        <f t="shared" si="2672"/>
        <v>10</v>
      </c>
      <c r="IQ48" s="282">
        <f t="shared" si="2672"/>
        <v>10</v>
      </c>
      <c r="IR48" s="282">
        <f t="shared" si="2672"/>
        <v>10</v>
      </c>
      <c r="IS48" s="282">
        <f t="shared" si="2672"/>
        <v>10</v>
      </c>
      <c r="IT48" s="282">
        <f t="shared" si="2672"/>
        <v>10</v>
      </c>
      <c r="IU48" s="282">
        <f t="shared" si="2672"/>
        <v>10</v>
      </c>
      <c r="IV48" s="282">
        <f t="shared" si="2672"/>
        <v>10</v>
      </c>
      <c r="IW48" s="282">
        <f t="shared" si="2672"/>
        <v>10</v>
      </c>
      <c r="IX48" s="282">
        <f t="shared" si="2672"/>
        <v>10</v>
      </c>
      <c r="IY48" s="282">
        <f t="shared" si="2672"/>
        <v>10</v>
      </c>
      <c r="IZ48" s="282">
        <f t="shared" si="2672"/>
        <v>10</v>
      </c>
      <c r="JA48" s="282">
        <f t="shared" si="2672"/>
        <v>10</v>
      </c>
      <c r="JB48" s="282">
        <f t="shared" si="2672"/>
        <v>10</v>
      </c>
      <c r="JC48" s="282">
        <f t="shared" si="2672"/>
        <v>10</v>
      </c>
      <c r="JD48" s="282">
        <f t="shared" si="2672"/>
        <v>10</v>
      </c>
      <c r="JE48" s="282">
        <f t="shared" si="2672"/>
        <v>10</v>
      </c>
      <c r="JF48" s="282">
        <f t="shared" si="2672"/>
        <v>10</v>
      </c>
      <c r="JG48" s="282">
        <f t="shared" si="2672"/>
        <v>10</v>
      </c>
      <c r="JH48" s="282">
        <f t="shared" si="2672"/>
        <v>10</v>
      </c>
      <c r="JI48" s="282">
        <f t="shared" si="2672"/>
        <v>10</v>
      </c>
      <c r="JJ48" s="282">
        <f t="shared" si="2672"/>
        <v>10</v>
      </c>
      <c r="JK48" s="282">
        <f t="shared" si="2672"/>
        <v>10</v>
      </c>
      <c r="JL48" s="282">
        <f t="shared" si="2672"/>
        <v>10</v>
      </c>
      <c r="JM48" s="282">
        <f t="shared" si="2672"/>
        <v>10</v>
      </c>
      <c r="JN48" s="282">
        <f t="shared" si="2672"/>
        <v>10</v>
      </c>
      <c r="JO48" s="282">
        <f t="shared" si="2672"/>
        <v>10</v>
      </c>
      <c r="JP48" s="282">
        <f t="shared" ref="JP48:KT48" si="2673">+JP17</f>
        <v>10</v>
      </c>
      <c r="JQ48" s="282">
        <f t="shared" si="2673"/>
        <v>10</v>
      </c>
      <c r="JR48" s="346">
        <f t="shared" si="2673"/>
        <v>10</v>
      </c>
      <c r="JS48" s="332">
        <f t="shared" si="2673"/>
        <v>10</v>
      </c>
      <c r="JT48" s="282">
        <f t="shared" si="2673"/>
        <v>10</v>
      </c>
      <c r="JU48" s="282">
        <f t="shared" si="2673"/>
        <v>10</v>
      </c>
      <c r="JV48" s="282">
        <f t="shared" si="2673"/>
        <v>10</v>
      </c>
      <c r="JW48" s="282">
        <f t="shared" si="2673"/>
        <v>10</v>
      </c>
      <c r="JX48" s="282">
        <f t="shared" si="2673"/>
        <v>10</v>
      </c>
      <c r="JY48" s="282">
        <f t="shared" si="2673"/>
        <v>10</v>
      </c>
      <c r="JZ48" s="282">
        <f t="shared" si="2673"/>
        <v>10</v>
      </c>
      <c r="KA48" s="282">
        <f t="shared" si="2673"/>
        <v>10</v>
      </c>
      <c r="KB48" s="282">
        <f t="shared" si="2673"/>
        <v>10</v>
      </c>
      <c r="KC48" s="282">
        <f t="shared" si="2673"/>
        <v>10</v>
      </c>
      <c r="KD48" s="282">
        <f t="shared" si="2673"/>
        <v>10</v>
      </c>
      <c r="KE48" s="282">
        <f t="shared" si="2673"/>
        <v>10</v>
      </c>
      <c r="KF48" s="282">
        <f t="shared" si="2673"/>
        <v>10</v>
      </c>
      <c r="KG48" s="282">
        <f t="shared" si="2673"/>
        <v>10</v>
      </c>
      <c r="KH48" s="282">
        <f t="shared" si="2673"/>
        <v>10</v>
      </c>
      <c r="KI48" s="282">
        <f t="shared" si="2673"/>
        <v>10</v>
      </c>
      <c r="KJ48" s="282">
        <f t="shared" si="2673"/>
        <v>10</v>
      </c>
      <c r="KK48" s="282">
        <f t="shared" si="2673"/>
        <v>10</v>
      </c>
      <c r="KL48" s="282">
        <f t="shared" si="2673"/>
        <v>10</v>
      </c>
      <c r="KM48" s="282">
        <f t="shared" si="2673"/>
        <v>10</v>
      </c>
      <c r="KN48" s="282">
        <f t="shared" si="2673"/>
        <v>10</v>
      </c>
      <c r="KO48" s="282">
        <f t="shared" si="2673"/>
        <v>10</v>
      </c>
      <c r="KP48" s="282">
        <f t="shared" si="2673"/>
        <v>10</v>
      </c>
      <c r="KQ48" s="282">
        <f t="shared" si="2673"/>
        <v>10</v>
      </c>
      <c r="KR48" s="282">
        <f t="shared" si="2673"/>
        <v>10</v>
      </c>
      <c r="KS48" s="282">
        <f t="shared" si="2673"/>
        <v>10</v>
      </c>
      <c r="KT48" s="282">
        <f t="shared" si="2673"/>
        <v>10</v>
      </c>
      <c r="KU48" s="282">
        <f t="shared" ref="KU48:LY48" si="2674">+KU17</f>
        <v>10</v>
      </c>
      <c r="KV48" s="282">
        <f t="shared" si="2674"/>
        <v>10</v>
      </c>
      <c r="KW48" s="346">
        <f t="shared" si="2674"/>
        <v>10</v>
      </c>
      <c r="KX48" s="332">
        <f t="shared" si="2674"/>
        <v>10</v>
      </c>
      <c r="KY48" s="282">
        <f t="shared" si="2674"/>
        <v>10</v>
      </c>
      <c r="KZ48" s="282">
        <f t="shared" si="2674"/>
        <v>10</v>
      </c>
      <c r="LA48" s="282">
        <f t="shared" si="2674"/>
        <v>10</v>
      </c>
      <c r="LB48" s="282">
        <f t="shared" si="2674"/>
        <v>10</v>
      </c>
      <c r="LC48" s="282">
        <f t="shared" si="2674"/>
        <v>10</v>
      </c>
      <c r="LD48" s="282">
        <f t="shared" si="2674"/>
        <v>10</v>
      </c>
      <c r="LE48" s="282">
        <f t="shared" si="2674"/>
        <v>10</v>
      </c>
      <c r="LF48" s="282">
        <f t="shared" si="2674"/>
        <v>10</v>
      </c>
      <c r="LG48" s="282">
        <f t="shared" si="2674"/>
        <v>10</v>
      </c>
      <c r="LH48" s="282">
        <f t="shared" si="2674"/>
        <v>10</v>
      </c>
      <c r="LI48" s="282">
        <f t="shared" si="2674"/>
        <v>10</v>
      </c>
      <c r="LJ48" s="282">
        <f t="shared" si="2674"/>
        <v>10</v>
      </c>
      <c r="LK48" s="282">
        <f t="shared" si="2674"/>
        <v>10</v>
      </c>
      <c r="LL48" s="282">
        <f t="shared" si="2674"/>
        <v>10</v>
      </c>
      <c r="LM48" s="282">
        <f t="shared" si="2674"/>
        <v>10</v>
      </c>
      <c r="LN48" s="282">
        <f t="shared" si="2674"/>
        <v>10</v>
      </c>
      <c r="LO48" s="282">
        <f t="shared" si="2674"/>
        <v>10</v>
      </c>
      <c r="LP48" s="282">
        <f t="shared" si="2674"/>
        <v>10</v>
      </c>
      <c r="LQ48" s="282">
        <f t="shared" si="2674"/>
        <v>10</v>
      </c>
      <c r="LR48" s="282">
        <f t="shared" si="2674"/>
        <v>10</v>
      </c>
      <c r="LS48" s="282">
        <f t="shared" si="2674"/>
        <v>10</v>
      </c>
      <c r="LT48" s="282">
        <f t="shared" si="2674"/>
        <v>10</v>
      </c>
      <c r="LU48" s="282">
        <f t="shared" si="2674"/>
        <v>10</v>
      </c>
      <c r="LV48" s="282">
        <f t="shared" si="2674"/>
        <v>10</v>
      </c>
      <c r="LW48" s="282">
        <f t="shared" si="2674"/>
        <v>10</v>
      </c>
      <c r="LX48" s="282">
        <f t="shared" si="2674"/>
        <v>10</v>
      </c>
      <c r="LY48" s="282">
        <f t="shared" si="2674"/>
        <v>10</v>
      </c>
      <c r="LZ48" s="282">
        <f t="shared" ref="LZ48:NC48" si="2675">+LZ17</f>
        <v>10</v>
      </c>
      <c r="MA48" s="282">
        <f t="shared" si="2675"/>
        <v>10</v>
      </c>
      <c r="MB48" s="332">
        <f t="shared" si="2675"/>
        <v>10</v>
      </c>
      <c r="MC48" s="282">
        <f t="shared" si="2675"/>
        <v>10</v>
      </c>
      <c r="MD48" s="282">
        <f t="shared" si="2675"/>
        <v>10</v>
      </c>
      <c r="ME48" s="282">
        <f t="shared" si="2675"/>
        <v>10</v>
      </c>
      <c r="MF48" s="282">
        <f t="shared" si="2675"/>
        <v>10</v>
      </c>
      <c r="MG48" s="282">
        <f t="shared" si="2675"/>
        <v>10</v>
      </c>
      <c r="MH48" s="282">
        <f t="shared" si="2675"/>
        <v>10</v>
      </c>
      <c r="MI48" s="282">
        <f t="shared" si="2675"/>
        <v>10</v>
      </c>
      <c r="MJ48" s="282">
        <f t="shared" si="2675"/>
        <v>10</v>
      </c>
      <c r="MK48" s="282">
        <f t="shared" si="2675"/>
        <v>10</v>
      </c>
      <c r="ML48" s="282">
        <f t="shared" si="2675"/>
        <v>10</v>
      </c>
      <c r="MM48" s="282">
        <f t="shared" si="2675"/>
        <v>10</v>
      </c>
      <c r="MN48" s="282">
        <f t="shared" si="2675"/>
        <v>10</v>
      </c>
      <c r="MO48" s="282">
        <f t="shared" si="2675"/>
        <v>10</v>
      </c>
      <c r="MP48" s="282">
        <f t="shared" si="2675"/>
        <v>10</v>
      </c>
      <c r="MQ48" s="282">
        <f t="shared" si="2675"/>
        <v>10</v>
      </c>
      <c r="MR48" s="282">
        <f t="shared" si="2675"/>
        <v>10</v>
      </c>
      <c r="MS48" s="282">
        <f t="shared" si="2675"/>
        <v>10</v>
      </c>
      <c r="MT48" s="282">
        <f t="shared" si="2675"/>
        <v>10</v>
      </c>
      <c r="MU48" s="282">
        <f t="shared" si="2675"/>
        <v>10</v>
      </c>
      <c r="MV48" s="282">
        <f t="shared" si="2675"/>
        <v>10</v>
      </c>
      <c r="MW48" s="282">
        <f t="shared" si="2675"/>
        <v>10</v>
      </c>
      <c r="MX48" s="282">
        <f t="shared" si="2675"/>
        <v>10</v>
      </c>
      <c r="MY48" s="282">
        <f t="shared" si="2675"/>
        <v>10</v>
      </c>
      <c r="MZ48" s="282">
        <f t="shared" si="2675"/>
        <v>10</v>
      </c>
      <c r="NA48" s="282">
        <f t="shared" si="2675"/>
        <v>10</v>
      </c>
      <c r="NB48" s="282">
        <f t="shared" si="2675"/>
        <v>10</v>
      </c>
      <c r="NC48" s="282">
        <f t="shared" si="2675"/>
        <v>10</v>
      </c>
      <c r="ND48" s="282">
        <f t="shared" ref="ND48:OH48" si="2676">+ND17</f>
        <v>10</v>
      </c>
      <c r="NE48" s="282">
        <f t="shared" si="2676"/>
        <v>10</v>
      </c>
      <c r="NF48" s="282">
        <f t="shared" si="2676"/>
        <v>10</v>
      </c>
      <c r="NG48" s="332">
        <f t="shared" si="2676"/>
        <v>10</v>
      </c>
      <c r="NH48" s="282">
        <f t="shared" si="2676"/>
        <v>10</v>
      </c>
      <c r="NI48" s="282">
        <f t="shared" si="2676"/>
        <v>10</v>
      </c>
      <c r="NJ48" s="282">
        <f t="shared" si="2676"/>
        <v>10</v>
      </c>
      <c r="NK48" s="282">
        <f t="shared" si="2676"/>
        <v>10</v>
      </c>
      <c r="NL48" s="282">
        <f t="shared" si="2676"/>
        <v>10</v>
      </c>
      <c r="NM48" s="282">
        <f t="shared" si="2676"/>
        <v>10</v>
      </c>
      <c r="NN48" s="282">
        <f t="shared" si="2676"/>
        <v>10</v>
      </c>
      <c r="NO48" s="282">
        <f t="shared" si="2676"/>
        <v>10</v>
      </c>
      <c r="NP48" s="282">
        <f t="shared" si="2676"/>
        <v>10</v>
      </c>
      <c r="NQ48" s="282">
        <f t="shared" si="2676"/>
        <v>10</v>
      </c>
      <c r="NR48" s="282">
        <f t="shared" si="2676"/>
        <v>10</v>
      </c>
      <c r="NS48" s="282">
        <f t="shared" si="2676"/>
        <v>10</v>
      </c>
      <c r="NT48" s="282">
        <f t="shared" si="2676"/>
        <v>10</v>
      </c>
      <c r="NU48" s="282">
        <f t="shared" si="2676"/>
        <v>10</v>
      </c>
      <c r="NV48" s="282">
        <f t="shared" si="2676"/>
        <v>10</v>
      </c>
      <c r="NW48" s="282">
        <f t="shared" si="2676"/>
        <v>10</v>
      </c>
      <c r="NX48" s="282">
        <f t="shared" si="2676"/>
        <v>10</v>
      </c>
      <c r="NY48" s="282">
        <f t="shared" si="2676"/>
        <v>10</v>
      </c>
      <c r="NZ48" s="282">
        <f t="shared" si="2676"/>
        <v>10</v>
      </c>
      <c r="OA48" s="282">
        <f t="shared" si="2676"/>
        <v>10</v>
      </c>
      <c r="OB48" s="282">
        <f t="shared" si="2676"/>
        <v>10</v>
      </c>
      <c r="OC48" s="282">
        <f t="shared" si="2676"/>
        <v>10</v>
      </c>
      <c r="OD48" s="282">
        <f t="shared" si="2676"/>
        <v>10</v>
      </c>
      <c r="OE48" s="282">
        <f t="shared" si="2676"/>
        <v>10</v>
      </c>
      <c r="OF48" s="282">
        <f t="shared" si="2676"/>
        <v>10</v>
      </c>
      <c r="OG48" s="282">
        <f t="shared" si="2676"/>
        <v>10</v>
      </c>
      <c r="OH48" s="282">
        <f t="shared" si="2676"/>
        <v>10</v>
      </c>
      <c r="OI48" s="282">
        <f t="shared" ref="OI48:OP48" si="2677">+OI17</f>
        <v>10</v>
      </c>
      <c r="OJ48" s="282">
        <f t="shared" si="2677"/>
        <v>10</v>
      </c>
      <c r="OK48" s="282">
        <f t="shared" si="2677"/>
        <v>10</v>
      </c>
      <c r="OL48" s="282">
        <f t="shared" si="2677"/>
        <v>10</v>
      </c>
      <c r="OM48" s="282">
        <f t="shared" si="2677"/>
        <v>10</v>
      </c>
      <c r="ON48" s="282">
        <f t="shared" si="2677"/>
        <v>10</v>
      </c>
      <c r="OO48" s="282">
        <f t="shared" si="2677"/>
        <v>10</v>
      </c>
      <c r="OP48" s="346">
        <f t="shared" si="2677"/>
        <v>10</v>
      </c>
      <c r="OQ48" s="282"/>
      <c r="OR48" s="282"/>
      <c r="OS48" s="282"/>
      <c r="OT48" s="282"/>
      <c r="OU48" s="282"/>
      <c r="OV48" s="282"/>
      <c r="OW48" s="282"/>
      <c r="OX48" s="282"/>
      <c r="OY48" s="282"/>
      <c r="OZ48" s="282"/>
      <c r="PA48" s="282"/>
      <c r="PB48" s="282"/>
      <c r="PC48" s="282"/>
      <c r="PD48" s="282"/>
      <c r="PE48" s="282"/>
      <c r="PF48" s="282"/>
      <c r="PG48" s="282"/>
      <c r="PH48" s="282"/>
      <c r="PI48" s="282"/>
      <c r="PJ48" s="282"/>
      <c r="PK48" s="282"/>
      <c r="PL48" s="282"/>
      <c r="PM48" s="282"/>
      <c r="PN48" s="282"/>
      <c r="PO48" s="282"/>
      <c r="PP48" s="282"/>
      <c r="PQ48" s="282"/>
      <c r="PR48" s="282"/>
      <c r="PS48" s="282"/>
      <c r="PT48" s="282"/>
      <c r="PU48" s="282"/>
      <c r="PV48" s="282"/>
      <c r="PW48" s="282"/>
      <c r="PX48" s="282"/>
      <c r="PY48" s="282"/>
      <c r="PZ48" s="282"/>
      <c r="QA48" s="282"/>
      <c r="QB48" s="282"/>
      <c r="QC48" s="282"/>
      <c r="QD48" s="282"/>
      <c r="QE48" s="282"/>
      <c r="QF48" s="282"/>
      <c r="QG48" s="282"/>
      <c r="QH48" s="282"/>
      <c r="QI48" s="282"/>
      <c r="QJ48" s="282"/>
      <c r="QK48" s="282"/>
      <c r="QL48" s="282"/>
      <c r="QM48" s="282"/>
      <c r="QN48" s="282"/>
      <c r="QO48" s="282"/>
      <c r="QP48" s="282"/>
      <c r="QQ48" s="282"/>
      <c r="QR48" s="282"/>
      <c r="QS48" s="282"/>
      <c r="QT48" s="282"/>
      <c r="QU48" s="282"/>
      <c r="QV48" s="282"/>
      <c r="QW48" s="282"/>
      <c r="QX48" s="282"/>
      <c r="QY48" s="282"/>
      <c r="QZ48" s="282"/>
      <c r="RA48" s="282"/>
      <c r="RB48" s="282"/>
      <c r="RC48" s="282"/>
      <c r="RD48" s="282"/>
      <c r="RE48" s="282"/>
      <c r="RF48" s="282"/>
      <c r="RG48" s="282"/>
      <c r="RH48" s="282"/>
      <c r="RI48" s="282"/>
      <c r="RJ48" s="282"/>
      <c r="RK48" s="282"/>
      <c r="RL48" s="282"/>
      <c r="RM48" s="282"/>
      <c r="RN48" s="282"/>
      <c r="RO48" s="282"/>
      <c r="RP48" s="282"/>
      <c r="RQ48" s="282"/>
      <c r="RR48" s="282"/>
      <c r="RS48" s="282"/>
      <c r="RT48" s="282"/>
      <c r="RU48" s="282"/>
      <c r="RV48" s="282"/>
      <c r="RW48" s="282"/>
      <c r="RX48" s="282"/>
      <c r="RY48" s="282"/>
      <c r="RZ48" s="282"/>
      <c r="SA48" s="282"/>
      <c r="SB48" s="282"/>
      <c r="SC48" s="282"/>
      <c r="SD48" s="282"/>
      <c r="SE48" s="282"/>
      <c r="SF48" s="282"/>
      <c r="SG48" s="282"/>
      <c r="SH48" s="282"/>
      <c r="SI48" s="282"/>
      <c r="SJ48" s="282"/>
      <c r="SK48" s="282"/>
      <c r="SL48" s="282"/>
      <c r="SM48" s="282"/>
      <c r="SN48" s="282"/>
      <c r="SO48" s="282"/>
      <c r="SP48" s="282"/>
      <c r="SQ48" s="282"/>
      <c r="SR48" s="282"/>
      <c r="SS48" s="282"/>
      <c r="ST48" s="282"/>
      <c r="SU48" s="282"/>
      <c r="SV48" s="282"/>
      <c r="SW48" s="282"/>
      <c r="SX48" s="282"/>
      <c r="SY48" s="282"/>
      <c r="SZ48" s="282"/>
      <c r="TA48" s="282"/>
      <c r="TB48" s="282"/>
      <c r="TC48" s="282"/>
      <c r="TD48" s="282"/>
      <c r="TE48" s="282"/>
      <c r="TF48" s="282"/>
      <c r="TG48" s="282"/>
      <c r="TH48" s="282"/>
      <c r="TI48" s="282"/>
      <c r="TJ48" s="282"/>
      <c r="TK48" s="282"/>
      <c r="TL48" s="282"/>
      <c r="TM48" s="282"/>
      <c r="TN48" s="282"/>
      <c r="TO48" s="282"/>
      <c r="TP48" s="282"/>
      <c r="TQ48" s="282"/>
      <c r="TR48" s="282"/>
      <c r="TS48" s="282"/>
      <c r="TT48" s="282"/>
      <c r="TU48" s="282"/>
      <c r="TV48" s="282"/>
      <c r="TW48" s="282"/>
      <c r="TX48" s="282"/>
      <c r="TY48" s="282"/>
      <c r="TZ48" s="282"/>
      <c r="UA48" s="282"/>
      <c r="UB48" s="282"/>
      <c r="UC48" s="282"/>
      <c r="UD48" s="282"/>
      <c r="UE48" s="282"/>
      <c r="UF48" s="282"/>
      <c r="UG48" s="282"/>
      <c r="UH48" s="282"/>
      <c r="UI48" s="282"/>
      <c r="UJ48" s="282"/>
      <c r="UK48" s="282"/>
      <c r="UL48" s="282"/>
      <c r="UM48" s="282"/>
      <c r="UN48" s="282"/>
      <c r="UO48" s="282"/>
      <c r="UP48" s="282"/>
      <c r="UQ48" s="282"/>
      <c r="UR48" s="282"/>
      <c r="US48" s="282"/>
      <c r="UT48" s="282"/>
      <c r="UU48" s="282"/>
      <c r="UV48" s="282"/>
      <c r="UW48" s="282"/>
      <c r="UX48" s="282"/>
      <c r="UY48" s="282"/>
      <c r="UZ48" s="282"/>
      <c r="VA48" s="282"/>
      <c r="VB48" s="282"/>
      <c r="VC48" s="282"/>
      <c r="VD48" s="282"/>
      <c r="VE48" s="282"/>
      <c r="VF48" s="282"/>
      <c r="VG48" s="282"/>
      <c r="VH48" s="282"/>
      <c r="VI48" s="282"/>
      <c r="VJ48" s="282"/>
      <c r="VK48" s="282"/>
      <c r="VL48" s="282"/>
      <c r="VM48" s="282"/>
      <c r="VN48" s="282"/>
      <c r="VO48" s="282"/>
      <c r="VP48" s="282"/>
      <c r="VQ48" s="282"/>
      <c r="VR48" s="282"/>
      <c r="VS48" s="282"/>
      <c r="VT48" s="282"/>
      <c r="VU48" s="282"/>
      <c r="VV48" s="282"/>
      <c r="VW48" s="282"/>
      <c r="VX48" s="282"/>
      <c r="VY48" s="282"/>
      <c r="VZ48" s="282"/>
      <c r="WA48" s="282"/>
      <c r="WB48" s="282"/>
      <c r="WC48" s="282"/>
      <c r="WD48" s="282"/>
      <c r="WE48" s="282"/>
      <c r="WF48" s="282"/>
      <c r="WG48" s="282"/>
      <c r="WH48" s="282"/>
      <c r="WI48" s="282"/>
      <c r="WJ48" s="282"/>
      <c r="WK48" s="282"/>
      <c r="WL48" s="282"/>
      <c r="WM48" s="282"/>
      <c r="WN48" s="282"/>
      <c r="WO48" s="282"/>
      <c r="WP48" s="282"/>
      <c r="WQ48" s="282"/>
      <c r="WR48" s="282"/>
      <c r="WS48" s="282"/>
      <c r="WT48" s="282"/>
      <c r="WU48" s="282"/>
      <c r="WV48" s="282"/>
      <c r="WW48" s="282"/>
      <c r="WX48" s="282"/>
      <c r="WY48" s="282"/>
      <c r="WZ48" s="282"/>
      <c r="XA48" s="282"/>
      <c r="XB48" s="282"/>
      <c r="XC48" s="282"/>
      <c r="XD48" s="282"/>
      <c r="XE48" s="282"/>
      <c r="XF48" s="282"/>
      <c r="XG48" s="282"/>
      <c r="XH48" s="282"/>
      <c r="XI48" s="282"/>
      <c r="XJ48" s="282"/>
      <c r="XK48" s="282"/>
      <c r="XL48" s="282"/>
      <c r="XM48" s="282"/>
      <c r="XN48" s="282"/>
      <c r="XO48" s="282"/>
      <c r="XP48" s="282"/>
      <c r="XQ48" s="282"/>
      <c r="XR48" s="282"/>
      <c r="XS48" s="282"/>
      <c r="XT48" s="282"/>
      <c r="XU48" s="282"/>
      <c r="XV48" s="282"/>
      <c r="XW48" s="282"/>
      <c r="XX48" s="282"/>
      <c r="XY48" s="282"/>
      <c r="XZ48" s="282"/>
      <c r="YA48" s="282"/>
      <c r="YB48" s="282"/>
      <c r="YC48" s="282"/>
      <c r="YD48" s="282"/>
      <c r="YE48" s="282"/>
      <c r="YF48" s="282"/>
      <c r="YG48" s="282"/>
      <c r="YH48" s="282"/>
      <c r="YI48" s="282"/>
      <c r="YJ48" s="282"/>
      <c r="YK48" s="282"/>
      <c r="YL48" s="282"/>
      <c r="YM48" s="282"/>
      <c r="YN48" s="282"/>
      <c r="YO48" s="282"/>
      <c r="YP48" s="282"/>
      <c r="YQ48" s="282"/>
      <c r="YR48" s="282"/>
      <c r="YS48" s="282"/>
      <c r="YT48" s="282"/>
      <c r="YU48" s="282"/>
      <c r="YV48" s="282"/>
      <c r="YW48" s="282"/>
      <c r="YX48" s="282"/>
      <c r="YY48" s="282"/>
      <c r="YZ48" s="282"/>
      <c r="ZA48" s="282"/>
      <c r="ZB48" s="282"/>
      <c r="ZC48" s="282"/>
      <c r="ZD48" s="282"/>
      <c r="ZE48" s="282"/>
      <c r="ZF48" s="282"/>
      <c r="ZG48" s="282"/>
      <c r="ZH48" s="282"/>
      <c r="ZI48" s="282"/>
      <c r="ZJ48" s="282"/>
      <c r="ZK48" s="282"/>
      <c r="ZL48" s="282"/>
      <c r="ZM48" s="282"/>
      <c r="ZN48" s="282"/>
      <c r="ZO48" s="282"/>
      <c r="ZP48" s="282"/>
      <c r="ZQ48" s="282"/>
      <c r="ZR48" s="282"/>
      <c r="ZS48" s="282"/>
      <c r="ZT48" s="282"/>
      <c r="ZU48" s="282"/>
      <c r="ZV48" s="282"/>
      <c r="ZW48" s="282"/>
      <c r="ZX48" s="282"/>
      <c r="ZY48" s="282"/>
      <c r="ZZ48" s="282"/>
      <c r="AAA48" s="282"/>
      <c r="AAB48" s="282"/>
      <c r="AAC48" s="282"/>
      <c r="AAD48" s="282"/>
      <c r="AAE48" s="282"/>
      <c r="AAF48" s="282"/>
      <c r="AAG48" s="282"/>
      <c r="AAH48" s="282"/>
      <c r="AAI48" s="282"/>
      <c r="AAJ48" s="282"/>
      <c r="AAK48" s="282"/>
      <c r="AAL48" s="282"/>
      <c r="AAM48" s="282"/>
      <c r="AAN48" s="282"/>
      <c r="AAO48" s="282"/>
      <c r="AAP48" s="282"/>
      <c r="AAQ48" s="282"/>
      <c r="AAR48" s="282"/>
      <c r="AAS48" s="282"/>
      <c r="AAT48" s="282"/>
      <c r="AAU48" s="282"/>
      <c r="AAV48" s="282"/>
      <c r="AAW48" s="282"/>
      <c r="AAX48" s="282"/>
      <c r="AAY48" s="282"/>
      <c r="AAZ48" s="282"/>
      <c r="ABA48" s="282"/>
      <c r="ABB48" s="282"/>
      <c r="ABC48" s="282"/>
      <c r="ABD48" s="282"/>
      <c r="ABE48" s="282"/>
      <c r="ABF48" s="282"/>
      <c r="ABG48" s="282"/>
      <c r="ABH48" s="282"/>
      <c r="ABI48" s="282"/>
      <c r="ABJ48" s="282"/>
      <c r="ABK48" s="282"/>
      <c r="ABL48" s="282"/>
      <c r="ABM48" s="282"/>
      <c r="ABN48" s="282"/>
      <c r="ABO48" s="282"/>
      <c r="ABP48" s="282"/>
      <c r="ABQ48" s="282"/>
      <c r="ABR48" s="282"/>
      <c r="ABS48" s="282"/>
      <c r="ABT48" s="282"/>
      <c r="ABU48" s="282"/>
      <c r="ABV48" s="282"/>
      <c r="ABW48" s="282"/>
      <c r="ABX48" s="282"/>
      <c r="ABY48" s="282"/>
      <c r="ABZ48" s="282"/>
      <c r="ACA48" s="282"/>
      <c r="ACB48" s="282"/>
      <c r="ACC48" s="282"/>
      <c r="ACD48" s="282"/>
      <c r="ACE48" s="282"/>
      <c r="ACF48" s="282"/>
      <c r="ACG48" s="282"/>
      <c r="ACH48" s="282"/>
      <c r="ACI48" s="282"/>
      <c r="ACJ48" s="282"/>
      <c r="ACK48" s="282"/>
      <c r="ACL48" s="282"/>
      <c r="ACM48" s="282"/>
      <c r="ACN48" s="282"/>
      <c r="ACO48" s="282"/>
      <c r="ACP48" s="282"/>
      <c r="ACQ48" s="282"/>
    </row>
    <row r="49" spans="1:877" x14ac:dyDescent="0.2">
      <c r="A49" s="15" t="s">
        <v>139</v>
      </c>
      <c r="B49" s="347">
        <f>+B53*31.1035/B47</f>
        <v>266.66666666666674</v>
      </c>
      <c r="C49" s="348">
        <f t="shared" ref="C49:M49" si="2678">+C53*31.1035/C47</f>
        <v>266.66666666666674</v>
      </c>
      <c r="D49" s="348">
        <f t="shared" si="2678"/>
        <v>266.66666666666669</v>
      </c>
      <c r="E49" s="348">
        <f t="shared" si="2678"/>
        <v>266.66666666666669</v>
      </c>
      <c r="F49" s="348">
        <f t="shared" si="2678"/>
        <v>266.66666666666669</v>
      </c>
      <c r="G49" s="348">
        <f t="shared" si="2678"/>
        <v>266.66666666666669</v>
      </c>
      <c r="H49" s="348">
        <f t="shared" si="2678"/>
        <v>266.66666666666669</v>
      </c>
      <c r="I49" s="348">
        <f t="shared" si="2678"/>
        <v>266.66666666666674</v>
      </c>
      <c r="J49" s="348">
        <f t="shared" si="2678"/>
        <v>266.66666666666674</v>
      </c>
      <c r="K49" s="348">
        <f t="shared" si="2678"/>
        <v>266.66666666666669</v>
      </c>
      <c r="L49" s="348">
        <f t="shared" si="2678"/>
        <v>266.66666666666674</v>
      </c>
      <c r="M49" s="348">
        <f t="shared" si="2678"/>
        <v>266.66666666666669</v>
      </c>
      <c r="N49" s="347">
        <f t="shared" ref="N49:R49" si="2679">+N53*31.1035/N47</f>
        <v>266.66666666666669</v>
      </c>
      <c r="O49" s="348">
        <f t="shared" si="2679"/>
        <v>266.66666666666669</v>
      </c>
      <c r="P49" s="348">
        <f t="shared" si="2679"/>
        <v>266.66666666666663</v>
      </c>
      <c r="Q49" s="349">
        <f t="shared" si="2679"/>
        <v>266.66666666666669</v>
      </c>
      <c r="R49" s="347">
        <f t="shared" si="2679"/>
        <v>266.66666666666674</v>
      </c>
      <c r="S49" s="348">
        <f t="shared" ref="S49:AC49" si="2680">+S53*31.1035/S47</f>
        <v>266.66666666666669</v>
      </c>
      <c r="T49" s="348">
        <f t="shared" si="2680"/>
        <v>266.66666666666669</v>
      </c>
      <c r="U49" s="348">
        <f t="shared" si="2680"/>
        <v>266.66666666666669</v>
      </c>
      <c r="V49" s="348">
        <f t="shared" si="2680"/>
        <v>266.66666666666669</v>
      </c>
      <c r="W49" s="348">
        <f t="shared" si="2680"/>
        <v>266.66666666666669</v>
      </c>
      <c r="X49" s="348">
        <f t="shared" si="2680"/>
        <v>266.66666666666669</v>
      </c>
      <c r="Y49" s="348">
        <f t="shared" si="2680"/>
        <v>266.66666666666669</v>
      </c>
      <c r="Z49" s="348">
        <f t="shared" si="2680"/>
        <v>266.66666666666669</v>
      </c>
      <c r="AA49" s="348">
        <f t="shared" si="2680"/>
        <v>266.66666666666674</v>
      </c>
      <c r="AB49" s="348">
        <f t="shared" si="2680"/>
        <v>266.66666666666669</v>
      </c>
      <c r="AC49" s="349">
        <f t="shared" si="2680"/>
        <v>266.66666666666674</v>
      </c>
      <c r="AD49" s="334">
        <f t="shared" ref="AD49:AD50" si="2681">+B49</f>
        <v>266.66666666666674</v>
      </c>
      <c r="AE49" s="334">
        <f t="shared" si="2663"/>
        <v>266.66666666666674</v>
      </c>
      <c r="AF49" s="334">
        <f t="shared" si="2663"/>
        <v>266.66666666666669</v>
      </c>
      <c r="AG49" s="334">
        <f t="shared" si="2663"/>
        <v>266.66666666666669</v>
      </c>
      <c r="AH49" s="334">
        <f t="shared" si="2663"/>
        <v>266.66666666666669</v>
      </c>
      <c r="AI49" s="334">
        <f t="shared" si="2663"/>
        <v>266.66666666666669</v>
      </c>
      <c r="AJ49" s="334">
        <f t="shared" si="2663"/>
        <v>266.66666666666669</v>
      </c>
      <c r="AK49" s="334">
        <f t="shared" si="2663"/>
        <v>266.66666666666674</v>
      </c>
      <c r="AL49" s="334">
        <f t="shared" si="2663"/>
        <v>266.66666666666674</v>
      </c>
      <c r="AM49" s="334">
        <f t="shared" si="2663"/>
        <v>266.66666666666669</v>
      </c>
      <c r="AN49" s="334">
        <f t="shared" si="2663"/>
        <v>266.66666666666674</v>
      </c>
      <c r="AO49" s="334">
        <f t="shared" si="2663"/>
        <v>266.66666666666669</v>
      </c>
      <c r="AP49" s="347">
        <f t="shared" ref="AP49:BN49" si="2682">+AP53*31.1035/AP47</f>
        <v>266.66666666666674</v>
      </c>
      <c r="AQ49" s="348">
        <f t="shared" si="2682"/>
        <v>266.66666666666674</v>
      </c>
      <c r="AR49" s="348">
        <f t="shared" si="2682"/>
        <v>266.66666666666674</v>
      </c>
      <c r="AS49" s="348">
        <f t="shared" si="2682"/>
        <v>266.66666666666674</v>
      </c>
      <c r="AT49" s="348">
        <f t="shared" si="2682"/>
        <v>266.66666666666674</v>
      </c>
      <c r="AU49" s="348">
        <f t="shared" si="2682"/>
        <v>266.66666666666674</v>
      </c>
      <c r="AV49" s="348">
        <f t="shared" si="2682"/>
        <v>266.66666666666674</v>
      </c>
      <c r="AW49" s="348">
        <f t="shared" si="2682"/>
        <v>266.66666666666674</v>
      </c>
      <c r="AX49" s="348">
        <f t="shared" si="2682"/>
        <v>266.66666666666674</v>
      </c>
      <c r="AY49" s="348">
        <f t="shared" si="2682"/>
        <v>266.66666666666674</v>
      </c>
      <c r="AZ49" s="348">
        <f t="shared" si="2682"/>
        <v>266.66666666666674</v>
      </c>
      <c r="BA49" s="348">
        <f t="shared" si="2682"/>
        <v>266.66666666666674</v>
      </c>
      <c r="BB49" s="348">
        <f t="shared" si="2682"/>
        <v>266.66666666666674</v>
      </c>
      <c r="BC49" s="348">
        <f t="shared" si="2682"/>
        <v>266.66666666666674</v>
      </c>
      <c r="BD49" s="348">
        <f t="shared" si="2682"/>
        <v>266.66666666666674</v>
      </c>
      <c r="BE49" s="348">
        <f t="shared" si="2682"/>
        <v>266.66666666666674</v>
      </c>
      <c r="BF49" s="348">
        <f t="shared" si="2682"/>
        <v>266.66666666666674</v>
      </c>
      <c r="BG49" s="348">
        <f t="shared" si="2682"/>
        <v>266.66666666666674</v>
      </c>
      <c r="BH49" s="348">
        <f t="shared" si="2682"/>
        <v>266.66666666666674</v>
      </c>
      <c r="BI49" s="348">
        <f t="shared" si="2682"/>
        <v>266.66666666666674</v>
      </c>
      <c r="BJ49" s="348">
        <f t="shared" si="2682"/>
        <v>266.66666666666674</v>
      </c>
      <c r="BK49" s="348">
        <f t="shared" si="2682"/>
        <v>266.66666666666674</v>
      </c>
      <c r="BL49" s="348">
        <f t="shared" si="2682"/>
        <v>266.66666666666674</v>
      </c>
      <c r="BM49" s="348">
        <f t="shared" si="2682"/>
        <v>266.66666666666674</v>
      </c>
      <c r="BN49" s="349">
        <f t="shared" si="2682"/>
        <v>266.66666666666674</v>
      </c>
      <c r="BO49" s="347">
        <f t="shared" ref="BO49:CM49" si="2683">+BO53*31.1035/BO47</f>
        <v>266.66666666666674</v>
      </c>
      <c r="BP49" s="348">
        <f t="shared" si="2683"/>
        <v>266.66666666666674</v>
      </c>
      <c r="BQ49" s="348">
        <f t="shared" si="2683"/>
        <v>266.66666666666674</v>
      </c>
      <c r="BR49" s="348">
        <f t="shared" si="2683"/>
        <v>266.66666666666674</v>
      </c>
      <c r="BS49" s="348">
        <f t="shared" si="2683"/>
        <v>266.66666666666674</v>
      </c>
      <c r="BT49" s="348">
        <f t="shared" si="2683"/>
        <v>266.66666666666674</v>
      </c>
      <c r="BU49" s="348">
        <f t="shared" si="2683"/>
        <v>266.66666666666674</v>
      </c>
      <c r="BV49" s="348">
        <f t="shared" si="2683"/>
        <v>266.66666666666674</v>
      </c>
      <c r="BW49" s="348">
        <f t="shared" si="2683"/>
        <v>266.66666666666674</v>
      </c>
      <c r="BX49" s="348">
        <f t="shared" si="2683"/>
        <v>266.66666666666674</v>
      </c>
      <c r="BY49" s="348">
        <f t="shared" si="2683"/>
        <v>266.66666666666674</v>
      </c>
      <c r="BZ49" s="348">
        <f t="shared" si="2683"/>
        <v>266.66666666666674</v>
      </c>
      <c r="CA49" s="348">
        <f t="shared" si="2683"/>
        <v>266.66666666666674</v>
      </c>
      <c r="CB49" s="348">
        <f t="shared" si="2683"/>
        <v>266.66666666666674</v>
      </c>
      <c r="CC49" s="348">
        <f t="shared" si="2683"/>
        <v>266.66666666666674</v>
      </c>
      <c r="CD49" s="348">
        <f t="shared" si="2683"/>
        <v>266.66666666666674</v>
      </c>
      <c r="CE49" s="348">
        <f t="shared" si="2683"/>
        <v>266.66666666666674</v>
      </c>
      <c r="CF49" s="348">
        <f t="shared" si="2683"/>
        <v>266.66666666666674</v>
      </c>
      <c r="CG49" s="348">
        <f t="shared" si="2683"/>
        <v>266.66666666666674</v>
      </c>
      <c r="CH49" s="348">
        <f t="shared" si="2683"/>
        <v>266.66666666666674</v>
      </c>
      <c r="CI49" s="348">
        <f t="shared" si="2683"/>
        <v>266.66666666666674</v>
      </c>
      <c r="CJ49" s="348">
        <f t="shared" si="2683"/>
        <v>266.66666666666674</v>
      </c>
      <c r="CK49" s="348">
        <f t="shared" si="2683"/>
        <v>266.66666666666674</v>
      </c>
      <c r="CL49" s="348">
        <f t="shared" si="2683"/>
        <v>266.66666666666674</v>
      </c>
      <c r="CM49" s="348">
        <f t="shared" si="2683"/>
        <v>266.66666666666674</v>
      </c>
      <c r="CN49" s="348">
        <f t="shared" ref="CN49:CR49" si="2684">+CN53*31.1035/CN47</f>
        <v>266.66666666666674</v>
      </c>
      <c r="CO49" s="348">
        <f t="shared" si="2684"/>
        <v>266.66666666666674</v>
      </c>
      <c r="CP49" s="348">
        <f t="shared" si="2684"/>
        <v>266.66666666666674</v>
      </c>
      <c r="CQ49" s="348">
        <f t="shared" si="2684"/>
        <v>266.66666666666674</v>
      </c>
      <c r="CR49" s="348">
        <f t="shared" si="2684"/>
        <v>266.66666666666674</v>
      </c>
      <c r="CS49" s="349">
        <f t="shared" ref="CS49:DU49" si="2685">+CS53*31.1035/CS47</f>
        <v>266.66666666666674</v>
      </c>
      <c r="CT49" s="347">
        <f t="shared" si="2685"/>
        <v>266.66666666666669</v>
      </c>
      <c r="CU49" s="348">
        <f t="shared" si="2685"/>
        <v>266.66666666666669</v>
      </c>
      <c r="CV49" s="348">
        <f t="shared" si="2685"/>
        <v>266.66666666666669</v>
      </c>
      <c r="CW49" s="348">
        <f t="shared" si="2685"/>
        <v>266.66666666666669</v>
      </c>
      <c r="CX49" s="348">
        <f t="shared" si="2685"/>
        <v>266.66666666666674</v>
      </c>
      <c r="CY49" s="348">
        <f t="shared" si="2685"/>
        <v>266.66666666666669</v>
      </c>
      <c r="CZ49" s="348">
        <f t="shared" si="2685"/>
        <v>266.66666666666669</v>
      </c>
      <c r="DA49" s="348">
        <f t="shared" si="2685"/>
        <v>266.66666666666669</v>
      </c>
      <c r="DB49" s="348">
        <f t="shared" si="2685"/>
        <v>266.66666666666669</v>
      </c>
      <c r="DC49" s="348">
        <f t="shared" si="2685"/>
        <v>266.66666666666674</v>
      </c>
      <c r="DD49" s="348">
        <f t="shared" si="2685"/>
        <v>266.66666666666669</v>
      </c>
      <c r="DE49" s="348">
        <f t="shared" si="2685"/>
        <v>266.66666666666669</v>
      </c>
      <c r="DF49" s="348">
        <f t="shared" si="2685"/>
        <v>266.66666666666669</v>
      </c>
      <c r="DG49" s="348">
        <f t="shared" si="2685"/>
        <v>266.66666666666669</v>
      </c>
      <c r="DH49" s="348">
        <f t="shared" si="2685"/>
        <v>266.66666666666674</v>
      </c>
      <c r="DI49" s="348">
        <f t="shared" si="2685"/>
        <v>266.66666666666669</v>
      </c>
      <c r="DJ49" s="348">
        <f t="shared" si="2685"/>
        <v>266.66666666666669</v>
      </c>
      <c r="DK49" s="348">
        <f t="shared" si="2685"/>
        <v>266.66666666666669</v>
      </c>
      <c r="DL49" s="348">
        <f t="shared" si="2685"/>
        <v>266.66666666666669</v>
      </c>
      <c r="DM49" s="348">
        <f t="shared" si="2685"/>
        <v>266.66666666666674</v>
      </c>
      <c r="DN49" s="348">
        <f t="shared" si="2685"/>
        <v>266.66666666666674</v>
      </c>
      <c r="DO49" s="348">
        <f t="shared" si="2685"/>
        <v>266.66666666666669</v>
      </c>
      <c r="DP49" s="348">
        <f t="shared" si="2685"/>
        <v>266.66666666666669</v>
      </c>
      <c r="DQ49" s="348">
        <f t="shared" si="2685"/>
        <v>266.66666666666669</v>
      </c>
      <c r="DR49" s="348">
        <f t="shared" si="2685"/>
        <v>266.66666666666669</v>
      </c>
      <c r="DS49" s="348">
        <f t="shared" si="2685"/>
        <v>266.66666666666669</v>
      </c>
      <c r="DT49" s="348">
        <f t="shared" si="2685"/>
        <v>266.66666666666669</v>
      </c>
      <c r="DU49" s="348">
        <f t="shared" si="2685"/>
        <v>266.66666666666669</v>
      </c>
      <c r="DV49" s="347">
        <f t="shared" ref="DV49:EW49" si="2686">+DV53*31.1035/DV47</f>
        <v>266.66666666666663</v>
      </c>
      <c r="DW49" s="348">
        <f t="shared" si="2686"/>
        <v>266.66666666666663</v>
      </c>
      <c r="DX49" s="348">
        <f t="shared" si="2686"/>
        <v>266.66666666666663</v>
      </c>
      <c r="DY49" s="348">
        <f t="shared" si="2686"/>
        <v>266.66666666666663</v>
      </c>
      <c r="DZ49" s="348">
        <f t="shared" si="2686"/>
        <v>266.66666666666663</v>
      </c>
      <c r="EA49" s="348">
        <f t="shared" si="2686"/>
        <v>266.66666666666663</v>
      </c>
      <c r="EB49" s="348">
        <f t="shared" si="2686"/>
        <v>266.66666666666669</v>
      </c>
      <c r="EC49" s="348">
        <f t="shared" si="2686"/>
        <v>266.66666666666663</v>
      </c>
      <c r="ED49" s="348">
        <f t="shared" si="2686"/>
        <v>266.66666666666663</v>
      </c>
      <c r="EE49" s="348">
        <f t="shared" si="2686"/>
        <v>266.66666666666663</v>
      </c>
      <c r="EF49" s="348">
        <f t="shared" si="2686"/>
        <v>266.66666666666663</v>
      </c>
      <c r="EG49" s="348">
        <f t="shared" si="2686"/>
        <v>266.66666666666663</v>
      </c>
      <c r="EH49" s="348">
        <f t="shared" si="2686"/>
        <v>266.66666666666663</v>
      </c>
      <c r="EI49" s="348">
        <f t="shared" si="2686"/>
        <v>266.66666666666669</v>
      </c>
      <c r="EJ49" s="348">
        <f t="shared" si="2686"/>
        <v>266.66666666666663</v>
      </c>
      <c r="EK49" s="348">
        <f t="shared" si="2686"/>
        <v>266.66666666666663</v>
      </c>
      <c r="EL49" s="348">
        <f t="shared" si="2686"/>
        <v>266.66666666666663</v>
      </c>
      <c r="EM49" s="348">
        <f t="shared" si="2686"/>
        <v>266.66666666666663</v>
      </c>
      <c r="EN49" s="348">
        <f t="shared" si="2686"/>
        <v>266.66666666666669</v>
      </c>
      <c r="EO49" s="348">
        <f t="shared" si="2686"/>
        <v>266.66666666666663</v>
      </c>
      <c r="EP49" s="348">
        <f t="shared" si="2686"/>
        <v>266.66666666666669</v>
      </c>
      <c r="EQ49" s="348">
        <f t="shared" si="2686"/>
        <v>266.66666666666663</v>
      </c>
      <c r="ER49" s="348">
        <f t="shared" si="2686"/>
        <v>266.66666666666663</v>
      </c>
      <c r="ES49" s="348">
        <f t="shared" si="2686"/>
        <v>266.66666666666663</v>
      </c>
      <c r="ET49" s="348">
        <f t="shared" si="2686"/>
        <v>266.66666666666663</v>
      </c>
      <c r="EU49" s="348">
        <f t="shared" si="2686"/>
        <v>266.66666666666663</v>
      </c>
      <c r="EV49" s="348">
        <f t="shared" si="2686"/>
        <v>266.66666666666669</v>
      </c>
      <c r="EW49" s="348">
        <f t="shared" si="2686"/>
        <v>266.66666666666669</v>
      </c>
      <c r="EX49" s="348">
        <f t="shared" ref="EX49:GB49" si="2687">+EX53*31.1035/EX47</f>
        <v>266.66666666666669</v>
      </c>
      <c r="EY49" s="348">
        <f t="shared" si="2687"/>
        <v>266.66666666666663</v>
      </c>
      <c r="EZ49" s="348">
        <f t="shared" si="2687"/>
        <v>266.66666666666669</v>
      </c>
      <c r="FA49" s="347">
        <f t="shared" si="2687"/>
        <v>266.66666666666669</v>
      </c>
      <c r="FB49" s="348">
        <f t="shared" si="2687"/>
        <v>266.66666666666669</v>
      </c>
      <c r="FC49" s="348">
        <f t="shared" si="2687"/>
        <v>266.66666666666669</v>
      </c>
      <c r="FD49" s="348">
        <f t="shared" si="2687"/>
        <v>266.66666666666669</v>
      </c>
      <c r="FE49" s="348">
        <f t="shared" si="2687"/>
        <v>266.66666666666669</v>
      </c>
      <c r="FF49" s="348">
        <f t="shared" si="2687"/>
        <v>266.66666666666669</v>
      </c>
      <c r="FG49" s="348">
        <f t="shared" si="2687"/>
        <v>266.66666666666669</v>
      </c>
      <c r="FH49" s="348">
        <f t="shared" si="2687"/>
        <v>266.66666666666669</v>
      </c>
      <c r="FI49" s="348">
        <f t="shared" si="2687"/>
        <v>266.66666666666669</v>
      </c>
      <c r="FJ49" s="348">
        <f t="shared" si="2687"/>
        <v>266.66666666666669</v>
      </c>
      <c r="FK49" s="348">
        <f t="shared" si="2687"/>
        <v>266.66666666666669</v>
      </c>
      <c r="FL49" s="348">
        <f t="shared" si="2687"/>
        <v>266.66666666666669</v>
      </c>
      <c r="FM49" s="348">
        <f t="shared" si="2687"/>
        <v>266.66666666666669</v>
      </c>
      <c r="FN49" s="348">
        <f t="shared" si="2687"/>
        <v>266.66666666666669</v>
      </c>
      <c r="FO49" s="348">
        <f t="shared" si="2687"/>
        <v>266.66666666666669</v>
      </c>
      <c r="FP49" s="348">
        <f t="shared" si="2687"/>
        <v>266.66666666666669</v>
      </c>
      <c r="FQ49" s="348">
        <f t="shared" si="2687"/>
        <v>266.66666666666669</v>
      </c>
      <c r="FR49" s="348">
        <f t="shared" si="2687"/>
        <v>266.66666666666669</v>
      </c>
      <c r="FS49" s="348">
        <f t="shared" si="2687"/>
        <v>266.66666666666663</v>
      </c>
      <c r="FT49" s="348">
        <f t="shared" si="2687"/>
        <v>266.66666666666669</v>
      </c>
      <c r="FU49" s="348">
        <f t="shared" si="2687"/>
        <v>266.66666666666669</v>
      </c>
      <c r="FV49" s="348">
        <f t="shared" si="2687"/>
        <v>266.66666666666669</v>
      </c>
      <c r="FW49" s="348">
        <f t="shared" si="2687"/>
        <v>266.66666666666669</v>
      </c>
      <c r="FX49" s="348">
        <f t="shared" si="2687"/>
        <v>266.66666666666669</v>
      </c>
      <c r="FY49" s="348">
        <f t="shared" si="2687"/>
        <v>266.66666666666669</v>
      </c>
      <c r="FZ49" s="348">
        <f t="shared" si="2687"/>
        <v>266.66666666666669</v>
      </c>
      <c r="GA49" s="348">
        <f t="shared" si="2687"/>
        <v>266.66666666666669</v>
      </c>
      <c r="GB49" s="348">
        <f t="shared" si="2687"/>
        <v>266.66666666666669</v>
      </c>
      <c r="GC49" s="348">
        <f t="shared" ref="GC49:HF49" si="2688">+GC53*31.1035/GC47</f>
        <v>266.66666666666669</v>
      </c>
      <c r="GD49" s="348">
        <f t="shared" si="2688"/>
        <v>266.66666666666669</v>
      </c>
      <c r="GE49" s="347">
        <f t="shared" si="2688"/>
        <v>266.66666666666669</v>
      </c>
      <c r="GF49" s="348">
        <f t="shared" si="2688"/>
        <v>266.66666666666669</v>
      </c>
      <c r="GG49" s="348">
        <f t="shared" si="2688"/>
        <v>266.66666666666669</v>
      </c>
      <c r="GH49" s="348">
        <f t="shared" si="2688"/>
        <v>266.66666666666669</v>
      </c>
      <c r="GI49" s="348">
        <f t="shared" si="2688"/>
        <v>266.66666666666674</v>
      </c>
      <c r="GJ49" s="348">
        <f t="shared" si="2688"/>
        <v>266.66666666666669</v>
      </c>
      <c r="GK49" s="348">
        <f t="shared" si="2688"/>
        <v>266.66666666666669</v>
      </c>
      <c r="GL49" s="348">
        <f t="shared" si="2688"/>
        <v>266.66666666666669</v>
      </c>
      <c r="GM49" s="348">
        <f t="shared" si="2688"/>
        <v>266.66666666666669</v>
      </c>
      <c r="GN49" s="348">
        <f t="shared" si="2688"/>
        <v>266.66666666666674</v>
      </c>
      <c r="GO49" s="348">
        <f t="shared" si="2688"/>
        <v>266.66666666666669</v>
      </c>
      <c r="GP49" s="348">
        <f t="shared" si="2688"/>
        <v>266.66666666666669</v>
      </c>
      <c r="GQ49" s="348">
        <f t="shared" si="2688"/>
        <v>266.66666666666674</v>
      </c>
      <c r="GR49" s="348">
        <f t="shared" si="2688"/>
        <v>266.66666666666669</v>
      </c>
      <c r="GS49" s="348">
        <f t="shared" si="2688"/>
        <v>266.66666666666669</v>
      </c>
      <c r="GT49" s="348">
        <f t="shared" si="2688"/>
        <v>266.66666666666669</v>
      </c>
      <c r="GU49" s="348">
        <f t="shared" si="2688"/>
        <v>266.66666666666669</v>
      </c>
      <c r="GV49" s="348">
        <f t="shared" si="2688"/>
        <v>266.66666666666669</v>
      </c>
      <c r="GW49" s="348">
        <f t="shared" si="2688"/>
        <v>266.66666666666669</v>
      </c>
      <c r="GX49" s="348">
        <f t="shared" si="2688"/>
        <v>266.66666666666674</v>
      </c>
      <c r="GY49" s="348">
        <f t="shared" si="2688"/>
        <v>266.66666666666669</v>
      </c>
      <c r="GZ49" s="348">
        <f t="shared" si="2688"/>
        <v>266.66666666666669</v>
      </c>
      <c r="HA49" s="348">
        <f t="shared" si="2688"/>
        <v>266.66666666666669</v>
      </c>
      <c r="HB49" s="348">
        <f t="shared" si="2688"/>
        <v>266.66666666666669</v>
      </c>
      <c r="HC49" s="348">
        <f t="shared" si="2688"/>
        <v>266.66666666666669</v>
      </c>
      <c r="HD49" s="348">
        <f t="shared" si="2688"/>
        <v>266.66666666666674</v>
      </c>
      <c r="HE49" s="348">
        <f t="shared" si="2688"/>
        <v>266.66666666666674</v>
      </c>
      <c r="HF49" s="348">
        <f t="shared" si="2688"/>
        <v>266.66666666666669</v>
      </c>
      <c r="HG49" s="348">
        <f t="shared" ref="HG49:IK49" si="2689">+HG53*31.1035/HG47</f>
        <v>266.66666666666669</v>
      </c>
      <c r="HH49" s="348">
        <f t="shared" si="2689"/>
        <v>266.66666666666669</v>
      </c>
      <c r="HI49" s="349">
        <f t="shared" si="2689"/>
        <v>266.66666666666669</v>
      </c>
      <c r="HJ49" s="347">
        <f t="shared" si="2689"/>
        <v>266.66666666666669</v>
      </c>
      <c r="HK49" s="348">
        <f t="shared" si="2689"/>
        <v>266.66666666666669</v>
      </c>
      <c r="HL49" s="348">
        <f t="shared" si="2689"/>
        <v>266.66666666666669</v>
      </c>
      <c r="HM49" s="348">
        <f t="shared" si="2689"/>
        <v>266.66666666666669</v>
      </c>
      <c r="HN49" s="348">
        <f t="shared" si="2689"/>
        <v>266.66666666666669</v>
      </c>
      <c r="HO49" s="348">
        <f t="shared" si="2689"/>
        <v>266.66666666666669</v>
      </c>
      <c r="HP49" s="348">
        <f t="shared" si="2689"/>
        <v>266.66666666666674</v>
      </c>
      <c r="HQ49" s="348">
        <f t="shared" si="2689"/>
        <v>266.66666666666669</v>
      </c>
      <c r="HR49" s="348">
        <f t="shared" si="2689"/>
        <v>266.66666666666669</v>
      </c>
      <c r="HS49" s="348">
        <f t="shared" si="2689"/>
        <v>266.66666666666669</v>
      </c>
      <c r="HT49" s="348">
        <f t="shared" si="2689"/>
        <v>266.66666666666669</v>
      </c>
      <c r="HU49" s="348">
        <f t="shared" si="2689"/>
        <v>266.66666666666669</v>
      </c>
      <c r="HV49" s="348">
        <f t="shared" si="2689"/>
        <v>266.66666666666669</v>
      </c>
      <c r="HW49" s="348">
        <f t="shared" si="2689"/>
        <v>266.66666666666674</v>
      </c>
      <c r="HX49" s="348">
        <f t="shared" si="2689"/>
        <v>266.66666666666669</v>
      </c>
      <c r="HY49" s="348">
        <f t="shared" si="2689"/>
        <v>266.66666666666669</v>
      </c>
      <c r="HZ49" s="348">
        <f t="shared" si="2689"/>
        <v>266.66666666666669</v>
      </c>
      <c r="IA49" s="348">
        <f t="shared" si="2689"/>
        <v>266.66666666666669</v>
      </c>
      <c r="IB49" s="348">
        <f t="shared" si="2689"/>
        <v>266.66666666666669</v>
      </c>
      <c r="IC49" s="348">
        <f t="shared" si="2689"/>
        <v>266.66666666666669</v>
      </c>
      <c r="ID49" s="348">
        <f t="shared" si="2689"/>
        <v>266.66666666666669</v>
      </c>
      <c r="IE49" s="348">
        <f t="shared" si="2689"/>
        <v>266.66666666666669</v>
      </c>
      <c r="IF49" s="348">
        <f t="shared" si="2689"/>
        <v>266.66666666666669</v>
      </c>
      <c r="IG49" s="348">
        <f t="shared" si="2689"/>
        <v>266.66666666666669</v>
      </c>
      <c r="IH49" s="348">
        <f t="shared" si="2689"/>
        <v>266.66666666666669</v>
      </c>
      <c r="II49" s="348">
        <f t="shared" si="2689"/>
        <v>266.66666666666669</v>
      </c>
      <c r="IJ49" s="348">
        <f t="shared" si="2689"/>
        <v>266.66666666666669</v>
      </c>
      <c r="IK49" s="348">
        <f t="shared" si="2689"/>
        <v>266.66666666666674</v>
      </c>
      <c r="IL49" s="348">
        <f t="shared" ref="IL49:JO49" si="2690">+IL53*31.1035/IL47</f>
        <v>266.66666666666669</v>
      </c>
      <c r="IM49" s="348">
        <f t="shared" si="2690"/>
        <v>266.66666666666669</v>
      </c>
      <c r="IN49" s="347">
        <f t="shared" si="2690"/>
        <v>266.66666666666674</v>
      </c>
      <c r="IO49" s="348">
        <f t="shared" si="2690"/>
        <v>266.66666666666674</v>
      </c>
      <c r="IP49" s="348">
        <f t="shared" si="2690"/>
        <v>266.66666666666674</v>
      </c>
      <c r="IQ49" s="348">
        <f t="shared" si="2690"/>
        <v>266.66666666666674</v>
      </c>
      <c r="IR49" s="348">
        <f t="shared" si="2690"/>
        <v>266.66666666666674</v>
      </c>
      <c r="IS49" s="348">
        <f t="shared" si="2690"/>
        <v>266.66666666666674</v>
      </c>
      <c r="IT49" s="348">
        <f t="shared" si="2690"/>
        <v>266.66666666666674</v>
      </c>
      <c r="IU49" s="348">
        <f t="shared" si="2690"/>
        <v>266.66666666666674</v>
      </c>
      <c r="IV49" s="348">
        <f t="shared" si="2690"/>
        <v>266.66666666666674</v>
      </c>
      <c r="IW49" s="348">
        <f t="shared" si="2690"/>
        <v>266.66666666666674</v>
      </c>
      <c r="IX49" s="348">
        <f t="shared" si="2690"/>
        <v>266.66666666666674</v>
      </c>
      <c r="IY49" s="348">
        <f t="shared" si="2690"/>
        <v>266.66666666666674</v>
      </c>
      <c r="IZ49" s="348">
        <f t="shared" si="2690"/>
        <v>266.66666666666674</v>
      </c>
      <c r="JA49" s="348">
        <f t="shared" si="2690"/>
        <v>266.66666666666674</v>
      </c>
      <c r="JB49" s="348">
        <f t="shared" si="2690"/>
        <v>266.66666666666674</v>
      </c>
      <c r="JC49" s="348">
        <f t="shared" si="2690"/>
        <v>266.66666666666674</v>
      </c>
      <c r="JD49" s="348">
        <f t="shared" si="2690"/>
        <v>266.66666666666674</v>
      </c>
      <c r="JE49" s="348">
        <f t="shared" si="2690"/>
        <v>266.66666666666674</v>
      </c>
      <c r="JF49" s="348">
        <f t="shared" si="2690"/>
        <v>266.66666666666674</v>
      </c>
      <c r="JG49" s="348">
        <f t="shared" si="2690"/>
        <v>266.66666666666674</v>
      </c>
      <c r="JH49" s="348">
        <f t="shared" si="2690"/>
        <v>266.66666666666674</v>
      </c>
      <c r="JI49" s="348">
        <f t="shared" si="2690"/>
        <v>266.66666666666674</v>
      </c>
      <c r="JJ49" s="348">
        <f t="shared" si="2690"/>
        <v>266.66666666666674</v>
      </c>
      <c r="JK49" s="348">
        <f t="shared" si="2690"/>
        <v>266.66666666666674</v>
      </c>
      <c r="JL49" s="348">
        <f t="shared" si="2690"/>
        <v>266.66666666666674</v>
      </c>
      <c r="JM49" s="348">
        <f t="shared" si="2690"/>
        <v>266.66666666666674</v>
      </c>
      <c r="JN49" s="348">
        <f t="shared" si="2690"/>
        <v>266.66666666666674</v>
      </c>
      <c r="JO49" s="348">
        <f t="shared" si="2690"/>
        <v>266.66666666666674</v>
      </c>
      <c r="JP49" s="348">
        <f t="shared" ref="JP49:KT49" si="2691">+JP53*31.1035/JP47</f>
        <v>266.66666666666674</v>
      </c>
      <c r="JQ49" s="348">
        <f t="shared" si="2691"/>
        <v>266.66666666666674</v>
      </c>
      <c r="JR49" s="349">
        <f t="shared" si="2691"/>
        <v>266.66666666666674</v>
      </c>
      <c r="JS49" s="347">
        <f t="shared" si="2691"/>
        <v>266.66666666666674</v>
      </c>
      <c r="JT49" s="348">
        <f t="shared" si="2691"/>
        <v>266.66666666666674</v>
      </c>
      <c r="JU49" s="348">
        <f t="shared" si="2691"/>
        <v>266.66666666666674</v>
      </c>
      <c r="JV49" s="348">
        <f t="shared" si="2691"/>
        <v>266.66666666666674</v>
      </c>
      <c r="JW49" s="348">
        <f t="shared" si="2691"/>
        <v>266.66666666666674</v>
      </c>
      <c r="JX49" s="348">
        <f t="shared" si="2691"/>
        <v>266.66666666666674</v>
      </c>
      <c r="JY49" s="348">
        <f t="shared" si="2691"/>
        <v>266.66666666666674</v>
      </c>
      <c r="JZ49" s="348">
        <f t="shared" si="2691"/>
        <v>266.66666666666674</v>
      </c>
      <c r="KA49" s="348">
        <f t="shared" si="2691"/>
        <v>266.66666666666674</v>
      </c>
      <c r="KB49" s="348">
        <f t="shared" si="2691"/>
        <v>266.66666666666674</v>
      </c>
      <c r="KC49" s="348">
        <f t="shared" si="2691"/>
        <v>266.66666666666674</v>
      </c>
      <c r="KD49" s="348">
        <f t="shared" si="2691"/>
        <v>266.66666666666674</v>
      </c>
      <c r="KE49" s="348">
        <f t="shared" si="2691"/>
        <v>266.66666666666674</v>
      </c>
      <c r="KF49" s="348">
        <f t="shared" si="2691"/>
        <v>266.66666666666674</v>
      </c>
      <c r="KG49" s="348">
        <f t="shared" si="2691"/>
        <v>266.66666666666674</v>
      </c>
      <c r="KH49" s="348">
        <f t="shared" si="2691"/>
        <v>266.66666666666674</v>
      </c>
      <c r="KI49" s="348">
        <f t="shared" si="2691"/>
        <v>266.66666666666674</v>
      </c>
      <c r="KJ49" s="348">
        <f t="shared" si="2691"/>
        <v>266.66666666666674</v>
      </c>
      <c r="KK49" s="348">
        <f t="shared" si="2691"/>
        <v>266.66666666666674</v>
      </c>
      <c r="KL49" s="348">
        <f t="shared" si="2691"/>
        <v>266.66666666666674</v>
      </c>
      <c r="KM49" s="348">
        <f t="shared" si="2691"/>
        <v>266.66666666666674</v>
      </c>
      <c r="KN49" s="348">
        <f t="shared" si="2691"/>
        <v>266.66666666666674</v>
      </c>
      <c r="KO49" s="348">
        <f t="shared" si="2691"/>
        <v>266.66666666666674</v>
      </c>
      <c r="KP49" s="348">
        <f t="shared" si="2691"/>
        <v>266.66666666666674</v>
      </c>
      <c r="KQ49" s="348">
        <f t="shared" si="2691"/>
        <v>266.66666666666674</v>
      </c>
      <c r="KR49" s="348">
        <f t="shared" si="2691"/>
        <v>266.66666666666674</v>
      </c>
      <c r="KS49" s="348">
        <f t="shared" si="2691"/>
        <v>266.66666666666674</v>
      </c>
      <c r="KT49" s="348">
        <f t="shared" si="2691"/>
        <v>266.66666666666674</v>
      </c>
      <c r="KU49" s="348">
        <f t="shared" ref="KU49:LY49" si="2692">+KU53*31.1035/KU47</f>
        <v>266.66666666666674</v>
      </c>
      <c r="KV49" s="348">
        <f t="shared" si="2692"/>
        <v>266.66666666666674</v>
      </c>
      <c r="KW49" s="349">
        <f t="shared" si="2692"/>
        <v>266.66666666666674</v>
      </c>
      <c r="KX49" s="347">
        <f t="shared" si="2692"/>
        <v>266.66666666666669</v>
      </c>
      <c r="KY49" s="348">
        <f t="shared" si="2692"/>
        <v>266.66666666666669</v>
      </c>
      <c r="KZ49" s="348">
        <f t="shared" si="2692"/>
        <v>266.66666666666669</v>
      </c>
      <c r="LA49" s="348">
        <f t="shared" si="2692"/>
        <v>266.66666666666669</v>
      </c>
      <c r="LB49" s="348">
        <f t="shared" si="2692"/>
        <v>266.66666666666669</v>
      </c>
      <c r="LC49" s="348">
        <f t="shared" si="2692"/>
        <v>266.66666666666669</v>
      </c>
      <c r="LD49" s="348">
        <f t="shared" si="2692"/>
        <v>266.66666666666674</v>
      </c>
      <c r="LE49" s="348">
        <f t="shared" si="2692"/>
        <v>266.66666666666669</v>
      </c>
      <c r="LF49" s="348">
        <f t="shared" si="2692"/>
        <v>266.66666666666669</v>
      </c>
      <c r="LG49" s="348">
        <f t="shared" si="2692"/>
        <v>266.66666666666669</v>
      </c>
      <c r="LH49" s="348">
        <f t="shared" si="2692"/>
        <v>266.66666666666669</v>
      </c>
      <c r="LI49" s="348">
        <f t="shared" si="2692"/>
        <v>266.66666666666669</v>
      </c>
      <c r="LJ49" s="348">
        <f t="shared" si="2692"/>
        <v>266.66666666666669</v>
      </c>
      <c r="LK49" s="348">
        <f t="shared" si="2692"/>
        <v>266.66666666666674</v>
      </c>
      <c r="LL49" s="348">
        <f t="shared" si="2692"/>
        <v>266.66666666666669</v>
      </c>
      <c r="LM49" s="348">
        <f t="shared" si="2692"/>
        <v>266.66666666666669</v>
      </c>
      <c r="LN49" s="348">
        <f t="shared" si="2692"/>
        <v>266.66666666666669</v>
      </c>
      <c r="LO49" s="348">
        <f t="shared" si="2692"/>
        <v>266.66666666666669</v>
      </c>
      <c r="LP49" s="348">
        <f t="shared" si="2692"/>
        <v>266.66666666666669</v>
      </c>
      <c r="LQ49" s="348">
        <f t="shared" si="2692"/>
        <v>266.66666666666669</v>
      </c>
      <c r="LR49" s="348">
        <f t="shared" si="2692"/>
        <v>266.66666666666669</v>
      </c>
      <c r="LS49" s="348">
        <f t="shared" si="2692"/>
        <v>266.66666666666669</v>
      </c>
      <c r="LT49" s="348">
        <f t="shared" si="2692"/>
        <v>266.66666666666669</v>
      </c>
      <c r="LU49" s="348">
        <f t="shared" si="2692"/>
        <v>266.66666666666669</v>
      </c>
      <c r="LV49" s="348">
        <f t="shared" si="2692"/>
        <v>266.66666666666669</v>
      </c>
      <c r="LW49" s="348">
        <f t="shared" si="2692"/>
        <v>266.66666666666669</v>
      </c>
      <c r="LX49" s="348">
        <f t="shared" si="2692"/>
        <v>266.66666666666669</v>
      </c>
      <c r="LY49" s="348">
        <f t="shared" si="2692"/>
        <v>266.66666666666674</v>
      </c>
      <c r="LZ49" s="348">
        <f t="shared" ref="LZ49:NC49" si="2693">+LZ53*31.1035/LZ47</f>
        <v>266.66666666666669</v>
      </c>
      <c r="MA49" s="348">
        <f t="shared" si="2693"/>
        <v>266.66666666666669</v>
      </c>
      <c r="MB49" s="347">
        <f t="shared" si="2693"/>
        <v>266.66666666666674</v>
      </c>
      <c r="MC49" s="348">
        <f t="shared" si="2693"/>
        <v>266.66666666666674</v>
      </c>
      <c r="MD49" s="348">
        <f t="shared" si="2693"/>
        <v>266.66666666666674</v>
      </c>
      <c r="ME49" s="348">
        <f t="shared" si="2693"/>
        <v>266.66666666666674</v>
      </c>
      <c r="MF49" s="348">
        <f t="shared" si="2693"/>
        <v>266.66666666666674</v>
      </c>
      <c r="MG49" s="348">
        <f t="shared" si="2693"/>
        <v>266.66666666666674</v>
      </c>
      <c r="MH49" s="348">
        <f t="shared" si="2693"/>
        <v>266.66666666666674</v>
      </c>
      <c r="MI49" s="348">
        <f t="shared" si="2693"/>
        <v>266.66666666666674</v>
      </c>
      <c r="MJ49" s="348">
        <f t="shared" si="2693"/>
        <v>266.66666666666674</v>
      </c>
      <c r="MK49" s="348">
        <f t="shared" si="2693"/>
        <v>266.66666666666674</v>
      </c>
      <c r="ML49" s="348">
        <f t="shared" si="2693"/>
        <v>266.66666666666674</v>
      </c>
      <c r="MM49" s="348">
        <f t="shared" si="2693"/>
        <v>266.66666666666674</v>
      </c>
      <c r="MN49" s="348">
        <f t="shared" si="2693"/>
        <v>266.66666666666674</v>
      </c>
      <c r="MO49" s="348">
        <f t="shared" si="2693"/>
        <v>266.66666666666674</v>
      </c>
      <c r="MP49" s="348">
        <f t="shared" si="2693"/>
        <v>266.66666666666674</v>
      </c>
      <c r="MQ49" s="348">
        <f t="shared" si="2693"/>
        <v>266.66666666666674</v>
      </c>
      <c r="MR49" s="348">
        <f t="shared" si="2693"/>
        <v>266.66666666666674</v>
      </c>
      <c r="MS49" s="348">
        <f t="shared" si="2693"/>
        <v>266.66666666666674</v>
      </c>
      <c r="MT49" s="348">
        <f t="shared" si="2693"/>
        <v>266.66666666666674</v>
      </c>
      <c r="MU49" s="348">
        <f t="shared" si="2693"/>
        <v>266.66666666666674</v>
      </c>
      <c r="MV49" s="348">
        <f t="shared" si="2693"/>
        <v>266.66666666666674</v>
      </c>
      <c r="MW49" s="348">
        <f t="shared" si="2693"/>
        <v>266.66666666666674</v>
      </c>
      <c r="MX49" s="348">
        <f t="shared" si="2693"/>
        <v>266.66666666666674</v>
      </c>
      <c r="MY49" s="348">
        <f t="shared" si="2693"/>
        <v>266.66666666666674</v>
      </c>
      <c r="MZ49" s="348">
        <f t="shared" si="2693"/>
        <v>266.66666666666674</v>
      </c>
      <c r="NA49" s="348">
        <f t="shared" si="2693"/>
        <v>266.66666666666674</v>
      </c>
      <c r="NB49" s="348">
        <f t="shared" si="2693"/>
        <v>266.66666666666674</v>
      </c>
      <c r="NC49" s="348">
        <f t="shared" si="2693"/>
        <v>266.66666666666674</v>
      </c>
      <c r="ND49" s="348">
        <f t="shared" ref="ND49:OH49" si="2694">+ND53*31.1035/ND47</f>
        <v>266.66666666666674</v>
      </c>
      <c r="NE49" s="348">
        <f t="shared" si="2694"/>
        <v>266.66666666666674</v>
      </c>
      <c r="NF49" s="348">
        <f t="shared" si="2694"/>
        <v>266.66666666666674</v>
      </c>
      <c r="NG49" s="347">
        <f t="shared" si="2694"/>
        <v>266.66666666666663</v>
      </c>
      <c r="NH49" s="348">
        <f t="shared" si="2694"/>
        <v>266.66666666666663</v>
      </c>
      <c r="NI49" s="348">
        <f t="shared" si="2694"/>
        <v>266.66666666666663</v>
      </c>
      <c r="NJ49" s="348">
        <f t="shared" si="2694"/>
        <v>266.66666666666663</v>
      </c>
      <c r="NK49" s="348">
        <f t="shared" si="2694"/>
        <v>266.66666666666663</v>
      </c>
      <c r="NL49" s="348">
        <f t="shared" si="2694"/>
        <v>266.66666666666663</v>
      </c>
      <c r="NM49" s="348">
        <f t="shared" si="2694"/>
        <v>266.66666666666669</v>
      </c>
      <c r="NN49" s="348">
        <f t="shared" si="2694"/>
        <v>266.66666666666663</v>
      </c>
      <c r="NO49" s="348">
        <f t="shared" si="2694"/>
        <v>266.66666666666657</v>
      </c>
      <c r="NP49" s="348">
        <f t="shared" si="2694"/>
        <v>266.66666666666663</v>
      </c>
      <c r="NQ49" s="348">
        <f t="shared" si="2694"/>
        <v>266.66666666666669</v>
      </c>
      <c r="NR49" s="348">
        <f t="shared" si="2694"/>
        <v>266.66666666666663</v>
      </c>
      <c r="NS49" s="348">
        <f t="shared" si="2694"/>
        <v>266.66666666666657</v>
      </c>
      <c r="NT49" s="348">
        <f t="shared" si="2694"/>
        <v>266.66666666666669</v>
      </c>
      <c r="NU49" s="348">
        <f t="shared" si="2694"/>
        <v>266.66666666666663</v>
      </c>
      <c r="NV49" s="348">
        <f t="shared" si="2694"/>
        <v>266.66666666666663</v>
      </c>
      <c r="NW49" s="348">
        <f t="shared" si="2694"/>
        <v>266.66666666666663</v>
      </c>
      <c r="NX49" s="348">
        <f t="shared" si="2694"/>
        <v>266.66666666666657</v>
      </c>
      <c r="NY49" s="348">
        <f t="shared" si="2694"/>
        <v>266.66666666666663</v>
      </c>
      <c r="NZ49" s="348">
        <f t="shared" si="2694"/>
        <v>266.66666666666663</v>
      </c>
      <c r="OA49" s="348">
        <f t="shared" si="2694"/>
        <v>266.66666666666663</v>
      </c>
      <c r="OB49" s="348">
        <f t="shared" si="2694"/>
        <v>266.66666666666669</v>
      </c>
      <c r="OC49" s="348">
        <f t="shared" si="2694"/>
        <v>266.66666666666663</v>
      </c>
      <c r="OD49" s="348">
        <f t="shared" si="2694"/>
        <v>266.66666666666663</v>
      </c>
      <c r="OE49" s="348">
        <f t="shared" si="2694"/>
        <v>266.66666666666663</v>
      </c>
      <c r="OF49" s="348">
        <f t="shared" si="2694"/>
        <v>266.66666666666657</v>
      </c>
      <c r="OG49" s="348">
        <f t="shared" si="2694"/>
        <v>266.66666666666663</v>
      </c>
      <c r="OH49" s="348">
        <f t="shared" si="2694"/>
        <v>266.66666666666669</v>
      </c>
      <c r="OI49" s="348">
        <f t="shared" ref="OI49:OP49" si="2695">+OI53*31.1035/OI47</f>
        <v>266.66666666666663</v>
      </c>
      <c r="OJ49" s="348">
        <f t="shared" si="2695"/>
        <v>266.66666666666663</v>
      </c>
      <c r="OK49" s="348">
        <f t="shared" si="2695"/>
        <v>266.66666666666663</v>
      </c>
      <c r="OL49" s="348">
        <f t="shared" si="2695"/>
        <v>266.66666666666663</v>
      </c>
      <c r="OM49" s="348">
        <f t="shared" si="2695"/>
        <v>266.66666666666669</v>
      </c>
      <c r="ON49" s="348">
        <f t="shared" si="2695"/>
        <v>266.66666666666663</v>
      </c>
      <c r="OO49" s="348">
        <f t="shared" si="2695"/>
        <v>266.66666666666663</v>
      </c>
      <c r="OP49" s="349">
        <f t="shared" si="2695"/>
        <v>266.66666666666657</v>
      </c>
      <c r="OQ49" s="348"/>
      <c r="OR49" s="348"/>
      <c r="OS49" s="348"/>
      <c r="OT49" s="348"/>
      <c r="OU49" s="348"/>
      <c r="OV49" s="348"/>
      <c r="OW49" s="348"/>
      <c r="OX49" s="348"/>
      <c r="OY49" s="348"/>
      <c r="OZ49" s="348"/>
      <c r="PA49" s="348"/>
      <c r="PB49" s="348"/>
      <c r="PC49" s="348"/>
      <c r="PD49" s="348"/>
      <c r="PE49" s="348"/>
      <c r="PF49" s="348"/>
      <c r="PG49" s="348"/>
      <c r="PH49" s="348"/>
      <c r="PI49" s="348"/>
      <c r="PJ49" s="348"/>
      <c r="PK49" s="348"/>
      <c r="PL49" s="348"/>
      <c r="PM49" s="348"/>
      <c r="PN49" s="348"/>
      <c r="PO49" s="348"/>
      <c r="PP49" s="348"/>
      <c r="PQ49" s="348"/>
      <c r="PR49" s="348"/>
      <c r="PS49" s="348"/>
      <c r="PT49" s="348"/>
      <c r="PU49" s="348"/>
      <c r="PV49" s="348"/>
      <c r="PW49" s="348"/>
      <c r="PX49" s="348"/>
      <c r="PY49" s="348"/>
      <c r="PZ49" s="348"/>
      <c r="QA49" s="348"/>
      <c r="QB49" s="348"/>
      <c r="QC49" s="348"/>
      <c r="QD49" s="348"/>
      <c r="QE49" s="348"/>
      <c r="QF49" s="348"/>
      <c r="QG49" s="348"/>
      <c r="QH49" s="348"/>
      <c r="QI49" s="348"/>
      <c r="QJ49" s="348"/>
      <c r="QK49" s="348"/>
      <c r="QL49" s="348"/>
      <c r="QM49" s="348"/>
      <c r="QN49" s="348"/>
      <c r="QO49" s="348"/>
      <c r="QP49" s="348"/>
      <c r="QQ49" s="348"/>
      <c r="QR49" s="348"/>
      <c r="QS49" s="348"/>
      <c r="QT49" s="348"/>
      <c r="QU49" s="348"/>
      <c r="QV49" s="348"/>
      <c r="QW49" s="348"/>
      <c r="QX49" s="348"/>
      <c r="QY49" s="348"/>
      <c r="QZ49" s="348"/>
      <c r="RA49" s="348"/>
      <c r="RB49" s="348"/>
      <c r="RC49" s="348"/>
      <c r="RD49" s="348"/>
      <c r="RE49" s="348"/>
      <c r="RF49" s="348"/>
      <c r="RG49" s="348"/>
      <c r="RH49" s="348"/>
      <c r="RI49" s="348"/>
      <c r="RJ49" s="348"/>
      <c r="RK49" s="348"/>
      <c r="RL49" s="348"/>
      <c r="RM49" s="348"/>
      <c r="RN49" s="348"/>
      <c r="RO49" s="348"/>
      <c r="RP49" s="348"/>
      <c r="RQ49" s="348"/>
      <c r="RR49" s="348"/>
      <c r="RS49" s="348"/>
      <c r="RT49" s="348"/>
      <c r="RU49" s="348"/>
      <c r="RV49" s="348"/>
      <c r="RW49" s="348"/>
      <c r="RX49" s="348"/>
      <c r="RY49" s="348"/>
      <c r="RZ49" s="348"/>
      <c r="SA49" s="348"/>
      <c r="SB49" s="348"/>
      <c r="SC49" s="348"/>
      <c r="SD49" s="348"/>
      <c r="SE49" s="348"/>
      <c r="SF49" s="348"/>
      <c r="SG49" s="348"/>
      <c r="SH49" s="348"/>
      <c r="SI49" s="348"/>
      <c r="SJ49" s="348"/>
      <c r="SK49" s="348"/>
      <c r="SL49" s="348"/>
      <c r="SM49" s="348"/>
      <c r="SN49" s="348"/>
      <c r="SO49" s="348"/>
      <c r="SP49" s="348"/>
      <c r="SQ49" s="348"/>
      <c r="SR49" s="348"/>
      <c r="SS49" s="348"/>
      <c r="ST49" s="348"/>
      <c r="SU49" s="348"/>
      <c r="SV49" s="348"/>
      <c r="SW49" s="348"/>
      <c r="SX49" s="348"/>
      <c r="SY49" s="348"/>
      <c r="SZ49" s="348"/>
      <c r="TA49" s="348"/>
      <c r="TB49" s="348"/>
      <c r="TC49" s="348"/>
      <c r="TD49" s="348"/>
      <c r="TE49" s="348"/>
      <c r="TF49" s="348"/>
      <c r="TG49" s="348"/>
      <c r="TH49" s="348"/>
      <c r="TI49" s="348"/>
      <c r="TJ49" s="348"/>
      <c r="TK49" s="348"/>
      <c r="TL49" s="348"/>
      <c r="TM49" s="348"/>
      <c r="TN49" s="348"/>
      <c r="TO49" s="348"/>
      <c r="TP49" s="348"/>
      <c r="TQ49" s="348"/>
      <c r="TR49" s="348"/>
      <c r="TS49" s="348"/>
      <c r="TT49" s="348"/>
      <c r="TU49" s="348"/>
      <c r="TV49" s="348"/>
      <c r="TW49" s="348"/>
      <c r="TX49" s="348"/>
      <c r="TY49" s="348"/>
      <c r="TZ49" s="348"/>
      <c r="UA49" s="348"/>
      <c r="UB49" s="348"/>
      <c r="UC49" s="348"/>
      <c r="UD49" s="348"/>
      <c r="UE49" s="348"/>
      <c r="UF49" s="348"/>
      <c r="UG49" s="348"/>
      <c r="UH49" s="348"/>
      <c r="UI49" s="348"/>
      <c r="UJ49" s="348"/>
      <c r="UK49" s="348"/>
      <c r="UL49" s="348"/>
      <c r="UM49" s="348"/>
      <c r="UN49" s="348"/>
      <c r="UO49" s="348"/>
      <c r="UP49" s="348"/>
      <c r="UQ49" s="348"/>
      <c r="UR49" s="348"/>
      <c r="US49" s="348"/>
      <c r="UT49" s="348"/>
      <c r="UU49" s="348"/>
      <c r="UV49" s="348"/>
      <c r="UW49" s="348"/>
      <c r="UX49" s="348"/>
      <c r="UY49" s="348"/>
      <c r="UZ49" s="348"/>
      <c r="VA49" s="348"/>
      <c r="VB49" s="348"/>
      <c r="VC49" s="348"/>
      <c r="VD49" s="348"/>
      <c r="VE49" s="348"/>
      <c r="VF49" s="348"/>
      <c r="VG49" s="348"/>
      <c r="VH49" s="348"/>
      <c r="VI49" s="348"/>
      <c r="VJ49" s="348"/>
      <c r="VK49" s="348"/>
      <c r="VL49" s="348"/>
      <c r="VM49" s="348"/>
      <c r="VN49" s="348"/>
      <c r="VO49" s="348"/>
      <c r="VP49" s="348"/>
      <c r="VQ49" s="348"/>
      <c r="VR49" s="348"/>
      <c r="VS49" s="348"/>
      <c r="VT49" s="348"/>
      <c r="VU49" s="348"/>
      <c r="VV49" s="348"/>
      <c r="VW49" s="348"/>
      <c r="VX49" s="348"/>
      <c r="VY49" s="348"/>
      <c r="VZ49" s="348"/>
      <c r="WA49" s="348"/>
      <c r="WB49" s="348"/>
      <c r="WC49" s="348"/>
      <c r="WD49" s="348"/>
      <c r="WE49" s="348"/>
      <c r="WF49" s="348"/>
      <c r="WG49" s="348"/>
      <c r="WH49" s="348"/>
      <c r="WI49" s="348"/>
      <c r="WJ49" s="348"/>
      <c r="WK49" s="348"/>
      <c r="WL49" s="348"/>
      <c r="WM49" s="348"/>
      <c r="WN49" s="348"/>
      <c r="WO49" s="348"/>
      <c r="WP49" s="348"/>
      <c r="WQ49" s="348"/>
      <c r="WR49" s="348"/>
      <c r="WS49" s="348"/>
      <c r="WT49" s="348"/>
      <c r="WU49" s="348"/>
      <c r="WV49" s="348"/>
      <c r="WW49" s="348"/>
      <c r="WX49" s="348"/>
      <c r="WY49" s="348"/>
      <c r="WZ49" s="348"/>
      <c r="XA49" s="348"/>
      <c r="XB49" s="348"/>
      <c r="XC49" s="348"/>
      <c r="XD49" s="348"/>
      <c r="XE49" s="348"/>
      <c r="XF49" s="348"/>
      <c r="XG49" s="348"/>
      <c r="XH49" s="348"/>
      <c r="XI49" s="348"/>
      <c r="XJ49" s="348"/>
      <c r="XK49" s="348"/>
      <c r="XL49" s="348"/>
      <c r="XM49" s="348"/>
      <c r="XN49" s="348"/>
      <c r="XO49" s="348"/>
      <c r="XP49" s="348"/>
      <c r="XQ49" s="348"/>
      <c r="XR49" s="348"/>
      <c r="XS49" s="348"/>
      <c r="XT49" s="348"/>
      <c r="XU49" s="348"/>
      <c r="XV49" s="348"/>
      <c r="XW49" s="348"/>
      <c r="XX49" s="348"/>
      <c r="XY49" s="348"/>
      <c r="XZ49" s="348"/>
      <c r="YA49" s="348"/>
      <c r="YB49" s="348"/>
      <c r="YC49" s="348"/>
      <c r="YD49" s="348"/>
      <c r="YE49" s="348"/>
      <c r="YF49" s="348"/>
      <c r="YG49" s="348"/>
      <c r="YH49" s="348"/>
      <c r="YI49" s="348"/>
      <c r="YJ49" s="348"/>
      <c r="YK49" s="348"/>
      <c r="YL49" s="348"/>
      <c r="YM49" s="348"/>
      <c r="YN49" s="348"/>
      <c r="YO49" s="348"/>
      <c r="YP49" s="348"/>
      <c r="YQ49" s="348"/>
      <c r="YR49" s="348"/>
      <c r="YS49" s="348"/>
      <c r="YT49" s="348"/>
      <c r="YU49" s="348"/>
      <c r="YV49" s="348"/>
      <c r="YW49" s="348"/>
      <c r="YX49" s="348"/>
      <c r="YY49" s="348"/>
      <c r="YZ49" s="348"/>
      <c r="ZA49" s="348"/>
      <c r="ZB49" s="348"/>
      <c r="ZC49" s="348"/>
      <c r="ZD49" s="348"/>
      <c r="ZE49" s="348"/>
      <c r="ZF49" s="348"/>
      <c r="ZG49" s="348"/>
      <c r="ZH49" s="348"/>
      <c r="ZI49" s="348"/>
      <c r="ZJ49" s="348"/>
      <c r="ZK49" s="348"/>
      <c r="ZL49" s="348"/>
      <c r="ZM49" s="348"/>
      <c r="ZN49" s="348"/>
      <c r="ZO49" s="348"/>
      <c r="ZP49" s="348"/>
      <c r="ZQ49" s="348"/>
      <c r="ZR49" s="348"/>
      <c r="ZS49" s="348"/>
      <c r="ZT49" s="348"/>
      <c r="ZU49" s="348"/>
      <c r="ZV49" s="348"/>
      <c r="ZW49" s="348"/>
      <c r="ZX49" s="348"/>
      <c r="ZY49" s="348"/>
      <c r="ZZ49" s="348"/>
      <c r="AAA49" s="348"/>
      <c r="AAB49" s="348"/>
      <c r="AAC49" s="348"/>
      <c r="AAD49" s="348"/>
      <c r="AAE49" s="348"/>
      <c r="AAF49" s="348"/>
      <c r="AAG49" s="348"/>
      <c r="AAH49" s="348"/>
      <c r="AAI49" s="348"/>
      <c r="AAJ49" s="348"/>
      <c r="AAK49" s="348"/>
      <c r="AAL49" s="348"/>
      <c r="AAM49" s="348"/>
      <c r="AAN49" s="348"/>
      <c r="AAO49" s="348"/>
      <c r="AAP49" s="348"/>
      <c r="AAQ49" s="348"/>
      <c r="AAR49" s="348"/>
      <c r="AAS49" s="348"/>
      <c r="AAT49" s="348"/>
      <c r="AAU49" s="348"/>
      <c r="AAV49" s="348"/>
      <c r="AAW49" s="348"/>
      <c r="AAX49" s="348"/>
      <c r="AAY49" s="348"/>
      <c r="AAZ49" s="348"/>
      <c r="ABA49" s="348"/>
      <c r="ABB49" s="348"/>
      <c r="ABC49" s="348"/>
      <c r="ABD49" s="348"/>
      <c r="ABE49" s="348"/>
      <c r="ABF49" s="348"/>
      <c r="ABG49" s="348"/>
      <c r="ABH49" s="348"/>
      <c r="ABI49" s="348"/>
      <c r="ABJ49" s="348"/>
      <c r="ABK49" s="348"/>
      <c r="ABL49" s="348"/>
      <c r="ABM49" s="348"/>
      <c r="ABN49" s="348"/>
      <c r="ABO49" s="348"/>
      <c r="ABP49" s="348"/>
      <c r="ABQ49" s="348"/>
      <c r="ABR49" s="348"/>
      <c r="ABS49" s="348"/>
      <c r="ABT49" s="348"/>
      <c r="ABU49" s="348"/>
      <c r="ABV49" s="348"/>
      <c r="ABW49" s="348"/>
      <c r="ABX49" s="348"/>
      <c r="ABY49" s="348"/>
      <c r="ABZ49" s="348"/>
      <c r="ACA49" s="348"/>
      <c r="ACB49" s="348"/>
      <c r="ACC49" s="348"/>
      <c r="ACD49" s="348"/>
      <c r="ACE49" s="348"/>
      <c r="ACF49" s="348"/>
      <c r="ACG49" s="348"/>
      <c r="ACH49" s="348"/>
      <c r="ACI49" s="348"/>
      <c r="ACJ49" s="348"/>
      <c r="ACK49" s="348"/>
      <c r="ACL49" s="348"/>
      <c r="ACM49" s="348"/>
      <c r="ACN49" s="348"/>
      <c r="ACO49" s="348"/>
      <c r="ACP49" s="348"/>
      <c r="ACQ49" s="348"/>
    </row>
    <row r="50" spans="1:877" x14ac:dyDescent="0.2">
      <c r="A50" s="15" t="s">
        <v>140</v>
      </c>
      <c r="B50" s="356">
        <f>+B52*31.1035/B46</f>
        <v>6.0913705583756341</v>
      </c>
      <c r="C50" s="358">
        <f t="shared" ref="C50:M50" si="2696">+C52*31.1035/C46</f>
        <v>6.0913705583756332</v>
      </c>
      <c r="D50" s="358">
        <f t="shared" si="2696"/>
        <v>6.091370558375635</v>
      </c>
      <c r="E50" s="358">
        <f t="shared" si="2696"/>
        <v>6.0913705583756332</v>
      </c>
      <c r="F50" s="358">
        <f t="shared" si="2696"/>
        <v>6.0913705583756341</v>
      </c>
      <c r="G50" s="358">
        <f t="shared" si="2696"/>
        <v>6.0913705583756341</v>
      </c>
      <c r="H50" s="358">
        <f t="shared" si="2696"/>
        <v>6.091370558375635</v>
      </c>
      <c r="I50" s="358">
        <f t="shared" si="2696"/>
        <v>6.0913705583756332</v>
      </c>
      <c r="J50" s="358">
        <f t="shared" si="2696"/>
        <v>6.0913705583756332</v>
      </c>
      <c r="K50" s="358">
        <f t="shared" si="2696"/>
        <v>6.091370558375635</v>
      </c>
      <c r="L50" s="358">
        <f t="shared" si="2696"/>
        <v>6.0913705583756332</v>
      </c>
      <c r="M50" s="358">
        <f t="shared" si="2696"/>
        <v>6.0913705583756341</v>
      </c>
      <c r="N50" s="356">
        <f t="shared" ref="N50:R50" si="2697">+N52*31.1035/N46</f>
        <v>6.0913705583756332</v>
      </c>
      <c r="O50" s="358">
        <f t="shared" si="2697"/>
        <v>6.0913705583756341</v>
      </c>
      <c r="P50" s="358">
        <f t="shared" si="2697"/>
        <v>6.0913705583756332</v>
      </c>
      <c r="Q50" s="359">
        <f t="shared" si="2697"/>
        <v>6.0913705583756341</v>
      </c>
      <c r="R50" s="356">
        <f t="shared" si="2697"/>
        <v>6.0913705583756341</v>
      </c>
      <c r="S50" s="358">
        <f t="shared" ref="S50:AC50" si="2698">+S52*31.1035/S46</f>
        <v>6.0913705583756341</v>
      </c>
      <c r="T50" s="358">
        <f t="shared" si="2698"/>
        <v>6.0913705583756332</v>
      </c>
      <c r="U50" s="358">
        <f t="shared" si="2698"/>
        <v>6.0913705583756332</v>
      </c>
      <c r="V50" s="358">
        <f t="shared" si="2698"/>
        <v>6.0913705583756332</v>
      </c>
      <c r="W50" s="358">
        <f t="shared" si="2698"/>
        <v>6.0913705583756332</v>
      </c>
      <c r="X50" s="358">
        <f t="shared" si="2698"/>
        <v>6.0913705583756341</v>
      </c>
      <c r="Y50" s="358">
        <f t="shared" si="2698"/>
        <v>6.0913705583756332</v>
      </c>
      <c r="Z50" s="358">
        <f t="shared" si="2698"/>
        <v>6.0913705583756323</v>
      </c>
      <c r="AA50" s="358">
        <f t="shared" si="2698"/>
        <v>6.0913705583756341</v>
      </c>
      <c r="AB50" s="358">
        <f t="shared" si="2698"/>
        <v>6.0913705583756332</v>
      </c>
      <c r="AC50" s="359">
        <f t="shared" si="2698"/>
        <v>6.0913705583756341</v>
      </c>
      <c r="AD50" s="334">
        <f t="shared" si="2681"/>
        <v>6.0913705583756341</v>
      </c>
      <c r="AE50" s="334">
        <f t="shared" si="2663"/>
        <v>6.0913705583756332</v>
      </c>
      <c r="AF50" s="334">
        <f t="shared" si="2663"/>
        <v>6.091370558375635</v>
      </c>
      <c r="AG50" s="334">
        <f t="shared" si="2663"/>
        <v>6.0913705583756332</v>
      </c>
      <c r="AH50" s="334">
        <f t="shared" si="2663"/>
        <v>6.0913705583756341</v>
      </c>
      <c r="AI50" s="334">
        <f t="shared" si="2663"/>
        <v>6.0913705583756341</v>
      </c>
      <c r="AJ50" s="334">
        <f t="shared" si="2663"/>
        <v>6.091370558375635</v>
      </c>
      <c r="AK50" s="334">
        <f t="shared" si="2663"/>
        <v>6.0913705583756332</v>
      </c>
      <c r="AL50" s="334">
        <f t="shared" si="2663"/>
        <v>6.0913705583756332</v>
      </c>
      <c r="AM50" s="334">
        <f t="shared" si="2663"/>
        <v>6.091370558375635</v>
      </c>
      <c r="AN50" s="334">
        <f t="shared" si="2663"/>
        <v>6.0913705583756332</v>
      </c>
      <c r="AO50" s="334">
        <f t="shared" si="2663"/>
        <v>6.0913705583756341</v>
      </c>
      <c r="AP50" s="356">
        <f t="shared" ref="AP50:BN50" si="2699">+AP52*31.1035/AP46</f>
        <v>6.0913705583756341</v>
      </c>
      <c r="AQ50" s="358">
        <f t="shared" si="2699"/>
        <v>6.0913705583756341</v>
      </c>
      <c r="AR50" s="358">
        <f t="shared" si="2699"/>
        <v>6.0913705583756341</v>
      </c>
      <c r="AS50" s="358">
        <f t="shared" si="2699"/>
        <v>6.0913705583756341</v>
      </c>
      <c r="AT50" s="358">
        <f t="shared" si="2699"/>
        <v>6.091370558375635</v>
      </c>
      <c r="AU50" s="358">
        <f t="shared" si="2699"/>
        <v>6.0913705583756341</v>
      </c>
      <c r="AV50" s="358">
        <f t="shared" si="2699"/>
        <v>6.0913705583756341</v>
      </c>
      <c r="AW50" s="358">
        <f t="shared" si="2699"/>
        <v>6.0913705583756341</v>
      </c>
      <c r="AX50" s="358">
        <f t="shared" si="2699"/>
        <v>6.0913705583756341</v>
      </c>
      <c r="AY50" s="358">
        <f t="shared" si="2699"/>
        <v>6.091370558375635</v>
      </c>
      <c r="AZ50" s="358">
        <f t="shared" si="2699"/>
        <v>6.0913705583756332</v>
      </c>
      <c r="BA50" s="358">
        <f t="shared" si="2699"/>
        <v>6.0913705583756341</v>
      </c>
      <c r="BB50" s="358">
        <f t="shared" si="2699"/>
        <v>6.091370558375635</v>
      </c>
      <c r="BC50" s="358">
        <f t="shared" si="2699"/>
        <v>6.0913705583756341</v>
      </c>
      <c r="BD50" s="358">
        <f t="shared" si="2699"/>
        <v>6.0913705583756341</v>
      </c>
      <c r="BE50" s="358">
        <f t="shared" si="2699"/>
        <v>6.0913705583756341</v>
      </c>
      <c r="BF50" s="358">
        <f t="shared" si="2699"/>
        <v>6.091370558375635</v>
      </c>
      <c r="BG50" s="358">
        <f t="shared" si="2699"/>
        <v>6.0913705583756341</v>
      </c>
      <c r="BH50" s="358">
        <f t="shared" si="2699"/>
        <v>6.091370558375635</v>
      </c>
      <c r="BI50" s="358">
        <f t="shared" si="2699"/>
        <v>6.091370558375635</v>
      </c>
      <c r="BJ50" s="358">
        <f t="shared" si="2699"/>
        <v>6.0913705583756341</v>
      </c>
      <c r="BK50" s="358">
        <f t="shared" si="2699"/>
        <v>6.0913705583756332</v>
      </c>
      <c r="BL50" s="358">
        <f t="shared" si="2699"/>
        <v>6.0913705583756341</v>
      </c>
      <c r="BM50" s="358">
        <f t="shared" si="2699"/>
        <v>6.0913705583756341</v>
      </c>
      <c r="BN50" s="359">
        <f t="shared" si="2699"/>
        <v>6.0913705583756341</v>
      </c>
      <c r="BO50" s="356">
        <f t="shared" ref="BO50:CM50" si="2700">+BO52*31.1035/BO46</f>
        <v>6.0913705583756332</v>
      </c>
      <c r="BP50" s="358">
        <f t="shared" si="2700"/>
        <v>6.0913705583756332</v>
      </c>
      <c r="BQ50" s="358">
        <f t="shared" si="2700"/>
        <v>6.0913705583756323</v>
      </c>
      <c r="BR50" s="358">
        <f t="shared" si="2700"/>
        <v>6.0913705583756332</v>
      </c>
      <c r="BS50" s="358">
        <f t="shared" si="2700"/>
        <v>6.0913705583756332</v>
      </c>
      <c r="BT50" s="358">
        <f t="shared" si="2700"/>
        <v>6.0913705583756323</v>
      </c>
      <c r="BU50" s="358">
        <f t="shared" si="2700"/>
        <v>6.0913705583756332</v>
      </c>
      <c r="BV50" s="358">
        <f t="shared" si="2700"/>
        <v>6.0913705583756332</v>
      </c>
      <c r="BW50" s="358">
        <f t="shared" si="2700"/>
        <v>6.0913705583756332</v>
      </c>
      <c r="BX50" s="358">
        <f t="shared" si="2700"/>
        <v>6.0913705583756332</v>
      </c>
      <c r="BY50" s="358">
        <f t="shared" si="2700"/>
        <v>6.0913705583756323</v>
      </c>
      <c r="BZ50" s="358">
        <f t="shared" si="2700"/>
        <v>6.0913705583756323</v>
      </c>
      <c r="CA50" s="358">
        <f t="shared" si="2700"/>
        <v>6.0913705583756341</v>
      </c>
      <c r="CB50" s="358">
        <f t="shared" si="2700"/>
        <v>6.0913705583756332</v>
      </c>
      <c r="CC50" s="358">
        <f t="shared" si="2700"/>
        <v>6.0913705583756341</v>
      </c>
      <c r="CD50" s="358">
        <f t="shared" si="2700"/>
        <v>6.0913705583756332</v>
      </c>
      <c r="CE50" s="358">
        <f t="shared" si="2700"/>
        <v>6.0913705583756332</v>
      </c>
      <c r="CF50" s="358">
        <f t="shared" si="2700"/>
        <v>6.0913705583756332</v>
      </c>
      <c r="CG50" s="358">
        <f t="shared" si="2700"/>
        <v>6.0913705583756341</v>
      </c>
      <c r="CH50" s="358">
        <f t="shared" si="2700"/>
        <v>6.0913705583756332</v>
      </c>
      <c r="CI50" s="358">
        <f t="shared" si="2700"/>
        <v>6.0913705583756323</v>
      </c>
      <c r="CJ50" s="358">
        <f t="shared" si="2700"/>
        <v>6.0913705583756323</v>
      </c>
      <c r="CK50" s="358">
        <f t="shared" si="2700"/>
        <v>6.0913705583756332</v>
      </c>
      <c r="CL50" s="358">
        <f t="shared" si="2700"/>
        <v>6.0913705583756323</v>
      </c>
      <c r="CM50" s="358">
        <f t="shared" si="2700"/>
        <v>6.0913705583756323</v>
      </c>
      <c r="CN50" s="358">
        <f t="shared" ref="CN50:CR50" si="2701">+CN52*31.1035/CN46</f>
        <v>6.0913705583756341</v>
      </c>
      <c r="CO50" s="358">
        <f t="shared" si="2701"/>
        <v>6.0913705583756341</v>
      </c>
      <c r="CP50" s="358">
        <f t="shared" si="2701"/>
        <v>6.0913705583756332</v>
      </c>
      <c r="CQ50" s="358">
        <f t="shared" si="2701"/>
        <v>6.0913705583756332</v>
      </c>
      <c r="CR50" s="358">
        <f t="shared" si="2701"/>
        <v>6.0913705583756341</v>
      </c>
      <c r="CS50" s="359">
        <f t="shared" ref="CS50:DU50" si="2702">+CS52*31.1035/CS46</f>
        <v>6.0913705583756332</v>
      </c>
      <c r="CT50" s="356">
        <f t="shared" si="2702"/>
        <v>6.091370558375635</v>
      </c>
      <c r="CU50" s="358">
        <f t="shared" si="2702"/>
        <v>6.091370558375635</v>
      </c>
      <c r="CV50" s="358">
        <f t="shared" si="2702"/>
        <v>6.091370558375635</v>
      </c>
      <c r="CW50" s="358">
        <f t="shared" si="2702"/>
        <v>6.091370558375635</v>
      </c>
      <c r="CX50" s="358">
        <f t="shared" si="2702"/>
        <v>6.091370558375635</v>
      </c>
      <c r="CY50" s="358">
        <f t="shared" si="2702"/>
        <v>6.091370558375635</v>
      </c>
      <c r="CZ50" s="358">
        <f t="shared" si="2702"/>
        <v>6.091370558375635</v>
      </c>
      <c r="DA50" s="358">
        <f t="shared" si="2702"/>
        <v>6.091370558375635</v>
      </c>
      <c r="DB50" s="358">
        <f t="shared" si="2702"/>
        <v>6.091370558375635</v>
      </c>
      <c r="DC50" s="358">
        <f t="shared" si="2702"/>
        <v>6.091370558375635</v>
      </c>
      <c r="DD50" s="358">
        <f t="shared" si="2702"/>
        <v>6.091370558375635</v>
      </c>
      <c r="DE50" s="358">
        <f t="shared" si="2702"/>
        <v>6.091370558375635</v>
      </c>
      <c r="DF50" s="358">
        <f t="shared" si="2702"/>
        <v>6.091370558375635</v>
      </c>
      <c r="DG50" s="358">
        <f t="shared" si="2702"/>
        <v>6.091370558375635</v>
      </c>
      <c r="DH50" s="358">
        <f t="shared" si="2702"/>
        <v>6.091370558375635</v>
      </c>
      <c r="DI50" s="358">
        <f t="shared" si="2702"/>
        <v>6.091370558375635</v>
      </c>
      <c r="DJ50" s="358">
        <f t="shared" si="2702"/>
        <v>6.0913705583756359</v>
      </c>
      <c r="DK50" s="358">
        <f t="shared" si="2702"/>
        <v>6.091370558375635</v>
      </c>
      <c r="DL50" s="358">
        <f t="shared" si="2702"/>
        <v>6.091370558375635</v>
      </c>
      <c r="DM50" s="358">
        <f t="shared" si="2702"/>
        <v>6.091370558375635</v>
      </c>
      <c r="DN50" s="358">
        <f t="shared" si="2702"/>
        <v>6.091370558375635</v>
      </c>
      <c r="DO50" s="358">
        <f t="shared" si="2702"/>
        <v>6.091370558375635</v>
      </c>
      <c r="DP50" s="358">
        <f t="shared" si="2702"/>
        <v>6.091370558375635</v>
      </c>
      <c r="DQ50" s="358">
        <f t="shared" si="2702"/>
        <v>6.091370558375635</v>
      </c>
      <c r="DR50" s="358">
        <f t="shared" si="2702"/>
        <v>6.091370558375635</v>
      </c>
      <c r="DS50" s="358">
        <f t="shared" si="2702"/>
        <v>6.091370558375635</v>
      </c>
      <c r="DT50" s="358">
        <f t="shared" si="2702"/>
        <v>6.091370558375635</v>
      </c>
      <c r="DU50" s="358">
        <f t="shared" si="2702"/>
        <v>6.091370558375635</v>
      </c>
      <c r="DV50" s="356">
        <f t="shared" ref="DV50:EW50" si="2703">+DV52*31.1035/DV46</f>
        <v>6.0913705583756332</v>
      </c>
      <c r="DW50" s="358">
        <f t="shared" si="2703"/>
        <v>6.0913705583756332</v>
      </c>
      <c r="DX50" s="358">
        <f t="shared" si="2703"/>
        <v>6.0913705583756332</v>
      </c>
      <c r="DY50" s="358">
        <f t="shared" si="2703"/>
        <v>6.0913705583756332</v>
      </c>
      <c r="DZ50" s="358">
        <f t="shared" si="2703"/>
        <v>6.0913705583756332</v>
      </c>
      <c r="EA50" s="358">
        <f t="shared" si="2703"/>
        <v>6.0913705583756332</v>
      </c>
      <c r="EB50" s="358">
        <f t="shared" si="2703"/>
        <v>6.0913705583756341</v>
      </c>
      <c r="EC50" s="358">
        <f t="shared" si="2703"/>
        <v>6.0913705583756332</v>
      </c>
      <c r="ED50" s="358">
        <f t="shared" si="2703"/>
        <v>6.0913705583756341</v>
      </c>
      <c r="EE50" s="358">
        <f t="shared" si="2703"/>
        <v>6.0913705583756332</v>
      </c>
      <c r="EF50" s="358">
        <f t="shared" si="2703"/>
        <v>6.0913705583756332</v>
      </c>
      <c r="EG50" s="358">
        <f t="shared" si="2703"/>
        <v>6.0913705583756332</v>
      </c>
      <c r="EH50" s="358">
        <f t="shared" si="2703"/>
        <v>6.0913705583756341</v>
      </c>
      <c r="EI50" s="358">
        <f t="shared" si="2703"/>
        <v>6.0913705583756341</v>
      </c>
      <c r="EJ50" s="358">
        <f t="shared" si="2703"/>
        <v>6.091370558375635</v>
      </c>
      <c r="EK50" s="358">
        <f t="shared" si="2703"/>
        <v>6.0913705583756332</v>
      </c>
      <c r="EL50" s="358">
        <f t="shared" si="2703"/>
        <v>6.0913705583756332</v>
      </c>
      <c r="EM50" s="358">
        <f t="shared" si="2703"/>
        <v>6.0913705583756341</v>
      </c>
      <c r="EN50" s="358">
        <f t="shared" si="2703"/>
        <v>6.0913705583756332</v>
      </c>
      <c r="EO50" s="358">
        <f t="shared" si="2703"/>
        <v>6.0913705583756332</v>
      </c>
      <c r="EP50" s="358">
        <f t="shared" si="2703"/>
        <v>6.0913705583756341</v>
      </c>
      <c r="EQ50" s="358">
        <f t="shared" si="2703"/>
        <v>6.0913705583756332</v>
      </c>
      <c r="ER50" s="358">
        <f t="shared" si="2703"/>
        <v>6.0913705583756332</v>
      </c>
      <c r="ES50" s="358">
        <f t="shared" si="2703"/>
        <v>6.0913705583756332</v>
      </c>
      <c r="ET50" s="358">
        <f t="shared" si="2703"/>
        <v>6.0913705583756332</v>
      </c>
      <c r="EU50" s="358">
        <f t="shared" si="2703"/>
        <v>6.0913705583756341</v>
      </c>
      <c r="EV50" s="358">
        <f t="shared" si="2703"/>
        <v>6.0913705583756341</v>
      </c>
      <c r="EW50" s="358">
        <f t="shared" si="2703"/>
        <v>6.0913705583756341</v>
      </c>
      <c r="EX50" s="358">
        <f t="shared" ref="EX50:GB50" si="2704">+EX52*31.1035/EX46</f>
        <v>6.0913705583756341</v>
      </c>
      <c r="EY50" s="358">
        <f t="shared" si="2704"/>
        <v>6.091370558375635</v>
      </c>
      <c r="EZ50" s="358">
        <f t="shared" si="2704"/>
        <v>6.0913705583756332</v>
      </c>
      <c r="FA50" s="356">
        <f t="shared" si="2704"/>
        <v>6.0913705583756332</v>
      </c>
      <c r="FB50" s="358">
        <f t="shared" si="2704"/>
        <v>6.0913705583756332</v>
      </c>
      <c r="FC50" s="358">
        <f t="shared" si="2704"/>
        <v>6.0913705583756341</v>
      </c>
      <c r="FD50" s="358">
        <f t="shared" si="2704"/>
        <v>6.0913705583756332</v>
      </c>
      <c r="FE50" s="358">
        <f t="shared" si="2704"/>
        <v>6.0913705583756341</v>
      </c>
      <c r="FF50" s="358">
        <f t="shared" si="2704"/>
        <v>6.0913705583756341</v>
      </c>
      <c r="FG50" s="358">
        <f t="shared" si="2704"/>
        <v>6.0913705583756332</v>
      </c>
      <c r="FH50" s="358">
        <f t="shared" si="2704"/>
        <v>6.0913705583756332</v>
      </c>
      <c r="FI50" s="358">
        <f t="shared" si="2704"/>
        <v>6.091370558375635</v>
      </c>
      <c r="FJ50" s="358">
        <f t="shared" si="2704"/>
        <v>6.0913705583756341</v>
      </c>
      <c r="FK50" s="358">
        <f t="shared" si="2704"/>
        <v>6.0913705583756341</v>
      </c>
      <c r="FL50" s="358">
        <f t="shared" si="2704"/>
        <v>6.0913705583756341</v>
      </c>
      <c r="FM50" s="358">
        <f t="shared" si="2704"/>
        <v>6.091370558375635</v>
      </c>
      <c r="FN50" s="358">
        <f t="shared" si="2704"/>
        <v>6.0913705583756332</v>
      </c>
      <c r="FO50" s="358">
        <f t="shared" si="2704"/>
        <v>6.0913705583756341</v>
      </c>
      <c r="FP50" s="358">
        <f t="shared" si="2704"/>
        <v>6.0913705583756332</v>
      </c>
      <c r="FQ50" s="358">
        <f t="shared" si="2704"/>
        <v>6.0913705583756341</v>
      </c>
      <c r="FR50" s="358">
        <f t="shared" si="2704"/>
        <v>6.091370558375635</v>
      </c>
      <c r="FS50" s="358">
        <f t="shared" si="2704"/>
        <v>6.0913705583756332</v>
      </c>
      <c r="FT50" s="358">
        <f t="shared" si="2704"/>
        <v>6.0913705583756341</v>
      </c>
      <c r="FU50" s="358">
        <f t="shared" si="2704"/>
        <v>6.091370558375635</v>
      </c>
      <c r="FV50" s="358">
        <f t="shared" si="2704"/>
        <v>6.0913705583756341</v>
      </c>
      <c r="FW50" s="358">
        <f t="shared" si="2704"/>
        <v>6.0913705583756341</v>
      </c>
      <c r="FX50" s="358">
        <f t="shared" si="2704"/>
        <v>6.0913705583756341</v>
      </c>
      <c r="FY50" s="358">
        <f t="shared" si="2704"/>
        <v>6.0913705583756332</v>
      </c>
      <c r="FZ50" s="358">
        <f t="shared" si="2704"/>
        <v>6.091370558375635</v>
      </c>
      <c r="GA50" s="358">
        <f t="shared" si="2704"/>
        <v>6.0913705583756341</v>
      </c>
      <c r="GB50" s="358">
        <f t="shared" si="2704"/>
        <v>6.0913705583756332</v>
      </c>
      <c r="GC50" s="358">
        <f t="shared" ref="GC50:HF50" si="2705">+GC52*31.1035/GC46</f>
        <v>6.091370558375635</v>
      </c>
      <c r="GD50" s="358">
        <f t="shared" si="2705"/>
        <v>6.0913705583756341</v>
      </c>
      <c r="GE50" s="356">
        <f t="shared" si="2705"/>
        <v>6.0913705583756332</v>
      </c>
      <c r="GF50" s="358">
        <f t="shared" si="2705"/>
        <v>6.0913705583756332</v>
      </c>
      <c r="GG50" s="358">
        <f t="shared" si="2705"/>
        <v>6.0913705583756341</v>
      </c>
      <c r="GH50" s="358">
        <f t="shared" si="2705"/>
        <v>6.0913705583756332</v>
      </c>
      <c r="GI50" s="358">
        <f t="shared" si="2705"/>
        <v>6.0913705583756341</v>
      </c>
      <c r="GJ50" s="358">
        <f t="shared" si="2705"/>
        <v>6.0913705583756341</v>
      </c>
      <c r="GK50" s="358">
        <f t="shared" si="2705"/>
        <v>6.0913705583756332</v>
      </c>
      <c r="GL50" s="358">
        <f t="shared" si="2705"/>
        <v>6.0913705583756332</v>
      </c>
      <c r="GM50" s="358">
        <f t="shared" si="2705"/>
        <v>6.091370558375635</v>
      </c>
      <c r="GN50" s="358">
        <f t="shared" si="2705"/>
        <v>6.0913705583756341</v>
      </c>
      <c r="GO50" s="358">
        <f t="shared" si="2705"/>
        <v>6.0913705583756341</v>
      </c>
      <c r="GP50" s="358">
        <f t="shared" si="2705"/>
        <v>6.0913705583756341</v>
      </c>
      <c r="GQ50" s="358">
        <f t="shared" si="2705"/>
        <v>6.091370558375635</v>
      </c>
      <c r="GR50" s="358">
        <f t="shared" si="2705"/>
        <v>6.0913705583756332</v>
      </c>
      <c r="GS50" s="358">
        <f t="shared" si="2705"/>
        <v>6.0913705583756341</v>
      </c>
      <c r="GT50" s="358">
        <f t="shared" si="2705"/>
        <v>6.0913705583756332</v>
      </c>
      <c r="GU50" s="358">
        <f t="shared" si="2705"/>
        <v>6.0913705583756341</v>
      </c>
      <c r="GV50" s="358">
        <f t="shared" si="2705"/>
        <v>6.091370558375635</v>
      </c>
      <c r="GW50" s="358">
        <f t="shared" si="2705"/>
        <v>6.0913705583756332</v>
      </c>
      <c r="GX50" s="358">
        <f t="shared" si="2705"/>
        <v>6.0913705583756341</v>
      </c>
      <c r="GY50" s="358">
        <f t="shared" si="2705"/>
        <v>6.091370558375635</v>
      </c>
      <c r="GZ50" s="358">
        <f t="shared" si="2705"/>
        <v>6.0913705583756341</v>
      </c>
      <c r="HA50" s="358">
        <f t="shared" si="2705"/>
        <v>6.0913705583756341</v>
      </c>
      <c r="HB50" s="358">
        <f t="shared" si="2705"/>
        <v>6.0913705583756341</v>
      </c>
      <c r="HC50" s="358">
        <f t="shared" si="2705"/>
        <v>6.0913705583756332</v>
      </c>
      <c r="HD50" s="358">
        <f t="shared" si="2705"/>
        <v>6.091370558375635</v>
      </c>
      <c r="HE50" s="358">
        <f t="shared" si="2705"/>
        <v>6.0913705583756341</v>
      </c>
      <c r="HF50" s="358">
        <f t="shared" si="2705"/>
        <v>6.0913705583756332</v>
      </c>
      <c r="HG50" s="358">
        <f t="shared" ref="HG50:IK50" si="2706">+HG52*31.1035/HG46</f>
        <v>6.091370558375635</v>
      </c>
      <c r="HH50" s="358">
        <f t="shared" si="2706"/>
        <v>6.0913705583756341</v>
      </c>
      <c r="HI50" s="359">
        <f t="shared" si="2706"/>
        <v>6.0913705583756341</v>
      </c>
      <c r="HJ50" s="356">
        <f t="shared" si="2706"/>
        <v>6.091370558375635</v>
      </c>
      <c r="HK50" s="358">
        <f t="shared" si="2706"/>
        <v>6.091370558375635</v>
      </c>
      <c r="HL50" s="358">
        <f t="shared" si="2706"/>
        <v>6.091370558375635</v>
      </c>
      <c r="HM50" s="358">
        <f t="shared" si="2706"/>
        <v>6.091370558375635</v>
      </c>
      <c r="HN50" s="358">
        <f t="shared" si="2706"/>
        <v>6.091370558375635</v>
      </c>
      <c r="HO50" s="358">
        <f t="shared" si="2706"/>
        <v>6.091370558375635</v>
      </c>
      <c r="HP50" s="358">
        <f t="shared" si="2706"/>
        <v>6.091370558375635</v>
      </c>
      <c r="HQ50" s="358">
        <f t="shared" si="2706"/>
        <v>6.091370558375635</v>
      </c>
      <c r="HR50" s="358">
        <f t="shared" si="2706"/>
        <v>6.091370558375635</v>
      </c>
      <c r="HS50" s="358">
        <f t="shared" si="2706"/>
        <v>6.091370558375635</v>
      </c>
      <c r="HT50" s="358">
        <f t="shared" si="2706"/>
        <v>6.091370558375635</v>
      </c>
      <c r="HU50" s="358">
        <f t="shared" si="2706"/>
        <v>6.091370558375635</v>
      </c>
      <c r="HV50" s="358">
        <f t="shared" si="2706"/>
        <v>6.091370558375635</v>
      </c>
      <c r="HW50" s="358">
        <f t="shared" si="2706"/>
        <v>6.091370558375635</v>
      </c>
      <c r="HX50" s="358">
        <f t="shared" si="2706"/>
        <v>6.091370558375635</v>
      </c>
      <c r="HY50" s="358">
        <f t="shared" si="2706"/>
        <v>6.091370558375635</v>
      </c>
      <c r="HZ50" s="358">
        <f t="shared" si="2706"/>
        <v>6.0913705583756359</v>
      </c>
      <c r="IA50" s="358">
        <f t="shared" si="2706"/>
        <v>6.091370558375635</v>
      </c>
      <c r="IB50" s="358">
        <f t="shared" si="2706"/>
        <v>6.091370558375635</v>
      </c>
      <c r="IC50" s="358">
        <f t="shared" si="2706"/>
        <v>6.091370558375635</v>
      </c>
      <c r="ID50" s="358">
        <f t="shared" si="2706"/>
        <v>6.091370558375635</v>
      </c>
      <c r="IE50" s="358">
        <f t="shared" si="2706"/>
        <v>6.091370558375635</v>
      </c>
      <c r="IF50" s="358">
        <f t="shared" si="2706"/>
        <v>6.091370558375635</v>
      </c>
      <c r="IG50" s="358">
        <f t="shared" si="2706"/>
        <v>6.091370558375635</v>
      </c>
      <c r="IH50" s="358">
        <f t="shared" si="2706"/>
        <v>6.091370558375635</v>
      </c>
      <c r="II50" s="358">
        <f t="shared" si="2706"/>
        <v>6.091370558375635</v>
      </c>
      <c r="IJ50" s="358">
        <f t="shared" si="2706"/>
        <v>6.091370558375635</v>
      </c>
      <c r="IK50" s="358">
        <f t="shared" si="2706"/>
        <v>6.091370558375635</v>
      </c>
      <c r="IL50" s="358">
        <f t="shared" ref="IL50:JO50" si="2707">+IL52*31.1035/IL46</f>
        <v>6.091370558375635</v>
      </c>
      <c r="IM50" s="358">
        <f t="shared" si="2707"/>
        <v>6.091370558375635</v>
      </c>
      <c r="IN50" s="356">
        <f t="shared" si="2707"/>
        <v>6.0913705583756332</v>
      </c>
      <c r="IO50" s="358">
        <f t="shared" si="2707"/>
        <v>6.0913705583756332</v>
      </c>
      <c r="IP50" s="358">
        <f t="shared" si="2707"/>
        <v>6.0913705583756323</v>
      </c>
      <c r="IQ50" s="358">
        <f t="shared" si="2707"/>
        <v>6.0913705583756332</v>
      </c>
      <c r="IR50" s="358">
        <f t="shared" si="2707"/>
        <v>6.0913705583756332</v>
      </c>
      <c r="IS50" s="358">
        <f t="shared" si="2707"/>
        <v>6.0913705583756323</v>
      </c>
      <c r="IT50" s="358">
        <f t="shared" si="2707"/>
        <v>6.0913705583756332</v>
      </c>
      <c r="IU50" s="358">
        <f t="shared" si="2707"/>
        <v>6.0913705583756332</v>
      </c>
      <c r="IV50" s="358">
        <f t="shared" si="2707"/>
        <v>6.0913705583756332</v>
      </c>
      <c r="IW50" s="358">
        <f t="shared" si="2707"/>
        <v>6.0913705583756332</v>
      </c>
      <c r="IX50" s="358">
        <f t="shared" si="2707"/>
        <v>6.0913705583756323</v>
      </c>
      <c r="IY50" s="358">
        <f t="shared" si="2707"/>
        <v>6.0913705583756323</v>
      </c>
      <c r="IZ50" s="358">
        <f t="shared" si="2707"/>
        <v>6.0913705583756341</v>
      </c>
      <c r="JA50" s="358">
        <f t="shared" si="2707"/>
        <v>6.0913705583756332</v>
      </c>
      <c r="JB50" s="358">
        <f t="shared" si="2707"/>
        <v>6.0913705583756341</v>
      </c>
      <c r="JC50" s="358">
        <f t="shared" si="2707"/>
        <v>6.0913705583756332</v>
      </c>
      <c r="JD50" s="358">
        <f t="shared" si="2707"/>
        <v>6.0913705583756332</v>
      </c>
      <c r="JE50" s="358">
        <f t="shared" si="2707"/>
        <v>6.0913705583756332</v>
      </c>
      <c r="JF50" s="358">
        <f t="shared" si="2707"/>
        <v>6.0913705583756341</v>
      </c>
      <c r="JG50" s="358">
        <f t="shared" si="2707"/>
        <v>6.0913705583756332</v>
      </c>
      <c r="JH50" s="358">
        <f t="shared" si="2707"/>
        <v>6.0913705583756323</v>
      </c>
      <c r="JI50" s="358">
        <f t="shared" si="2707"/>
        <v>6.0913705583756323</v>
      </c>
      <c r="JJ50" s="358">
        <f t="shared" si="2707"/>
        <v>6.0913705583756332</v>
      </c>
      <c r="JK50" s="358">
        <f t="shared" si="2707"/>
        <v>6.0913705583756323</v>
      </c>
      <c r="JL50" s="358">
        <f t="shared" si="2707"/>
        <v>6.0913705583756323</v>
      </c>
      <c r="JM50" s="358">
        <f t="shared" si="2707"/>
        <v>6.0913705583756341</v>
      </c>
      <c r="JN50" s="358">
        <f t="shared" si="2707"/>
        <v>6.0913705583756341</v>
      </c>
      <c r="JO50" s="358">
        <f t="shared" si="2707"/>
        <v>6.0913705583756332</v>
      </c>
      <c r="JP50" s="358">
        <f t="shared" ref="JP50:KT50" si="2708">+JP52*31.1035/JP46</f>
        <v>6.0913705583756332</v>
      </c>
      <c r="JQ50" s="358">
        <f t="shared" si="2708"/>
        <v>6.0913705583756341</v>
      </c>
      <c r="JR50" s="359">
        <f t="shared" si="2708"/>
        <v>6.0913705583756332</v>
      </c>
      <c r="JS50" s="356">
        <f t="shared" si="2708"/>
        <v>6.0913705583756332</v>
      </c>
      <c r="JT50" s="358">
        <f t="shared" si="2708"/>
        <v>6.0913705583756332</v>
      </c>
      <c r="JU50" s="358">
        <f t="shared" si="2708"/>
        <v>6.0913705583756323</v>
      </c>
      <c r="JV50" s="358">
        <f t="shared" si="2708"/>
        <v>6.0913705583756332</v>
      </c>
      <c r="JW50" s="358">
        <f t="shared" si="2708"/>
        <v>6.0913705583756332</v>
      </c>
      <c r="JX50" s="358">
        <f t="shared" si="2708"/>
        <v>6.0913705583756323</v>
      </c>
      <c r="JY50" s="358">
        <f t="shared" si="2708"/>
        <v>6.0913705583756332</v>
      </c>
      <c r="JZ50" s="358">
        <f t="shared" si="2708"/>
        <v>6.0913705583756332</v>
      </c>
      <c r="KA50" s="358">
        <f t="shared" si="2708"/>
        <v>6.0913705583756332</v>
      </c>
      <c r="KB50" s="358">
        <f t="shared" si="2708"/>
        <v>6.0913705583756332</v>
      </c>
      <c r="KC50" s="358">
        <f t="shared" si="2708"/>
        <v>6.0913705583756323</v>
      </c>
      <c r="KD50" s="358">
        <f t="shared" si="2708"/>
        <v>6.0913705583756323</v>
      </c>
      <c r="KE50" s="358">
        <f t="shared" si="2708"/>
        <v>6.0913705583756341</v>
      </c>
      <c r="KF50" s="358">
        <f t="shared" si="2708"/>
        <v>6.0913705583756332</v>
      </c>
      <c r="KG50" s="358">
        <f t="shared" si="2708"/>
        <v>6.0913705583756341</v>
      </c>
      <c r="KH50" s="358">
        <f t="shared" si="2708"/>
        <v>6.0913705583756332</v>
      </c>
      <c r="KI50" s="358">
        <f t="shared" si="2708"/>
        <v>6.0913705583756332</v>
      </c>
      <c r="KJ50" s="358">
        <f t="shared" si="2708"/>
        <v>6.0913705583756332</v>
      </c>
      <c r="KK50" s="358">
        <f t="shared" si="2708"/>
        <v>6.0913705583756341</v>
      </c>
      <c r="KL50" s="358">
        <f t="shared" si="2708"/>
        <v>6.0913705583756332</v>
      </c>
      <c r="KM50" s="358">
        <f t="shared" si="2708"/>
        <v>6.0913705583756323</v>
      </c>
      <c r="KN50" s="358">
        <f t="shared" si="2708"/>
        <v>6.0913705583756323</v>
      </c>
      <c r="KO50" s="358">
        <f t="shared" si="2708"/>
        <v>6.0913705583756332</v>
      </c>
      <c r="KP50" s="358">
        <f t="shared" si="2708"/>
        <v>6.0913705583756323</v>
      </c>
      <c r="KQ50" s="358">
        <f t="shared" si="2708"/>
        <v>6.0913705583756323</v>
      </c>
      <c r="KR50" s="358">
        <f t="shared" si="2708"/>
        <v>6.0913705583756341</v>
      </c>
      <c r="KS50" s="358">
        <f t="shared" si="2708"/>
        <v>6.0913705583756341</v>
      </c>
      <c r="KT50" s="358">
        <f t="shared" si="2708"/>
        <v>6.0913705583756332</v>
      </c>
      <c r="KU50" s="358">
        <f t="shared" ref="KU50:LY50" si="2709">+KU52*31.1035/KU46</f>
        <v>6.0913705583756332</v>
      </c>
      <c r="KV50" s="358">
        <f t="shared" si="2709"/>
        <v>6.0913705583756341</v>
      </c>
      <c r="KW50" s="359">
        <f t="shared" si="2709"/>
        <v>6.0913705583756332</v>
      </c>
      <c r="KX50" s="356">
        <f t="shared" si="2709"/>
        <v>6.091370558375635</v>
      </c>
      <c r="KY50" s="358">
        <f t="shared" si="2709"/>
        <v>6.091370558375635</v>
      </c>
      <c r="KZ50" s="358">
        <f t="shared" si="2709"/>
        <v>6.091370558375635</v>
      </c>
      <c r="LA50" s="358">
        <f t="shared" si="2709"/>
        <v>6.091370558375635</v>
      </c>
      <c r="LB50" s="358">
        <f t="shared" si="2709"/>
        <v>6.091370558375635</v>
      </c>
      <c r="LC50" s="358">
        <f t="shared" si="2709"/>
        <v>6.091370558375635</v>
      </c>
      <c r="LD50" s="358">
        <f t="shared" si="2709"/>
        <v>6.091370558375635</v>
      </c>
      <c r="LE50" s="358">
        <f t="shared" si="2709"/>
        <v>6.091370558375635</v>
      </c>
      <c r="LF50" s="358">
        <f t="shared" si="2709"/>
        <v>6.091370558375635</v>
      </c>
      <c r="LG50" s="358">
        <f t="shared" si="2709"/>
        <v>6.091370558375635</v>
      </c>
      <c r="LH50" s="358">
        <f t="shared" si="2709"/>
        <v>6.091370558375635</v>
      </c>
      <c r="LI50" s="358">
        <f t="shared" si="2709"/>
        <v>6.091370558375635</v>
      </c>
      <c r="LJ50" s="358">
        <f t="shared" si="2709"/>
        <v>6.091370558375635</v>
      </c>
      <c r="LK50" s="358">
        <f t="shared" si="2709"/>
        <v>6.091370558375635</v>
      </c>
      <c r="LL50" s="358">
        <f t="shared" si="2709"/>
        <v>6.091370558375635</v>
      </c>
      <c r="LM50" s="358">
        <f t="shared" si="2709"/>
        <v>6.091370558375635</v>
      </c>
      <c r="LN50" s="358">
        <f t="shared" si="2709"/>
        <v>6.0913705583756359</v>
      </c>
      <c r="LO50" s="358">
        <f t="shared" si="2709"/>
        <v>6.091370558375635</v>
      </c>
      <c r="LP50" s="358">
        <f t="shared" si="2709"/>
        <v>6.091370558375635</v>
      </c>
      <c r="LQ50" s="358">
        <f t="shared" si="2709"/>
        <v>6.091370558375635</v>
      </c>
      <c r="LR50" s="358">
        <f t="shared" si="2709"/>
        <v>6.091370558375635</v>
      </c>
      <c r="LS50" s="358">
        <f t="shared" si="2709"/>
        <v>6.091370558375635</v>
      </c>
      <c r="LT50" s="358">
        <f t="shared" si="2709"/>
        <v>6.091370558375635</v>
      </c>
      <c r="LU50" s="358">
        <f t="shared" si="2709"/>
        <v>6.091370558375635</v>
      </c>
      <c r="LV50" s="358">
        <f t="shared" si="2709"/>
        <v>6.091370558375635</v>
      </c>
      <c r="LW50" s="358">
        <f t="shared" si="2709"/>
        <v>6.091370558375635</v>
      </c>
      <c r="LX50" s="358">
        <f t="shared" si="2709"/>
        <v>6.091370558375635</v>
      </c>
      <c r="LY50" s="358">
        <f t="shared" si="2709"/>
        <v>6.091370558375635</v>
      </c>
      <c r="LZ50" s="358">
        <f t="shared" ref="LZ50:NC50" si="2710">+LZ52*31.1035/LZ46</f>
        <v>6.091370558375635</v>
      </c>
      <c r="MA50" s="358">
        <f t="shared" si="2710"/>
        <v>6.091370558375635</v>
      </c>
      <c r="MB50" s="356">
        <f t="shared" si="2710"/>
        <v>6.0913705583756332</v>
      </c>
      <c r="MC50" s="358">
        <f t="shared" si="2710"/>
        <v>6.0913705583756332</v>
      </c>
      <c r="MD50" s="358">
        <f t="shared" si="2710"/>
        <v>6.0913705583756323</v>
      </c>
      <c r="ME50" s="358">
        <f t="shared" si="2710"/>
        <v>6.0913705583756332</v>
      </c>
      <c r="MF50" s="358">
        <f t="shared" si="2710"/>
        <v>6.0913705583756332</v>
      </c>
      <c r="MG50" s="358">
        <f t="shared" si="2710"/>
        <v>6.0913705583756323</v>
      </c>
      <c r="MH50" s="358">
        <f t="shared" si="2710"/>
        <v>6.0913705583756332</v>
      </c>
      <c r="MI50" s="358">
        <f t="shared" si="2710"/>
        <v>6.0913705583756332</v>
      </c>
      <c r="MJ50" s="358">
        <f t="shared" si="2710"/>
        <v>6.0913705583756332</v>
      </c>
      <c r="MK50" s="358">
        <f t="shared" si="2710"/>
        <v>6.0913705583756332</v>
      </c>
      <c r="ML50" s="358">
        <f t="shared" si="2710"/>
        <v>6.0913705583756323</v>
      </c>
      <c r="MM50" s="358">
        <f t="shared" si="2710"/>
        <v>6.0913705583756323</v>
      </c>
      <c r="MN50" s="358">
        <f t="shared" si="2710"/>
        <v>6.0913705583756341</v>
      </c>
      <c r="MO50" s="358">
        <f t="shared" si="2710"/>
        <v>6.0913705583756332</v>
      </c>
      <c r="MP50" s="358">
        <f t="shared" si="2710"/>
        <v>6.0913705583756341</v>
      </c>
      <c r="MQ50" s="358">
        <f t="shared" si="2710"/>
        <v>6.0913705583756332</v>
      </c>
      <c r="MR50" s="358">
        <f t="shared" si="2710"/>
        <v>6.0913705583756332</v>
      </c>
      <c r="MS50" s="358">
        <f t="shared" si="2710"/>
        <v>6.0913705583756332</v>
      </c>
      <c r="MT50" s="358">
        <f t="shared" si="2710"/>
        <v>6.0913705583756341</v>
      </c>
      <c r="MU50" s="358">
        <f t="shared" si="2710"/>
        <v>6.0913705583756332</v>
      </c>
      <c r="MV50" s="358">
        <f t="shared" si="2710"/>
        <v>6.0913705583756323</v>
      </c>
      <c r="MW50" s="358">
        <f t="shared" si="2710"/>
        <v>6.0913705583756323</v>
      </c>
      <c r="MX50" s="358">
        <f t="shared" si="2710"/>
        <v>6.0913705583756332</v>
      </c>
      <c r="MY50" s="358">
        <f t="shared" si="2710"/>
        <v>6.0913705583756323</v>
      </c>
      <c r="MZ50" s="358">
        <f t="shared" si="2710"/>
        <v>6.0913705583756323</v>
      </c>
      <c r="NA50" s="358">
        <f t="shared" si="2710"/>
        <v>6.0913705583756341</v>
      </c>
      <c r="NB50" s="358">
        <f t="shared" si="2710"/>
        <v>6.0913705583756341</v>
      </c>
      <c r="NC50" s="358">
        <f t="shared" si="2710"/>
        <v>6.0913705583756332</v>
      </c>
      <c r="ND50" s="358">
        <f t="shared" ref="ND50:OH50" si="2711">+ND52*31.1035/ND46</f>
        <v>6.0913705583756332</v>
      </c>
      <c r="NE50" s="358">
        <f t="shared" si="2711"/>
        <v>6.0913705583756341</v>
      </c>
      <c r="NF50" s="358">
        <f t="shared" si="2711"/>
        <v>6.0913705583756332</v>
      </c>
      <c r="NG50" s="356">
        <f t="shared" si="2711"/>
        <v>6.0913705583756341</v>
      </c>
      <c r="NH50" s="358">
        <f t="shared" si="2711"/>
        <v>6.0913705583756341</v>
      </c>
      <c r="NI50" s="358">
        <f t="shared" si="2711"/>
        <v>6.0913705583756341</v>
      </c>
      <c r="NJ50" s="358">
        <f t="shared" si="2711"/>
        <v>6.0913705583756341</v>
      </c>
      <c r="NK50" s="358">
        <f t="shared" si="2711"/>
        <v>6.0913705583756332</v>
      </c>
      <c r="NL50" s="358">
        <f t="shared" si="2711"/>
        <v>6.0913705583756341</v>
      </c>
      <c r="NM50" s="358">
        <f t="shared" si="2711"/>
        <v>6.0913705583756341</v>
      </c>
      <c r="NN50" s="358">
        <f t="shared" si="2711"/>
        <v>6.0913705583756341</v>
      </c>
      <c r="NO50" s="358">
        <f t="shared" si="2711"/>
        <v>6.0913705583756341</v>
      </c>
      <c r="NP50" s="358">
        <f t="shared" si="2711"/>
        <v>6.0913705583756332</v>
      </c>
      <c r="NQ50" s="358">
        <f t="shared" si="2711"/>
        <v>6.0913705583756341</v>
      </c>
      <c r="NR50" s="358">
        <f t="shared" si="2711"/>
        <v>6.0913705583756341</v>
      </c>
      <c r="NS50" s="358">
        <f t="shared" si="2711"/>
        <v>6.0913705583756341</v>
      </c>
      <c r="NT50" s="358">
        <f t="shared" si="2711"/>
        <v>6.0913705583756341</v>
      </c>
      <c r="NU50" s="358">
        <f t="shared" si="2711"/>
        <v>6.091370558375635</v>
      </c>
      <c r="NV50" s="358">
        <f t="shared" si="2711"/>
        <v>6.0913705583756341</v>
      </c>
      <c r="NW50" s="358">
        <f t="shared" si="2711"/>
        <v>6.0913705583756332</v>
      </c>
      <c r="NX50" s="358">
        <f t="shared" si="2711"/>
        <v>6.0913705583756341</v>
      </c>
      <c r="NY50" s="358">
        <f t="shared" si="2711"/>
        <v>6.0913705583756341</v>
      </c>
      <c r="NZ50" s="358">
        <f t="shared" si="2711"/>
        <v>6.0913705583756332</v>
      </c>
      <c r="OA50" s="358">
        <f t="shared" si="2711"/>
        <v>6.0913705583756332</v>
      </c>
      <c r="OB50" s="358">
        <f t="shared" si="2711"/>
        <v>6.0913705583756341</v>
      </c>
      <c r="OC50" s="358">
        <f t="shared" si="2711"/>
        <v>6.0913705583756341</v>
      </c>
      <c r="OD50" s="358">
        <f t="shared" si="2711"/>
        <v>6.0913705583756341</v>
      </c>
      <c r="OE50" s="358">
        <f t="shared" si="2711"/>
        <v>6.0913705583756332</v>
      </c>
      <c r="OF50" s="358">
        <f t="shared" si="2711"/>
        <v>6.0913705583756341</v>
      </c>
      <c r="OG50" s="358">
        <f t="shared" si="2711"/>
        <v>6.0913705583756341</v>
      </c>
      <c r="OH50" s="358">
        <f t="shared" si="2711"/>
        <v>6.0913705583756341</v>
      </c>
      <c r="OI50" s="358">
        <f t="shared" ref="OI50:OP50" si="2712">+OI52*31.1035/OI46</f>
        <v>6.0913705583756341</v>
      </c>
      <c r="OJ50" s="358">
        <f t="shared" si="2712"/>
        <v>6.091370558375635</v>
      </c>
      <c r="OK50" s="358">
        <f t="shared" si="2712"/>
        <v>6.0913705583756341</v>
      </c>
      <c r="OL50" s="358">
        <f t="shared" si="2712"/>
        <v>6.0913705583756341</v>
      </c>
      <c r="OM50" s="358">
        <f t="shared" si="2712"/>
        <v>6.0913705583756341</v>
      </c>
      <c r="ON50" s="358">
        <f t="shared" si="2712"/>
        <v>6.0913705583756332</v>
      </c>
      <c r="OO50" s="358">
        <f t="shared" si="2712"/>
        <v>6.0913705583756341</v>
      </c>
      <c r="OP50" s="359">
        <f t="shared" si="2712"/>
        <v>6.0913705583756341</v>
      </c>
      <c r="OQ50" s="358"/>
      <c r="OR50" s="358"/>
      <c r="OS50" s="358"/>
      <c r="OT50" s="358"/>
      <c r="OU50" s="358"/>
      <c r="OV50" s="358"/>
      <c r="OW50" s="358"/>
      <c r="OX50" s="358"/>
      <c r="OY50" s="358"/>
      <c r="OZ50" s="358"/>
      <c r="PA50" s="358"/>
      <c r="PB50" s="358"/>
      <c r="PC50" s="358"/>
      <c r="PD50" s="358"/>
      <c r="PE50" s="358"/>
      <c r="PF50" s="358"/>
      <c r="PG50" s="358"/>
      <c r="PH50" s="358"/>
      <c r="PI50" s="358"/>
      <c r="PJ50" s="358"/>
      <c r="PK50" s="358"/>
      <c r="PL50" s="358"/>
      <c r="PM50" s="358"/>
      <c r="PN50" s="358"/>
      <c r="PO50" s="358"/>
      <c r="PP50" s="358"/>
      <c r="PQ50" s="358"/>
      <c r="PR50" s="358"/>
      <c r="PS50" s="358"/>
      <c r="PT50" s="358"/>
      <c r="PU50" s="358"/>
      <c r="PV50" s="358"/>
      <c r="PW50" s="358"/>
      <c r="PX50" s="358"/>
      <c r="PY50" s="358"/>
      <c r="PZ50" s="358"/>
      <c r="QA50" s="358"/>
      <c r="QB50" s="358"/>
      <c r="QC50" s="358"/>
      <c r="QD50" s="358"/>
      <c r="QE50" s="358"/>
      <c r="QF50" s="358"/>
      <c r="QG50" s="358"/>
      <c r="QH50" s="358"/>
      <c r="QI50" s="358"/>
      <c r="QJ50" s="358"/>
      <c r="QK50" s="358"/>
      <c r="QL50" s="358"/>
      <c r="QM50" s="358"/>
      <c r="QN50" s="358"/>
      <c r="QO50" s="358"/>
      <c r="QP50" s="358"/>
      <c r="QQ50" s="358"/>
      <c r="QR50" s="358"/>
      <c r="QS50" s="358"/>
      <c r="QT50" s="358"/>
      <c r="QU50" s="358"/>
      <c r="QV50" s="358"/>
      <c r="QW50" s="358"/>
      <c r="QX50" s="358"/>
      <c r="QY50" s="358"/>
      <c r="QZ50" s="358"/>
      <c r="RA50" s="358"/>
      <c r="RB50" s="358"/>
      <c r="RC50" s="358"/>
      <c r="RD50" s="358"/>
      <c r="RE50" s="358"/>
      <c r="RF50" s="358"/>
      <c r="RG50" s="358"/>
      <c r="RH50" s="358"/>
      <c r="RI50" s="358"/>
      <c r="RJ50" s="358"/>
      <c r="RK50" s="358"/>
      <c r="RL50" s="358"/>
      <c r="RM50" s="358"/>
      <c r="RN50" s="358"/>
      <c r="RO50" s="358"/>
      <c r="RP50" s="358"/>
      <c r="RQ50" s="358"/>
      <c r="RR50" s="358"/>
      <c r="RS50" s="358"/>
      <c r="RT50" s="358"/>
      <c r="RU50" s="358"/>
      <c r="RV50" s="358"/>
      <c r="RW50" s="358"/>
      <c r="RX50" s="358"/>
      <c r="RY50" s="358"/>
      <c r="RZ50" s="358"/>
      <c r="SA50" s="358"/>
      <c r="SB50" s="358"/>
      <c r="SC50" s="358"/>
      <c r="SD50" s="358"/>
      <c r="SE50" s="358"/>
      <c r="SF50" s="358"/>
      <c r="SG50" s="358"/>
      <c r="SH50" s="358"/>
      <c r="SI50" s="358"/>
      <c r="SJ50" s="358"/>
      <c r="SK50" s="358"/>
      <c r="SL50" s="358"/>
      <c r="SM50" s="358"/>
      <c r="SN50" s="358"/>
      <c r="SO50" s="358"/>
      <c r="SP50" s="358"/>
      <c r="SQ50" s="358"/>
      <c r="SR50" s="358"/>
      <c r="SS50" s="358"/>
      <c r="ST50" s="358"/>
      <c r="SU50" s="358"/>
      <c r="SV50" s="358"/>
      <c r="SW50" s="358"/>
      <c r="SX50" s="358"/>
      <c r="SY50" s="358"/>
      <c r="SZ50" s="358"/>
      <c r="TA50" s="358"/>
      <c r="TB50" s="358"/>
      <c r="TC50" s="358"/>
      <c r="TD50" s="358"/>
      <c r="TE50" s="358"/>
      <c r="TF50" s="358"/>
      <c r="TG50" s="358"/>
      <c r="TH50" s="358"/>
      <c r="TI50" s="358"/>
      <c r="TJ50" s="358"/>
      <c r="TK50" s="358"/>
      <c r="TL50" s="358"/>
      <c r="TM50" s="358"/>
      <c r="TN50" s="358"/>
      <c r="TO50" s="358"/>
      <c r="TP50" s="358"/>
      <c r="TQ50" s="358"/>
      <c r="TR50" s="358"/>
      <c r="TS50" s="358"/>
      <c r="TT50" s="358"/>
      <c r="TU50" s="358"/>
      <c r="TV50" s="358"/>
      <c r="TW50" s="358"/>
      <c r="TX50" s="358"/>
      <c r="TY50" s="358"/>
      <c r="TZ50" s="358"/>
      <c r="UA50" s="358"/>
      <c r="UB50" s="358"/>
      <c r="UC50" s="358"/>
      <c r="UD50" s="358"/>
      <c r="UE50" s="358"/>
      <c r="UF50" s="358"/>
      <c r="UG50" s="358"/>
      <c r="UH50" s="358"/>
      <c r="UI50" s="358"/>
      <c r="UJ50" s="358"/>
      <c r="UK50" s="358"/>
      <c r="UL50" s="358"/>
      <c r="UM50" s="358"/>
      <c r="UN50" s="358"/>
      <c r="UO50" s="358"/>
      <c r="UP50" s="358"/>
      <c r="UQ50" s="358"/>
      <c r="UR50" s="358"/>
      <c r="US50" s="358"/>
      <c r="UT50" s="358"/>
      <c r="UU50" s="358"/>
      <c r="UV50" s="358"/>
      <c r="UW50" s="358"/>
      <c r="UX50" s="358"/>
      <c r="UY50" s="358"/>
      <c r="UZ50" s="358"/>
      <c r="VA50" s="358"/>
      <c r="VB50" s="358"/>
      <c r="VC50" s="358"/>
      <c r="VD50" s="358"/>
      <c r="VE50" s="358"/>
      <c r="VF50" s="358"/>
      <c r="VG50" s="358"/>
      <c r="VH50" s="358"/>
      <c r="VI50" s="358"/>
      <c r="VJ50" s="358"/>
      <c r="VK50" s="358"/>
      <c r="VL50" s="358"/>
      <c r="VM50" s="358"/>
      <c r="VN50" s="358"/>
      <c r="VO50" s="358"/>
      <c r="VP50" s="358"/>
      <c r="VQ50" s="358"/>
      <c r="VR50" s="358"/>
      <c r="VS50" s="358"/>
      <c r="VT50" s="358"/>
      <c r="VU50" s="358"/>
      <c r="VV50" s="358"/>
      <c r="VW50" s="358"/>
      <c r="VX50" s="358"/>
      <c r="VY50" s="358"/>
      <c r="VZ50" s="358"/>
      <c r="WA50" s="358"/>
      <c r="WB50" s="358"/>
      <c r="WC50" s="358"/>
      <c r="WD50" s="358"/>
      <c r="WE50" s="358"/>
      <c r="WF50" s="358"/>
      <c r="WG50" s="358"/>
      <c r="WH50" s="358"/>
      <c r="WI50" s="358"/>
      <c r="WJ50" s="358"/>
      <c r="WK50" s="358"/>
      <c r="WL50" s="358"/>
      <c r="WM50" s="358"/>
      <c r="WN50" s="358"/>
      <c r="WO50" s="358"/>
      <c r="WP50" s="358"/>
      <c r="WQ50" s="358"/>
      <c r="WR50" s="358"/>
      <c r="WS50" s="358"/>
      <c r="WT50" s="358"/>
      <c r="WU50" s="358"/>
      <c r="WV50" s="358"/>
      <c r="WW50" s="358"/>
      <c r="WX50" s="358"/>
      <c r="WY50" s="358"/>
      <c r="WZ50" s="358"/>
      <c r="XA50" s="358"/>
      <c r="XB50" s="358"/>
      <c r="XC50" s="358"/>
      <c r="XD50" s="358"/>
      <c r="XE50" s="358"/>
      <c r="XF50" s="358"/>
      <c r="XG50" s="358"/>
      <c r="XH50" s="358"/>
      <c r="XI50" s="358"/>
      <c r="XJ50" s="358"/>
      <c r="XK50" s="358"/>
      <c r="XL50" s="358"/>
      <c r="XM50" s="358"/>
      <c r="XN50" s="358"/>
      <c r="XO50" s="358"/>
      <c r="XP50" s="358"/>
      <c r="XQ50" s="358"/>
      <c r="XR50" s="358"/>
      <c r="XS50" s="358"/>
      <c r="XT50" s="358"/>
      <c r="XU50" s="358"/>
      <c r="XV50" s="358"/>
      <c r="XW50" s="358"/>
      <c r="XX50" s="358"/>
      <c r="XY50" s="358"/>
      <c r="XZ50" s="358"/>
      <c r="YA50" s="358"/>
      <c r="YB50" s="358"/>
      <c r="YC50" s="358"/>
      <c r="YD50" s="358"/>
      <c r="YE50" s="358"/>
      <c r="YF50" s="358"/>
      <c r="YG50" s="358"/>
      <c r="YH50" s="358"/>
      <c r="YI50" s="358"/>
      <c r="YJ50" s="358"/>
      <c r="YK50" s="358"/>
      <c r="YL50" s="358"/>
      <c r="YM50" s="358"/>
      <c r="YN50" s="358"/>
      <c r="YO50" s="358"/>
      <c r="YP50" s="358"/>
      <c r="YQ50" s="358"/>
      <c r="YR50" s="358"/>
      <c r="YS50" s="358"/>
      <c r="YT50" s="358"/>
      <c r="YU50" s="358"/>
      <c r="YV50" s="358"/>
      <c r="YW50" s="358"/>
      <c r="YX50" s="358"/>
      <c r="YY50" s="358"/>
      <c r="YZ50" s="358"/>
      <c r="ZA50" s="358"/>
      <c r="ZB50" s="358"/>
      <c r="ZC50" s="358"/>
      <c r="ZD50" s="358"/>
      <c r="ZE50" s="358"/>
      <c r="ZF50" s="358"/>
      <c r="ZG50" s="358"/>
      <c r="ZH50" s="358"/>
      <c r="ZI50" s="358"/>
      <c r="ZJ50" s="358"/>
      <c r="ZK50" s="358"/>
      <c r="ZL50" s="358"/>
      <c r="ZM50" s="358"/>
      <c r="ZN50" s="358"/>
      <c r="ZO50" s="358"/>
      <c r="ZP50" s="358"/>
      <c r="ZQ50" s="358"/>
      <c r="ZR50" s="358"/>
      <c r="ZS50" s="358"/>
      <c r="ZT50" s="358"/>
      <c r="ZU50" s="358"/>
      <c r="ZV50" s="358"/>
      <c r="ZW50" s="358"/>
      <c r="ZX50" s="358"/>
      <c r="ZY50" s="358"/>
      <c r="ZZ50" s="358"/>
      <c r="AAA50" s="358"/>
      <c r="AAB50" s="358"/>
      <c r="AAC50" s="358"/>
      <c r="AAD50" s="358"/>
      <c r="AAE50" s="358"/>
      <c r="AAF50" s="358"/>
      <c r="AAG50" s="358"/>
      <c r="AAH50" s="358"/>
      <c r="AAI50" s="358"/>
      <c r="AAJ50" s="358"/>
      <c r="AAK50" s="358"/>
      <c r="AAL50" s="358"/>
      <c r="AAM50" s="358"/>
      <c r="AAN50" s="358"/>
      <c r="AAO50" s="358"/>
      <c r="AAP50" s="358"/>
      <c r="AAQ50" s="358"/>
      <c r="AAR50" s="358"/>
      <c r="AAS50" s="358"/>
      <c r="AAT50" s="358"/>
      <c r="AAU50" s="358"/>
      <c r="AAV50" s="358"/>
      <c r="AAW50" s="358"/>
      <c r="AAX50" s="358"/>
      <c r="AAY50" s="358"/>
      <c r="AAZ50" s="358"/>
      <c r="ABA50" s="358"/>
      <c r="ABB50" s="358"/>
      <c r="ABC50" s="358"/>
      <c r="ABD50" s="358"/>
      <c r="ABE50" s="358"/>
      <c r="ABF50" s="358"/>
      <c r="ABG50" s="358"/>
      <c r="ABH50" s="358"/>
      <c r="ABI50" s="358"/>
      <c r="ABJ50" s="358"/>
      <c r="ABK50" s="358"/>
      <c r="ABL50" s="358"/>
      <c r="ABM50" s="358"/>
      <c r="ABN50" s="358"/>
      <c r="ABO50" s="358"/>
      <c r="ABP50" s="358"/>
      <c r="ABQ50" s="358"/>
      <c r="ABR50" s="358"/>
      <c r="ABS50" s="358"/>
      <c r="ABT50" s="358"/>
      <c r="ABU50" s="358"/>
      <c r="ABV50" s="358"/>
      <c r="ABW50" s="358"/>
      <c r="ABX50" s="358"/>
      <c r="ABY50" s="358"/>
      <c r="ABZ50" s="358"/>
      <c r="ACA50" s="358"/>
      <c r="ACB50" s="358"/>
      <c r="ACC50" s="358"/>
      <c r="ACD50" s="358"/>
      <c r="ACE50" s="358"/>
      <c r="ACF50" s="358"/>
      <c r="ACG50" s="358"/>
      <c r="ACH50" s="358"/>
      <c r="ACI50" s="358"/>
      <c r="ACJ50" s="358"/>
      <c r="ACK50" s="358"/>
      <c r="ACL50" s="358"/>
      <c r="ACM50" s="358"/>
      <c r="ACN50" s="358"/>
      <c r="ACO50" s="358"/>
      <c r="ACP50" s="358"/>
      <c r="ACQ50" s="358"/>
    </row>
    <row r="51" spans="1:877" x14ac:dyDescent="0.2">
      <c r="A51" s="1" t="s">
        <v>141</v>
      </c>
      <c r="B51" s="347">
        <f>+B48*B45/31.1035</f>
        <v>18735.833587859885</v>
      </c>
      <c r="C51" s="348">
        <f t="shared" ref="C51:M51" si="2713">+C48*C45/31.1035</f>
        <v>23232.433648946255</v>
      </c>
      <c r="D51" s="348">
        <f t="shared" si="2713"/>
        <v>20984.13361840307</v>
      </c>
      <c r="E51" s="348">
        <f t="shared" si="2713"/>
        <v>33648.706516951461</v>
      </c>
      <c r="F51" s="348">
        <f t="shared" si="2713"/>
        <v>33724.500458147792</v>
      </c>
      <c r="G51" s="348">
        <f t="shared" si="2713"/>
        <v>34848.65047341938</v>
      </c>
      <c r="H51" s="348">
        <f t="shared" si="2713"/>
        <v>44966.000610863724</v>
      </c>
      <c r="I51" s="348">
        <f t="shared" si="2713"/>
        <v>46464.86729789251</v>
      </c>
      <c r="J51" s="348">
        <f t="shared" si="2713"/>
        <v>46464.86729789251</v>
      </c>
      <c r="K51" s="348">
        <f t="shared" si="2713"/>
        <v>44966.000610863724</v>
      </c>
      <c r="L51" s="348">
        <f t="shared" si="2713"/>
        <v>46464.86729789251</v>
      </c>
      <c r="M51" s="348">
        <f t="shared" si="2713"/>
        <v>53959.200733036472</v>
      </c>
      <c r="N51" s="347">
        <f t="shared" ref="N51:N59" si="2714">+SUM(B51:D51)</f>
        <v>62952.400855209213</v>
      </c>
      <c r="O51" s="348">
        <f t="shared" ref="O51:O59" si="2715">+SUM(E51:G51)</f>
        <v>102221.85744851863</v>
      </c>
      <c r="P51" s="348">
        <f t="shared" ref="P51:P59" si="2716">+SUM(H51:J51)</f>
        <v>137895.73520664874</v>
      </c>
      <c r="Q51" s="349">
        <f t="shared" ref="Q51:Q59" si="2717">+SUM(K51:M51)</f>
        <v>145390.06864179269</v>
      </c>
      <c r="R51" s="347">
        <f>+SUM($B$51:B51)</f>
        <v>18735.833587859885</v>
      </c>
      <c r="S51" s="348">
        <f>+SUM($B$51:C51)</f>
        <v>41968.267236806139</v>
      </c>
      <c r="T51" s="348">
        <f>+SUM($B$51:D51)</f>
        <v>62952.400855209213</v>
      </c>
      <c r="U51" s="348">
        <f>+SUM($B$51:E51)</f>
        <v>96601.107372160681</v>
      </c>
      <c r="V51" s="348">
        <f>+SUM($B$51:F51)</f>
        <v>130325.60783030847</v>
      </c>
      <c r="W51" s="348">
        <f>+SUM($B$51:G51)</f>
        <v>165174.25830372784</v>
      </c>
      <c r="X51" s="348">
        <f>+SUM($B$51:H51)</f>
        <v>210140.25891459157</v>
      </c>
      <c r="Y51" s="348">
        <f>+SUM($B$51:I51)</f>
        <v>256605.12621248409</v>
      </c>
      <c r="Z51" s="348">
        <f>+SUM($B$51:J51)</f>
        <v>303069.9935103766</v>
      </c>
      <c r="AA51" s="348">
        <f>+SUM($B$51:K51)</f>
        <v>348035.99412124034</v>
      </c>
      <c r="AB51" s="348">
        <f>+SUM($B$51:L51)</f>
        <v>394500.86141913285</v>
      </c>
      <c r="AC51" s="349">
        <f>+SUM($B$51:M51)</f>
        <v>448460.0621521693</v>
      </c>
      <c r="AD51" s="334">
        <f>+B51/AD6</f>
        <v>749.43334351439535</v>
      </c>
      <c r="AE51" s="334">
        <f t="shared" ref="AE51:AO51" si="2718">+C51/AE6</f>
        <v>749.43334351439535</v>
      </c>
      <c r="AF51" s="334">
        <f t="shared" si="2718"/>
        <v>749.43334351439535</v>
      </c>
      <c r="AG51" s="334">
        <f t="shared" si="2718"/>
        <v>1085.4421457081116</v>
      </c>
      <c r="AH51" s="334">
        <f t="shared" si="2718"/>
        <v>1124.150015271593</v>
      </c>
      <c r="AI51" s="334">
        <f t="shared" si="2718"/>
        <v>1124.150015271593</v>
      </c>
      <c r="AJ51" s="334">
        <f t="shared" si="2718"/>
        <v>1498.8666870287909</v>
      </c>
      <c r="AK51" s="334">
        <f t="shared" si="2718"/>
        <v>1498.8666870287907</v>
      </c>
      <c r="AL51" s="334">
        <f t="shared" si="2718"/>
        <v>1498.8666870287907</v>
      </c>
      <c r="AM51" s="334">
        <f t="shared" si="2718"/>
        <v>1498.8666870287909</v>
      </c>
      <c r="AN51" s="334">
        <f t="shared" si="2718"/>
        <v>1498.8666870287907</v>
      </c>
      <c r="AO51" s="334">
        <f t="shared" si="2718"/>
        <v>1498.8666870287909</v>
      </c>
      <c r="AP51" s="347">
        <f>+$AD$51*AP6</f>
        <v>749.43334351439535</v>
      </c>
      <c r="AQ51" s="348">
        <f t="shared" ref="AQ51:BN51" si="2719">+$AD$51*AQ6</f>
        <v>1498.8666870287907</v>
      </c>
      <c r="AR51" s="348">
        <f t="shared" si="2719"/>
        <v>2248.300030543186</v>
      </c>
      <c r="AS51" s="348">
        <f t="shared" si="2719"/>
        <v>2997.7333740575814</v>
      </c>
      <c r="AT51" s="348">
        <f t="shared" si="2719"/>
        <v>3747.1667175719767</v>
      </c>
      <c r="AU51" s="348">
        <f t="shared" si="2719"/>
        <v>4496.6000610863721</v>
      </c>
      <c r="AV51" s="348">
        <f t="shared" si="2719"/>
        <v>5246.0334046007674</v>
      </c>
      <c r="AW51" s="348">
        <f t="shared" si="2719"/>
        <v>5995.4667481151628</v>
      </c>
      <c r="AX51" s="348">
        <f t="shared" si="2719"/>
        <v>6744.9000916295581</v>
      </c>
      <c r="AY51" s="348">
        <f t="shared" si="2719"/>
        <v>7494.3334351439535</v>
      </c>
      <c r="AZ51" s="348">
        <f t="shared" si="2719"/>
        <v>8243.7667786583479</v>
      </c>
      <c r="BA51" s="348">
        <f t="shared" si="2719"/>
        <v>8993.2001221727442</v>
      </c>
      <c r="BB51" s="348">
        <f t="shared" si="2719"/>
        <v>9742.6334656871404</v>
      </c>
      <c r="BC51" s="348">
        <f t="shared" si="2719"/>
        <v>10492.066809201535</v>
      </c>
      <c r="BD51" s="348">
        <f t="shared" si="2719"/>
        <v>11241.500152715929</v>
      </c>
      <c r="BE51" s="348">
        <f t="shared" si="2719"/>
        <v>11990.933496230326</v>
      </c>
      <c r="BF51" s="348">
        <f t="shared" si="2719"/>
        <v>12740.366839744722</v>
      </c>
      <c r="BG51" s="348">
        <f t="shared" si="2719"/>
        <v>13489.800183259116</v>
      </c>
      <c r="BH51" s="348">
        <f t="shared" si="2719"/>
        <v>14239.233526773511</v>
      </c>
      <c r="BI51" s="348">
        <f t="shared" si="2719"/>
        <v>14988.666870287907</v>
      </c>
      <c r="BJ51" s="348">
        <f t="shared" si="2719"/>
        <v>15738.100213802303</v>
      </c>
      <c r="BK51" s="348">
        <f t="shared" si="2719"/>
        <v>16487.533557316696</v>
      </c>
      <c r="BL51" s="348">
        <f t="shared" si="2719"/>
        <v>17236.966900831092</v>
      </c>
      <c r="BM51" s="348">
        <f t="shared" si="2719"/>
        <v>17986.400244345488</v>
      </c>
      <c r="BN51" s="349">
        <f t="shared" si="2719"/>
        <v>18735.833587859885</v>
      </c>
      <c r="BO51" s="347">
        <f t="shared" ref="BO51:CS51" si="2720">+$AE$51*BO6</f>
        <v>749.43334351439535</v>
      </c>
      <c r="BP51" s="348">
        <f t="shared" si="2720"/>
        <v>1498.8666870287907</v>
      </c>
      <c r="BQ51" s="348">
        <f t="shared" si="2720"/>
        <v>2248.300030543186</v>
      </c>
      <c r="BR51" s="348">
        <f t="shared" si="2720"/>
        <v>2997.7333740575814</v>
      </c>
      <c r="BS51" s="348">
        <f t="shared" si="2720"/>
        <v>3747.1667175719767</v>
      </c>
      <c r="BT51" s="348">
        <f t="shared" si="2720"/>
        <v>4496.6000610863721</v>
      </c>
      <c r="BU51" s="348">
        <f t="shared" si="2720"/>
        <v>5246.0334046007674</v>
      </c>
      <c r="BV51" s="348">
        <f t="shared" si="2720"/>
        <v>5995.4667481151628</v>
      </c>
      <c r="BW51" s="348">
        <f t="shared" si="2720"/>
        <v>6744.9000916295581</v>
      </c>
      <c r="BX51" s="348">
        <f t="shared" si="2720"/>
        <v>7494.3334351439535</v>
      </c>
      <c r="BY51" s="348">
        <f t="shared" si="2720"/>
        <v>8243.7667786583479</v>
      </c>
      <c r="BZ51" s="348">
        <f t="shared" si="2720"/>
        <v>8993.2001221727442</v>
      </c>
      <c r="CA51" s="348">
        <f t="shared" si="2720"/>
        <v>9742.6334656871404</v>
      </c>
      <c r="CB51" s="348">
        <f t="shared" si="2720"/>
        <v>10492.066809201535</v>
      </c>
      <c r="CC51" s="348">
        <f t="shared" si="2720"/>
        <v>11241.500152715929</v>
      </c>
      <c r="CD51" s="348">
        <f t="shared" si="2720"/>
        <v>11990.933496230326</v>
      </c>
      <c r="CE51" s="348">
        <f t="shared" si="2720"/>
        <v>12740.366839744722</v>
      </c>
      <c r="CF51" s="348">
        <f t="shared" si="2720"/>
        <v>13489.800183259116</v>
      </c>
      <c r="CG51" s="348">
        <f t="shared" si="2720"/>
        <v>14239.233526773511</v>
      </c>
      <c r="CH51" s="348">
        <f t="shared" si="2720"/>
        <v>14988.666870287907</v>
      </c>
      <c r="CI51" s="348">
        <f t="shared" si="2720"/>
        <v>15738.100213802303</v>
      </c>
      <c r="CJ51" s="348">
        <f t="shared" si="2720"/>
        <v>16487.533557316696</v>
      </c>
      <c r="CK51" s="348">
        <f t="shared" si="2720"/>
        <v>17236.966900831092</v>
      </c>
      <c r="CL51" s="348">
        <f t="shared" si="2720"/>
        <v>17986.400244345488</v>
      </c>
      <c r="CM51" s="348">
        <f t="shared" si="2720"/>
        <v>18735.833587859885</v>
      </c>
      <c r="CN51" s="348">
        <f t="shared" si="2720"/>
        <v>19485.266931374281</v>
      </c>
      <c r="CO51" s="348">
        <f t="shared" si="2720"/>
        <v>20234.700274888673</v>
      </c>
      <c r="CP51" s="348">
        <f t="shared" si="2720"/>
        <v>20984.13361840307</v>
      </c>
      <c r="CQ51" s="348">
        <f t="shared" si="2720"/>
        <v>21733.566961917466</v>
      </c>
      <c r="CR51" s="348">
        <f t="shared" si="2720"/>
        <v>22483.000305431859</v>
      </c>
      <c r="CS51" s="349">
        <f t="shared" si="2720"/>
        <v>23232.433648946255</v>
      </c>
      <c r="CT51" s="347">
        <f t="shared" ref="CT51:DU51" si="2721">+$AF$51*CT6</f>
        <v>749.43334351439535</v>
      </c>
      <c r="CU51" s="348">
        <f t="shared" si="2721"/>
        <v>1498.8666870287907</v>
      </c>
      <c r="CV51" s="348">
        <f t="shared" si="2721"/>
        <v>2248.300030543186</v>
      </c>
      <c r="CW51" s="348">
        <f t="shared" si="2721"/>
        <v>2997.7333740575814</v>
      </c>
      <c r="CX51" s="348">
        <f t="shared" si="2721"/>
        <v>3747.1667175719767</v>
      </c>
      <c r="CY51" s="348">
        <f t="shared" si="2721"/>
        <v>4496.6000610863721</v>
      </c>
      <c r="CZ51" s="348">
        <f t="shared" si="2721"/>
        <v>5246.0334046007674</v>
      </c>
      <c r="DA51" s="348">
        <f t="shared" si="2721"/>
        <v>5995.4667481151628</v>
      </c>
      <c r="DB51" s="348">
        <f t="shared" si="2721"/>
        <v>6744.9000916295581</v>
      </c>
      <c r="DC51" s="348">
        <f t="shared" si="2721"/>
        <v>7494.3334351439535</v>
      </c>
      <c r="DD51" s="348">
        <f t="shared" si="2721"/>
        <v>8243.7667786583479</v>
      </c>
      <c r="DE51" s="348">
        <f t="shared" si="2721"/>
        <v>8993.2001221727442</v>
      </c>
      <c r="DF51" s="348">
        <f t="shared" si="2721"/>
        <v>9742.6334656871404</v>
      </c>
      <c r="DG51" s="348">
        <f t="shared" si="2721"/>
        <v>10492.066809201535</v>
      </c>
      <c r="DH51" s="348">
        <f t="shared" si="2721"/>
        <v>11241.500152715929</v>
      </c>
      <c r="DI51" s="348">
        <f t="shared" si="2721"/>
        <v>11990.933496230326</v>
      </c>
      <c r="DJ51" s="348">
        <f t="shared" si="2721"/>
        <v>12740.366839744722</v>
      </c>
      <c r="DK51" s="348">
        <f t="shared" si="2721"/>
        <v>13489.800183259116</v>
      </c>
      <c r="DL51" s="348">
        <f t="shared" si="2721"/>
        <v>14239.233526773511</v>
      </c>
      <c r="DM51" s="348">
        <f t="shared" si="2721"/>
        <v>14988.666870287907</v>
      </c>
      <c r="DN51" s="348">
        <f t="shared" si="2721"/>
        <v>15738.100213802303</v>
      </c>
      <c r="DO51" s="348">
        <f t="shared" si="2721"/>
        <v>16487.533557316696</v>
      </c>
      <c r="DP51" s="348">
        <f t="shared" si="2721"/>
        <v>17236.966900831092</v>
      </c>
      <c r="DQ51" s="348">
        <f t="shared" si="2721"/>
        <v>17986.400244345488</v>
      </c>
      <c r="DR51" s="348">
        <f t="shared" si="2721"/>
        <v>18735.833587859885</v>
      </c>
      <c r="DS51" s="348">
        <f t="shared" si="2721"/>
        <v>19485.266931374281</v>
      </c>
      <c r="DT51" s="348">
        <f t="shared" si="2721"/>
        <v>20234.700274888673</v>
      </c>
      <c r="DU51" s="348">
        <f t="shared" si="2721"/>
        <v>20984.13361840307</v>
      </c>
      <c r="DV51" s="347">
        <f t="shared" ref="DV51:EZ51" si="2722">+$AG$51*DV6</f>
        <v>1085.4421457081116</v>
      </c>
      <c r="DW51" s="348">
        <f t="shared" si="2722"/>
        <v>2170.8842914162233</v>
      </c>
      <c r="DX51" s="348">
        <f t="shared" si="2722"/>
        <v>3256.3264371243349</v>
      </c>
      <c r="DY51" s="348">
        <f t="shared" si="2722"/>
        <v>4341.7685828324466</v>
      </c>
      <c r="DZ51" s="348">
        <f t="shared" si="2722"/>
        <v>5427.2107285405582</v>
      </c>
      <c r="EA51" s="348">
        <f t="shared" si="2722"/>
        <v>6512.6528742486698</v>
      </c>
      <c r="EB51" s="348">
        <f t="shared" si="2722"/>
        <v>7598.0950199567815</v>
      </c>
      <c r="EC51" s="348">
        <f t="shared" si="2722"/>
        <v>8683.5371656648931</v>
      </c>
      <c r="ED51" s="348">
        <f t="shared" si="2722"/>
        <v>9768.9793113730047</v>
      </c>
      <c r="EE51" s="348">
        <f t="shared" si="2722"/>
        <v>10854.421457081116</v>
      </c>
      <c r="EF51" s="348">
        <f t="shared" si="2722"/>
        <v>11939.863602789228</v>
      </c>
      <c r="EG51" s="348">
        <f t="shared" si="2722"/>
        <v>13025.30574849734</v>
      </c>
      <c r="EH51" s="348">
        <f t="shared" si="2722"/>
        <v>14110.747894205451</v>
      </c>
      <c r="EI51" s="348">
        <f t="shared" si="2722"/>
        <v>15196.190039913563</v>
      </c>
      <c r="EJ51" s="348">
        <f t="shared" si="2722"/>
        <v>16281.632185621675</v>
      </c>
      <c r="EK51" s="348">
        <f t="shared" si="2722"/>
        <v>17367.074331329786</v>
      </c>
      <c r="EL51" s="348">
        <f t="shared" si="2722"/>
        <v>18452.516477037898</v>
      </c>
      <c r="EM51" s="348">
        <f t="shared" si="2722"/>
        <v>19537.958622746009</v>
      </c>
      <c r="EN51" s="348">
        <f t="shared" si="2722"/>
        <v>20623.400768454121</v>
      </c>
      <c r="EO51" s="348">
        <f t="shared" si="2722"/>
        <v>21708.842914162233</v>
      </c>
      <c r="EP51" s="348">
        <f t="shared" si="2722"/>
        <v>22794.285059870344</v>
      </c>
      <c r="EQ51" s="348">
        <f t="shared" si="2722"/>
        <v>23879.727205578456</v>
      </c>
      <c r="ER51" s="348">
        <f t="shared" si="2722"/>
        <v>24965.169351286568</v>
      </c>
      <c r="ES51" s="348">
        <f t="shared" si="2722"/>
        <v>26050.611496994679</v>
      </c>
      <c r="ET51" s="348">
        <f t="shared" si="2722"/>
        <v>27136.053642702791</v>
      </c>
      <c r="EU51" s="348">
        <f t="shared" si="2722"/>
        <v>28221.495788410903</v>
      </c>
      <c r="EV51" s="348">
        <f t="shared" si="2722"/>
        <v>29306.937934119014</v>
      </c>
      <c r="EW51" s="348">
        <f t="shared" si="2722"/>
        <v>30392.380079827126</v>
      </c>
      <c r="EX51" s="348">
        <f t="shared" si="2722"/>
        <v>31477.822225535238</v>
      </c>
      <c r="EY51" s="348">
        <f t="shared" si="2722"/>
        <v>32563.264371243349</v>
      </c>
      <c r="EZ51" s="348">
        <f t="shared" si="2722"/>
        <v>33648.706516951461</v>
      </c>
      <c r="FA51" s="347">
        <f t="shared" ref="FA51:GD51" si="2723">+$AH$51*FA6</f>
        <v>1124.150015271593</v>
      </c>
      <c r="FB51" s="348">
        <f t="shared" si="2723"/>
        <v>2248.300030543186</v>
      </c>
      <c r="FC51" s="348">
        <f t="shared" si="2723"/>
        <v>3372.4500458147791</v>
      </c>
      <c r="FD51" s="348">
        <f t="shared" si="2723"/>
        <v>4496.6000610863721</v>
      </c>
      <c r="FE51" s="348">
        <f t="shared" si="2723"/>
        <v>5620.7500763579646</v>
      </c>
      <c r="FF51" s="348">
        <f t="shared" si="2723"/>
        <v>6744.9000916295581</v>
      </c>
      <c r="FG51" s="348">
        <f t="shared" si="2723"/>
        <v>7869.0501069011516</v>
      </c>
      <c r="FH51" s="348">
        <f t="shared" si="2723"/>
        <v>8993.2001221727442</v>
      </c>
      <c r="FI51" s="348">
        <f t="shared" si="2723"/>
        <v>10117.350137444337</v>
      </c>
      <c r="FJ51" s="348">
        <f t="shared" si="2723"/>
        <v>11241.500152715929</v>
      </c>
      <c r="FK51" s="348">
        <f t="shared" si="2723"/>
        <v>12365.650167987524</v>
      </c>
      <c r="FL51" s="348">
        <f t="shared" si="2723"/>
        <v>13489.800183259116</v>
      </c>
      <c r="FM51" s="348">
        <f t="shared" si="2723"/>
        <v>14613.950198530709</v>
      </c>
      <c r="FN51" s="348">
        <f t="shared" si="2723"/>
        <v>15738.100213802303</v>
      </c>
      <c r="FO51" s="348">
        <f t="shared" si="2723"/>
        <v>16862.250229073896</v>
      </c>
      <c r="FP51" s="348">
        <f t="shared" si="2723"/>
        <v>17986.400244345488</v>
      </c>
      <c r="FQ51" s="348">
        <f t="shared" si="2723"/>
        <v>19110.550259617081</v>
      </c>
      <c r="FR51" s="348">
        <f t="shared" si="2723"/>
        <v>20234.700274888673</v>
      </c>
      <c r="FS51" s="348">
        <f t="shared" si="2723"/>
        <v>21358.850290160266</v>
      </c>
      <c r="FT51" s="348">
        <f t="shared" si="2723"/>
        <v>22483.000305431859</v>
      </c>
      <c r="FU51" s="348">
        <f t="shared" si="2723"/>
        <v>23607.150320703455</v>
      </c>
      <c r="FV51" s="348">
        <f t="shared" si="2723"/>
        <v>24731.300335975047</v>
      </c>
      <c r="FW51" s="348">
        <f t="shared" si="2723"/>
        <v>25855.45035124664</v>
      </c>
      <c r="FX51" s="348">
        <f t="shared" si="2723"/>
        <v>26979.600366518232</v>
      </c>
      <c r="FY51" s="348">
        <f t="shared" si="2723"/>
        <v>28103.750381789825</v>
      </c>
      <c r="FZ51" s="348">
        <f t="shared" si="2723"/>
        <v>29227.900397061418</v>
      </c>
      <c r="GA51" s="348">
        <f t="shared" si="2723"/>
        <v>30352.05041233301</v>
      </c>
      <c r="GB51" s="348">
        <f t="shared" si="2723"/>
        <v>31476.200427604606</v>
      </c>
      <c r="GC51" s="348">
        <f t="shared" si="2723"/>
        <v>32600.350442876199</v>
      </c>
      <c r="GD51" s="348">
        <f t="shared" si="2723"/>
        <v>33724.500458147792</v>
      </c>
      <c r="GE51" s="347">
        <f t="shared" ref="GE51:HI51" si="2724">+$AI$51*GE6</f>
        <v>1124.150015271593</v>
      </c>
      <c r="GF51" s="348">
        <f t="shared" si="2724"/>
        <v>2248.300030543186</v>
      </c>
      <c r="GG51" s="348">
        <f t="shared" si="2724"/>
        <v>3372.4500458147791</v>
      </c>
      <c r="GH51" s="348">
        <f t="shared" si="2724"/>
        <v>4496.6000610863721</v>
      </c>
      <c r="GI51" s="348">
        <f t="shared" si="2724"/>
        <v>5620.7500763579646</v>
      </c>
      <c r="GJ51" s="348">
        <f t="shared" si="2724"/>
        <v>6744.9000916295581</v>
      </c>
      <c r="GK51" s="348">
        <f t="shared" si="2724"/>
        <v>7869.0501069011516</v>
      </c>
      <c r="GL51" s="348">
        <f t="shared" si="2724"/>
        <v>8993.2001221727442</v>
      </c>
      <c r="GM51" s="348">
        <f t="shared" si="2724"/>
        <v>10117.350137444337</v>
      </c>
      <c r="GN51" s="348">
        <f t="shared" si="2724"/>
        <v>11241.500152715929</v>
      </c>
      <c r="GO51" s="348">
        <f t="shared" si="2724"/>
        <v>12365.650167987524</v>
      </c>
      <c r="GP51" s="348">
        <f t="shared" si="2724"/>
        <v>13489.800183259116</v>
      </c>
      <c r="GQ51" s="348">
        <f t="shared" si="2724"/>
        <v>14613.950198530709</v>
      </c>
      <c r="GR51" s="348">
        <f t="shared" si="2724"/>
        <v>15738.100213802303</v>
      </c>
      <c r="GS51" s="348">
        <f t="shared" si="2724"/>
        <v>16862.250229073896</v>
      </c>
      <c r="GT51" s="348">
        <f t="shared" si="2724"/>
        <v>17986.400244345488</v>
      </c>
      <c r="GU51" s="348">
        <f t="shared" si="2724"/>
        <v>19110.550259617081</v>
      </c>
      <c r="GV51" s="348">
        <f t="shared" si="2724"/>
        <v>20234.700274888673</v>
      </c>
      <c r="GW51" s="348">
        <f t="shared" si="2724"/>
        <v>21358.850290160266</v>
      </c>
      <c r="GX51" s="348">
        <f t="shared" si="2724"/>
        <v>22483.000305431859</v>
      </c>
      <c r="GY51" s="348">
        <f t="shared" si="2724"/>
        <v>23607.150320703455</v>
      </c>
      <c r="GZ51" s="348">
        <f t="shared" si="2724"/>
        <v>24731.300335975047</v>
      </c>
      <c r="HA51" s="348">
        <f t="shared" si="2724"/>
        <v>25855.45035124664</v>
      </c>
      <c r="HB51" s="348">
        <f t="shared" si="2724"/>
        <v>26979.600366518232</v>
      </c>
      <c r="HC51" s="348">
        <f t="shared" si="2724"/>
        <v>28103.750381789825</v>
      </c>
      <c r="HD51" s="348">
        <f t="shared" si="2724"/>
        <v>29227.900397061418</v>
      </c>
      <c r="HE51" s="348">
        <f t="shared" si="2724"/>
        <v>30352.05041233301</v>
      </c>
      <c r="HF51" s="348">
        <f t="shared" si="2724"/>
        <v>31476.200427604606</v>
      </c>
      <c r="HG51" s="348">
        <f t="shared" si="2724"/>
        <v>32600.350442876199</v>
      </c>
      <c r="HH51" s="348">
        <f t="shared" si="2724"/>
        <v>33724.500458147792</v>
      </c>
      <c r="HI51" s="349">
        <f t="shared" si="2724"/>
        <v>34848.65047341938</v>
      </c>
      <c r="HJ51" s="347">
        <f t="shared" ref="HJ51:IM51" si="2725">+$AJ$51*HJ6</f>
        <v>1498.8666870287909</v>
      </c>
      <c r="HK51" s="348">
        <f t="shared" si="2725"/>
        <v>2997.7333740575818</v>
      </c>
      <c r="HL51" s="348">
        <f t="shared" si="2725"/>
        <v>4496.600061086373</v>
      </c>
      <c r="HM51" s="348">
        <f t="shared" si="2725"/>
        <v>5995.4667481151637</v>
      </c>
      <c r="HN51" s="348">
        <f t="shared" si="2725"/>
        <v>7494.3334351439544</v>
      </c>
      <c r="HO51" s="348">
        <f t="shared" si="2725"/>
        <v>8993.200122172746</v>
      </c>
      <c r="HP51" s="348">
        <f t="shared" si="2725"/>
        <v>10492.066809201537</v>
      </c>
      <c r="HQ51" s="348">
        <f t="shared" si="2725"/>
        <v>11990.933496230327</v>
      </c>
      <c r="HR51" s="348">
        <f t="shared" si="2725"/>
        <v>13489.800183259118</v>
      </c>
      <c r="HS51" s="348">
        <f t="shared" si="2725"/>
        <v>14988.666870287909</v>
      </c>
      <c r="HT51" s="348">
        <f t="shared" si="2725"/>
        <v>16487.533557316699</v>
      </c>
      <c r="HU51" s="348">
        <f t="shared" si="2725"/>
        <v>17986.400244345492</v>
      </c>
      <c r="HV51" s="348">
        <f t="shared" si="2725"/>
        <v>19485.266931374281</v>
      </c>
      <c r="HW51" s="348">
        <f t="shared" si="2725"/>
        <v>20984.133618403073</v>
      </c>
      <c r="HX51" s="348">
        <f t="shared" si="2725"/>
        <v>22483.000305431862</v>
      </c>
      <c r="HY51" s="348">
        <f t="shared" si="2725"/>
        <v>23981.866992460655</v>
      </c>
      <c r="HZ51" s="348">
        <f t="shared" si="2725"/>
        <v>25480.733679489447</v>
      </c>
      <c r="IA51" s="348">
        <f t="shared" si="2725"/>
        <v>26979.600366518236</v>
      </c>
      <c r="IB51" s="348">
        <f t="shared" si="2725"/>
        <v>28478.467053547029</v>
      </c>
      <c r="IC51" s="348">
        <f t="shared" si="2725"/>
        <v>29977.333740575818</v>
      </c>
      <c r="ID51" s="348">
        <f t="shared" si="2725"/>
        <v>31476.20042760461</v>
      </c>
      <c r="IE51" s="348">
        <f t="shared" si="2725"/>
        <v>32975.067114633399</v>
      </c>
      <c r="IF51" s="348">
        <f t="shared" si="2725"/>
        <v>34473.933801662191</v>
      </c>
      <c r="IG51" s="348">
        <f t="shared" si="2725"/>
        <v>35972.800488690984</v>
      </c>
      <c r="IH51" s="348">
        <f t="shared" si="2725"/>
        <v>37471.667175719776</v>
      </c>
      <c r="II51" s="348">
        <f t="shared" si="2725"/>
        <v>38970.533862748562</v>
      </c>
      <c r="IJ51" s="348">
        <f t="shared" si="2725"/>
        <v>40469.400549777354</v>
      </c>
      <c r="IK51" s="348">
        <f t="shared" si="2725"/>
        <v>41968.267236806147</v>
      </c>
      <c r="IL51" s="348">
        <f t="shared" si="2725"/>
        <v>43467.133923834939</v>
      </c>
      <c r="IM51" s="348">
        <f t="shared" si="2725"/>
        <v>44966.000610863724</v>
      </c>
      <c r="IN51" s="347">
        <f t="shared" ref="IN51:JR51" si="2726">+$AK$51*IN6</f>
        <v>1498.8666870287907</v>
      </c>
      <c r="IO51" s="348">
        <f t="shared" si="2726"/>
        <v>2997.7333740575814</v>
      </c>
      <c r="IP51" s="348">
        <f t="shared" si="2726"/>
        <v>4496.6000610863721</v>
      </c>
      <c r="IQ51" s="348">
        <f t="shared" si="2726"/>
        <v>5995.4667481151628</v>
      </c>
      <c r="IR51" s="348">
        <f t="shared" si="2726"/>
        <v>7494.3334351439535</v>
      </c>
      <c r="IS51" s="348">
        <f t="shared" si="2726"/>
        <v>8993.2001221727442</v>
      </c>
      <c r="IT51" s="348">
        <f t="shared" si="2726"/>
        <v>10492.066809201535</v>
      </c>
      <c r="IU51" s="348">
        <f t="shared" si="2726"/>
        <v>11990.933496230326</v>
      </c>
      <c r="IV51" s="348">
        <f t="shared" si="2726"/>
        <v>13489.800183259116</v>
      </c>
      <c r="IW51" s="348">
        <f t="shared" si="2726"/>
        <v>14988.666870287907</v>
      </c>
      <c r="IX51" s="348">
        <f t="shared" si="2726"/>
        <v>16487.533557316696</v>
      </c>
      <c r="IY51" s="348">
        <f t="shared" si="2726"/>
        <v>17986.400244345488</v>
      </c>
      <c r="IZ51" s="348">
        <f t="shared" si="2726"/>
        <v>19485.266931374281</v>
      </c>
      <c r="JA51" s="348">
        <f t="shared" si="2726"/>
        <v>20984.13361840307</v>
      </c>
      <c r="JB51" s="348">
        <f t="shared" si="2726"/>
        <v>22483.000305431859</v>
      </c>
      <c r="JC51" s="348">
        <f t="shared" si="2726"/>
        <v>23981.866992460651</v>
      </c>
      <c r="JD51" s="348">
        <f t="shared" si="2726"/>
        <v>25480.733679489444</v>
      </c>
      <c r="JE51" s="348">
        <f t="shared" si="2726"/>
        <v>26979.600366518232</v>
      </c>
      <c r="JF51" s="348">
        <f t="shared" si="2726"/>
        <v>28478.467053547021</v>
      </c>
      <c r="JG51" s="348">
        <f t="shared" si="2726"/>
        <v>29977.333740575814</v>
      </c>
      <c r="JH51" s="348">
        <f t="shared" si="2726"/>
        <v>31476.200427604606</v>
      </c>
      <c r="JI51" s="348">
        <f t="shared" si="2726"/>
        <v>32975.067114633392</v>
      </c>
      <c r="JJ51" s="348">
        <f t="shared" si="2726"/>
        <v>34473.933801662184</v>
      </c>
      <c r="JK51" s="348">
        <f t="shared" si="2726"/>
        <v>35972.800488690977</v>
      </c>
      <c r="JL51" s="348">
        <f t="shared" si="2726"/>
        <v>37471.667175719769</v>
      </c>
      <c r="JM51" s="348">
        <f t="shared" si="2726"/>
        <v>38970.533862748562</v>
      </c>
      <c r="JN51" s="348">
        <f t="shared" si="2726"/>
        <v>40469.400549777347</v>
      </c>
      <c r="JO51" s="348">
        <f t="shared" si="2726"/>
        <v>41968.267236806139</v>
      </c>
      <c r="JP51" s="348">
        <f t="shared" si="2726"/>
        <v>43467.133923834932</v>
      </c>
      <c r="JQ51" s="348">
        <f t="shared" si="2726"/>
        <v>44966.000610863717</v>
      </c>
      <c r="JR51" s="349">
        <f t="shared" si="2726"/>
        <v>46464.86729789251</v>
      </c>
      <c r="JS51" s="347">
        <f t="shared" ref="JS51:KW51" si="2727">+$AL$51*JS6</f>
        <v>1498.8666870287907</v>
      </c>
      <c r="JT51" s="348">
        <f t="shared" si="2727"/>
        <v>2997.7333740575814</v>
      </c>
      <c r="JU51" s="348">
        <f t="shared" si="2727"/>
        <v>4496.6000610863721</v>
      </c>
      <c r="JV51" s="348">
        <f t="shared" si="2727"/>
        <v>5995.4667481151628</v>
      </c>
      <c r="JW51" s="348">
        <f t="shared" si="2727"/>
        <v>7494.3334351439535</v>
      </c>
      <c r="JX51" s="348">
        <f t="shared" si="2727"/>
        <v>8993.2001221727442</v>
      </c>
      <c r="JY51" s="348">
        <f t="shared" si="2727"/>
        <v>10492.066809201535</v>
      </c>
      <c r="JZ51" s="348">
        <f t="shared" si="2727"/>
        <v>11990.933496230326</v>
      </c>
      <c r="KA51" s="348">
        <f t="shared" si="2727"/>
        <v>13489.800183259116</v>
      </c>
      <c r="KB51" s="348">
        <f t="shared" si="2727"/>
        <v>14988.666870287907</v>
      </c>
      <c r="KC51" s="348">
        <f t="shared" si="2727"/>
        <v>16487.533557316696</v>
      </c>
      <c r="KD51" s="348">
        <f t="shared" si="2727"/>
        <v>17986.400244345488</v>
      </c>
      <c r="KE51" s="348">
        <f t="shared" si="2727"/>
        <v>19485.266931374281</v>
      </c>
      <c r="KF51" s="348">
        <f t="shared" si="2727"/>
        <v>20984.13361840307</v>
      </c>
      <c r="KG51" s="348">
        <f t="shared" si="2727"/>
        <v>22483.000305431859</v>
      </c>
      <c r="KH51" s="348">
        <f t="shared" si="2727"/>
        <v>23981.866992460651</v>
      </c>
      <c r="KI51" s="348">
        <f t="shared" si="2727"/>
        <v>25480.733679489444</v>
      </c>
      <c r="KJ51" s="348">
        <f t="shared" si="2727"/>
        <v>26979.600366518232</v>
      </c>
      <c r="KK51" s="348">
        <f t="shared" si="2727"/>
        <v>28478.467053547021</v>
      </c>
      <c r="KL51" s="348">
        <f t="shared" si="2727"/>
        <v>29977.333740575814</v>
      </c>
      <c r="KM51" s="348">
        <f t="shared" si="2727"/>
        <v>31476.200427604606</v>
      </c>
      <c r="KN51" s="348">
        <f t="shared" si="2727"/>
        <v>32975.067114633392</v>
      </c>
      <c r="KO51" s="348">
        <f t="shared" si="2727"/>
        <v>34473.933801662184</v>
      </c>
      <c r="KP51" s="348">
        <f t="shared" si="2727"/>
        <v>35972.800488690977</v>
      </c>
      <c r="KQ51" s="348">
        <f t="shared" si="2727"/>
        <v>37471.667175719769</v>
      </c>
      <c r="KR51" s="348">
        <f t="shared" si="2727"/>
        <v>38970.533862748562</v>
      </c>
      <c r="KS51" s="348">
        <f t="shared" si="2727"/>
        <v>40469.400549777347</v>
      </c>
      <c r="KT51" s="348">
        <f t="shared" si="2727"/>
        <v>41968.267236806139</v>
      </c>
      <c r="KU51" s="348">
        <f t="shared" si="2727"/>
        <v>43467.133923834932</v>
      </c>
      <c r="KV51" s="348">
        <f t="shared" si="2727"/>
        <v>44966.000610863717</v>
      </c>
      <c r="KW51" s="349">
        <f t="shared" si="2727"/>
        <v>46464.86729789251</v>
      </c>
      <c r="KX51" s="347">
        <f t="shared" ref="KX51:MA51" si="2728">+$AM$51*KX6</f>
        <v>1498.8666870287909</v>
      </c>
      <c r="KY51" s="348">
        <f t="shared" si="2728"/>
        <v>2997.7333740575818</v>
      </c>
      <c r="KZ51" s="348">
        <f t="shared" si="2728"/>
        <v>4496.600061086373</v>
      </c>
      <c r="LA51" s="348">
        <f t="shared" si="2728"/>
        <v>5995.4667481151637</v>
      </c>
      <c r="LB51" s="348">
        <f t="shared" si="2728"/>
        <v>7494.3334351439544</v>
      </c>
      <c r="LC51" s="348">
        <f t="shared" si="2728"/>
        <v>8993.200122172746</v>
      </c>
      <c r="LD51" s="348">
        <f t="shared" si="2728"/>
        <v>10492.066809201537</v>
      </c>
      <c r="LE51" s="348">
        <f t="shared" si="2728"/>
        <v>11990.933496230327</v>
      </c>
      <c r="LF51" s="348">
        <f t="shared" si="2728"/>
        <v>13489.800183259118</v>
      </c>
      <c r="LG51" s="348">
        <f t="shared" si="2728"/>
        <v>14988.666870287909</v>
      </c>
      <c r="LH51" s="348">
        <f t="shared" si="2728"/>
        <v>16487.533557316699</v>
      </c>
      <c r="LI51" s="348">
        <f t="shared" si="2728"/>
        <v>17986.400244345492</v>
      </c>
      <c r="LJ51" s="348">
        <f t="shared" si="2728"/>
        <v>19485.266931374281</v>
      </c>
      <c r="LK51" s="348">
        <f t="shared" si="2728"/>
        <v>20984.133618403073</v>
      </c>
      <c r="LL51" s="348">
        <f t="shared" si="2728"/>
        <v>22483.000305431862</v>
      </c>
      <c r="LM51" s="348">
        <f t="shared" si="2728"/>
        <v>23981.866992460655</v>
      </c>
      <c r="LN51" s="348">
        <f t="shared" si="2728"/>
        <v>25480.733679489447</v>
      </c>
      <c r="LO51" s="348">
        <f t="shared" si="2728"/>
        <v>26979.600366518236</v>
      </c>
      <c r="LP51" s="348">
        <f t="shared" si="2728"/>
        <v>28478.467053547029</v>
      </c>
      <c r="LQ51" s="348">
        <f t="shared" si="2728"/>
        <v>29977.333740575818</v>
      </c>
      <c r="LR51" s="348">
        <f t="shared" si="2728"/>
        <v>31476.20042760461</v>
      </c>
      <c r="LS51" s="348">
        <f t="shared" si="2728"/>
        <v>32975.067114633399</v>
      </c>
      <c r="LT51" s="348">
        <f t="shared" si="2728"/>
        <v>34473.933801662191</v>
      </c>
      <c r="LU51" s="348">
        <f t="shared" si="2728"/>
        <v>35972.800488690984</v>
      </c>
      <c r="LV51" s="348">
        <f t="shared" si="2728"/>
        <v>37471.667175719776</v>
      </c>
      <c r="LW51" s="348">
        <f t="shared" si="2728"/>
        <v>38970.533862748562</v>
      </c>
      <c r="LX51" s="348">
        <f t="shared" si="2728"/>
        <v>40469.400549777354</v>
      </c>
      <c r="LY51" s="348">
        <f t="shared" si="2728"/>
        <v>41968.267236806147</v>
      </c>
      <c r="LZ51" s="348">
        <f t="shared" si="2728"/>
        <v>43467.133923834939</v>
      </c>
      <c r="MA51" s="348">
        <f t="shared" si="2728"/>
        <v>44966.000610863724</v>
      </c>
      <c r="MB51" s="347">
        <f t="shared" ref="MB51:NF51" si="2729">+$AN$51*MB6</f>
        <v>1498.8666870287907</v>
      </c>
      <c r="MC51" s="348">
        <f t="shared" si="2729"/>
        <v>2997.7333740575814</v>
      </c>
      <c r="MD51" s="348">
        <f t="shared" si="2729"/>
        <v>4496.6000610863721</v>
      </c>
      <c r="ME51" s="348">
        <f t="shared" si="2729"/>
        <v>5995.4667481151628</v>
      </c>
      <c r="MF51" s="348">
        <f t="shared" si="2729"/>
        <v>7494.3334351439535</v>
      </c>
      <c r="MG51" s="348">
        <f t="shared" si="2729"/>
        <v>8993.2001221727442</v>
      </c>
      <c r="MH51" s="348">
        <f t="shared" si="2729"/>
        <v>10492.066809201535</v>
      </c>
      <c r="MI51" s="348">
        <f t="shared" si="2729"/>
        <v>11990.933496230326</v>
      </c>
      <c r="MJ51" s="348">
        <f t="shared" si="2729"/>
        <v>13489.800183259116</v>
      </c>
      <c r="MK51" s="348">
        <f t="shared" si="2729"/>
        <v>14988.666870287907</v>
      </c>
      <c r="ML51" s="348">
        <f t="shared" si="2729"/>
        <v>16487.533557316696</v>
      </c>
      <c r="MM51" s="348">
        <f t="shared" si="2729"/>
        <v>17986.400244345488</v>
      </c>
      <c r="MN51" s="348">
        <f t="shared" si="2729"/>
        <v>19485.266931374281</v>
      </c>
      <c r="MO51" s="348">
        <f t="shared" si="2729"/>
        <v>20984.13361840307</v>
      </c>
      <c r="MP51" s="348">
        <f t="shared" si="2729"/>
        <v>22483.000305431859</v>
      </c>
      <c r="MQ51" s="348">
        <f t="shared" si="2729"/>
        <v>23981.866992460651</v>
      </c>
      <c r="MR51" s="348">
        <f t="shared" si="2729"/>
        <v>25480.733679489444</v>
      </c>
      <c r="MS51" s="348">
        <f t="shared" si="2729"/>
        <v>26979.600366518232</v>
      </c>
      <c r="MT51" s="348">
        <f t="shared" si="2729"/>
        <v>28478.467053547021</v>
      </c>
      <c r="MU51" s="348">
        <f t="shared" si="2729"/>
        <v>29977.333740575814</v>
      </c>
      <c r="MV51" s="348">
        <f t="shared" si="2729"/>
        <v>31476.200427604606</v>
      </c>
      <c r="MW51" s="348">
        <f t="shared" si="2729"/>
        <v>32975.067114633392</v>
      </c>
      <c r="MX51" s="348">
        <f t="shared" si="2729"/>
        <v>34473.933801662184</v>
      </c>
      <c r="MY51" s="348">
        <f t="shared" si="2729"/>
        <v>35972.800488690977</v>
      </c>
      <c r="MZ51" s="348">
        <f t="shared" si="2729"/>
        <v>37471.667175719769</v>
      </c>
      <c r="NA51" s="348">
        <f t="shared" si="2729"/>
        <v>38970.533862748562</v>
      </c>
      <c r="NB51" s="348">
        <f t="shared" si="2729"/>
        <v>40469.400549777347</v>
      </c>
      <c r="NC51" s="348">
        <f t="shared" si="2729"/>
        <v>41968.267236806139</v>
      </c>
      <c r="ND51" s="348">
        <f t="shared" si="2729"/>
        <v>43467.133923834932</v>
      </c>
      <c r="NE51" s="348">
        <f t="shared" si="2729"/>
        <v>44966.000610863717</v>
      </c>
      <c r="NF51" s="348">
        <f t="shared" si="2729"/>
        <v>46464.86729789251</v>
      </c>
      <c r="NG51" s="347">
        <f t="shared" ref="NG51:OP51" si="2730">+$AO$51*NG6</f>
        <v>1498.8666870287909</v>
      </c>
      <c r="NH51" s="348">
        <f t="shared" si="2730"/>
        <v>2997.7333740575818</v>
      </c>
      <c r="NI51" s="348">
        <f t="shared" si="2730"/>
        <v>4496.600061086373</v>
      </c>
      <c r="NJ51" s="348">
        <f t="shared" si="2730"/>
        <v>5995.4667481151637</v>
      </c>
      <c r="NK51" s="348">
        <f t="shared" si="2730"/>
        <v>7494.3334351439544</v>
      </c>
      <c r="NL51" s="348">
        <f t="shared" si="2730"/>
        <v>8993.200122172746</v>
      </c>
      <c r="NM51" s="348">
        <f t="shared" si="2730"/>
        <v>10492.066809201537</v>
      </c>
      <c r="NN51" s="348">
        <f t="shared" si="2730"/>
        <v>11990.933496230327</v>
      </c>
      <c r="NO51" s="348">
        <f t="shared" si="2730"/>
        <v>13489.800183259118</v>
      </c>
      <c r="NP51" s="348">
        <f t="shared" si="2730"/>
        <v>14988.666870287909</v>
      </c>
      <c r="NQ51" s="348">
        <f t="shared" si="2730"/>
        <v>16487.533557316699</v>
      </c>
      <c r="NR51" s="348">
        <f t="shared" si="2730"/>
        <v>17986.400244345492</v>
      </c>
      <c r="NS51" s="348">
        <f t="shared" si="2730"/>
        <v>19485.266931374281</v>
      </c>
      <c r="NT51" s="348">
        <f t="shared" si="2730"/>
        <v>20984.133618403073</v>
      </c>
      <c r="NU51" s="348">
        <f t="shared" si="2730"/>
        <v>22483.000305431862</v>
      </c>
      <c r="NV51" s="348">
        <f t="shared" si="2730"/>
        <v>23981.866992460655</v>
      </c>
      <c r="NW51" s="348">
        <f t="shared" si="2730"/>
        <v>25480.733679489447</v>
      </c>
      <c r="NX51" s="348">
        <f t="shared" si="2730"/>
        <v>26979.600366518236</v>
      </c>
      <c r="NY51" s="348">
        <f t="shared" si="2730"/>
        <v>28478.467053547029</v>
      </c>
      <c r="NZ51" s="348">
        <f t="shared" si="2730"/>
        <v>29977.333740575818</v>
      </c>
      <c r="OA51" s="348">
        <f t="shared" si="2730"/>
        <v>31476.20042760461</v>
      </c>
      <c r="OB51" s="348">
        <f t="shared" si="2730"/>
        <v>32975.067114633399</v>
      </c>
      <c r="OC51" s="348">
        <f t="shared" si="2730"/>
        <v>34473.933801662191</v>
      </c>
      <c r="OD51" s="348">
        <f t="shared" si="2730"/>
        <v>35972.800488690984</v>
      </c>
      <c r="OE51" s="348">
        <f t="shared" si="2730"/>
        <v>37471.667175719776</v>
      </c>
      <c r="OF51" s="348">
        <f t="shared" si="2730"/>
        <v>38970.533862748562</v>
      </c>
      <c r="OG51" s="348">
        <f t="shared" si="2730"/>
        <v>40469.400549777354</v>
      </c>
      <c r="OH51" s="348">
        <f t="shared" si="2730"/>
        <v>41968.267236806147</v>
      </c>
      <c r="OI51" s="348">
        <f t="shared" si="2730"/>
        <v>43467.133923834939</v>
      </c>
      <c r="OJ51" s="348">
        <f t="shared" si="2730"/>
        <v>44966.000610863724</v>
      </c>
      <c r="OK51" s="348">
        <f t="shared" si="2730"/>
        <v>46464.867297892517</v>
      </c>
      <c r="OL51" s="348">
        <f t="shared" si="2730"/>
        <v>47963.733984921309</v>
      </c>
      <c r="OM51" s="348">
        <f t="shared" si="2730"/>
        <v>49462.600671950102</v>
      </c>
      <c r="ON51" s="348">
        <f t="shared" si="2730"/>
        <v>50961.467358978894</v>
      </c>
      <c r="OO51" s="348">
        <f t="shared" si="2730"/>
        <v>52460.33404600768</v>
      </c>
      <c r="OP51" s="349">
        <f t="shared" si="2730"/>
        <v>53959.200733036472</v>
      </c>
      <c r="OQ51" s="348">
        <f>+AP51/AP6</f>
        <v>749.43334351439535</v>
      </c>
      <c r="OR51" s="348">
        <f t="shared" ref="OR51:RC51" si="2731">+AQ51/AQ6</f>
        <v>749.43334351439535</v>
      </c>
      <c r="OS51" s="348">
        <f t="shared" si="2731"/>
        <v>749.43334351439535</v>
      </c>
      <c r="OT51" s="348">
        <f t="shared" si="2731"/>
        <v>749.43334351439535</v>
      </c>
      <c r="OU51" s="348">
        <f t="shared" si="2731"/>
        <v>749.43334351439535</v>
      </c>
      <c r="OV51" s="348">
        <f t="shared" si="2731"/>
        <v>749.43334351439535</v>
      </c>
      <c r="OW51" s="348">
        <f t="shared" si="2731"/>
        <v>749.43334351439535</v>
      </c>
      <c r="OX51" s="348">
        <f t="shared" si="2731"/>
        <v>749.43334351439535</v>
      </c>
      <c r="OY51" s="348">
        <f t="shared" si="2731"/>
        <v>749.43334351439535</v>
      </c>
      <c r="OZ51" s="348">
        <f t="shared" si="2731"/>
        <v>749.43334351439535</v>
      </c>
      <c r="PA51" s="348">
        <f t="shared" si="2731"/>
        <v>749.43334351439523</v>
      </c>
      <c r="PB51" s="348">
        <f t="shared" si="2731"/>
        <v>749.43334351439535</v>
      </c>
      <c r="PC51" s="348">
        <f t="shared" si="2731"/>
        <v>749.43334351439546</v>
      </c>
      <c r="PD51" s="348">
        <f t="shared" si="2731"/>
        <v>749.43334351439535</v>
      </c>
      <c r="PE51" s="348">
        <f t="shared" si="2731"/>
        <v>749.43334351439523</v>
      </c>
      <c r="PF51" s="348">
        <f t="shared" si="2731"/>
        <v>749.43334351439535</v>
      </c>
      <c r="PG51" s="348">
        <f t="shared" si="2731"/>
        <v>749.43334351439535</v>
      </c>
      <c r="PH51" s="348">
        <f t="shared" si="2731"/>
        <v>749.43334351439535</v>
      </c>
      <c r="PI51" s="348">
        <f t="shared" si="2731"/>
        <v>749.43334351439535</v>
      </c>
      <c r="PJ51" s="348">
        <f t="shared" si="2731"/>
        <v>749.43334351439535</v>
      </c>
      <c r="PK51" s="348">
        <f t="shared" si="2731"/>
        <v>749.43334351439535</v>
      </c>
      <c r="PL51" s="348">
        <f t="shared" si="2731"/>
        <v>749.43334351439523</v>
      </c>
      <c r="PM51" s="348">
        <f t="shared" si="2731"/>
        <v>749.43334351439535</v>
      </c>
      <c r="PN51" s="348">
        <f t="shared" si="2731"/>
        <v>749.43334351439535</v>
      </c>
      <c r="PO51" s="348">
        <f t="shared" si="2731"/>
        <v>749.43334351439535</v>
      </c>
      <c r="PP51" s="348">
        <f t="shared" si="2731"/>
        <v>749.43334351439535</v>
      </c>
      <c r="PQ51" s="348">
        <f t="shared" si="2731"/>
        <v>749.43334351439535</v>
      </c>
      <c r="PR51" s="348">
        <f t="shared" si="2731"/>
        <v>749.43334351439535</v>
      </c>
      <c r="PS51" s="348">
        <f t="shared" si="2731"/>
        <v>749.43334351439535</v>
      </c>
      <c r="PT51" s="348">
        <f t="shared" si="2731"/>
        <v>749.43334351439535</v>
      </c>
      <c r="PU51" s="348">
        <f t="shared" si="2731"/>
        <v>749.43334351439535</v>
      </c>
      <c r="PV51" s="348">
        <f t="shared" si="2731"/>
        <v>749.43334351439535</v>
      </c>
      <c r="PW51" s="348">
        <f t="shared" si="2731"/>
        <v>749.43334351439535</v>
      </c>
      <c r="PX51" s="348">
        <f t="shared" si="2731"/>
        <v>749.43334351439535</v>
      </c>
      <c r="PY51" s="348">
        <f t="shared" si="2731"/>
        <v>749.43334351439535</v>
      </c>
      <c r="PZ51" s="348">
        <f t="shared" si="2731"/>
        <v>749.43334351439523</v>
      </c>
      <c r="QA51" s="348">
        <f t="shared" si="2731"/>
        <v>749.43334351439535</v>
      </c>
      <c r="QB51" s="348">
        <f t="shared" si="2731"/>
        <v>749.43334351439546</v>
      </c>
      <c r="QC51" s="348">
        <f t="shared" si="2731"/>
        <v>749.43334351439535</v>
      </c>
      <c r="QD51" s="348">
        <f t="shared" si="2731"/>
        <v>749.43334351439523</v>
      </c>
      <c r="QE51" s="348">
        <f t="shared" si="2731"/>
        <v>749.43334351439535</v>
      </c>
      <c r="QF51" s="348">
        <f t="shared" si="2731"/>
        <v>749.43334351439535</v>
      </c>
      <c r="QG51" s="348">
        <f t="shared" si="2731"/>
        <v>749.43334351439535</v>
      </c>
      <c r="QH51" s="348">
        <f t="shared" si="2731"/>
        <v>749.43334351439535</v>
      </c>
      <c r="QI51" s="348">
        <f t="shared" si="2731"/>
        <v>749.43334351439535</v>
      </c>
      <c r="QJ51" s="348">
        <f t="shared" si="2731"/>
        <v>749.43334351439535</v>
      </c>
      <c r="QK51" s="348">
        <f t="shared" si="2731"/>
        <v>749.43334351439523</v>
      </c>
      <c r="QL51" s="348">
        <f t="shared" si="2731"/>
        <v>749.43334351439535</v>
      </c>
      <c r="QM51" s="348">
        <f t="shared" si="2731"/>
        <v>749.43334351439535</v>
      </c>
      <c r="QN51" s="348">
        <f t="shared" si="2731"/>
        <v>749.43334351439535</v>
      </c>
      <c r="QO51" s="348">
        <f t="shared" si="2731"/>
        <v>749.43334351439546</v>
      </c>
      <c r="QP51" s="348">
        <f t="shared" si="2731"/>
        <v>749.43334351439535</v>
      </c>
      <c r="QQ51" s="348">
        <f t="shared" si="2731"/>
        <v>749.43334351439535</v>
      </c>
      <c r="QR51" s="348">
        <f t="shared" si="2731"/>
        <v>749.43334351439535</v>
      </c>
      <c r="QS51" s="348">
        <f t="shared" si="2731"/>
        <v>749.43334351439523</v>
      </c>
      <c r="QT51" s="348">
        <f t="shared" si="2731"/>
        <v>749.43334351439535</v>
      </c>
      <c r="QU51" s="348">
        <f t="shared" si="2731"/>
        <v>749.43334351439535</v>
      </c>
      <c r="QV51" s="348">
        <f t="shared" si="2731"/>
        <v>749.43334351439535</v>
      </c>
      <c r="QW51" s="348">
        <f t="shared" si="2731"/>
        <v>749.43334351439535</v>
      </c>
      <c r="QX51" s="348">
        <f t="shared" si="2731"/>
        <v>749.43334351439535</v>
      </c>
      <c r="QY51" s="348">
        <f t="shared" si="2731"/>
        <v>749.43334351439535</v>
      </c>
      <c r="QZ51" s="348">
        <f t="shared" si="2731"/>
        <v>749.43334351439535</v>
      </c>
      <c r="RA51" s="348">
        <f t="shared" si="2731"/>
        <v>749.43334351439535</v>
      </c>
      <c r="RB51" s="348">
        <f t="shared" si="2731"/>
        <v>749.43334351439535</v>
      </c>
      <c r="RC51" s="348">
        <f t="shared" si="2731"/>
        <v>749.43334351439535</v>
      </c>
      <c r="RD51" s="348">
        <f t="shared" ref="RD51:TO51" si="2732">+DC51/DC6</f>
        <v>749.43334351439535</v>
      </c>
      <c r="RE51" s="348">
        <f t="shared" si="2732"/>
        <v>749.43334351439523</v>
      </c>
      <c r="RF51" s="348">
        <f t="shared" si="2732"/>
        <v>749.43334351439535</v>
      </c>
      <c r="RG51" s="348">
        <f t="shared" si="2732"/>
        <v>749.43334351439546</v>
      </c>
      <c r="RH51" s="348">
        <f t="shared" si="2732"/>
        <v>749.43334351439535</v>
      </c>
      <c r="RI51" s="348">
        <f t="shared" si="2732"/>
        <v>749.43334351439523</v>
      </c>
      <c r="RJ51" s="348">
        <f t="shared" si="2732"/>
        <v>749.43334351439535</v>
      </c>
      <c r="RK51" s="348">
        <f t="shared" si="2732"/>
        <v>749.43334351439535</v>
      </c>
      <c r="RL51" s="348">
        <f t="shared" si="2732"/>
        <v>749.43334351439535</v>
      </c>
      <c r="RM51" s="348">
        <f t="shared" si="2732"/>
        <v>749.43334351439535</v>
      </c>
      <c r="RN51" s="348">
        <f t="shared" si="2732"/>
        <v>749.43334351439535</v>
      </c>
      <c r="RO51" s="348">
        <f t="shared" si="2732"/>
        <v>749.43334351439535</v>
      </c>
      <c r="RP51" s="348">
        <f t="shared" si="2732"/>
        <v>749.43334351439523</v>
      </c>
      <c r="RQ51" s="348">
        <f t="shared" si="2732"/>
        <v>749.43334351439535</v>
      </c>
      <c r="RR51" s="348">
        <f t="shared" si="2732"/>
        <v>749.43334351439535</v>
      </c>
      <c r="RS51" s="348">
        <f t="shared" si="2732"/>
        <v>749.43334351439535</v>
      </c>
      <c r="RT51" s="348">
        <f t="shared" si="2732"/>
        <v>749.43334351439546</v>
      </c>
      <c r="RU51" s="348">
        <f t="shared" si="2732"/>
        <v>749.43334351439535</v>
      </c>
      <c r="RV51" s="348">
        <f t="shared" si="2732"/>
        <v>749.43334351439535</v>
      </c>
      <c r="RW51" s="348">
        <f t="shared" si="2732"/>
        <v>1085.4421457081116</v>
      </c>
      <c r="RX51" s="348">
        <f t="shared" si="2732"/>
        <v>1085.4421457081116</v>
      </c>
      <c r="RY51" s="348">
        <f t="shared" si="2732"/>
        <v>1085.4421457081116</v>
      </c>
      <c r="RZ51" s="348">
        <f t="shared" si="2732"/>
        <v>1085.4421457081116</v>
      </c>
      <c r="SA51" s="348">
        <f t="shared" si="2732"/>
        <v>1085.4421457081116</v>
      </c>
      <c r="SB51" s="348">
        <f t="shared" si="2732"/>
        <v>1085.4421457081116</v>
      </c>
      <c r="SC51" s="348">
        <f t="shared" si="2732"/>
        <v>1085.4421457081116</v>
      </c>
      <c r="SD51" s="348">
        <f t="shared" si="2732"/>
        <v>1085.4421457081116</v>
      </c>
      <c r="SE51" s="348">
        <f t="shared" si="2732"/>
        <v>1085.4421457081116</v>
      </c>
      <c r="SF51" s="348">
        <f t="shared" si="2732"/>
        <v>1085.4421457081116</v>
      </c>
      <c r="SG51" s="348">
        <f t="shared" si="2732"/>
        <v>1085.4421457081116</v>
      </c>
      <c r="SH51" s="348">
        <f t="shared" si="2732"/>
        <v>1085.4421457081116</v>
      </c>
      <c r="SI51" s="348">
        <f t="shared" si="2732"/>
        <v>1085.4421457081116</v>
      </c>
      <c r="SJ51" s="348">
        <f t="shared" si="2732"/>
        <v>1085.4421457081116</v>
      </c>
      <c r="SK51" s="348">
        <f t="shared" si="2732"/>
        <v>1085.4421457081116</v>
      </c>
      <c r="SL51" s="348">
        <f t="shared" si="2732"/>
        <v>1085.4421457081116</v>
      </c>
      <c r="SM51" s="348">
        <f t="shared" si="2732"/>
        <v>1085.4421457081116</v>
      </c>
      <c r="SN51" s="348">
        <f t="shared" si="2732"/>
        <v>1085.4421457081116</v>
      </c>
      <c r="SO51" s="348">
        <f t="shared" si="2732"/>
        <v>1085.4421457081116</v>
      </c>
      <c r="SP51" s="348">
        <f t="shared" si="2732"/>
        <v>1085.4421457081116</v>
      </c>
      <c r="SQ51" s="348">
        <f t="shared" si="2732"/>
        <v>1085.4421457081116</v>
      </c>
      <c r="SR51" s="348">
        <f t="shared" si="2732"/>
        <v>1085.4421457081116</v>
      </c>
      <c r="SS51" s="348">
        <f t="shared" si="2732"/>
        <v>1085.4421457081116</v>
      </c>
      <c r="ST51" s="348">
        <f t="shared" si="2732"/>
        <v>1085.4421457081116</v>
      </c>
      <c r="SU51" s="348">
        <f t="shared" si="2732"/>
        <v>1085.4421457081116</v>
      </c>
      <c r="SV51" s="348">
        <f t="shared" si="2732"/>
        <v>1085.4421457081116</v>
      </c>
      <c r="SW51" s="348">
        <f t="shared" si="2732"/>
        <v>1085.4421457081116</v>
      </c>
      <c r="SX51" s="348">
        <f t="shared" si="2732"/>
        <v>1085.4421457081116</v>
      </c>
      <c r="SY51" s="348">
        <f t="shared" si="2732"/>
        <v>1085.4421457081116</v>
      </c>
      <c r="SZ51" s="348">
        <f t="shared" si="2732"/>
        <v>1085.4421457081116</v>
      </c>
      <c r="TA51" s="348">
        <f t="shared" si="2732"/>
        <v>1085.4421457081116</v>
      </c>
      <c r="TB51" s="348">
        <f t="shared" si="2732"/>
        <v>1124.150015271593</v>
      </c>
      <c r="TC51" s="348">
        <f t="shared" si="2732"/>
        <v>1124.150015271593</v>
      </c>
      <c r="TD51" s="348">
        <f t="shared" si="2732"/>
        <v>1124.150015271593</v>
      </c>
      <c r="TE51" s="348">
        <f t="shared" si="2732"/>
        <v>1124.150015271593</v>
      </c>
      <c r="TF51" s="348">
        <f t="shared" si="2732"/>
        <v>1124.150015271593</v>
      </c>
      <c r="TG51" s="348">
        <f t="shared" si="2732"/>
        <v>1124.150015271593</v>
      </c>
      <c r="TH51" s="348">
        <f t="shared" si="2732"/>
        <v>1124.150015271593</v>
      </c>
      <c r="TI51" s="348">
        <f t="shared" si="2732"/>
        <v>1124.150015271593</v>
      </c>
      <c r="TJ51" s="348">
        <f t="shared" si="2732"/>
        <v>1124.150015271593</v>
      </c>
      <c r="TK51" s="348">
        <f t="shared" si="2732"/>
        <v>1124.150015271593</v>
      </c>
      <c r="TL51" s="348">
        <f t="shared" si="2732"/>
        <v>1124.150015271593</v>
      </c>
      <c r="TM51" s="348">
        <f t="shared" si="2732"/>
        <v>1124.150015271593</v>
      </c>
      <c r="TN51" s="348">
        <f t="shared" si="2732"/>
        <v>1124.150015271593</v>
      </c>
      <c r="TO51" s="348">
        <f t="shared" si="2732"/>
        <v>1124.150015271593</v>
      </c>
      <c r="TP51" s="348">
        <f t="shared" ref="TP51:WA51" si="2733">+FO51/FO6</f>
        <v>1124.150015271593</v>
      </c>
      <c r="TQ51" s="348">
        <f t="shared" si="2733"/>
        <v>1124.150015271593</v>
      </c>
      <c r="TR51" s="348">
        <f t="shared" si="2733"/>
        <v>1124.150015271593</v>
      </c>
      <c r="TS51" s="348">
        <f t="shared" si="2733"/>
        <v>1124.150015271593</v>
      </c>
      <c r="TT51" s="348">
        <f t="shared" si="2733"/>
        <v>1124.150015271593</v>
      </c>
      <c r="TU51" s="348">
        <f t="shared" si="2733"/>
        <v>1124.150015271593</v>
      </c>
      <c r="TV51" s="348">
        <f t="shared" si="2733"/>
        <v>1124.150015271593</v>
      </c>
      <c r="TW51" s="348">
        <f t="shared" si="2733"/>
        <v>1124.150015271593</v>
      </c>
      <c r="TX51" s="348">
        <f t="shared" si="2733"/>
        <v>1124.150015271593</v>
      </c>
      <c r="TY51" s="348">
        <f t="shared" si="2733"/>
        <v>1124.150015271593</v>
      </c>
      <c r="TZ51" s="348">
        <f t="shared" si="2733"/>
        <v>1124.150015271593</v>
      </c>
      <c r="UA51" s="348">
        <f t="shared" si="2733"/>
        <v>1124.150015271593</v>
      </c>
      <c r="UB51" s="348">
        <f t="shared" si="2733"/>
        <v>1124.150015271593</v>
      </c>
      <c r="UC51" s="348">
        <f t="shared" si="2733"/>
        <v>1124.150015271593</v>
      </c>
      <c r="UD51" s="348">
        <f t="shared" si="2733"/>
        <v>1124.150015271593</v>
      </c>
      <c r="UE51" s="348">
        <f t="shared" si="2733"/>
        <v>1124.150015271593</v>
      </c>
      <c r="UF51" s="348">
        <f t="shared" si="2733"/>
        <v>1124.150015271593</v>
      </c>
      <c r="UG51" s="348">
        <f t="shared" si="2733"/>
        <v>1124.150015271593</v>
      </c>
      <c r="UH51" s="348">
        <f t="shared" si="2733"/>
        <v>1124.150015271593</v>
      </c>
      <c r="UI51" s="348">
        <f t="shared" si="2733"/>
        <v>1124.150015271593</v>
      </c>
      <c r="UJ51" s="348">
        <f t="shared" si="2733"/>
        <v>1124.150015271593</v>
      </c>
      <c r="UK51" s="348">
        <f t="shared" si="2733"/>
        <v>1124.150015271593</v>
      </c>
      <c r="UL51" s="348">
        <f t="shared" si="2733"/>
        <v>1124.150015271593</v>
      </c>
      <c r="UM51" s="348">
        <f t="shared" si="2733"/>
        <v>1124.150015271593</v>
      </c>
      <c r="UN51" s="348">
        <f t="shared" si="2733"/>
        <v>1124.150015271593</v>
      </c>
      <c r="UO51" s="348">
        <f t="shared" si="2733"/>
        <v>1124.150015271593</v>
      </c>
      <c r="UP51" s="348">
        <f t="shared" si="2733"/>
        <v>1124.150015271593</v>
      </c>
      <c r="UQ51" s="348">
        <f t="shared" si="2733"/>
        <v>1124.150015271593</v>
      </c>
      <c r="UR51" s="348">
        <f t="shared" si="2733"/>
        <v>1124.150015271593</v>
      </c>
      <c r="US51" s="348">
        <f t="shared" si="2733"/>
        <v>1124.150015271593</v>
      </c>
      <c r="UT51" s="348">
        <f t="shared" si="2733"/>
        <v>1124.150015271593</v>
      </c>
      <c r="UU51" s="348">
        <f t="shared" si="2733"/>
        <v>1124.150015271593</v>
      </c>
      <c r="UV51" s="348">
        <f t="shared" si="2733"/>
        <v>1124.150015271593</v>
      </c>
      <c r="UW51" s="348">
        <f t="shared" si="2733"/>
        <v>1124.150015271593</v>
      </c>
      <c r="UX51" s="348">
        <f t="shared" si="2733"/>
        <v>1124.150015271593</v>
      </c>
      <c r="UY51" s="348">
        <f t="shared" si="2733"/>
        <v>1124.150015271593</v>
      </c>
      <c r="UZ51" s="348">
        <f t="shared" si="2733"/>
        <v>1124.150015271593</v>
      </c>
      <c r="VA51" s="348">
        <f t="shared" si="2733"/>
        <v>1124.150015271593</v>
      </c>
      <c r="VB51" s="348">
        <f t="shared" si="2733"/>
        <v>1124.150015271593</v>
      </c>
      <c r="VC51" s="348">
        <f t="shared" si="2733"/>
        <v>1124.150015271593</v>
      </c>
      <c r="VD51" s="348">
        <f t="shared" si="2733"/>
        <v>1124.150015271593</v>
      </c>
      <c r="VE51" s="348">
        <f t="shared" si="2733"/>
        <v>1124.150015271593</v>
      </c>
      <c r="VF51" s="348">
        <f t="shared" si="2733"/>
        <v>1124.150015271593</v>
      </c>
      <c r="VG51" s="348">
        <f t="shared" si="2733"/>
        <v>1124.150015271593</v>
      </c>
      <c r="VH51" s="348">
        <f t="shared" si="2733"/>
        <v>1124.150015271593</v>
      </c>
      <c r="VI51" s="348">
        <f t="shared" si="2733"/>
        <v>1124.150015271593</v>
      </c>
      <c r="VJ51" s="348">
        <f t="shared" si="2733"/>
        <v>1124.150015271593</v>
      </c>
      <c r="VK51" s="348">
        <f t="shared" si="2733"/>
        <v>1498.8666870287909</v>
      </c>
      <c r="VL51" s="348">
        <f t="shared" si="2733"/>
        <v>1498.8666870287909</v>
      </c>
      <c r="VM51" s="348">
        <f t="shared" si="2733"/>
        <v>1498.8666870287909</v>
      </c>
      <c r="VN51" s="348">
        <f t="shared" si="2733"/>
        <v>1498.8666870287909</v>
      </c>
      <c r="VO51" s="348">
        <f t="shared" si="2733"/>
        <v>1498.8666870287909</v>
      </c>
      <c r="VP51" s="348">
        <f t="shared" si="2733"/>
        <v>1498.8666870287909</v>
      </c>
      <c r="VQ51" s="348">
        <f t="shared" si="2733"/>
        <v>1498.8666870287909</v>
      </c>
      <c r="VR51" s="348">
        <f t="shared" si="2733"/>
        <v>1498.8666870287909</v>
      </c>
      <c r="VS51" s="348">
        <f t="shared" si="2733"/>
        <v>1498.8666870287909</v>
      </c>
      <c r="VT51" s="348">
        <f t="shared" si="2733"/>
        <v>1498.8666870287909</v>
      </c>
      <c r="VU51" s="348">
        <f t="shared" si="2733"/>
        <v>1498.8666870287909</v>
      </c>
      <c r="VV51" s="348">
        <f t="shared" si="2733"/>
        <v>1498.8666870287909</v>
      </c>
      <c r="VW51" s="348">
        <f t="shared" si="2733"/>
        <v>1498.8666870287909</v>
      </c>
      <c r="VX51" s="348">
        <f t="shared" si="2733"/>
        <v>1498.8666870287909</v>
      </c>
      <c r="VY51" s="348">
        <f t="shared" si="2733"/>
        <v>1498.8666870287909</v>
      </c>
      <c r="VZ51" s="348">
        <f t="shared" si="2733"/>
        <v>1498.8666870287909</v>
      </c>
      <c r="WA51" s="348">
        <f t="shared" si="2733"/>
        <v>1498.8666870287909</v>
      </c>
      <c r="WB51" s="348">
        <f t="shared" ref="WB51:YM51" si="2734">+IA51/IA6</f>
        <v>1498.8666870287909</v>
      </c>
      <c r="WC51" s="348">
        <f t="shared" si="2734"/>
        <v>1498.8666870287909</v>
      </c>
      <c r="WD51" s="348">
        <f t="shared" si="2734"/>
        <v>1498.8666870287909</v>
      </c>
      <c r="WE51" s="348">
        <f t="shared" si="2734"/>
        <v>1498.8666870287909</v>
      </c>
      <c r="WF51" s="348">
        <f t="shared" si="2734"/>
        <v>1498.8666870287909</v>
      </c>
      <c r="WG51" s="348">
        <f t="shared" si="2734"/>
        <v>1498.8666870287909</v>
      </c>
      <c r="WH51" s="348">
        <f t="shared" si="2734"/>
        <v>1498.8666870287909</v>
      </c>
      <c r="WI51" s="348">
        <f t="shared" si="2734"/>
        <v>1498.8666870287911</v>
      </c>
      <c r="WJ51" s="348">
        <f t="shared" si="2734"/>
        <v>1498.8666870287909</v>
      </c>
      <c r="WK51" s="348">
        <f t="shared" si="2734"/>
        <v>1498.8666870287909</v>
      </c>
      <c r="WL51" s="348">
        <f t="shared" si="2734"/>
        <v>1498.8666870287909</v>
      </c>
      <c r="WM51" s="348">
        <f t="shared" si="2734"/>
        <v>1498.8666870287909</v>
      </c>
      <c r="WN51" s="348">
        <f t="shared" si="2734"/>
        <v>1498.8666870287909</v>
      </c>
      <c r="WO51" s="348">
        <f t="shared" si="2734"/>
        <v>1498.8666870287907</v>
      </c>
      <c r="WP51" s="348">
        <f t="shared" si="2734"/>
        <v>1498.8666870287907</v>
      </c>
      <c r="WQ51" s="348">
        <f t="shared" si="2734"/>
        <v>1498.8666870287907</v>
      </c>
      <c r="WR51" s="348">
        <f t="shared" si="2734"/>
        <v>1498.8666870287907</v>
      </c>
      <c r="WS51" s="348">
        <f t="shared" si="2734"/>
        <v>1498.8666870287907</v>
      </c>
      <c r="WT51" s="348">
        <f t="shared" si="2734"/>
        <v>1498.8666870287907</v>
      </c>
      <c r="WU51" s="348">
        <f t="shared" si="2734"/>
        <v>1498.8666870287907</v>
      </c>
      <c r="WV51" s="348">
        <f t="shared" si="2734"/>
        <v>1498.8666870287907</v>
      </c>
      <c r="WW51" s="348">
        <f t="shared" si="2734"/>
        <v>1498.8666870287907</v>
      </c>
      <c r="WX51" s="348">
        <f t="shared" si="2734"/>
        <v>1498.8666870287907</v>
      </c>
      <c r="WY51" s="348">
        <f t="shared" si="2734"/>
        <v>1498.8666870287905</v>
      </c>
      <c r="WZ51" s="348">
        <f t="shared" si="2734"/>
        <v>1498.8666870287907</v>
      </c>
      <c r="XA51" s="348">
        <f t="shared" si="2734"/>
        <v>1498.8666870287909</v>
      </c>
      <c r="XB51" s="348">
        <f t="shared" si="2734"/>
        <v>1498.8666870287907</v>
      </c>
      <c r="XC51" s="348">
        <f t="shared" si="2734"/>
        <v>1498.8666870287905</v>
      </c>
      <c r="XD51" s="348">
        <f t="shared" si="2734"/>
        <v>1498.8666870287907</v>
      </c>
      <c r="XE51" s="348">
        <f t="shared" si="2734"/>
        <v>1498.8666870287907</v>
      </c>
      <c r="XF51" s="348">
        <f t="shared" si="2734"/>
        <v>1498.8666870287907</v>
      </c>
      <c r="XG51" s="348">
        <f t="shared" si="2734"/>
        <v>1498.8666870287907</v>
      </c>
      <c r="XH51" s="348">
        <f t="shared" si="2734"/>
        <v>1498.8666870287907</v>
      </c>
      <c r="XI51" s="348">
        <f t="shared" si="2734"/>
        <v>1498.8666870287907</v>
      </c>
      <c r="XJ51" s="348">
        <f t="shared" si="2734"/>
        <v>1498.8666870287905</v>
      </c>
      <c r="XK51" s="348">
        <f t="shared" si="2734"/>
        <v>1498.8666870287907</v>
      </c>
      <c r="XL51" s="348">
        <f t="shared" si="2734"/>
        <v>1498.8666870287907</v>
      </c>
      <c r="XM51" s="348">
        <f t="shared" si="2734"/>
        <v>1498.8666870287907</v>
      </c>
      <c r="XN51" s="348">
        <f t="shared" si="2734"/>
        <v>1498.8666870287909</v>
      </c>
      <c r="XO51" s="348">
        <f t="shared" si="2734"/>
        <v>1498.8666870287907</v>
      </c>
      <c r="XP51" s="348">
        <f t="shared" si="2734"/>
        <v>1498.8666870287907</v>
      </c>
      <c r="XQ51" s="348">
        <f t="shared" si="2734"/>
        <v>1498.8666870287907</v>
      </c>
      <c r="XR51" s="348">
        <f t="shared" si="2734"/>
        <v>1498.8666870287905</v>
      </c>
      <c r="XS51" s="348">
        <f t="shared" si="2734"/>
        <v>1498.8666870287907</v>
      </c>
      <c r="XT51" s="348">
        <f t="shared" si="2734"/>
        <v>1498.8666870287907</v>
      </c>
      <c r="XU51" s="348">
        <f t="shared" si="2734"/>
        <v>1498.8666870287907</v>
      </c>
      <c r="XV51" s="348">
        <f t="shared" si="2734"/>
        <v>1498.8666870287907</v>
      </c>
      <c r="XW51" s="348">
        <f t="shared" si="2734"/>
        <v>1498.8666870287907</v>
      </c>
      <c r="XX51" s="348">
        <f t="shared" si="2734"/>
        <v>1498.8666870287907</v>
      </c>
      <c r="XY51" s="348">
        <f t="shared" si="2734"/>
        <v>1498.8666870287907</v>
      </c>
      <c r="XZ51" s="348">
        <f t="shared" si="2734"/>
        <v>1498.8666870287907</v>
      </c>
      <c r="YA51" s="348">
        <f t="shared" si="2734"/>
        <v>1498.8666870287907</v>
      </c>
      <c r="YB51" s="348">
        <f t="shared" si="2734"/>
        <v>1498.8666870287907</v>
      </c>
      <c r="YC51" s="348">
        <f t="shared" si="2734"/>
        <v>1498.8666870287907</v>
      </c>
      <c r="YD51" s="348">
        <f t="shared" si="2734"/>
        <v>1498.8666870287905</v>
      </c>
      <c r="YE51" s="348">
        <f t="shared" si="2734"/>
        <v>1498.8666870287907</v>
      </c>
      <c r="YF51" s="348">
        <f t="shared" si="2734"/>
        <v>1498.8666870287909</v>
      </c>
      <c r="YG51" s="348">
        <f t="shared" si="2734"/>
        <v>1498.8666870287907</v>
      </c>
      <c r="YH51" s="348">
        <f t="shared" si="2734"/>
        <v>1498.8666870287905</v>
      </c>
      <c r="YI51" s="348">
        <f t="shared" si="2734"/>
        <v>1498.8666870287907</v>
      </c>
      <c r="YJ51" s="348">
        <f t="shared" si="2734"/>
        <v>1498.8666870287907</v>
      </c>
      <c r="YK51" s="348">
        <f t="shared" si="2734"/>
        <v>1498.8666870287907</v>
      </c>
      <c r="YL51" s="348">
        <f t="shared" si="2734"/>
        <v>1498.8666870287907</v>
      </c>
      <c r="YM51" s="348">
        <f t="shared" si="2734"/>
        <v>1498.8666870287907</v>
      </c>
      <c r="YN51" s="348">
        <f t="shared" ref="YN51:AAY51" si="2735">+KM51/KM6</f>
        <v>1498.8666870287907</v>
      </c>
      <c r="YO51" s="348">
        <f t="shared" si="2735"/>
        <v>1498.8666870287905</v>
      </c>
      <c r="YP51" s="348">
        <f t="shared" si="2735"/>
        <v>1498.8666870287907</v>
      </c>
      <c r="YQ51" s="348">
        <f t="shared" si="2735"/>
        <v>1498.8666870287907</v>
      </c>
      <c r="YR51" s="348">
        <f t="shared" si="2735"/>
        <v>1498.8666870287907</v>
      </c>
      <c r="YS51" s="348">
        <f t="shared" si="2735"/>
        <v>1498.8666870287909</v>
      </c>
      <c r="YT51" s="348">
        <f t="shared" si="2735"/>
        <v>1498.8666870287907</v>
      </c>
      <c r="YU51" s="348">
        <f t="shared" si="2735"/>
        <v>1498.8666870287907</v>
      </c>
      <c r="YV51" s="348">
        <f t="shared" si="2735"/>
        <v>1498.8666870287907</v>
      </c>
      <c r="YW51" s="348">
        <f t="shared" si="2735"/>
        <v>1498.8666870287905</v>
      </c>
      <c r="YX51" s="348">
        <f t="shared" si="2735"/>
        <v>1498.8666870287907</v>
      </c>
      <c r="YY51" s="348">
        <f t="shared" si="2735"/>
        <v>1498.8666870287909</v>
      </c>
      <c r="YZ51" s="348">
        <f t="shared" si="2735"/>
        <v>1498.8666870287909</v>
      </c>
      <c r="ZA51" s="348">
        <f t="shared" si="2735"/>
        <v>1498.8666870287909</v>
      </c>
      <c r="ZB51" s="348">
        <f t="shared" si="2735"/>
        <v>1498.8666870287909</v>
      </c>
      <c r="ZC51" s="348">
        <f t="shared" si="2735"/>
        <v>1498.8666870287909</v>
      </c>
      <c r="ZD51" s="348">
        <f t="shared" si="2735"/>
        <v>1498.8666870287909</v>
      </c>
      <c r="ZE51" s="348">
        <f t="shared" si="2735"/>
        <v>1498.8666870287909</v>
      </c>
      <c r="ZF51" s="348">
        <f t="shared" si="2735"/>
        <v>1498.8666870287909</v>
      </c>
      <c r="ZG51" s="348">
        <f t="shared" si="2735"/>
        <v>1498.8666870287909</v>
      </c>
      <c r="ZH51" s="348">
        <f t="shared" si="2735"/>
        <v>1498.8666870287909</v>
      </c>
      <c r="ZI51" s="348">
        <f t="shared" si="2735"/>
        <v>1498.8666870287909</v>
      </c>
      <c r="ZJ51" s="348">
        <f t="shared" si="2735"/>
        <v>1498.8666870287909</v>
      </c>
      <c r="ZK51" s="348">
        <f t="shared" si="2735"/>
        <v>1498.8666870287909</v>
      </c>
      <c r="ZL51" s="348">
        <f t="shared" si="2735"/>
        <v>1498.8666870287909</v>
      </c>
      <c r="ZM51" s="348">
        <f t="shared" si="2735"/>
        <v>1498.8666870287909</v>
      </c>
      <c r="ZN51" s="348">
        <f t="shared" si="2735"/>
        <v>1498.8666870287909</v>
      </c>
      <c r="ZO51" s="348">
        <f t="shared" si="2735"/>
        <v>1498.8666870287909</v>
      </c>
      <c r="ZP51" s="348">
        <f t="shared" si="2735"/>
        <v>1498.8666870287909</v>
      </c>
      <c r="ZQ51" s="348">
        <f t="shared" si="2735"/>
        <v>1498.8666870287909</v>
      </c>
      <c r="ZR51" s="348">
        <f t="shared" si="2735"/>
        <v>1498.8666870287909</v>
      </c>
      <c r="ZS51" s="348">
        <f t="shared" si="2735"/>
        <v>1498.8666870287909</v>
      </c>
      <c r="ZT51" s="348">
        <f t="shared" si="2735"/>
        <v>1498.8666870287909</v>
      </c>
      <c r="ZU51" s="348">
        <f t="shared" si="2735"/>
        <v>1498.8666870287909</v>
      </c>
      <c r="ZV51" s="348">
        <f t="shared" si="2735"/>
        <v>1498.8666870287909</v>
      </c>
      <c r="ZW51" s="348">
        <f t="shared" si="2735"/>
        <v>1498.8666870287911</v>
      </c>
      <c r="ZX51" s="348">
        <f t="shared" si="2735"/>
        <v>1498.8666870287909</v>
      </c>
      <c r="ZY51" s="348">
        <f t="shared" si="2735"/>
        <v>1498.8666870287909</v>
      </c>
      <c r="ZZ51" s="348">
        <f t="shared" si="2735"/>
        <v>1498.8666870287909</v>
      </c>
      <c r="AAA51" s="348">
        <f t="shared" si="2735"/>
        <v>1498.8666870287909</v>
      </c>
      <c r="AAB51" s="348">
        <f t="shared" si="2735"/>
        <v>1498.8666870287909</v>
      </c>
      <c r="AAC51" s="348">
        <f t="shared" si="2735"/>
        <v>1498.8666870287907</v>
      </c>
      <c r="AAD51" s="348">
        <f t="shared" si="2735"/>
        <v>1498.8666870287907</v>
      </c>
      <c r="AAE51" s="348">
        <f t="shared" si="2735"/>
        <v>1498.8666870287907</v>
      </c>
      <c r="AAF51" s="348">
        <f t="shared" si="2735"/>
        <v>1498.8666870287907</v>
      </c>
      <c r="AAG51" s="348">
        <f t="shared" si="2735"/>
        <v>1498.8666870287907</v>
      </c>
      <c r="AAH51" s="348">
        <f t="shared" si="2735"/>
        <v>1498.8666870287907</v>
      </c>
      <c r="AAI51" s="348">
        <f t="shared" si="2735"/>
        <v>1498.8666870287907</v>
      </c>
      <c r="AAJ51" s="348">
        <f t="shared" si="2735"/>
        <v>1498.8666870287907</v>
      </c>
      <c r="AAK51" s="348">
        <f t="shared" si="2735"/>
        <v>1498.8666870287907</v>
      </c>
      <c r="AAL51" s="348">
        <f t="shared" si="2735"/>
        <v>1498.8666870287907</v>
      </c>
      <c r="AAM51" s="348">
        <f t="shared" si="2735"/>
        <v>1498.8666870287905</v>
      </c>
      <c r="AAN51" s="348">
        <f t="shared" si="2735"/>
        <v>1498.8666870287907</v>
      </c>
      <c r="AAO51" s="348">
        <f t="shared" si="2735"/>
        <v>1498.8666870287909</v>
      </c>
      <c r="AAP51" s="348">
        <f t="shared" si="2735"/>
        <v>1498.8666870287907</v>
      </c>
      <c r="AAQ51" s="348">
        <f t="shared" si="2735"/>
        <v>1498.8666870287905</v>
      </c>
      <c r="AAR51" s="348">
        <f t="shared" si="2735"/>
        <v>1498.8666870287907</v>
      </c>
      <c r="AAS51" s="348">
        <f t="shared" si="2735"/>
        <v>1498.8666870287907</v>
      </c>
      <c r="AAT51" s="348">
        <f t="shared" si="2735"/>
        <v>1498.8666870287907</v>
      </c>
      <c r="AAU51" s="348">
        <f t="shared" si="2735"/>
        <v>1498.8666870287907</v>
      </c>
      <c r="AAV51" s="348">
        <f t="shared" si="2735"/>
        <v>1498.8666870287907</v>
      </c>
      <c r="AAW51" s="348">
        <f t="shared" si="2735"/>
        <v>1498.8666870287907</v>
      </c>
      <c r="AAX51" s="348">
        <f t="shared" si="2735"/>
        <v>1498.8666870287905</v>
      </c>
      <c r="AAY51" s="348">
        <f t="shared" si="2735"/>
        <v>1498.8666870287907</v>
      </c>
      <c r="AAZ51" s="348">
        <f t="shared" ref="AAZ51:ACQ51" si="2736">+MY51/MY6</f>
        <v>1498.8666870287907</v>
      </c>
      <c r="ABA51" s="348">
        <f t="shared" si="2736"/>
        <v>1498.8666870287907</v>
      </c>
      <c r="ABB51" s="348">
        <f t="shared" si="2736"/>
        <v>1498.8666870287909</v>
      </c>
      <c r="ABC51" s="348">
        <f t="shared" si="2736"/>
        <v>1498.8666870287907</v>
      </c>
      <c r="ABD51" s="348">
        <f t="shared" si="2736"/>
        <v>1498.8666870287907</v>
      </c>
      <c r="ABE51" s="348">
        <f t="shared" si="2736"/>
        <v>1498.8666870287907</v>
      </c>
      <c r="ABF51" s="348">
        <f t="shared" si="2736"/>
        <v>1498.8666870287905</v>
      </c>
      <c r="ABG51" s="348">
        <f t="shared" si="2736"/>
        <v>1498.8666870287907</v>
      </c>
      <c r="ABH51" s="348">
        <f t="shared" si="2736"/>
        <v>1498.8666870287909</v>
      </c>
      <c r="ABI51" s="348">
        <f t="shared" si="2736"/>
        <v>1498.8666870287909</v>
      </c>
      <c r="ABJ51" s="348">
        <f t="shared" si="2736"/>
        <v>1498.8666870287909</v>
      </c>
      <c r="ABK51" s="348">
        <f t="shared" si="2736"/>
        <v>1498.8666870287909</v>
      </c>
      <c r="ABL51" s="348">
        <f t="shared" si="2736"/>
        <v>1498.8666870287909</v>
      </c>
      <c r="ABM51" s="348">
        <f t="shared" si="2736"/>
        <v>1498.8666870287909</v>
      </c>
      <c r="ABN51" s="348">
        <f t="shared" si="2736"/>
        <v>1498.8666870287909</v>
      </c>
      <c r="ABO51" s="348">
        <f t="shared" si="2736"/>
        <v>1498.8666870287909</v>
      </c>
      <c r="ABP51" s="348">
        <f t="shared" si="2736"/>
        <v>1498.8666870287909</v>
      </c>
      <c r="ABQ51" s="348">
        <f t="shared" si="2736"/>
        <v>1498.8666870287909</v>
      </c>
      <c r="ABR51" s="348">
        <f t="shared" si="2736"/>
        <v>1498.8666870287909</v>
      </c>
      <c r="ABS51" s="348">
        <f t="shared" si="2736"/>
        <v>1498.8666870287909</v>
      </c>
      <c r="ABT51" s="348">
        <f t="shared" si="2736"/>
        <v>1498.8666870287909</v>
      </c>
      <c r="ABU51" s="348">
        <f t="shared" si="2736"/>
        <v>1498.8666870287909</v>
      </c>
      <c r="ABV51" s="348">
        <f t="shared" si="2736"/>
        <v>1498.8666870287909</v>
      </c>
      <c r="ABW51" s="348">
        <f t="shared" si="2736"/>
        <v>1498.8666870287909</v>
      </c>
      <c r="ABX51" s="348">
        <f t="shared" si="2736"/>
        <v>1498.8666870287909</v>
      </c>
      <c r="ABY51" s="348">
        <f t="shared" si="2736"/>
        <v>1498.8666870287909</v>
      </c>
      <c r="ABZ51" s="348">
        <f t="shared" si="2736"/>
        <v>1498.8666870287909</v>
      </c>
      <c r="ACA51" s="348">
        <f t="shared" si="2736"/>
        <v>1498.8666870287909</v>
      </c>
      <c r="ACB51" s="348">
        <f t="shared" si="2736"/>
        <v>1498.8666870287909</v>
      </c>
      <c r="ACC51" s="348">
        <f t="shared" si="2736"/>
        <v>1498.8666870287909</v>
      </c>
      <c r="ACD51" s="348">
        <f t="shared" si="2736"/>
        <v>1498.8666870287909</v>
      </c>
      <c r="ACE51" s="348">
        <f t="shared" si="2736"/>
        <v>1498.8666870287909</v>
      </c>
      <c r="ACF51" s="348">
        <f t="shared" si="2736"/>
        <v>1498.8666870287911</v>
      </c>
      <c r="ACG51" s="348">
        <f t="shared" si="2736"/>
        <v>1498.8666870287909</v>
      </c>
      <c r="ACH51" s="348">
        <f t="shared" si="2736"/>
        <v>1498.8666870287909</v>
      </c>
      <c r="ACI51" s="348">
        <f t="shared" si="2736"/>
        <v>1498.8666870287909</v>
      </c>
      <c r="ACJ51" s="348">
        <f t="shared" si="2736"/>
        <v>1498.8666870287909</v>
      </c>
      <c r="ACK51" s="348">
        <f t="shared" si="2736"/>
        <v>1498.8666870287909</v>
      </c>
      <c r="ACL51" s="348">
        <f t="shared" si="2736"/>
        <v>1498.8666870287909</v>
      </c>
      <c r="ACM51" s="348">
        <f t="shared" si="2736"/>
        <v>1498.8666870287909</v>
      </c>
      <c r="ACN51" s="348">
        <f t="shared" si="2736"/>
        <v>1498.8666870287909</v>
      </c>
      <c r="ACO51" s="348">
        <f t="shared" si="2736"/>
        <v>1498.8666870287909</v>
      </c>
      <c r="ACP51" s="348">
        <f t="shared" si="2736"/>
        <v>1498.8666870287909</v>
      </c>
      <c r="ACQ51" s="348">
        <f t="shared" si="2736"/>
        <v>1498.8666870287909</v>
      </c>
    </row>
    <row r="52" spans="1:877" x14ac:dyDescent="0.2">
      <c r="A52" s="1" t="s">
        <v>142</v>
      </c>
      <c r="B52" s="347">
        <f>+B51-B53</f>
        <v>11241.500152715929</v>
      </c>
      <c r="C52" s="348">
        <f t="shared" ref="C52:M52" si="2737">+C51-C53</f>
        <v>13939.460189367752</v>
      </c>
      <c r="D52" s="348">
        <f t="shared" si="2737"/>
        <v>12590.480171041841</v>
      </c>
      <c r="E52" s="348">
        <f t="shared" si="2737"/>
        <v>20189.223910170876</v>
      </c>
      <c r="F52" s="348">
        <f t="shared" si="2737"/>
        <v>20234.700274888673</v>
      </c>
      <c r="G52" s="348">
        <f t="shared" si="2737"/>
        <v>20909.190284051627</v>
      </c>
      <c r="H52" s="348">
        <f t="shared" si="2737"/>
        <v>26979.600366518232</v>
      </c>
      <c r="I52" s="348">
        <f t="shared" si="2737"/>
        <v>27878.920378735504</v>
      </c>
      <c r="J52" s="348">
        <f t="shared" si="2737"/>
        <v>27878.920378735504</v>
      </c>
      <c r="K52" s="348">
        <f t="shared" si="2737"/>
        <v>26979.600366518232</v>
      </c>
      <c r="L52" s="348">
        <f t="shared" si="2737"/>
        <v>27878.920378735504</v>
      </c>
      <c r="M52" s="348">
        <f t="shared" si="2737"/>
        <v>32375.520439821881</v>
      </c>
      <c r="N52" s="347">
        <f t="shared" si="2714"/>
        <v>37771.440513125519</v>
      </c>
      <c r="O52" s="348">
        <f t="shared" si="2715"/>
        <v>61333.114469111177</v>
      </c>
      <c r="P52" s="348">
        <f t="shared" si="2716"/>
        <v>82737.441123989236</v>
      </c>
      <c r="Q52" s="349">
        <f t="shared" si="2717"/>
        <v>87234.041185075621</v>
      </c>
      <c r="R52" s="347">
        <f>+SUM($B$52:B52)</f>
        <v>11241.500152715929</v>
      </c>
      <c r="S52" s="348">
        <f>+SUM($B$52:C52)</f>
        <v>25180.960342083679</v>
      </c>
      <c r="T52" s="348">
        <f>+SUM($B$52:D52)</f>
        <v>37771.440513125519</v>
      </c>
      <c r="U52" s="348">
        <f>+SUM($B$52:E52)</f>
        <v>57960.664423296395</v>
      </c>
      <c r="V52" s="348">
        <f>+SUM($B$52:F52)</f>
        <v>78195.364698185062</v>
      </c>
      <c r="W52" s="348">
        <f>+SUM($B$52:G52)</f>
        <v>99104.554982236688</v>
      </c>
      <c r="X52" s="348">
        <f>+SUM($B$52:H52)</f>
        <v>126084.15534875492</v>
      </c>
      <c r="Y52" s="348">
        <f>+SUM($B$52:I52)</f>
        <v>153963.07572749042</v>
      </c>
      <c r="Z52" s="348">
        <f>+SUM($B$52:J52)</f>
        <v>181841.99610622591</v>
      </c>
      <c r="AA52" s="348">
        <f>+SUM($B$52:K52)</f>
        <v>208821.59647274413</v>
      </c>
      <c r="AB52" s="348">
        <f>+SUM($B$52:L52)</f>
        <v>236700.51685147962</v>
      </c>
      <c r="AC52" s="349">
        <f>+SUM($B$52:M52)</f>
        <v>269076.03729130153</v>
      </c>
      <c r="AD52" s="334">
        <f>+B52/AD6</f>
        <v>449.66000610863716</v>
      </c>
      <c r="AE52" s="334">
        <f t="shared" ref="AE52:AO52" si="2738">+C52/AE6</f>
        <v>449.66000610863716</v>
      </c>
      <c r="AF52" s="334">
        <f t="shared" si="2738"/>
        <v>449.66000610863722</v>
      </c>
      <c r="AG52" s="334">
        <f t="shared" si="2738"/>
        <v>651.26528742486698</v>
      </c>
      <c r="AH52" s="334">
        <f t="shared" si="2738"/>
        <v>674.49000916295574</v>
      </c>
      <c r="AI52" s="334">
        <f t="shared" si="2738"/>
        <v>674.49000916295574</v>
      </c>
      <c r="AJ52" s="334">
        <f t="shared" si="2738"/>
        <v>899.32001221727444</v>
      </c>
      <c r="AK52" s="334">
        <f t="shared" si="2738"/>
        <v>899.32001221727432</v>
      </c>
      <c r="AL52" s="334">
        <f t="shared" si="2738"/>
        <v>899.32001221727432</v>
      </c>
      <c r="AM52" s="334">
        <f t="shared" si="2738"/>
        <v>899.32001221727444</v>
      </c>
      <c r="AN52" s="334">
        <f t="shared" si="2738"/>
        <v>899.32001221727432</v>
      </c>
      <c r="AO52" s="334">
        <f t="shared" si="2738"/>
        <v>899.32001221727444</v>
      </c>
      <c r="AP52" s="347">
        <f>+$AD$52*AP6</f>
        <v>449.66000610863716</v>
      </c>
      <c r="AQ52" s="348">
        <f t="shared" ref="AQ52:BN52" si="2739">+$AD$52*AQ6</f>
        <v>899.32001221727432</v>
      </c>
      <c r="AR52" s="348">
        <f t="shared" si="2739"/>
        <v>1348.9800183259115</v>
      </c>
      <c r="AS52" s="348">
        <f t="shared" si="2739"/>
        <v>1798.6400244345486</v>
      </c>
      <c r="AT52" s="348">
        <f t="shared" si="2739"/>
        <v>2248.300030543186</v>
      </c>
      <c r="AU52" s="348">
        <f t="shared" si="2739"/>
        <v>2697.960036651823</v>
      </c>
      <c r="AV52" s="348">
        <f t="shared" si="2739"/>
        <v>3147.6200427604599</v>
      </c>
      <c r="AW52" s="348">
        <f t="shared" si="2739"/>
        <v>3597.2800488690973</v>
      </c>
      <c r="AX52" s="348">
        <f t="shared" si="2739"/>
        <v>4046.9400549777347</v>
      </c>
      <c r="AY52" s="348">
        <f t="shared" si="2739"/>
        <v>4496.6000610863721</v>
      </c>
      <c r="AZ52" s="348">
        <f t="shared" si="2739"/>
        <v>4946.2600671950086</v>
      </c>
      <c r="BA52" s="348">
        <f t="shared" si="2739"/>
        <v>5395.9200733036459</v>
      </c>
      <c r="BB52" s="348">
        <f t="shared" si="2739"/>
        <v>5845.5800794122833</v>
      </c>
      <c r="BC52" s="348">
        <f t="shared" si="2739"/>
        <v>6295.2400855209198</v>
      </c>
      <c r="BD52" s="348">
        <f t="shared" si="2739"/>
        <v>6744.9000916295572</v>
      </c>
      <c r="BE52" s="348">
        <f t="shared" si="2739"/>
        <v>7194.5600977381946</v>
      </c>
      <c r="BF52" s="348">
        <f t="shared" si="2739"/>
        <v>7644.220103846832</v>
      </c>
      <c r="BG52" s="348">
        <f t="shared" si="2739"/>
        <v>8093.8801099554694</v>
      </c>
      <c r="BH52" s="348">
        <f t="shared" si="2739"/>
        <v>8543.5401160641068</v>
      </c>
      <c r="BI52" s="348">
        <f t="shared" si="2739"/>
        <v>8993.2001221727442</v>
      </c>
      <c r="BJ52" s="348">
        <f t="shared" si="2739"/>
        <v>9442.8601282813797</v>
      </c>
      <c r="BK52" s="348">
        <f t="shared" si="2739"/>
        <v>9892.5201343900171</v>
      </c>
      <c r="BL52" s="348">
        <f t="shared" si="2739"/>
        <v>10342.180140498655</v>
      </c>
      <c r="BM52" s="348">
        <f t="shared" si="2739"/>
        <v>10791.840146607292</v>
      </c>
      <c r="BN52" s="349">
        <f t="shared" si="2739"/>
        <v>11241.500152715929</v>
      </c>
      <c r="BO52" s="347">
        <f t="shared" ref="BO52:CS52" si="2740">+$AE$52*BO6</f>
        <v>449.66000610863716</v>
      </c>
      <c r="BP52" s="348">
        <f t="shared" si="2740"/>
        <v>899.32001221727432</v>
      </c>
      <c r="BQ52" s="348">
        <f t="shared" si="2740"/>
        <v>1348.9800183259115</v>
      </c>
      <c r="BR52" s="348">
        <f t="shared" si="2740"/>
        <v>1798.6400244345486</v>
      </c>
      <c r="BS52" s="348">
        <f t="shared" si="2740"/>
        <v>2248.300030543186</v>
      </c>
      <c r="BT52" s="348">
        <f t="shared" si="2740"/>
        <v>2697.960036651823</v>
      </c>
      <c r="BU52" s="348">
        <f t="shared" si="2740"/>
        <v>3147.6200427604599</v>
      </c>
      <c r="BV52" s="348">
        <f t="shared" si="2740"/>
        <v>3597.2800488690973</v>
      </c>
      <c r="BW52" s="348">
        <f t="shared" si="2740"/>
        <v>4046.9400549777347</v>
      </c>
      <c r="BX52" s="348">
        <f t="shared" si="2740"/>
        <v>4496.6000610863721</v>
      </c>
      <c r="BY52" s="348">
        <f t="shared" si="2740"/>
        <v>4946.2600671950086</v>
      </c>
      <c r="BZ52" s="348">
        <f t="shared" si="2740"/>
        <v>5395.9200733036459</v>
      </c>
      <c r="CA52" s="348">
        <f t="shared" si="2740"/>
        <v>5845.5800794122833</v>
      </c>
      <c r="CB52" s="348">
        <f t="shared" si="2740"/>
        <v>6295.2400855209198</v>
      </c>
      <c r="CC52" s="348">
        <f t="shared" si="2740"/>
        <v>6744.9000916295572</v>
      </c>
      <c r="CD52" s="348">
        <f t="shared" si="2740"/>
        <v>7194.5600977381946</v>
      </c>
      <c r="CE52" s="348">
        <f t="shared" si="2740"/>
        <v>7644.220103846832</v>
      </c>
      <c r="CF52" s="348">
        <f t="shared" si="2740"/>
        <v>8093.8801099554694</v>
      </c>
      <c r="CG52" s="348">
        <f t="shared" si="2740"/>
        <v>8543.5401160641068</v>
      </c>
      <c r="CH52" s="348">
        <f t="shared" si="2740"/>
        <v>8993.2001221727442</v>
      </c>
      <c r="CI52" s="348">
        <f t="shared" si="2740"/>
        <v>9442.8601282813797</v>
      </c>
      <c r="CJ52" s="348">
        <f t="shared" si="2740"/>
        <v>9892.5201343900171</v>
      </c>
      <c r="CK52" s="348">
        <f t="shared" si="2740"/>
        <v>10342.180140498655</v>
      </c>
      <c r="CL52" s="348">
        <f t="shared" si="2740"/>
        <v>10791.840146607292</v>
      </c>
      <c r="CM52" s="348">
        <f t="shared" si="2740"/>
        <v>11241.500152715929</v>
      </c>
      <c r="CN52" s="348">
        <f t="shared" si="2740"/>
        <v>11691.160158824567</v>
      </c>
      <c r="CO52" s="348">
        <f t="shared" si="2740"/>
        <v>12140.820164933204</v>
      </c>
      <c r="CP52" s="348">
        <f t="shared" si="2740"/>
        <v>12590.48017104184</v>
      </c>
      <c r="CQ52" s="348">
        <f t="shared" si="2740"/>
        <v>13040.140177150477</v>
      </c>
      <c r="CR52" s="348">
        <f t="shared" si="2740"/>
        <v>13489.800183259114</v>
      </c>
      <c r="CS52" s="349">
        <f t="shared" si="2740"/>
        <v>13939.460189367752</v>
      </c>
      <c r="CT52" s="347">
        <f t="shared" ref="CT52:DU52" si="2741">+$AF$52*CT6</f>
        <v>449.66000610863722</v>
      </c>
      <c r="CU52" s="348">
        <f t="shared" si="2741"/>
        <v>899.32001221727444</v>
      </c>
      <c r="CV52" s="348">
        <f t="shared" si="2741"/>
        <v>1348.9800183259117</v>
      </c>
      <c r="CW52" s="348">
        <f t="shared" si="2741"/>
        <v>1798.6400244345489</v>
      </c>
      <c r="CX52" s="348">
        <f t="shared" si="2741"/>
        <v>2248.300030543186</v>
      </c>
      <c r="CY52" s="348">
        <f t="shared" si="2741"/>
        <v>2697.9600366518234</v>
      </c>
      <c r="CZ52" s="348">
        <f t="shared" si="2741"/>
        <v>3147.6200427604604</v>
      </c>
      <c r="DA52" s="348">
        <f t="shared" si="2741"/>
        <v>3597.2800488690978</v>
      </c>
      <c r="DB52" s="348">
        <f t="shared" si="2741"/>
        <v>4046.9400549777351</v>
      </c>
      <c r="DC52" s="348">
        <f t="shared" si="2741"/>
        <v>4496.6000610863721</v>
      </c>
      <c r="DD52" s="348">
        <f t="shared" si="2741"/>
        <v>4946.2600671950095</v>
      </c>
      <c r="DE52" s="348">
        <f t="shared" si="2741"/>
        <v>5395.9200733036469</v>
      </c>
      <c r="DF52" s="348">
        <f t="shared" si="2741"/>
        <v>5845.5800794122842</v>
      </c>
      <c r="DG52" s="348">
        <f t="shared" si="2741"/>
        <v>6295.2400855209207</v>
      </c>
      <c r="DH52" s="348">
        <f t="shared" si="2741"/>
        <v>6744.9000916295581</v>
      </c>
      <c r="DI52" s="348">
        <f t="shared" si="2741"/>
        <v>7194.5600977381955</v>
      </c>
      <c r="DJ52" s="348">
        <f t="shared" si="2741"/>
        <v>7644.2201038468329</v>
      </c>
      <c r="DK52" s="348">
        <f t="shared" si="2741"/>
        <v>8093.8801099554703</v>
      </c>
      <c r="DL52" s="348">
        <f t="shared" si="2741"/>
        <v>8543.5401160641068</v>
      </c>
      <c r="DM52" s="348">
        <f t="shared" si="2741"/>
        <v>8993.2001221727442</v>
      </c>
      <c r="DN52" s="348">
        <f t="shared" si="2741"/>
        <v>9442.8601282813815</v>
      </c>
      <c r="DO52" s="348">
        <f t="shared" si="2741"/>
        <v>9892.5201343900189</v>
      </c>
      <c r="DP52" s="348">
        <f t="shared" si="2741"/>
        <v>10342.180140498656</v>
      </c>
      <c r="DQ52" s="348">
        <f t="shared" si="2741"/>
        <v>10791.840146607294</v>
      </c>
      <c r="DR52" s="348">
        <f t="shared" si="2741"/>
        <v>11241.500152715931</v>
      </c>
      <c r="DS52" s="348">
        <f t="shared" si="2741"/>
        <v>11691.160158824568</v>
      </c>
      <c r="DT52" s="348">
        <f t="shared" si="2741"/>
        <v>12140.820164933204</v>
      </c>
      <c r="DU52" s="348">
        <f t="shared" si="2741"/>
        <v>12590.480171041841</v>
      </c>
      <c r="DV52" s="347">
        <f t="shared" ref="DV52:EZ52" si="2742">+$AG$52*DV6</f>
        <v>651.26528742486698</v>
      </c>
      <c r="DW52" s="348">
        <f t="shared" si="2742"/>
        <v>1302.530574849734</v>
      </c>
      <c r="DX52" s="348">
        <f t="shared" si="2742"/>
        <v>1953.7958622746009</v>
      </c>
      <c r="DY52" s="348">
        <f t="shared" si="2742"/>
        <v>2605.0611496994679</v>
      </c>
      <c r="DZ52" s="348">
        <f t="shared" si="2742"/>
        <v>3256.3264371243349</v>
      </c>
      <c r="EA52" s="348">
        <f t="shared" si="2742"/>
        <v>3907.5917245492019</v>
      </c>
      <c r="EB52" s="348">
        <f t="shared" si="2742"/>
        <v>4558.8570119740689</v>
      </c>
      <c r="EC52" s="348">
        <f t="shared" si="2742"/>
        <v>5210.1222993989359</v>
      </c>
      <c r="ED52" s="348">
        <f t="shared" si="2742"/>
        <v>5861.3875868238028</v>
      </c>
      <c r="EE52" s="348">
        <f t="shared" si="2742"/>
        <v>6512.6528742486698</v>
      </c>
      <c r="EF52" s="348">
        <f t="shared" si="2742"/>
        <v>7163.9181616735368</v>
      </c>
      <c r="EG52" s="348">
        <f t="shared" si="2742"/>
        <v>7815.1834490984038</v>
      </c>
      <c r="EH52" s="348">
        <f t="shared" si="2742"/>
        <v>8466.4487365232708</v>
      </c>
      <c r="EI52" s="348">
        <f t="shared" si="2742"/>
        <v>9117.7140239481378</v>
      </c>
      <c r="EJ52" s="348">
        <f t="shared" si="2742"/>
        <v>9768.9793113730047</v>
      </c>
      <c r="EK52" s="348">
        <f t="shared" si="2742"/>
        <v>10420.244598797872</v>
      </c>
      <c r="EL52" s="348">
        <f t="shared" si="2742"/>
        <v>11071.509886222739</v>
      </c>
      <c r="EM52" s="348">
        <f t="shared" si="2742"/>
        <v>11722.775173647606</v>
      </c>
      <c r="EN52" s="348">
        <f t="shared" si="2742"/>
        <v>12374.040461072473</v>
      </c>
      <c r="EO52" s="348">
        <f t="shared" si="2742"/>
        <v>13025.30574849734</v>
      </c>
      <c r="EP52" s="348">
        <f t="shared" si="2742"/>
        <v>13676.571035922207</v>
      </c>
      <c r="EQ52" s="348">
        <f t="shared" si="2742"/>
        <v>14327.836323347074</v>
      </c>
      <c r="ER52" s="348">
        <f t="shared" si="2742"/>
        <v>14979.101610771941</v>
      </c>
      <c r="ES52" s="348">
        <f t="shared" si="2742"/>
        <v>15630.366898196808</v>
      </c>
      <c r="ET52" s="348">
        <f t="shared" si="2742"/>
        <v>16281.632185621675</v>
      </c>
      <c r="EU52" s="348">
        <f t="shared" si="2742"/>
        <v>16932.897473046542</v>
      </c>
      <c r="EV52" s="348">
        <f t="shared" si="2742"/>
        <v>17584.162760471409</v>
      </c>
      <c r="EW52" s="348">
        <f t="shared" si="2742"/>
        <v>18235.428047896276</v>
      </c>
      <c r="EX52" s="348">
        <f t="shared" si="2742"/>
        <v>18886.693335321143</v>
      </c>
      <c r="EY52" s="348">
        <f t="shared" si="2742"/>
        <v>19537.958622746009</v>
      </c>
      <c r="EZ52" s="348">
        <f t="shared" si="2742"/>
        <v>20189.223910170876</v>
      </c>
      <c r="FA52" s="347">
        <f t="shared" ref="FA52:GD52" si="2743">+$AH$52*FA6</f>
        <v>674.49000916295574</v>
      </c>
      <c r="FB52" s="348">
        <f t="shared" si="2743"/>
        <v>1348.9800183259115</v>
      </c>
      <c r="FC52" s="348">
        <f t="shared" si="2743"/>
        <v>2023.4700274888673</v>
      </c>
      <c r="FD52" s="348">
        <f t="shared" si="2743"/>
        <v>2697.960036651823</v>
      </c>
      <c r="FE52" s="348">
        <f t="shared" si="2743"/>
        <v>3372.4500458147786</v>
      </c>
      <c r="FF52" s="348">
        <f t="shared" si="2743"/>
        <v>4046.9400549777347</v>
      </c>
      <c r="FG52" s="348">
        <f t="shared" si="2743"/>
        <v>4721.4300641406899</v>
      </c>
      <c r="FH52" s="348">
        <f t="shared" si="2743"/>
        <v>5395.9200733036459</v>
      </c>
      <c r="FI52" s="348">
        <f t="shared" si="2743"/>
        <v>6070.410082466602</v>
      </c>
      <c r="FJ52" s="348">
        <f t="shared" si="2743"/>
        <v>6744.9000916295572</v>
      </c>
      <c r="FK52" s="348">
        <f t="shared" si="2743"/>
        <v>7419.3901007925133</v>
      </c>
      <c r="FL52" s="348">
        <f t="shared" si="2743"/>
        <v>8093.8801099554694</v>
      </c>
      <c r="FM52" s="348">
        <f t="shared" si="2743"/>
        <v>8768.3701191184246</v>
      </c>
      <c r="FN52" s="348">
        <f t="shared" si="2743"/>
        <v>9442.8601282813797</v>
      </c>
      <c r="FO52" s="348">
        <f t="shared" si="2743"/>
        <v>10117.350137444337</v>
      </c>
      <c r="FP52" s="348">
        <f t="shared" si="2743"/>
        <v>10791.840146607292</v>
      </c>
      <c r="FQ52" s="348">
        <f t="shared" si="2743"/>
        <v>11466.330155770247</v>
      </c>
      <c r="FR52" s="348">
        <f t="shared" si="2743"/>
        <v>12140.820164933204</v>
      </c>
      <c r="FS52" s="348">
        <f t="shared" si="2743"/>
        <v>12815.310174096159</v>
      </c>
      <c r="FT52" s="348">
        <f t="shared" si="2743"/>
        <v>13489.800183259114</v>
      </c>
      <c r="FU52" s="348">
        <f t="shared" si="2743"/>
        <v>14164.290192422071</v>
      </c>
      <c r="FV52" s="348">
        <f t="shared" si="2743"/>
        <v>14838.780201585027</v>
      </c>
      <c r="FW52" s="348">
        <f t="shared" si="2743"/>
        <v>15513.270210747982</v>
      </c>
      <c r="FX52" s="348">
        <f t="shared" si="2743"/>
        <v>16187.760219910939</v>
      </c>
      <c r="FY52" s="348">
        <f t="shared" si="2743"/>
        <v>16862.250229073892</v>
      </c>
      <c r="FZ52" s="348">
        <f t="shared" si="2743"/>
        <v>17536.740238236849</v>
      </c>
      <c r="GA52" s="348">
        <f t="shared" si="2743"/>
        <v>18211.230247399806</v>
      </c>
      <c r="GB52" s="348">
        <f t="shared" si="2743"/>
        <v>18885.720256562759</v>
      </c>
      <c r="GC52" s="348">
        <f t="shared" si="2743"/>
        <v>19560.210265725716</v>
      </c>
      <c r="GD52" s="348">
        <f t="shared" si="2743"/>
        <v>20234.700274888673</v>
      </c>
      <c r="GE52" s="347">
        <f t="shared" ref="GE52:HI52" si="2744">+$AI$52*GE6</f>
        <v>674.49000916295574</v>
      </c>
      <c r="GF52" s="348">
        <f t="shared" si="2744"/>
        <v>1348.9800183259115</v>
      </c>
      <c r="GG52" s="348">
        <f t="shared" si="2744"/>
        <v>2023.4700274888673</v>
      </c>
      <c r="GH52" s="348">
        <f t="shared" si="2744"/>
        <v>2697.960036651823</v>
      </c>
      <c r="GI52" s="348">
        <f t="shared" si="2744"/>
        <v>3372.4500458147786</v>
      </c>
      <c r="GJ52" s="348">
        <f t="shared" si="2744"/>
        <v>4046.9400549777347</v>
      </c>
      <c r="GK52" s="348">
        <f t="shared" si="2744"/>
        <v>4721.4300641406899</v>
      </c>
      <c r="GL52" s="348">
        <f t="shared" si="2744"/>
        <v>5395.9200733036459</v>
      </c>
      <c r="GM52" s="348">
        <f t="shared" si="2744"/>
        <v>6070.410082466602</v>
      </c>
      <c r="GN52" s="348">
        <f t="shared" si="2744"/>
        <v>6744.9000916295572</v>
      </c>
      <c r="GO52" s="348">
        <f t="shared" si="2744"/>
        <v>7419.3901007925133</v>
      </c>
      <c r="GP52" s="348">
        <f t="shared" si="2744"/>
        <v>8093.8801099554694</v>
      </c>
      <c r="GQ52" s="348">
        <f t="shared" si="2744"/>
        <v>8768.3701191184246</v>
      </c>
      <c r="GR52" s="348">
        <f t="shared" si="2744"/>
        <v>9442.8601282813797</v>
      </c>
      <c r="GS52" s="348">
        <f t="shared" si="2744"/>
        <v>10117.350137444337</v>
      </c>
      <c r="GT52" s="348">
        <f t="shared" si="2744"/>
        <v>10791.840146607292</v>
      </c>
      <c r="GU52" s="348">
        <f t="shared" si="2744"/>
        <v>11466.330155770247</v>
      </c>
      <c r="GV52" s="348">
        <f t="shared" si="2744"/>
        <v>12140.820164933204</v>
      </c>
      <c r="GW52" s="348">
        <f t="shared" si="2744"/>
        <v>12815.310174096159</v>
      </c>
      <c r="GX52" s="348">
        <f t="shared" si="2744"/>
        <v>13489.800183259114</v>
      </c>
      <c r="GY52" s="348">
        <f t="shared" si="2744"/>
        <v>14164.290192422071</v>
      </c>
      <c r="GZ52" s="348">
        <f t="shared" si="2744"/>
        <v>14838.780201585027</v>
      </c>
      <c r="HA52" s="348">
        <f t="shared" si="2744"/>
        <v>15513.270210747982</v>
      </c>
      <c r="HB52" s="348">
        <f t="shared" si="2744"/>
        <v>16187.760219910939</v>
      </c>
      <c r="HC52" s="348">
        <f t="shared" si="2744"/>
        <v>16862.250229073892</v>
      </c>
      <c r="HD52" s="348">
        <f t="shared" si="2744"/>
        <v>17536.740238236849</v>
      </c>
      <c r="HE52" s="348">
        <f t="shared" si="2744"/>
        <v>18211.230247399806</v>
      </c>
      <c r="HF52" s="348">
        <f t="shared" si="2744"/>
        <v>18885.720256562759</v>
      </c>
      <c r="HG52" s="348">
        <f t="shared" si="2744"/>
        <v>19560.210265725716</v>
      </c>
      <c r="HH52" s="348">
        <f t="shared" si="2744"/>
        <v>20234.700274888673</v>
      </c>
      <c r="HI52" s="349">
        <f t="shared" si="2744"/>
        <v>20909.190284051627</v>
      </c>
      <c r="HJ52" s="347">
        <f t="shared" ref="HJ52:IM52" si="2745">+$AJ$52*HJ6</f>
        <v>899.32001221727444</v>
      </c>
      <c r="HK52" s="348">
        <f t="shared" si="2745"/>
        <v>1798.6400244345489</v>
      </c>
      <c r="HL52" s="348">
        <f t="shared" si="2745"/>
        <v>2697.9600366518234</v>
      </c>
      <c r="HM52" s="348">
        <f t="shared" si="2745"/>
        <v>3597.2800488690978</v>
      </c>
      <c r="HN52" s="348">
        <f t="shared" si="2745"/>
        <v>4496.6000610863721</v>
      </c>
      <c r="HO52" s="348">
        <f t="shared" si="2745"/>
        <v>5395.9200733036469</v>
      </c>
      <c r="HP52" s="348">
        <f t="shared" si="2745"/>
        <v>6295.2400855209207</v>
      </c>
      <c r="HQ52" s="348">
        <f t="shared" si="2745"/>
        <v>7194.5600977381955</v>
      </c>
      <c r="HR52" s="348">
        <f t="shared" si="2745"/>
        <v>8093.8801099554703</v>
      </c>
      <c r="HS52" s="348">
        <f t="shared" si="2745"/>
        <v>8993.2001221727442</v>
      </c>
      <c r="HT52" s="348">
        <f t="shared" si="2745"/>
        <v>9892.5201343900189</v>
      </c>
      <c r="HU52" s="348">
        <f t="shared" si="2745"/>
        <v>10791.840146607294</v>
      </c>
      <c r="HV52" s="348">
        <f t="shared" si="2745"/>
        <v>11691.160158824568</v>
      </c>
      <c r="HW52" s="348">
        <f t="shared" si="2745"/>
        <v>12590.480171041841</v>
      </c>
      <c r="HX52" s="348">
        <f t="shared" si="2745"/>
        <v>13489.800183259116</v>
      </c>
      <c r="HY52" s="348">
        <f t="shared" si="2745"/>
        <v>14389.120195476391</v>
      </c>
      <c r="HZ52" s="348">
        <f t="shared" si="2745"/>
        <v>15288.440207693666</v>
      </c>
      <c r="IA52" s="348">
        <f t="shared" si="2745"/>
        <v>16187.760219910941</v>
      </c>
      <c r="IB52" s="348">
        <f t="shared" si="2745"/>
        <v>17087.080232128214</v>
      </c>
      <c r="IC52" s="348">
        <f t="shared" si="2745"/>
        <v>17986.400244345488</v>
      </c>
      <c r="ID52" s="348">
        <f t="shared" si="2745"/>
        <v>18885.720256562763</v>
      </c>
      <c r="IE52" s="348">
        <f t="shared" si="2745"/>
        <v>19785.040268780038</v>
      </c>
      <c r="IF52" s="348">
        <f t="shared" si="2745"/>
        <v>20684.360280997313</v>
      </c>
      <c r="IG52" s="348">
        <f t="shared" si="2745"/>
        <v>21583.680293214587</v>
      </c>
      <c r="IH52" s="348">
        <f t="shared" si="2745"/>
        <v>22483.000305431862</v>
      </c>
      <c r="II52" s="348">
        <f t="shared" si="2745"/>
        <v>23382.320317649137</v>
      </c>
      <c r="IJ52" s="348">
        <f t="shared" si="2745"/>
        <v>24281.640329866408</v>
      </c>
      <c r="IK52" s="348">
        <f t="shared" si="2745"/>
        <v>25180.960342083683</v>
      </c>
      <c r="IL52" s="348">
        <f t="shared" si="2745"/>
        <v>26080.280354300958</v>
      </c>
      <c r="IM52" s="348">
        <f t="shared" si="2745"/>
        <v>26979.600366518232</v>
      </c>
      <c r="IN52" s="347">
        <f t="shared" ref="IN52:JR52" si="2746">+$AK$52*IN6</f>
        <v>899.32001221727432</v>
      </c>
      <c r="IO52" s="348">
        <f t="shared" si="2746"/>
        <v>1798.6400244345486</v>
      </c>
      <c r="IP52" s="348">
        <f t="shared" si="2746"/>
        <v>2697.960036651823</v>
      </c>
      <c r="IQ52" s="348">
        <f t="shared" si="2746"/>
        <v>3597.2800488690973</v>
      </c>
      <c r="IR52" s="348">
        <f t="shared" si="2746"/>
        <v>4496.6000610863721</v>
      </c>
      <c r="IS52" s="348">
        <f t="shared" si="2746"/>
        <v>5395.9200733036459</v>
      </c>
      <c r="IT52" s="348">
        <f t="shared" si="2746"/>
        <v>6295.2400855209198</v>
      </c>
      <c r="IU52" s="348">
        <f t="shared" si="2746"/>
        <v>7194.5600977381946</v>
      </c>
      <c r="IV52" s="348">
        <f t="shared" si="2746"/>
        <v>8093.8801099554694</v>
      </c>
      <c r="IW52" s="348">
        <f t="shared" si="2746"/>
        <v>8993.2001221727442</v>
      </c>
      <c r="IX52" s="348">
        <f t="shared" si="2746"/>
        <v>9892.5201343900171</v>
      </c>
      <c r="IY52" s="348">
        <f t="shared" si="2746"/>
        <v>10791.840146607292</v>
      </c>
      <c r="IZ52" s="348">
        <f t="shared" si="2746"/>
        <v>11691.160158824567</v>
      </c>
      <c r="JA52" s="348">
        <f t="shared" si="2746"/>
        <v>12590.48017104184</v>
      </c>
      <c r="JB52" s="348">
        <f t="shared" si="2746"/>
        <v>13489.800183259114</v>
      </c>
      <c r="JC52" s="348">
        <f t="shared" si="2746"/>
        <v>14389.120195476389</v>
      </c>
      <c r="JD52" s="348">
        <f t="shared" si="2746"/>
        <v>15288.440207693664</v>
      </c>
      <c r="JE52" s="348">
        <f t="shared" si="2746"/>
        <v>16187.760219910939</v>
      </c>
      <c r="JF52" s="348">
        <f t="shared" si="2746"/>
        <v>17087.080232128214</v>
      </c>
      <c r="JG52" s="348">
        <f t="shared" si="2746"/>
        <v>17986.400244345488</v>
      </c>
      <c r="JH52" s="348">
        <f t="shared" si="2746"/>
        <v>18885.720256562759</v>
      </c>
      <c r="JI52" s="348">
        <f t="shared" si="2746"/>
        <v>19785.040268780034</v>
      </c>
      <c r="JJ52" s="348">
        <f t="shared" si="2746"/>
        <v>20684.360280997309</v>
      </c>
      <c r="JK52" s="348">
        <f t="shared" si="2746"/>
        <v>21583.680293214584</v>
      </c>
      <c r="JL52" s="348">
        <f t="shared" si="2746"/>
        <v>22483.000305431859</v>
      </c>
      <c r="JM52" s="348">
        <f t="shared" si="2746"/>
        <v>23382.320317649133</v>
      </c>
      <c r="JN52" s="348">
        <f t="shared" si="2746"/>
        <v>24281.640329866408</v>
      </c>
      <c r="JO52" s="348">
        <f t="shared" si="2746"/>
        <v>25180.960342083679</v>
      </c>
      <c r="JP52" s="348">
        <f t="shared" si="2746"/>
        <v>26080.280354300954</v>
      </c>
      <c r="JQ52" s="348">
        <f t="shared" si="2746"/>
        <v>26979.600366518229</v>
      </c>
      <c r="JR52" s="349">
        <f t="shared" si="2746"/>
        <v>27878.920378735504</v>
      </c>
      <c r="JS52" s="347">
        <f t="shared" ref="JS52:KW52" si="2747">+$AL$52*JS6</f>
        <v>899.32001221727432</v>
      </c>
      <c r="JT52" s="348">
        <f t="shared" si="2747"/>
        <v>1798.6400244345486</v>
      </c>
      <c r="JU52" s="348">
        <f t="shared" si="2747"/>
        <v>2697.960036651823</v>
      </c>
      <c r="JV52" s="348">
        <f t="shared" si="2747"/>
        <v>3597.2800488690973</v>
      </c>
      <c r="JW52" s="348">
        <f t="shared" si="2747"/>
        <v>4496.6000610863721</v>
      </c>
      <c r="JX52" s="348">
        <f t="shared" si="2747"/>
        <v>5395.9200733036459</v>
      </c>
      <c r="JY52" s="348">
        <f t="shared" si="2747"/>
        <v>6295.2400855209198</v>
      </c>
      <c r="JZ52" s="348">
        <f t="shared" si="2747"/>
        <v>7194.5600977381946</v>
      </c>
      <c r="KA52" s="348">
        <f t="shared" si="2747"/>
        <v>8093.8801099554694</v>
      </c>
      <c r="KB52" s="348">
        <f t="shared" si="2747"/>
        <v>8993.2001221727442</v>
      </c>
      <c r="KC52" s="348">
        <f t="shared" si="2747"/>
        <v>9892.5201343900171</v>
      </c>
      <c r="KD52" s="348">
        <f t="shared" si="2747"/>
        <v>10791.840146607292</v>
      </c>
      <c r="KE52" s="348">
        <f t="shared" si="2747"/>
        <v>11691.160158824567</v>
      </c>
      <c r="KF52" s="348">
        <f t="shared" si="2747"/>
        <v>12590.48017104184</v>
      </c>
      <c r="KG52" s="348">
        <f t="shared" si="2747"/>
        <v>13489.800183259114</v>
      </c>
      <c r="KH52" s="348">
        <f t="shared" si="2747"/>
        <v>14389.120195476389</v>
      </c>
      <c r="KI52" s="348">
        <f t="shared" si="2747"/>
        <v>15288.440207693664</v>
      </c>
      <c r="KJ52" s="348">
        <f t="shared" si="2747"/>
        <v>16187.760219910939</v>
      </c>
      <c r="KK52" s="348">
        <f t="shared" si="2747"/>
        <v>17087.080232128214</v>
      </c>
      <c r="KL52" s="348">
        <f t="shared" si="2747"/>
        <v>17986.400244345488</v>
      </c>
      <c r="KM52" s="348">
        <f t="shared" si="2747"/>
        <v>18885.720256562759</v>
      </c>
      <c r="KN52" s="348">
        <f t="shared" si="2747"/>
        <v>19785.040268780034</v>
      </c>
      <c r="KO52" s="348">
        <f t="shared" si="2747"/>
        <v>20684.360280997309</v>
      </c>
      <c r="KP52" s="348">
        <f t="shared" si="2747"/>
        <v>21583.680293214584</v>
      </c>
      <c r="KQ52" s="348">
        <f t="shared" si="2747"/>
        <v>22483.000305431859</v>
      </c>
      <c r="KR52" s="348">
        <f t="shared" si="2747"/>
        <v>23382.320317649133</v>
      </c>
      <c r="KS52" s="348">
        <f t="shared" si="2747"/>
        <v>24281.640329866408</v>
      </c>
      <c r="KT52" s="348">
        <f t="shared" si="2747"/>
        <v>25180.960342083679</v>
      </c>
      <c r="KU52" s="348">
        <f t="shared" si="2747"/>
        <v>26080.280354300954</v>
      </c>
      <c r="KV52" s="348">
        <f t="shared" si="2747"/>
        <v>26979.600366518229</v>
      </c>
      <c r="KW52" s="349">
        <f t="shared" si="2747"/>
        <v>27878.920378735504</v>
      </c>
      <c r="KX52" s="347">
        <f t="shared" ref="KX52:MA52" si="2748">+$AM$52*KX6</f>
        <v>899.32001221727444</v>
      </c>
      <c r="KY52" s="348">
        <f t="shared" si="2748"/>
        <v>1798.6400244345489</v>
      </c>
      <c r="KZ52" s="348">
        <f t="shared" si="2748"/>
        <v>2697.9600366518234</v>
      </c>
      <c r="LA52" s="348">
        <f t="shared" si="2748"/>
        <v>3597.2800488690978</v>
      </c>
      <c r="LB52" s="348">
        <f t="shared" si="2748"/>
        <v>4496.6000610863721</v>
      </c>
      <c r="LC52" s="348">
        <f t="shared" si="2748"/>
        <v>5395.9200733036469</v>
      </c>
      <c r="LD52" s="348">
        <f t="shared" si="2748"/>
        <v>6295.2400855209207</v>
      </c>
      <c r="LE52" s="348">
        <f t="shared" si="2748"/>
        <v>7194.5600977381955</v>
      </c>
      <c r="LF52" s="348">
        <f t="shared" si="2748"/>
        <v>8093.8801099554703</v>
      </c>
      <c r="LG52" s="348">
        <f t="shared" si="2748"/>
        <v>8993.2001221727442</v>
      </c>
      <c r="LH52" s="348">
        <f t="shared" si="2748"/>
        <v>9892.5201343900189</v>
      </c>
      <c r="LI52" s="348">
        <f t="shared" si="2748"/>
        <v>10791.840146607294</v>
      </c>
      <c r="LJ52" s="348">
        <f t="shared" si="2748"/>
        <v>11691.160158824568</v>
      </c>
      <c r="LK52" s="348">
        <f t="shared" si="2748"/>
        <v>12590.480171041841</v>
      </c>
      <c r="LL52" s="348">
        <f t="shared" si="2748"/>
        <v>13489.800183259116</v>
      </c>
      <c r="LM52" s="348">
        <f t="shared" si="2748"/>
        <v>14389.120195476391</v>
      </c>
      <c r="LN52" s="348">
        <f t="shared" si="2748"/>
        <v>15288.440207693666</v>
      </c>
      <c r="LO52" s="348">
        <f t="shared" si="2748"/>
        <v>16187.760219910941</v>
      </c>
      <c r="LP52" s="348">
        <f t="shared" si="2748"/>
        <v>17087.080232128214</v>
      </c>
      <c r="LQ52" s="348">
        <f t="shared" si="2748"/>
        <v>17986.400244345488</v>
      </c>
      <c r="LR52" s="348">
        <f t="shared" si="2748"/>
        <v>18885.720256562763</v>
      </c>
      <c r="LS52" s="348">
        <f t="shared" si="2748"/>
        <v>19785.040268780038</v>
      </c>
      <c r="LT52" s="348">
        <f t="shared" si="2748"/>
        <v>20684.360280997313</v>
      </c>
      <c r="LU52" s="348">
        <f t="shared" si="2748"/>
        <v>21583.680293214587</v>
      </c>
      <c r="LV52" s="348">
        <f t="shared" si="2748"/>
        <v>22483.000305431862</v>
      </c>
      <c r="LW52" s="348">
        <f t="shared" si="2748"/>
        <v>23382.320317649137</v>
      </c>
      <c r="LX52" s="348">
        <f t="shared" si="2748"/>
        <v>24281.640329866408</v>
      </c>
      <c r="LY52" s="348">
        <f t="shared" si="2748"/>
        <v>25180.960342083683</v>
      </c>
      <c r="LZ52" s="348">
        <f t="shared" si="2748"/>
        <v>26080.280354300958</v>
      </c>
      <c r="MA52" s="348">
        <f t="shared" si="2748"/>
        <v>26979.600366518232</v>
      </c>
      <c r="MB52" s="347">
        <f t="shared" ref="MB52:NF52" si="2749">+$AN$52*MB6</f>
        <v>899.32001221727432</v>
      </c>
      <c r="MC52" s="348">
        <f t="shared" si="2749"/>
        <v>1798.6400244345486</v>
      </c>
      <c r="MD52" s="348">
        <f t="shared" si="2749"/>
        <v>2697.960036651823</v>
      </c>
      <c r="ME52" s="348">
        <f t="shared" si="2749"/>
        <v>3597.2800488690973</v>
      </c>
      <c r="MF52" s="348">
        <f t="shared" si="2749"/>
        <v>4496.6000610863721</v>
      </c>
      <c r="MG52" s="348">
        <f t="shared" si="2749"/>
        <v>5395.9200733036459</v>
      </c>
      <c r="MH52" s="348">
        <f t="shared" si="2749"/>
        <v>6295.2400855209198</v>
      </c>
      <c r="MI52" s="348">
        <f t="shared" si="2749"/>
        <v>7194.5600977381946</v>
      </c>
      <c r="MJ52" s="348">
        <f t="shared" si="2749"/>
        <v>8093.8801099554694</v>
      </c>
      <c r="MK52" s="348">
        <f t="shared" si="2749"/>
        <v>8993.2001221727442</v>
      </c>
      <c r="ML52" s="348">
        <f t="shared" si="2749"/>
        <v>9892.5201343900171</v>
      </c>
      <c r="MM52" s="348">
        <f t="shared" si="2749"/>
        <v>10791.840146607292</v>
      </c>
      <c r="MN52" s="348">
        <f t="shared" si="2749"/>
        <v>11691.160158824567</v>
      </c>
      <c r="MO52" s="348">
        <f t="shared" si="2749"/>
        <v>12590.48017104184</v>
      </c>
      <c r="MP52" s="348">
        <f t="shared" si="2749"/>
        <v>13489.800183259114</v>
      </c>
      <c r="MQ52" s="348">
        <f t="shared" si="2749"/>
        <v>14389.120195476389</v>
      </c>
      <c r="MR52" s="348">
        <f t="shared" si="2749"/>
        <v>15288.440207693664</v>
      </c>
      <c r="MS52" s="348">
        <f t="shared" si="2749"/>
        <v>16187.760219910939</v>
      </c>
      <c r="MT52" s="348">
        <f t="shared" si="2749"/>
        <v>17087.080232128214</v>
      </c>
      <c r="MU52" s="348">
        <f t="shared" si="2749"/>
        <v>17986.400244345488</v>
      </c>
      <c r="MV52" s="348">
        <f t="shared" si="2749"/>
        <v>18885.720256562759</v>
      </c>
      <c r="MW52" s="348">
        <f t="shared" si="2749"/>
        <v>19785.040268780034</v>
      </c>
      <c r="MX52" s="348">
        <f t="shared" si="2749"/>
        <v>20684.360280997309</v>
      </c>
      <c r="MY52" s="348">
        <f t="shared" si="2749"/>
        <v>21583.680293214584</v>
      </c>
      <c r="MZ52" s="348">
        <f t="shared" si="2749"/>
        <v>22483.000305431859</v>
      </c>
      <c r="NA52" s="348">
        <f t="shared" si="2749"/>
        <v>23382.320317649133</v>
      </c>
      <c r="NB52" s="348">
        <f t="shared" si="2749"/>
        <v>24281.640329866408</v>
      </c>
      <c r="NC52" s="348">
        <f t="shared" si="2749"/>
        <v>25180.960342083679</v>
      </c>
      <c r="ND52" s="348">
        <f t="shared" si="2749"/>
        <v>26080.280354300954</v>
      </c>
      <c r="NE52" s="348">
        <f t="shared" si="2749"/>
        <v>26979.600366518229</v>
      </c>
      <c r="NF52" s="348">
        <f t="shared" si="2749"/>
        <v>27878.920378735504</v>
      </c>
      <c r="NG52" s="347">
        <f t="shared" ref="NG52:OP52" si="2750">+$AO$52*NG6</f>
        <v>899.32001221727444</v>
      </c>
      <c r="NH52" s="348">
        <f t="shared" si="2750"/>
        <v>1798.6400244345489</v>
      </c>
      <c r="NI52" s="348">
        <f t="shared" si="2750"/>
        <v>2697.9600366518234</v>
      </c>
      <c r="NJ52" s="348">
        <f t="shared" si="2750"/>
        <v>3597.2800488690978</v>
      </c>
      <c r="NK52" s="348">
        <f t="shared" si="2750"/>
        <v>4496.6000610863721</v>
      </c>
      <c r="NL52" s="348">
        <f t="shared" si="2750"/>
        <v>5395.9200733036469</v>
      </c>
      <c r="NM52" s="348">
        <f t="shared" si="2750"/>
        <v>6295.2400855209207</v>
      </c>
      <c r="NN52" s="348">
        <f t="shared" si="2750"/>
        <v>7194.5600977381955</v>
      </c>
      <c r="NO52" s="348">
        <f t="shared" si="2750"/>
        <v>8093.8801099554703</v>
      </c>
      <c r="NP52" s="348">
        <f t="shared" si="2750"/>
        <v>8993.2001221727442</v>
      </c>
      <c r="NQ52" s="348">
        <f t="shared" si="2750"/>
        <v>9892.5201343900189</v>
      </c>
      <c r="NR52" s="348">
        <f t="shared" si="2750"/>
        <v>10791.840146607294</v>
      </c>
      <c r="NS52" s="348">
        <f t="shared" si="2750"/>
        <v>11691.160158824568</v>
      </c>
      <c r="NT52" s="348">
        <f t="shared" si="2750"/>
        <v>12590.480171041841</v>
      </c>
      <c r="NU52" s="348">
        <f t="shared" si="2750"/>
        <v>13489.800183259116</v>
      </c>
      <c r="NV52" s="348">
        <f t="shared" si="2750"/>
        <v>14389.120195476391</v>
      </c>
      <c r="NW52" s="348">
        <f t="shared" si="2750"/>
        <v>15288.440207693666</v>
      </c>
      <c r="NX52" s="348">
        <f t="shared" si="2750"/>
        <v>16187.760219910941</v>
      </c>
      <c r="NY52" s="348">
        <f t="shared" si="2750"/>
        <v>17087.080232128214</v>
      </c>
      <c r="NZ52" s="348">
        <f t="shared" si="2750"/>
        <v>17986.400244345488</v>
      </c>
      <c r="OA52" s="348">
        <f t="shared" si="2750"/>
        <v>18885.720256562763</v>
      </c>
      <c r="OB52" s="348">
        <f t="shared" si="2750"/>
        <v>19785.040268780038</v>
      </c>
      <c r="OC52" s="348">
        <f t="shared" si="2750"/>
        <v>20684.360280997313</v>
      </c>
      <c r="OD52" s="348">
        <f t="shared" si="2750"/>
        <v>21583.680293214587</v>
      </c>
      <c r="OE52" s="348">
        <f t="shared" si="2750"/>
        <v>22483.000305431862</v>
      </c>
      <c r="OF52" s="348">
        <f t="shared" si="2750"/>
        <v>23382.320317649137</v>
      </c>
      <c r="OG52" s="348">
        <f t="shared" si="2750"/>
        <v>24281.640329866408</v>
      </c>
      <c r="OH52" s="348">
        <f t="shared" si="2750"/>
        <v>25180.960342083683</v>
      </c>
      <c r="OI52" s="348">
        <f t="shared" si="2750"/>
        <v>26080.280354300958</v>
      </c>
      <c r="OJ52" s="348">
        <f t="shared" si="2750"/>
        <v>26979.600366518232</v>
      </c>
      <c r="OK52" s="348">
        <f t="shared" si="2750"/>
        <v>27878.920378735507</v>
      </c>
      <c r="OL52" s="348">
        <f t="shared" si="2750"/>
        <v>28778.240390952782</v>
      </c>
      <c r="OM52" s="348">
        <f t="shared" si="2750"/>
        <v>29677.560403170057</v>
      </c>
      <c r="ON52" s="348">
        <f t="shared" si="2750"/>
        <v>30576.880415387332</v>
      </c>
      <c r="OO52" s="348">
        <f t="shared" si="2750"/>
        <v>31476.200427604606</v>
      </c>
      <c r="OP52" s="349">
        <f t="shared" si="2750"/>
        <v>32375.520439821881</v>
      </c>
      <c r="OQ52" s="348">
        <f>+AP52/AP6</f>
        <v>449.66000610863716</v>
      </c>
      <c r="OR52" s="348">
        <f t="shared" ref="OR52:RC52" si="2751">+AQ52/AQ6</f>
        <v>449.66000610863716</v>
      </c>
      <c r="OS52" s="348">
        <f t="shared" si="2751"/>
        <v>449.66000610863716</v>
      </c>
      <c r="OT52" s="348">
        <f t="shared" si="2751"/>
        <v>449.66000610863716</v>
      </c>
      <c r="OU52" s="348">
        <f t="shared" si="2751"/>
        <v>449.66000610863722</v>
      </c>
      <c r="OV52" s="348">
        <f t="shared" si="2751"/>
        <v>449.66000610863716</v>
      </c>
      <c r="OW52" s="348">
        <f t="shared" si="2751"/>
        <v>449.66000610863711</v>
      </c>
      <c r="OX52" s="348">
        <f t="shared" si="2751"/>
        <v>449.66000610863716</v>
      </c>
      <c r="OY52" s="348">
        <f t="shared" si="2751"/>
        <v>449.66000610863716</v>
      </c>
      <c r="OZ52" s="348">
        <f t="shared" si="2751"/>
        <v>449.66000610863722</v>
      </c>
      <c r="PA52" s="348">
        <f t="shared" si="2751"/>
        <v>449.66000610863716</v>
      </c>
      <c r="PB52" s="348">
        <f t="shared" si="2751"/>
        <v>449.66000610863716</v>
      </c>
      <c r="PC52" s="348">
        <f t="shared" si="2751"/>
        <v>449.66000610863716</v>
      </c>
      <c r="PD52" s="348">
        <f t="shared" si="2751"/>
        <v>449.66000610863711</v>
      </c>
      <c r="PE52" s="348">
        <f t="shared" si="2751"/>
        <v>449.66000610863716</v>
      </c>
      <c r="PF52" s="348">
        <f t="shared" si="2751"/>
        <v>449.66000610863716</v>
      </c>
      <c r="PG52" s="348">
        <f t="shared" si="2751"/>
        <v>449.66000610863716</v>
      </c>
      <c r="PH52" s="348">
        <f t="shared" si="2751"/>
        <v>449.66000610863716</v>
      </c>
      <c r="PI52" s="348">
        <f t="shared" si="2751"/>
        <v>449.66000610863722</v>
      </c>
      <c r="PJ52" s="348">
        <f t="shared" si="2751"/>
        <v>449.66000610863722</v>
      </c>
      <c r="PK52" s="348">
        <f t="shared" si="2751"/>
        <v>449.66000610863711</v>
      </c>
      <c r="PL52" s="348">
        <f t="shared" si="2751"/>
        <v>449.66000610863716</v>
      </c>
      <c r="PM52" s="348">
        <f t="shared" si="2751"/>
        <v>449.66000610863716</v>
      </c>
      <c r="PN52" s="348">
        <f t="shared" si="2751"/>
        <v>449.66000610863716</v>
      </c>
      <c r="PO52" s="348">
        <f t="shared" si="2751"/>
        <v>449.66000610863716</v>
      </c>
      <c r="PP52" s="348">
        <f t="shared" si="2751"/>
        <v>449.66000610863716</v>
      </c>
      <c r="PQ52" s="348">
        <f t="shared" si="2751"/>
        <v>449.66000610863716</v>
      </c>
      <c r="PR52" s="348">
        <f t="shared" si="2751"/>
        <v>449.66000610863716</v>
      </c>
      <c r="PS52" s="348">
        <f t="shared" si="2751"/>
        <v>449.66000610863716</v>
      </c>
      <c r="PT52" s="348">
        <f t="shared" si="2751"/>
        <v>449.66000610863722</v>
      </c>
      <c r="PU52" s="348">
        <f t="shared" si="2751"/>
        <v>449.66000610863716</v>
      </c>
      <c r="PV52" s="348">
        <f t="shared" si="2751"/>
        <v>449.66000610863711</v>
      </c>
      <c r="PW52" s="348">
        <f t="shared" si="2751"/>
        <v>449.66000610863716</v>
      </c>
      <c r="PX52" s="348">
        <f t="shared" si="2751"/>
        <v>449.66000610863716</v>
      </c>
      <c r="PY52" s="348">
        <f t="shared" si="2751"/>
        <v>449.66000610863722</v>
      </c>
      <c r="PZ52" s="348">
        <f t="shared" si="2751"/>
        <v>449.66000610863716</v>
      </c>
      <c r="QA52" s="348">
        <f t="shared" si="2751"/>
        <v>449.66000610863716</v>
      </c>
      <c r="QB52" s="348">
        <f t="shared" si="2751"/>
        <v>449.66000610863716</v>
      </c>
      <c r="QC52" s="348">
        <f t="shared" si="2751"/>
        <v>449.66000610863711</v>
      </c>
      <c r="QD52" s="348">
        <f t="shared" si="2751"/>
        <v>449.66000610863716</v>
      </c>
      <c r="QE52" s="348">
        <f t="shared" si="2751"/>
        <v>449.66000610863716</v>
      </c>
      <c r="QF52" s="348">
        <f t="shared" si="2751"/>
        <v>449.66000610863716</v>
      </c>
      <c r="QG52" s="348">
        <f t="shared" si="2751"/>
        <v>449.66000610863716</v>
      </c>
      <c r="QH52" s="348">
        <f t="shared" si="2751"/>
        <v>449.66000610863722</v>
      </c>
      <c r="QI52" s="348">
        <f t="shared" si="2751"/>
        <v>449.66000610863722</v>
      </c>
      <c r="QJ52" s="348">
        <f t="shared" si="2751"/>
        <v>449.66000610863711</v>
      </c>
      <c r="QK52" s="348">
        <f t="shared" si="2751"/>
        <v>449.66000610863716</v>
      </c>
      <c r="QL52" s="348">
        <f t="shared" si="2751"/>
        <v>449.66000610863716</v>
      </c>
      <c r="QM52" s="348">
        <f t="shared" si="2751"/>
        <v>449.66000610863716</v>
      </c>
      <c r="QN52" s="348">
        <f t="shared" si="2751"/>
        <v>449.66000610863716</v>
      </c>
      <c r="QO52" s="348">
        <f t="shared" si="2751"/>
        <v>449.66000610863716</v>
      </c>
      <c r="QP52" s="348">
        <f t="shared" si="2751"/>
        <v>449.66000610863716</v>
      </c>
      <c r="QQ52" s="348">
        <f t="shared" si="2751"/>
        <v>449.66000610863711</v>
      </c>
      <c r="QR52" s="348">
        <f t="shared" si="2751"/>
        <v>449.66000610863716</v>
      </c>
      <c r="QS52" s="348">
        <f t="shared" si="2751"/>
        <v>449.66000610863716</v>
      </c>
      <c r="QT52" s="348">
        <f t="shared" si="2751"/>
        <v>449.66000610863716</v>
      </c>
      <c r="QU52" s="348">
        <f t="shared" si="2751"/>
        <v>449.66000610863722</v>
      </c>
      <c r="QV52" s="348">
        <f t="shared" si="2751"/>
        <v>449.66000610863722</v>
      </c>
      <c r="QW52" s="348">
        <f t="shared" si="2751"/>
        <v>449.66000610863722</v>
      </c>
      <c r="QX52" s="348">
        <f t="shared" si="2751"/>
        <v>449.66000610863722</v>
      </c>
      <c r="QY52" s="348">
        <f t="shared" si="2751"/>
        <v>449.66000610863722</v>
      </c>
      <c r="QZ52" s="348">
        <f t="shared" si="2751"/>
        <v>449.66000610863722</v>
      </c>
      <c r="RA52" s="348">
        <f t="shared" si="2751"/>
        <v>449.66000610863722</v>
      </c>
      <c r="RB52" s="348">
        <f t="shared" si="2751"/>
        <v>449.66000610863722</v>
      </c>
      <c r="RC52" s="348">
        <f t="shared" si="2751"/>
        <v>449.66000610863722</v>
      </c>
      <c r="RD52" s="348">
        <f t="shared" ref="RD52:TO52" si="2752">+DC52/DC6</f>
        <v>449.66000610863722</v>
      </c>
      <c r="RE52" s="348">
        <f t="shared" si="2752"/>
        <v>449.66000610863722</v>
      </c>
      <c r="RF52" s="348">
        <f t="shared" si="2752"/>
        <v>449.66000610863722</v>
      </c>
      <c r="RG52" s="348">
        <f t="shared" si="2752"/>
        <v>449.66000610863728</v>
      </c>
      <c r="RH52" s="348">
        <f t="shared" si="2752"/>
        <v>449.66000610863722</v>
      </c>
      <c r="RI52" s="348">
        <f t="shared" si="2752"/>
        <v>449.66000610863722</v>
      </c>
      <c r="RJ52" s="348">
        <f t="shared" si="2752"/>
        <v>449.66000610863722</v>
      </c>
      <c r="RK52" s="348">
        <f t="shared" si="2752"/>
        <v>449.66000610863722</v>
      </c>
      <c r="RL52" s="348">
        <f t="shared" si="2752"/>
        <v>449.66000610863722</v>
      </c>
      <c r="RM52" s="348">
        <f t="shared" si="2752"/>
        <v>449.66000610863722</v>
      </c>
      <c r="RN52" s="348">
        <f t="shared" si="2752"/>
        <v>449.66000610863722</v>
      </c>
      <c r="RO52" s="348">
        <f t="shared" si="2752"/>
        <v>449.66000610863722</v>
      </c>
      <c r="RP52" s="348">
        <f t="shared" si="2752"/>
        <v>449.66000610863722</v>
      </c>
      <c r="RQ52" s="348">
        <f t="shared" si="2752"/>
        <v>449.66000610863722</v>
      </c>
      <c r="RR52" s="348">
        <f t="shared" si="2752"/>
        <v>449.66000610863722</v>
      </c>
      <c r="RS52" s="348">
        <f t="shared" si="2752"/>
        <v>449.66000610863722</v>
      </c>
      <c r="RT52" s="348">
        <f t="shared" si="2752"/>
        <v>449.66000610863728</v>
      </c>
      <c r="RU52" s="348">
        <f t="shared" si="2752"/>
        <v>449.66000610863716</v>
      </c>
      <c r="RV52" s="348">
        <f t="shared" si="2752"/>
        <v>449.66000610863722</v>
      </c>
      <c r="RW52" s="348">
        <f t="shared" si="2752"/>
        <v>651.26528742486698</v>
      </c>
      <c r="RX52" s="348">
        <f t="shared" si="2752"/>
        <v>651.26528742486698</v>
      </c>
      <c r="RY52" s="348">
        <f t="shared" si="2752"/>
        <v>651.26528742486698</v>
      </c>
      <c r="RZ52" s="348">
        <f t="shared" si="2752"/>
        <v>651.26528742486698</v>
      </c>
      <c r="SA52" s="348">
        <f t="shared" si="2752"/>
        <v>651.26528742486698</v>
      </c>
      <c r="SB52" s="348">
        <f t="shared" si="2752"/>
        <v>651.26528742486698</v>
      </c>
      <c r="SC52" s="348">
        <f t="shared" si="2752"/>
        <v>651.26528742486698</v>
      </c>
      <c r="SD52" s="348">
        <f t="shared" si="2752"/>
        <v>651.26528742486698</v>
      </c>
      <c r="SE52" s="348">
        <f t="shared" si="2752"/>
        <v>651.26528742486698</v>
      </c>
      <c r="SF52" s="348">
        <f t="shared" si="2752"/>
        <v>651.26528742486698</v>
      </c>
      <c r="SG52" s="348">
        <f t="shared" si="2752"/>
        <v>651.26528742486698</v>
      </c>
      <c r="SH52" s="348">
        <f t="shared" si="2752"/>
        <v>651.26528742486698</v>
      </c>
      <c r="SI52" s="348">
        <f t="shared" si="2752"/>
        <v>651.26528742486698</v>
      </c>
      <c r="SJ52" s="348">
        <f t="shared" si="2752"/>
        <v>651.26528742486698</v>
      </c>
      <c r="SK52" s="348">
        <f t="shared" si="2752"/>
        <v>651.26528742486698</v>
      </c>
      <c r="SL52" s="348">
        <f t="shared" si="2752"/>
        <v>651.26528742486698</v>
      </c>
      <c r="SM52" s="348">
        <f t="shared" si="2752"/>
        <v>651.26528742486698</v>
      </c>
      <c r="SN52" s="348">
        <f t="shared" si="2752"/>
        <v>651.26528742486698</v>
      </c>
      <c r="SO52" s="348">
        <f t="shared" si="2752"/>
        <v>651.26528742486698</v>
      </c>
      <c r="SP52" s="348">
        <f t="shared" si="2752"/>
        <v>651.26528742486698</v>
      </c>
      <c r="SQ52" s="348">
        <f t="shared" si="2752"/>
        <v>651.26528742486698</v>
      </c>
      <c r="SR52" s="348">
        <f t="shared" si="2752"/>
        <v>651.26528742486698</v>
      </c>
      <c r="SS52" s="348">
        <f t="shared" si="2752"/>
        <v>651.26528742486698</v>
      </c>
      <c r="ST52" s="348">
        <f t="shared" si="2752"/>
        <v>651.26528742486698</v>
      </c>
      <c r="SU52" s="348">
        <f t="shared" si="2752"/>
        <v>651.26528742486698</v>
      </c>
      <c r="SV52" s="348">
        <f t="shared" si="2752"/>
        <v>651.26528742486698</v>
      </c>
      <c r="SW52" s="348">
        <f t="shared" si="2752"/>
        <v>651.26528742486698</v>
      </c>
      <c r="SX52" s="348">
        <f t="shared" si="2752"/>
        <v>651.26528742486698</v>
      </c>
      <c r="SY52" s="348">
        <f t="shared" si="2752"/>
        <v>651.26528742486698</v>
      </c>
      <c r="SZ52" s="348">
        <f t="shared" si="2752"/>
        <v>651.26528742486698</v>
      </c>
      <c r="TA52" s="348">
        <f t="shared" si="2752"/>
        <v>651.26528742486698</v>
      </c>
      <c r="TB52" s="348">
        <f t="shared" si="2752"/>
        <v>674.49000916295574</v>
      </c>
      <c r="TC52" s="348">
        <f t="shared" si="2752"/>
        <v>674.49000916295574</v>
      </c>
      <c r="TD52" s="348">
        <f t="shared" si="2752"/>
        <v>674.49000916295574</v>
      </c>
      <c r="TE52" s="348">
        <f t="shared" si="2752"/>
        <v>674.49000916295574</v>
      </c>
      <c r="TF52" s="348">
        <f t="shared" si="2752"/>
        <v>674.49000916295574</v>
      </c>
      <c r="TG52" s="348">
        <f t="shared" si="2752"/>
        <v>674.49000916295574</v>
      </c>
      <c r="TH52" s="348">
        <f t="shared" si="2752"/>
        <v>674.49000916295574</v>
      </c>
      <c r="TI52" s="348">
        <f t="shared" si="2752"/>
        <v>674.49000916295574</v>
      </c>
      <c r="TJ52" s="348">
        <f t="shared" si="2752"/>
        <v>674.49000916295574</v>
      </c>
      <c r="TK52" s="348">
        <f t="shared" si="2752"/>
        <v>674.49000916295574</v>
      </c>
      <c r="TL52" s="348">
        <f t="shared" si="2752"/>
        <v>674.49000916295574</v>
      </c>
      <c r="TM52" s="348">
        <f t="shared" si="2752"/>
        <v>674.49000916295574</v>
      </c>
      <c r="TN52" s="348">
        <f t="shared" si="2752"/>
        <v>674.49000916295574</v>
      </c>
      <c r="TO52" s="348">
        <f t="shared" si="2752"/>
        <v>674.49000916295574</v>
      </c>
      <c r="TP52" s="348">
        <f t="shared" ref="TP52:WA52" si="2753">+FO52/FO6</f>
        <v>674.49000916295574</v>
      </c>
      <c r="TQ52" s="348">
        <f t="shared" si="2753"/>
        <v>674.49000916295574</v>
      </c>
      <c r="TR52" s="348">
        <f t="shared" si="2753"/>
        <v>674.49000916295574</v>
      </c>
      <c r="TS52" s="348">
        <f t="shared" si="2753"/>
        <v>674.49000916295574</v>
      </c>
      <c r="TT52" s="348">
        <f t="shared" si="2753"/>
        <v>674.49000916295574</v>
      </c>
      <c r="TU52" s="348">
        <f t="shared" si="2753"/>
        <v>674.49000916295574</v>
      </c>
      <c r="TV52" s="348">
        <f t="shared" si="2753"/>
        <v>674.49000916295574</v>
      </c>
      <c r="TW52" s="348">
        <f t="shared" si="2753"/>
        <v>674.49000916295574</v>
      </c>
      <c r="TX52" s="348">
        <f t="shared" si="2753"/>
        <v>674.49000916295574</v>
      </c>
      <c r="TY52" s="348">
        <f t="shared" si="2753"/>
        <v>674.49000916295574</v>
      </c>
      <c r="TZ52" s="348">
        <f t="shared" si="2753"/>
        <v>674.49000916295563</v>
      </c>
      <c r="UA52" s="348">
        <f t="shared" si="2753"/>
        <v>674.49000916295574</v>
      </c>
      <c r="UB52" s="348">
        <f t="shared" si="2753"/>
        <v>674.49000916295574</v>
      </c>
      <c r="UC52" s="348">
        <f t="shared" si="2753"/>
        <v>674.49000916295574</v>
      </c>
      <c r="UD52" s="348">
        <f t="shared" si="2753"/>
        <v>674.49000916295574</v>
      </c>
      <c r="UE52" s="348">
        <f t="shared" si="2753"/>
        <v>674.49000916295574</v>
      </c>
      <c r="UF52" s="348">
        <f t="shared" si="2753"/>
        <v>674.49000916295574</v>
      </c>
      <c r="UG52" s="348">
        <f t="shared" si="2753"/>
        <v>674.49000916295574</v>
      </c>
      <c r="UH52" s="348">
        <f t="shared" si="2753"/>
        <v>674.49000916295574</v>
      </c>
      <c r="UI52" s="348">
        <f t="shared" si="2753"/>
        <v>674.49000916295574</v>
      </c>
      <c r="UJ52" s="348">
        <f t="shared" si="2753"/>
        <v>674.49000916295574</v>
      </c>
      <c r="UK52" s="348">
        <f t="shared" si="2753"/>
        <v>674.49000916295574</v>
      </c>
      <c r="UL52" s="348">
        <f t="shared" si="2753"/>
        <v>674.49000916295574</v>
      </c>
      <c r="UM52" s="348">
        <f t="shared" si="2753"/>
        <v>674.49000916295574</v>
      </c>
      <c r="UN52" s="348">
        <f t="shared" si="2753"/>
        <v>674.49000916295574</v>
      </c>
      <c r="UO52" s="348">
        <f t="shared" si="2753"/>
        <v>674.49000916295574</v>
      </c>
      <c r="UP52" s="348">
        <f t="shared" si="2753"/>
        <v>674.49000916295574</v>
      </c>
      <c r="UQ52" s="348">
        <f t="shared" si="2753"/>
        <v>674.49000916295574</v>
      </c>
      <c r="UR52" s="348">
        <f t="shared" si="2753"/>
        <v>674.49000916295574</v>
      </c>
      <c r="US52" s="348">
        <f t="shared" si="2753"/>
        <v>674.49000916295574</v>
      </c>
      <c r="UT52" s="348">
        <f t="shared" si="2753"/>
        <v>674.49000916295574</v>
      </c>
      <c r="UU52" s="348">
        <f t="shared" si="2753"/>
        <v>674.49000916295574</v>
      </c>
      <c r="UV52" s="348">
        <f t="shared" si="2753"/>
        <v>674.49000916295574</v>
      </c>
      <c r="UW52" s="348">
        <f t="shared" si="2753"/>
        <v>674.49000916295574</v>
      </c>
      <c r="UX52" s="348">
        <f t="shared" si="2753"/>
        <v>674.49000916295574</v>
      </c>
      <c r="UY52" s="348">
        <f t="shared" si="2753"/>
        <v>674.49000916295574</v>
      </c>
      <c r="UZ52" s="348">
        <f t="shared" si="2753"/>
        <v>674.49000916295574</v>
      </c>
      <c r="VA52" s="348">
        <f t="shared" si="2753"/>
        <v>674.49000916295574</v>
      </c>
      <c r="VB52" s="348">
        <f t="shared" si="2753"/>
        <v>674.49000916295574</v>
      </c>
      <c r="VC52" s="348">
        <f t="shared" si="2753"/>
        <v>674.49000916295574</v>
      </c>
      <c r="VD52" s="348">
        <f t="shared" si="2753"/>
        <v>674.49000916295563</v>
      </c>
      <c r="VE52" s="348">
        <f t="shared" si="2753"/>
        <v>674.49000916295574</v>
      </c>
      <c r="VF52" s="348">
        <f t="shared" si="2753"/>
        <v>674.49000916295574</v>
      </c>
      <c r="VG52" s="348">
        <f t="shared" si="2753"/>
        <v>674.49000916295574</v>
      </c>
      <c r="VH52" s="348">
        <f t="shared" si="2753"/>
        <v>674.49000916295574</v>
      </c>
      <c r="VI52" s="348">
        <f t="shared" si="2753"/>
        <v>674.49000916295574</v>
      </c>
      <c r="VJ52" s="348">
        <f t="shared" si="2753"/>
        <v>674.49000916295574</v>
      </c>
      <c r="VK52" s="348">
        <f t="shared" si="2753"/>
        <v>899.32001221727444</v>
      </c>
      <c r="VL52" s="348">
        <f t="shared" si="2753"/>
        <v>899.32001221727444</v>
      </c>
      <c r="VM52" s="348">
        <f t="shared" si="2753"/>
        <v>899.32001221727444</v>
      </c>
      <c r="VN52" s="348">
        <f t="shared" si="2753"/>
        <v>899.32001221727444</v>
      </c>
      <c r="VO52" s="348">
        <f t="shared" si="2753"/>
        <v>899.32001221727444</v>
      </c>
      <c r="VP52" s="348">
        <f t="shared" si="2753"/>
        <v>899.32001221727444</v>
      </c>
      <c r="VQ52" s="348">
        <f t="shared" si="2753"/>
        <v>899.32001221727444</v>
      </c>
      <c r="VR52" s="348">
        <f t="shared" si="2753"/>
        <v>899.32001221727444</v>
      </c>
      <c r="VS52" s="348">
        <f t="shared" si="2753"/>
        <v>899.32001221727444</v>
      </c>
      <c r="VT52" s="348">
        <f t="shared" si="2753"/>
        <v>899.32001221727444</v>
      </c>
      <c r="VU52" s="348">
        <f t="shared" si="2753"/>
        <v>899.32001221727444</v>
      </c>
      <c r="VV52" s="348">
        <f t="shared" si="2753"/>
        <v>899.32001221727444</v>
      </c>
      <c r="VW52" s="348">
        <f t="shared" si="2753"/>
        <v>899.32001221727455</v>
      </c>
      <c r="VX52" s="348">
        <f t="shared" si="2753"/>
        <v>899.32001221727444</v>
      </c>
      <c r="VY52" s="348">
        <f t="shared" si="2753"/>
        <v>899.32001221727444</v>
      </c>
      <c r="VZ52" s="348">
        <f t="shared" si="2753"/>
        <v>899.32001221727444</v>
      </c>
      <c r="WA52" s="348">
        <f t="shared" si="2753"/>
        <v>899.32001221727444</v>
      </c>
      <c r="WB52" s="348">
        <f t="shared" ref="WB52:YM52" si="2754">+IA52/IA6</f>
        <v>899.32001221727444</v>
      </c>
      <c r="WC52" s="348">
        <f t="shared" si="2754"/>
        <v>899.32001221727444</v>
      </c>
      <c r="WD52" s="348">
        <f t="shared" si="2754"/>
        <v>899.32001221727444</v>
      </c>
      <c r="WE52" s="348">
        <f t="shared" si="2754"/>
        <v>899.32001221727444</v>
      </c>
      <c r="WF52" s="348">
        <f t="shared" si="2754"/>
        <v>899.32001221727444</v>
      </c>
      <c r="WG52" s="348">
        <f t="shared" si="2754"/>
        <v>899.32001221727444</v>
      </c>
      <c r="WH52" s="348">
        <f t="shared" si="2754"/>
        <v>899.32001221727444</v>
      </c>
      <c r="WI52" s="348">
        <f t="shared" si="2754"/>
        <v>899.32001221727444</v>
      </c>
      <c r="WJ52" s="348">
        <f t="shared" si="2754"/>
        <v>899.32001221727455</v>
      </c>
      <c r="WK52" s="348">
        <f t="shared" si="2754"/>
        <v>899.32001221727432</v>
      </c>
      <c r="WL52" s="348">
        <f t="shared" si="2754"/>
        <v>899.32001221727444</v>
      </c>
      <c r="WM52" s="348">
        <f t="shared" si="2754"/>
        <v>899.32001221727444</v>
      </c>
      <c r="WN52" s="348">
        <f t="shared" si="2754"/>
        <v>899.32001221727444</v>
      </c>
      <c r="WO52" s="348">
        <f t="shared" si="2754"/>
        <v>899.32001221727432</v>
      </c>
      <c r="WP52" s="348">
        <f t="shared" si="2754"/>
        <v>899.32001221727432</v>
      </c>
      <c r="WQ52" s="348">
        <f t="shared" si="2754"/>
        <v>899.32001221727432</v>
      </c>
      <c r="WR52" s="348">
        <f t="shared" si="2754"/>
        <v>899.32001221727432</v>
      </c>
      <c r="WS52" s="348">
        <f t="shared" si="2754"/>
        <v>899.32001221727444</v>
      </c>
      <c r="WT52" s="348">
        <f t="shared" si="2754"/>
        <v>899.32001221727432</v>
      </c>
      <c r="WU52" s="348">
        <f t="shared" si="2754"/>
        <v>899.32001221727421</v>
      </c>
      <c r="WV52" s="348">
        <f t="shared" si="2754"/>
        <v>899.32001221727432</v>
      </c>
      <c r="WW52" s="348">
        <f t="shared" si="2754"/>
        <v>899.32001221727432</v>
      </c>
      <c r="WX52" s="348">
        <f t="shared" si="2754"/>
        <v>899.32001221727444</v>
      </c>
      <c r="WY52" s="348">
        <f t="shared" si="2754"/>
        <v>899.32001221727432</v>
      </c>
      <c r="WZ52" s="348">
        <f t="shared" si="2754"/>
        <v>899.32001221727432</v>
      </c>
      <c r="XA52" s="348">
        <f t="shared" si="2754"/>
        <v>899.32001221727432</v>
      </c>
      <c r="XB52" s="348">
        <f t="shared" si="2754"/>
        <v>899.32001221727421</v>
      </c>
      <c r="XC52" s="348">
        <f t="shared" si="2754"/>
        <v>899.32001221727432</v>
      </c>
      <c r="XD52" s="348">
        <f t="shared" si="2754"/>
        <v>899.32001221727432</v>
      </c>
      <c r="XE52" s="348">
        <f t="shared" si="2754"/>
        <v>899.32001221727432</v>
      </c>
      <c r="XF52" s="348">
        <f t="shared" si="2754"/>
        <v>899.32001221727432</v>
      </c>
      <c r="XG52" s="348">
        <f t="shared" si="2754"/>
        <v>899.32001221727444</v>
      </c>
      <c r="XH52" s="348">
        <f t="shared" si="2754"/>
        <v>899.32001221727444</v>
      </c>
      <c r="XI52" s="348">
        <f t="shared" si="2754"/>
        <v>899.32001221727421</v>
      </c>
      <c r="XJ52" s="348">
        <f t="shared" si="2754"/>
        <v>899.32001221727432</v>
      </c>
      <c r="XK52" s="348">
        <f t="shared" si="2754"/>
        <v>899.32001221727432</v>
      </c>
      <c r="XL52" s="348">
        <f t="shared" si="2754"/>
        <v>899.32001221727432</v>
      </c>
      <c r="XM52" s="348">
        <f t="shared" si="2754"/>
        <v>899.32001221727432</v>
      </c>
      <c r="XN52" s="348">
        <f t="shared" si="2754"/>
        <v>899.32001221727432</v>
      </c>
      <c r="XO52" s="348">
        <f t="shared" si="2754"/>
        <v>899.32001221727432</v>
      </c>
      <c r="XP52" s="348">
        <f t="shared" si="2754"/>
        <v>899.32001221727421</v>
      </c>
      <c r="XQ52" s="348">
        <f t="shared" si="2754"/>
        <v>899.32001221727432</v>
      </c>
      <c r="XR52" s="348">
        <f t="shared" si="2754"/>
        <v>899.32001221727432</v>
      </c>
      <c r="XS52" s="348">
        <f t="shared" si="2754"/>
        <v>899.32001221727432</v>
      </c>
      <c r="XT52" s="348">
        <f t="shared" si="2754"/>
        <v>899.32001221727432</v>
      </c>
      <c r="XU52" s="348">
        <f t="shared" si="2754"/>
        <v>899.32001221727432</v>
      </c>
      <c r="XV52" s="348">
        <f t="shared" si="2754"/>
        <v>899.32001221727432</v>
      </c>
      <c r="XW52" s="348">
        <f t="shared" si="2754"/>
        <v>899.32001221727432</v>
      </c>
      <c r="XX52" s="348">
        <f t="shared" si="2754"/>
        <v>899.32001221727444</v>
      </c>
      <c r="XY52" s="348">
        <f t="shared" si="2754"/>
        <v>899.32001221727432</v>
      </c>
      <c r="XZ52" s="348">
        <f t="shared" si="2754"/>
        <v>899.32001221727421</v>
      </c>
      <c r="YA52" s="348">
        <f t="shared" si="2754"/>
        <v>899.32001221727432</v>
      </c>
      <c r="YB52" s="348">
        <f t="shared" si="2754"/>
        <v>899.32001221727432</v>
      </c>
      <c r="YC52" s="348">
        <f t="shared" si="2754"/>
        <v>899.32001221727444</v>
      </c>
      <c r="YD52" s="348">
        <f t="shared" si="2754"/>
        <v>899.32001221727432</v>
      </c>
      <c r="YE52" s="348">
        <f t="shared" si="2754"/>
        <v>899.32001221727432</v>
      </c>
      <c r="YF52" s="348">
        <f t="shared" si="2754"/>
        <v>899.32001221727432</v>
      </c>
      <c r="YG52" s="348">
        <f t="shared" si="2754"/>
        <v>899.32001221727421</v>
      </c>
      <c r="YH52" s="348">
        <f t="shared" si="2754"/>
        <v>899.32001221727432</v>
      </c>
      <c r="YI52" s="348">
        <f t="shared" si="2754"/>
        <v>899.32001221727432</v>
      </c>
      <c r="YJ52" s="348">
        <f t="shared" si="2754"/>
        <v>899.32001221727432</v>
      </c>
      <c r="YK52" s="348">
        <f t="shared" si="2754"/>
        <v>899.32001221727432</v>
      </c>
      <c r="YL52" s="348">
        <f t="shared" si="2754"/>
        <v>899.32001221727444</v>
      </c>
      <c r="YM52" s="348">
        <f t="shared" si="2754"/>
        <v>899.32001221727444</v>
      </c>
      <c r="YN52" s="348">
        <f t="shared" ref="YN52:AAY52" si="2755">+KM52/KM6</f>
        <v>899.32001221727421</v>
      </c>
      <c r="YO52" s="348">
        <f t="shared" si="2755"/>
        <v>899.32001221727432</v>
      </c>
      <c r="YP52" s="348">
        <f t="shared" si="2755"/>
        <v>899.32001221727432</v>
      </c>
      <c r="YQ52" s="348">
        <f t="shared" si="2755"/>
        <v>899.32001221727432</v>
      </c>
      <c r="YR52" s="348">
        <f t="shared" si="2755"/>
        <v>899.32001221727432</v>
      </c>
      <c r="YS52" s="348">
        <f t="shared" si="2755"/>
        <v>899.32001221727432</v>
      </c>
      <c r="YT52" s="348">
        <f t="shared" si="2755"/>
        <v>899.32001221727432</v>
      </c>
      <c r="YU52" s="348">
        <f t="shared" si="2755"/>
        <v>899.32001221727421</v>
      </c>
      <c r="YV52" s="348">
        <f t="shared" si="2755"/>
        <v>899.32001221727432</v>
      </c>
      <c r="YW52" s="348">
        <f t="shared" si="2755"/>
        <v>899.32001221727432</v>
      </c>
      <c r="YX52" s="348">
        <f t="shared" si="2755"/>
        <v>899.32001221727432</v>
      </c>
      <c r="YY52" s="348">
        <f t="shared" si="2755"/>
        <v>899.32001221727444</v>
      </c>
      <c r="YZ52" s="348">
        <f t="shared" si="2755"/>
        <v>899.32001221727444</v>
      </c>
      <c r="ZA52" s="348">
        <f t="shared" si="2755"/>
        <v>899.32001221727444</v>
      </c>
      <c r="ZB52" s="348">
        <f t="shared" si="2755"/>
        <v>899.32001221727444</v>
      </c>
      <c r="ZC52" s="348">
        <f t="shared" si="2755"/>
        <v>899.32001221727444</v>
      </c>
      <c r="ZD52" s="348">
        <f t="shared" si="2755"/>
        <v>899.32001221727444</v>
      </c>
      <c r="ZE52" s="348">
        <f t="shared" si="2755"/>
        <v>899.32001221727444</v>
      </c>
      <c r="ZF52" s="348">
        <f t="shared" si="2755"/>
        <v>899.32001221727444</v>
      </c>
      <c r="ZG52" s="348">
        <f t="shared" si="2755"/>
        <v>899.32001221727444</v>
      </c>
      <c r="ZH52" s="348">
        <f t="shared" si="2755"/>
        <v>899.32001221727444</v>
      </c>
      <c r="ZI52" s="348">
        <f t="shared" si="2755"/>
        <v>899.32001221727444</v>
      </c>
      <c r="ZJ52" s="348">
        <f t="shared" si="2755"/>
        <v>899.32001221727444</v>
      </c>
      <c r="ZK52" s="348">
        <f t="shared" si="2755"/>
        <v>899.32001221727455</v>
      </c>
      <c r="ZL52" s="348">
        <f t="shared" si="2755"/>
        <v>899.32001221727444</v>
      </c>
      <c r="ZM52" s="348">
        <f t="shared" si="2755"/>
        <v>899.32001221727444</v>
      </c>
      <c r="ZN52" s="348">
        <f t="shared" si="2755"/>
        <v>899.32001221727444</v>
      </c>
      <c r="ZO52" s="348">
        <f t="shared" si="2755"/>
        <v>899.32001221727444</v>
      </c>
      <c r="ZP52" s="348">
        <f t="shared" si="2755"/>
        <v>899.32001221727444</v>
      </c>
      <c r="ZQ52" s="348">
        <f t="shared" si="2755"/>
        <v>899.32001221727444</v>
      </c>
      <c r="ZR52" s="348">
        <f t="shared" si="2755"/>
        <v>899.32001221727444</v>
      </c>
      <c r="ZS52" s="348">
        <f t="shared" si="2755"/>
        <v>899.32001221727444</v>
      </c>
      <c r="ZT52" s="348">
        <f t="shared" si="2755"/>
        <v>899.32001221727444</v>
      </c>
      <c r="ZU52" s="348">
        <f t="shared" si="2755"/>
        <v>899.32001221727444</v>
      </c>
      <c r="ZV52" s="348">
        <f t="shared" si="2755"/>
        <v>899.32001221727444</v>
      </c>
      <c r="ZW52" s="348">
        <f t="shared" si="2755"/>
        <v>899.32001221727444</v>
      </c>
      <c r="ZX52" s="348">
        <f t="shared" si="2755"/>
        <v>899.32001221727455</v>
      </c>
      <c r="ZY52" s="348">
        <f t="shared" si="2755"/>
        <v>899.32001221727432</v>
      </c>
      <c r="ZZ52" s="348">
        <f t="shared" si="2755"/>
        <v>899.32001221727444</v>
      </c>
      <c r="AAA52" s="348">
        <f t="shared" si="2755"/>
        <v>899.32001221727444</v>
      </c>
      <c r="AAB52" s="348">
        <f t="shared" si="2755"/>
        <v>899.32001221727444</v>
      </c>
      <c r="AAC52" s="348">
        <f t="shared" si="2755"/>
        <v>899.32001221727432</v>
      </c>
      <c r="AAD52" s="348">
        <f t="shared" si="2755"/>
        <v>899.32001221727432</v>
      </c>
      <c r="AAE52" s="348">
        <f t="shared" si="2755"/>
        <v>899.32001221727432</v>
      </c>
      <c r="AAF52" s="348">
        <f t="shared" si="2755"/>
        <v>899.32001221727432</v>
      </c>
      <c r="AAG52" s="348">
        <f t="shared" si="2755"/>
        <v>899.32001221727444</v>
      </c>
      <c r="AAH52" s="348">
        <f t="shared" si="2755"/>
        <v>899.32001221727432</v>
      </c>
      <c r="AAI52" s="348">
        <f t="shared" si="2755"/>
        <v>899.32001221727421</v>
      </c>
      <c r="AAJ52" s="348">
        <f t="shared" si="2755"/>
        <v>899.32001221727432</v>
      </c>
      <c r="AAK52" s="348">
        <f t="shared" si="2755"/>
        <v>899.32001221727432</v>
      </c>
      <c r="AAL52" s="348">
        <f t="shared" si="2755"/>
        <v>899.32001221727444</v>
      </c>
      <c r="AAM52" s="348">
        <f t="shared" si="2755"/>
        <v>899.32001221727432</v>
      </c>
      <c r="AAN52" s="348">
        <f t="shared" si="2755"/>
        <v>899.32001221727432</v>
      </c>
      <c r="AAO52" s="348">
        <f t="shared" si="2755"/>
        <v>899.32001221727432</v>
      </c>
      <c r="AAP52" s="348">
        <f t="shared" si="2755"/>
        <v>899.32001221727421</v>
      </c>
      <c r="AAQ52" s="348">
        <f t="shared" si="2755"/>
        <v>899.32001221727432</v>
      </c>
      <c r="AAR52" s="348">
        <f t="shared" si="2755"/>
        <v>899.32001221727432</v>
      </c>
      <c r="AAS52" s="348">
        <f t="shared" si="2755"/>
        <v>899.32001221727432</v>
      </c>
      <c r="AAT52" s="348">
        <f t="shared" si="2755"/>
        <v>899.32001221727432</v>
      </c>
      <c r="AAU52" s="348">
        <f t="shared" si="2755"/>
        <v>899.32001221727444</v>
      </c>
      <c r="AAV52" s="348">
        <f t="shared" si="2755"/>
        <v>899.32001221727444</v>
      </c>
      <c r="AAW52" s="348">
        <f t="shared" si="2755"/>
        <v>899.32001221727421</v>
      </c>
      <c r="AAX52" s="348">
        <f t="shared" si="2755"/>
        <v>899.32001221727432</v>
      </c>
      <c r="AAY52" s="348">
        <f t="shared" si="2755"/>
        <v>899.32001221727432</v>
      </c>
      <c r="AAZ52" s="348">
        <f t="shared" ref="AAZ52:ACQ52" si="2756">+MY52/MY6</f>
        <v>899.32001221727432</v>
      </c>
      <c r="ABA52" s="348">
        <f t="shared" si="2756"/>
        <v>899.32001221727432</v>
      </c>
      <c r="ABB52" s="348">
        <f t="shared" si="2756"/>
        <v>899.32001221727432</v>
      </c>
      <c r="ABC52" s="348">
        <f t="shared" si="2756"/>
        <v>899.32001221727432</v>
      </c>
      <c r="ABD52" s="348">
        <f t="shared" si="2756"/>
        <v>899.32001221727421</v>
      </c>
      <c r="ABE52" s="348">
        <f t="shared" si="2756"/>
        <v>899.32001221727432</v>
      </c>
      <c r="ABF52" s="348">
        <f t="shared" si="2756"/>
        <v>899.32001221727432</v>
      </c>
      <c r="ABG52" s="348">
        <f t="shared" si="2756"/>
        <v>899.32001221727432</v>
      </c>
      <c r="ABH52" s="348">
        <f t="shared" si="2756"/>
        <v>899.32001221727444</v>
      </c>
      <c r="ABI52" s="348">
        <f t="shared" si="2756"/>
        <v>899.32001221727444</v>
      </c>
      <c r="ABJ52" s="348">
        <f t="shared" si="2756"/>
        <v>899.32001221727444</v>
      </c>
      <c r="ABK52" s="348">
        <f t="shared" si="2756"/>
        <v>899.32001221727444</v>
      </c>
      <c r="ABL52" s="348">
        <f t="shared" si="2756"/>
        <v>899.32001221727444</v>
      </c>
      <c r="ABM52" s="348">
        <f t="shared" si="2756"/>
        <v>899.32001221727444</v>
      </c>
      <c r="ABN52" s="348">
        <f t="shared" si="2756"/>
        <v>899.32001221727444</v>
      </c>
      <c r="ABO52" s="348">
        <f t="shared" si="2756"/>
        <v>899.32001221727444</v>
      </c>
      <c r="ABP52" s="348">
        <f t="shared" si="2756"/>
        <v>899.32001221727444</v>
      </c>
      <c r="ABQ52" s="348">
        <f t="shared" si="2756"/>
        <v>899.32001221727444</v>
      </c>
      <c r="ABR52" s="348">
        <f t="shared" si="2756"/>
        <v>899.32001221727444</v>
      </c>
      <c r="ABS52" s="348">
        <f t="shared" si="2756"/>
        <v>899.32001221727444</v>
      </c>
      <c r="ABT52" s="348">
        <f t="shared" si="2756"/>
        <v>899.32001221727455</v>
      </c>
      <c r="ABU52" s="348">
        <f t="shared" si="2756"/>
        <v>899.32001221727444</v>
      </c>
      <c r="ABV52" s="348">
        <f t="shared" si="2756"/>
        <v>899.32001221727444</v>
      </c>
      <c r="ABW52" s="348">
        <f t="shared" si="2756"/>
        <v>899.32001221727444</v>
      </c>
      <c r="ABX52" s="348">
        <f t="shared" si="2756"/>
        <v>899.32001221727444</v>
      </c>
      <c r="ABY52" s="348">
        <f t="shared" si="2756"/>
        <v>899.32001221727444</v>
      </c>
      <c r="ABZ52" s="348">
        <f t="shared" si="2756"/>
        <v>899.32001221727444</v>
      </c>
      <c r="ACA52" s="348">
        <f t="shared" si="2756"/>
        <v>899.32001221727444</v>
      </c>
      <c r="ACB52" s="348">
        <f t="shared" si="2756"/>
        <v>899.32001221727444</v>
      </c>
      <c r="ACC52" s="348">
        <f t="shared" si="2756"/>
        <v>899.32001221727444</v>
      </c>
      <c r="ACD52" s="348">
        <f t="shared" si="2756"/>
        <v>899.32001221727444</v>
      </c>
      <c r="ACE52" s="348">
        <f t="shared" si="2756"/>
        <v>899.32001221727444</v>
      </c>
      <c r="ACF52" s="348">
        <f t="shared" si="2756"/>
        <v>899.32001221727444</v>
      </c>
      <c r="ACG52" s="348">
        <f t="shared" si="2756"/>
        <v>899.32001221727455</v>
      </c>
      <c r="ACH52" s="348">
        <f t="shared" si="2756"/>
        <v>899.32001221727432</v>
      </c>
      <c r="ACI52" s="348">
        <f t="shared" si="2756"/>
        <v>899.32001221727444</v>
      </c>
      <c r="ACJ52" s="348">
        <f t="shared" si="2756"/>
        <v>899.32001221727444</v>
      </c>
      <c r="ACK52" s="348">
        <f t="shared" si="2756"/>
        <v>899.32001221727444</v>
      </c>
      <c r="ACL52" s="348">
        <f t="shared" si="2756"/>
        <v>899.32001221727444</v>
      </c>
      <c r="ACM52" s="348">
        <f t="shared" si="2756"/>
        <v>899.32001221727444</v>
      </c>
      <c r="ACN52" s="348">
        <f t="shared" si="2756"/>
        <v>899.32001221727444</v>
      </c>
      <c r="ACO52" s="348">
        <f t="shared" si="2756"/>
        <v>899.32001221727444</v>
      </c>
      <c r="ACP52" s="348">
        <f t="shared" si="2756"/>
        <v>899.32001221727444</v>
      </c>
      <c r="ACQ52" s="348">
        <f t="shared" si="2756"/>
        <v>899.32001221727444</v>
      </c>
    </row>
    <row r="53" spans="1:877" x14ac:dyDescent="0.2">
      <c r="A53" s="1" t="s">
        <v>143</v>
      </c>
      <c r="B53" s="347">
        <f>+B51*'BUDGET DATA ENTRY'!B30/100</f>
        <v>7494.3334351439544</v>
      </c>
      <c r="C53" s="348">
        <f>+C51*'BUDGET DATA ENTRY'!C30/100</f>
        <v>9292.973459578503</v>
      </c>
      <c r="D53" s="348">
        <f>+D51*'BUDGET DATA ENTRY'!D30/100</f>
        <v>8393.6534473612282</v>
      </c>
      <c r="E53" s="348">
        <f>+E51*'BUDGET DATA ENTRY'!E30/100</f>
        <v>13459.482606780584</v>
      </c>
      <c r="F53" s="348">
        <f>+F51*'BUDGET DATA ENTRY'!F30/100</f>
        <v>13489.800183259116</v>
      </c>
      <c r="G53" s="348">
        <f>+G51*'BUDGET DATA ENTRY'!G30/100</f>
        <v>13939.460189367752</v>
      </c>
      <c r="H53" s="348">
        <f>+H51*'BUDGET DATA ENTRY'!H30/100</f>
        <v>17986.400244345492</v>
      </c>
      <c r="I53" s="348">
        <f>+I51*'BUDGET DATA ENTRY'!I30/100</f>
        <v>18585.946919157006</v>
      </c>
      <c r="J53" s="348">
        <f>+J51*'BUDGET DATA ENTRY'!J30/100</f>
        <v>18585.946919157006</v>
      </c>
      <c r="K53" s="348">
        <f>+K51*'BUDGET DATA ENTRY'!K30/100</f>
        <v>17986.400244345492</v>
      </c>
      <c r="L53" s="348">
        <f>+L51*'BUDGET DATA ENTRY'!L30/100</f>
        <v>18585.946919157006</v>
      </c>
      <c r="M53" s="349">
        <f>+M51*'BUDGET DATA ENTRY'!M30/100</f>
        <v>21583.680293214591</v>
      </c>
      <c r="N53" s="347">
        <f t="shared" si="2714"/>
        <v>25180.960342083687</v>
      </c>
      <c r="O53" s="348">
        <f t="shared" si="2715"/>
        <v>40888.742979407456</v>
      </c>
      <c r="P53" s="348">
        <f t="shared" si="2716"/>
        <v>55158.2940826595</v>
      </c>
      <c r="Q53" s="348">
        <f t="shared" si="2717"/>
        <v>58156.027456717085</v>
      </c>
      <c r="R53" s="347">
        <f>+SUM($B$53:B53)</f>
        <v>7494.3334351439544</v>
      </c>
      <c r="S53" s="348">
        <f>+SUM($B$53:C53)</f>
        <v>16787.306894722456</v>
      </c>
      <c r="T53" s="348">
        <f>+SUM($B$53:D53)</f>
        <v>25180.960342083687</v>
      </c>
      <c r="U53" s="348">
        <f>+SUM($B$53:E53)</f>
        <v>38640.442948864271</v>
      </c>
      <c r="V53" s="348">
        <f>+SUM($B$53:F53)</f>
        <v>52130.243132123389</v>
      </c>
      <c r="W53" s="348">
        <f>+SUM($B$53:G53)</f>
        <v>66069.703321491135</v>
      </c>
      <c r="X53" s="348">
        <f>+SUM($B$53:H53)</f>
        <v>84056.103565836631</v>
      </c>
      <c r="Y53" s="348">
        <f>+SUM($B$53:I53)</f>
        <v>102642.05048499364</v>
      </c>
      <c r="Z53" s="348">
        <f>+SUM($B$53:J53)</f>
        <v>121227.99740415065</v>
      </c>
      <c r="AA53" s="348">
        <f>+SUM($B$53:K53)</f>
        <v>139214.39764849615</v>
      </c>
      <c r="AB53" s="348">
        <f>+SUM($B$53:L53)</f>
        <v>157800.34456765314</v>
      </c>
      <c r="AC53" s="349">
        <f>+SUM($B$53:M53)</f>
        <v>179384.02486086774</v>
      </c>
      <c r="AD53" s="334">
        <f>+B53/AD6</f>
        <v>299.77333740575818</v>
      </c>
      <c r="AE53" s="334">
        <f t="shared" ref="AE53:AO53" si="2757">+C53/AE6</f>
        <v>299.77333740575818</v>
      </c>
      <c r="AF53" s="334">
        <f t="shared" si="2757"/>
        <v>299.77333740575813</v>
      </c>
      <c r="AG53" s="334">
        <f t="shared" si="2757"/>
        <v>434.17685828324466</v>
      </c>
      <c r="AH53" s="334">
        <f t="shared" si="2757"/>
        <v>449.66000610863722</v>
      </c>
      <c r="AI53" s="334">
        <f t="shared" si="2757"/>
        <v>449.66000610863716</v>
      </c>
      <c r="AJ53" s="334">
        <f t="shared" si="2757"/>
        <v>599.54667481151637</v>
      </c>
      <c r="AK53" s="334">
        <f t="shared" si="2757"/>
        <v>599.54667481151637</v>
      </c>
      <c r="AL53" s="334">
        <f t="shared" si="2757"/>
        <v>599.54667481151637</v>
      </c>
      <c r="AM53" s="334">
        <f t="shared" si="2757"/>
        <v>599.54667481151637</v>
      </c>
      <c r="AN53" s="334">
        <f t="shared" si="2757"/>
        <v>599.54667481151637</v>
      </c>
      <c r="AO53" s="334">
        <f t="shared" si="2757"/>
        <v>599.54667481151637</v>
      </c>
      <c r="AP53" s="347">
        <f>+$AD$53*AP6</f>
        <v>299.77333740575818</v>
      </c>
      <c r="AQ53" s="348">
        <f t="shared" ref="AQ53:BN53" si="2758">+$AD$53*AQ6</f>
        <v>599.54667481151637</v>
      </c>
      <c r="AR53" s="348">
        <f t="shared" si="2758"/>
        <v>899.32001221727455</v>
      </c>
      <c r="AS53" s="348">
        <f t="shared" si="2758"/>
        <v>1199.0933496230327</v>
      </c>
      <c r="AT53" s="348">
        <f t="shared" si="2758"/>
        <v>1498.8666870287909</v>
      </c>
      <c r="AU53" s="348">
        <f t="shared" si="2758"/>
        <v>1798.6400244345491</v>
      </c>
      <c r="AV53" s="348">
        <f t="shared" si="2758"/>
        <v>2098.4133618403075</v>
      </c>
      <c r="AW53" s="348">
        <f t="shared" si="2758"/>
        <v>2398.1866992460655</v>
      </c>
      <c r="AX53" s="348">
        <f t="shared" si="2758"/>
        <v>2697.9600366518234</v>
      </c>
      <c r="AY53" s="348">
        <f t="shared" si="2758"/>
        <v>2997.7333740575818</v>
      </c>
      <c r="AZ53" s="348">
        <f t="shared" si="2758"/>
        <v>3297.5067114633403</v>
      </c>
      <c r="BA53" s="348">
        <f t="shared" si="2758"/>
        <v>3597.2800488690982</v>
      </c>
      <c r="BB53" s="348">
        <f t="shared" si="2758"/>
        <v>3897.0533862748562</v>
      </c>
      <c r="BC53" s="348">
        <f t="shared" si="2758"/>
        <v>4196.826723680615</v>
      </c>
      <c r="BD53" s="348">
        <f t="shared" si="2758"/>
        <v>4496.600061086373</v>
      </c>
      <c r="BE53" s="348">
        <f t="shared" si="2758"/>
        <v>4796.3733984921309</v>
      </c>
      <c r="BF53" s="348">
        <f t="shared" si="2758"/>
        <v>5096.1467358978889</v>
      </c>
      <c r="BG53" s="348">
        <f t="shared" si="2758"/>
        <v>5395.9200733036469</v>
      </c>
      <c r="BH53" s="348">
        <f t="shared" si="2758"/>
        <v>5695.6934107094057</v>
      </c>
      <c r="BI53" s="348">
        <f t="shared" si="2758"/>
        <v>5995.4667481151637</v>
      </c>
      <c r="BJ53" s="348">
        <f t="shared" si="2758"/>
        <v>6295.2400855209216</v>
      </c>
      <c r="BK53" s="348">
        <f t="shared" si="2758"/>
        <v>6595.0134229266805</v>
      </c>
      <c r="BL53" s="348">
        <f t="shared" si="2758"/>
        <v>6894.7867603324385</v>
      </c>
      <c r="BM53" s="348">
        <f t="shared" si="2758"/>
        <v>7194.5600977381964</v>
      </c>
      <c r="BN53" s="349">
        <f t="shared" si="2758"/>
        <v>7494.3334351439544</v>
      </c>
      <c r="BO53" s="347">
        <f t="shared" ref="BO53:CS53" si="2759">+$AE$53*BO6</f>
        <v>299.77333740575818</v>
      </c>
      <c r="BP53" s="348">
        <f t="shared" si="2759"/>
        <v>599.54667481151637</v>
      </c>
      <c r="BQ53" s="348">
        <f t="shared" si="2759"/>
        <v>899.32001221727455</v>
      </c>
      <c r="BR53" s="348">
        <f t="shared" si="2759"/>
        <v>1199.0933496230327</v>
      </c>
      <c r="BS53" s="348">
        <f t="shared" si="2759"/>
        <v>1498.8666870287909</v>
      </c>
      <c r="BT53" s="348">
        <f t="shared" si="2759"/>
        <v>1798.6400244345491</v>
      </c>
      <c r="BU53" s="348">
        <f t="shared" si="2759"/>
        <v>2098.4133618403075</v>
      </c>
      <c r="BV53" s="348">
        <f t="shared" si="2759"/>
        <v>2398.1866992460655</v>
      </c>
      <c r="BW53" s="348">
        <f t="shared" si="2759"/>
        <v>2697.9600366518234</v>
      </c>
      <c r="BX53" s="348">
        <f t="shared" si="2759"/>
        <v>2997.7333740575818</v>
      </c>
      <c r="BY53" s="348">
        <f t="shared" si="2759"/>
        <v>3297.5067114633403</v>
      </c>
      <c r="BZ53" s="348">
        <f t="shared" si="2759"/>
        <v>3597.2800488690982</v>
      </c>
      <c r="CA53" s="348">
        <f t="shared" si="2759"/>
        <v>3897.0533862748562</v>
      </c>
      <c r="CB53" s="348">
        <f t="shared" si="2759"/>
        <v>4196.826723680615</v>
      </c>
      <c r="CC53" s="348">
        <f t="shared" si="2759"/>
        <v>4496.600061086373</v>
      </c>
      <c r="CD53" s="348">
        <f t="shared" si="2759"/>
        <v>4796.3733984921309</v>
      </c>
      <c r="CE53" s="348">
        <f t="shared" si="2759"/>
        <v>5096.1467358978889</v>
      </c>
      <c r="CF53" s="348">
        <f t="shared" si="2759"/>
        <v>5395.9200733036469</v>
      </c>
      <c r="CG53" s="348">
        <f t="shared" si="2759"/>
        <v>5695.6934107094057</v>
      </c>
      <c r="CH53" s="348">
        <f t="shared" si="2759"/>
        <v>5995.4667481151637</v>
      </c>
      <c r="CI53" s="348">
        <f t="shared" si="2759"/>
        <v>6295.2400855209216</v>
      </c>
      <c r="CJ53" s="348">
        <f t="shared" si="2759"/>
        <v>6595.0134229266805</v>
      </c>
      <c r="CK53" s="348">
        <f t="shared" si="2759"/>
        <v>6894.7867603324385</v>
      </c>
      <c r="CL53" s="348">
        <f t="shared" si="2759"/>
        <v>7194.5600977381964</v>
      </c>
      <c r="CM53" s="348">
        <f t="shared" si="2759"/>
        <v>7494.3334351439544</v>
      </c>
      <c r="CN53" s="348">
        <f t="shared" si="2759"/>
        <v>7794.1067725497123</v>
      </c>
      <c r="CO53" s="348">
        <f t="shared" si="2759"/>
        <v>8093.8801099554712</v>
      </c>
      <c r="CP53" s="348">
        <f t="shared" si="2759"/>
        <v>8393.6534473612301</v>
      </c>
      <c r="CQ53" s="348">
        <f t="shared" si="2759"/>
        <v>8693.4267847669871</v>
      </c>
      <c r="CR53" s="348">
        <f t="shared" si="2759"/>
        <v>8993.200122172746</v>
      </c>
      <c r="CS53" s="349">
        <f t="shared" si="2759"/>
        <v>9292.973459578503</v>
      </c>
      <c r="CT53" s="347">
        <f t="shared" ref="CT53:DU53" si="2760">+$AF$53*CT6</f>
        <v>299.77333740575813</v>
      </c>
      <c r="CU53" s="348">
        <f t="shared" si="2760"/>
        <v>599.54667481151625</v>
      </c>
      <c r="CV53" s="348">
        <f t="shared" si="2760"/>
        <v>899.32001221727432</v>
      </c>
      <c r="CW53" s="348">
        <f t="shared" si="2760"/>
        <v>1199.0933496230325</v>
      </c>
      <c r="CX53" s="348">
        <f t="shared" si="2760"/>
        <v>1498.8666870287907</v>
      </c>
      <c r="CY53" s="348">
        <f t="shared" si="2760"/>
        <v>1798.6400244345486</v>
      </c>
      <c r="CZ53" s="348">
        <f t="shared" si="2760"/>
        <v>2098.4133618403071</v>
      </c>
      <c r="DA53" s="348">
        <f t="shared" si="2760"/>
        <v>2398.186699246065</v>
      </c>
      <c r="DB53" s="348">
        <f t="shared" si="2760"/>
        <v>2697.960036651823</v>
      </c>
      <c r="DC53" s="348">
        <f t="shared" si="2760"/>
        <v>2997.7333740575814</v>
      </c>
      <c r="DD53" s="348">
        <f t="shared" si="2760"/>
        <v>3297.5067114633393</v>
      </c>
      <c r="DE53" s="348">
        <f t="shared" si="2760"/>
        <v>3597.2800488690973</v>
      </c>
      <c r="DF53" s="348">
        <f t="shared" si="2760"/>
        <v>3897.0533862748557</v>
      </c>
      <c r="DG53" s="348">
        <f t="shared" si="2760"/>
        <v>4196.8267236806141</v>
      </c>
      <c r="DH53" s="348">
        <f t="shared" si="2760"/>
        <v>4496.6000610863721</v>
      </c>
      <c r="DI53" s="348">
        <f t="shared" si="2760"/>
        <v>4796.37339849213</v>
      </c>
      <c r="DJ53" s="348">
        <f t="shared" si="2760"/>
        <v>5096.146735897888</v>
      </c>
      <c r="DK53" s="348">
        <f t="shared" si="2760"/>
        <v>5395.9200733036459</v>
      </c>
      <c r="DL53" s="348">
        <f t="shared" si="2760"/>
        <v>5695.6934107094048</v>
      </c>
      <c r="DM53" s="348">
        <f t="shared" si="2760"/>
        <v>5995.4667481151628</v>
      </c>
      <c r="DN53" s="348">
        <f t="shared" si="2760"/>
        <v>6295.2400855209207</v>
      </c>
      <c r="DO53" s="348">
        <f t="shared" si="2760"/>
        <v>6595.0134229266787</v>
      </c>
      <c r="DP53" s="348">
        <f t="shared" si="2760"/>
        <v>6894.7867603324366</v>
      </c>
      <c r="DQ53" s="348">
        <f t="shared" si="2760"/>
        <v>7194.5600977381946</v>
      </c>
      <c r="DR53" s="348">
        <f t="shared" si="2760"/>
        <v>7494.3334351439535</v>
      </c>
      <c r="DS53" s="348">
        <f t="shared" si="2760"/>
        <v>7794.1067725497114</v>
      </c>
      <c r="DT53" s="348">
        <f t="shared" si="2760"/>
        <v>8093.8801099554694</v>
      </c>
      <c r="DU53" s="348">
        <f t="shared" si="2760"/>
        <v>8393.6534473612282</v>
      </c>
      <c r="DV53" s="347">
        <f t="shared" ref="DV53:EZ53" si="2761">+$AG$53*DV6</f>
        <v>434.17685828324466</v>
      </c>
      <c r="DW53" s="348">
        <f t="shared" si="2761"/>
        <v>868.35371656648931</v>
      </c>
      <c r="DX53" s="348">
        <f t="shared" si="2761"/>
        <v>1302.530574849734</v>
      </c>
      <c r="DY53" s="348">
        <f t="shared" si="2761"/>
        <v>1736.7074331329786</v>
      </c>
      <c r="DZ53" s="348">
        <f t="shared" si="2761"/>
        <v>2170.8842914162233</v>
      </c>
      <c r="EA53" s="348">
        <f t="shared" si="2761"/>
        <v>2605.0611496994679</v>
      </c>
      <c r="EB53" s="348">
        <f t="shared" si="2761"/>
        <v>3039.2380079827126</v>
      </c>
      <c r="EC53" s="348">
        <f t="shared" si="2761"/>
        <v>3473.4148662659572</v>
      </c>
      <c r="ED53" s="348">
        <f t="shared" si="2761"/>
        <v>3907.5917245492019</v>
      </c>
      <c r="EE53" s="348">
        <f t="shared" si="2761"/>
        <v>4341.7685828324466</v>
      </c>
      <c r="EF53" s="348">
        <f t="shared" si="2761"/>
        <v>4775.9454411156912</v>
      </c>
      <c r="EG53" s="348">
        <f t="shared" si="2761"/>
        <v>5210.1222993989359</v>
      </c>
      <c r="EH53" s="348">
        <f t="shared" si="2761"/>
        <v>5644.2991576821805</v>
      </c>
      <c r="EI53" s="348">
        <f t="shared" si="2761"/>
        <v>6078.4760159654252</v>
      </c>
      <c r="EJ53" s="348">
        <f t="shared" si="2761"/>
        <v>6512.6528742486698</v>
      </c>
      <c r="EK53" s="348">
        <f t="shared" si="2761"/>
        <v>6946.8297325319145</v>
      </c>
      <c r="EL53" s="348">
        <f t="shared" si="2761"/>
        <v>7381.0065908151591</v>
      </c>
      <c r="EM53" s="348">
        <f t="shared" si="2761"/>
        <v>7815.1834490984038</v>
      </c>
      <c r="EN53" s="348">
        <f t="shared" si="2761"/>
        <v>8249.3603073816485</v>
      </c>
      <c r="EO53" s="348">
        <f t="shared" si="2761"/>
        <v>8683.5371656648931</v>
      </c>
      <c r="EP53" s="348">
        <f t="shared" si="2761"/>
        <v>9117.7140239481378</v>
      </c>
      <c r="EQ53" s="348">
        <f t="shared" si="2761"/>
        <v>9551.8908822313824</v>
      </c>
      <c r="ER53" s="348">
        <f t="shared" si="2761"/>
        <v>9986.0677405146271</v>
      </c>
      <c r="ES53" s="348">
        <f t="shared" si="2761"/>
        <v>10420.244598797872</v>
      </c>
      <c r="ET53" s="348">
        <f t="shared" si="2761"/>
        <v>10854.421457081116</v>
      </c>
      <c r="EU53" s="348">
        <f t="shared" si="2761"/>
        <v>11288.598315364361</v>
      </c>
      <c r="EV53" s="348">
        <f t="shared" si="2761"/>
        <v>11722.775173647606</v>
      </c>
      <c r="EW53" s="348">
        <f t="shared" si="2761"/>
        <v>12156.95203193085</v>
      </c>
      <c r="EX53" s="348">
        <f t="shared" si="2761"/>
        <v>12591.128890214095</v>
      </c>
      <c r="EY53" s="348">
        <f t="shared" si="2761"/>
        <v>13025.30574849734</v>
      </c>
      <c r="EZ53" s="348">
        <f t="shared" si="2761"/>
        <v>13459.482606780584</v>
      </c>
      <c r="FA53" s="347">
        <f t="shared" ref="FA53:GD53" si="2762">+$AH$53*FA6</f>
        <v>449.66000610863722</v>
      </c>
      <c r="FB53" s="348">
        <f t="shared" si="2762"/>
        <v>899.32001221727444</v>
      </c>
      <c r="FC53" s="348">
        <f t="shared" si="2762"/>
        <v>1348.9800183259117</v>
      </c>
      <c r="FD53" s="348">
        <f t="shared" si="2762"/>
        <v>1798.6400244345489</v>
      </c>
      <c r="FE53" s="348">
        <f t="shared" si="2762"/>
        <v>2248.300030543186</v>
      </c>
      <c r="FF53" s="348">
        <f t="shared" si="2762"/>
        <v>2697.9600366518234</v>
      </c>
      <c r="FG53" s="348">
        <f t="shared" si="2762"/>
        <v>3147.6200427604604</v>
      </c>
      <c r="FH53" s="348">
        <f t="shared" si="2762"/>
        <v>3597.2800488690978</v>
      </c>
      <c r="FI53" s="348">
        <f t="shared" si="2762"/>
        <v>4046.9400549777351</v>
      </c>
      <c r="FJ53" s="348">
        <f t="shared" si="2762"/>
        <v>4496.6000610863721</v>
      </c>
      <c r="FK53" s="348">
        <f t="shared" si="2762"/>
        <v>4946.2600671950095</v>
      </c>
      <c r="FL53" s="348">
        <f t="shared" si="2762"/>
        <v>5395.9200733036469</v>
      </c>
      <c r="FM53" s="348">
        <f t="shared" si="2762"/>
        <v>5845.5800794122842</v>
      </c>
      <c r="FN53" s="348">
        <f t="shared" si="2762"/>
        <v>6295.2400855209207</v>
      </c>
      <c r="FO53" s="348">
        <f t="shared" si="2762"/>
        <v>6744.9000916295581</v>
      </c>
      <c r="FP53" s="348">
        <f t="shared" si="2762"/>
        <v>7194.5600977381955</v>
      </c>
      <c r="FQ53" s="348">
        <f t="shared" si="2762"/>
        <v>7644.2201038468329</v>
      </c>
      <c r="FR53" s="348">
        <f t="shared" si="2762"/>
        <v>8093.8801099554703</v>
      </c>
      <c r="FS53" s="348">
        <f t="shared" si="2762"/>
        <v>8543.5401160641068</v>
      </c>
      <c r="FT53" s="348">
        <f t="shared" si="2762"/>
        <v>8993.2001221727442</v>
      </c>
      <c r="FU53" s="348">
        <f t="shared" si="2762"/>
        <v>9442.8601282813815</v>
      </c>
      <c r="FV53" s="348">
        <f t="shared" si="2762"/>
        <v>9892.5201343900189</v>
      </c>
      <c r="FW53" s="348">
        <f t="shared" si="2762"/>
        <v>10342.180140498656</v>
      </c>
      <c r="FX53" s="348">
        <f t="shared" si="2762"/>
        <v>10791.840146607294</v>
      </c>
      <c r="FY53" s="348">
        <f t="shared" si="2762"/>
        <v>11241.500152715931</v>
      </c>
      <c r="FZ53" s="348">
        <f t="shared" si="2762"/>
        <v>11691.160158824568</v>
      </c>
      <c r="GA53" s="348">
        <f t="shared" si="2762"/>
        <v>12140.820164933204</v>
      </c>
      <c r="GB53" s="348">
        <f t="shared" si="2762"/>
        <v>12590.480171041841</v>
      </c>
      <c r="GC53" s="348">
        <f t="shared" si="2762"/>
        <v>13040.140177150479</v>
      </c>
      <c r="GD53" s="348">
        <f t="shared" si="2762"/>
        <v>13489.800183259116</v>
      </c>
      <c r="GE53" s="347">
        <f t="shared" ref="GE53:HI53" si="2763">+$AI$53*GE6</f>
        <v>449.66000610863716</v>
      </c>
      <c r="GF53" s="348">
        <f t="shared" si="2763"/>
        <v>899.32001221727432</v>
      </c>
      <c r="GG53" s="348">
        <f t="shared" si="2763"/>
        <v>1348.9800183259115</v>
      </c>
      <c r="GH53" s="348">
        <f t="shared" si="2763"/>
        <v>1798.6400244345486</v>
      </c>
      <c r="GI53" s="348">
        <f t="shared" si="2763"/>
        <v>2248.300030543186</v>
      </c>
      <c r="GJ53" s="348">
        <f t="shared" si="2763"/>
        <v>2697.960036651823</v>
      </c>
      <c r="GK53" s="348">
        <f t="shared" si="2763"/>
        <v>3147.6200427604599</v>
      </c>
      <c r="GL53" s="348">
        <f t="shared" si="2763"/>
        <v>3597.2800488690973</v>
      </c>
      <c r="GM53" s="348">
        <f t="shared" si="2763"/>
        <v>4046.9400549777347</v>
      </c>
      <c r="GN53" s="348">
        <f t="shared" si="2763"/>
        <v>4496.6000610863721</v>
      </c>
      <c r="GO53" s="348">
        <f t="shared" si="2763"/>
        <v>4946.2600671950086</v>
      </c>
      <c r="GP53" s="348">
        <f t="shared" si="2763"/>
        <v>5395.9200733036459</v>
      </c>
      <c r="GQ53" s="348">
        <f t="shared" si="2763"/>
        <v>5845.5800794122833</v>
      </c>
      <c r="GR53" s="348">
        <f t="shared" si="2763"/>
        <v>6295.2400855209198</v>
      </c>
      <c r="GS53" s="348">
        <f t="shared" si="2763"/>
        <v>6744.9000916295572</v>
      </c>
      <c r="GT53" s="348">
        <f t="shared" si="2763"/>
        <v>7194.5600977381946</v>
      </c>
      <c r="GU53" s="348">
        <f t="shared" si="2763"/>
        <v>7644.220103846832</v>
      </c>
      <c r="GV53" s="348">
        <f t="shared" si="2763"/>
        <v>8093.8801099554694</v>
      </c>
      <c r="GW53" s="348">
        <f t="shared" si="2763"/>
        <v>8543.5401160641068</v>
      </c>
      <c r="GX53" s="348">
        <f t="shared" si="2763"/>
        <v>8993.2001221727442</v>
      </c>
      <c r="GY53" s="348">
        <f t="shared" si="2763"/>
        <v>9442.8601282813797</v>
      </c>
      <c r="GZ53" s="348">
        <f t="shared" si="2763"/>
        <v>9892.5201343900171</v>
      </c>
      <c r="HA53" s="348">
        <f t="shared" si="2763"/>
        <v>10342.180140498655</v>
      </c>
      <c r="HB53" s="348">
        <f t="shared" si="2763"/>
        <v>10791.840146607292</v>
      </c>
      <c r="HC53" s="348">
        <f t="shared" si="2763"/>
        <v>11241.500152715929</v>
      </c>
      <c r="HD53" s="348">
        <f t="shared" si="2763"/>
        <v>11691.160158824567</v>
      </c>
      <c r="HE53" s="348">
        <f t="shared" si="2763"/>
        <v>12140.820164933204</v>
      </c>
      <c r="HF53" s="348">
        <f t="shared" si="2763"/>
        <v>12590.48017104184</v>
      </c>
      <c r="HG53" s="348">
        <f t="shared" si="2763"/>
        <v>13040.140177150477</v>
      </c>
      <c r="HH53" s="348">
        <f t="shared" si="2763"/>
        <v>13489.800183259114</v>
      </c>
      <c r="HI53" s="349">
        <f t="shared" si="2763"/>
        <v>13939.460189367752</v>
      </c>
      <c r="HJ53" s="347">
        <f t="shared" ref="HJ53:IM53" si="2764">+$AJ$53*HJ6</f>
        <v>599.54667481151637</v>
      </c>
      <c r="HK53" s="348">
        <f t="shared" si="2764"/>
        <v>1199.0933496230327</v>
      </c>
      <c r="HL53" s="348">
        <f t="shared" si="2764"/>
        <v>1798.6400244345491</v>
      </c>
      <c r="HM53" s="348">
        <f t="shared" si="2764"/>
        <v>2398.1866992460655</v>
      </c>
      <c r="HN53" s="348">
        <f t="shared" si="2764"/>
        <v>2997.7333740575818</v>
      </c>
      <c r="HO53" s="348">
        <f t="shared" si="2764"/>
        <v>3597.2800488690982</v>
      </c>
      <c r="HP53" s="348">
        <f t="shared" si="2764"/>
        <v>4196.826723680615</v>
      </c>
      <c r="HQ53" s="348">
        <f t="shared" si="2764"/>
        <v>4796.3733984921309</v>
      </c>
      <c r="HR53" s="348">
        <f t="shared" si="2764"/>
        <v>5395.9200733036469</v>
      </c>
      <c r="HS53" s="348">
        <f t="shared" si="2764"/>
        <v>5995.4667481151637</v>
      </c>
      <c r="HT53" s="348">
        <f t="shared" si="2764"/>
        <v>6595.0134229266805</v>
      </c>
      <c r="HU53" s="348">
        <f t="shared" si="2764"/>
        <v>7194.5600977381964</v>
      </c>
      <c r="HV53" s="348">
        <f t="shared" si="2764"/>
        <v>7794.1067725497123</v>
      </c>
      <c r="HW53" s="348">
        <f t="shared" si="2764"/>
        <v>8393.6534473612301</v>
      </c>
      <c r="HX53" s="348">
        <f t="shared" si="2764"/>
        <v>8993.200122172746</v>
      </c>
      <c r="HY53" s="348">
        <f t="shared" si="2764"/>
        <v>9592.7467969842619</v>
      </c>
      <c r="HZ53" s="348">
        <f t="shared" si="2764"/>
        <v>10192.293471795778</v>
      </c>
      <c r="IA53" s="348">
        <f t="shared" si="2764"/>
        <v>10791.840146607294</v>
      </c>
      <c r="IB53" s="348">
        <f t="shared" si="2764"/>
        <v>11391.386821418811</v>
      </c>
      <c r="IC53" s="348">
        <f t="shared" si="2764"/>
        <v>11990.933496230327</v>
      </c>
      <c r="ID53" s="348">
        <f t="shared" si="2764"/>
        <v>12590.480171041843</v>
      </c>
      <c r="IE53" s="348">
        <f t="shared" si="2764"/>
        <v>13190.026845853361</v>
      </c>
      <c r="IF53" s="348">
        <f t="shared" si="2764"/>
        <v>13789.573520664877</v>
      </c>
      <c r="IG53" s="348">
        <f t="shared" si="2764"/>
        <v>14389.120195476393</v>
      </c>
      <c r="IH53" s="348">
        <f t="shared" si="2764"/>
        <v>14988.666870287909</v>
      </c>
      <c r="II53" s="348">
        <f t="shared" si="2764"/>
        <v>15588.213545099425</v>
      </c>
      <c r="IJ53" s="348">
        <f t="shared" si="2764"/>
        <v>16187.760219910942</v>
      </c>
      <c r="IK53" s="348">
        <f t="shared" si="2764"/>
        <v>16787.30689472246</v>
      </c>
      <c r="IL53" s="348">
        <f t="shared" si="2764"/>
        <v>17386.853569533974</v>
      </c>
      <c r="IM53" s="348">
        <f t="shared" si="2764"/>
        <v>17986.400244345492</v>
      </c>
      <c r="IN53" s="347">
        <f t="shared" ref="IN53:JR53" si="2765">+$AK$53*IN6</f>
        <v>599.54667481151637</v>
      </c>
      <c r="IO53" s="348">
        <f t="shared" si="2765"/>
        <v>1199.0933496230327</v>
      </c>
      <c r="IP53" s="348">
        <f t="shared" si="2765"/>
        <v>1798.6400244345491</v>
      </c>
      <c r="IQ53" s="348">
        <f t="shared" si="2765"/>
        <v>2398.1866992460655</v>
      </c>
      <c r="IR53" s="348">
        <f t="shared" si="2765"/>
        <v>2997.7333740575818</v>
      </c>
      <c r="IS53" s="348">
        <f t="shared" si="2765"/>
        <v>3597.2800488690982</v>
      </c>
      <c r="IT53" s="348">
        <f t="shared" si="2765"/>
        <v>4196.826723680615</v>
      </c>
      <c r="IU53" s="348">
        <f t="shared" si="2765"/>
        <v>4796.3733984921309</v>
      </c>
      <c r="IV53" s="348">
        <f t="shared" si="2765"/>
        <v>5395.9200733036469</v>
      </c>
      <c r="IW53" s="348">
        <f t="shared" si="2765"/>
        <v>5995.4667481151637</v>
      </c>
      <c r="IX53" s="348">
        <f t="shared" si="2765"/>
        <v>6595.0134229266805</v>
      </c>
      <c r="IY53" s="348">
        <f t="shared" si="2765"/>
        <v>7194.5600977381964</v>
      </c>
      <c r="IZ53" s="348">
        <f t="shared" si="2765"/>
        <v>7794.1067725497123</v>
      </c>
      <c r="JA53" s="348">
        <f t="shared" si="2765"/>
        <v>8393.6534473612301</v>
      </c>
      <c r="JB53" s="348">
        <f t="shared" si="2765"/>
        <v>8993.200122172746</v>
      </c>
      <c r="JC53" s="348">
        <f t="shared" si="2765"/>
        <v>9592.7467969842619</v>
      </c>
      <c r="JD53" s="348">
        <f t="shared" si="2765"/>
        <v>10192.293471795778</v>
      </c>
      <c r="JE53" s="348">
        <f t="shared" si="2765"/>
        <v>10791.840146607294</v>
      </c>
      <c r="JF53" s="348">
        <f t="shared" si="2765"/>
        <v>11391.386821418811</v>
      </c>
      <c r="JG53" s="348">
        <f t="shared" si="2765"/>
        <v>11990.933496230327</v>
      </c>
      <c r="JH53" s="348">
        <f t="shared" si="2765"/>
        <v>12590.480171041843</v>
      </c>
      <c r="JI53" s="348">
        <f t="shared" si="2765"/>
        <v>13190.026845853361</v>
      </c>
      <c r="JJ53" s="348">
        <f t="shared" si="2765"/>
        <v>13789.573520664877</v>
      </c>
      <c r="JK53" s="348">
        <f t="shared" si="2765"/>
        <v>14389.120195476393</v>
      </c>
      <c r="JL53" s="348">
        <f t="shared" si="2765"/>
        <v>14988.666870287909</v>
      </c>
      <c r="JM53" s="348">
        <f t="shared" si="2765"/>
        <v>15588.213545099425</v>
      </c>
      <c r="JN53" s="348">
        <f t="shared" si="2765"/>
        <v>16187.760219910942</v>
      </c>
      <c r="JO53" s="348">
        <f t="shared" si="2765"/>
        <v>16787.30689472246</v>
      </c>
      <c r="JP53" s="348">
        <f t="shared" si="2765"/>
        <v>17386.853569533974</v>
      </c>
      <c r="JQ53" s="348">
        <f t="shared" si="2765"/>
        <v>17986.400244345492</v>
      </c>
      <c r="JR53" s="349">
        <f t="shared" si="2765"/>
        <v>18585.946919157006</v>
      </c>
      <c r="JS53" s="347">
        <f t="shared" ref="JS53:KW53" si="2766">+$AL$53*JS6</f>
        <v>599.54667481151637</v>
      </c>
      <c r="JT53" s="348">
        <f t="shared" si="2766"/>
        <v>1199.0933496230327</v>
      </c>
      <c r="JU53" s="348">
        <f t="shared" si="2766"/>
        <v>1798.6400244345491</v>
      </c>
      <c r="JV53" s="348">
        <f t="shared" si="2766"/>
        <v>2398.1866992460655</v>
      </c>
      <c r="JW53" s="348">
        <f t="shared" si="2766"/>
        <v>2997.7333740575818</v>
      </c>
      <c r="JX53" s="348">
        <f t="shared" si="2766"/>
        <v>3597.2800488690982</v>
      </c>
      <c r="JY53" s="348">
        <f t="shared" si="2766"/>
        <v>4196.826723680615</v>
      </c>
      <c r="JZ53" s="348">
        <f t="shared" si="2766"/>
        <v>4796.3733984921309</v>
      </c>
      <c r="KA53" s="348">
        <f t="shared" si="2766"/>
        <v>5395.9200733036469</v>
      </c>
      <c r="KB53" s="348">
        <f t="shared" si="2766"/>
        <v>5995.4667481151637</v>
      </c>
      <c r="KC53" s="348">
        <f t="shared" si="2766"/>
        <v>6595.0134229266805</v>
      </c>
      <c r="KD53" s="348">
        <f t="shared" si="2766"/>
        <v>7194.5600977381964</v>
      </c>
      <c r="KE53" s="348">
        <f t="shared" si="2766"/>
        <v>7794.1067725497123</v>
      </c>
      <c r="KF53" s="348">
        <f t="shared" si="2766"/>
        <v>8393.6534473612301</v>
      </c>
      <c r="KG53" s="348">
        <f t="shared" si="2766"/>
        <v>8993.200122172746</v>
      </c>
      <c r="KH53" s="348">
        <f t="shared" si="2766"/>
        <v>9592.7467969842619</v>
      </c>
      <c r="KI53" s="348">
        <f t="shared" si="2766"/>
        <v>10192.293471795778</v>
      </c>
      <c r="KJ53" s="348">
        <f t="shared" si="2766"/>
        <v>10791.840146607294</v>
      </c>
      <c r="KK53" s="348">
        <f t="shared" si="2766"/>
        <v>11391.386821418811</v>
      </c>
      <c r="KL53" s="348">
        <f t="shared" si="2766"/>
        <v>11990.933496230327</v>
      </c>
      <c r="KM53" s="348">
        <f t="shared" si="2766"/>
        <v>12590.480171041843</v>
      </c>
      <c r="KN53" s="348">
        <f t="shared" si="2766"/>
        <v>13190.026845853361</v>
      </c>
      <c r="KO53" s="348">
        <f t="shared" si="2766"/>
        <v>13789.573520664877</v>
      </c>
      <c r="KP53" s="348">
        <f t="shared" si="2766"/>
        <v>14389.120195476393</v>
      </c>
      <c r="KQ53" s="348">
        <f t="shared" si="2766"/>
        <v>14988.666870287909</v>
      </c>
      <c r="KR53" s="348">
        <f t="shared" si="2766"/>
        <v>15588.213545099425</v>
      </c>
      <c r="KS53" s="348">
        <f t="shared" si="2766"/>
        <v>16187.760219910942</v>
      </c>
      <c r="KT53" s="348">
        <f t="shared" si="2766"/>
        <v>16787.30689472246</v>
      </c>
      <c r="KU53" s="348">
        <f t="shared" si="2766"/>
        <v>17386.853569533974</v>
      </c>
      <c r="KV53" s="348">
        <f t="shared" si="2766"/>
        <v>17986.400244345492</v>
      </c>
      <c r="KW53" s="349">
        <f t="shared" si="2766"/>
        <v>18585.946919157006</v>
      </c>
      <c r="KX53" s="347">
        <f t="shared" ref="KX53:MA53" si="2767">+$AM$53*KX6</f>
        <v>599.54667481151637</v>
      </c>
      <c r="KY53" s="348">
        <f t="shared" si="2767"/>
        <v>1199.0933496230327</v>
      </c>
      <c r="KZ53" s="348">
        <f t="shared" si="2767"/>
        <v>1798.6400244345491</v>
      </c>
      <c r="LA53" s="348">
        <f t="shared" si="2767"/>
        <v>2398.1866992460655</v>
      </c>
      <c r="LB53" s="348">
        <f t="shared" si="2767"/>
        <v>2997.7333740575818</v>
      </c>
      <c r="LC53" s="348">
        <f t="shared" si="2767"/>
        <v>3597.2800488690982</v>
      </c>
      <c r="LD53" s="348">
        <f t="shared" si="2767"/>
        <v>4196.826723680615</v>
      </c>
      <c r="LE53" s="348">
        <f t="shared" si="2767"/>
        <v>4796.3733984921309</v>
      </c>
      <c r="LF53" s="348">
        <f t="shared" si="2767"/>
        <v>5395.9200733036469</v>
      </c>
      <c r="LG53" s="348">
        <f t="shared" si="2767"/>
        <v>5995.4667481151637</v>
      </c>
      <c r="LH53" s="348">
        <f t="shared" si="2767"/>
        <v>6595.0134229266805</v>
      </c>
      <c r="LI53" s="348">
        <f t="shared" si="2767"/>
        <v>7194.5600977381964</v>
      </c>
      <c r="LJ53" s="348">
        <f t="shared" si="2767"/>
        <v>7794.1067725497123</v>
      </c>
      <c r="LK53" s="348">
        <f t="shared" si="2767"/>
        <v>8393.6534473612301</v>
      </c>
      <c r="LL53" s="348">
        <f t="shared" si="2767"/>
        <v>8993.200122172746</v>
      </c>
      <c r="LM53" s="348">
        <f t="shared" si="2767"/>
        <v>9592.7467969842619</v>
      </c>
      <c r="LN53" s="348">
        <f t="shared" si="2767"/>
        <v>10192.293471795778</v>
      </c>
      <c r="LO53" s="348">
        <f t="shared" si="2767"/>
        <v>10791.840146607294</v>
      </c>
      <c r="LP53" s="348">
        <f t="shared" si="2767"/>
        <v>11391.386821418811</v>
      </c>
      <c r="LQ53" s="348">
        <f t="shared" si="2767"/>
        <v>11990.933496230327</v>
      </c>
      <c r="LR53" s="348">
        <f t="shared" si="2767"/>
        <v>12590.480171041843</v>
      </c>
      <c r="LS53" s="348">
        <f t="shared" si="2767"/>
        <v>13190.026845853361</v>
      </c>
      <c r="LT53" s="348">
        <f t="shared" si="2767"/>
        <v>13789.573520664877</v>
      </c>
      <c r="LU53" s="348">
        <f t="shared" si="2767"/>
        <v>14389.120195476393</v>
      </c>
      <c r="LV53" s="348">
        <f t="shared" si="2767"/>
        <v>14988.666870287909</v>
      </c>
      <c r="LW53" s="348">
        <f t="shared" si="2767"/>
        <v>15588.213545099425</v>
      </c>
      <c r="LX53" s="348">
        <f t="shared" si="2767"/>
        <v>16187.760219910942</v>
      </c>
      <c r="LY53" s="348">
        <f t="shared" si="2767"/>
        <v>16787.30689472246</v>
      </c>
      <c r="LZ53" s="348">
        <f t="shared" si="2767"/>
        <v>17386.853569533974</v>
      </c>
      <c r="MA53" s="348">
        <f t="shared" si="2767"/>
        <v>17986.400244345492</v>
      </c>
      <c r="MB53" s="347">
        <f t="shared" ref="MB53:NF53" si="2768">+$AN$53*MB6</f>
        <v>599.54667481151637</v>
      </c>
      <c r="MC53" s="348">
        <f t="shared" si="2768"/>
        <v>1199.0933496230327</v>
      </c>
      <c r="MD53" s="348">
        <f t="shared" si="2768"/>
        <v>1798.6400244345491</v>
      </c>
      <c r="ME53" s="348">
        <f t="shared" si="2768"/>
        <v>2398.1866992460655</v>
      </c>
      <c r="MF53" s="348">
        <f t="shared" si="2768"/>
        <v>2997.7333740575818</v>
      </c>
      <c r="MG53" s="348">
        <f t="shared" si="2768"/>
        <v>3597.2800488690982</v>
      </c>
      <c r="MH53" s="348">
        <f t="shared" si="2768"/>
        <v>4196.826723680615</v>
      </c>
      <c r="MI53" s="348">
        <f t="shared" si="2768"/>
        <v>4796.3733984921309</v>
      </c>
      <c r="MJ53" s="348">
        <f t="shared" si="2768"/>
        <v>5395.9200733036469</v>
      </c>
      <c r="MK53" s="348">
        <f t="shared" si="2768"/>
        <v>5995.4667481151637</v>
      </c>
      <c r="ML53" s="348">
        <f t="shared" si="2768"/>
        <v>6595.0134229266805</v>
      </c>
      <c r="MM53" s="348">
        <f t="shared" si="2768"/>
        <v>7194.5600977381964</v>
      </c>
      <c r="MN53" s="348">
        <f t="shared" si="2768"/>
        <v>7794.1067725497123</v>
      </c>
      <c r="MO53" s="348">
        <f t="shared" si="2768"/>
        <v>8393.6534473612301</v>
      </c>
      <c r="MP53" s="348">
        <f t="shared" si="2768"/>
        <v>8993.200122172746</v>
      </c>
      <c r="MQ53" s="348">
        <f t="shared" si="2768"/>
        <v>9592.7467969842619</v>
      </c>
      <c r="MR53" s="348">
        <f t="shared" si="2768"/>
        <v>10192.293471795778</v>
      </c>
      <c r="MS53" s="348">
        <f t="shared" si="2768"/>
        <v>10791.840146607294</v>
      </c>
      <c r="MT53" s="348">
        <f t="shared" si="2768"/>
        <v>11391.386821418811</v>
      </c>
      <c r="MU53" s="348">
        <f t="shared" si="2768"/>
        <v>11990.933496230327</v>
      </c>
      <c r="MV53" s="348">
        <f t="shared" si="2768"/>
        <v>12590.480171041843</v>
      </c>
      <c r="MW53" s="348">
        <f t="shared" si="2768"/>
        <v>13190.026845853361</v>
      </c>
      <c r="MX53" s="348">
        <f t="shared" si="2768"/>
        <v>13789.573520664877</v>
      </c>
      <c r="MY53" s="348">
        <f t="shared" si="2768"/>
        <v>14389.120195476393</v>
      </c>
      <c r="MZ53" s="348">
        <f t="shared" si="2768"/>
        <v>14988.666870287909</v>
      </c>
      <c r="NA53" s="348">
        <f t="shared" si="2768"/>
        <v>15588.213545099425</v>
      </c>
      <c r="NB53" s="348">
        <f t="shared" si="2768"/>
        <v>16187.760219910942</v>
      </c>
      <c r="NC53" s="348">
        <f t="shared" si="2768"/>
        <v>16787.30689472246</v>
      </c>
      <c r="ND53" s="348">
        <f t="shared" si="2768"/>
        <v>17386.853569533974</v>
      </c>
      <c r="NE53" s="348">
        <f t="shared" si="2768"/>
        <v>17986.400244345492</v>
      </c>
      <c r="NF53" s="348">
        <f t="shared" si="2768"/>
        <v>18585.946919157006</v>
      </c>
      <c r="NG53" s="347">
        <f t="shared" ref="NG53:OP53" si="2769">+$AO$53*NG6</f>
        <v>599.54667481151637</v>
      </c>
      <c r="NH53" s="348">
        <f t="shared" si="2769"/>
        <v>1199.0933496230327</v>
      </c>
      <c r="NI53" s="348">
        <f t="shared" si="2769"/>
        <v>1798.6400244345491</v>
      </c>
      <c r="NJ53" s="348">
        <f t="shared" si="2769"/>
        <v>2398.1866992460655</v>
      </c>
      <c r="NK53" s="348">
        <f t="shared" si="2769"/>
        <v>2997.7333740575818</v>
      </c>
      <c r="NL53" s="348">
        <f t="shared" si="2769"/>
        <v>3597.2800488690982</v>
      </c>
      <c r="NM53" s="348">
        <f t="shared" si="2769"/>
        <v>4196.826723680615</v>
      </c>
      <c r="NN53" s="348">
        <f t="shared" si="2769"/>
        <v>4796.3733984921309</v>
      </c>
      <c r="NO53" s="348">
        <f t="shared" si="2769"/>
        <v>5395.9200733036469</v>
      </c>
      <c r="NP53" s="348">
        <f t="shared" si="2769"/>
        <v>5995.4667481151637</v>
      </c>
      <c r="NQ53" s="348">
        <f t="shared" si="2769"/>
        <v>6595.0134229266805</v>
      </c>
      <c r="NR53" s="348">
        <f t="shared" si="2769"/>
        <v>7194.5600977381964</v>
      </c>
      <c r="NS53" s="348">
        <f t="shared" si="2769"/>
        <v>7794.1067725497123</v>
      </c>
      <c r="NT53" s="348">
        <f t="shared" si="2769"/>
        <v>8393.6534473612301</v>
      </c>
      <c r="NU53" s="348">
        <f t="shared" si="2769"/>
        <v>8993.200122172746</v>
      </c>
      <c r="NV53" s="348">
        <f t="shared" si="2769"/>
        <v>9592.7467969842619</v>
      </c>
      <c r="NW53" s="348">
        <f t="shared" si="2769"/>
        <v>10192.293471795778</v>
      </c>
      <c r="NX53" s="348">
        <f t="shared" si="2769"/>
        <v>10791.840146607294</v>
      </c>
      <c r="NY53" s="348">
        <f t="shared" si="2769"/>
        <v>11391.386821418811</v>
      </c>
      <c r="NZ53" s="348">
        <f t="shared" si="2769"/>
        <v>11990.933496230327</v>
      </c>
      <c r="OA53" s="348">
        <f t="shared" si="2769"/>
        <v>12590.480171041843</v>
      </c>
      <c r="OB53" s="348">
        <f t="shared" si="2769"/>
        <v>13190.026845853361</v>
      </c>
      <c r="OC53" s="348">
        <f t="shared" si="2769"/>
        <v>13789.573520664877</v>
      </c>
      <c r="OD53" s="348">
        <f t="shared" si="2769"/>
        <v>14389.120195476393</v>
      </c>
      <c r="OE53" s="348">
        <f t="shared" si="2769"/>
        <v>14988.666870287909</v>
      </c>
      <c r="OF53" s="348">
        <f t="shared" si="2769"/>
        <v>15588.213545099425</v>
      </c>
      <c r="OG53" s="348">
        <f t="shared" si="2769"/>
        <v>16187.760219910942</v>
      </c>
      <c r="OH53" s="348">
        <f t="shared" si="2769"/>
        <v>16787.30689472246</v>
      </c>
      <c r="OI53" s="348">
        <f t="shared" si="2769"/>
        <v>17386.853569533974</v>
      </c>
      <c r="OJ53" s="348">
        <f t="shared" si="2769"/>
        <v>17986.400244345492</v>
      </c>
      <c r="OK53" s="348">
        <f t="shared" si="2769"/>
        <v>18585.946919157006</v>
      </c>
      <c r="OL53" s="348">
        <f t="shared" si="2769"/>
        <v>19185.493593968524</v>
      </c>
      <c r="OM53" s="348">
        <f t="shared" si="2769"/>
        <v>19785.040268780042</v>
      </c>
      <c r="ON53" s="348">
        <f t="shared" si="2769"/>
        <v>20384.586943591556</v>
      </c>
      <c r="OO53" s="348">
        <f t="shared" si="2769"/>
        <v>20984.133618403073</v>
      </c>
      <c r="OP53" s="349">
        <f t="shared" si="2769"/>
        <v>21583.680293214587</v>
      </c>
      <c r="OQ53" s="348">
        <f>+AP53/AP6</f>
        <v>299.77333740575818</v>
      </c>
      <c r="OR53" s="348">
        <f t="shared" ref="OR53:RC53" si="2770">+AQ53/AQ6</f>
        <v>299.77333740575818</v>
      </c>
      <c r="OS53" s="348">
        <f t="shared" si="2770"/>
        <v>299.77333740575818</v>
      </c>
      <c r="OT53" s="348">
        <f t="shared" si="2770"/>
        <v>299.77333740575818</v>
      </c>
      <c r="OU53" s="348">
        <f t="shared" si="2770"/>
        <v>299.77333740575818</v>
      </c>
      <c r="OV53" s="348">
        <f t="shared" si="2770"/>
        <v>299.77333740575818</v>
      </c>
      <c r="OW53" s="348">
        <f t="shared" si="2770"/>
        <v>299.77333740575824</v>
      </c>
      <c r="OX53" s="348">
        <f t="shared" si="2770"/>
        <v>299.77333740575818</v>
      </c>
      <c r="OY53" s="348">
        <f t="shared" si="2770"/>
        <v>299.77333740575818</v>
      </c>
      <c r="OZ53" s="348">
        <f t="shared" si="2770"/>
        <v>299.77333740575818</v>
      </c>
      <c r="PA53" s="348">
        <f t="shared" si="2770"/>
        <v>299.77333740575818</v>
      </c>
      <c r="PB53" s="348">
        <f t="shared" si="2770"/>
        <v>299.77333740575818</v>
      </c>
      <c r="PC53" s="348">
        <f t="shared" si="2770"/>
        <v>299.77333740575818</v>
      </c>
      <c r="PD53" s="348">
        <f t="shared" si="2770"/>
        <v>299.77333740575824</v>
      </c>
      <c r="PE53" s="348">
        <f t="shared" si="2770"/>
        <v>299.77333740575818</v>
      </c>
      <c r="PF53" s="348">
        <f t="shared" si="2770"/>
        <v>299.77333740575818</v>
      </c>
      <c r="PG53" s="348">
        <f t="shared" si="2770"/>
        <v>299.77333740575818</v>
      </c>
      <c r="PH53" s="348">
        <f t="shared" si="2770"/>
        <v>299.77333740575818</v>
      </c>
      <c r="PI53" s="348">
        <f t="shared" si="2770"/>
        <v>299.77333740575818</v>
      </c>
      <c r="PJ53" s="348">
        <f t="shared" si="2770"/>
        <v>299.77333740575818</v>
      </c>
      <c r="PK53" s="348">
        <f t="shared" si="2770"/>
        <v>299.77333740575818</v>
      </c>
      <c r="PL53" s="348">
        <f t="shared" si="2770"/>
        <v>299.77333740575818</v>
      </c>
      <c r="PM53" s="348">
        <f t="shared" si="2770"/>
        <v>299.77333740575818</v>
      </c>
      <c r="PN53" s="348">
        <f t="shared" si="2770"/>
        <v>299.77333740575818</v>
      </c>
      <c r="PO53" s="348">
        <f t="shared" si="2770"/>
        <v>299.77333740575818</v>
      </c>
      <c r="PP53" s="348">
        <f t="shared" si="2770"/>
        <v>299.77333740575818</v>
      </c>
      <c r="PQ53" s="348">
        <f t="shared" si="2770"/>
        <v>299.77333740575818</v>
      </c>
      <c r="PR53" s="348">
        <f t="shared" si="2770"/>
        <v>299.77333740575818</v>
      </c>
      <c r="PS53" s="348">
        <f t="shared" si="2770"/>
        <v>299.77333740575818</v>
      </c>
      <c r="PT53" s="348">
        <f t="shared" si="2770"/>
        <v>299.77333740575818</v>
      </c>
      <c r="PU53" s="348">
        <f t="shared" si="2770"/>
        <v>299.77333740575818</v>
      </c>
      <c r="PV53" s="348">
        <f t="shared" si="2770"/>
        <v>299.77333740575824</v>
      </c>
      <c r="PW53" s="348">
        <f t="shared" si="2770"/>
        <v>299.77333740575818</v>
      </c>
      <c r="PX53" s="348">
        <f t="shared" si="2770"/>
        <v>299.77333740575818</v>
      </c>
      <c r="PY53" s="348">
        <f t="shared" si="2770"/>
        <v>299.77333740575818</v>
      </c>
      <c r="PZ53" s="348">
        <f t="shared" si="2770"/>
        <v>299.77333740575818</v>
      </c>
      <c r="QA53" s="348">
        <f t="shared" si="2770"/>
        <v>299.77333740575818</v>
      </c>
      <c r="QB53" s="348">
        <f t="shared" si="2770"/>
        <v>299.77333740575818</v>
      </c>
      <c r="QC53" s="348">
        <f t="shared" si="2770"/>
        <v>299.77333740575824</v>
      </c>
      <c r="QD53" s="348">
        <f t="shared" si="2770"/>
        <v>299.77333740575818</v>
      </c>
      <c r="QE53" s="348">
        <f t="shared" si="2770"/>
        <v>299.77333740575818</v>
      </c>
      <c r="QF53" s="348">
        <f t="shared" si="2770"/>
        <v>299.77333740575818</v>
      </c>
      <c r="QG53" s="348">
        <f t="shared" si="2770"/>
        <v>299.77333740575818</v>
      </c>
      <c r="QH53" s="348">
        <f t="shared" si="2770"/>
        <v>299.77333740575818</v>
      </c>
      <c r="QI53" s="348">
        <f t="shared" si="2770"/>
        <v>299.77333740575818</v>
      </c>
      <c r="QJ53" s="348">
        <f t="shared" si="2770"/>
        <v>299.77333740575818</v>
      </c>
      <c r="QK53" s="348">
        <f t="shared" si="2770"/>
        <v>299.77333740575818</v>
      </c>
      <c r="QL53" s="348">
        <f t="shared" si="2770"/>
        <v>299.77333740575818</v>
      </c>
      <c r="QM53" s="348">
        <f t="shared" si="2770"/>
        <v>299.77333740575818</v>
      </c>
      <c r="QN53" s="348">
        <f t="shared" si="2770"/>
        <v>299.77333740575818</v>
      </c>
      <c r="QO53" s="348">
        <f t="shared" si="2770"/>
        <v>299.77333740575818</v>
      </c>
      <c r="QP53" s="348">
        <f t="shared" si="2770"/>
        <v>299.77333740575818</v>
      </c>
      <c r="QQ53" s="348">
        <f t="shared" si="2770"/>
        <v>299.77333740575824</v>
      </c>
      <c r="QR53" s="348">
        <f t="shared" si="2770"/>
        <v>299.77333740575818</v>
      </c>
      <c r="QS53" s="348">
        <f t="shared" si="2770"/>
        <v>299.77333740575818</v>
      </c>
      <c r="QT53" s="348">
        <f t="shared" si="2770"/>
        <v>299.77333740575818</v>
      </c>
      <c r="QU53" s="348">
        <f t="shared" si="2770"/>
        <v>299.77333740575813</v>
      </c>
      <c r="QV53" s="348">
        <f t="shared" si="2770"/>
        <v>299.77333740575813</v>
      </c>
      <c r="QW53" s="348">
        <f t="shared" si="2770"/>
        <v>299.77333740575813</v>
      </c>
      <c r="QX53" s="348">
        <f t="shared" si="2770"/>
        <v>299.77333740575813</v>
      </c>
      <c r="QY53" s="348">
        <f t="shared" si="2770"/>
        <v>299.77333740575813</v>
      </c>
      <c r="QZ53" s="348">
        <f t="shared" si="2770"/>
        <v>299.77333740575813</v>
      </c>
      <c r="RA53" s="348">
        <f t="shared" si="2770"/>
        <v>299.77333740575813</v>
      </c>
      <c r="RB53" s="348">
        <f t="shared" si="2770"/>
        <v>299.77333740575813</v>
      </c>
      <c r="RC53" s="348">
        <f t="shared" si="2770"/>
        <v>299.77333740575813</v>
      </c>
      <c r="RD53" s="348">
        <f t="shared" ref="RD53:TO53" si="2771">+DC53/DC6</f>
        <v>299.77333740575813</v>
      </c>
      <c r="RE53" s="348">
        <f t="shared" si="2771"/>
        <v>299.77333740575813</v>
      </c>
      <c r="RF53" s="348">
        <f t="shared" si="2771"/>
        <v>299.77333740575813</v>
      </c>
      <c r="RG53" s="348">
        <f t="shared" si="2771"/>
        <v>299.77333740575813</v>
      </c>
      <c r="RH53" s="348">
        <f t="shared" si="2771"/>
        <v>299.77333740575813</v>
      </c>
      <c r="RI53" s="348">
        <f t="shared" si="2771"/>
        <v>299.77333740575813</v>
      </c>
      <c r="RJ53" s="348">
        <f t="shared" si="2771"/>
        <v>299.77333740575813</v>
      </c>
      <c r="RK53" s="348">
        <f t="shared" si="2771"/>
        <v>299.77333740575813</v>
      </c>
      <c r="RL53" s="348">
        <f t="shared" si="2771"/>
        <v>299.77333740575813</v>
      </c>
      <c r="RM53" s="348">
        <f t="shared" si="2771"/>
        <v>299.77333740575813</v>
      </c>
      <c r="RN53" s="348">
        <f t="shared" si="2771"/>
        <v>299.77333740575813</v>
      </c>
      <c r="RO53" s="348">
        <f t="shared" si="2771"/>
        <v>299.77333740575813</v>
      </c>
      <c r="RP53" s="348">
        <f t="shared" si="2771"/>
        <v>299.77333740575813</v>
      </c>
      <c r="RQ53" s="348">
        <f t="shared" si="2771"/>
        <v>299.77333740575813</v>
      </c>
      <c r="RR53" s="348">
        <f t="shared" si="2771"/>
        <v>299.77333740575813</v>
      </c>
      <c r="RS53" s="348">
        <f t="shared" si="2771"/>
        <v>299.77333740575813</v>
      </c>
      <c r="RT53" s="348">
        <f t="shared" si="2771"/>
        <v>299.77333740575813</v>
      </c>
      <c r="RU53" s="348">
        <f t="shared" si="2771"/>
        <v>299.77333740575813</v>
      </c>
      <c r="RV53" s="348">
        <f t="shared" si="2771"/>
        <v>299.77333740575813</v>
      </c>
      <c r="RW53" s="348">
        <f t="shared" si="2771"/>
        <v>434.17685828324466</v>
      </c>
      <c r="RX53" s="348">
        <f t="shared" si="2771"/>
        <v>434.17685828324466</v>
      </c>
      <c r="RY53" s="348">
        <f t="shared" si="2771"/>
        <v>434.17685828324466</v>
      </c>
      <c r="RZ53" s="348">
        <f t="shared" si="2771"/>
        <v>434.17685828324466</v>
      </c>
      <c r="SA53" s="348">
        <f t="shared" si="2771"/>
        <v>434.17685828324466</v>
      </c>
      <c r="SB53" s="348">
        <f t="shared" si="2771"/>
        <v>434.17685828324466</v>
      </c>
      <c r="SC53" s="348">
        <f t="shared" si="2771"/>
        <v>434.17685828324466</v>
      </c>
      <c r="SD53" s="348">
        <f t="shared" si="2771"/>
        <v>434.17685828324466</v>
      </c>
      <c r="SE53" s="348">
        <f t="shared" si="2771"/>
        <v>434.17685828324466</v>
      </c>
      <c r="SF53" s="348">
        <f t="shared" si="2771"/>
        <v>434.17685828324466</v>
      </c>
      <c r="SG53" s="348">
        <f t="shared" si="2771"/>
        <v>434.17685828324466</v>
      </c>
      <c r="SH53" s="348">
        <f t="shared" si="2771"/>
        <v>434.17685828324466</v>
      </c>
      <c r="SI53" s="348">
        <f t="shared" si="2771"/>
        <v>434.17685828324466</v>
      </c>
      <c r="SJ53" s="348">
        <f t="shared" si="2771"/>
        <v>434.17685828324466</v>
      </c>
      <c r="SK53" s="348">
        <f t="shared" si="2771"/>
        <v>434.17685828324466</v>
      </c>
      <c r="SL53" s="348">
        <f t="shared" si="2771"/>
        <v>434.17685828324466</v>
      </c>
      <c r="SM53" s="348">
        <f t="shared" si="2771"/>
        <v>434.17685828324466</v>
      </c>
      <c r="SN53" s="348">
        <f t="shared" si="2771"/>
        <v>434.17685828324466</v>
      </c>
      <c r="SO53" s="348">
        <f t="shared" si="2771"/>
        <v>434.17685828324466</v>
      </c>
      <c r="SP53" s="348">
        <f t="shared" si="2771"/>
        <v>434.17685828324466</v>
      </c>
      <c r="SQ53" s="348">
        <f t="shared" si="2771"/>
        <v>434.17685828324466</v>
      </c>
      <c r="SR53" s="348">
        <f t="shared" si="2771"/>
        <v>434.17685828324466</v>
      </c>
      <c r="SS53" s="348">
        <f t="shared" si="2771"/>
        <v>434.17685828324466</v>
      </c>
      <c r="ST53" s="348">
        <f t="shared" si="2771"/>
        <v>434.17685828324466</v>
      </c>
      <c r="SU53" s="348">
        <f t="shared" si="2771"/>
        <v>434.17685828324466</v>
      </c>
      <c r="SV53" s="348">
        <f t="shared" si="2771"/>
        <v>434.17685828324466</v>
      </c>
      <c r="SW53" s="348">
        <f t="shared" si="2771"/>
        <v>434.17685828324466</v>
      </c>
      <c r="SX53" s="348">
        <f t="shared" si="2771"/>
        <v>434.17685828324466</v>
      </c>
      <c r="SY53" s="348">
        <f t="shared" si="2771"/>
        <v>434.17685828324466</v>
      </c>
      <c r="SZ53" s="348">
        <f t="shared" si="2771"/>
        <v>434.17685828324466</v>
      </c>
      <c r="TA53" s="348">
        <f t="shared" si="2771"/>
        <v>434.17685828324466</v>
      </c>
      <c r="TB53" s="348">
        <f t="shared" si="2771"/>
        <v>449.66000610863722</v>
      </c>
      <c r="TC53" s="348">
        <f t="shared" si="2771"/>
        <v>449.66000610863722</v>
      </c>
      <c r="TD53" s="348">
        <f t="shared" si="2771"/>
        <v>449.66000610863722</v>
      </c>
      <c r="TE53" s="348">
        <f t="shared" si="2771"/>
        <v>449.66000610863722</v>
      </c>
      <c r="TF53" s="348">
        <f t="shared" si="2771"/>
        <v>449.66000610863722</v>
      </c>
      <c r="TG53" s="348">
        <f t="shared" si="2771"/>
        <v>449.66000610863722</v>
      </c>
      <c r="TH53" s="348">
        <f t="shared" si="2771"/>
        <v>449.66000610863722</v>
      </c>
      <c r="TI53" s="348">
        <f t="shared" si="2771"/>
        <v>449.66000610863722</v>
      </c>
      <c r="TJ53" s="348">
        <f t="shared" si="2771"/>
        <v>449.66000610863722</v>
      </c>
      <c r="TK53" s="348">
        <f t="shared" si="2771"/>
        <v>449.66000610863722</v>
      </c>
      <c r="TL53" s="348">
        <f t="shared" si="2771"/>
        <v>449.66000610863722</v>
      </c>
      <c r="TM53" s="348">
        <f t="shared" si="2771"/>
        <v>449.66000610863722</v>
      </c>
      <c r="TN53" s="348">
        <f t="shared" si="2771"/>
        <v>449.66000610863728</v>
      </c>
      <c r="TO53" s="348">
        <f t="shared" si="2771"/>
        <v>449.66000610863722</v>
      </c>
      <c r="TP53" s="348">
        <f t="shared" ref="TP53:WA53" si="2772">+FO53/FO6</f>
        <v>449.66000610863722</v>
      </c>
      <c r="TQ53" s="348">
        <f t="shared" si="2772"/>
        <v>449.66000610863722</v>
      </c>
      <c r="TR53" s="348">
        <f t="shared" si="2772"/>
        <v>449.66000610863722</v>
      </c>
      <c r="TS53" s="348">
        <f t="shared" si="2772"/>
        <v>449.66000610863722</v>
      </c>
      <c r="TT53" s="348">
        <f t="shared" si="2772"/>
        <v>449.66000610863722</v>
      </c>
      <c r="TU53" s="348">
        <f t="shared" si="2772"/>
        <v>449.66000610863722</v>
      </c>
      <c r="TV53" s="348">
        <f t="shared" si="2772"/>
        <v>449.66000610863722</v>
      </c>
      <c r="TW53" s="348">
        <f t="shared" si="2772"/>
        <v>449.66000610863722</v>
      </c>
      <c r="TX53" s="348">
        <f t="shared" si="2772"/>
        <v>449.66000610863722</v>
      </c>
      <c r="TY53" s="348">
        <f t="shared" si="2772"/>
        <v>449.66000610863722</v>
      </c>
      <c r="TZ53" s="348">
        <f t="shared" si="2772"/>
        <v>449.66000610863722</v>
      </c>
      <c r="UA53" s="348">
        <f t="shared" si="2772"/>
        <v>449.66000610863728</v>
      </c>
      <c r="UB53" s="348">
        <f t="shared" si="2772"/>
        <v>449.66000610863716</v>
      </c>
      <c r="UC53" s="348">
        <f t="shared" si="2772"/>
        <v>449.66000610863722</v>
      </c>
      <c r="UD53" s="348">
        <f t="shared" si="2772"/>
        <v>449.66000610863722</v>
      </c>
      <c r="UE53" s="348">
        <f t="shared" si="2772"/>
        <v>449.66000610863722</v>
      </c>
      <c r="UF53" s="348">
        <f t="shared" si="2772"/>
        <v>449.66000610863716</v>
      </c>
      <c r="UG53" s="348">
        <f t="shared" si="2772"/>
        <v>449.66000610863716</v>
      </c>
      <c r="UH53" s="348">
        <f t="shared" si="2772"/>
        <v>449.66000610863716</v>
      </c>
      <c r="UI53" s="348">
        <f t="shared" si="2772"/>
        <v>449.66000610863716</v>
      </c>
      <c r="UJ53" s="348">
        <f t="shared" si="2772"/>
        <v>449.66000610863722</v>
      </c>
      <c r="UK53" s="348">
        <f t="shared" si="2772"/>
        <v>449.66000610863716</v>
      </c>
      <c r="UL53" s="348">
        <f t="shared" si="2772"/>
        <v>449.66000610863711</v>
      </c>
      <c r="UM53" s="348">
        <f t="shared" si="2772"/>
        <v>449.66000610863716</v>
      </c>
      <c r="UN53" s="348">
        <f t="shared" si="2772"/>
        <v>449.66000610863716</v>
      </c>
      <c r="UO53" s="348">
        <f t="shared" si="2772"/>
        <v>449.66000610863722</v>
      </c>
      <c r="UP53" s="348">
        <f t="shared" si="2772"/>
        <v>449.66000610863716</v>
      </c>
      <c r="UQ53" s="348">
        <f t="shared" si="2772"/>
        <v>449.66000610863716</v>
      </c>
      <c r="UR53" s="348">
        <f t="shared" si="2772"/>
        <v>449.66000610863716</v>
      </c>
      <c r="US53" s="348">
        <f t="shared" si="2772"/>
        <v>449.66000610863711</v>
      </c>
      <c r="UT53" s="348">
        <f t="shared" si="2772"/>
        <v>449.66000610863716</v>
      </c>
      <c r="UU53" s="348">
        <f t="shared" si="2772"/>
        <v>449.66000610863716</v>
      </c>
      <c r="UV53" s="348">
        <f t="shared" si="2772"/>
        <v>449.66000610863716</v>
      </c>
      <c r="UW53" s="348">
        <f t="shared" si="2772"/>
        <v>449.66000610863716</v>
      </c>
      <c r="UX53" s="348">
        <f t="shared" si="2772"/>
        <v>449.66000610863722</v>
      </c>
      <c r="UY53" s="348">
        <f t="shared" si="2772"/>
        <v>449.66000610863722</v>
      </c>
      <c r="UZ53" s="348">
        <f t="shared" si="2772"/>
        <v>449.66000610863711</v>
      </c>
      <c r="VA53" s="348">
        <f t="shared" si="2772"/>
        <v>449.66000610863716</v>
      </c>
      <c r="VB53" s="348">
        <f t="shared" si="2772"/>
        <v>449.66000610863716</v>
      </c>
      <c r="VC53" s="348">
        <f t="shared" si="2772"/>
        <v>449.66000610863716</v>
      </c>
      <c r="VD53" s="348">
        <f t="shared" si="2772"/>
        <v>449.66000610863716</v>
      </c>
      <c r="VE53" s="348">
        <f t="shared" si="2772"/>
        <v>449.66000610863716</v>
      </c>
      <c r="VF53" s="348">
        <f t="shared" si="2772"/>
        <v>449.66000610863716</v>
      </c>
      <c r="VG53" s="348">
        <f t="shared" si="2772"/>
        <v>449.66000610863711</v>
      </c>
      <c r="VH53" s="348">
        <f t="shared" si="2772"/>
        <v>449.66000610863716</v>
      </c>
      <c r="VI53" s="348">
        <f t="shared" si="2772"/>
        <v>449.66000610863716</v>
      </c>
      <c r="VJ53" s="348">
        <f t="shared" si="2772"/>
        <v>449.66000610863716</v>
      </c>
      <c r="VK53" s="348">
        <f t="shared" si="2772"/>
        <v>599.54667481151637</v>
      </c>
      <c r="VL53" s="348">
        <f t="shared" si="2772"/>
        <v>599.54667481151637</v>
      </c>
      <c r="VM53" s="348">
        <f t="shared" si="2772"/>
        <v>599.54667481151637</v>
      </c>
      <c r="VN53" s="348">
        <f t="shared" si="2772"/>
        <v>599.54667481151637</v>
      </c>
      <c r="VO53" s="348">
        <f t="shared" si="2772"/>
        <v>599.54667481151637</v>
      </c>
      <c r="VP53" s="348">
        <f t="shared" si="2772"/>
        <v>599.54667481151637</v>
      </c>
      <c r="VQ53" s="348">
        <f t="shared" si="2772"/>
        <v>599.54667481151648</v>
      </c>
      <c r="VR53" s="348">
        <f t="shared" si="2772"/>
        <v>599.54667481151637</v>
      </c>
      <c r="VS53" s="348">
        <f t="shared" si="2772"/>
        <v>599.54667481151637</v>
      </c>
      <c r="VT53" s="348">
        <f t="shared" si="2772"/>
        <v>599.54667481151637</v>
      </c>
      <c r="VU53" s="348">
        <f t="shared" si="2772"/>
        <v>599.54667481151637</v>
      </c>
      <c r="VV53" s="348">
        <f t="shared" si="2772"/>
        <v>599.54667481151637</v>
      </c>
      <c r="VW53" s="348">
        <f t="shared" si="2772"/>
        <v>599.54667481151637</v>
      </c>
      <c r="VX53" s="348">
        <f t="shared" si="2772"/>
        <v>599.54667481151648</v>
      </c>
      <c r="VY53" s="348">
        <f t="shared" si="2772"/>
        <v>599.54667481151637</v>
      </c>
      <c r="VZ53" s="348">
        <f t="shared" si="2772"/>
        <v>599.54667481151637</v>
      </c>
      <c r="WA53" s="348">
        <f t="shared" si="2772"/>
        <v>599.54667481151637</v>
      </c>
      <c r="WB53" s="348">
        <f t="shared" ref="WB53:YM53" si="2773">+IA53/IA6</f>
        <v>599.54667481151637</v>
      </c>
      <c r="WC53" s="348">
        <f t="shared" si="2773"/>
        <v>599.54667481151637</v>
      </c>
      <c r="WD53" s="348">
        <f t="shared" si="2773"/>
        <v>599.54667481151637</v>
      </c>
      <c r="WE53" s="348">
        <f t="shared" si="2773"/>
        <v>599.54667481151637</v>
      </c>
      <c r="WF53" s="348">
        <f t="shared" si="2773"/>
        <v>599.54667481151637</v>
      </c>
      <c r="WG53" s="348">
        <f t="shared" si="2773"/>
        <v>599.54667481151637</v>
      </c>
      <c r="WH53" s="348">
        <f t="shared" si="2773"/>
        <v>599.54667481151637</v>
      </c>
      <c r="WI53" s="348">
        <f t="shared" si="2773"/>
        <v>599.54667481151637</v>
      </c>
      <c r="WJ53" s="348">
        <f t="shared" si="2773"/>
        <v>599.54667481151637</v>
      </c>
      <c r="WK53" s="348">
        <f t="shared" si="2773"/>
        <v>599.54667481151637</v>
      </c>
      <c r="WL53" s="348">
        <f t="shared" si="2773"/>
        <v>599.54667481151648</v>
      </c>
      <c r="WM53" s="348">
        <f t="shared" si="2773"/>
        <v>599.54667481151637</v>
      </c>
      <c r="WN53" s="348">
        <f t="shared" si="2773"/>
        <v>599.54667481151637</v>
      </c>
      <c r="WO53" s="348">
        <f t="shared" si="2773"/>
        <v>599.54667481151637</v>
      </c>
      <c r="WP53" s="348">
        <f t="shared" si="2773"/>
        <v>599.54667481151637</v>
      </c>
      <c r="WQ53" s="348">
        <f t="shared" si="2773"/>
        <v>599.54667481151637</v>
      </c>
      <c r="WR53" s="348">
        <f t="shared" si="2773"/>
        <v>599.54667481151637</v>
      </c>
      <c r="WS53" s="348">
        <f t="shared" si="2773"/>
        <v>599.54667481151637</v>
      </c>
      <c r="WT53" s="348">
        <f t="shared" si="2773"/>
        <v>599.54667481151637</v>
      </c>
      <c r="WU53" s="348">
        <f t="shared" si="2773"/>
        <v>599.54667481151648</v>
      </c>
      <c r="WV53" s="348">
        <f t="shared" si="2773"/>
        <v>599.54667481151637</v>
      </c>
      <c r="WW53" s="348">
        <f t="shared" si="2773"/>
        <v>599.54667481151637</v>
      </c>
      <c r="WX53" s="348">
        <f t="shared" si="2773"/>
        <v>599.54667481151637</v>
      </c>
      <c r="WY53" s="348">
        <f t="shared" si="2773"/>
        <v>599.54667481151637</v>
      </c>
      <c r="WZ53" s="348">
        <f t="shared" si="2773"/>
        <v>599.54667481151637</v>
      </c>
      <c r="XA53" s="348">
        <f t="shared" si="2773"/>
        <v>599.54667481151637</v>
      </c>
      <c r="XB53" s="348">
        <f t="shared" si="2773"/>
        <v>599.54667481151648</v>
      </c>
      <c r="XC53" s="348">
        <f t="shared" si="2773"/>
        <v>599.54667481151637</v>
      </c>
      <c r="XD53" s="348">
        <f t="shared" si="2773"/>
        <v>599.54667481151637</v>
      </c>
      <c r="XE53" s="348">
        <f t="shared" si="2773"/>
        <v>599.54667481151637</v>
      </c>
      <c r="XF53" s="348">
        <f t="shared" si="2773"/>
        <v>599.54667481151637</v>
      </c>
      <c r="XG53" s="348">
        <f t="shared" si="2773"/>
        <v>599.54667481151637</v>
      </c>
      <c r="XH53" s="348">
        <f t="shared" si="2773"/>
        <v>599.54667481151637</v>
      </c>
      <c r="XI53" s="348">
        <f t="shared" si="2773"/>
        <v>599.54667481151637</v>
      </c>
      <c r="XJ53" s="348">
        <f t="shared" si="2773"/>
        <v>599.54667481151637</v>
      </c>
      <c r="XK53" s="348">
        <f t="shared" si="2773"/>
        <v>599.54667481151637</v>
      </c>
      <c r="XL53" s="348">
        <f t="shared" si="2773"/>
        <v>599.54667481151637</v>
      </c>
      <c r="XM53" s="348">
        <f t="shared" si="2773"/>
        <v>599.54667481151637</v>
      </c>
      <c r="XN53" s="348">
        <f t="shared" si="2773"/>
        <v>599.54667481151637</v>
      </c>
      <c r="XO53" s="348">
        <f t="shared" si="2773"/>
        <v>599.54667481151637</v>
      </c>
      <c r="XP53" s="348">
        <f t="shared" si="2773"/>
        <v>599.54667481151648</v>
      </c>
      <c r="XQ53" s="348">
        <f t="shared" si="2773"/>
        <v>599.54667481151637</v>
      </c>
      <c r="XR53" s="348">
        <f t="shared" si="2773"/>
        <v>599.54667481151637</v>
      </c>
      <c r="XS53" s="348">
        <f t="shared" si="2773"/>
        <v>599.54667481151637</v>
      </c>
      <c r="XT53" s="348">
        <f t="shared" si="2773"/>
        <v>599.54667481151637</v>
      </c>
      <c r="XU53" s="348">
        <f t="shared" si="2773"/>
        <v>599.54667481151637</v>
      </c>
      <c r="XV53" s="348">
        <f t="shared" si="2773"/>
        <v>599.54667481151637</v>
      </c>
      <c r="XW53" s="348">
        <f t="shared" si="2773"/>
        <v>599.54667481151637</v>
      </c>
      <c r="XX53" s="348">
        <f t="shared" si="2773"/>
        <v>599.54667481151637</v>
      </c>
      <c r="XY53" s="348">
        <f t="shared" si="2773"/>
        <v>599.54667481151637</v>
      </c>
      <c r="XZ53" s="348">
        <f t="shared" si="2773"/>
        <v>599.54667481151648</v>
      </c>
      <c r="YA53" s="348">
        <f t="shared" si="2773"/>
        <v>599.54667481151637</v>
      </c>
      <c r="YB53" s="348">
        <f t="shared" si="2773"/>
        <v>599.54667481151637</v>
      </c>
      <c r="YC53" s="348">
        <f t="shared" si="2773"/>
        <v>599.54667481151637</v>
      </c>
      <c r="YD53" s="348">
        <f t="shared" si="2773"/>
        <v>599.54667481151637</v>
      </c>
      <c r="YE53" s="348">
        <f t="shared" si="2773"/>
        <v>599.54667481151637</v>
      </c>
      <c r="YF53" s="348">
        <f t="shared" si="2773"/>
        <v>599.54667481151637</v>
      </c>
      <c r="YG53" s="348">
        <f t="shared" si="2773"/>
        <v>599.54667481151648</v>
      </c>
      <c r="YH53" s="348">
        <f t="shared" si="2773"/>
        <v>599.54667481151637</v>
      </c>
      <c r="YI53" s="348">
        <f t="shared" si="2773"/>
        <v>599.54667481151637</v>
      </c>
      <c r="YJ53" s="348">
        <f t="shared" si="2773"/>
        <v>599.54667481151637</v>
      </c>
      <c r="YK53" s="348">
        <f t="shared" si="2773"/>
        <v>599.54667481151637</v>
      </c>
      <c r="YL53" s="348">
        <f t="shared" si="2773"/>
        <v>599.54667481151637</v>
      </c>
      <c r="YM53" s="348">
        <f t="shared" si="2773"/>
        <v>599.54667481151637</v>
      </c>
      <c r="YN53" s="348">
        <f t="shared" ref="YN53:AAY53" si="2774">+KM53/KM6</f>
        <v>599.54667481151637</v>
      </c>
      <c r="YO53" s="348">
        <f t="shared" si="2774"/>
        <v>599.54667481151637</v>
      </c>
      <c r="YP53" s="348">
        <f t="shared" si="2774"/>
        <v>599.54667481151637</v>
      </c>
      <c r="YQ53" s="348">
        <f t="shared" si="2774"/>
        <v>599.54667481151637</v>
      </c>
      <c r="YR53" s="348">
        <f t="shared" si="2774"/>
        <v>599.54667481151637</v>
      </c>
      <c r="YS53" s="348">
        <f t="shared" si="2774"/>
        <v>599.54667481151637</v>
      </c>
      <c r="YT53" s="348">
        <f t="shared" si="2774"/>
        <v>599.54667481151637</v>
      </c>
      <c r="YU53" s="348">
        <f t="shared" si="2774"/>
        <v>599.54667481151648</v>
      </c>
      <c r="YV53" s="348">
        <f t="shared" si="2774"/>
        <v>599.54667481151637</v>
      </c>
      <c r="YW53" s="348">
        <f t="shared" si="2774"/>
        <v>599.54667481151637</v>
      </c>
      <c r="YX53" s="348">
        <f t="shared" si="2774"/>
        <v>599.54667481151637</v>
      </c>
      <c r="YY53" s="348">
        <f t="shared" si="2774"/>
        <v>599.54667481151637</v>
      </c>
      <c r="YZ53" s="348">
        <f t="shared" si="2774"/>
        <v>599.54667481151637</v>
      </c>
      <c r="ZA53" s="348">
        <f t="shared" si="2774"/>
        <v>599.54667481151637</v>
      </c>
      <c r="ZB53" s="348">
        <f t="shared" si="2774"/>
        <v>599.54667481151637</v>
      </c>
      <c r="ZC53" s="348">
        <f t="shared" si="2774"/>
        <v>599.54667481151637</v>
      </c>
      <c r="ZD53" s="348">
        <f t="shared" si="2774"/>
        <v>599.54667481151637</v>
      </c>
      <c r="ZE53" s="348">
        <f t="shared" si="2774"/>
        <v>599.54667481151648</v>
      </c>
      <c r="ZF53" s="348">
        <f t="shared" si="2774"/>
        <v>599.54667481151637</v>
      </c>
      <c r="ZG53" s="348">
        <f t="shared" si="2774"/>
        <v>599.54667481151637</v>
      </c>
      <c r="ZH53" s="348">
        <f t="shared" si="2774"/>
        <v>599.54667481151637</v>
      </c>
      <c r="ZI53" s="348">
        <f t="shared" si="2774"/>
        <v>599.54667481151637</v>
      </c>
      <c r="ZJ53" s="348">
        <f t="shared" si="2774"/>
        <v>599.54667481151637</v>
      </c>
      <c r="ZK53" s="348">
        <f t="shared" si="2774"/>
        <v>599.54667481151637</v>
      </c>
      <c r="ZL53" s="348">
        <f t="shared" si="2774"/>
        <v>599.54667481151648</v>
      </c>
      <c r="ZM53" s="348">
        <f t="shared" si="2774"/>
        <v>599.54667481151637</v>
      </c>
      <c r="ZN53" s="348">
        <f t="shared" si="2774"/>
        <v>599.54667481151637</v>
      </c>
      <c r="ZO53" s="348">
        <f t="shared" si="2774"/>
        <v>599.54667481151637</v>
      </c>
      <c r="ZP53" s="348">
        <f t="shared" si="2774"/>
        <v>599.54667481151637</v>
      </c>
      <c r="ZQ53" s="348">
        <f t="shared" si="2774"/>
        <v>599.54667481151637</v>
      </c>
      <c r="ZR53" s="348">
        <f t="shared" si="2774"/>
        <v>599.54667481151637</v>
      </c>
      <c r="ZS53" s="348">
        <f t="shared" si="2774"/>
        <v>599.54667481151637</v>
      </c>
      <c r="ZT53" s="348">
        <f t="shared" si="2774"/>
        <v>599.54667481151637</v>
      </c>
      <c r="ZU53" s="348">
        <f t="shared" si="2774"/>
        <v>599.54667481151637</v>
      </c>
      <c r="ZV53" s="348">
        <f t="shared" si="2774"/>
        <v>599.54667481151637</v>
      </c>
      <c r="ZW53" s="348">
        <f t="shared" si="2774"/>
        <v>599.54667481151637</v>
      </c>
      <c r="ZX53" s="348">
        <f t="shared" si="2774"/>
        <v>599.54667481151637</v>
      </c>
      <c r="ZY53" s="348">
        <f t="shared" si="2774"/>
        <v>599.54667481151637</v>
      </c>
      <c r="ZZ53" s="348">
        <f t="shared" si="2774"/>
        <v>599.54667481151648</v>
      </c>
      <c r="AAA53" s="348">
        <f t="shared" si="2774"/>
        <v>599.54667481151637</v>
      </c>
      <c r="AAB53" s="348">
        <f t="shared" si="2774"/>
        <v>599.54667481151637</v>
      </c>
      <c r="AAC53" s="348">
        <f t="shared" si="2774"/>
        <v>599.54667481151637</v>
      </c>
      <c r="AAD53" s="348">
        <f t="shared" si="2774"/>
        <v>599.54667481151637</v>
      </c>
      <c r="AAE53" s="348">
        <f t="shared" si="2774"/>
        <v>599.54667481151637</v>
      </c>
      <c r="AAF53" s="348">
        <f t="shared" si="2774"/>
        <v>599.54667481151637</v>
      </c>
      <c r="AAG53" s="348">
        <f t="shared" si="2774"/>
        <v>599.54667481151637</v>
      </c>
      <c r="AAH53" s="348">
        <f t="shared" si="2774"/>
        <v>599.54667481151637</v>
      </c>
      <c r="AAI53" s="348">
        <f t="shared" si="2774"/>
        <v>599.54667481151648</v>
      </c>
      <c r="AAJ53" s="348">
        <f t="shared" si="2774"/>
        <v>599.54667481151637</v>
      </c>
      <c r="AAK53" s="348">
        <f t="shared" si="2774"/>
        <v>599.54667481151637</v>
      </c>
      <c r="AAL53" s="348">
        <f t="shared" si="2774"/>
        <v>599.54667481151637</v>
      </c>
      <c r="AAM53" s="348">
        <f t="shared" si="2774"/>
        <v>599.54667481151637</v>
      </c>
      <c r="AAN53" s="348">
        <f t="shared" si="2774"/>
        <v>599.54667481151637</v>
      </c>
      <c r="AAO53" s="348">
        <f t="shared" si="2774"/>
        <v>599.54667481151637</v>
      </c>
      <c r="AAP53" s="348">
        <f t="shared" si="2774"/>
        <v>599.54667481151648</v>
      </c>
      <c r="AAQ53" s="348">
        <f t="shared" si="2774"/>
        <v>599.54667481151637</v>
      </c>
      <c r="AAR53" s="348">
        <f t="shared" si="2774"/>
        <v>599.54667481151637</v>
      </c>
      <c r="AAS53" s="348">
        <f t="shared" si="2774"/>
        <v>599.54667481151637</v>
      </c>
      <c r="AAT53" s="348">
        <f t="shared" si="2774"/>
        <v>599.54667481151637</v>
      </c>
      <c r="AAU53" s="348">
        <f t="shared" si="2774"/>
        <v>599.54667481151637</v>
      </c>
      <c r="AAV53" s="348">
        <f t="shared" si="2774"/>
        <v>599.54667481151637</v>
      </c>
      <c r="AAW53" s="348">
        <f t="shared" si="2774"/>
        <v>599.54667481151637</v>
      </c>
      <c r="AAX53" s="348">
        <f t="shared" si="2774"/>
        <v>599.54667481151637</v>
      </c>
      <c r="AAY53" s="348">
        <f t="shared" si="2774"/>
        <v>599.54667481151637</v>
      </c>
      <c r="AAZ53" s="348">
        <f t="shared" ref="AAZ53:ACQ53" si="2775">+MY53/MY6</f>
        <v>599.54667481151637</v>
      </c>
      <c r="ABA53" s="348">
        <f t="shared" si="2775"/>
        <v>599.54667481151637</v>
      </c>
      <c r="ABB53" s="348">
        <f t="shared" si="2775"/>
        <v>599.54667481151637</v>
      </c>
      <c r="ABC53" s="348">
        <f t="shared" si="2775"/>
        <v>599.54667481151637</v>
      </c>
      <c r="ABD53" s="348">
        <f t="shared" si="2775"/>
        <v>599.54667481151648</v>
      </c>
      <c r="ABE53" s="348">
        <f t="shared" si="2775"/>
        <v>599.54667481151637</v>
      </c>
      <c r="ABF53" s="348">
        <f t="shared" si="2775"/>
        <v>599.54667481151637</v>
      </c>
      <c r="ABG53" s="348">
        <f t="shared" si="2775"/>
        <v>599.54667481151637</v>
      </c>
      <c r="ABH53" s="348">
        <f t="shared" si="2775"/>
        <v>599.54667481151637</v>
      </c>
      <c r="ABI53" s="348">
        <f t="shared" si="2775"/>
        <v>599.54667481151637</v>
      </c>
      <c r="ABJ53" s="348">
        <f t="shared" si="2775"/>
        <v>599.54667481151637</v>
      </c>
      <c r="ABK53" s="348">
        <f t="shared" si="2775"/>
        <v>599.54667481151637</v>
      </c>
      <c r="ABL53" s="348">
        <f t="shared" si="2775"/>
        <v>599.54667481151637</v>
      </c>
      <c r="ABM53" s="348">
        <f t="shared" si="2775"/>
        <v>599.54667481151637</v>
      </c>
      <c r="ABN53" s="348">
        <f t="shared" si="2775"/>
        <v>599.54667481151648</v>
      </c>
      <c r="ABO53" s="348">
        <f t="shared" si="2775"/>
        <v>599.54667481151637</v>
      </c>
      <c r="ABP53" s="348">
        <f t="shared" si="2775"/>
        <v>599.54667481151637</v>
      </c>
      <c r="ABQ53" s="348">
        <f t="shared" si="2775"/>
        <v>599.54667481151637</v>
      </c>
      <c r="ABR53" s="348">
        <f t="shared" si="2775"/>
        <v>599.54667481151637</v>
      </c>
      <c r="ABS53" s="348">
        <f t="shared" si="2775"/>
        <v>599.54667481151637</v>
      </c>
      <c r="ABT53" s="348">
        <f t="shared" si="2775"/>
        <v>599.54667481151637</v>
      </c>
      <c r="ABU53" s="348">
        <f t="shared" si="2775"/>
        <v>599.54667481151648</v>
      </c>
      <c r="ABV53" s="348">
        <f t="shared" si="2775"/>
        <v>599.54667481151637</v>
      </c>
      <c r="ABW53" s="348">
        <f t="shared" si="2775"/>
        <v>599.54667481151637</v>
      </c>
      <c r="ABX53" s="348">
        <f t="shared" si="2775"/>
        <v>599.54667481151637</v>
      </c>
      <c r="ABY53" s="348">
        <f t="shared" si="2775"/>
        <v>599.54667481151637</v>
      </c>
      <c r="ABZ53" s="348">
        <f t="shared" si="2775"/>
        <v>599.54667481151637</v>
      </c>
      <c r="ACA53" s="348">
        <f t="shared" si="2775"/>
        <v>599.54667481151637</v>
      </c>
      <c r="ACB53" s="348">
        <f t="shared" si="2775"/>
        <v>599.54667481151637</v>
      </c>
      <c r="ACC53" s="348">
        <f t="shared" si="2775"/>
        <v>599.54667481151637</v>
      </c>
      <c r="ACD53" s="348">
        <f t="shared" si="2775"/>
        <v>599.54667481151637</v>
      </c>
      <c r="ACE53" s="348">
        <f t="shared" si="2775"/>
        <v>599.54667481151637</v>
      </c>
      <c r="ACF53" s="348">
        <f t="shared" si="2775"/>
        <v>599.54667481151637</v>
      </c>
      <c r="ACG53" s="348">
        <f t="shared" si="2775"/>
        <v>599.54667481151637</v>
      </c>
      <c r="ACH53" s="348">
        <f t="shared" si="2775"/>
        <v>599.54667481151637</v>
      </c>
      <c r="ACI53" s="348">
        <f t="shared" si="2775"/>
        <v>599.54667481151648</v>
      </c>
      <c r="ACJ53" s="348">
        <f t="shared" si="2775"/>
        <v>599.54667481151637</v>
      </c>
      <c r="ACK53" s="348">
        <f t="shared" si="2775"/>
        <v>599.54667481151637</v>
      </c>
      <c r="ACL53" s="348">
        <f t="shared" si="2775"/>
        <v>599.54667481151637</v>
      </c>
      <c r="ACM53" s="348">
        <f t="shared" si="2775"/>
        <v>599.54667481151637</v>
      </c>
      <c r="ACN53" s="348">
        <f t="shared" si="2775"/>
        <v>599.54667481151637</v>
      </c>
      <c r="ACO53" s="348">
        <f t="shared" si="2775"/>
        <v>599.54667481151637</v>
      </c>
      <c r="ACP53" s="348">
        <f t="shared" si="2775"/>
        <v>599.54667481151637</v>
      </c>
      <c r="ACQ53" s="348">
        <f t="shared" si="2775"/>
        <v>599.54667481151637</v>
      </c>
    </row>
    <row r="54" spans="1:877" x14ac:dyDescent="0.2">
      <c r="A54" s="367" t="s">
        <v>144</v>
      </c>
      <c r="B54" s="360">
        <f>+B45*B26/100</f>
        <v>524.47499999999991</v>
      </c>
      <c r="C54" s="360">
        <f t="shared" ref="C54:M54" si="2776">+C45*C26/100</f>
        <v>650.34899999999982</v>
      </c>
      <c r="D54" s="360">
        <f t="shared" si="2776"/>
        <v>587.41199999999992</v>
      </c>
      <c r="E54" s="360">
        <f t="shared" si="2776"/>
        <v>941.93328883499987</v>
      </c>
      <c r="F54" s="360">
        <f t="shared" si="2776"/>
        <v>944.05499999999984</v>
      </c>
      <c r="G54" s="360">
        <f t="shared" si="2776"/>
        <v>975.52349999999979</v>
      </c>
      <c r="H54" s="360">
        <f t="shared" si="2776"/>
        <v>1258.7399999999998</v>
      </c>
      <c r="I54" s="360">
        <f t="shared" si="2776"/>
        <v>1300.6979999999996</v>
      </c>
      <c r="J54" s="360">
        <f t="shared" si="2776"/>
        <v>1300.6979999999996</v>
      </c>
      <c r="K54" s="360">
        <f t="shared" si="2776"/>
        <v>1258.7399999999998</v>
      </c>
      <c r="L54" s="360">
        <f t="shared" si="2776"/>
        <v>1300.6979999999996</v>
      </c>
      <c r="M54" s="360">
        <f t="shared" si="2776"/>
        <v>1510.4880000000003</v>
      </c>
      <c r="N54" s="347">
        <f t="shared" si="2714"/>
        <v>1762.2359999999994</v>
      </c>
      <c r="O54" s="348">
        <f t="shared" si="2715"/>
        <v>2861.5117888349996</v>
      </c>
      <c r="P54" s="348">
        <f t="shared" si="2716"/>
        <v>3860.1359999999986</v>
      </c>
      <c r="Q54" s="348">
        <f t="shared" si="2717"/>
        <v>4069.9259999999995</v>
      </c>
      <c r="R54" s="347">
        <f>+SUM($B$54:B54)</f>
        <v>524.47499999999991</v>
      </c>
      <c r="S54" s="348">
        <f>+SUM($B$54:C54)</f>
        <v>1174.8239999999996</v>
      </c>
      <c r="T54" s="348">
        <f>+SUM($B$54:D54)</f>
        <v>1762.2359999999994</v>
      </c>
      <c r="U54" s="348">
        <f>+SUM($B$54:E54)</f>
        <v>2704.1692888349994</v>
      </c>
      <c r="V54" s="348">
        <f>+SUM($B$54:F54)</f>
        <v>3648.2242888349992</v>
      </c>
      <c r="W54" s="348">
        <f>+SUM($B$54:G54)</f>
        <v>4623.7477888349986</v>
      </c>
      <c r="X54" s="348">
        <f>+SUM($B$54:H54)</f>
        <v>5882.4877888349984</v>
      </c>
      <c r="Y54" s="348">
        <f>+SUM($B$54:I54)</f>
        <v>7183.1857888349978</v>
      </c>
      <c r="Z54" s="348">
        <f>+SUM($B$54:J54)</f>
        <v>8483.8837888349972</v>
      </c>
      <c r="AA54" s="348">
        <f>+SUM($B$54:K54)</f>
        <v>9742.623788834997</v>
      </c>
      <c r="AB54" s="348">
        <f>+SUM($B$54:L54)</f>
        <v>11043.321788834997</v>
      </c>
      <c r="AC54" s="349">
        <f>+SUM($B$54:M54)</f>
        <v>12553.809788834998</v>
      </c>
      <c r="AD54" s="334">
        <f>+B54/AD6</f>
        <v>20.978999999999996</v>
      </c>
      <c r="AE54" s="334">
        <f t="shared" ref="AE54:AO54" si="2777">+C54/AE6</f>
        <v>20.978999999999996</v>
      </c>
      <c r="AF54" s="334">
        <f t="shared" si="2777"/>
        <v>20.978999999999996</v>
      </c>
      <c r="AG54" s="334">
        <f t="shared" si="2777"/>
        <v>30.384944801129027</v>
      </c>
      <c r="AH54" s="334">
        <f t="shared" si="2777"/>
        <v>31.468499999999995</v>
      </c>
      <c r="AI54" s="334">
        <f t="shared" si="2777"/>
        <v>31.468499999999992</v>
      </c>
      <c r="AJ54" s="334">
        <f t="shared" si="2777"/>
        <v>41.957999999999991</v>
      </c>
      <c r="AK54" s="334">
        <f t="shared" si="2777"/>
        <v>41.957999999999991</v>
      </c>
      <c r="AL54" s="334">
        <f t="shared" si="2777"/>
        <v>41.957999999999991</v>
      </c>
      <c r="AM54" s="334">
        <f t="shared" si="2777"/>
        <v>41.957999999999991</v>
      </c>
      <c r="AN54" s="334">
        <f t="shared" si="2777"/>
        <v>41.957999999999991</v>
      </c>
      <c r="AO54" s="334">
        <f t="shared" si="2777"/>
        <v>41.958000000000006</v>
      </c>
      <c r="AP54" s="347">
        <f>+$AD$54*AP6</f>
        <v>20.978999999999996</v>
      </c>
      <c r="AQ54" s="348">
        <f t="shared" ref="AQ54:BN54" si="2778">+$AD$54*AQ6</f>
        <v>41.957999999999991</v>
      </c>
      <c r="AR54" s="348">
        <f t="shared" si="2778"/>
        <v>62.936999999999983</v>
      </c>
      <c r="AS54" s="348">
        <f t="shared" si="2778"/>
        <v>83.915999999999983</v>
      </c>
      <c r="AT54" s="348">
        <f t="shared" si="2778"/>
        <v>104.89499999999998</v>
      </c>
      <c r="AU54" s="348">
        <f t="shared" si="2778"/>
        <v>125.87399999999997</v>
      </c>
      <c r="AV54" s="348">
        <f t="shared" si="2778"/>
        <v>146.85299999999998</v>
      </c>
      <c r="AW54" s="348">
        <f t="shared" si="2778"/>
        <v>167.83199999999997</v>
      </c>
      <c r="AX54" s="348">
        <f t="shared" si="2778"/>
        <v>188.81099999999995</v>
      </c>
      <c r="AY54" s="348">
        <f t="shared" si="2778"/>
        <v>209.78999999999996</v>
      </c>
      <c r="AZ54" s="348">
        <f t="shared" si="2778"/>
        <v>230.76899999999995</v>
      </c>
      <c r="BA54" s="348">
        <f t="shared" si="2778"/>
        <v>251.74799999999993</v>
      </c>
      <c r="BB54" s="348">
        <f t="shared" si="2778"/>
        <v>272.72699999999992</v>
      </c>
      <c r="BC54" s="348">
        <f t="shared" si="2778"/>
        <v>293.70599999999996</v>
      </c>
      <c r="BD54" s="348">
        <f t="shared" si="2778"/>
        <v>314.68499999999995</v>
      </c>
      <c r="BE54" s="348">
        <f t="shared" si="2778"/>
        <v>335.66399999999993</v>
      </c>
      <c r="BF54" s="348">
        <f t="shared" si="2778"/>
        <v>356.64299999999992</v>
      </c>
      <c r="BG54" s="348">
        <f t="shared" si="2778"/>
        <v>377.6219999999999</v>
      </c>
      <c r="BH54" s="348">
        <f t="shared" si="2778"/>
        <v>398.60099999999994</v>
      </c>
      <c r="BI54" s="348">
        <f t="shared" si="2778"/>
        <v>419.57999999999993</v>
      </c>
      <c r="BJ54" s="348">
        <f t="shared" si="2778"/>
        <v>440.55899999999991</v>
      </c>
      <c r="BK54" s="348">
        <f t="shared" si="2778"/>
        <v>461.5379999999999</v>
      </c>
      <c r="BL54" s="348">
        <f t="shared" si="2778"/>
        <v>482.51699999999988</v>
      </c>
      <c r="BM54" s="348">
        <f t="shared" si="2778"/>
        <v>503.49599999999987</v>
      </c>
      <c r="BN54" s="349">
        <f t="shared" si="2778"/>
        <v>524.47499999999991</v>
      </c>
      <c r="BO54" s="347">
        <f t="shared" ref="BO54:CS54" si="2779">+$AE$54*BO6</f>
        <v>20.978999999999996</v>
      </c>
      <c r="BP54" s="348">
        <f t="shared" si="2779"/>
        <v>41.957999999999991</v>
      </c>
      <c r="BQ54" s="348">
        <f t="shared" si="2779"/>
        <v>62.936999999999983</v>
      </c>
      <c r="BR54" s="348">
        <f t="shared" si="2779"/>
        <v>83.915999999999983</v>
      </c>
      <c r="BS54" s="348">
        <f t="shared" si="2779"/>
        <v>104.89499999999998</v>
      </c>
      <c r="BT54" s="348">
        <f t="shared" si="2779"/>
        <v>125.87399999999997</v>
      </c>
      <c r="BU54" s="348">
        <f t="shared" si="2779"/>
        <v>146.85299999999998</v>
      </c>
      <c r="BV54" s="348">
        <f t="shared" si="2779"/>
        <v>167.83199999999997</v>
      </c>
      <c r="BW54" s="348">
        <f t="shared" si="2779"/>
        <v>188.81099999999995</v>
      </c>
      <c r="BX54" s="348">
        <f t="shared" si="2779"/>
        <v>209.78999999999996</v>
      </c>
      <c r="BY54" s="348">
        <f t="shared" si="2779"/>
        <v>230.76899999999995</v>
      </c>
      <c r="BZ54" s="348">
        <f t="shared" si="2779"/>
        <v>251.74799999999993</v>
      </c>
      <c r="CA54" s="348">
        <f t="shared" si="2779"/>
        <v>272.72699999999992</v>
      </c>
      <c r="CB54" s="348">
        <f t="shared" si="2779"/>
        <v>293.70599999999996</v>
      </c>
      <c r="CC54" s="348">
        <f t="shared" si="2779"/>
        <v>314.68499999999995</v>
      </c>
      <c r="CD54" s="348">
        <f t="shared" si="2779"/>
        <v>335.66399999999993</v>
      </c>
      <c r="CE54" s="348">
        <f t="shared" si="2779"/>
        <v>356.64299999999992</v>
      </c>
      <c r="CF54" s="348">
        <f t="shared" si="2779"/>
        <v>377.6219999999999</v>
      </c>
      <c r="CG54" s="348">
        <f t="shared" si="2779"/>
        <v>398.60099999999994</v>
      </c>
      <c r="CH54" s="348">
        <f t="shared" si="2779"/>
        <v>419.57999999999993</v>
      </c>
      <c r="CI54" s="348">
        <f t="shared" si="2779"/>
        <v>440.55899999999991</v>
      </c>
      <c r="CJ54" s="348">
        <f t="shared" si="2779"/>
        <v>461.5379999999999</v>
      </c>
      <c r="CK54" s="348">
        <f t="shared" si="2779"/>
        <v>482.51699999999988</v>
      </c>
      <c r="CL54" s="348">
        <f t="shared" si="2779"/>
        <v>503.49599999999987</v>
      </c>
      <c r="CM54" s="348">
        <f t="shared" si="2779"/>
        <v>524.47499999999991</v>
      </c>
      <c r="CN54" s="348">
        <f t="shared" si="2779"/>
        <v>545.45399999999984</v>
      </c>
      <c r="CO54" s="348">
        <f t="shared" si="2779"/>
        <v>566.43299999999988</v>
      </c>
      <c r="CP54" s="348">
        <f t="shared" si="2779"/>
        <v>587.41199999999992</v>
      </c>
      <c r="CQ54" s="348">
        <f t="shared" si="2779"/>
        <v>608.39099999999985</v>
      </c>
      <c r="CR54" s="348">
        <f t="shared" si="2779"/>
        <v>629.36999999999989</v>
      </c>
      <c r="CS54" s="349">
        <f t="shared" si="2779"/>
        <v>650.34899999999982</v>
      </c>
      <c r="CT54" s="347">
        <f t="shared" ref="CT54:DU54" si="2780">+$AF$54*CT6</f>
        <v>20.978999999999996</v>
      </c>
      <c r="CU54" s="348">
        <f t="shared" si="2780"/>
        <v>41.957999999999991</v>
      </c>
      <c r="CV54" s="348">
        <f t="shared" si="2780"/>
        <v>62.936999999999983</v>
      </c>
      <c r="CW54" s="348">
        <f t="shared" si="2780"/>
        <v>83.915999999999983</v>
      </c>
      <c r="CX54" s="348">
        <f t="shared" si="2780"/>
        <v>104.89499999999998</v>
      </c>
      <c r="CY54" s="348">
        <f t="shared" si="2780"/>
        <v>125.87399999999997</v>
      </c>
      <c r="CZ54" s="348">
        <f t="shared" si="2780"/>
        <v>146.85299999999998</v>
      </c>
      <c r="DA54" s="348">
        <f t="shared" si="2780"/>
        <v>167.83199999999997</v>
      </c>
      <c r="DB54" s="348">
        <f t="shared" si="2780"/>
        <v>188.81099999999995</v>
      </c>
      <c r="DC54" s="348">
        <f t="shared" si="2780"/>
        <v>209.78999999999996</v>
      </c>
      <c r="DD54" s="348">
        <f t="shared" si="2780"/>
        <v>230.76899999999995</v>
      </c>
      <c r="DE54" s="348">
        <f t="shared" si="2780"/>
        <v>251.74799999999993</v>
      </c>
      <c r="DF54" s="348">
        <f t="shared" si="2780"/>
        <v>272.72699999999992</v>
      </c>
      <c r="DG54" s="348">
        <f t="shared" si="2780"/>
        <v>293.70599999999996</v>
      </c>
      <c r="DH54" s="348">
        <f t="shared" si="2780"/>
        <v>314.68499999999995</v>
      </c>
      <c r="DI54" s="348">
        <f t="shared" si="2780"/>
        <v>335.66399999999993</v>
      </c>
      <c r="DJ54" s="348">
        <f t="shared" si="2780"/>
        <v>356.64299999999992</v>
      </c>
      <c r="DK54" s="348">
        <f t="shared" si="2780"/>
        <v>377.6219999999999</v>
      </c>
      <c r="DL54" s="348">
        <f t="shared" si="2780"/>
        <v>398.60099999999994</v>
      </c>
      <c r="DM54" s="348">
        <f t="shared" si="2780"/>
        <v>419.57999999999993</v>
      </c>
      <c r="DN54" s="348">
        <f t="shared" si="2780"/>
        <v>440.55899999999991</v>
      </c>
      <c r="DO54" s="348">
        <f t="shared" si="2780"/>
        <v>461.5379999999999</v>
      </c>
      <c r="DP54" s="348">
        <f t="shared" si="2780"/>
        <v>482.51699999999988</v>
      </c>
      <c r="DQ54" s="348">
        <f t="shared" si="2780"/>
        <v>503.49599999999987</v>
      </c>
      <c r="DR54" s="348">
        <f t="shared" si="2780"/>
        <v>524.47499999999991</v>
      </c>
      <c r="DS54" s="348">
        <f t="shared" si="2780"/>
        <v>545.45399999999984</v>
      </c>
      <c r="DT54" s="348">
        <f t="shared" si="2780"/>
        <v>566.43299999999988</v>
      </c>
      <c r="DU54" s="348">
        <f t="shared" si="2780"/>
        <v>587.41199999999992</v>
      </c>
      <c r="DV54" s="347">
        <f t="shared" ref="DV54:EZ54" si="2781">+$AG$54*DV6</f>
        <v>30.384944801129027</v>
      </c>
      <c r="DW54" s="348">
        <f t="shared" si="2781"/>
        <v>60.769889602258054</v>
      </c>
      <c r="DX54" s="348">
        <f t="shared" si="2781"/>
        <v>91.154834403387085</v>
      </c>
      <c r="DY54" s="348">
        <f t="shared" si="2781"/>
        <v>121.53977920451611</v>
      </c>
      <c r="DZ54" s="348">
        <f t="shared" si="2781"/>
        <v>151.92472400564515</v>
      </c>
      <c r="EA54" s="348">
        <f t="shared" si="2781"/>
        <v>182.30966880677417</v>
      </c>
      <c r="EB54" s="348">
        <f t="shared" si="2781"/>
        <v>212.69461360790319</v>
      </c>
      <c r="EC54" s="348">
        <f t="shared" si="2781"/>
        <v>243.07955840903222</v>
      </c>
      <c r="ED54" s="348">
        <f t="shared" si="2781"/>
        <v>273.46450321016124</v>
      </c>
      <c r="EE54" s="348">
        <f t="shared" si="2781"/>
        <v>303.84944801129029</v>
      </c>
      <c r="EF54" s="348">
        <f t="shared" si="2781"/>
        <v>334.23439281241929</v>
      </c>
      <c r="EG54" s="348">
        <f t="shared" si="2781"/>
        <v>364.61933761354834</v>
      </c>
      <c r="EH54" s="348">
        <f t="shared" si="2781"/>
        <v>395.00428241467733</v>
      </c>
      <c r="EI54" s="348">
        <f t="shared" si="2781"/>
        <v>425.38922721580639</v>
      </c>
      <c r="EJ54" s="348">
        <f t="shared" si="2781"/>
        <v>455.77417201693538</v>
      </c>
      <c r="EK54" s="348">
        <f t="shared" si="2781"/>
        <v>486.15911681806443</v>
      </c>
      <c r="EL54" s="348">
        <f t="shared" si="2781"/>
        <v>516.54406161919349</v>
      </c>
      <c r="EM54" s="348">
        <f t="shared" si="2781"/>
        <v>546.92900642032248</v>
      </c>
      <c r="EN54" s="348">
        <f t="shared" si="2781"/>
        <v>577.31395122145148</v>
      </c>
      <c r="EO54" s="348">
        <f t="shared" si="2781"/>
        <v>607.69889602258058</v>
      </c>
      <c r="EP54" s="348">
        <f t="shared" si="2781"/>
        <v>638.08384082370958</v>
      </c>
      <c r="EQ54" s="348">
        <f t="shared" si="2781"/>
        <v>668.46878562483857</v>
      </c>
      <c r="ER54" s="348">
        <f t="shared" si="2781"/>
        <v>698.85373042596757</v>
      </c>
      <c r="ES54" s="348">
        <f t="shared" si="2781"/>
        <v>729.23867522709668</v>
      </c>
      <c r="ET54" s="348">
        <f t="shared" si="2781"/>
        <v>759.62362002822567</v>
      </c>
      <c r="EU54" s="348">
        <f t="shared" si="2781"/>
        <v>790.00856482935467</v>
      </c>
      <c r="EV54" s="348">
        <f t="shared" si="2781"/>
        <v>820.39350963048378</v>
      </c>
      <c r="EW54" s="348">
        <f t="shared" si="2781"/>
        <v>850.77845443161277</v>
      </c>
      <c r="EX54" s="348">
        <f t="shared" si="2781"/>
        <v>881.16339923274177</v>
      </c>
      <c r="EY54" s="348">
        <f t="shared" si="2781"/>
        <v>911.54834403387076</v>
      </c>
      <c r="EZ54" s="348">
        <f t="shared" si="2781"/>
        <v>941.93328883499987</v>
      </c>
      <c r="FA54" s="347">
        <f t="shared" ref="FA54:GD54" si="2782">+$AH$54*FA6</f>
        <v>31.468499999999995</v>
      </c>
      <c r="FB54" s="348">
        <f t="shared" si="2782"/>
        <v>62.936999999999991</v>
      </c>
      <c r="FC54" s="348">
        <f t="shared" si="2782"/>
        <v>94.405499999999989</v>
      </c>
      <c r="FD54" s="348">
        <f t="shared" si="2782"/>
        <v>125.87399999999998</v>
      </c>
      <c r="FE54" s="348">
        <f t="shared" si="2782"/>
        <v>157.34249999999997</v>
      </c>
      <c r="FF54" s="348">
        <f t="shared" si="2782"/>
        <v>188.81099999999998</v>
      </c>
      <c r="FG54" s="348">
        <f t="shared" si="2782"/>
        <v>220.27949999999996</v>
      </c>
      <c r="FH54" s="348">
        <f t="shared" si="2782"/>
        <v>251.74799999999996</v>
      </c>
      <c r="FI54" s="348">
        <f t="shared" si="2782"/>
        <v>283.21649999999994</v>
      </c>
      <c r="FJ54" s="348">
        <f t="shared" si="2782"/>
        <v>314.68499999999995</v>
      </c>
      <c r="FK54" s="348">
        <f t="shared" si="2782"/>
        <v>346.15349999999995</v>
      </c>
      <c r="FL54" s="348">
        <f t="shared" si="2782"/>
        <v>377.62199999999996</v>
      </c>
      <c r="FM54" s="348">
        <f t="shared" si="2782"/>
        <v>409.09049999999996</v>
      </c>
      <c r="FN54" s="348">
        <f t="shared" si="2782"/>
        <v>440.55899999999991</v>
      </c>
      <c r="FO54" s="348">
        <f t="shared" si="2782"/>
        <v>472.02749999999992</v>
      </c>
      <c r="FP54" s="348">
        <f t="shared" si="2782"/>
        <v>503.49599999999992</v>
      </c>
      <c r="FQ54" s="348">
        <f t="shared" si="2782"/>
        <v>534.96449999999993</v>
      </c>
      <c r="FR54" s="348">
        <f t="shared" si="2782"/>
        <v>566.43299999999988</v>
      </c>
      <c r="FS54" s="348">
        <f t="shared" si="2782"/>
        <v>597.90149999999994</v>
      </c>
      <c r="FT54" s="348">
        <f t="shared" si="2782"/>
        <v>629.36999999999989</v>
      </c>
      <c r="FU54" s="348">
        <f t="shared" si="2782"/>
        <v>660.83849999999995</v>
      </c>
      <c r="FV54" s="348">
        <f t="shared" si="2782"/>
        <v>692.3069999999999</v>
      </c>
      <c r="FW54" s="348">
        <f t="shared" si="2782"/>
        <v>723.77549999999985</v>
      </c>
      <c r="FX54" s="348">
        <f t="shared" si="2782"/>
        <v>755.24399999999991</v>
      </c>
      <c r="FY54" s="348">
        <f t="shared" si="2782"/>
        <v>786.71249999999986</v>
      </c>
      <c r="FZ54" s="348">
        <f t="shared" si="2782"/>
        <v>818.18099999999993</v>
      </c>
      <c r="GA54" s="348">
        <f t="shared" si="2782"/>
        <v>849.64949999999988</v>
      </c>
      <c r="GB54" s="348">
        <f t="shared" si="2782"/>
        <v>881.11799999999982</v>
      </c>
      <c r="GC54" s="348">
        <f t="shared" si="2782"/>
        <v>912.58649999999989</v>
      </c>
      <c r="GD54" s="348">
        <f t="shared" si="2782"/>
        <v>944.05499999999984</v>
      </c>
      <c r="GE54" s="347">
        <f t="shared" ref="GE54:HI54" si="2783">+$AI$54*GE6</f>
        <v>31.468499999999992</v>
      </c>
      <c r="GF54" s="348">
        <f t="shared" si="2783"/>
        <v>62.936999999999983</v>
      </c>
      <c r="GG54" s="348">
        <f t="shared" si="2783"/>
        <v>94.405499999999975</v>
      </c>
      <c r="GH54" s="348">
        <f t="shared" si="2783"/>
        <v>125.87399999999997</v>
      </c>
      <c r="GI54" s="348">
        <f t="shared" si="2783"/>
        <v>157.34249999999997</v>
      </c>
      <c r="GJ54" s="348">
        <f t="shared" si="2783"/>
        <v>188.81099999999995</v>
      </c>
      <c r="GK54" s="348">
        <f t="shared" si="2783"/>
        <v>220.27949999999993</v>
      </c>
      <c r="GL54" s="348">
        <f t="shared" si="2783"/>
        <v>251.74799999999993</v>
      </c>
      <c r="GM54" s="348">
        <f t="shared" si="2783"/>
        <v>283.21649999999994</v>
      </c>
      <c r="GN54" s="348">
        <f t="shared" si="2783"/>
        <v>314.68499999999995</v>
      </c>
      <c r="GO54" s="348">
        <f t="shared" si="2783"/>
        <v>346.15349999999989</v>
      </c>
      <c r="GP54" s="348">
        <f t="shared" si="2783"/>
        <v>377.6219999999999</v>
      </c>
      <c r="GQ54" s="348">
        <f t="shared" si="2783"/>
        <v>409.09049999999991</v>
      </c>
      <c r="GR54" s="348">
        <f t="shared" si="2783"/>
        <v>440.55899999999986</v>
      </c>
      <c r="GS54" s="348">
        <f t="shared" si="2783"/>
        <v>472.02749999999986</v>
      </c>
      <c r="GT54" s="348">
        <f t="shared" si="2783"/>
        <v>503.49599999999987</v>
      </c>
      <c r="GU54" s="348">
        <f t="shared" si="2783"/>
        <v>534.96449999999982</v>
      </c>
      <c r="GV54" s="348">
        <f t="shared" si="2783"/>
        <v>566.43299999999988</v>
      </c>
      <c r="GW54" s="348">
        <f t="shared" si="2783"/>
        <v>597.90149999999983</v>
      </c>
      <c r="GX54" s="348">
        <f t="shared" si="2783"/>
        <v>629.36999999999989</v>
      </c>
      <c r="GY54" s="348">
        <f t="shared" si="2783"/>
        <v>660.83849999999984</v>
      </c>
      <c r="GZ54" s="348">
        <f t="shared" si="2783"/>
        <v>692.30699999999979</v>
      </c>
      <c r="HA54" s="348">
        <f t="shared" si="2783"/>
        <v>723.77549999999985</v>
      </c>
      <c r="HB54" s="348">
        <f t="shared" si="2783"/>
        <v>755.2439999999998</v>
      </c>
      <c r="HC54" s="348">
        <f t="shared" si="2783"/>
        <v>786.71249999999975</v>
      </c>
      <c r="HD54" s="348">
        <f t="shared" si="2783"/>
        <v>818.18099999999981</v>
      </c>
      <c r="HE54" s="348">
        <f t="shared" si="2783"/>
        <v>849.64949999999976</v>
      </c>
      <c r="HF54" s="348">
        <f t="shared" si="2783"/>
        <v>881.11799999999971</v>
      </c>
      <c r="HG54" s="348">
        <f t="shared" si="2783"/>
        <v>912.58649999999977</v>
      </c>
      <c r="HH54" s="348">
        <f t="shared" si="2783"/>
        <v>944.05499999999972</v>
      </c>
      <c r="HI54" s="349">
        <f t="shared" si="2783"/>
        <v>975.52349999999979</v>
      </c>
      <c r="HJ54" s="347">
        <f t="shared" ref="HJ54:IM54" si="2784">+$AJ$54*HJ6</f>
        <v>41.957999999999991</v>
      </c>
      <c r="HK54" s="348">
        <f t="shared" si="2784"/>
        <v>83.915999999999983</v>
      </c>
      <c r="HL54" s="348">
        <f t="shared" si="2784"/>
        <v>125.87399999999997</v>
      </c>
      <c r="HM54" s="348">
        <f t="shared" si="2784"/>
        <v>167.83199999999997</v>
      </c>
      <c r="HN54" s="348">
        <f t="shared" si="2784"/>
        <v>209.78999999999996</v>
      </c>
      <c r="HO54" s="348">
        <f t="shared" si="2784"/>
        <v>251.74799999999993</v>
      </c>
      <c r="HP54" s="348">
        <f t="shared" si="2784"/>
        <v>293.70599999999996</v>
      </c>
      <c r="HQ54" s="348">
        <f t="shared" si="2784"/>
        <v>335.66399999999993</v>
      </c>
      <c r="HR54" s="348">
        <f t="shared" si="2784"/>
        <v>377.6219999999999</v>
      </c>
      <c r="HS54" s="348">
        <f t="shared" si="2784"/>
        <v>419.57999999999993</v>
      </c>
      <c r="HT54" s="348">
        <f t="shared" si="2784"/>
        <v>461.5379999999999</v>
      </c>
      <c r="HU54" s="348">
        <f t="shared" si="2784"/>
        <v>503.49599999999987</v>
      </c>
      <c r="HV54" s="348">
        <f t="shared" si="2784"/>
        <v>545.45399999999984</v>
      </c>
      <c r="HW54" s="348">
        <f t="shared" si="2784"/>
        <v>587.41199999999992</v>
      </c>
      <c r="HX54" s="348">
        <f t="shared" si="2784"/>
        <v>629.36999999999989</v>
      </c>
      <c r="HY54" s="348">
        <f t="shared" si="2784"/>
        <v>671.32799999999986</v>
      </c>
      <c r="HZ54" s="348">
        <f t="shared" si="2784"/>
        <v>713.28599999999983</v>
      </c>
      <c r="IA54" s="348">
        <f t="shared" si="2784"/>
        <v>755.2439999999998</v>
      </c>
      <c r="IB54" s="348">
        <f t="shared" si="2784"/>
        <v>797.20199999999988</v>
      </c>
      <c r="IC54" s="348">
        <f t="shared" si="2784"/>
        <v>839.15999999999985</v>
      </c>
      <c r="ID54" s="348">
        <f t="shared" si="2784"/>
        <v>881.11799999999982</v>
      </c>
      <c r="IE54" s="348">
        <f t="shared" si="2784"/>
        <v>923.07599999999979</v>
      </c>
      <c r="IF54" s="348">
        <f t="shared" si="2784"/>
        <v>965.03399999999976</v>
      </c>
      <c r="IG54" s="348">
        <f t="shared" si="2784"/>
        <v>1006.9919999999997</v>
      </c>
      <c r="IH54" s="348">
        <f t="shared" si="2784"/>
        <v>1048.9499999999998</v>
      </c>
      <c r="II54" s="348">
        <f t="shared" si="2784"/>
        <v>1090.9079999999997</v>
      </c>
      <c r="IJ54" s="348">
        <f t="shared" si="2784"/>
        <v>1132.8659999999998</v>
      </c>
      <c r="IK54" s="348">
        <f t="shared" si="2784"/>
        <v>1174.8239999999998</v>
      </c>
      <c r="IL54" s="348">
        <f t="shared" si="2784"/>
        <v>1216.7819999999997</v>
      </c>
      <c r="IM54" s="348">
        <f t="shared" si="2784"/>
        <v>1258.7399999999998</v>
      </c>
      <c r="IN54" s="347">
        <f t="shared" ref="IN54:JR54" si="2785">+$AK$54*IN6</f>
        <v>41.957999999999991</v>
      </c>
      <c r="IO54" s="348">
        <f t="shared" si="2785"/>
        <v>83.915999999999983</v>
      </c>
      <c r="IP54" s="348">
        <f t="shared" si="2785"/>
        <v>125.87399999999997</v>
      </c>
      <c r="IQ54" s="348">
        <f t="shared" si="2785"/>
        <v>167.83199999999997</v>
      </c>
      <c r="IR54" s="348">
        <f t="shared" si="2785"/>
        <v>209.78999999999996</v>
      </c>
      <c r="IS54" s="348">
        <f t="shared" si="2785"/>
        <v>251.74799999999993</v>
      </c>
      <c r="IT54" s="348">
        <f t="shared" si="2785"/>
        <v>293.70599999999996</v>
      </c>
      <c r="IU54" s="348">
        <f t="shared" si="2785"/>
        <v>335.66399999999993</v>
      </c>
      <c r="IV54" s="348">
        <f t="shared" si="2785"/>
        <v>377.6219999999999</v>
      </c>
      <c r="IW54" s="348">
        <f t="shared" si="2785"/>
        <v>419.57999999999993</v>
      </c>
      <c r="IX54" s="348">
        <f t="shared" si="2785"/>
        <v>461.5379999999999</v>
      </c>
      <c r="IY54" s="348">
        <f t="shared" si="2785"/>
        <v>503.49599999999987</v>
      </c>
      <c r="IZ54" s="348">
        <f t="shared" si="2785"/>
        <v>545.45399999999984</v>
      </c>
      <c r="JA54" s="348">
        <f t="shared" si="2785"/>
        <v>587.41199999999992</v>
      </c>
      <c r="JB54" s="348">
        <f t="shared" si="2785"/>
        <v>629.36999999999989</v>
      </c>
      <c r="JC54" s="348">
        <f t="shared" si="2785"/>
        <v>671.32799999999986</v>
      </c>
      <c r="JD54" s="348">
        <f t="shared" si="2785"/>
        <v>713.28599999999983</v>
      </c>
      <c r="JE54" s="348">
        <f t="shared" si="2785"/>
        <v>755.2439999999998</v>
      </c>
      <c r="JF54" s="348">
        <f t="shared" si="2785"/>
        <v>797.20199999999988</v>
      </c>
      <c r="JG54" s="348">
        <f t="shared" si="2785"/>
        <v>839.15999999999985</v>
      </c>
      <c r="JH54" s="348">
        <f t="shared" si="2785"/>
        <v>881.11799999999982</v>
      </c>
      <c r="JI54" s="348">
        <f t="shared" si="2785"/>
        <v>923.07599999999979</v>
      </c>
      <c r="JJ54" s="348">
        <f t="shared" si="2785"/>
        <v>965.03399999999976</v>
      </c>
      <c r="JK54" s="348">
        <f t="shared" si="2785"/>
        <v>1006.9919999999997</v>
      </c>
      <c r="JL54" s="348">
        <f t="shared" si="2785"/>
        <v>1048.9499999999998</v>
      </c>
      <c r="JM54" s="348">
        <f t="shared" si="2785"/>
        <v>1090.9079999999997</v>
      </c>
      <c r="JN54" s="348">
        <f t="shared" si="2785"/>
        <v>1132.8659999999998</v>
      </c>
      <c r="JO54" s="348">
        <f t="shared" si="2785"/>
        <v>1174.8239999999998</v>
      </c>
      <c r="JP54" s="348">
        <f t="shared" si="2785"/>
        <v>1216.7819999999997</v>
      </c>
      <c r="JQ54" s="348">
        <f t="shared" si="2785"/>
        <v>1258.7399999999998</v>
      </c>
      <c r="JR54" s="349">
        <f t="shared" si="2785"/>
        <v>1300.6979999999996</v>
      </c>
      <c r="JS54" s="347">
        <f t="shared" ref="JS54:KW54" si="2786">+$AL$54*JS6</f>
        <v>41.957999999999991</v>
      </c>
      <c r="JT54" s="348">
        <f t="shared" si="2786"/>
        <v>83.915999999999983</v>
      </c>
      <c r="JU54" s="348">
        <f t="shared" si="2786"/>
        <v>125.87399999999997</v>
      </c>
      <c r="JV54" s="348">
        <f t="shared" si="2786"/>
        <v>167.83199999999997</v>
      </c>
      <c r="JW54" s="348">
        <f t="shared" si="2786"/>
        <v>209.78999999999996</v>
      </c>
      <c r="JX54" s="348">
        <f t="shared" si="2786"/>
        <v>251.74799999999993</v>
      </c>
      <c r="JY54" s="348">
        <f t="shared" si="2786"/>
        <v>293.70599999999996</v>
      </c>
      <c r="JZ54" s="348">
        <f t="shared" si="2786"/>
        <v>335.66399999999993</v>
      </c>
      <c r="KA54" s="348">
        <f t="shared" si="2786"/>
        <v>377.6219999999999</v>
      </c>
      <c r="KB54" s="348">
        <f t="shared" si="2786"/>
        <v>419.57999999999993</v>
      </c>
      <c r="KC54" s="348">
        <f t="shared" si="2786"/>
        <v>461.5379999999999</v>
      </c>
      <c r="KD54" s="348">
        <f t="shared" si="2786"/>
        <v>503.49599999999987</v>
      </c>
      <c r="KE54" s="348">
        <f t="shared" si="2786"/>
        <v>545.45399999999984</v>
      </c>
      <c r="KF54" s="348">
        <f t="shared" si="2786"/>
        <v>587.41199999999992</v>
      </c>
      <c r="KG54" s="348">
        <f t="shared" si="2786"/>
        <v>629.36999999999989</v>
      </c>
      <c r="KH54" s="348">
        <f t="shared" si="2786"/>
        <v>671.32799999999986</v>
      </c>
      <c r="KI54" s="348">
        <f t="shared" si="2786"/>
        <v>713.28599999999983</v>
      </c>
      <c r="KJ54" s="348">
        <f t="shared" si="2786"/>
        <v>755.2439999999998</v>
      </c>
      <c r="KK54" s="348">
        <f t="shared" si="2786"/>
        <v>797.20199999999988</v>
      </c>
      <c r="KL54" s="348">
        <f t="shared" si="2786"/>
        <v>839.15999999999985</v>
      </c>
      <c r="KM54" s="348">
        <f t="shared" si="2786"/>
        <v>881.11799999999982</v>
      </c>
      <c r="KN54" s="348">
        <f t="shared" si="2786"/>
        <v>923.07599999999979</v>
      </c>
      <c r="KO54" s="348">
        <f t="shared" si="2786"/>
        <v>965.03399999999976</v>
      </c>
      <c r="KP54" s="348">
        <f t="shared" si="2786"/>
        <v>1006.9919999999997</v>
      </c>
      <c r="KQ54" s="348">
        <f t="shared" si="2786"/>
        <v>1048.9499999999998</v>
      </c>
      <c r="KR54" s="348">
        <f t="shared" si="2786"/>
        <v>1090.9079999999997</v>
      </c>
      <c r="KS54" s="348">
        <f t="shared" si="2786"/>
        <v>1132.8659999999998</v>
      </c>
      <c r="KT54" s="348">
        <f t="shared" si="2786"/>
        <v>1174.8239999999998</v>
      </c>
      <c r="KU54" s="348">
        <f t="shared" si="2786"/>
        <v>1216.7819999999997</v>
      </c>
      <c r="KV54" s="348">
        <f t="shared" si="2786"/>
        <v>1258.7399999999998</v>
      </c>
      <c r="KW54" s="349">
        <f t="shared" si="2786"/>
        <v>1300.6979999999996</v>
      </c>
      <c r="KX54" s="347">
        <f t="shared" ref="KX54:MA54" si="2787">+$AM$54*KX6</f>
        <v>41.957999999999991</v>
      </c>
      <c r="KY54" s="348">
        <f t="shared" si="2787"/>
        <v>83.915999999999983</v>
      </c>
      <c r="KZ54" s="348">
        <f t="shared" si="2787"/>
        <v>125.87399999999997</v>
      </c>
      <c r="LA54" s="348">
        <f t="shared" si="2787"/>
        <v>167.83199999999997</v>
      </c>
      <c r="LB54" s="348">
        <f t="shared" si="2787"/>
        <v>209.78999999999996</v>
      </c>
      <c r="LC54" s="348">
        <f t="shared" si="2787"/>
        <v>251.74799999999993</v>
      </c>
      <c r="LD54" s="348">
        <f t="shared" si="2787"/>
        <v>293.70599999999996</v>
      </c>
      <c r="LE54" s="348">
        <f t="shared" si="2787"/>
        <v>335.66399999999993</v>
      </c>
      <c r="LF54" s="348">
        <f t="shared" si="2787"/>
        <v>377.6219999999999</v>
      </c>
      <c r="LG54" s="348">
        <f t="shared" si="2787"/>
        <v>419.57999999999993</v>
      </c>
      <c r="LH54" s="348">
        <f t="shared" si="2787"/>
        <v>461.5379999999999</v>
      </c>
      <c r="LI54" s="348">
        <f t="shared" si="2787"/>
        <v>503.49599999999987</v>
      </c>
      <c r="LJ54" s="348">
        <f t="shared" si="2787"/>
        <v>545.45399999999984</v>
      </c>
      <c r="LK54" s="348">
        <f t="shared" si="2787"/>
        <v>587.41199999999992</v>
      </c>
      <c r="LL54" s="348">
        <f t="shared" si="2787"/>
        <v>629.36999999999989</v>
      </c>
      <c r="LM54" s="348">
        <f t="shared" si="2787"/>
        <v>671.32799999999986</v>
      </c>
      <c r="LN54" s="348">
        <f t="shared" si="2787"/>
        <v>713.28599999999983</v>
      </c>
      <c r="LO54" s="348">
        <f t="shared" si="2787"/>
        <v>755.2439999999998</v>
      </c>
      <c r="LP54" s="348">
        <f t="shared" si="2787"/>
        <v>797.20199999999988</v>
      </c>
      <c r="LQ54" s="348">
        <f t="shared" si="2787"/>
        <v>839.15999999999985</v>
      </c>
      <c r="LR54" s="348">
        <f t="shared" si="2787"/>
        <v>881.11799999999982</v>
      </c>
      <c r="LS54" s="348">
        <f t="shared" si="2787"/>
        <v>923.07599999999979</v>
      </c>
      <c r="LT54" s="348">
        <f t="shared" si="2787"/>
        <v>965.03399999999976</v>
      </c>
      <c r="LU54" s="348">
        <f t="shared" si="2787"/>
        <v>1006.9919999999997</v>
      </c>
      <c r="LV54" s="348">
        <f t="shared" si="2787"/>
        <v>1048.9499999999998</v>
      </c>
      <c r="LW54" s="348">
        <f t="shared" si="2787"/>
        <v>1090.9079999999997</v>
      </c>
      <c r="LX54" s="348">
        <f t="shared" si="2787"/>
        <v>1132.8659999999998</v>
      </c>
      <c r="LY54" s="348">
        <f t="shared" si="2787"/>
        <v>1174.8239999999998</v>
      </c>
      <c r="LZ54" s="348">
        <f t="shared" si="2787"/>
        <v>1216.7819999999997</v>
      </c>
      <c r="MA54" s="348">
        <f t="shared" si="2787"/>
        <v>1258.7399999999998</v>
      </c>
      <c r="MB54" s="347">
        <f t="shared" ref="MB54:NF54" si="2788">+$AN$54*MB6</f>
        <v>41.957999999999991</v>
      </c>
      <c r="MC54" s="348">
        <f t="shared" si="2788"/>
        <v>83.915999999999983</v>
      </c>
      <c r="MD54" s="348">
        <f t="shared" si="2788"/>
        <v>125.87399999999997</v>
      </c>
      <c r="ME54" s="348">
        <f t="shared" si="2788"/>
        <v>167.83199999999997</v>
      </c>
      <c r="MF54" s="348">
        <f t="shared" si="2788"/>
        <v>209.78999999999996</v>
      </c>
      <c r="MG54" s="348">
        <f t="shared" si="2788"/>
        <v>251.74799999999993</v>
      </c>
      <c r="MH54" s="348">
        <f t="shared" si="2788"/>
        <v>293.70599999999996</v>
      </c>
      <c r="MI54" s="348">
        <f t="shared" si="2788"/>
        <v>335.66399999999993</v>
      </c>
      <c r="MJ54" s="348">
        <f t="shared" si="2788"/>
        <v>377.6219999999999</v>
      </c>
      <c r="MK54" s="348">
        <f t="shared" si="2788"/>
        <v>419.57999999999993</v>
      </c>
      <c r="ML54" s="348">
        <f t="shared" si="2788"/>
        <v>461.5379999999999</v>
      </c>
      <c r="MM54" s="348">
        <f t="shared" si="2788"/>
        <v>503.49599999999987</v>
      </c>
      <c r="MN54" s="348">
        <f t="shared" si="2788"/>
        <v>545.45399999999984</v>
      </c>
      <c r="MO54" s="348">
        <f t="shared" si="2788"/>
        <v>587.41199999999992</v>
      </c>
      <c r="MP54" s="348">
        <f t="shared" si="2788"/>
        <v>629.36999999999989</v>
      </c>
      <c r="MQ54" s="348">
        <f t="shared" si="2788"/>
        <v>671.32799999999986</v>
      </c>
      <c r="MR54" s="348">
        <f t="shared" si="2788"/>
        <v>713.28599999999983</v>
      </c>
      <c r="MS54" s="348">
        <f t="shared" si="2788"/>
        <v>755.2439999999998</v>
      </c>
      <c r="MT54" s="348">
        <f t="shared" si="2788"/>
        <v>797.20199999999988</v>
      </c>
      <c r="MU54" s="348">
        <f t="shared" si="2788"/>
        <v>839.15999999999985</v>
      </c>
      <c r="MV54" s="348">
        <f t="shared" si="2788"/>
        <v>881.11799999999982</v>
      </c>
      <c r="MW54" s="348">
        <f t="shared" si="2788"/>
        <v>923.07599999999979</v>
      </c>
      <c r="MX54" s="348">
        <f t="shared" si="2788"/>
        <v>965.03399999999976</v>
      </c>
      <c r="MY54" s="348">
        <f t="shared" si="2788"/>
        <v>1006.9919999999997</v>
      </c>
      <c r="MZ54" s="348">
        <f t="shared" si="2788"/>
        <v>1048.9499999999998</v>
      </c>
      <c r="NA54" s="348">
        <f t="shared" si="2788"/>
        <v>1090.9079999999997</v>
      </c>
      <c r="NB54" s="348">
        <f t="shared" si="2788"/>
        <v>1132.8659999999998</v>
      </c>
      <c r="NC54" s="348">
        <f t="shared" si="2788"/>
        <v>1174.8239999999998</v>
      </c>
      <c r="ND54" s="348">
        <f t="shared" si="2788"/>
        <v>1216.7819999999997</v>
      </c>
      <c r="NE54" s="348">
        <f t="shared" si="2788"/>
        <v>1258.7399999999998</v>
      </c>
      <c r="NF54" s="348">
        <f t="shared" si="2788"/>
        <v>1300.6979999999996</v>
      </c>
      <c r="NG54" s="347">
        <f t="shared" ref="NG54:OP54" si="2789">+$AO$54*NG6</f>
        <v>41.958000000000006</v>
      </c>
      <c r="NH54" s="348">
        <f t="shared" si="2789"/>
        <v>83.916000000000011</v>
      </c>
      <c r="NI54" s="348">
        <f t="shared" si="2789"/>
        <v>125.87400000000002</v>
      </c>
      <c r="NJ54" s="348">
        <f t="shared" si="2789"/>
        <v>167.83200000000002</v>
      </c>
      <c r="NK54" s="348">
        <f t="shared" si="2789"/>
        <v>209.79000000000002</v>
      </c>
      <c r="NL54" s="348">
        <f t="shared" si="2789"/>
        <v>251.74800000000005</v>
      </c>
      <c r="NM54" s="348">
        <f t="shared" si="2789"/>
        <v>293.70600000000002</v>
      </c>
      <c r="NN54" s="348">
        <f t="shared" si="2789"/>
        <v>335.66400000000004</v>
      </c>
      <c r="NO54" s="348">
        <f t="shared" si="2789"/>
        <v>377.62200000000007</v>
      </c>
      <c r="NP54" s="348">
        <f t="shared" si="2789"/>
        <v>419.58000000000004</v>
      </c>
      <c r="NQ54" s="348">
        <f t="shared" si="2789"/>
        <v>461.53800000000007</v>
      </c>
      <c r="NR54" s="348">
        <f t="shared" si="2789"/>
        <v>503.49600000000009</v>
      </c>
      <c r="NS54" s="348">
        <f t="shared" si="2789"/>
        <v>545.45400000000006</v>
      </c>
      <c r="NT54" s="348">
        <f t="shared" si="2789"/>
        <v>587.41200000000003</v>
      </c>
      <c r="NU54" s="348">
        <f t="shared" si="2789"/>
        <v>629.37000000000012</v>
      </c>
      <c r="NV54" s="348">
        <f t="shared" si="2789"/>
        <v>671.32800000000009</v>
      </c>
      <c r="NW54" s="348">
        <f t="shared" si="2789"/>
        <v>713.28600000000006</v>
      </c>
      <c r="NX54" s="348">
        <f t="shared" si="2789"/>
        <v>755.24400000000014</v>
      </c>
      <c r="NY54" s="348">
        <f t="shared" si="2789"/>
        <v>797.20200000000011</v>
      </c>
      <c r="NZ54" s="348">
        <f t="shared" si="2789"/>
        <v>839.16000000000008</v>
      </c>
      <c r="OA54" s="348">
        <f t="shared" si="2789"/>
        <v>881.11800000000017</v>
      </c>
      <c r="OB54" s="348">
        <f t="shared" si="2789"/>
        <v>923.07600000000014</v>
      </c>
      <c r="OC54" s="348">
        <f t="shared" si="2789"/>
        <v>965.03400000000011</v>
      </c>
      <c r="OD54" s="348">
        <f t="shared" si="2789"/>
        <v>1006.9920000000002</v>
      </c>
      <c r="OE54" s="348">
        <f t="shared" si="2789"/>
        <v>1048.95</v>
      </c>
      <c r="OF54" s="348">
        <f t="shared" si="2789"/>
        <v>1090.9080000000001</v>
      </c>
      <c r="OG54" s="348">
        <f t="shared" si="2789"/>
        <v>1132.8660000000002</v>
      </c>
      <c r="OH54" s="348">
        <f t="shared" si="2789"/>
        <v>1174.8240000000001</v>
      </c>
      <c r="OI54" s="348">
        <f t="shared" si="2789"/>
        <v>1216.7820000000002</v>
      </c>
      <c r="OJ54" s="348">
        <f t="shared" si="2789"/>
        <v>1258.7400000000002</v>
      </c>
      <c r="OK54" s="348">
        <f t="shared" si="2789"/>
        <v>1300.6980000000001</v>
      </c>
      <c r="OL54" s="348">
        <f t="shared" si="2789"/>
        <v>1342.6560000000002</v>
      </c>
      <c r="OM54" s="348">
        <f t="shared" si="2789"/>
        <v>1384.6140000000003</v>
      </c>
      <c r="ON54" s="348">
        <f t="shared" si="2789"/>
        <v>1426.5720000000001</v>
      </c>
      <c r="OO54" s="348">
        <f t="shared" si="2789"/>
        <v>1468.5300000000002</v>
      </c>
      <c r="OP54" s="349">
        <f t="shared" si="2789"/>
        <v>1510.4880000000003</v>
      </c>
      <c r="OQ54" s="348">
        <f>+AP54/AP6</f>
        <v>20.978999999999996</v>
      </c>
      <c r="OR54" s="348">
        <f t="shared" ref="OR54:RC54" si="2790">+AQ54/AQ6</f>
        <v>20.978999999999996</v>
      </c>
      <c r="OS54" s="348">
        <f t="shared" si="2790"/>
        <v>20.978999999999996</v>
      </c>
      <c r="OT54" s="348">
        <f t="shared" si="2790"/>
        <v>20.978999999999996</v>
      </c>
      <c r="OU54" s="348">
        <f t="shared" si="2790"/>
        <v>20.978999999999996</v>
      </c>
      <c r="OV54" s="348">
        <f t="shared" si="2790"/>
        <v>20.978999999999996</v>
      </c>
      <c r="OW54" s="348">
        <f t="shared" si="2790"/>
        <v>20.978999999999996</v>
      </c>
      <c r="OX54" s="348">
        <f t="shared" si="2790"/>
        <v>20.978999999999996</v>
      </c>
      <c r="OY54" s="348">
        <f t="shared" si="2790"/>
        <v>20.978999999999996</v>
      </c>
      <c r="OZ54" s="348">
        <f t="shared" si="2790"/>
        <v>20.978999999999996</v>
      </c>
      <c r="PA54" s="348">
        <f t="shared" si="2790"/>
        <v>20.978999999999996</v>
      </c>
      <c r="PB54" s="348">
        <f t="shared" si="2790"/>
        <v>20.978999999999996</v>
      </c>
      <c r="PC54" s="348">
        <f t="shared" si="2790"/>
        <v>20.978999999999992</v>
      </c>
      <c r="PD54" s="348">
        <f t="shared" si="2790"/>
        <v>20.978999999999996</v>
      </c>
      <c r="PE54" s="348">
        <f t="shared" si="2790"/>
        <v>20.978999999999996</v>
      </c>
      <c r="PF54" s="348">
        <f t="shared" si="2790"/>
        <v>20.978999999999996</v>
      </c>
      <c r="PG54" s="348">
        <f t="shared" si="2790"/>
        <v>20.978999999999996</v>
      </c>
      <c r="PH54" s="348">
        <f t="shared" si="2790"/>
        <v>20.978999999999996</v>
      </c>
      <c r="PI54" s="348">
        <f t="shared" si="2790"/>
        <v>20.978999999999996</v>
      </c>
      <c r="PJ54" s="348">
        <f t="shared" si="2790"/>
        <v>20.978999999999996</v>
      </c>
      <c r="PK54" s="348">
        <f t="shared" si="2790"/>
        <v>20.978999999999996</v>
      </c>
      <c r="PL54" s="348">
        <f t="shared" si="2790"/>
        <v>20.978999999999996</v>
      </c>
      <c r="PM54" s="348">
        <f t="shared" si="2790"/>
        <v>20.978999999999996</v>
      </c>
      <c r="PN54" s="348">
        <f t="shared" si="2790"/>
        <v>20.978999999999996</v>
      </c>
      <c r="PO54" s="348">
        <f t="shared" si="2790"/>
        <v>20.978999999999996</v>
      </c>
      <c r="PP54" s="348">
        <f t="shared" si="2790"/>
        <v>20.978999999999996</v>
      </c>
      <c r="PQ54" s="348">
        <f t="shared" si="2790"/>
        <v>20.978999999999996</v>
      </c>
      <c r="PR54" s="348">
        <f t="shared" si="2790"/>
        <v>20.978999999999996</v>
      </c>
      <c r="PS54" s="348">
        <f t="shared" si="2790"/>
        <v>20.978999999999996</v>
      </c>
      <c r="PT54" s="348">
        <f t="shared" si="2790"/>
        <v>20.978999999999996</v>
      </c>
      <c r="PU54" s="348">
        <f t="shared" si="2790"/>
        <v>20.978999999999996</v>
      </c>
      <c r="PV54" s="348">
        <f t="shared" si="2790"/>
        <v>20.978999999999996</v>
      </c>
      <c r="PW54" s="348">
        <f t="shared" si="2790"/>
        <v>20.978999999999996</v>
      </c>
      <c r="PX54" s="348">
        <f t="shared" si="2790"/>
        <v>20.978999999999996</v>
      </c>
      <c r="PY54" s="348">
        <f t="shared" si="2790"/>
        <v>20.978999999999996</v>
      </c>
      <c r="PZ54" s="348">
        <f t="shared" si="2790"/>
        <v>20.978999999999996</v>
      </c>
      <c r="QA54" s="348">
        <f t="shared" si="2790"/>
        <v>20.978999999999996</v>
      </c>
      <c r="QB54" s="348">
        <f t="shared" si="2790"/>
        <v>20.978999999999992</v>
      </c>
      <c r="QC54" s="348">
        <f t="shared" si="2790"/>
        <v>20.978999999999996</v>
      </c>
      <c r="QD54" s="348">
        <f t="shared" si="2790"/>
        <v>20.978999999999996</v>
      </c>
      <c r="QE54" s="348">
        <f t="shared" si="2790"/>
        <v>20.978999999999996</v>
      </c>
      <c r="QF54" s="348">
        <f t="shared" si="2790"/>
        <v>20.978999999999996</v>
      </c>
      <c r="QG54" s="348">
        <f t="shared" si="2790"/>
        <v>20.978999999999996</v>
      </c>
      <c r="QH54" s="348">
        <f t="shared" si="2790"/>
        <v>20.978999999999996</v>
      </c>
      <c r="QI54" s="348">
        <f t="shared" si="2790"/>
        <v>20.978999999999996</v>
      </c>
      <c r="QJ54" s="348">
        <f t="shared" si="2790"/>
        <v>20.978999999999996</v>
      </c>
      <c r="QK54" s="348">
        <f t="shared" si="2790"/>
        <v>20.978999999999996</v>
      </c>
      <c r="QL54" s="348">
        <f t="shared" si="2790"/>
        <v>20.978999999999996</v>
      </c>
      <c r="QM54" s="348">
        <f t="shared" si="2790"/>
        <v>20.978999999999996</v>
      </c>
      <c r="QN54" s="348">
        <f t="shared" si="2790"/>
        <v>20.978999999999996</v>
      </c>
      <c r="QO54" s="348">
        <f t="shared" si="2790"/>
        <v>20.978999999999992</v>
      </c>
      <c r="QP54" s="348">
        <f t="shared" si="2790"/>
        <v>20.978999999999996</v>
      </c>
      <c r="QQ54" s="348">
        <f t="shared" si="2790"/>
        <v>20.978999999999996</v>
      </c>
      <c r="QR54" s="348">
        <f t="shared" si="2790"/>
        <v>20.978999999999996</v>
      </c>
      <c r="QS54" s="348">
        <f t="shared" si="2790"/>
        <v>20.978999999999996</v>
      </c>
      <c r="QT54" s="348">
        <f t="shared" si="2790"/>
        <v>20.978999999999996</v>
      </c>
      <c r="QU54" s="348">
        <f t="shared" si="2790"/>
        <v>20.978999999999996</v>
      </c>
      <c r="QV54" s="348">
        <f t="shared" si="2790"/>
        <v>20.978999999999996</v>
      </c>
      <c r="QW54" s="348">
        <f t="shared" si="2790"/>
        <v>20.978999999999996</v>
      </c>
      <c r="QX54" s="348">
        <f t="shared" si="2790"/>
        <v>20.978999999999996</v>
      </c>
      <c r="QY54" s="348">
        <f t="shared" si="2790"/>
        <v>20.978999999999996</v>
      </c>
      <c r="QZ54" s="348">
        <f t="shared" si="2790"/>
        <v>20.978999999999996</v>
      </c>
      <c r="RA54" s="348">
        <f t="shared" si="2790"/>
        <v>20.978999999999996</v>
      </c>
      <c r="RB54" s="348">
        <f t="shared" si="2790"/>
        <v>20.978999999999996</v>
      </c>
      <c r="RC54" s="348">
        <f t="shared" si="2790"/>
        <v>20.978999999999996</v>
      </c>
      <c r="RD54" s="348">
        <f t="shared" ref="RD54:TO54" si="2791">+DC54/DC6</f>
        <v>20.978999999999996</v>
      </c>
      <c r="RE54" s="348">
        <f t="shared" si="2791"/>
        <v>20.978999999999996</v>
      </c>
      <c r="RF54" s="348">
        <f t="shared" si="2791"/>
        <v>20.978999999999996</v>
      </c>
      <c r="RG54" s="348">
        <f t="shared" si="2791"/>
        <v>20.978999999999992</v>
      </c>
      <c r="RH54" s="348">
        <f t="shared" si="2791"/>
        <v>20.978999999999996</v>
      </c>
      <c r="RI54" s="348">
        <f t="shared" si="2791"/>
        <v>20.978999999999996</v>
      </c>
      <c r="RJ54" s="348">
        <f t="shared" si="2791"/>
        <v>20.978999999999996</v>
      </c>
      <c r="RK54" s="348">
        <f t="shared" si="2791"/>
        <v>20.978999999999996</v>
      </c>
      <c r="RL54" s="348">
        <f t="shared" si="2791"/>
        <v>20.978999999999996</v>
      </c>
      <c r="RM54" s="348">
        <f t="shared" si="2791"/>
        <v>20.978999999999996</v>
      </c>
      <c r="RN54" s="348">
        <f t="shared" si="2791"/>
        <v>20.978999999999996</v>
      </c>
      <c r="RO54" s="348">
        <f t="shared" si="2791"/>
        <v>20.978999999999996</v>
      </c>
      <c r="RP54" s="348">
        <f t="shared" si="2791"/>
        <v>20.978999999999996</v>
      </c>
      <c r="RQ54" s="348">
        <f t="shared" si="2791"/>
        <v>20.978999999999996</v>
      </c>
      <c r="RR54" s="348">
        <f t="shared" si="2791"/>
        <v>20.978999999999996</v>
      </c>
      <c r="RS54" s="348">
        <f t="shared" si="2791"/>
        <v>20.978999999999996</v>
      </c>
      <c r="RT54" s="348">
        <f t="shared" si="2791"/>
        <v>20.978999999999992</v>
      </c>
      <c r="RU54" s="348">
        <f t="shared" si="2791"/>
        <v>20.978999999999996</v>
      </c>
      <c r="RV54" s="348">
        <f t="shared" si="2791"/>
        <v>20.978999999999996</v>
      </c>
      <c r="RW54" s="348">
        <f t="shared" si="2791"/>
        <v>30.384944801129027</v>
      </c>
      <c r="RX54" s="348">
        <f t="shared" si="2791"/>
        <v>30.384944801129027</v>
      </c>
      <c r="RY54" s="348">
        <f t="shared" si="2791"/>
        <v>30.384944801129027</v>
      </c>
      <c r="RZ54" s="348">
        <f t="shared" si="2791"/>
        <v>30.384944801129027</v>
      </c>
      <c r="SA54" s="348">
        <f t="shared" si="2791"/>
        <v>30.384944801129031</v>
      </c>
      <c r="SB54" s="348">
        <f t="shared" si="2791"/>
        <v>30.384944801129027</v>
      </c>
      <c r="SC54" s="348">
        <f t="shared" si="2791"/>
        <v>30.384944801129027</v>
      </c>
      <c r="SD54" s="348">
        <f t="shared" si="2791"/>
        <v>30.384944801129027</v>
      </c>
      <c r="SE54" s="348">
        <f t="shared" si="2791"/>
        <v>30.384944801129027</v>
      </c>
      <c r="SF54" s="348">
        <f t="shared" si="2791"/>
        <v>30.384944801129031</v>
      </c>
      <c r="SG54" s="348">
        <f t="shared" si="2791"/>
        <v>30.384944801129027</v>
      </c>
      <c r="SH54" s="348">
        <f t="shared" si="2791"/>
        <v>30.384944801129027</v>
      </c>
      <c r="SI54" s="348">
        <f t="shared" si="2791"/>
        <v>30.384944801129027</v>
      </c>
      <c r="SJ54" s="348">
        <f t="shared" si="2791"/>
        <v>30.384944801129027</v>
      </c>
      <c r="SK54" s="348">
        <f t="shared" si="2791"/>
        <v>30.384944801129027</v>
      </c>
      <c r="SL54" s="348">
        <f t="shared" si="2791"/>
        <v>30.384944801129027</v>
      </c>
      <c r="SM54" s="348">
        <f t="shared" si="2791"/>
        <v>30.384944801129027</v>
      </c>
      <c r="SN54" s="348">
        <f t="shared" si="2791"/>
        <v>30.384944801129027</v>
      </c>
      <c r="SO54" s="348">
        <f t="shared" si="2791"/>
        <v>30.384944801129024</v>
      </c>
      <c r="SP54" s="348">
        <f t="shared" si="2791"/>
        <v>30.384944801129031</v>
      </c>
      <c r="SQ54" s="348">
        <f t="shared" si="2791"/>
        <v>30.384944801129027</v>
      </c>
      <c r="SR54" s="348">
        <f t="shared" si="2791"/>
        <v>30.384944801129027</v>
      </c>
      <c r="SS54" s="348">
        <f t="shared" si="2791"/>
        <v>30.384944801129024</v>
      </c>
      <c r="ST54" s="348">
        <f t="shared" si="2791"/>
        <v>30.384944801129027</v>
      </c>
      <c r="SU54" s="348">
        <f t="shared" si="2791"/>
        <v>30.384944801129027</v>
      </c>
      <c r="SV54" s="348">
        <f t="shared" si="2791"/>
        <v>30.384944801129027</v>
      </c>
      <c r="SW54" s="348">
        <f t="shared" si="2791"/>
        <v>30.384944801129027</v>
      </c>
      <c r="SX54" s="348">
        <f t="shared" si="2791"/>
        <v>30.384944801129027</v>
      </c>
      <c r="SY54" s="348">
        <f t="shared" si="2791"/>
        <v>30.384944801129027</v>
      </c>
      <c r="SZ54" s="348">
        <f t="shared" si="2791"/>
        <v>30.384944801129027</v>
      </c>
      <c r="TA54" s="348">
        <f t="shared" si="2791"/>
        <v>30.384944801129027</v>
      </c>
      <c r="TB54" s="348">
        <f t="shared" si="2791"/>
        <v>31.468499999999995</v>
      </c>
      <c r="TC54" s="348">
        <f t="shared" si="2791"/>
        <v>31.468499999999995</v>
      </c>
      <c r="TD54" s="348">
        <f t="shared" si="2791"/>
        <v>31.468499999999995</v>
      </c>
      <c r="TE54" s="348">
        <f t="shared" si="2791"/>
        <v>31.468499999999995</v>
      </c>
      <c r="TF54" s="348">
        <f t="shared" si="2791"/>
        <v>31.468499999999995</v>
      </c>
      <c r="TG54" s="348">
        <f t="shared" si="2791"/>
        <v>31.468499999999995</v>
      </c>
      <c r="TH54" s="348">
        <f t="shared" si="2791"/>
        <v>31.468499999999995</v>
      </c>
      <c r="TI54" s="348">
        <f t="shared" si="2791"/>
        <v>31.468499999999995</v>
      </c>
      <c r="TJ54" s="348">
        <f t="shared" si="2791"/>
        <v>31.468499999999992</v>
      </c>
      <c r="TK54" s="348">
        <f t="shared" si="2791"/>
        <v>31.468499999999995</v>
      </c>
      <c r="TL54" s="348">
        <f t="shared" si="2791"/>
        <v>31.468499999999995</v>
      </c>
      <c r="TM54" s="348">
        <f t="shared" si="2791"/>
        <v>31.468499999999995</v>
      </c>
      <c r="TN54" s="348">
        <f t="shared" si="2791"/>
        <v>31.468499999999999</v>
      </c>
      <c r="TO54" s="348">
        <f t="shared" si="2791"/>
        <v>31.468499999999995</v>
      </c>
      <c r="TP54" s="348">
        <f t="shared" ref="TP54:WA54" si="2792">+FO54/FO6</f>
        <v>31.468499999999995</v>
      </c>
      <c r="TQ54" s="348">
        <f t="shared" si="2792"/>
        <v>31.468499999999995</v>
      </c>
      <c r="TR54" s="348">
        <f t="shared" si="2792"/>
        <v>31.468499999999995</v>
      </c>
      <c r="TS54" s="348">
        <f t="shared" si="2792"/>
        <v>31.468499999999992</v>
      </c>
      <c r="TT54" s="348">
        <f t="shared" si="2792"/>
        <v>31.468499999999995</v>
      </c>
      <c r="TU54" s="348">
        <f t="shared" si="2792"/>
        <v>31.468499999999995</v>
      </c>
      <c r="TV54" s="348">
        <f t="shared" si="2792"/>
        <v>31.468499999999999</v>
      </c>
      <c r="TW54" s="348">
        <f t="shared" si="2792"/>
        <v>31.468499999999995</v>
      </c>
      <c r="TX54" s="348">
        <f t="shared" si="2792"/>
        <v>31.468499999999995</v>
      </c>
      <c r="TY54" s="348">
        <f t="shared" si="2792"/>
        <v>31.468499999999995</v>
      </c>
      <c r="TZ54" s="348">
        <f t="shared" si="2792"/>
        <v>31.468499999999995</v>
      </c>
      <c r="UA54" s="348">
        <f t="shared" si="2792"/>
        <v>31.468499999999999</v>
      </c>
      <c r="UB54" s="348">
        <f t="shared" si="2792"/>
        <v>31.468499999999995</v>
      </c>
      <c r="UC54" s="348">
        <f t="shared" si="2792"/>
        <v>31.468499999999995</v>
      </c>
      <c r="UD54" s="348">
        <f t="shared" si="2792"/>
        <v>31.468499999999995</v>
      </c>
      <c r="UE54" s="348">
        <f t="shared" si="2792"/>
        <v>31.468499999999995</v>
      </c>
      <c r="UF54" s="348">
        <f t="shared" si="2792"/>
        <v>31.468499999999992</v>
      </c>
      <c r="UG54" s="348">
        <f t="shared" si="2792"/>
        <v>31.468499999999992</v>
      </c>
      <c r="UH54" s="348">
        <f t="shared" si="2792"/>
        <v>31.468499999999992</v>
      </c>
      <c r="UI54" s="348">
        <f t="shared" si="2792"/>
        <v>31.468499999999992</v>
      </c>
      <c r="UJ54" s="348">
        <f t="shared" si="2792"/>
        <v>31.468499999999995</v>
      </c>
      <c r="UK54" s="348">
        <f t="shared" si="2792"/>
        <v>31.468499999999992</v>
      </c>
      <c r="UL54" s="348">
        <f t="shared" si="2792"/>
        <v>31.468499999999988</v>
      </c>
      <c r="UM54" s="348">
        <f t="shared" si="2792"/>
        <v>31.468499999999992</v>
      </c>
      <c r="UN54" s="348">
        <f t="shared" si="2792"/>
        <v>31.468499999999992</v>
      </c>
      <c r="UO54" s="348">
        <f t="shared" si="2792"/>
        <v>31.468499999999995</v>
      </c>
      <c r="UP54" s="348">
        <f t="shared" si="2792"/>
        <v>31.468499999999992</v>
      </c>
      <c r="UQ54" s="348">
        <f t="shared" si="2792"/>
        <v>31.468499999999992</v>
      </c>
      <c r="UR54" s="348">
        <f t="shared" si="2792"/>
        <v>31.468499999999992</v>
      </c>
      <c r="US54" s="348">
        <f t="shared" si="2792"/>
        <v>31.468499999999988</v>
      </c>
      <c r="UT54" s="348">
        <f t="shared" si="2792"/>
        <v>31.468499999999992</v>
      </c>
      <c r="UU54" s="348">
        <f t="shared" si="2792"/>
        <v>31.468499999999992</v>
      </c>
      <c r="UV54" s="348">
        <f t="shared" si="2792"/>
        <v>31.468499999999988</v>
      </c>
      <c r="UW54" s="348">
        <f t="shared" si="2792"/>
        <v>31.468499999999992</v>
      </c>
      <c r="UX54" s="348">
        <f t="shared" si="2792"/>
        <v>31.468499999999992</v>
      </c>
      <c r="UY54" s="348">
        <f t="shared" si="2792"/>
        <v>31.468499999999995</v>
      </c>
      <c r="UZ54" s="348">
        <f t="shared" si="2792"/>
        <v>31.468499999999992</v>
      </c>
      <c r="VA54" s="348">
        <f t="shared" si="2792"/>
        <v>31.468499999999992</v>
      </c>
      <c r="VB54" s="348">
        <f t="shared" si="2792"/>
        <v>31.468499999999995</v>
      </c>
      <c r="VC54" s="348">
        <f t="shared" si="2792"/>
        <v>31.468499999999992</v>
      </c>
      <c r="VD54" s="348">
        <f t="shared" si="2792"/>
        <v>31.468499999999992</v>
      </c>
      <c r="VE54" s="348">
        <f t="shared" si="2792"/>
        <v>31.468499999999992</v>
      </c>
      <c r="VF54" s="348">
        <f t="shared" si="2792"/>
        <v>31.468499999999992</v>
      </c>
      <c r="VG54" s="348">
        <f t="shared" si="2792"/>
        <v>31.468499999999988</v>
      </c>
      <c r="VH54" s="348">
        <f t="shared" si="2792"/>
        <v>31.468499999999992</v>
      </c>
      <c r="VI54" s="348">
        <f t="shared" si="2792"/>
        <v>31.468499999999992</v>
      </c>
      <c r="VJ54" s="348">
        <f t="shared" si="2792"/>
        <v>31.468499999999992</v>
      </c>
      <c r="VK54" s="348">
        <f t="shared" si="2792"/>
        <v>41.957999999999991</v>
      </c>
      <c r="VL54" s="348">
        <f t="shared" si="2792"/>
        <v>41.957999999999991</v>
      </c>
      <c r="VM54" s="348">
        <f t="shared" si="2792"/>
        <v>41.957999999999991</v>
      </c>
      <c r="VN54" s="348">
        <f t="shared" si="2792"/>
        <v>41.957999999999991</v>
      </c>
      <c r="VO54" s="348">
        <f t="shared" si="2792"/>
        <v>41.957999999999991</v>
      </c>
      <c r="VP54" s="348">
        <f t="shared" si="2792"/>
        <v>41.957999999999991</v>
      </c>
      <c r="VQ54" s="348">
        <f t="shared" si="2792"/>
        <v>41.957999999999991</v>
      </c>
      <c r="VR54" s="348">
        <f t="shared" si="2792"/>
        <v>41.957999999999991</v>
      </c>
      <c r="VS54" s="348">
        <f t="shared" si="2792"/>
        <v>41.957999999999991</v>
      </c>
      <c r="VT54" s="348">
        <f t="shared" si="2792"/>
        <v>41.957999999999991</v>
      </c>
      <c r="VU54" s="348">
        <f t="shared" si="2792"/>
        <v>41.957999999999991</v>
      </c>
      <c r="VV54" s="348">
        <f t="shared" si="2792"/>
        <v>41.957999999999991</v>
      </c>
      <c r="VW54" s="348">
        <f t="shared" si="2792"/>
        <v>41.957999999999984</v>
      </c>
      <c r="VX54" s="348">
        <f t="shared" si="2792"/>
        <v>41.957999999999991</v>
      </c>
      <c r="VY54" s="348">
        <f t="shared" si="2792"/>
        <v>41.957999999999991</v>
      </c>
      <c r="VZ54" s="348">
        <f t="shared" si="2792"/>
        <v>41.957999999999991</v>
      </c>
      <c r="WA54" s="348">
        <f t="shared" si="2792"/>
        <v>41.957999999999991</v>
      </c>
      <c r="WB54" s="348">
        <f t="shared" ref="WB54:YM54" si="2793">+IA54/IA6</f>
        <v>41.957999999999991</v>
      </c>
      <c r="WC54" s="348">
        <f t="shared" si="2793"/>
        <v>41.957999999999991</v>
      </c>
      <c r="WD54" s="348">
        <f t="shared" si="2793"/>
        <v>41.957999999999991</v>
      </c>
      <c r="WE54" s="348">
        <f t="shared" si="2793"/>
        <v>41.957999999999991</v>
      </c>
      <c r="WF54" s="348">
        <f t="shared" si="2793"/>
        <v>41.957999999999991</v>
      </c>
      <c r="WG54" s="348">
        <f t="shared" si="2793"/>
        <v>41.957999999999991</v>
      </c>
      <c r="WH54" s="348">
        <f t="shared" si="2793"/>
        <v>41.957999999999991</v>
      </c>
      <c r="WI54" s="348">
        <f t="shared" si="2793"/>
        <v>41.957999999999991</v>
      </c>
      <c r="WJ54" s="348">
        <f t="shared" si="2793"/>
        <v>41.957999999999984</v>
      </c>
      <c r="WK54" s="348">
        <f t="shared" si="2793"/>
        <v>41.957999999999991</v>
      </c>
      <c r="WL54" s="348">
        <f t="shared" si="2793"/>
        <v>41.957999999999991</v>
      </c>
      <c r="WM54" s="348">
        <f t="shared" si="2793"/>
        <v>41.957999999999991</v>
      </c>
      <c r="WN54" s="348">
        <f t="shared" si="2793"/>
        <v>41.957999999999991</v>
      </c>
      <c r="WO54" s="348">
        <f t="shared" si="2793"/>
        <v>41.957999999999991</v>
      </c>
      <c r="WP54" s="348">
        <f t="shared" si="2793"/>
        <v>41.957999999999991</v>
      </c>
      <c r="WQ54" s="348">
        <f t="shared" si="2793"/>
        <v>41.957999999999991</v>
      </c>
      <c r="WR54" s="348">
        <f t="shared" si="2793"/>
        <v>41.957999999999991</v>
      </c>
      <c r="WS54" s="348">
        <f t="shared" si="2793"/>
        <v>41.957999999999991</v>
      </c>
      <c r="WT54" s="348">
        <f t="shared" si="2793"/>
        <v>41.957999999999991</v>
      </c>
      <c r="WU54" s="348">
        <f t="shared" si="2793"/>
        <v>41.957999999999991</v>
      </c>
      <c r="WV54" s="348">
        <f t="shared" si="2793"/>
        <v>41.957999999999991</v>
      </c>
      <c r="WW54" s="348">
        <f t="shared" si="2793"/>
        <v>41.957999999999991</v>
      </c>
      <c r="WX54" s="348">
        <f t="shared" si="2793"/>
        <v>41.957999999999991</v>
      </c>
      <c r="WY54" s="348">
        <f t="shared" si="2793"/>
        <v>41.957999999999991</v>
      </c>
      <c r="WZ54" s="348">
        <f t="shared" si="2793"/>
        <v>41.957999999999991</v>
      </c>
      <c r="XA54" s="348">
        <f t="shared" si="2793"/>
        <v>41.957999999999984</v>
      </c>
      <c r="XB54" s="348">
        <f t="shared" si="2793"/>
        <v>41.957999999999991</v>
      </c>
      <c r="XC54" s="348">
        <f t="shared" si="2793"/>
        <v>41.957999999999991</v>
      </c>
      <c r="XD54" s="348">
        <f t="shared" si="2793"/>
        <v>41.957999999999991</v>
      </c>
      <c r="XE54" s="348">
        <f t="shared" si="2793"/>
        <v>41.957999999999991</v>
      </c>
      <c r="XF54" s="348">
        <f t="shared" si="2793"/>
        <v>41.957999999999991</v>
      </c>
      <c r="XG54" s="348">
        <f t="shared" si="2793"/>
        <v>41.957999999999991</v>
      </c>
      <c r="XH54" s="348">
        <f t="shared" si="2793"/>
        <v>41.957999999999991</v>
      </c>
      <c r="XI54" s="348">
        <f t="shared" si="2793"/>
        <v>41.957999999999991</v>
      </c>
      <c r="XJ54" s="348">
        <f t="shared" si="2793"/>
        <v>41.957999999999991</v>
      </c>
      <c r="XK54" s="348">
        <f t="shared" si="2793"/>
        <v>41.957999999999991</v>
      </c>
      <c r="XL54" s="348">
        <f t="shared" si="2793"/>
        <v>41.957999999999991</v>
      </c>
      <c r="XM54" s="348">
        <f t="shared" si="2793"/>
        <v>41.957999999999991</v>
      </c>
      <c r="XN54" s="348">
        <f t="shared" si="2793"/>
        <v>41.957999999999984</v>
      </c>
      <c r="XO54" s="348">
        <f t="shared" si="2793"/>
        <v>41.957999999999991</v>
      </c>
      <c r="XP54" s="348">
        <f t="shared" si="2793"/>
        <v>41.957999999999991</v>
      </c>
      <c r="XQ54" s="348">
        <f t="shared" si="2793"/>
        <v>41.957999999999991</v>
      </c>
      <c r="XR54" s="348">
        <f t="shared" si="2793"/>
        <v>41.957999999999991</v>
      </c>
      <c r="XS54" s="348">
        <f t="shared" si="2793"/>
        <v>41.957999999999991</v>
      </c>
      <c r="XT54" s="348">
        <f t="shared" si="2793"/>
        <v>41.957999999999991</v>
      </c>
      <c r="XU54" s="348">
        <f t="shared" si="2793"/>
        <v>41.957999999999991</v>
      </c>
      <c r="XV54" s="348">
        <f t="shared" si="2793"/>
        <v>41.957999999999991</v>
      </c>
      <c r="XW54" s="348">
        <f t="shared" si="2793"/>
        <v>41.957999999999991</v>
      </c>
      <c r="XX54" s="348">
        <f t="shared" si="2793"/>
        <v>41.957999999999991</v>
      </c>
      <c r="XY54" s="348">
        <f t="shared" si="2793"/>
        <v>41.957999999999991</v>
      </c>
      <c r="XZ54" s="348">
        <f t="shared" si="2793"/>
        <v>41.957999999999991</v>
      </c>
      <c r="YA54" s="348">
        <f t="shared" si="2793"/>
        <v>41.957999999999991</v>
      </c>
      <c r="YB54" s="348">
        <f t="shared" si="2793"/>
        <v>41.957999999999991</v>
      </c>
      <c r="YC54" s="348">
        <f t="shared" si="2793"/>
        <v>41.957999999999991</v>
      </c>
      <c r="YD54" s="348">
        <f t="shared" si="2793"/>
        <v>41.957999999999991</v>
      </c>
      <c r="YE54" s="348">
        <f t="shared" si="2793"/>
        <v>41.957999999999991</v>
      </c>
      <c r="YF54" s="348">
        <f t="shared" si="2793"/>
        <v>41.957999999999984</v>
      </c>
      <c r="YG54" s="348">
        <f t="shared" si="2793"/>
        <v>41.957999999999991</v>
      </c>
      <c r="YH54" s="348">
        <f t="shared" si="2793"/>
        <v>41.957999999999991</v>
      </c>
      <c r="YI54" s="348">
        <f t="shared" si="2793"/>
        <v>41.957999999999991</v>
      </c>
      <c r="YJ54" s="348">
        <f t="shared" si="2793"/>
        <v>41.957999999999991</v>
      </c>
      <c r="YK54" s="348">
        <f t="shared" si="2793"/>
        <v>41.957999999999991</v>
      </c>
      <c r="YL54" s="348">
        <f t="shared" si="2793"/>
        <v>41.957999999999991</v>
      </c>
      <c r="YM54" s="348">
        <f t="shared" si="2793"/>
        <v>41.957999999999991</v>
      </c>
      <c r="YN54" s="348">
        <f t="shared" ref="YN54:AAY54" si="2794">+KM54/KM6</f>
        <v>41.957999999999991</v>
      </c>
      <c r="YO54" s="348">
        <f t="shared" si="2794"/>
        <v>41.957999999999991</v>
      </c>
      <c r="YP54" s="348">
        <f t="shared" si="2794"/>
        <v>41.957999999999991</v>
      </c>
      <c r="YQ54" s="348">
        <f t="shared" si="2794"/>
        <v>41.957999999999991</v>
      </c>
      <c r="YR54" s="348">
        <f t="shared" si="2794"/>
        <v>41.957999999999991</v>
      </c>
      <c r="YS54" s="348">
        <f t="shared" si="2794"/>
        <v>41.957999999999984</v>
      </c>
      <c r="YT54" s="348">
        <f t="shared" si="2794"/>
        <v>41.957999999999991</v>
      </c>
      <c r="YU54" s="348">
        <f t="shared" si="2794"/>
        <v>41.957999999999991</v>
      </c>
      <c r="YV54" s="348">
        <f t="shared" si="2794"/>
        <v>41.957999999999991</v>
      </c>
      <c r="YW54" s="348">
        <f t="shared" si="2794"/>
        <v>41.957999999999991</v>
      </c>
      <c r="YX54" s="348">
        <f t="shared" si="2794"/>
        <v>41.957999999999991</v>
      </c>
      <c r="YY54" s="348">
        <f t="shared" si="2794"/>
        <v>41.957999999999991</v>
      </c>
      <c r="YZ54" s="348">
        <f t="shared" si="2794"/>
        <v>41.957999999999991</v>
      </c>
      <c r="ZA54" s="348">
        <f t="shared" si="2794"/>
        <v>41.957999999999991</v>
      </c>
      <c r="ZB54" s="348">
        <f t="shared" si="2794"/>
        <v>41.957999999999991</v>
      </c>
      <c r="ZC54" s="348">
        <f t="shared" si="2794"/>
        <v>41.957999999999991</v>
      </c>
      <c r="ZD54" s="348">
        <f t="shared" si="2794"/>
        <v>41.957999999999991</v>
      </c>
      <c r="ZE54" s="348">
        <f t="shared" si="2794"/>
        <v>41.957999999999991</v>
      </c>
      <c r="ZF54" s="348">
        <f t="shared" si="2794"/>
        <v>41.957999999999991</v>
      </c>
      <c r="ZG54" s="348">
        <f t="shared" si="2794"/>
        <v>41.957999999999991</v>
      </c>
      <c r="ZH54" s="348">
        <f t="shared" si="2794"/>
        <v>41.957999999999991</v>
      </c>
      <c r="ZI54" s="348">
        <f t="shared" si="2794"/>
        <v>41.957999999999991</v>
      </c>
      <c r="ZJ54" s="348">
        <f t="shared" si="2794"/>
        <v>41.957999999999991</v>
      </c>
      <c r="ZK54" s="348">
        <f t="shared" si="2794"/>
        <v>41.957999999999984</v>
      </c>
      <c r="ZL54" s="348">
        <f t="shared" si="2794"/>
        <v>41.957999999999991</v>
      </c>
      <c r="ZM54" s="348">
        <f t="shared" si="2794"/>
        <v>41.957999999999991</v>
      </c>
      <c r="ZN54" s="348">
        <f t="shared" si="2794"/>
        <v>41.957999999999991</v>
      </c>
      <c r="ZO54" s="348">
        <f t="shared" si="2794"/>
        <v>41.957999999999991</v>
      </c>
      <c r="ZP54" s="348">
        <f t="shared" si="2794"/>
        <v>41.957999999999991</v>
      </c>
      <c r="ZQ54" s="348">
        <f t="shared" si="2794"/>
        <v>41.957999999999991</v>
      </c>
      <c r="ZR54" s="348">
        <f t="shared" si="2794"/>
        <v>41.957999999999991</v>
      </c>
      <c r="ZS54" s="348">
        <f t="shared" si="2794"/>
        <v>41.957999999999991</v>
      </c>
      <c r="ZT54" s="348">
        <f t="shared" si="2794"/>
        <v>41.957999999999991</v>
      </c>
      <c r="ZU54" s="348">
        <f t="shared" si="2794"/>
        <v>41.957999999999991</v>
      </c>
      <c r="ZV54" s="348">
        <f t="shared" si="2794"/>
        <v>41.957999999999991</v>
      </c>
      <c r="ZW54" s="348">
        <f t="shared" si="2794"/>
        <v>41.957999999999991</v>
      </c>
      <c r="ZX54" s="348">
        <f t="shared" si="2794"/>
        <v>41.957999999999984</v>
      </c>
      <c r="ZY54" s="348">
        <f t="shared" si="2794"/>
        <v>41.957999999999991</v>
      </c>
      <c r="ZZ54" s="348">
        <f t="shared" si="2794"/>
        <v>41.957999999999991</v>
      </c>
      <c r="AAA54" s="348">
        <f t="shared" si="2794"/>
        <v>41.957999999999991</v>
      </c>
      <c r="AAB54" s="348">
        <f t="shared" si="2794"/>
        <v>41.957999999999991</v>
      </c>
      <c r="AAC54" s="348">
        <f t="shared" si="2794"/>
        <v>41.957999999999991</v>
      </c>
      <c r="AAD54" s="348">
        <f t="shared" si="2794"/>
        <v>41.957999999999991</v>
      </c>
      <c r="AAE54" s="348">
        <f t="shared" si="2794"/>
        <v>41.957999999999991</v>
      </c>
      <c r="AAF54" s="348">
        <f t="shared" si="2794"/>
        <v>41.957999999999991</v>
      </c>
      <c r="AAG54" s="348">
        <f t="shared" si="2794"/>
        <v>41.957999999999991</v>
      </c>
      <c r="AAH54" s="348">
        <f t="shared" si="2794"/>
        <v>41.957999999999991</v>
      </c>
      <c r="AAI54" s="348">
        <f t="shared" si="2794"/>
        <v>41.957999999999991</v>
      </c>
      <c r="AAJ54" s="348">
        <f t="shared" si="2794"/>
        <v>41.957999999999991</v>
      </c>
      <c r="AAK54" s="348">
        <f t="shared" si="2794"/>
        <v>41.957999999999991</v>
      </c>
      <c r="AAL54" s="348">
        <f t="shared" si="2794"/>
        <v>41.957999999999991</v>
      </c>
      <c r="AAM54" s="348">
        <f t="shared" si="2794"/>
        <v>41.957999999999991</v>
      </c>
      <c r="AAN54" s="348">
        <f t="shared" si="2794"/>
        <v>41.957999999999991</v>
      </c>
      <c r="AAO54" s="348">
        <f t="shared" si="2794"/>
        <v>41.957999999999984</v>
      </c>
      <c r="AAP54" s="348">
        <f t="shared" si="2794"/>
        <v>41.957999999999991</v>
      </c>
      <c r="AAQ54" s="348">
        <f t="shared" si="2794"/>
        <v>41.957999999999991</v>
      </c>
      <c r="AAR54" s="348">
        <f t="shared" si="2794"/>
        <v>41.957999999999991</v>
      </c>
      <c r="AAS54" s="348">
        <f t="shared" si="2794"/>
        <v>41.957999999999991</v>
      </c>
      <c r="AAT54" s="348">
        <f t="shared" si="2794"/>
        <v>41.957999999999991</v>
      </c>
      <c r="AAU54" s="348">
        <f t="shared" si="2794"/>
        <v>41.957999999999991</v>
      </c>
      <c r="AAV54" s="348">
        <f t="shared" si="2794"/>
        <v>41.957999999999991</v>
      </c>
      <c r="AAW54" s="348">
        <f t="shared" si="2794"/>
        <v>41.957999999999991</v>
      </c>
      <c r="AAX54" s="348">
        <f t="shared" si="2794"/>
        <v>41.957999999999991</v>
      </c>
      <c r="AAY54" s="348">
        <f t="shared" si="2794"/>
        <v>41.957999999999991</v>
      </c>
      <c r="AAZ54" s="348">
        <f t="shared" ref="AAZ54:ACQ54" si="2795">+MY54/MY6</f>
        <v>41.957999999999991</v>
      </c>
      <c r="ABA54" s="348">
        <f t="shared" si="2795"/>
        <v>41.957999999999991</v>
      </c>
      <c r="ABB54" s="348">
        <f t="shared" si="2795"/>
        <v>41.957999999999984</v>
      </c>
      <c r="ABC54" s="348">
        <f t="shared" si="2795"/>
        <v>41.957999999999991</v>
      </c>
      <c r="ABD54" s="348">
        <f t="shared" si="2795"/>
        <v>41.957999999999991</v>
      </c>
      <c r="ABE54" s="348">
        <f t="shared" si="2795"/>
        <v>41.957999999999991</v>
      </c>
      <c r="ABF54" s="348">
        <f t="shared" si="2795"/>
        <v>41.957999999999991</v>
      </c>
      <c r="ABG54" s="348">
        <f t="shared" si="2795"/>
        <v>41.957999999999991</v>
      </c>
      <c r="ABH54" s="348">
        <f t="shared" si="2795"/>
        <v>41.958000000000006</v>
      </c>
      <c r="ABI54" s="348">
        <f t="shared" si="2795"/>
        <v>41.958000000000006</v>
      </c>
      <c r="ABJ54" s="348">
        <f t="shared" si="2795"/>
        <v>41.958000000000006</v>
      </c>
      <c r="ABK54" s="348">
        <f t="shared" si="2795"/>
        <v>41.958000000000006</v>
      </c>
      <c r="ABL54" s="348">
        <f t="shared" si="2795"/>
        <v>41.958000000000006</v>
      </c>
      <c r="ABM54" s="348">
        <f t="shared" si="2795"/>
        <v>41.958000000000006</v>
      </c>
      <c r="ABN54" s="348">
        <f t="shared" si="2795"/>
        <v>41.958000000000006</v>
      </c>
      <c r="ABO54" s="348">
        <f t="shared" si="2795"/>
        <v>41.958000000000006</v>
      </c>
      <c r="ABP54" s="348">
        <f t="shared" si="2795"/>
        <v>41.958000000000006</v>
      </c>
      <c r="ABQ54" s="348">
        <f t="shared" si="2795"/>
        <v>41.958000000000006</v>
      </c>
      <c r="ABR54" s="348">
        <f t="shared" si="2795"/>
        <v>41.958000000000006</v>
      </c>
      <c r="ABS54" s="348">
        <f t="shared" si="2795"/>
        <v>41.958000000000006</v>
      </c>
      <c r="ABT54" s="348">
        <f t="shared" si="2795"/>
        <v>41.958000000000006</v>
      </c>
      <c r="ABU54" s="348">
        <f t="shared" si="2795"/>
        <v>41.958000000000006</v>
      </c>
      <c r="ABV54" s="348">
        <f t="shared" si="2795"/>
        <v>41.958000000000006</v>
      </c>
      <c r="ABW54" s="348">
        <f t="shared" si="2795"/>
        <v>41.958000000000006</v>
      </c>
      <c r="ABX54" s="348">
        <f t="shared" si="2795"/>
        <v>41.958000000000006</v>
      </c>
      <c r="ABY54" s="348">
        <f t="shared" si="2795"/>
        <v>41.958000000000006</v>
      </c>
      <c r="ABZ54" s="348">
        <f t="shared" si="2795"/>
        <v>41.958000000000006</v>
      </c>
      <c r="ACA54" s="348">
        <f t="shared" si="2795"/>
        <v>41.958000000000006</v>
      </c>
      <c r="ACB54" s="348">
        <f t="shared" si="2795"/>
        <v>41.958000000000006</v>
      </c>
      <c r="ACC54" s="348">
        <f t="shared" si="2795"/>
        <v>41.958000000000006</v>
      </c>
      <c r="ACD54" s="348">
        <f t="shared" si="2795"/>
        <v>41.958000000000006</v>
      </c>
      <c r="ACE54" s="348">
        <f t="shared" si="2795"/>
        <v>41.958000000000006</v>
      </c>
      <c r="ACF54" s="348">
        <f t="shared" si="2795"/>
        <v>41.957999999999998</v>
      </c>
      <c r="ACG54" s="348">
        <f t="shared" si="2795"/>
        <v>41.958000000000006</v>
      </c>
      <c r="ACH54" s="348">
        <f t="shared" si="2795"/>
        <v>41.958000000000006</v>
      </c>
      <c r="ACI54" s="348">
        <f t="shared" si="2795"/>
        <v>41.958000000000006</v>
      </c>
      <c r="ACJ54" s="348">
        <f t="shared" si="2795"/>
        <v>41.958000000000006</v>
      </c>
      <c r="ACK54" s="348">
        <f t="shared" si="2795"/>
        <v>41.958000000000006</v>
      </c>
      <c r="ACL54" s="348">
        <f t="shared" si="2795"/>
        <v>41.958000000000006</v>
      </c>
      <c r="ACM54" s="348">
        <f t="shared" si="2795"/>
        <v>41.958000000000006</v>
      </c>
      <c r="ACN54" s="348">
        <f t="shared" si="2795"/>
        <v>41.958000000000006</v>
      </c>
      <c r="ACO54" s="348">
        <f t="shared" si="2795"/>
        <v>41.958000000000006</v>
      </c>
      <c r="ACP54" s="348">
        <f t="shared" si="2795"/>
        <v>41.958000000000006</v>
      </c>
      <c r="ACQ54" s="348">
        <f t="shared" si="2795"/>
        <v>41.958000000000006</v>
      </c>
    </row>
    <row r="55" spans="1:877" x14ac:dyDescent="0.2">
      <c r="A55" s="367" t="s">
        <v>145</v>
      </c>
      <c r="B55" s="360">
        <f>+B54-B56</f>
        <v>262.23749999999995</v>
      </c>
      <c r="C55" s="348">
        <f t="shared" ref="C55:M55" si="2796">+C54-C56</f>
        <v>325.17449999999991</v>
      </c>
      <c r="D55" s="348">
        <f t="shared" si="2796"/>
        <v>293.70599999999996</v>
      </c>
      <c r="E55" s="348">
        <f t="shared" si="2796"/>
        <v>470.96664441749994</v>
      </c>
      <c r="F55" s="348">
        <f t="shared" si="2796"/>
        <v>472.02749999999992</v>
      </c>
      <c r="G55" s="348">
        <f t="shared" si="2796"/>
        <v>487.76174999999989</v>
      </c>
      <c r="H55" s="348">
        <f t="shared" si="2796"/>
        <v>629.36999999999989</v>
      </c>
      <c r="I55" s="348">
        <f t="shared" si="2796"/>
        <v>650.34899999999982</v>
      </c>
      <c r="J55" s="348">
        <f t="shared" si="2796"/>
        <v>650.34899999999982</v>
      </c>
      <c r="K55" s="348">
        <f t="shared" si="2796"/>
        <v>629.36999999999989</v>
      </c>
      <c r="L55" s="348">
        <f t="shared" si="2796"/>
        <v>650.34899999999982</v>
      </c>
      <c r="M55" s="349">
        <f t="shared" si="2796"/>
        <v>755.24400000000014</v>
      </c>
      <c r="N55" s="347">
        <f t="shared" si="2714"/>
        <v>881.11799999999971</v>
      </c>
      <c r="O55" s="348">
        <f t="shared" si="2715"/>
        <v>1430.7558944174998</v>
      </c>
      <c r="P55" s="348">
        <f t="shared" si="2716"/>
        <v>1930.0679999999993</v>
      </c>
      <c r="Q55" s="348">
        <f t="shared" si="2717"/>
        <v>2034.9629999999997</v>
      </c>
      <c r="R55" s="347">
        <f>+SUM($B$55:B55)</f>
        <v>262.23749999999995</v>
      </c>
      <c r="S55" s="348">
        <f>+SUM($B$55:C55)</f>
        <v>587.41199999999981</v>
      </c>
      <c r="T55" s="348">
        <f>+SUM($B$55:D55)</f>
        <v>881.11799999999971</v>
      </c>
      <c r="U55" s="348">
        <f>+SUM($B$55:E55)</f>
        <v>1352.0846444174997</v>
      </c>
      <c r="V55" s="348">
        <f>+SUM($B$55:F55)</f>
        <v>1824.1121444174996</v>
      </c>
      <c r="W55" s="348">
        <f>+SUM($B$55:G55)</f>
        <v>2311.8738944174993</v>
      </c>
      <c r="X55" s="348">
        <f>+SUM($B$55:H55)</f>
        <v>2941.2438944174992</v>
      </c>
      <c r="Y55" s="348">
        <f>+SUM($B$55:I55)</f>
        <v>3591.5928944174989</v>
      </c>
      <c r="Z55" s="348">
        <f>+SUM($B$55:J55)</f>
        <v>4241.9418944174986</v>
      </c>
      <c r="AA55" s="348">
        <f>+SUM($B$55:K55)</f>
        <v>4871.3118944174985</v>
      </c>
      <c r="AB55" s="348">
        <f>+SUM($B$55:L55)</f>
        <v>5521.6608944174986</v>
      </c>
      <c r="AC55" s="349">
        <f>+SUM($B$55:M55)</f>
        <v>6276.9048944174992</v>
      </c>
      <c r="AD55" s="334">
        <f>+B55/AD6</f>
        <v>10.489499999999998</v>
      </c>
      <c r="AE55" s="334">
        <f t="shared" ref="AE55:AO55" si="2797">+C55/AE6</f>
        <v>10.489499999999998</v>
      </c>
      <c r="AF55" s="334">
        <f t="shared" si="2797"/>
        <v>10.489499999999998</v>
      </c>
      <c r="AG55" s="334">
        <f t="shared" si="2797"/>
        <v>15.192472400564514</v>
      </c>
      <c r="AH55" s="334">
        <f t="shared" si="2797"/>
        <v>15.734249999999998</v>
      </c>
      <c r="AI55" s="334">
        <f t="shared" si="2797"/>
        <v>15.734249999999996</v>
      </c>
      <c r="AJ55" s="334">
        <f t="shared" si="2797"/>
        <v>20.978999999999996</v>
      </c>
      <c r="AK55" s="334">
        <f t="shared" si="2797"/>
        <v>20.978999999999996</v>
      </c>
      <c r="AL55" s="334">
        <f t="shared" si="2797"/>
        <v>20.978999999999996</v>
      </c>
      <c r="AM55" s="334">
        <f t="shared" si="2797"/>
        <v>20.978999999999996</v>
      </c>
      <c r="AN55" s="334">
        <f t="shared" si="2797"/>
        <v>20.978999999999996</v>
      </c>
      <c r="AO55" s="334">
        <f t="shared" si="2797"/>
        <v>20.979000000000003</v>
      </c>
      <c r="AP55" s="347">
        <f>+$AD$55*AP6</f>
        <v>10.489499999999998</v>
      </c>
      <c r="AQ55" s="348">
        <f t="shared" ref="AQ55:BN55" si="2798">+$AD$55*AQ6</f>
        <v>20.978999999999996</v>
      </c>
      <c r="AR55" s="348">
        <f t="shared" si="2798"/>
        <v>31.468499999999992</v>
      </c>
      <c r="AS55" s="348">
        <f t="shared" si="2798"/>
        <v>41.957999999999991</v>
      </c>
      <c r="AT55" s="348">
        <f t="shared" si="2798"/>
        <v>52.447499999999991</v>
      </c>
      <c r="AU55" s="348">
        <f t="shared" si="2798"/>
        <v>62.936999999999983</v>
      </c>
      <c r="AV55" s="348">
        <f t="shared" si="2798"/>
        <v>73.42649999999999</v>
      </c>
      <c r="AW55" s="348">
        <f t="shared" si="2798"/>
        <v>83.915999999999983</v>
      </c>
      <c r="AX55" s="348">
        <f t="shared" si="2798"/>
        <v>94.405499999999975</v>
      </c>
      <c r="AY55" s="348">
        <f t="shared" si="2798"/>
        <v>104.89499999999998</v>
      </c>
      <c r="AZ55" s="348">
        <f t="shared" si="2798"/>
        <v>115.38449999999997</v>
      </c>
      <c r="BA55" s="348">
        <f t="shared" si="2798"/>
        <v>125.87399999999997</v>
      </c>
      <c r="BB55" s="348">
        <f t="shared" si="2798"/>
        <v>136.36349999999996</v>
      </c>
      <c r="BC55" s="348">
        <f t="shared" si="2798"/>
        <v>146.85299999999998</v>
      </c>
      <c r="BD55" s="348">
        <f t="shared" si="2798"/>
        <v>157.34249999999997</v>
      </c>
      <c r="BE55" s="348">
        <f t="shared" si="2798"/>
        <v>167.83199999999997</v>
      </c>
      <c r="BF55" s="348">
        <f t="shared" si="2798"/>
        <v>178.32149999999996</v>
      </c>
      <c r="BG55" s="348">
        <f t="shared" si="2798"/>
        <v>188.81099999999995</v>
      </c>
      <c r="BH55" s="348">
        <f t="shared" si="2798"/>
        <v>199.30049999999997</v>
      </c>
      <c r="BI55" s="348">
        <f t="shared" si="2798"/>
        <v>209.78999999999996</v>
      </c>
      <c r="BJ55" s="348">
        <f t="shared" si="2798"/>
        <v>220.27949999999996</v>
      </c>
      <c r="BK55" s="348">
        <f t="shared" si="2798"/>
        <v>230.76899999999995</v>
      </c>
      <c r="BL55" s="348">
        <f t="shared" si="2798"/>
        <v>241.25849999999994</v>
      </c>
      <c r="BM55" s="348">
        <f t="shared" si="2798"/>
        <v>251.74799999999993</v>
      </c>
      <c r="BN55" s="349">
        <f t="shared" si="2798"/>
        <v>262.23749999999995</v>
      </c>
      <c r="BO55" s="347">
        <f t="shared" ref="BO55:CS55" si="2799">+$AE$55*BO6</f>
        <v>10.489499999999998</v>
      </c>
      <c r="BP55" s="348">
        <f t="shared" si="2799"/>
        <v>20.978999999999996</v>
      </c>
      <c r="BQ55" s="348">
        <f t="shared" si="2799"/>
        <v>31.468499999999992</v>
      </c>
      <c r="BR55" s="348">
        <f t="shared" si="2799"/>
        <v>41.957999999999991</v>
      </c>
      <c r="BS55" s="348">
        <f t="shared" si="2799"/>
        <v>52.447499999999991</v>
      </c>
      <c r="BT55" s="348">
        <f t="shared" si="2799"/>
        <v>62.936999999999983</v>
      </c>
      <c r="BU55" s="348">
        <f t="shared" si="2799"/>
        <v>73.42649999999999</v>
      </c>
      <c r="BV55" s="348">
        <f t="shared" si="2799"/>
        <v>83.915999999999983</v>
      </c>
      <c r="BW55" s="348">
        <f t="shared" si="2799"/>
        <v>94.405499999999975</v>
      </c>
      <c r="BX55" s="348">
        <f t="shared" si="2799"/>
        <v>104.89499999999998</v>
      </c>
      <c r="BY55" s="348">
        <f t="shared" si="2799"/>
        <v>115.38449999999997</v>
      </c>
      <c r="BZ55" s="348">
        <f t="shared" si="2799"/>
        <v>125.87399999999997</v>
      </c>
      <c r="CA55" s="348">
        <f t="shared" si="2799"/>
        <v>136.36349999999996</v>
      </c>
      <c r="CB55" s="348">
        <f t="shared" si="2799"/>
        <v>146.85299999999998</v>
      </c>
      <c r="CC55" s="348">
        <f t="shared" si="2799"/>
        <v>157.34249999999997</v>
      </c>
      <c r="CD55" s="348">
        <f t="shared" si="2799"/>
        <v>167.83199999999997</v>
      </c>
      <c r="CE55" s="348">
        <f t="shared" si="2799"/>
        <v>178.32149999999996</v>
      </c>
      <c r="CF55" s="348">
        <f t="shared" si="2799"/>
        <v>188.81099999999995</v>
      </c>
      <c r="CG55" s="348">
        <f t="shared" si="2799"/>
        <v>199.30049999999997</v>
      </c>
      <c r="CH55" s="348">
        <f t="shared" si="2799"/>
        <v>209.78999999999996</v>
      </c>
      <c r="CI55" s="348">
        <f t="shared" si="2799"/>
        <v>220.27949999999996</v>
      </c>
      <c r="CJ55" s="348">
        <f t="shared" si="2799"/>
        <v>230.76899999999995</v>
      </c>
      <c r="CK55" s="348">
        <f t="shared" si="2799"/>
        <v>241.25849999999994</v>
      </c>
      <c r="CL55" s="348">
        <f t="shared" si="2799"/>
        <v>251.74799999999993</v>
      </c>
      <c r="CM55" s="348">
        <f t="shared" si="2799"/>
        <v>262.23749999999995</v>
      </c>
      <c r="CN55" s="348">
        <f t="shared" si="2799"/>
        <v>272.72699999999992</v>
      </c>
      <c r="CO55" s="348">
        <f t="shared" si="2799"/>
        <v>283.21649999999994</v>
      </c>
      <c r="CP55" s="348">
        <f t="shared" si="2799"/>
        <v>293.70599999999996</v>
      </c>
      <c r="CQ55" s="348">
        <f t="shared" si="2799"/>
        <v>304.19549999999992</v>
      </c>
      <c r="CR55" s="348">
        <f t="shared" si="2799"/>
        <v>314.68499999999995</v>
      </c>
      <c r="CS55" s="349">
        <f t="shared" si="2799"/>
        <v>325.17449999999991</v>
      </c>
      <c r="CT55" s="347">
        <f t="shared" ref="CT55:DU55" si="2800">+$AF$55*CT6</f>
        <v>10.489499999999998</v>
      </c>
      <c r="CU55" s="348">
        <f t="shared" si="2800"/>
        <v>20.978999999999996</v>
      </c>
      <c r="CV55" s="348">
        <f t="shared" si="2800"/>
        <v>31.468499999999992</v>
      </c>
      <c r="CW55" s="348">
        <f t="shared" si="2800"/>
        <v>41.957999999999991</v>
      </c>
      <c r="CX55" s="348">
        <f t="shared" si="2800"/>
        <v>52.447499999999991</v>
      </c>
      <c r="CY55" s="348">
        <f t="shared" si="2800"/>
        <v>62.936999999999983</v>
      </c>
      <c r="CZ55" s="348">
        <f t="shared" si="2800"/>
        <v>73.42649999999999</v>
      </c>
      <c r="DA55" s="348">
        <f t="shared" si="2800"/>
        <v>83.915999999999983</v>
      </c>
      <c r="DB55" s="348">
        <f t="shared" si="2800"/>
        <v>94.405499999999975</v>
      </c>
      <c r="DC55" s="348">
        <f t="shared" si="2800"/>
        <v>104.89499999999998</v>
      </c>
      <c r="DD55" s="348">
        <f t="shared" si="2800"/>
        <v>115.38449999999997</v>
      </c>
      <c r="DE55" s="348">
        <f t="shared" si="2800"/>
        <v>125.87399999999997</v>
      </c>
      <c r="DF55" s="348">
        <f t="shared" si="2800"/>
        <v>136.36349999999996</v>
      </c>
      <c r="DG55" s="348">
        <f t="shared" si="2800"/>
        <v>146.85299999999998</v>
      </c>
      <c r="DH55" s="348">
        <f t="shared" si="2800"/>
        <v>157.34249999999997</v>
      </c>
      <c r="DI55" s="348">
        <f t="shared" si="2800"/>
        <v>167.83199999999997</v>
      </c>
      <c r="DJ55" s="348">
        <f t="shared" si="2800"/>
        <v>178.32149999999996</v>
      </c>
      <c r="DK55" s="348">
        <f t="shared" si="2800"/>
        <v>188.81099999999995</v>
      </c>
      <c r="DL55" s="348">
        <f t="shared" si="2800"/>
        <v>199.30049999999997</v>
      </c>
      <c r="DM55" s="348">
        <f t="shared" si="2800"/>
        <v>209.78999999999996</v>
      </c>
      <c r="DN55" s="348">
        <f t="shared" si="2800"/>
        <v>220.27949999999996</v>
      </c>
      <c r="DO55" s="348">
        <f t="shared" si="2800"/>
        <v>230.76899999999995</v>
      </c>
      <c r="DP55" s="348">
        <f t="shared" si="2800"/>
        <v>241.25849999999994</v>
      </c>
      <c r="DQ55" s="348">
        <f t="shared" si="2800"/>
        <v>251.74799999999993</v>
      </c>
      <c r="DR55" s="348">
        <f t="shared" si="2800"/>
        <v>262.23749999999995</v>
      </c>
      <c r="DS55" s="348">
        <f t="shared" si="2800"/>
        <v>272.72699999999992</v>
      </c>
      <c r="DT55" s="348">
        <f t="shared" si="2800"/>
        <v>283.21649999999994</v>
      </c>
      <c r="DU55" s="348">
        <f t="shared" si="2800"/>
        <v>293.70599999999996</v>
      </c>
      <c r="DV55" s="347">
        <f t="shared" ref="DV55:EZ55" si="2801">+$AG$55*DV6</f>
        <v>15.192472400564514</v>
      </c>
      <c r="DW55" s="348">
        <f t="shared" si="2801"/>
        <v>30.384944801129027</v>
      </c>
      <c r="DX55" s="348">
        <f t="shared" si="2801"/>
        <v>45.577417201693542</v>
      </c>
      <c r="DY55" s="348">
        <f t="shared" si="2801"/>
        <v>60.769889602258054</v>
      </c>
      <c r="DZ55" s="348">
        <f t="shared" si="2801"/>
        <v>75.962362002822573</v>
      </c>
      <c r="EA55" s="348">
        <f t="shared" si="2801"/>
        <v>91.154834403387085</v>
      </c>
      <c r="EB55" s="348">
        <f t="shared" si="2801"/>
        <v>106.3473068039516</v>
      </c>
      <c r="EC55" s="348">
        <f t="shared" si="2801"/>
        <v>121.53977920451611</v>
      </c>
      <c r="ED55" s="348">
        <f t="shared" si="2801"/>
        <v>136.73225160508062</v>
      </c>
      <c r="EE55" s="348">
        <f t="shared" si="2801"/>
        <v>151.92472400564515</v>
      </c>
      <c r="EF55" s="348">
        <f t="shared" si="2801"/>
        <v>167.11719640620964</v>
      </c>
      <c r="EG55" s="348">
        <f t="shared" si="2801"/>
        <v>182.30966880677417</v>
      </c>
      <c r="EH55" s="348">
        <f t="shared" si="2801"/>
        <v>197.50214120733867</v>
      </c>
      <c r="EI55" s="348">
        <f t="shared" si="2801"/>
        <v>212.69461360790319</v>
      </c>
      <c r="EJ55" s="348">
        <f t="shared" si="2801"/>
        <v>227.88708600846769</v>
      </c>
      <c r="EK55" s="348">
        <f t="shared" si="2801"/>
        <v>243.07955840903222</v>
      </c>
      <c r="EL55" s="348">
        <f t="shared" si="2801"/>
        <v>258.27203080959674</v>
      </c>
      <c r="EM55" s="348">
        <f t="shared" si="2801"/>
        <v>273.46450321016124</v>
      </c>
      <c r="EN55" s="348">
        <f t="shared" si="2801"/>
        <v>288.65697561072574</v>
      </c>
      <c r="EO55" s="348">
        <f t="shared" si="2801"/>
        <v>303.84944801129029</v>
      </c>
      <c r="EP55" s="348">
        <f t="shared" si="2801"/>
        <v>319.04192041185479</v>
      </c>
      <c r="EQ55" s="348">
        <f t="shared" si="2801"/>
        <v>334.23439281241929</v>
      </c>
      <c r="ER55" s="348">
        <f t="shared" si="2801"/>
        <v>349.42686521298378</v>
      </c>
      <c r="ES55" s="348">
        <f t="shared" si="2801"/>
        <v>364.61933761354834</v>
      </c>
      <c r="ET55" s="348">
        <f t="shared" si="2801"/>
        <v>379.81181001411284</v>
      </c>
      <c r="EU55" s="348">
        <f t="shared" si="2801"/>
        <v>395.00428241467733</v>
      </c>
      <c r="EV55" s="348">
        <f t="shared" si="2801"/>
        <v>410.19675481524189</v>
      </c>
      <c r="EW55" s="348">
        <f t="shared" si="2801"/>
        <v>425.38922721580639</v>
      </c>
      <c r="EX55" s="348">
        <f t="shared" si="2801"/>
        <v>440.58169961637088</v>
      </c>
      <c r="EY55" s="348">
        <f t="shared" si="2801"/>
        <v>455.77417201693538</v>
      </c>
      <c r="EZ55" s="348">
        <f t="shared" si="2801"/>
        <v>470.96664441749994</v>
      </c>
      <c r="FA55" s="347">
        <f t="shared" ref="FA55:GD55" si="2802">+$AH$55*FA6</f>
        <v>15.734249999999998</v>
      </c>
      <c r="FB55" s="348">
        <f t="shared" si="2802"/>
        <v>31.468499999999995</v>
      </c>
      <c r="FC55" s="348">
        <f t="shared" si="2802"/>
        <v>47.202749999999995</v>
      </c>
      <c r="FD55" s="348">
        <f t="shared" si="2802"/>
        <v>62.936999999999991</v>
      </c>
      <c r="FE55" s="348">
        <f t="shared" si="2802"/>
        <v>78.671249999999986</v>
      </c>
      <c r="FF55" s="348">
        <f t="shared" si="2802"/>
        <v>94.405499999999989</v>
      </c>
      <c r="FG55" s="348">
        <f t="shared" si="2802"/>
        <v>110.13974999999998</v>
      </c>
      <c r="FH55" s="348">
        <f t="shared" si="2802"/>
        <v>125.87399999999998</v>
      </c>
      <c r="FI55" s="348">
        <f t="shared" si="2802"/>
        <v>141.60824999999997</v>
      </c>
      <c r="FJ55" s="348">
        <f t="shared" si="2802"/>
        <v>157.34249999999997</v>
      </c>
      <c r="FK55" s="348">
        <f t="shared" si="2802"/>
        <v>173.07674999999998</v>
      </c>
      <c r="FL55" s="348">
        <f t="shared" si="2802"/>
        <v>188.81099999999998</v>
      </c>
      <c r="FM55" s="348">
        <f t="shared" si="2802"/>
        <v>204.54524999999998</v>
      </c>
      <c r="FN55" s="348">
        <f t="shared" si="2802"/>
        <v>220.27949999999996</v>
      </c>
      <c r="FO55" s="348">
        <f t="shared" si="2802"/>
        <v>236.01374999999996</v>
      </c>
      <c r="FP55" s="348">
        <f t="shared" si="2802"/>
        <v>251.74799999999996</v>
      </c>
      <c r="FQ55" s="348">
        <f t="shared" si="2802"/>
        <v>267.48224999999996</v>
      </c>
      <c r="FR55" s="348">
        <f t="shared" si="2802"/>
        <v>283.21649999999994</v>
      </c>
      <c r="FS55" s="348">
        <f t="shared" si="2802"/>
        <v>298.95074999999997</v>
      </c>
      <c r="FT55" s="348">
        <f t="shared" si="2802"/>
        <v>314.68499999999995</v>
      </c>
      <c r="FU55" s="348">
        <f t="shared" si="2802"/>
        <v>330.41924999999998</v>
      </c>
      <c r="FV55" s="348">
        <f t="shared" si="2802"/>
        <v>346.15349999999995</v>
      </c>
      <c r="FW55" s="348">
        <f t="shared" si="2802"/>
        <v>361.88774999999993</v>
      </c>
      <c r="FX55" s="348">
        <f t="shared" si="2802"/>
        <v>377.62199999999996</v>
      </c>
      <c r="FY55" s="348">
        <f t="shared" si="2802"/>
        <v>393.35624999999993</v>
      </c>
      <c r="FZ55" s="348">
        <f t="shared" si="2802"/>
        <v>409.09049999999996</v>
      </c>
      <c r="GA55" s="348">
        <f t="shared" si="2802"/>
        <v>424.82474999999994</v>
      </c>
      <c r="GB55" s="348">
        <f t="shared" si="2802"/>
        <v>440.55899999999991</v>
      </c>
      <c r="GC55" s="348">
        <f t="shared" si="2802"/>
        <v>456.29324999999994</v>
      </c>
      <c r="GD55" s="348">
        <f t="shared" si="2802"/>
        <v>472.02749999999992</v>
      </c>
      <c r="GE55" s="347">
        <f t="shared" ref="GE55:HI55" si="2803">+$AI$55*GE6</f>
        <v>15.734249999999996</v>
      </c>
      <c r="GF55" s="348">
        <f t="shared" si="2803"/>
        <v>31.468499999999992</v>
      </c>
      <c r="GG55" s="348">
        <f t="shared" si="2803"/>
        <v>47.202749999999988</v>
      </c>
      <c r="GH55" s="348">
        <f t="shared" si="2803"/>
        <v>62.936999999999983</v>
      </c>
      <c r="GI55" s="348">
        <f t="shared" si="2803"/>
        <v>78.671249999999986</v>
      </c>
      <c r="GJ55" s="348">
        <f t="shared" si="2803"/>
        <v>94.405499999999975</v>
      </c>
      <c r="GK55" s="348">
        <f t="shared" si="2803"/>
        <v>110.13974999999996</v>
      </c>
      <c r="GL55" s="348">
        <f t="shared" si="2803"/>
        <v>125.87399999999997</v>
      </c>
      <c r="GM55" s="348">
        <f t="shared" si="2803"/>
        <v>141.60824999999997</v>
      </c>
      <c r="GN55" s="348">
        <f t="shared" si="2803"/>
        <v>157.34249999999997</v>
      </c>
      <c r="GO55" s="348">
        <f t="shared" si="2803"/>
        <v>173.07674999999995</v>
      </c>
      <c r="GP55" s="348">
        <f t="shared" si="2803"/>
        <v>188.81099999999995</v>
      </c>
      <c r="GQ55" s="348">
        <f t="shared" si="2803"/>
        <v>204.54524999999995</v>
      </c>
      <c r="GR55" s="348">
        <f t="shared" si="2803"/>
        <v>220.27949999999993</v>
      </c>
      <c r="GS55" s="348">
        <f t="shared" si="2803"/>
        <v>236.01374999999993</v>
      </c>
      <c r="GT55" s="348">
        <f t="shared" si="2803"/>
        <v>251.74799999999993</v>
      </c>
      <c r="GU55" s="348">
        <f t="shared" si="2803"/>
        <v>267.48224999999991</v>
      </c>
      <c r="GV55" s="348">
        <f t="shared" si="2803"/>
        <v>283.21649999999994</v>
      </c>
      <c r="GW55" s="348">
        <f t="shared" si="2803"/>
        <v>298.95074999999991</v>
      </c>
      <c r="GX55" s="348">
        <f t="shared" si="2803"/>
        <v>314.68499999999995</v>
      </c>
      <c r="GY55" s="348">
        <f t="shared" si="2803"/>
        <v>330.41924999999992</v>
      </c>
      <c r="GZ55" s="348">
        <f t="shared" si="2803"/>
        <v>346.15349999999989</v>
      </c>
      <c r="HA55" s="348">
        <f t="shared" si="2803"/>
        <v>361.88774999999993</v>
      </c>
      <c r="HB55" s="348">
        <f t="shared" si="2803"/>
        <v>377.6219999999999</v>
      </c>
      <c r="HC55" s="348">
        <f t="shared" si="2803"/>
        <v>393.35624999999987</v>
      </c>
      <c r="HD55" s="348">
        <f t="shared" si="2803"/>
        <v>409.09049999999991</v>
      </c>
      <c r="HE55" s="348">
        <f t="shared" si="2803"/>
        <v>424.82474999999988</v>
      </c>
      <c r="HF55" s="348">
        <f t="shared" si="2803"/>
        <v>440.55899999999986</v>
      </c>
      <c r="HG55" s="348">
        <f t="shared" si="2803"/>
        <v>456.29324999999989</v>
      </c>
      <c r="HH55" s="348">
        <f t="shared" si="2803"/>
        <v>472.02749999999986</v>
      </c>
      <c r="HI55" s="349">
        <f t="shared" si="2803"/>
        <v>487.76174999999989</v>
      </c>
      <c r="HJ55" s="347">
        <f t="shared" ref="HJ55:IM55" si="2804">+$AJ$55*HJ6</f>
        <v>20.978999999999996</v>
      </c>
      <c r="HK55" s="348">
        <f t="shared" si="2804"/>
        <v>41.957999999999991</v>
      </c>
      <c r="HL55" s="348">
        <f t="shared" si="2804"/>
        <v>62.936999999999983</v>
      </c>
      <c r="HM55" s="348">
        <f t="shared" si="2804"/>
        <v>83.915999999999983</v>
      </c>
      <c r="HN55" s="348">
        <f t="shared" si="2804"/>
        <v>104.89499999999998</v>
      </c>
      <c r="HO55" s="348">
        <f t="shared" si="2804"/>
        <v>125.87399999999997</v>
      </c>
      <c r="HP55" s="348">
        <f t="shared" si="2804"/>
        <v>146.85299999999998</v>
      </c>
      <c r="HQ55" s="348">
        <f t="shared" si="2804"/>
        <v>167.83199999999997</v>
      </c>
      <c r="HR55" s="348">
        <f t="shared" si="2804"/>
        <v>188.81099999999995</v>
      </c>
      <c r="HS55" s="348">
        <f t="shared" si="2804"/>
        <v>209.78999999999996</v>
      </c>
      <c r="HT55" s="348">
        <f t="shared" si="2804"/>
        <v>230.76899999999995</v>
      </c>
      <c r="HU55" s="348">
        <f t="shared" si="2804"/>
        <v>251.74799999999993</v>
      </c>
      <c r="HV55" s="348">
        <f t="shared" si="2804"/>
        <v>272.72699999999992</v>
      </c>
      <c r="HW55" s="348">
        <f t="shared" si="2804"/>
        <v>293.70599999999996</v>
      </c>
      <c r="HX55" s="348">
        <f t="shared" si="2804"/>
        <v>314.68499999999995</v>
      </c>
      <c r="HY55" s="348">
        <f t="shared" si="2804"/>
        <v>335.66399999999993</v>
      </c>
      <c r="HZ55" s="348">
        <f t="shared" si="2804"/>
        <v>356.64299999999992</v>
      </c>
      <c r="IA55" s="348">
        <f t="shared" si="2804"/>
        <v>377.6219999999999</v>
      </c>
      <c r="IB55" s="348">
        <f t="shared" si="2804"/>
        <v>398.60099999999994</v>
      </c>
      <c r="IC55" s="348">
        <f t="shared" si="2804"/>
        <v>419.57999999999993</v>
      </c>
      <c r="ID55" s="348">
        <f t="shared" si="2804"/>
        <v>440.55899999999991</v>
      </c>
      <c r="IE55" s="348">
        <f t="shared" si="2804"/>
        <v>461.5379999999999</v>
      </c>
      <c r="IF55" s="348">
        <f t="shared" si="2804"/>
        <v>482.51699999999988</v>
      </c>
      <c r="IG55" s="348">
        <f t="shared" si="2804"/>
        <v>503.49599999999987</v>
      </c>
      <c r="IH55" s="348">
        <f t="shared" si="2804"/>
        <v>524.47499999999991</v>
      </c>
      <c r="II55" s="348">
        <f t="shared" si="2804"/>
        <v>545.45399999999984</v>
      </c>
      <c r="IJ55" s="348">
        <f t="shared" si="2804"/>
        <v>566.43299999999988</v>
      </c>
      <c r="IK55" s="348">
        <f t="shared" si="2804"/>
        <v>587.41199999999992</v>
      </c>
      <c r="IL55" s="348">
        <f t="shared" si="2804"/>
        <v>608.39099999999985</v>
      </c>
      <c r="IM55" s="348">
        <f t="shared" si="2804"/>
        <v>629.36999999999989</v>
      </c>
      <c r="IN55" s="347">
        <f t="shared" ref="IN55:JR55" si="2805">+$AK$55*IN6</f>
        <v>20.978999999999996</v>
      </c>
      <c r="IO55" s="348">
        <f t="shared" si="2805"/>
        <v>41.957999999999991</v>
      </c>
      <c r="IP55" s="348">
        <f t="shared" si="2805"/>
        <v>62.936999999999983</v>
      </c>
      <c r="IQ55" s="348">
        <f t="shared" si="2805"/>
        <v>83.915999999999983</v>
      </c>
      <c r="IR55" s="348">
        <f t="shared" si="2805"/>
        <v>104.89499999999998</v>
      </c>
      <c r="IS55" s="348">
        <f t="shared" si="2805"/>
        <v>125.87399999999997</v>
      </c>
      <c r="IT55" s="348">
        <f t="shared" si="2805"/>
        <v>146.85299999999998</v>
      </c>
      <c r="IU55" s="348">
        <f t="shared" si="2805"/>
        <v>167.83199999999997</v>
      </c>
      <c r="IV55" s="348">
        <f t="shared" si="2805"/>
        <v>188.81099999999995</v>
      </c>
      <c r="IW55" s="348">
        <f t="shared" si="2805"/>
        <v>209.78999999999996</v>
      </c>
      <c r="IX55" s="348">
        <f t="shared" si="2805"/>
        <v>230.76899999999995</v>
      </c>
      <c r="IY55" s="348">
        <f t="shared" si="2805"/>
        <v>251.74799999999993</v>
      </c>
      <c r="IZ55" s="348">
        <f t="shared" si="2805"/>
        <v>272.72699999999992</v>
      </c>
      <c r="JA55" s="348">
        <f t="shared" si="2805"/>
        <v>293.70599999999996</v>
      </c>
      <c r="JB55" s="348">
        <f t="shared" si="2805"/>
        <v>314.68499999999995</v>
      </c>
      <c r="JC55" s="348">
        <f t="shared" si="2805"/>
        <v>335.66399999999993</v>
      </c>
      <c r="JD55" s="348">
        <f t="shared" si="2805"/>
        <v>356.64299999999992</v>
      </c>
      <c r="JE55" s="348">
        <f t="shared" si="2805"/>
        <v>377.6219999999999</v>
      </c>
      <c r="JF55" s="348">
        <f t="shared" si="2805"/>
        <v>398.60099999999994</v>
      </c>
      <c r="JG55" s="348">
        <f t="shared" si="2805"/>
        <v>419.57999999999993</v>
      </c>
      <c r="JH55" s="348">
        <f t="shared" si="2805"/>
        <v>440.55899999999991</v>
      </c>
      <c r="JI55" s="348">
        <f t="shared" si="2805"/>
        <v>461.5379999999999</v>
      </c>
      <c r="JJ55" s="348">
        <f t="shared" si="2805"/>
        <v>482.51699999999988</v>
      </c>
      <c r="JK55" s="348">
        <f t="shared" si="2805"/>
        <v>503.49599999999987</v>
      </c>
      <c r="JL55" s="348">
        <f t="shared" si="2805"/>
        <v>524.47499999999991</v>
      </c>
      <c r="JM55" s="348">
        <f t="shared" si="2805"/>
        <v>545.45399999999984</v>
      </c>
      <c r="JN55" s="348">
        <f t="shared" si="2805"/>
        <v>566.43299999999988</v>
      </c>
      <c r="JO55" s="348">
        <f t="shared" si="2805"/>
        <v>587.41199999999992</v>
      </c>
      <c r="JP55" s="348">
        <f t="shared" si="2805"/>
        <v>608.39099999999985</v>
      </c>
      <c r="JQ55" s="348">
        <f t="shared" si="2805"/>
        <v>629.36999999999989</v>
      </c>
      <c r="JR55" s="349">
        <f t="shared" si="2805"/>
        <v>650.34899999999982</v>
      </c>
      <c r="JS55" s="347">
        <f t="shared" ref="JS55:KW55" si="2806">+$AL$55*JS6</f>
        <v>20.978999999999996</v>
      </c>
      <c r="JT55" s="348">
        <f t="shared" si="2806"/>
        <v>41.957999999999991</v>
      </c>
      <c r="JU55" s="348">
        <f t="shared" si="2806"/>
        <v>62.936999999999983</v>
      </c>
      <c r="JV55" s="348">
        <f t="shared" si="2806"/>
        <v>83.915999999999983</v>
      </c>
      <c r="JW55" s="348">
        <f t="shared" si="2806"/>
        <v>104.89499999999998</v>
      </c>
      <c r="JX55" s="348">
        <f t="shared" si="2806"/>
        <v>125.87399999999997</v>
      </c>
      <c r="JY55" s="348">
        <f t="shared" si="2806"/>
        <v>146.85299999999998</v>
      </c>
      <c r="JZ55" s="348">
        <f t="shared" si="2806"/>
        <v>167.83199999999997</v>
      </c>
      <c r="KA55" s="348">
        <f t="shared" si="2806"/>
        <v>188.81099999999995</v>
      </c>
      <c r="KB55" s="348">
        <f t="shared" si="2806"/>
        <v>209.78999999999996</v>
      </c>
      <c r="KC55" s="348">
        <f t="shared" si="2806"/>
        <v>230.76899999999995</v>
      </c>
      <c r="KD55" s="348">
        <f t="shared" si="2806"/>
        <v>251.74799999999993</v>
      </c>
      <c r="KE55" s="348">
        <f t="shared" si="2806"/>
        <v>272.72699999999992</v>
      </c>
      <c r="KF55" s="348">
        <f t="shared" si="2806"/>
        <v>293.70599999999996</v>
      </c>
      <c r="KG55" s="348">
        <f t="shared" si="2806"/>
        <v>314.68499999999995</v>
      </c>
      <c r="KH55" s="348">
        <f t="shared" si="2806"/>
        <v>335.66399999999993</v>
      </c>
      <c r="KI55" s="348">
        <f t="shared" si="2806"/>
        <v>356.64299999999992</v>
      </c>
      <c r="KJ55" s="348">
        <f t="shared" si="2806"/>
        <v>377.6219999999999</v>
      </c>
      <c r="KK55" s="348">
        <f t="shared" si="2806"/>
        <v>398.60099999999994</v>
      </c>
      <c r="KL55" s="348">
        <f t="shared" si="2806"/>
        <v>419.57999999999993</v>
      </c>
      <c r="KM55" s="348">
        <f t="shared" si="2806"/>
        <v>440.55899999999991</v>
      </c>
      <c r="KN55" s="348">
        <f t="shared" si="2806"/>
        <v>461.5379999999999</v>
      </c>
      <c r="KO55" s="348">
        <f t="shared" si="2806"/>
        <v>482.51699999999988</v>
      </c>
      <c r="KP55" s="348">
        <f t="shared" si="2806"/>
        <v>503.49599999999987</v>
      </c>
      <c r="KQ55" s="348">
        <f t="shared" si="2806"/>
        <v>524.47499999999991</v>
      </c>
      <c r="KR55" s="348">
        <f t="shared" si="2806"/>
        <v>545.45399999999984</v>
      </c>
      <c r="KS55" s="348">
        <f t="shared" si="2806"/>
        <v>566.43299999999988</v>
      </c>
      <c r="KT55" s="348">
        <f t="shared" si="2806"/>
        <v>587.41199999999992</v>
      </c>
      <c r="KU55" s="348">
        <f t="shared" si="2806"/>
        <v>608.39099999999985</v>
      </c>
      <c r="KV55" s="348">
        <f t="shared" si="2806"/>
        <v>629.36999999999989</v>
      </c>
      <c r="KW55" s="349">
        <f t="shared" si="2806"/>
        <v>650.34899999999982</v>
      </c>
      <c r="KX55" s="347">
        <f t="shared" ref="KX55:MA55" si="2807">+$AM$55*KX6</f>
        <v>20.978999999999996</v>
      </c>
      <c r="KY55" s="348">
        <f t="shared" si="2807"/>
        <v>41.957999999999991</v>
      </c>
      <c r="KZ55" s="348">
        <f t="shared" si="2807"/>
        <v>62.936999999999983</v>
      </c>
      <c r="LA55" s="348">
        <f t="shared" si="2807"/>
        <v>83.915999999999983</v>
      </c>
      <c r="LB55" s="348">
        <f t="shared" si="2807"/>
        <v>104.89499999999998</v>
      </c>
      <c r="LC55" s="348">
        <f t="shared" si="2807"/>
        <v>125.87399999999997</v>
      </c>
      <c r="LD55" s="348">
        <f t="shared" si="2807"/>
        <v>146.85299999999998</v>
      </c>
      <c r="LE55" s="348">
        <f t="shared" si="2807"/>
        <v>167.83199999999997</v>
      </c>
      <c r="LF55" s="348">
        <f t="shared" si="2807"/>
        <v>188.81099999999995</v>
      </c>
      <c r="LG55" s="348">
        <f t="shared" si="2807"/>
        <v>209.78999999999996</v>
      </c>
      <c r="LH55" s="348">
        <f t="shared" si="2807"/>
        <v>230.76899999999995</v>
      </c>
      <c r="LI55" s="348">
        <f t="shared" si="2807"/>
        <v>251.74799999999993</v>
      </c>
      <c r="LJ55" s="348">
        <f t="shared" si="2807"/>
        <v>272.72699999999992</v>
      </c>
      <c r="LK55" s="348">
        <f t="shared" si="2807"/>
        <v>293.70599999999996</v>
      </c>
      <c r="LL55" s="348">
        <f t="shared" si="2807"/>
        <v>314.68499999999995</v>
      </c>
      <c r="LM55" s="348">
        <f t="shared" si="2807"/>
        <v>335.66399999999993</v>
      </c>
      <c r="LN55" s="348">
        <f t="shared" si="2807"/>
        <v>356.64299999999992</v>
      </c>
      <c r="LO55" s="348">
        <f t="shared" si="2807"/>
        <v>377.6219999999999</v>
      </c>
      <c r="LP55" s="348">
        <f t="shared" si="2807"/>
        <v>398.60099999999994</v>
      </c>
      <c r="LQ55" s="348">
        <f t="shared" si="2807"/>
        <v>419.57999999999993</v>
      </c>
      <c r="LR55" s="348">
        <f t="shared" si="2807"/>
        <v>440.55899999999991</v>
      </c>
      <c r="LS55" s="348">
        <f t="shared" si="2807"/>
        <v>461.5379999999999</v>
      </c>
      <c r="LT55" s="348">
        <f t="shared" si="2807"/>
        <v>482.51699999999988</v>
      </c>
      <c r="LU55" s="348">
        <f t="shared" si="2807"/>
        <v>503.49599999999987</v>
      </c>
      <c r="LV55" s="348">
        <f t="shared" si="2807"/>
        <v>524.47499999999991</v>
      </c>
      <c r="LW55" s="348">
        <f t="shared" si="2807"/>
        <v>545.45399999999984</v>
      </c>
      <c r="LX55" s="348">
        <f t="shared" si="2807"/>
        <v>566.43299999999988</v>
      </c>
      <c r="LY55" s="348">
        <f t="shared" si="2807"/>
        <v>587.41199999999992</v>
      </c>
      <c r="LZ55" s="348">
        <f t="shared" si="2807"/>
        <v>608.39099999999985</v>
      </c>
      <c r="MA55" s="348">
        <f t="shared" si="2807"/>
        <v>629.36999999999989</v>
      </c>
      <c r="MB55" s="347">
        <f t="shared" ref="MB55:NF55" si="2808">+$AN$55*MB6</f>
        <v>20.978999999999996</v>
      </c>
      <c r="MC55" s="348">
        <f t="shared" si="2808"/>
        <v>41.957999999999991</v>
      </c>
      <c r="MD55" s="348">
        <f t="shared" si="2808"/>
        <v>62.936999999999983</v>
      </c>
      <c r="ME55" s="348">
        <f t="shared" si="2808"/>
        <v>83.915999999999983</v>
      </c>
      <c r="MF55" s="348">
        <f t="shared" si="2808"/>
        <v>104.89499999999998</v>
      </c>
      <c r="MG55" s="348">
        <f t="shared" si="2808"/>
        <v>125.87399999999997</v>
      </c>
      <c r="MH55" s="348">
        <f t="shared" si="2808"/>
        <v>146.85299999999998</v>
      </c>
      <c r="MI55" s="348">
        <f t="shared" si="2808"/>
        <v>167.83199999999997</v>
      </c>
      <c r="MJ55" s="348">
        <f t="shared" si="2808"/>
        <v>188.81099999999995</v>
      </c>
      <c r="MK55" s="348">
        <f t="shared" si="2808"/>
        <v>209.78999999999996</v>
      </c>
      <c r="ML55" s="348">
        <f t="shared" si="2808"/>
        <v>230.76899999999995</v>
      </c>
      <c r="MM55" s="348">
        <f t="shared" si="2808"/>
        <v>251.74799999999993</v>
      </c>
      <c r="MN55" s="348">
        <f t="shared" si="2808"/>
        <v>272.72699999999992</v>
      </c>
      <c r="MO55" s="348">
        <f t="shared" si="2808"/>
        <v>293.70599999999996</v>
      </c>
      <c r="MP55" s="348">
        <f t="shared" si="2808"/>
        <v>314.68499999999995</v>
      </c>
      <c r="MQ55" s="348">
        <f t="shared" si="2808"/>
        <v>335.66399999999993</v>
      </c>
      <c r="MR55" s="348">
        <f t="shared" si="2808"/>
        <v>356.64299999999992</v>
      </c>
      <c r="MS55" s="348">
        <f t="shared" si="2808"/>
        <v>377.6219999999999</v>
      </c>
      <c r="MT55" s="348">
        <f t="shared" si="2808"/>
        <v>398.60099999999994</v>
      </c>
      <c r="MU55" s="348">
        <f t="shared" si="2808"/>
        <v>419.57999999999993</v>
      </c>
      <c r="MV55" s="348">
        <f t="shared" si="2808"/>
        <v>440.55899999999991</v>
      </c>
      <c r="MW55" s="348">
        <f t="shared" si="2808"/>
        <v>461.5379999999999</v>
      </c>
      <c r="MX55" s="348">
        <f t="shared" si="2808"/>
        <v>482.51699999999988</v>
      </c>
      <c r="MY55" s="348">
        <f t="shared" si="2808"/>
        <v>503.49599999999987</v>
      </c>
      <c r="MZ55" s="348">
        <f t="shared" si="2808"/>
        <v>524.47499999999991</v>
      </c>
      <c r="NA55" s="348">
        <f t="shared" si="2808"/>
        <v>545.45399999999984</v>
      </c>
      <c r="NB55" s="348">
        <f t="shared" si="2808"/>
        <v>566.43299999999988</v>
      </c>
      <c r="NC55" s="348">
        <f t="shared" si="2808"/>
        <v>587.41199999999992</v>
      </c>
      <c r="ND55" s="348">
        <f t="shared" si="2808"/>
        <v>608.39099999999985</v>
      </c>
      <c r="NE55" s="348">
        <f t="shared" si="2808"/>
        <v>629.36999999999989</v>
      </c>
      <c r="NF55" s="348">
        <f t="shared" si="2808"/>
        <v>650.34899999999982</v>
      </c>
      <c r="NG55" s="347">
        <f t="shared" ref="NG55:OP55" si="2809">+$AO$55*NG6</f>
        <v>20.979000000000003</v>
      </c>
      <c r="NH55" s="348">
        <f t="shared" si="2809"/>
        <v>41.958000000000006</v>
      </c>
      <c r="NI55" s="348">
        <f t="shared" si="2809"/>
        <v>62.937000000000012</v>
      </c>
      <c r="NJ55" s="348">
        <f t="shared" si="2809"/>
        <v>83.916000000000011</v>
      </c>
      <c r="NK55" s="348">
        <f t="shared" si="2809"/>
        <v>104.89500000000001</v>
      </c>
      <c r="NL55" s="348">
        <f t="shared" si="2809"/>
        <v>125.87400000000002</v>
      </c>
      <c r="NM55" s="348">
        <f t="shared" si="2809"/>
        <v>146.85300000000001</v>
      </c>
      <c r="NN55" s="348">
        <f t="shared" si="2809"/>
        <v>167.83200000000002</v>
      </c>
      <c r="NO55" s="348">
        <f t="shared" si="2809"/>
        <v>188.81100000000004</v>
      </c>
      <c r="NP55" s="348">
        <f t="shared" si="2809"/>
        <v>209.79000000000002</v>
      </c>
      <c r="NQ55" s="348">
        <f t="shared" si="2809"/>
        <v>230.76900000000003</v>
      </c>
      <c r="NR55" s="348">
        <f t="shared" si="2809"/>
        <v>251.74800000000005</v>
      </c>
      <c r="NS55" s="348">
        <f t="shared" si="2809"/>
        <v>272.72700000000003</v>
      </c>
      <c r="NT55" s="348">
        <f t="shared" si="2809"/>
        <v>293.70600000000002</v>
      </c>
      <c r="NU55" s="348">
        <f t="shared" si="2809"/>
        <v>314.68500000000006</v>
      </c>
      <c r="NV55" s="348">
        <f t="shared" si="2809"/>
        <v>335.66400000000004</v>
      </c>
      <c r="NW55" s="348">
        <f t="shared" si="2809"/>
        <v>356.64300000000003</v>
      </c>
      <c r="NX55" s="348">
        <f t="shared" si="2809"/>
        <v>377.62200000000007</v>
      </c>
      <c r="NY55" s="348">
        <f t="shared" si="2809"/>
        <v>398.60100000000006</v>
      </c>
      <c r="NZ55" s="348">
        <f t="shared" si="2809"/>
        <v>419.58000000000004</v>
      </c>
      <c r="OA55" s="348">
        <f t="shared" si="2809"/>
        <v>440.55900000000008</v>
      </c>
      <c r="OB55" s="348">
        <f t="shared" si="2809"/>
        <v>461.53800000000007</v>
      </c>
      <c r="OC55" s="348">
        <f t="shared" si="2809"/>
        <v>482.51700000000005</v>
      </c>
      <c r="OD55" s="348">
        <f t="shared" si="2809"/>
        <v>503.49600000000009</v>
      </c>
      <c r="OE55" s="348">
        <f t="shared" si="2809"/>
        <v>524.47500000000002</v>
      </c>
      <c r="OF55" s="348">
        <f t="shared" si="2809"/>
        <v>545.45400000000006</v>
      </c>
      <c r="OG55" s="348">
        <f t="shared" si="2809"/>
        <v>566.43300000000011</v>
      </c>
      <c r="OH55" s="348">
        <f t="shared" si="2809"/>
        <v>587.41200000000003</v>
      </c>
      <c r="OI55" s="348">
        <f t="shared" si="2809"/>
        <v>608.39100000000008</v>
      </c>
      <c r="OJ55" s="348">
        <f t="shared" si="2809"/>
        <v>629.37000000000012</v>
      </c>
      <c r="OK55" s="348">
        <f t="shared" si="2809"/>
        <v>650.34900000000005</v>
      </c>
      <c r="OL55" s="348">
        <f t="shared" si="2809"/>
        <v>671.32800000000009</v>
      </c>
      <c r="OM55" s="348">
        <f t="shared" si="2809"/>
        <v>692.30700000000013</v>
      </c>
      <c r="ON55" s="348">
        <f t="shared" si="2809"/>
        <v>713.28600000000006</v>
      </c>
      <c r="OO55" s="348">
        <f t="shared" si="2809"/>
        <v>734.2650000000001</v>
      </c>
      <c r="OP55" s="349">
        <f t="shared" si="2809"/>
        <v>755.24400000000014</v>
      </c>
      <c r="OQ55" s="348">
        <f>+AP55/AP6</f>
        <v>10.489499999999998</v>
      </c>
      <c r="OR55" s="348">
        <f t="shared" ref="OR55:RC55" si="2810">+AQ55/AQ6</f>
        <v>10.489499999999998</v>
      </c>
      <c r="OS55" s="348">
        <f t="shared" si="2810"/>
        <v>10.489499999999998</v>
      </c>
      <c r="OT55" s="348">
        <f t="shared" si="2810"/>
        <v>10.489499999999998</v>
      </c>
      <c r="OU55" s="348">
        <f t="shared" si="2810"/>
        <v>10.489499999999998</v>
      </c>
      <c r="OV55" s="348">
        <f t="shared" si="2810"/>
        <v>10.489499999999998</v>
      </c>
      <c r="OW55" s="348">
        <f t="shared" si="2810"/>
        <v>10.489499999999998</v>
      </c>
      <c r="OX55" s="348">
        <f t="shared" si="2810"/>
        <v>10.489499999999998</v>
      </c>
      <c r="OY55" s="348">
        <f t="shared" si="2810"/>
        <v>10.489499999999998</v>
      </c>
      <c r="OZ55" s="348">
        <f t="shared" si="2810"/>
        <v>10.489499999999998</v>
      </c>
      <c r="PA55" s="348">
        <f t="shared" si="2810"/>
        <v>10.489499999999998</v>
      </c>
      <c r="PB55" s="348">
        <f t="shared" si="2810"/>
        <v>10.489499999999998</v>
      </c>
      <c r="PC55" s="348">
        <f t="shared" si="2810"/>
        <v>10.489499999999996</v>
      </c>
      <c r="PD55" s="348">
        <f t="shared" si="2810"/>
        <v>10.489499999999998</v>
      </c>
      <c r="PE55" s="348">
        <f t="shared" si="2810"/>
        <v>10.489499999999998</v>
      </c>
      <c r="PF55" s="348">
        <f t="shared" si="2810"/>
        <v>10.489499999999998</v>
      </c>
      <c r="PG55" s="348">
        <f t="shared" si="2810"/>
        <v>10.489499999999998</v>
      </c>
      <c r="PH55" s="348">
        <f t="shared" si="2810"/>
        <v>10.489499999999998</v>
      </c>
      <c r="PI55" s="348">
        <f t="shared" si="2810"/>
        <v>10.489499999999998</v>
      </c>
      <c r="PJ55" s="348">
        <f t="shared" si="2810"/>
        <v>10.489499999999998</v>
      </c>
      <c r="PK55" s="348">
        <f t="shared" si="2810"/>
        <v>10.489499999999998</v>
      </c>
      <c r="PL55" s="348">
        <f t="shared" si="2810"/>
        <v>10.489499999999998</v>
      </c>
      <c r="PM55" s="348">
        <f t="shared" si="2810"/>
        <v>10.489499999999998</v>
      </c>
      <c r="PN55" s="348">
        <f t="shared" si="2810"/>
        <v>10.489499999999998</v>
      </c>
      <c r="PO55" s="348">
        <f t="shared" si="2810"/>
        <v>10.489499999999998</v>
      </c>
      <c r="PP55" s="348">
        <f t="shared" si="2810"/>
        <v>10.489499999999998</v>
      </c>
      <c r="PQ55" s="348">
        <f t="shared" si="2810"/>
        <v>10.489499999999998</v>
      </c>
      <c r="PR55" s="348">
        <f t="shared" si="2810"/>
        <v>10.489499999999998</v>
      </c>
      <c r="PS55" s="348">
        <f t="shared" si="2810"/>
        <v>10.489499999999998</v>
      </c>
      <c r="PT55" s="348">
        <f t="shared" si="2810"/>
        <v>10.489499999999998</v>
      </c>
      <c r="PU55" s="348">
        <f t="shared" si="2810"/>
        <v>10.489499999999998</v>
      </c>
      <c r="PV55" s="348">
        <f t="shared" si="2810"/>
        <v>10.489499999999998</v>
      </c>
      <c r="PW55" s="348">
        <f t="shared" si="2810"/>
        <v>10.489499999999998</v>
      </c>
      <c r="PX55" s="348">
        <f t="shared" si="2810"/>
        <v>10.489499999999998</v>
      </c>
      <c r="PY55" s="348">
        <f t="shared" si="2810"/>
        <v>10.489499999999998</v>
      </c>
      <c r="PZ55" s="348">
        <f t="shared" si="2810"/>
        <v>10.489499999999998</v>
      </c>
      <c r="QA55" s="348">
        <f t="shared" si="2810"/>
        <v>10.489499999999998</v>
      </c>
      <c r="QB55" s="348">
        <f t="shared" si="2810"/>
        <v>10.489499999999996</v>
      </c>
      <c r="QC55" s="348">
        <f t="shared" si="2810"/>
        <v>10.489499999999998</v>
      </c>
      <c r="QD55" s="348">
        <f t="shared" si="2810"/>
        <v>10.489499999999998</v>
      </c>
      <c r="QE55" s="348">
        <f t="shared" si="2810"/>
        <v>10.489499999999998</v>
      </c>
      <c r="QF55" s="348">
        <f t="shared" si="2810"/>
        <v>10.489499999999998</v>
      </c>
      <c r="QG55" s="348">
        <f t="shared" si="2810"/>
        <v>10.489499999999998</v>
      </c>
      <c r="QH55" s="348">
        <f t="shared" si="2810"/>
        <v>10.489499999999998</v>
      </c>
      <c r="QI55" s="348">
        <f t="shared" si="2810"/>
        <v>10.489499999999998</v>
      </c>
      <c r="QJ55" s="348">
        <f t="shared" si="2810"/>
        <v>10.489499999999998</v>
      </c>
      <c r="QK55" s="348">
        <f t="shared" si="2810"/>
        <v>10.489499999999998</v>
      </c>
      <c r="QL55" s="348">
        <f t="shared" si="2810"/>
        <v>10.489499999999998</v>
      </c>
      <c r="QM55" s="348">
        <f t="shared" si="2810"/>
        <v>10.489499999999998</v>
      </c>
      <c r="QN55" s="348">
        <f t="shared" si="2810"/>
        <v>10.489499999999998</v>
      </c>
      <c r="QO55" s="348">
        <f t="shared" si="2810"/>
        <v>10.489499999999996</v>
      </c>
      <c r="QP55" s="348">
        <f t="shared" si="2810"/>
        <v>10.489499999999998</v>
      </c>
      <c r="QQ55" s="348">
        <f t="shared" si="2810"/>
        <v>10.489499999999998</v>
      </c>
      <c r="QR55" s="348">
        <f t="shared" si="2810"/>
        <v>10.489499999999998</v>
      </c>
      <c r="QS55" s="348">
        <f t="shared" si="2810"/>
        <v>10.489499999999998</v>
      </c>
      <c r="QT55" s="348">
        <f t="shared" si="2810"/>
        <v>10.489499999999998</v>
      </c>
      <c r="QU55" s="348">
        <f t="shared" si="2810"/>
        <v>10.489499999999998</v>
      </c>
      <c r="QV55" s="348">
        <f t="shared" si="2810"/>
        <v>10.489499999999998</v>
      </c>
      <c r="QW55" s="348">
        <f t="shared" si="2810"/>
        <v>10.489499999999998</v>
      </c>
      <c r="QX55" s="348">
        <f t="shared" si="2810"/>
        <v>10.489499999999998</v>
      </c>
      <c r="QY55" s="348">
        <f t="shared" si="2810"/>
        <v>10.489499999999998</v>
      </c>
      <c r="QZ55" s="348">
        <f t="shared" si="2810"/>
        <v>10.489499999999998</v>
      </c>
      <c r="RA55" s="348">
        <f t="shared" si="2810"/>
        <v>10.489499999999998</v>
      </c>
      <c r="RB55" s="348">
        <f t="shared" si="2810"/>
        <v>10.489499999999998</v>
      </c>
      <c r="RC55" s="348">
        <f t="shared" si="2810"/>
        <v>10.489499999999998</v>
      </c>
      <c r="RD55" s="348">
        <f t="shared" ref="RD55:TO55" si="2811">+DC55/DC6</f>
        <v>10.489499999999998</v>
      </c>
      <c r="RE55" s="348">
        <f t="shared" si="2811"/>
        <v>10.489499999999998</v>
      </c>
      <c r="RF55" s="348">
        <f t="shared" si="2811"/>
        <v>10.489499999999998</v>
      </c>
      <c r="RG55" s="348">
        <f t="shared" si="2811"/>
        <v>10.489499999999996</v>
      </c>
      <c r="RH55" s="348">
        <f t="shared" si="2811"/>
        <v>10.489499999999998</v>
      </c>
      <c r="RI55" s="348">
        <f t="shared" si="2811"/>
        <v>10.489499999999998</v>
      </c>
      <c r="RJ55" s="348">
        <f t="shared" si="2811"/>
        <v>10.489499999999998</v>
      </c>
      <c r="RK55" s="348">
        <f t="shared" si="2811"/>
        <v>10.489499999999998</v>
      </c>
      <c r="RL55" s="348">
        <f t="shared" si="2811"/>
        <v>10.489499999999998</v>
      </c>
      <c r="RM55" s="348">
        <f t="shared" si="2811"/>
        <v>10.489499999999998</v>
      </c>
      <c r="RN55" s="348">
        <f t="shared" si="2811"/>
        <v>10.489499999999998</v>
      </c>
      <c r="RO55" s="348">
        <f t="shared" si="2811"/>
        <v>10.489499999999998</v>
      </c>
      <c r="RP55" s="348">
        <f t="shared" si="2811"/>
        <v>10.489499999999998</v>
      </c>
      <c r="RQ55" s="348">
        <f t="shared" si="2811"/>
        <v>10.489499999999998</v>
      </c>
      <c r="RR55" s="348">
        <f t="shared" si="2811"/>
        <v>10.489499999999998</v>
      </c>
      <c r="RS55" s="348">
        <f t="shared" si="2811"/>
        <v>10.489499999999998</v>
      </c>
      <c r="RT55" s="348">
        <f t="shared" si="2811"/>
        <v>10.489499999999996</v>
      </c>
      <c r="RU55" s="348">
        <f t="shared" si="2811"/>
        <v>10.489499999999998</v>
      </c>
      <c r="RV55" s="348">
        <f t="shared" si="2811"/>
        <v>10.489499999999998</v>
      </c>
      <c r="RW55" s="348">
        <f t="shared" si="2811"/>
        <v>15.192472400564514</v>
      </c>
      <c r="RX55" s="348">
        <f t="shared" si="2811"/>
        <v>15.192472400564514</v>
      </c>
      <c r="RY55" s="348">
        <f t="shared" si="2811"/>
        <v>15.192472400564514</v>
      </c>
      <c r="RZ55" s="348">
        <f t="shared" si="2811"/>
        <v>15.192472400564514</v>
      </c>
      <c r="SA55" s="348">
        <f t="shared" si="2811"/>
        <v>15.192472400564515</v>
      </c>
      <c r="SB55" s="348">
        <f t="shared" si="2811"/>
        <v>15.192472400564514</v>
      </c>
      <c r="SC55" s="348">
        <f t="shared" si="2811"/>
        <v>15.192472400564514</v>
      </c>
      <c r="SD55" s="348">
        <f t="shared" si="2811"/>
        <v>15.192472400564514</v>
      </c>
      <c r="SE55" s="348">
        <f t="shared" si="2811"/>
        <v>15.192472400564514</v>
      </c>
      <c r="SF55" s="348">
        <f t="shared" si="2811"/>
        <v>15.192472400564515</v>
      </c>
      <c r="SG55" s="348">
        <f t="shared" si="2811"/>
        <v>15.192472400564514</v>
      </c>
      <c r="SH55" s="348">
        <f t="shared" si="2811"/>
        <v>15.192472400564514</v>
      </c>
      <c r="SI55" s="348">
        <f t="shared" si="2811"/>
        <v>15.192472400564514</v>
      </c>
      <c r="SJ55" s="348">
        <f t="shared" si="2811"/>
        <v>15.192472400564514</v>
      </c>
      <c r="SK55" s="348">
        <f t="shared" si="2811"/>
        <v>15.192472400564514</v>
      </c>
      <c r="SL55" s="348">
        <f t="shared" si="2811"/>
        <v>15.192472400564514</v>
      </c>
      <c r="SM55" s="348">
        <f t="shared" si="2811"/>
        <v>15.192472400564514</v>
      </c>
      <c r="SN55" s="348">
        <f t="shared" si="2811"/>
        <v>15.192472400564514</v>
      </c>
      <c r="SO55" s="348">
        <f t="shared" si="2811"/>
        <v>15.192472400564512</v>
      </c>
      <c r="SP55" s="348">
        <f t="shared" si="2811"/>
        <v>15.192472400564515</v>
      </c>
      <c r="SQ55" s="348">
        <f t="shared" si="2811"/>
        <v>15.192472400564514</v>
      </c>
      <c r="SR55" s="348">
        <f t="shared" si="2811"/>
        <v>15.192472400564514</v>
      </c>
      <c r="SS55" s="348">
        <f t="shared" si="2811"/>
        <v>15.192472400564512</v>
      </c>
      <c r="ST55" s="348">
        <f t="shared" si="2811"/>
        <v>15.192472400564514</v>
      </c>
      <c r="SU55" s="348">
        <f t="shared" si="2811"/>
        <v>15.192472400564514</v>
      </c>
      <c r="SV55" s="348">
        <f t="shared" si="2811"/>
        <v>15.192472400564514</v>
      </c>
      <c r="SW55" s="348">
        <f t="shared" si="2811"/>
        <v>15.192472400564514</v>
      </c>
      <c r="SX55" s="348">
        <f t="shared" si="2811"/>
        <v>15.192472400564514</v>
      </c>
      <c r="SY55" s="348">
        <f t="shared" si="2811"/>
        <v>15.192472400564514</v>
      </c>
      <c r="SZ55" s="348">
        <f t="shared" si="2811"/>
        <v>15.192472400564514</v>
      </c>
      <c r="TA55" s="348">
        <f t="shared" si="2811"/>
        <v>15.192472400564514</v>
      </c>
      <c r="TB55" s="348">
        <f t="shared" si="2811"/>
        <v>15.734249999999998</v>
      </c>
      <c r="TC55" s="348">
        <f t="shared" si="2811"/>
        <v>15.734249999999998</v>
      </c>
      <c r="TD55" s="348">
        <f t="shared" si="2811"/>
        <v>15.734249999999998</v>
      </c>
      <c r="TE55" s="348">
        <f t="shared" si="2811"/>
        <v>15.734249999999998</v>
      </c>
      <c r="TF55" s="348">
        <f t="shared" si="2811"/>
        <v>15.734249999999998</v>
      </c>
      <c r="TG55" s="348">
        <f t="shared" si="2811"/>
        <v>15.734249999999998</v>
      </c>
      <c r="TH55" s="348">
        <f t="shared" si="2811"/>
        <v>15.734249999999998</v>
      </c>
      <c r="TI55" s="348">
        <f t="shared" si="2811"/>
        <v>15.734249999999998</v>
      </c>
      <c r="TJ55" s="348">
        <f t="shared" si="2811"/>
        <v>15.734249999999996</v>
      </c>
      <c r="TK55" s="348">
        <f t="shared" si="2811"/>
        <v>15.734249999999998</v>
      </c>
      <c r="TL55" s="348">
        <f t="shared" si="2811"/>
        <v>15.734249999999998</v>
      </c>
      <c r="TM55" s="348">
        <f t="shared" si="2811"/>
        <v>15.734249999999998</v>
      </c>
      <c r="TN55" s="348">
        <f t="shared" si="2811"/>
        <v>15.734249999999999</v>
      </c>
      <c r="TO55" s="348">
        <f t="shared" si="2811"/>
        <v>15.734249999999998</v>
      </c>
      <c r="TP55" s="348">
        <f t="shared" ref="TP55:WA55" si="2812">+FO55/FO6</f>
        <v>15.734249999999998</v>
      </c>
      <c r="TQ55" s="348">
        <f t="shared" si="2812"/>
        <v>15.734249999999998</v>
      </c>
      <c r="TR55" s="348">
        <f t="shared" si="2812"/>
        <v>15.734249999999998</v>
      </c>
      <c r="TS55" s="348">
        <f t="shared" si="2812"/>
        <v>15.734249999999996</v>
      </c>
      <c r="TT55" s="348">
        <f t="shared" si="2812"/>
        <v>15.734249999999998</v>
      </c>
      <c r="TU55" s="348">
        <f t="shared" si="2812"/>
        <v>15.734249999999998</v>
      </c>
      <c r="TV55" s="348">
        <f t="shared" si="2812"/>
        <v>15.734249999999999</v>
      </c>
      <c r="TW55" s="348">
        <f t="shared" si="2812"/>
        <v>15.734249999999998</v>
      </c>
      <c r="TX55" s="348">
        <f t="shared" si="2812"/>
        <v>15.734249999999998</v>
      </c>
      <c r="TY55" s="348">
        <f t="shared" si="2812"/>
        <v>15.734249999999998</v>
      </c>
      <c r="TZ55" s="348">
        <f t="shared" si="2812"/>
        <v>15.734249999999998</v>
      </c>
      <c r="UA55" s="348">
        <f t="shared" si="2812"/>
        <v>15.734249999999999</v>
      </c>
      <c r="UB55" s="348">
        <f t="shared" si="2812"/>
        <v>15.734249999999998</v>
      </c>
      <c r="UC55" s="348">
        <f t="shared" si="2812"/>
        <v>15.734249999999998</v>
      </c>
      <c r="UD55" s="348">
        <f t="shared" si="2812"/>
        <v>15.734249999999998</v>
      </c>
      <c r="UE55" s="348">
        <f t="shared" si="2812"/>
        <v>15.734249999999998</v>
      </c>
      <c r="UF55" s="348">
        <f t="shared" si="2812"/>
        <v>15.734249999999996</v>
      </c>
      <c r="UG55" s="348">
        <f t="shared" si="2812"/>
        <v>15.734249999999996</v>
      </c>
      <c r="UH55" s="348">
        <f t="shared" si="2812"/>
        <v>15.734249999999996</v>
      </c>
      <c r="UI55" s="348">
        <f t="shared" si="2812"/>
        <v>15.734249999999996</v>
      </c>
      <c r="UJ55" s="348">
        <f t="shared" si="2812"/>
        <v>15.734249999999998</v>
      </c>
      <c r="UK55" s="348">
        <f t="shared" si="2812"/>
        <v>15.734249999999996</v>
      </c>
      <c r="UL55" s="348">
        <f t="shared" si="2812"/>
        <v>15.734249999999994</v>
      </c>
      <c r="UM55" s="348">
        <f t="shared" si="2812"/>
        <v>15.734249999999996</v>
      </c>
      <c r="UN55" s="348">
        <f t="shared" si="2812"/>
        <v>15.734249999999996</v>
      </c>
      <c r="UO55" s="348">
        <f t="shared" si="2812"/>
        <v>15.734249999999998</v>
      </c>
      <c r="UP55" s="348">
        <f t="shared" si="2812"/>
        <v>15.734249999999996</v>
      </c>
      <c r="UQ55" s="348">
        <f t="shared" si="2812"/>
        <v>15.734249999999996</v>
      </c>
      <c r="UR55" s="348">
        <f t="shared" si="2812"/>
        <v>15.734249999999996</v>
      </c>
      <c r="US55" s="348">
        <f t="shared" si="2812"/>
        <v>15.734249999999994</v>
      </c>
      <c r="UT55" s="348">
        <f t="shared" si="2812"/>
        <v>15.734249999999996</v>
      </c>
      <c r="UU55" s="348">
        <f t="shared" si="2812"/>
        <v>15.734249999999996</v>
      </c>
      <c r="UV55" s="348">
        <f t="shared" si="2812"/>
        <v>15.734249999999994</v>
      </c>
      <c r="UW55" s="348">
        <f t="shared" si="2812"/>
        <v>15.734249999999996</v>
      </c>
      <c r="UX55" s="348">
        <f t="shared" si="2812"/>
        <v>15.734249999999996</v>
      </c>
      <c r="UY55" s="348">
        <f t="shared" si="2812"/>
        <v>15.734249999999998</v>
      </c>
      <c r="UZ55" s="348">
        <f t="shared" si="2812"/>
        <v>15.734249999999996</v>
      </c>
      <c r="VA55" s="348">
        <f t="shared" si="2812"/>
        <v>15.734249999999996</v>
      </c>
      <c r="VB55" s="348">
        <f t="shared" si="2812"/>
        <v>15.734249999999998</v>
      </c>
      <c r="VC55" s="348">
        <f t="shared" si="2812"/>
        <v>15.734249999999996</v>
      </c>
      <c r="VD55" s="348">
        <f t="shared" si="2812"/>
        <v>15.734249999999996</v>
      </c>
      <c r="VE55" s="348">
        <f t="shared" si="2812"/>
        <v>15.734249999999996</v>
      </c>
      <c r="VF55" s="348">
        <f t="shared" si="2812"/>
        <v>15.734249999999996</v>
      </c>
      <c r="VG55" s="348">
        <f t="shared" si="2812"/>
        <v>15.734249999999994</v>
      </c>
      <c r="VH55" s="348">
        <f t="shared" si="2812"/>
        <v>15.734249999999996</v>
      </c>
      <c r="VI55" s="348">
        <f t="shared" si="2812"/>
        <v>15.734249999999996</v>
      </c>
      <c r="VJ55" s="348">
        <f t="shared" si="2812"/>
        <v>15.734249999999996</v>
      </c>
      <c r="VK55" s="348">
        <f t="shared" si="2812"/>
        <v>20.978999999999996</v>
      </c>
      <c r="VL55" s="348">
        <f t="shared" si="2812"/>
        <v>20.978999999999996</v>
      </c>
      <c r="VM55" s="348">
        <f t="shared" si="2812"/>
        <v>20.978999999999996</v>
      </c>
      <c r="VN55" s="348">
        <f t="shared" si="2812"/>
        <v>20.978999999999996</v>
      </c>
      <c r="VO55" s="348">
        <f t="shared" si="2812"/>
        <v>20.978999999999996</v>
      </c>
      <c r="VP55" s="348">
        <f t="shared" si="2812"/>
        <v>20.978999999999996</v>
      </c>
      <c r="VQ55" s="348">
        <f t="shared" si="2812"/>
        <v>20.978999999999996</v>
      </c>
      <c r="VR55" s="348">
        <f t="shared" si="2812"/>
        <v>20.978999999999996</v>
      </c>
      <c r="VS55" s="348">
        <f t="shared" si="2812"/>
        <v>20.978999999999996</v>
      </c>
      <c r="VT55" s="348">
        <f t="shared" si="2812"/>
        <v>20.978999999999996</v>
      </c>
      <c r="VU55" s="348">
        <f t="shared" si="2812"/>
        <v>20.978999999999996</v>
      </c>
      <c r="VV55" s="348">
        <f t="shared" si="2812"/>
        <v>20.978999999999996</v>
      </c>
      <c r="VW55" s="348">
        <f t="shared" si="2812"/>
        <v>20.978999999999992</v>
      </c>
      <c r="VX55" s="348">
        <f t="shared" si="2812"/>
        <v>20.978999999999996</v>
      </c>
      <c r="VY55" s="348">
        <f t="shared" si="2812"/>
        <v>20.978999999999996</v>
      </c>
      <c r="VZ55" s="348">
        <f t="shared" si="2812"/>
        <v>20.978999999999996</v>
      </c>
      <c r="WA55" s="348">
        <f t="shared" si="2812"/>
        <v>20.978999999999996</v>
      </c>
      <c r="WB55" s="348">
        <f t="shared" ref="WB55:YM55" si="2813">+IA55/IA6</f>
        <v>20.978999999999996</v>
      </c>
      <c r="WC55" s="348">
        <f t="shared" si="2813"/>
        <v>20.978999999999996</v>
      </c>
      <c r="WD55" s="348">
        <f t="shared" si="2813"/>
        <v>20.978999999999996</v>
      </c>
      <c r="WE55" s="348">
        <f t="shared" si="2813"/>
        <v>20.978999999999996</v>
      </c>
      <c r="WF55" s="348">
        <f t="shared" si="2813"/>
        <v>20.978999999999996</v>
      </c>
      <c r="WG55" s="348">
        <f t="shared" si="2813"/>
        <v>20.978999999999996</v>
      </c>
      <c r="WH55" s="348">
        <f t="shared" si="2813"/>
        <v>20.978999999999996</v>
      </c>
      <c r="WI55" s="348">
        <f t="shared" si="2813"/>
        <v>20.978999999999996</v>
      </c>
      <c r="WJ55" s="348">
        <f t="shared" si="2813"/>
        <v>20.978999999999992</v>
      </c>
      <c r="WK55" s="348">
        <f t="shared" si="2813"/>
        <v>20.978999999999996</v>
      </c>
      <c r="WL55" s="348">
        <f t="shared" si="2813"/>
        <v>20.978999999999996</v>
      </c>
      <c r="WM55" s="348">
        <f t="shared" si="2813"/>
        <v>20.978999999999996</v>
      </c>
      <c r="WN55" s="348">
        <f t="shared" si="2813"/>
        <v>20.978999999999996</v>
      </c>
      <c r="WO55" s="348">
        <f t="shared" si="2813"/>
        <v>20.978999999999996</v>
      </c>
      <c r="WP55" s="348">
        <f t="shared" si="2813"/>
        <v>20.978999999999996</v>
      </c>
      <c r="WQ55" s="348">
        <f t="shared" si="2813"/>
        <v>20.978999999999996</v>
      </c>
      <c r="WR55" s="348">
        <f t="shared" si="2813"/>
        <v>20.978999999999996</v>
      </c>
      <c r="WS55" s="348">
        <f t="shared" si="2813"/>
        <v>20.978999999999996</v>
      </c>
      <c r="WT55" s="348">
        <f t="shared" si="2813"/>
        <v>20.978999999999996</v>
      </c>
      <c r="WU55" s="348">
        <f t="shared" si="2813"/>
        <v>20.978999999999996</v>
      </c>
      <c r="WV55" s="348">
        <f t="shared" si="2813"/>
        <v>20.978999999999996</v>
      </c>
      <c r="WW55" s="348">
        <f t="shared" si="2813"/>
        <v>20.978999999999996</v>
      </c>
      <c r="WX55" s="348">
        <f t="shared" si="2813"/>
        <v>20.978999999999996</v>
      </c>
      <c r="WY55" s="348">
        <f t="shared" si="2813"/>
        <v>20.978999999999996</v>
      </c>
      <c r="WZ55" s="348">
        <f t="shared" si="2813"/>
        <v>20.978999999999996</v>
      </c>
      <c r="XA55" s="348">
        <f t="shared" si="2813"/>
        <v>20.978999999999992</v>
      </c>
      <c r="XB55" s="348">
        <f t="shared" si="2813"/>
        <v>20.978999999999996</v>
      </c>
      <c r="XC55" s="348">
        <f t="shared" si="2813"/>
        <v>20.978999999999996</v>
      </c>
      <c r="XD55" s="348">
        <f t="shared" si="2813"/>
        <v>20.978999999999996</v>
      </c>
      <c r="XE55" s="348">
        <f t="shared" si="2813"/>
        <v>20.978999999999996</v>
      </c>
      <c r="XF55" s="348">
        <f t="shared" si="2813"/>
        <v>20.978999999999996</v>
      </c>
      <c r="XG55" s="348">
        <f t="shared" si="2813"/>
        <v>20.978999999999996</v>
      </c>
      <c r="XH55" s="348">
        <f t="shared" si="2813"/>
        <v>20.978999999999996</v>
      </c>
      <c r="XI55" s="348">
        <f t="shared" si="2813"/>
        <v>20.978999999999996</v>
      </c>
      <c r="XJ55" s="348">
        <f t="shared" si="2813"/>
        <v>20.978999999999996</v>
      </c>
      <c r="XK55" s="348">
        <f t="shared" si="2813"/>
        <v>20.978999999999996</v>
      </c>
      <c r="XL55" s="348">
        <f t="shared" si="2813"/>
        <v>20.978999999999996</v>
      </c>
      <c r="XM55" s="348">
        <f t="shared" si="2813"/>
        <v>20.978999999999996</v>
      </c>
      <c r="XN55" s="348">
        <f t="shared" si="2813"/>
        <v>20.978999999999992</v>
      </c>
      <c r="XO55" s="348">
        <f t="shared" si="2813"/>
        <v>20.978999999999996</v>
      </c>
      <c r="XP55" s="348">
        <f t="shared" si="2813"/>
        <v>20.978999999999996</v>
      </c>
      <c r="XQ55" s="348">
        <f t="shared" si="2813"/>
        <v>20.978999999999996</v>
      </c>
      <c r="XR55" s="348">
        <f t="shared" si="2813"/>
        <v>20.978999999999996</v>
      </c>
      <c r="XS55" s="348">
        <f t="shared" si="2813"/>
        <v>20.978999999999996</v>
      </c>
      <c r="XT55" s="348">
        <f t="shared" si="2813"/>
        <v>20.978999999999996</v>
      </c>
      <c r="XU55" s="348">
        <f t="shared" si="2813"/>
        <v>20.978999999999996</v>
      </c>
      <c r="XV55" s="348">
        <f t="shared" si="2813"/>
        <v>20.978999999999996</v>
      </c>
      <c r="XW55" s="348">
        <f t="shared" si="2813"/>
        <v>20.978999999999996</v>
      </c>
      <c r="XX55" s="348">
        <f t="shared" si="2813"/>
        <v>20.978999999999996</v>
      </c>
      <c r="XY55" s="348">
        <f t="shared" si="2813"/>
        <v>20.978999999999996</v>
      </c>
      <c r="XZ55" s="348">
        <f t="shared" si="2813"/>
        <v>20.978999999999996</v>
      </c>
      <c r="YA55" s="348">
        <f t="shared" si="2813"/>
        <v>20.978999999999996</v>
      </c>
      <c r="YB55" s="348">
        <f t="shared" si="2813"/>
        <v>20.978999999999996</v>
      </c>
      <c r="YC55" s="348">
        <f t="shared" si="2813"/>
        <v>20.978999999999996</v>
      </c>
      <c r="YD55" s="348">
        <f t="shared" si="2813"/>
        <v>20.978999999999996</v>
      </c>
      <c r="YE55" s="348">
        <f t="shared" si="2813"/>
        <v>20.978999999999996</v>
      </c>
      <c r="YF55" s="348">
        <f t="shared" si="2813"/>
        <v>20.978999999999992</v>
      </c>
      <c r="YG55" s="348">
        <f t="shared" si="2813"/>
        <v>20.978999999999996</v>
      </c>
      <c r="YH55" s="348">
        <f t="shared" si="2813"/>
        <v>20.978999999999996</v>
      </c>
      <c r="YI55" s="348">
        <f t="shared" si="2813"/>
        <v>20.978999999999996</v>
      </c>
      <c r="YJ55" s="348">
        <f t="shared" si="2813"/>
        <v>20.978999999999996</v>
      </c>
      <c r="YK55" s="348">
        <f t="shared" si="2813"/>
        <v>20.978999999999996</v>
      </c>
      <c r="YL55" s="348">
        <f t="shared" si="2813"/>
        <v>20.978999999999996</v>
      </c>
      <c r="YM55" s="348">
        <f t="shared" si="2813"/>
        <v>20.978999999999996</v>
      </c>
      <c r="YN55" s="348">
        <f t="shared" ref="YN55:AAY55" si="2814">+KM55/KM6</f>
        <v>20.978999999999996</v>
      </c>
      <c r="YO55" s="348">
        <f t="shared" si="2814"/>
        <v>20.978999999999996</v>
      </c>
      <c r="YP55" s="348">
        <f t="shared" si="2814"/>
        <v>20.978999999999996</v>
      </c>
      <c r="YQ55" s="348">
        <f t="shared" si="2814"/>
        <v>20.978999999999996</v>
      </c>
      <c r="YR55" s="348">
        <f t="shared" si="2814"/>
        <v>20.978999999999996</v>
      </c>
      <c r="YS55" s="348">
        <f t="shared" si="2814"/>
        <v>20.978999999999992</v>
      </c>
      <c r="YT55" s="348">
        <f t="shared" si="2814"/>
        <v>20.978999999999996</v>
      </c>
      <c r="YU55" s="348">
        <f t="shared" si="2814"/>
        <v>20.978999999999996</v>
      </c>
      <c r="YV55" s="348">
        <f t="shared" si="2814"/>
        <v>20.978999999999996</v>
      </c>
      <c r="YW55" s="348">
        <f t="shared" si="2814"/>
        <v>20.978999999999996</v>
      </c>
      <c r="YX55" s="348">
        <f t="shared" si="2814"/>
        <v>20.978999999999996</v>
      </c>
      <c r="YY55" s="348">
        <f t="shared" si="2814"/>
        <v>20.978999999999996</v>
      </c>
      <c r="YZ55" s="348">
        <f t="shared" si="2814"/>
        <v>20.978999999999996</v>
      </c>
      <c r="ZA55" s="348">
        <f t="shared" si="2814"/>
        <v>20.978999999999996</v>
      </c>
      <c r="ZB55" s="348">
        <f t="shared" si="2814"/>
        <v>20.978999999999996</v>
      </c>
      <c r="ZC55" s="348">
        <f t="shared" si="2814"/>
        <v>20.978999999999996</v>
      </c>
      <c r="ZD55" s="348">
        <f t="shared" si="2814"/>
        <v>20.978999999999996</v>
      </c>
      <c r="ZE55" s="348">
        <f t="shared" si="2814"/>
        <v>20.978999999999996</v>
      </c>
      <c r="ZF55" s="348">
        <f t="shared" si="2814"/>
        <v>20.978999999999996</v>
      </c>
      <c r="ZG55" s="348">
        <f t="shared" si="2814"/>
        <v>20.978999999999996</v>
      </c>
      <c r="ZH55" s="348">
        <f t="shared" si="2814"/>
        <v>20.978999999999996</v>
      </c>
      <c r="ZI55" s="348">
        <f t="shared" si="2814"/>
        <v>20.978999999999996</v>
      </c>
      <c r="ZJ55" s="348">
        <f t="shared" si="2814"/>
        <v>20.978999999999996</v>
      </c>
      <c r="ZK55" s="348">
        <f t="shared" si="2814"/>
        <v>20.978999999999992</v>
      </c>
      <c r="ZL55" s="348">
        <f t="shared" si="2814"/>
        <v>20.978999999999996</v>
      </c>
      <c r="ZM55" s="348">
        <f t="shared" si="2814"/>
        <v>20.978999999999996</v>
      </c>
      <c r="ZN55" s="348">
        <f t="shared" si="2814"/>
        <v>20.978999999999996</v>
      </c>
      <c r="ZO55" s="348">
        <f t="shared" si="2814"/>
        <v>20.978999999999996</v>
      </c>
      <c r="ZP55" s="348">
        <f t="shared" si="2814"/>
        <v>20.978999999999996</v>
      </c>
      <c r="ZQ55" s="348">
        <f t="shared" si="2814"/>
        <v>20.978999999999996</v>
      </c>
      <c r="ZR55" s="348">
        <f t="shared" si="2814"/>
        <v>20.978999999999996</v>
      </c>
      <c r="ZS55" s="348">
        <f t="shared" si="2814"/>
        <v>20.978999999999996</v>
      </c>
      <c r="ZT55" s="348">
        <f t="shared" si="2814"/>
        <v>20.978999999999996</v>
      </c>
      <c r="ZU55" s="348">
        <f t="shared" si="2814"/>
        <v>20.978999999999996</v>
      </c>
      <c r="ZV55" s="348">
        <f t="shared" si="2814"/>
        <v>20.978999999999996</v>
      </c>
      <c r="ZW55" s="348">
        <f t="shared" si="2814"/>
        <v>20.978999999999996</v>
      </c>
      <c r="ZX55" s="348">
        <f t="shared" si="2814"/>
        <v>20.978999999999992</v>
      </c>
      <c r="ZY55" s="348">
        <f t="shared" si="2814"/>
        <v>20.978999999999996</v>
      </c>
      <c r="ZZ55" s="348">
        <f t="shared" si="2814"/>
        <v>20.978999999999996</v>
      </c>
      <c r="AAA55" s="348">
        <f t="shared" si="2814"/>
        <v>20.978999999999996</v>
      </c>
      <c r="AAB55" s="348">
        <f t="shared" si="2814"/>
        <v>20.978999999999996</v>
      </c>
      <c r="AAC55" s="348">
        <f t="shared" si="2814"/>
        <v>20.978999999999996</v>
      </c>
      <c r="AAD55" s="348">
        <f t="shared" si="2814"/>
        <v>20.978999999999996</v>
      </c>
      <c r="AAE55" s="348">
        <f t="shared" si="2814"/>
        <v>20.978999999999996</v>
      </c>
      <c r="AAF55" s="348">
        <f t="shared" si="2814"/>
        <v>20.978999999999996</v>
      </c>
      <c r="AAG55" s="348">
        <f t="shared" si="2814"/>
        <v>20.978999999999996</v>
      </c>
      <c r="AAH55" s="348">
        <f t="shared" si="2814"/>
        <v>20.978999999999996</v>
      </c>
      <c r="AAI55" s="348">
        <f t="shared" si="2814"/>
        <v>20.978999999999996</v>
      </c>
      <c r="AAJ55" s="348">
        <f t="shared" si="2814"/>
        <v>20.978999999999996</v>
      </c>
      <c r="AAK55" s="348">
        <f t="shared" si="2814"/>
        <v>20.978999999999996</v>
      </c>
      <c r="AAL55" s="348">
        <f t="shared" si="2814"/>
        <v>20.978999999999996</v>
      </c>
      <c r="AAM55" s="348">
        <f t="shared" si="2814"/>
        <v>20.978999999999996</v>
      </c>
      <c r="AAN55" s="348">
        <f t="shared" si="2814"/>
        <v>20.978999999999996</v>
      </c>
      <c r="AAO55" s="348">
        <f t="shared" si="2814"/>
        <v>20.978999999999992</v>
      </c>
      <c r="AAP55" s="348">
        <f t="shared" si="2814"/>
        <v>20.978999999999996</v>
      </c>
      <c r="AAQ55" s="348">
        <f t="shared" si="2814"/>
        <v>20.978999999999996</v>
      </c>
      <c r="AAR55" s="348">
        <f t="shared" si="2814"/>
        <v>20.978999999999996</v>
      </c>
      <c r="AAS55" s="348">
        <f t="shared" si="2814"/>
        <v>20.978999999999996</v>
      </c>
      <c r="AAT55" s="348">
        <f t="shared" si="2814"/>
        <v>20.978999999999996</v>
      </c>
      <c r="AAU55" s="348">
        <f t="shared" si="2814"/>
        <v>20.978999999999996</v>
      </c>
      <c r="AAV55" s="348">
        <f t="shared" si="2814"/>
        <v>20.978999999999996</v>
      </c>
      <c r="AAW55" s="348">
        <f t="shared" si="2814"/>
        <v>20.978999999999996</v>
      </c>
      <c r="AAX55" s="348">
        <f t="shared" si="2814"/>
        <v>20.978999999999996</v>
      </c>
      <c r="AAY55" s="348">
        <f t="shared" si="2814"/>
        <v>20.978999999999996</v>
      </c>
      <c r="AAZ55" s="348">
        <f t="shared" ref="AAZ55:ACQ55" si="2815">+MY55/MY6</f>
        <v>20.978999999999996</v>
      </c>
      <c r="ABA55" s="348">
        <f t="shared" si="2815"/>
        <v>20.978999999999996</v>
      </c>
      <c r="ABB55" s="348">
        <f t="shared" si="2815"/>
        <v>20.978999999999992</v>
      </c>
      <c r="ABC55" s="348">
        <f t="shared" si="2815"/>
        <v>20.978999999999996</v>
      </c>
      <c r="ABD55" s="348">
        <f t="shared" si="2815"/>
        <v>20.978999999999996</v>
      </c>
      <c r="ABE55" s="348">
        <f t="shared" si="2815"/>
        <v>20.978999999999996</v>
      </c>
      <c r="ABF55" s="348">
        <f t="shared" si="2815"/>
        <v>20.978999999999996</v>
      </c>
      <c r="ABG55" s="348">
        <f t="shared" si="2815"/>
        <v>20.978999999999996</v>
      </c>
      <c r="ABH55" s="348">
        <f t="shared" si="2815"/>
        <v>20.979000000000003</v>
      </c>
      <c r="ABI55" s="348">
        <f t="shared" si="2815"/>
        <v>20.979000000000003</v>
      </c>
      <c r="ABJ55" s="348">
        <f t="shared" si="2815"/>
        <v>20.979000000000003</v>
      </c>
      <c r="ABK55" s="348">
        <f t="shared" si="2815"/>
        <v>20.979000000000003</v>
      </c>
      <c r="ABL55" s="348">
        <f t="shared" si="2815"/>
        <v>20.979000000000003</v>
      </c>
      <c r="ABM55" s="348">
        <f t="shared" si="2815"/>
        <v>20.979000000000003</v>
      </c>
      <c r="ABN55" s="348">
        <f t="shared" si="2815"/>
        <v>20.979000000000003</v>
      </c>
      <c r="ABO55" s="348">
        <f t="shared" si="2815"/>
        <v>20.979000000000003</v>
      </c>
      <c r="ABP55" s="348">
        <f t="shared" si="2815"/>
        <v>20.979000000000003</v>
      </c>
      <c r="ABQ55" s="348">
        <f t="shared" si="2815"/>
        <v>20.979000000000003</v>
      </c>
      <c r="ABR55" s="348">
        <f t="shared" si="2815"/>
        <v>20.979000000000003</v>
      </c>
      <c r="ABS55" s="348">
        <f t="shared" si="2815"/>
        <v>20.979000000000003</v>
      </c>
      <c r="ABT55" s="348">
        <f t="shared" si="2815"/>
        <v>20.979000000000003</v>
      </c>
      <c r="ABU55" s="348">
        <f t="shared" si="2815"/>
        <v>20.979000000000003</v>
      </c>
      <c r="ABV55" s="348">
        <f t="shared" si="2815"/>
        <v>20.979000000000003</v>
      </c>
      <c r="ABW55" s="348">
        <f t="shared" si="2815"/>
        <v>20.979000000000003</v>
      </c>
      <c r="ABX55" s="348">
        <f t="shared" si="2815"/>
        <v>20.979000000000003</v>
      </c>
      <c r="ABY55" s="348">
        <f t="shared" si="2815"/>
        <v>20.979000000000003</v>
      </c>
      <c r="ABZ55" s="348">
        <f t="shared" si="2815"/>
        <v>20.979000000000003</v>
      </c>
      <c r="ACA55" s="348">
        <f t="shared" si="2815"/>
        <v>20.979000000000003</v>
      </c>
      <c r="ACB55" s="348">
        <f t="shared" si="2815"/>
        <v>20.979000000000003</v>
      </c>
      <c r="ACC55" s="348">
        <f t="shared" si="2815"/>
        <v>20.979000000000003</v>
      </c>
      <c r="ACD55" s="348">
        <f t="shared" si="2815"/>
        <v>20.979000000000003</v>
      </c>
      <c r="ACE55" s="348">
        <f t="shared" si="2815"/>
        <v>20.979000000000003</v>
      </c>
      <c r="ACF55" s="348">
        <f t="shared" si="2815"/>
        <v>20.978999999999999</v>
      </c>
      <c r="ACG55" s="348">
        <f t="shared" si="2815"/>
        <v>20.979000000000003</v>
      </c>
      <c r="ACH55" s="348">
        <f t="shared" si="2815"/>
        <v>20.979000000000003</v>
      </c>
      <c r="ACI55" s="348">
        <f t="shared" si="2815"/>
        <v>20.979000000000003</v>
      </c>
      <c r="ACJ55" s="348">
        <f t="shared" si="2815"/>
        <v>20.979000000000003</v>
      </c>
      <c r="ACK55" s="348">
        <f t="shared" si="2815"/>
        <v>20.979000000000003</v>
      </c>
      <c r="ACL55" s="348">
        <f t="shared" si="2815"/>
        <v>20.979000000000003</v>
      </c>
      <c r="ACM55" s="348">
        <f t="shared" si="2815"/>
        <v>20.979000000000003</v>
      </c>
      <c r="ACN55" s="348">
        <f t="shared" si="2815"/>
        <v>20.979000000000003</v>
      </c>
      <c r="ACO55" s="348">
        <f t="shared" si="2815"/>
        <v>20.979000000000003</v>
      </c>
      <c r="ACP55" s="348">
        <f t="shared" si="2815"/>
        <v>20.979000000000003</v>
      </c>
      <c r="ACQ55" s="348">
        <f t="shared" si="2815"/>
        <v>20.979000000000003</v>
      </c>
    </row>
    <row r="56" spans="1:877" x14ac:dyDescent="0.2">
      <c r="A56" s="367" t="s">
        <v>146</v>
      </c>
      <c r="B56" s="369">
        <f>+B54*'BUDGET DATA ENTRY'!B33/100</f>
        <v>262.23749999999995</v>
      </c>
      <c r="C56" s="348">
        <f>+C54*'BUDGET DATA ENTRY'!C33/100</f>
        <v>325.17449999999991</v>
      </c>
      <c r="D56" s="348">
        <f>+D54*'BUDGET DATA ENTRY'!D33/100</f>
        <v>293.70599999999996</v>
      </c>
      <c r="E56" s="348">
        <f>+E54*'BUDGET DATA ENTRY'!E33/100</f>
        <v>470.96664441749994</v>
      </c>
      <c r="F56" s="348">
        <f>+F54*'BUDGET DATA ENTRY'!F33/100</f>
        <v>472.02749999999992</v>
      </c>
      <c r="G56" s="348">
        <f>+G54*'BUDGET DATA ENTRY'!G33/100</f>
        <v>487.76174999999989</v>
      </c>
      <c r="H56" s="348">
        <f>+H54*'BUDGET DATA ENTRY'!H33/100</f>
        <v>629.36999999999989</v>
      </c>
      <c r="I56" s="348">
        <f>+I54*'BUDGET DATA ENTRY'!I33/100</f>
        <v>650.34899999999982</v>
      </c>
      <c r="J56" s="348">
        <f>+J54*'BUDGET DATA ENTRY'!J33/100</f>
        <v>650.34899999999982</v>
      </c>
      <c r="K56" s="348">
        <f>+K54*'BUDGET DATA ENTRY'!K33/100</f>
        <v>629.36999999999989</v>
      </c>
      <c r="L56" s="348">
        <f>+L54*'BUDGET DATA ENTRY'!L33/100</f>
        <v>650.34899999999982</v>
      </c>
      <c r="M56" s="349">
        <f>+M54*'BUDGET DATA ENTRY'!M33/100</f>
        <v>755.24400000000014</v>
      </c>
      <c r="N56" s="347">
        <f t="shared" si="2714"/>
        <v>881.11799999999971</v>
      </c>
      <c r="O56" s="348">
        <f t="shared" si="2715"/>
        <v>1430.7558944174998</v>
      </c>
      <c r="P56" s="348">
        <f t="shared" si="2716"/>
        <v>1930.0679999999993</v>
      </c>
      <c r="Q56" s="348">
        <f t="shared" si="2717"/>
        <v>2034.9629999999997</v>
      </c>
      <c r="R56" s="347">
        <f>+SUM($B$56:B56)</f>
        <v>262.23749999999995</v>
      </c>
      <c r="S56" s="348">
        <f>+SUM($B$56:C56)</f>
        <v>587.41199999999981</v>
      </c>
      <c r="T56" s="348">
        <f>+SUM($B$56:D56)</f>
        <v>881.11799999999971</v>
      </c>
      <c r="U56" s="348">
        <f>+SUM($B$56:E56)</f>
        <v>1352.0846444174997</v>
      </c>
      <c r="V56" s="348">
        <f>+SUM($B$56:F56)</f>
        <v>1824.1121444174996</v>
      </c>
      <c r="W56" s="348">
        <f>+SUM($B$56:G56)</f>
        <v>2311.8738944174993</v>
      </c>
      <c r="X56" s="348">
        <f>+SUM($B$56:H56)</f>
        <v>2941.2438944174992</v>
      </c>
      <c r="Y56" s="348">
        <f>+SUM($B$56:I56)</f>
        <v>3591.5928944174989</v>
      </c>
      <c r="Z56" s="348">
        <f>+SUM($B$56:J56)</f>
        <v>4241.9418944174986</v>
      </c>
      <c r="AA56" s="348">
        <f>+SUM($B$56:K56)</f>
        <v>4871.3118944174985</v>
      </c>
      <c r="AB56" s="348">
        <f>+SUM($B$56:L56)</f>
        <v>5521.6608944174986</v>
      </c>
      <c r="AC56" s="349">
        <f>+SUM($B$56:M56)</f>
        <v>6276.9048944174992</v>
      </c>
      <c r="AD56" s="334">
        <f>+B56/AD6</f>
        <v>10.489499999999998</v>
      </c>
      <c r="AE56" s="334">
        <f t="shared" ref="AE56:AO56" si="2816">+C56/AE6</f>
        <v>10.489499999999998</v>
      </c>
      <c r="AF56" s="334">
        <f t="shared" si="2816"/>
        <v>10.489499999999998</v>
      </c>
      <c r="AG56" s="334">
        <f t="shared" si="2816"/>
        <v>15.192472400564514</v>
      </c>
      <c r="AH56" s="334">
        <f t="shared" si="2816"/>
        <v>15.734249999999998</v>
      </c>
      <c r="AI56" s="334">
        <f t="shared" si="2816"/>
        <v>15.734249999999996</v>
      </c>
      <c r="AJ56" s="334">
        <f t="shared" si="2816"/>
        <v>20.978999999999996</v>
      </c>
      <c r="AK56" s="334">
        <f t="shared" si="2816"/>
        <v>20.978999999999996</v>
      </c>
      <c r="AL56" s="334">
        <f t="shared" si="2816"/>
        <v>20.978999999999996</v>
      </c>
      <c r="AM56" s="334">
        <f t="shared" si="2816"/>
        <v>20.978999999999996</v>
      </c>
      <c r="AN56" s="334">
        <f t="shared" si="2816"/>
        <v>20.978999999999996</v>
      </c>
      <c r="AO56" s="334">
        <f t="shared" si="2816"/>
        <v>20.979000000000003</v>
      </c>
      <c r="AP56" s="347">
        <f>+$AD$56*AP6</f>
        <v>10.489499999999998</v>
      </c>
      <c r="AQ56" s="348">
        <f t="shared" ref="AQ56:BN56" si="2817">+$AD$56*AQ6</f>
        <v>20.978999999999996</v>
      </c>
      <c r="AR56" s="348">
        <f t="shared" si="2817"/>
        <v>31.468499999999992</v>
      </c>
      <c r="AS56" s="348">
        <f t="shared" si="2817"/>
        <v>41.957999999999991</v>
      </c>
      <c r="AT56" s="348">
        <f t="shared" si="2817"/>
        <v>52.447499999999991</v>
      </c>
      <c r="AU56" s="348">
        <f t="shared" si="2817"/>
        <v>62.936999999999983</v>
      </c>
      <c r="AV56" s="348">
        <f t="shared" si="2817"/>
        <v>73.42649999999999</v>
      </c>
      <c r="AW56" s="348">
        <f t="shared" si="2817"/>
        <v>83.915999999999983</v>
      </c>
      <c r="AX56" s="348">
        <f t="shared" si="2817"/>
        <v>94.405499999999975</v>
      </c>
      <c r="AY56" s="348">
        <f t="shared" si="2817"/>
        <v>104.89499999999998</v>
      </c>
      <c r="AZ56" s="348">
        <f t="shared" si="2817"/>
        <v>115.38449999999997</v>
      </c>
      <c r="BA56" s="348">
        <f t="shared" si="2817"/>
        <v>125.87399999999997</v>
      </c>
      <c r="BB56" s="348">
        <f t="shared" si="2817"/>
        <v>136.36349999999996</v>
      </c>
      <c r="BC56" s="348">
        <f t="shared" si="2817"/>
        <v>146.85299999999998</v>
      </c>
      <c r="BD56" s="348">
        <f t="shared" si="2817"/>
        <v>157.34249999999997</v>
      </c>
      <c r="BE56" s="348">
        <f t="shared" si="2817"/>
        <v>167.83199999999997</v>
      </c>
      <c r="BF56" s="348">
        <f t="shared" si="2817"/>
        <v>178.32149999999996</v>
      </c>
      <c r="BG56" s="348">
        <f t="shared" si="2817"/>
        <v>188.81099999999995</v>
      </c>
      <c r="BH56" s="348">
        <f t="shared" si="2817"/>
        <v>199.30049999999997</v>
      </c>
      <c r="BI56" s="348">
        <f t="shared" si="2817"/>
        <v>209.78999999999996</v>
      </c>
      <c r="BJ56" s="348">
        <f t="shared" si="2817"/>
        <v>220.27949999999996</v>
      </c>
      <c r="BK56" s="348">
        <f t="shared" si="2817"/>
        <v>230.76899999999995</v>
      </c>
      <c r="BL56" s="348">
        <f t="shared" si="2817"/>
        <v>241.25849999999994</v>
      </c>
      <c r="BM56" s="348">
        <f t="shared" si="2817"/>
        <v>251.74799999999993</v>
      </c>
      <c r="BN56" s="349">
        <f t="shared" si="2817"/>
        <v>262.23749999999995</v>
      </c>
      <c r="BO56" s="347">
        <f t="shared" ref="BO56:CS56" si="2818">+$AE$56*BO6</f>
        <v>10.489499999999998</v>
      </c>
      <c r="BP56" s="348">
        <f t="shared" si="2818"/>
        <v>20.978999999999996</v>
      </c>
      <c r="BQ56" s="348">
        <f t="shared" si="2818"/>
        <v>31.468499999999992</v>
      </c>
      <c r="BR56" s="348">
        <f t="shared" si="2818"/>
        <v>41.957999999999991</v>
      </c>
      <c r="BS56" s="348">
        <f t="shared" si="2818"/>
        <v>52.447499999999991</v>
      </c>
      <c r="BT56" s="348">
        <f t="shared" si="2818"/>
        <v>62.936999999999983</v>
      </c>
      <c r="BU56" s="348">
        <f t="shared" si="2818"/>
        <v>73.42649999999999</v>
      </c>
      <c r="BV56" s="348">
        <f t="shared" si="2818"/>
        <v>83.915999999999983</v>
      </c>
      <c r="BW56" s="348">
        <f t="shared" si="2818"/>
        <v>94.405499999999975</v>
      </c>
      <c r="BX56" s="348">
        <f t="shared" si="2818"/>
        <v>104.89499999999998</v>
      </c>
      <c r="BY56" s="348">
        <f t="shared" si="2818"/>
        <v>115.38449999999997</v>
      </c>
      <c r="BZ56" s="348">
        <f t="shared" si="2818"/>
        <v>125.87399999999997</v>
      </c>
      <c r="CA56" s="348">
        <f t="shared" si="2818"/>
        <v>136.36349999999996</v>
      </c>
      <c r="CB56" s="348">
        <f t="shared" si="2818"/>
        <v>146.85299999999998</v>
      </c>
      <c r="CC56" s="348">
        <f t="shared" si="2818"/>
        <v>157.34249999999997</v>
      </c>
      <c r="CD56" s="348">
        <f t="shared" si="2818"/>
        <v>167.83199999999997</v>
      </c>
      <c r="CE56" s="348">
        <f t="shared" si="2818"/>
        <v>178.32149999999996</v>
      </c>
      <c r="CF56" s="348">
        <f t="shared" si="2818"/>
        <v>188.81099999999995</v>
      </c>
      <c r="CG56" s="348">
        <f t="shared" si="2818"/>
        <v>199.30049999999997</v>
      </c>
      <c r="CH56" s="348">
        <f t="shared" si="2818"/>
        <v>209.78999999999996</v>
      </c>
      <c r="CI56" s="348">
        <f t="shared" si="2818"/>
        <v>220.27949999999996</v>
      </c>
      <c r="CJ56" s="348">
        <f t="shared" si="2818"/>
        <v>230.76899999999995</v>
      </c>
      <c r="CK56" s="348">
        <f t="shared" si="2818"/>
        <v>241.25849999999994</v>
      </c>
      <c r="CL56" s="348">
        <f t="shared" si="2818"/>
        <v>251.74799999999993</v>
      </c>
      <c r="CM56" s="348">
        <f t="shared" si="2818"/>
        <v>262.23749999999995</v>
      </c>
      <c r="CN56" s="348">
        <f t="shared" si="2818"/>
        <v>272.72699999999992</v>
      </c>
      <c r="CO56" s="348">
        <f t="shared" si="2818"/>
        <v>283.21649999999994</v>
      </c>
      <c r="CP56" s="348">
        <f t="shared" si="2818"/>
        <v>293.70599999999996</v>
      </c>
      <c r="CQ56" s="348">
        <f t="shared" si="2818"/>
        <v>304.19549999999992</v>
      </c>
      <c r="CR56" s="348">
        <f t="shared" si="2818"/>
        <v>314.68499999999995</v>
      </c>
      <c r="CS56" s="349">
        <f t="shared" si="2818"/>
        <v>325.17449999999991</v>
      </c>
      <c r="CT56" s="347">
        <f t="shared" ref="CT56:DU56" si="2819">+$AF$56*CT6</f>
        <v>10.489499999999998</v>
      </c>
      <c r="CU56" s="348">
        <f t="shared" si="2819"/>
        <v>20.978999999999996</v>
      </c>
      <c r="CV56" s="348">
        <f t="shared" si="2819"/>
        <v>31.468499999999992</v>
      </c>
      <c r="CW56" s="348">
        <f t="shared" si="2819"/>
        <v>41.957999999999991</v>
      </c>
      <c r="CX56" s="348">
        <f t="shared" si="2819"/>
        <v>52.447499999999991</v>
      </c>
      <c r="CY56" s="348">
        <f t="shared" si="2819"/>
        <v>62.936999999999983</v>
      </c>
      <c r="CZ56" s="348">
        <f t="shared" si="2819"/>
        <v>73.42649999999999</v>
      </c>
      <c r="DA56" s="348">
        <f t="shared" si="2819"/>
        <v>83.915999999999983</v>
      </c>
      <c r="DB56" s="348">
        <f t="shared" si="2819"/>
        <v>94.405499999999975</v>
      </c>
      <c r="DC56" s="348">
        <f t="shared" si="2819"/>
        <v>104.89499999999998</v>
      </c>
      <c r="DD56" s="348">
        <f t="shared" si="2819"/>
        <v>115.38449999999997</v>
      </c>
      <c r="DE56" s="348">
        <f t="shared" si="2819"/>
        <v>125.87399999999997</v>
      </c>
      <c r="DF56" s="348">
        <f t="shared" si="2819"/>
        <v>136.36349999999996</v>
      </c>
      <c r="DG56" s="348">
        <f t="shared" si="2819"/>
        <v>146.85299999999998</v>
      </c>
      <c r="DH56" s="348">
        <f t="shared" si="2819"/>
        <v>157.34249999999997</v>
      </c>
      <c r="DI56" s="348">
        <f t="shared" si="2819"/>
        <v>167.83199999999997</v>
      </c>
      <c r="DJ56" s="348">
        <f t="shared" si="2819"/>
        <v>178.32149999999996</v>
      </c>
      <c r="DK56" s="348">
        <f t="shared" si="2819"/>
        <v>188.81099999999995</v>
      </c>
      <c r="DL56" s="348">
        <f t="shared" si="2819"/>
        <v>199.30049999999997</v>
      </c>
      <c r="DM56" s="348">
        <f t="shared" si="2819"/>
        <v>209.78999999999996</v>
      </c>
      <c r="DN56" s="348">
        <f t="shared" si="2819"/>
        <v>220.27949999999996</v>
      </c>
      <c r="DO56" s="348">
        <f t="shared" si="2819"/>
        <v>230.76899999999995</v>
      </c>
      <c r="DP56" s="348">
        <f t="shared" si="2819"/>
        <v>241.25849999999994</v>
      </c>
      <c r="DQ56" s="348">
        <f t="shared" si="2819"/>
        <v>251.74799999999993</v>
      </c>
      <c r="DR56" s="348">
        <f t="shared" si="2819"/>
        <v>262.23749999999995</v>
      </c>
      <c r="DS56" s="348">
        <f t="shared" si="2819"/>
        <v>272.72699999999992</v>
      </c>
      <c r="DT56" s="348">
        <f t="shared" si="2819"/>
        <v>283.21649999999994</v>
      </c>
      <c r="DU56" s="348">
        <f t="shared" si="2819"/>
        <v>293.70599999999996</v>
      </c>
      <c r="DV56" s="347">
        <f t="shared" ref="DV56:EZ56" si="2820">+$AG$56*DV6</f>
        <v>15.192472400564514</v>
      </c>
      <c r="DW56" s="348">
        <f t="shared" si="2820"/>
        <v>30.384944801129027</v>
      </c>
      <c r="DX56" s="348">
        <f t="shared" si="2820"/>
        <v>45.577417201693542</v>
      </c>
      <c r="DY56" s="348">
        <f t="shared" si="2820"/>
        <v>60.769889602258054</v>
      </c>
      <c r="DZ56" s="348">
        <f t="shared" si="2820"/>
        <v>75.962362002822573</v>
      </c>
      <c r="EA56" s="348">
        <f t="shared" si="2820"/>
        <v>91.154834403387085</v>
      </c>
      <c r="EB56" s="348">
        <f t="shared" si="2820"/>
        <v>106.3473068039516</v>
      </c>
      <c r="EC56" s="348">
        <f t="shared" si="2820"/>
        <v>121.53977920451611</v>
      </c>
      <c r="ED56" s="348">
        <f t="shared" si="2820"/>
        <v>136.73225160508062</v>
      </c>
      <c r="EE56" s="348">
        <f t="shared" si="2820"/>
        <v>151.92472400564515</v>
      </c>
      <c r="EF56" s="348">
        <f t="shared" si="2820"/>
        <v>167.11719640620964</v>
      </c>
      <c r="EG56" s="348">
        <f t="shared" si="2820"/>
        <v>182.30966880677417</v>
      </c>
      <c r="EH56" s="348">
        <f t="shared" si="2820"/>
        <v>197.50214120733867</v>
      </c>
      <c r="EI56" s="348">
        <f t="shared" si="2820"/>
        <v>212.69461360790319</v>
      </c>
      <c r="EJ56" s="348">
        <f t="shared" si="2820"/>
        <v>227.88708600846769</v>
      </c>
      <c r="EK56" s="348">
        <f t="shared" si="2820"/>
        <v>243.07955840903222</v>
      </c>
      <c r="EL56" s="348">
        <f t="shared" si="2820"/>
        <v>258.27203080959674</v>
      </c>
      <c r="EM56" s="348">
        <f t="shared" si="2820"/>
        <v>273.46450321016124</v>
      </c>
      <c r="EN56" s="348">
        <f t="shared" si="2820"/>
        <v>288.65697561072574</v>
      </c>
      <c r="EO56" s="348">
        <f t="shared" si="2820"/>
        <v>303.84944801129029</v>
      </c>
      <c r="EP56" s="348">
        <f t="shared" si="2820"/>
        <v>319.04192041185479</v>
      </c>
      <c r="EQ56" s="348">
        <f t="shared" si="2820"/>
        <v>334.23439281241929</v>
      </c>
      <c r="ER56" s="348">
        <f t="shared" si="2820"/>
        <v>349.42686521298378</v>
      </c>
      <c r="ES56" s="348">
        <f t="shared" si="2820"/>
        <v>364.61933761354834</v>
      </c>
      <c r="ET56" s="348">
        <f t="shared" si="2820"/>
        <v>379.81181001411284</v>
      </c>
      <c r="EU56" s="348">
        <f t="shared" si="2820"/>
        <v>395.00428241467733</v>
      </c>
      <c r="EV56" s="348">
        <f t="shared" si="2820"/>
        <v>410.19675481524189</v>
      </c>
      <c r="EW56" s="348">
        <f t="shared" si="2820"/>
        <v>425.38922721580639</v>
      </c>
      <c r="EX56" s="348">
        <f t="shared" si="2820"/>
        <v>440.58169961637088</v>
      </c>
      <c r="EY56" s="348">
        <f t="shared" si="2820"/>
        <v>455.77417201693538</v>
      </c>
      <c r="EZ56" s="348">
        <f t="shared" si="2820"/>
        <v>470.96664441749994</v>
      </c>
      <c r="FA56" s="347">
        <f t="shared" ref="FA56:GD56" si="2821">+$AH$56*FA6</f>
        <v>15.734249999999998</v>
      </c>
      <c r="FB56" s="348">
        <f t="shared" si="2821"/>
        <v>31.468499999999995</v>
      </c>
      <c r="FC56" s="348">
        <f t="shared" si="2821"/>
        <v>47.202749999999995</v>
      </c>
      <c r="FD56" s="348">
        <f t="shared" si="2821"/>
        <v>62.936999999999991</v>
      </c>
      <c r="FE56" s="348">
        <f t="shared" si="2821"/>
        <v>78.671249999999986</v>
      </c>
      <c r="FF56" s="348">
        <f t="shared" si="2821"/>
        <v>94.405499999999989</v>
      </c>
      <c r="FG56" s="348">
        <f t="shared" si="2821"/>
        <v>110.13974999999998</v>
      </c>
      <c r="FH56" s="348">
        <f t="shared" si="2821"/>
        <v>125.87399999999998</v>
      </c>
      <c r="FI56" s="348">
        <f t="shared" si="2821"/>
        <v>141.60824999999997</v>
      </c>
      <c r="FJ56" s="348">
        <f t="shared" si="2821"/>
        <v>157.34249999999997</v>
      </c>
      <c r="FK56" s="348">
        <f t="shared" si="2821"/>
        <v>173.07674999999998</v>
      </c>
      <c r="FL56" s="348">
        <f t="shared" si="2821"/>
        <v>188.81099999999998</v>
      </c>
      <c r="FM56" s="348">
        <f t="shared" si="2821"/>
        <v>204.54524999999998</v>
      </c>
      <c r="FN56" s="348">
        <f t="shared" si="2821"/>
        <v>220.27949999999996</v>
      </c>
      <c r="FO56" s="348">
        <f t="shared" si="2821"/>
        <v>236.01374999999996</v>
      </c>
      <c r="FP56" s="348">
        <f t="shared" si="2821"/>
        <v>251.74799999999996</v>
      </c>
      <c r="FQ56" s="348">
        <f t="shared" si="2821"/>
        <v>267.48224999999996</v>
      </c>
      <c r="FR56" s="348">
        <f t="shared" si="2821"/>
        <v>283.21649999999994</v>
      </c>
      <c r="FS56" s="348">
        <f t="shared" si="2821"/>
        <v>298.95074999999997</v>
      </c>
      <c r="FT56" s="348">
        <f t="shared" si="2821"/>
        <v>314.68499999999995</v>
      </c>
      <c r="FU56" s="348">
        <f t="shared" si="2821"/>
        <v>330.41924999999998</v>
      </c>
      <c r="FV56" s="348">
        <f t="shared" si="2821"/>
        <v>346.15349999999995</v>
      </c>
      <c r="FW56" s="348">
        <f t="shared" si="2821"/>
        <v>361.88774999999993</v>
      </c>
      <c r="FX56" s="348">
        <f t="shared" si="2821"/>
        <v>377.62199999999996</v>
      </c>
      <c r="FY56" s="348">
        <f t="shared" si="2821"/>
        <v>393.35624999999993</v>
      </c>
      <c r="FZ56" s="348">
        <f t="shared" si="2821"/>
        <v>409.09049999999996</v>
      </c>
      <c r="GA56" s="348">
        <f t="shared" si="2821"/>
        <v>424.82474999999994</v>
      </c>
      <c r="GB56" s="348">
        <f t="shared" si="2821"/>
        <v>440.55899999999991</v>
      </c>
      <c r="GC56" s="348">
        <f t="shared" si="2821"/>
        <v>456.29324999999994</v>
      </c>
      <c r="GD56" s="348">
        <f t="shared" si="2821"/>
        <v>472.02749999999992</v>
      </c>
      <c r="GE56" s="347">
        <f t="shared" ref="GE56:HI56" si="2822">+$AI$56*GE6</f>
        <v>15.734249999999996</v>
      </c>
      <c r="GF56" s="348">
        <f t="shared" si="2822"/>
        <v>31.468499999999992</v>
      </c>
      <c r="GG56" s="348">
        <f t="shared" si="2822"/>
        <v>47.202749999999988</v>
      </c>
      <c r="GH56" s="348">
        <f t="shared" si="2822"/>
        <v>62.936999999999983</v>
      </c>
      <c r="GI56" s="348">
        <f t="shared" si="2822"/>
        <v>78.671249999999986</v>
      </c>
      <c r="GJ56" s="348">
        <f t="shared" si="2822"/>
        <v>94.405499999999975</v>
      </c>
      <c r="GK56" s="348">
        <f t="shared" si="2822"/>
        <v>110.13974999999996</v>
      </c>
      <c r="GL56" s="348">
        <f t="shared" si="2822"/>
        <v>125.87399999999997</v>
      </c>
      <c r="GM56" s="348">
        <f t="shared" si="2822"/>
        <v>141.60824999999997</v>
      </c>
      <c r="GN56" s="348">
        <f t="shared" si="2822"/>
        <v>157.34249999999997</v>
      </c>
      <c r="GO56" s="348">
        <f t="shared" si="2822"/>
        <v>173.07674999999995</v>
      </c>
      <c r="GP56" s="348">
        <f t="shared" si="2822"/>
        <v>188.81099999999995</v>
      </c>
      <c r="GQ56" s="348">
        <f t="shared" si="2822"/>
        <v>204.54524999999995</v>
      </c>
      <c r="GR56" s="348">
        <f t="shared" si="2822"/>
        <v>220.27949999999993</v>
      </c>
      <c r="GS56" s="348">
        <f t="shared" si="2822"/>
        <v>236.01374999999993</v>
      </c>
      <c r="GT56" s="348">
        <f t="shared" si="2822"/>
        <v>251.74799999999993</v>
      </c>
      <c r="GU56" s="348">
        <f t="shared" si="2822"/>
        <v>267.48224999999991</v>
      </c>
      <c r="GV56" s="348">
        <f t="shared" si="2822"/>
        <v>283.21649999999994</v>
      </c>
      <c r="GW56" s="348">
        <f t="shared" si="2822"/>
        <v>298.95074999999991</v>
      </c>
      <c r="GX56" s="348">
        <f t="shared" si="2822"/>
        <v>314.68499999999995</v>
      </c>
      <c r="GY56" s="348">
        <f t="shared" si="2822"/>
        <v>330.41924999999992</v>
      </c>
      <c r="GZ56" s="348">
        <f t="shared" si="2822"/>
        <v>346.15349999999989</v>
      </c>
      <c r="HA56" s="348">
        <f t="shared" si="2822"/>
        <v>361.88774999999993</v>
      </c>
      <c r="HB56" s="348">
        <f t="shared" si="2822"/>
        <v>377.6219999999999</v>
      </c>
      <c r="HC56" s="348">
        <f t="shared" si="2822"/>
        <v>393.35624999999987</v>
      </c>
      <c r="HD56" s="348">
        <f t="shared" si="2822"/>
        <v>409.09049999999991</v>
      </c>
      <c r="HE56" s="348">
        <f t="shared" si="2822"/>
        <v>424.82474999999988</v>
      </c>
      <c r="HF56" s="348">
        <f t="shared" si="2822"/>
        <v>440.55899999999986</v>
      </c>
      <c r="HG56" s="348">
        <f t="shared" si="2822"/>
        <v>456.29324999999989</v>
      </c>
      <c r="HH56" s="348">
        <f t="shared" si="2822"/>
        <v>472.02749999999986</v>
      </c>
      <c r="HI56" s="349">
        <f t="shared" si="2822"/>
        <v>487.76174999999989</v>
      </c>
      <c r="HJ56" s="347">
        <f t="shared" ref="HJ56:IM56" si="2823">+$AJ$56*HJ6</f>
        <v>20.978999999999996</v>
      </c>
      <c r="HK56" s="348">
        <f t="shared" si="2823"/>
        <v>41.957999999999991</v>
      </c>
      <c r="HL56" s="348">
        <f t="shared" si="2823"/>
        <v>62.936999999999983</v>
      </c>
      <c r="HM56" s="348">
        <f t="shared" si="2823"/>
        <v>83.915999999999983</v>
      </c>
      <c r="HN56" s="348">
        <f t="shared" si="2823"/>
        <v>104.89499999999998</v>
      </c>
      <c r="HO56" s="348">
        <f t="shared" si="2823"/>
        <v>125.87399999999997</v>
      </c>
      <c r="HP56" s="348">
        <f t="shared" si="2823"/>
        <v>146.85299999999998</v>
      </c>
      <c r="HQ56" s="348">
        <f t="shared" si="2823"/>
        <v>167.83199999999997</v>
      </c>
      <c r="HR56" s="348">
        <f t="shared" si="2823"/>
        <v>188.81099999999995</v>
      </c>
      <c r="HS56" s="348">
        <f t="shared" si="2823"/>
        <v>209.78999999999996</v>
      </c>
      <c r="HT56" s="348">
        <f t="shared" si="2823"/>
        <v>230.76899999999995</v>
      </c>
      <c r="HU56" s="348">
        <f t="shared" si="2823"/>
        <v>251.74799999999993</v>
      </c>
      <c r="HV56" s="348">
        <f t="shared" si="2823"/>
        <v>272.72699999999992</v>
      </c>
      <c r="HW56" s="348">
        <f t="shared" si="2823"/>
        <v>293.70599999999996</v>
      </c>
      <c r="HX56" s="348">
        <f t="shared" si="2823"/>
        <v>314.68499999999995</v>
      </c>
      <c r="HY56" s="348">
        <f t="shared" si="2823"/>
        <v>335.66399999999993</v>
      </c>
      <c r="HZ56" s="348">
        <f t="shared" si="2823"/>
        <v>356.64299999999992</v>
      </c>
      <c r="IA56" s="348">
        <f t="shared" si="2823"/>
        <v>377.6219999999999</v>
      </c>
      <c r="IB56" s="348">
        <f t="shared" si="2823"/>
        <v>398.60099999999994</v>
      </c>
      <c r="IC56" s="348">
        <f t="shared" si="2823"/>
        <v>419.57999999999993</v>
      </c>
      <c r="ID56" s="348">
        <f t="shared" si="2823"/>
        <v>440.55899999999991</v>
      </c>
      <c r="IE56" s="348">
        <f t="shared" si="2823"/>
        <v>461.5379999999999</v>
      </c>
      <c r="IF56" s="348">
        <f t="shared" si="2823"/>
        <v>482.51699999999988</v>
      </c>
      <c r="IG56" s="348">
        <f t="shared" si="2823"/>
        <v>503.49599999999987</v>
      </c>
      <c r="IH56" s="348">
        <f t="shared" si="2823"/>
        <v>524.47499999999991</v>
      </c>
      <c r="II56" s="348">
        <f t="shared" si="2823"/>
        <v>545.45399999999984</v>
      </c>
      <c r="IJ56" s="348">
        <f t="shared" si="2823"/>
        <v>566.43299999999988</v>
      </c>
      <c r="IK56" s="348">
        <f t="shared" si="2823"/>
        <v>587.41199999999992</v>
      </c>
      <c r="IL56" s="348">
        <f t="shared" si="2823"/>
        <v>608.39099999999985</v>
      </c>
      <c r="IM56" s="348">
        <f t="shared" si="2823"/>
        <v>629.36999999999989</v>
      </c>
      <c r="IN56" s="347">
        <f t="shared" ref="IN56:JR56" si="2824">+$AK$56*IN6</f>
        <v>20.978999999999996</v>
      </c>
      <c r="IO56" s="348">
        <f t="shared" si="2824"/>
        <v>41.957999999999991</v>
      </c>
      <c r="IP56" s="348">
        <f t="shared" si="2824"/>
        <v>62.936999999999983</v>
      </c>
      <c r="IQ56" s="348">
        <f t="shared" si="2824"/>
        <v>83.915999999999983</v>
      </c>
      <c r="IR56" s="348">
        <f t="shared" si="2824"/>
        <v>104.89499999999998</v>
      </c>
      <c r="IS56" s="348">
        <f t="shared" si="2824"/>
        <v>125.87399999999997</v>
      </c>
      <c r="IT56" s="348">
        <f t="shared" si="2824"/>
        <v>146.85299999999998</v>
      </c>
      <c r="IU56" s="348">
        <f t="shared" si="2824"/>
        <v>167.83199999999997</v>
      </c>
      <c r="IV56" s="348">
        <f t="shared" si="2824"/>
        <v>188.81099999999995</v>
      </c>
      <c r="IW56" s="348">
        <f t="shared" si="2824"/>
        <v>209.78999999999996</v>
      </c>
      <c r="IX56" s="348">
        <f t="shared" si="2824"/>
        <v>230.76899999999995</v>
      </c>
      <c r="IY56" s="348">
        <f t="shared" si="2824"/>
        <v>251.74799999999993</v>
      </c>
      <c r="IZ56" s="348">
        <f t="shared" si="2824"/>
        <v>272.72699999999992</v>
      </c>
      <c r="JA56" s="348">
        <f t="shared" si="2824"/>
        <v>293.70599999999996</v>
      </c>
      <c r="JB56" s="348">
        <f t="shared" si="2824"/>
        <v>314.68499999999995</v>
      </c>
      <c r="JC56" s="348">
        <f t="shared" si="2824"/>
        <v>335.66399999999993</v>
      </c>
      <c r="JD56" s="348">
        <f t="shared" si="2824"/>
        <v>356.64299999999992</v>
      </c>
      <c r="JE56" s="348">
        <f t="shared" si="2824"/>
        <v>377.6219999999999</v>
      </c>
      <c r="JF56" s="348">
        <f t="shared" si="2824"/>
        <v>398.60099999999994</v>
      </c>
      <c r="JG56" s="348">
        <f t="shared" si="2824"/>
        <v>419.57999999999993</v>
      </c>
      <c r="JH56" s="348">
        <f t="shared" si="2824"/>
        <v>440.55899999999991</v>
      </c>
      <c r="JI56" s="348">
        <f t="shared" si="2824"/>
        <v>461.5379999999999</v>
      </c>
      <c r="JJ56" s="348">
        <f t="shared" si="2824"/>
        <v>482.51699999999988</v>
      </c>
      <c r="JK56" s="348">
        <f t="shared" si="2824"/>
        <v>503.49599999999987</v>
      </c>
      <c r="JL56" s="348">
        <f t="shared" si="2824"/>
        <v>524.47499999999991</v>
      </c>
      <c r="JM56" s="348">
        <f t="shared" si="2824"/>
        <v>545.45399999999984</v>
      </c>
      <c r="JN56" s="348">
        <f t="shared" si="2824"/>
        <v>566.43299999999988</v>
      </c>
      <c r="JO56" s="348">
        <f t="shared" si="2824"/>
        <v>587.41199999999992</v>
      </c>
      <c r="JP56" s="348">
        <f t="shared" si="2824"/>
        <v>608.39099999999985</v>
      </c>
      <c r="JQ56" s="348">
        <f t="shared" si="2824"/>
        <v>629.36999999999989</v>
      </c>
      <c r="JR56" s="349">
        <f t="shared" si="2824"/>
        <v>650.34899999999982</v>
      </c>
      <c r="JS56" s="347">
        <f t="shared" ref="JS56:KW56" si="2825">+$AL$56*JS6</f>
        <v>20.978999999999996</v>
      </c>
      <c r="JT56" s="348">
        <f t="shared" si="2825"/>
        <v>41.957999999999991</v>
      </c>
      <c r="JU56" s="348">
        <f t="shared" si="2825"/>
        <v>62.936999999999983</v>
      </c>
      <c r="JV56" s="348">
        <f t="shared" si="2825"/>
        <v>83.915999999999983</v>
      </c>
      <c r="JW56" s="348">
        <f t="shared" si="2825"/>
        <v>104.89499999999998</v>
      </c>
      <c r="JX56" s="348">
        <f t="shared" si="2825"/>
        <v>125.87399999999997</v>
      </c>
      <c r="JY56" s="348">
        <f t="shared" si="2825"/>
        <v>146.85299999999998</v>
      </c>
      <c r="JZ56" s="348">
        <f t="shared" si="2825"/>
        <v>167.83199999999997</v>
      </c>
      <c r="KA56" s="348">
        <f t="shared" si="2825"/>
        <v>188.81099999999995</v>
      </c>
      <c r="KB56" s="348">
        <f t="shared" si="2825"/>
        <v>209.78999999999996</v>
      </c>
      <c r="KC56" s="348">
        <f t="shared" si="2825"/>
        <v>230.76899999999995</v>
      </c>
      <c r="KD56" s="348">
        <f t="shared" si="2825"/>
        <v>251.74799999999993</v>
      </c>
      <c r="KE56" s="348">
        <f t="shared" si="2825"/>
        <v>272.72699999999992</v>
      </c>
      <c r="KF56" s="348">
        <f t="shared" si="2825"/>
        <v>293.70599999999996</v>
      </c>
      <c r="KG56" s="348">
        <f t="shared" si="2825"/>
        <v>314.68499999999995</v>
      </c>
      <c r="KH56" s="348">
        <f t="shared" si="2825"/>
        <v>335.66399999999993</v>
      </c>
      <c r="KI56" s="348">
        <f t="shared" si="2825"/>
        <v>356.64299999999992</v>
      </c>
      <c r="KJ56" s="348">
        <f t="shared" si="2825"/>
        <v>377.6219999999999</v>
      </c>
      <c r="KK56" s="348">
        <f t="shared" si="2825"/>
        <v>398.60099999999994</v>
      </c>
      <c r="KL56" s="348">
        <f t="shared" si="2825"/>
        <v>419.57999999999993</v>
      </c>
      <c r="KM56" s="348">
        <f t="shared" si="2825"/>
        <v>440.55899999999991</v>
      </c>
      <c r="KN56" s="348">
        <f t="shared" si="2825"/>
        <v>461.5379999999999</v>
      </c>
      <c r="KO56" s="348">
        <f t="shared" si="2825"/>
        <v>482.51699999999988</v>
      </c>
      <c r="KP56" s="348">
        <f t="shared" si="2825"/>
        <v>503.49599999999987</v>
      </c>
      <c r="KQ56" s="348">
        <f t="shared" si="2825"/>
        <v>524.47499999999991</v>
      </c>
      <c r="KR56" s="348">
        <f t="shared" si="2825"/>
        <v>545.45399999999984</v>
      </c>
      <c r="KS56" s="348">
        <f t="shared" si="2825"/>
        <v>566.43299999999988</v>
      </c>
      <c r="KT56" s="348">
        <f t="shared" si="2825"/>
        <v>587.41199999999992</v>
      </c>
      <c r="KU56" s="348">
        <f t="shared" si="2825"/>
        <v>608.39099999999985</v>
      </c>
      <c r="KV56" s="348">
        <f t="shared" si="2825"/>
        <v>629.36999999999989</v>
      </c>
      <c r="KW56" s="349">
        <f t="shared" si="2825"/>
        <v>650.34899999999982</v>
      </c>
      <c r="KX56" s="347">
        <f t="shared" ref="KX56:MA56" si="2826">+$AM$56*KX6</f>
        <v>20.978999999999996</v>
      </c>
      <c r="KY56" s="348">
        <f t="shared" si="2826"/>
        <v>41.957999999999991</v>
      </c>
      <c r="KZ56" s="348">
        <f t="shared" si="2826"/>
        <v>62.936999999999983</v>
      </c>
      <c r="LA56" s="348">
        <f t="shared" si="2826"/>
        <v>83.915999999999983</v>
      </c>
      <c r="LB56" s="348">
        <f t="shared" si="2826"/>
        <v>104.89499999999998</v>
      </c>
      <c r="LC56" s="348">
        <f t="shared" si="2826"/>
        <v>125.87399999999997</v>
      </c>
      <c r="LD56" s="348">
        <f t="shared" si="2826"/>
        <v>146.85299999999998</v>
      </c>
      <c r="LE56" s="348">
        <f t="shared" si="2826"/>
        <v>167.83199999999997</v>
      </c>
      <c r="LF56" s="348">
        <f t="shared" si="2826"/>
        <v>188.81099999999995</v>
      </c>
      <c r="LG56" s="348">
        <f t="shared" si="2826"/>
        <v>209.78999999999996</v>
      </c>
      <c r="LH56" s="348">
        <f t="shared" si="2826"/>
        <v>230.76899999999995</v>
      </c>
      <c r="LI56" s="348">
        <f t="shared" si="2826"/>
        <v>251.74799999999993</v>
      </c>
      <c r="LJ56" s="348">
        <f t="shared" si="2826"/>
        <v>272.72699999999992</v>
      </c>
      <c r="LK56" s="348">
        <f t="shared" si="2826"/>
        <v>293.70599999999996</v>
      </c>
      <c r="LL56" s="348">
        <f t="shared" si="2826"/>
        <v>314.68499999999995</v>
      </c>
      <c r="LM56" s="348">
        <f t="shared" si="2826"/>
        <v>335.66399999999993</v>
      </c>
      <c r="LN56" s="348">
        <f t="shared" si="2826"/>
        <v>356.64299999999992</v>
      </c>
      <c r="LO56" s="348">
        <f t="shared" si="2826"/>
        <v>377.6219999999999</v>
      </c>
      <c r="LP56" s="348">
        <f t="shared" si="2826"/>
        <v>398.60099999999994</v>
      </c>
      <c r="LQ56" s="348">
        <f t="shared" si="2826"/>
        <v>419.57999999999993</v>
      </c>
      <c r="LR56" s="348">
        <f t="shared" si="2826"/>
        <v>440.55899999999991</v>
      </c>
      <c r="LS56" s="348">
        <f t="shared" si="2826"/>
        <v>461.5379999999999</v>
      </c>
      <c r="LT56" s="348">
        <f t="shared" si="2826"/>
        <v>482.51699999999988</v>
      </c>
      <c r="LU56" s="348">
        <f t="shared" si="2826"/>
        <v>503.49599999999987</v>
      </c>
      <c r="LV56" s="348">
        <f t="shared" si="2826"/>
        <v>524.47499999999991</v>
      </c>
      <c r="LW56" s="348">
        <f t="shared" si="2826"/>
        <v>545.45399999999984</v>
      </c>
      <c r="LX56" s="348">
        <f t="shared" si="2826"/>
        <v>566.43299999999988</v>
      </c>
      <c r="LY56" s="348">
        <f t="shared" si="2826"/>
        <v>587.41199999999992</v>
      </c>
      <c r="LZ56" s="348">
        <f t="shared" si="2826"/>
        <v>608.39099999999985</v>
      </c>
      <c r="MA56" s="348">
        <f t="shared" si="2826"/>
        <v>629.36999999999989</v>
      </c>
      <c r="MB56" s="347">
        <f t="shared" ref="MB56:NF56" si="2827">+$AN$56*MB6</f>
        <v>20.978999999999996</v>
      </c>
      <c r="MC56" s="348">
        <f t="shared" si="2827"/>
        <v>41.957999999999991</v>
      </c>
      <c r="MD56" s="348">
        <f t="shared" si="2827"/>
        <v>62.936999999999983</v>
      </c>
      <c r="ME56" s="348">
        <f t="shared" si="2827"/>
        <v>83.915999999999983</v>
      </c>
      <c r="MF56" s="348">
        <f t="shared" si="2827"/>
        <v>104.89499999999998</v>
      </c>
      <c r="MG56" s="348">
        <f t="shared" si="2827"/>
        <v>125.87399999999997</v>
      </c>
      <c r="MH56" s="348">
        <f t="shared" si="2827"/>
        <v>146.85299999999998</v>
      </c>
      <c r="MI56" s="348">
        <f t="shared" si="2827"/>
        <v>167.83199999999997</v>
      </c>
      <c r="MJ56" s="348">
        <f t="shared" si="2827"/>
        <v>188.81099999999995</v>
      </c>
      <c r="MK56" s="348">
        <f t="shared" si="2827"/>
        <v>209.78999999999996</v>
      </c>
      <c r="ML56" s="348">
        <f t="shared" si="2827"/>
        <v>230.76899999999995</v>
      </c>
      <c r="MM56" s="348">
        <f t="shared" si="2827"/>
        <v>251.74799999999993</v>
      </c>
      <c r="MN56" s="348">
        <f t="shared" si="2827"/>
        <v>272.72699999999992</v>
      </c>
      <c r="MO56" s="348">
        <f t="shared" si="2827"/>
        <v>293.70599999999996</v>
      </c>
      <c r="MP56" s="348">
        <f t="shared" si="2827"/>
        <v>314.68499999999995</v>
      </c>
      <c r="MQ56" s="348">
        <f t="shared" si="2827"/>
        <v>335.66399999999993</v>
      </c>
      <c r="MR56" s="348">
        <f t="shared" si="2827"/>
        <v>356.64299999999992</v>
      </c>
      <c r="MS56" s="348">
        <f t="shared" si="2827"/>
        <v>377.6219999999999</v>
      </c>
      <c r="MT56" s="348">
        <f t="shared" si="2827"/>
        <v>398.60099999999994</v>
      </c>
      <c r="MU56" s="348">
        <f t="shared" si="2827"/>
        <v>419.57999999999993</v>
      </c>
      <c r="MV56" s="348">
        <f t="shared" si="2827"/>
        <v>440.55899999999991</v>
      </c>
      <c r="MW56" s="348">
        <f t="shared" si="2827"/>
        <v>461.5379999999999</v>
      </c>
      <c r="MX56" s="348">
        <f t="shared" si="2827"/>
        <v>482.51699999999988</v>
      </c>
      <c r="MY56" s="348">
        <f t="shared" si="2827"/>
        <v>503.49599999999987</v>
      </c>
      <c r="MZ56" s="348">
        <f t="shared" si="2827"/>
        <v>524.47499999999991</v>
      </c>
      <c r="NA56" s="348">
        <f t="shared" si="2827"/>
        <v>545.45399999999984</v>
      </c>
      <c r="NB56" s="348">
        <f t="shared" si="2827"/>
        <v>566.43299999999988</v>
      </c>
      <c r="NC56" s="348">
        <f t="shared" si="2827"/>
        <v>587.41199999999992</v>
      </c>
      <c r="ND56" s="348">
        <f t="shared" si="2827"/>
        <v>608.39099999999985</v>
      </c>
      <c r="NE56" s="348">
        <f t="shared" si="2827"/>
        <v>629.36999999999989</v>
      </c>
      <c r="NF56" s="348">
        <f t="shared" si="2827"/>
        <v>650.34899999999982</v>
      </c>
      <c r="NG56" s="347">
        <f t="shared" ref="NG56:OP56" si="2828">+$AO$56*NG6</f>
        <v>20.979000000000003</v>
      </c>
      <c r="NH56" s="348">
        <f t="shared" si="2828"/>
        <v>41.958000000000006</v>
      </c>
      <c r="NI56" s="348">
        <f t="shared" si="2828"/>
        <v>62.937000000000012</v>
      </c>
      <c r="NJ56" s="348">
        <f t="shared" si="2828"/>
        <v>83.916000000000011</v>
      </c>
      <c r="NK56" s="348">
        <f t="shared" si="2828"/>
        <v>104.89500000000001</v>
      </c>
      <c r="NL56" s="348">
        <f t="shared" si="2828"/>
        <v>125.87400000000002</v>
      </c>
      <c r="NM56" s="348">
        <f t="shared" si="2828"/>
        <v>146.85300000000001</v>
      </c>
      <c r="NN56" s="348">
        <f t="shared" si="2828"/>
        <v>167.83200000000002</v>
      </c>
      <c r="NO56" s="348">
        <f t="shared" si="2828"/>
        <v>188.81100000000004</v>
      </c>
      <c r="NP56" s="348">
        <f t="shared" si="2828"/>
        <v>209.79000000000002</v>
      </c>
      <c r="NQ56" s="348">
        <f t="shared" si="2828"/>
        <v>230.76900000000003</v>
      </c>
      <c r="NR56" s="348">
        <f t="shared" si="2828"/>
        <v>251.74800000000005</v>
      </c>
      <c r="NS56" s="348">
        <f t="shared" si="2828"/>
        <v>272.72700000000003</v>
      </c>
      <c r="NT56" s="348">
        <f t="shared" si="2828"/>
        <v>293.70600000000002</v>
      </c>
      <c r="NU56" s="348">
        <f t="shared" si="2828"/>
        <v>314.68500000000006</v>
      </c>
      <c r="NV56" s="348">
        <f t="shared" si="2828"/>
        <v>335.66400000000004</v>
      </c>
      <c r="NW56" s="348">
        <f t="shared" si="2828"/>
        <v>356.64300000000003</v>
      </c>
      <c r="NX56" s="348">
        <f t="shared" si="2828"/>
        <v>377.62200000000007</v>
      </c>
      <c r="NY56" s="348">
        <f t="shared" si="2828"/>
        <v>398.60100000000006</v>
      </c>
      <c r="NZ56" s="348">
        <f t="shared" si="2828"/>
        <v>419.58000000000004</v>
      </c>
      <c r="OA56" s="348">
        <f t="shared" si="2828"/>
        <v>440.55900000000008</v>
      </c>
      <c r="OB56" s="348">
        <f t="shared" si="2828"/>
        <v>461.53800000000007</v>
      </c>
      <c r="OC56" s="348">
        <f t="shared" si="2828"/>
        <v>482.51700000000005</v>
      </c>
      <c r="OD56" s="348">
        <f t="shared" si="2828"/>
        <v>503.49600000000009</v>
      </c>
      <c r="OE56" s="348">
        <f t="shared" si="2828"/>
        <v>524.47500000000002</v>
      </c>
      <c r="OF56" s="348">
        <f t="shared" si="2828"/>
        <v>545.45400000000006</v>
      </c>
      <c r="OG56" s="348">
        <f t="shared" si="2828"/>
        <v>566.43300000000011</v>
      </c>
      <c r="OH56" s="348">
        <f t="shared" si="2828"/>
        <v>587.41200000000003</v>
      </c>
      <c r="OI56" s="348">
        <f t="shared" si="2828"/>
        <v>608.39100000000008</v>
      </c>
      <c r="OJ56" s="348">
        <f t="shared" si="2828"/>
        <v>629.37000000000012</v>
      </c>
      <c r="OK56" s="348">
        <f t="shared" si="2828"/>
        <v>650.34900000000005</v>
      </c>
      <c r="OL56" s="348">
        <f t="shared" si="2828"/>
        <v>671.32800000000009</v>
      </c>
      <c r="OM56" s="348">
        <f t="shared" si="2828"/>
        <v>692.30700000000013</v>
      </c>
      <c r="ON56" s="348">
        <f t="shared" si="2828"/>
        <v>713.28600000000006</v>
      </c>
      <c r="OO56" s="348">
        <f t="shared" si="2828"/>
        <v>734.2650000000001</v>
      </c>
      <c r="OP56" s="349">
        <f t="shared" si="2828"/>
        <v>755.24400000000014</v>
      </c>
      <c r="OQ56" s="348">
        <f>+AP56/AP6</f>
        <v>10.489499999999998</v>
      </c>
      <c r="OR56" s="348">
        <f t="shared" ref="OR56:RC56" si="2829">+AQ56/AQ6</f>
        <v>10.489499999999998</v>
      </c>
      <c r="OS56" s="348">
        <f t="shared" si="2829"/>
        <v>10.489499999999998</v>
      </c>
      <c r="OT56" s="348">
        <f t="shared" si="2829"/>
        <v>10.489499999999998</v>
      </c>
      <c r="OU56" s="348">
        <f t="shared" si="2829"/>
        <v>10.489499999999998</v>
      </c>
      <c r="OV56" s="348">
        <f t="shared" si="2829"/>
        <v>10.489499999999998</v>
      </c>
      <c r="OW56" s="348">
        <f t="shared" si="2829"/>
        <v>10.489499999999998</v>
      </c>
      <c r="OX56" s="348">
        <f t="shared" si="2829"/>
        <v>10.489499999999998</v>
      </c>
      <c r="OY56" s="348">
        <f t="shared" si="2829"/>
        <v>10.489499999999998</v>
      </c>
      <c r="OZ56" s="348">
        <f t="shared" si="2829"/>
        <v>10.489499999999998</v>
      </c>
      <c r="PA56" s="348">
        <f t="shared" si="2829"/>
        <v>10.489499999999998</v>
      </c>
      <c r="PB56" s="348">
        <f t="shared" si="2829"/>
        <v>10.489499999999998</v>
      </c>
      <c r="PC56" s="348">
        <f t="shared" si="2829"/>
        <v>10.489499999999996</v>
      </c>
      <c r="PD56" s="348">
        <f t="shared" si="2829"/>
        <v>10.489499999999998</v>
      </c>
      <c r="PE56" s="348">
        <f t="shared" si="2829"/>
        <v>10.489499999999998</v>
      </c>
      <c r="PF56" s="348">
        <f t="shared" si="2829"/>
        <v>10.489499999999998</v>
      </c>
      <c r="PG56" s="348">
        <f t="shared" si="2829"/>
        <v>10.489499999999998</v>
      </c>
      <c r="PH56" s="348">
        <f t="shared" si="2829"/>
        <v>10.489499999999998</v>
      </c>
      <c r="PI56" s="348">
        <f t="shared" si="2829"/>
        <v>10.489499999999998</v>
      </c>
      <c r="PJ56" s="348">
        <f t="shared" si="2829"/>
        <v>10.489499999999998</v>
      </c>
      <c r="PK56" s="348">
        <f t="shared" si="2829"/>
        <v>10.489499999999998</v>
      </c>
      <c r="PL56" s="348">
        <f t="shared" si="2829"/>
        <v>10.489499999999998</v>
      </c>
      <c r="PM56" s="348">
        <f t="shared" si="2829"/>
        <v>10.489499999999998</v>
      </c>
      <c r="PN56" s="348">
        <f t="shared" si="2829"/>
        <v>10.489499999999998</v>
      </c>
      <c r="PO56" s="348">
        <f t="shared" si="2829"/>
        <v>10.489499999999998</v>
      </c>
      <c r="PP56" s="348">
        <f t="shared" si="2829"/>
        <v>10.489499999999998</v>
      </c>
      <c r="PQ56" s="348">
        <f t="shared" si="2829"/>
        <v>10.489499999999998</v>
      </c>
      <c r="PR56" s="348">
        <f t="shared" si="2829"/>
        <v>10.489499999999998</v>
      </c>
      <c r="PS56" s="348">
        <f t="shared" si="2829"/>
        <v>10.489499999999998</v>
      </c>
      <c r="PT56" s="348">
        <f t="shared" si="2829"/>
        <v>10.489499999999998</v>
      </c>
      <c r="PU56" s="348">
        <f t="shared" si="2829"/>
        <v>10.489499999999998</v>
      </c>
      <c r="PV56" s="348">
        <f t="shared" si="2829"/>
        <v>10.489499999999998</v>
      </c>
      <c r="PW56" s="348">
        <f t="shared" si="2829"/>
        <v>10.489499999999998</v>
      </c>
      <c r="PX56" s="348">
        <f t="shared" si="2829"/>
        <v>10.489499999999998</v>
      </c>
      <c r="PY56" s="348">
        <f t="shared" si="2829"/>
        <v>10.489499999999998</v>
      </c>
      <c r="PZ56" s="348">
        <f t="shared" si="2829"/>
        <v>10.489499999999998</v>
      </c>
      <c r="QA56" s="348">
        <f t="shared" si="2829"/>
        <v>10.489499999999998</v>
      </c>
      <c r="QB56" s="348">
        <f t="shared" si="2829"/>
        <v>10.489499999999996</v>
      </c>
      <c r="QC56" s="348">
        <f t="shared" si="2829"/>
        <v>10.489499999999998</v>
      </c>
      <c r="QD56" s="348">
        <f t="shared" si="2829"/>
        <v>10.489499999999998</v>
      </c>
      <c r="QE56" s="348">
        <f t="shared" si="2829"/>
        <v>10.489499999999998</v>
      </c>
      <c r="QF56" s="348">
        <f t="shared" si="2829"/>
        <v>10.489499999999998</v>
      </c>
      <c r="QG56" s="348">
        <f t="shared" si="2829"/>
        <v>10.489499999999998</v>
      </c>
      <c r="QH56" s="348">
        <f t="shared" si="2829"/>
        <v>10.489499999999998</v>
      </c>
      <c r="QI56" s="348">
        <f t="shared" si="2829"/>
        <v>10.489499999999998</v>
      </c>
      <c r="QJ56" s="348">
        <f t="shared" si="2829"/>
        <v>10.489499999999998</v>
      </c>
      <c r="QK56" s="348">
        <f t="shared" si="2829"/>
        <v>10.489499999999998</v>
      </c>
      <c r="QL56" s="348">
        <f t="shared" si="2829"/>
        <v>10.489499999999998</v>
      </c>
      <c r="QM56" s="348">
        <f t="shared" si="2829"/>
        <v>10.489499999999998</v>
      </c>
      <c r="QN56" s="348">
        <f t="shared" si="2829"/>
        <v>10.489499999999998</v>
      </c>
      <c r="QO56" s="348">
        <f t="shared" si="2829"/>
        <v>10.489499999999996</v>
      </c>
      <c r="QP56" s="348">
        <f t="shared" si="2829"/>
        <v>10.489499999999998</v>
      </c>
      <c r="QQ56" s="348">
        <f t="shared" si="2829"/>
        <v>10.489499999999998</v>
      </c>
      <c r="QR56" s="348">
        <f t="shared" si="2829"/>
        <v>10.489499999999998</v>
      </c>
      <c r="QS56" s="348">
        <f t="shared" si="2829"/>
        <v>10.489499999999998</v>
      </c>
      <c r="QT56" s="348">
        <f t="shared" si="2829"/>
        <v>10.489499999999998</v>
      </c>
      <c r="QU56" s="348">
        <f t="shared" si="2829"/>
        <v>10.489499999999998</v>
      </c>
      <c r="QV56" s="348">
        <f t="shared" si="2829"/>
        <v>10.489499999999998</v>
      </c>
      <c r="QW56" s="348">
        <f t="shared" si="2829"/>
        <v>10.489499999999998</v>
      </c>
      <c r="QX56" s="348">
        <f t="shared" si="2829"/>
        <v>10.489499999999998</v>
      </c>
      <c r="QY56" s="348">
        <f t="shared" si="2829"/>
        <v>10.489499999999998</v>
      </c>
      <c r="QZ56" s="348">
        <f t="shared" si="2829"/>
        <v>10.489499999999998</v>
      </c>
      <c r="RA56" s="348">
        <f t="shared" si="2829"/>
        <v>10.489499999999998</v>
      </c>
      <c r="RB56" s="348">
        <f t="shared" si="2829"/>
        <v>10.489499999999998</v>
      </c>
      <c r="RC56" s="348">
        <f t="shared" si="2829"/>
        <v>10.489499999999998</v>
      </c>
      <c r="RD56" s="348">
        <f t="shared" ref="RD56:TO56" si="2830">+DC56/DC6</f>
        <v>10.489499999999998</v>
      </c>
      <c r="RE56" s="348">
        <f t="shared" si="2830"/>
        <v>10.489499999999998</v>
      </c>
      <c r="RF56" s="348">
        <f t="shared" si="2830"/>
        <v>10.489499999999998</v>
      </c>
      <c r="RG56" s="348">
        <f t="shared" si="2830"/>
        <v>10.489499999999996</v>
      </c>
      <c r="RH56" s="348">
        <f t="shared" si="2830"/>
        <v>10.489499999999998</v>
      </c>
      <c r="RI56" s="348">
        <f t="shared" si="2830"/>
        <v>10.489499999999998</v>
      </c>
      <c r="RJ56" s="348">
        <f t="shared" si="2830"/>
        <v>10.489499999999998</v>
      </c>
      <c r="RK56" s="348">
        <f t="shared" si="2830"/>
        <v>10.489499999999998</v>
      </c>
      <c r="RL56" s="348">
        <f t="shared" si="2830"/>
        <v>10.489499999999998</v>
      </c>
      <c r="RM56" s="348">
        <f t="shared" si="2830"/>
        <v>10.489499999999998</v>
      </c>
      <c r="RN56" s="348">
        <f t="shared" si="2830"/>
        <v>10.489499999999998</v>
      </c>
      <c r="RO56" s="348">
        <f t="shared" si="2830"/>
        <v>10.489499999999998</v>
      </c>
      <c r="RP56" s="348">
        <f t="shared" si="2830"/>
        <v>10.489499999999998</v>
      </c>
      <c r="RQ56" s="348">
        <f t="shared" si="2830"/>
        <v>10.489499999999998</v>
      </c>
      <c r="RR56" s="348">
        <f t="shared" si="2830"/>
        <v>10.489499999999998</v>
      </c>
      <c r="RS56" s="348">
        <f t="shared" si="2830"/>
        <v>10.489499999999998</v>
      </c>
      <c r="RT56" s="348">
        <f t="shared" si="2830"/>
        <v>10.489499999999996</v>
      </c>
      <c r="RU56" s="348">
        <f t="shared" si="2830"/>
        <v>10.489499999999998</v>
      </c>
      <c r="RV56" s="348">
        <f t="shared" si="2830"/>
        <v>10.489499999999998</v>
      </c>
      <c r="RW56" s="348">
        <f t="shared" si="2830"/>
        <v>15.192472400564514</v>
      </c>
      <c r="RX56" s="348">
        <f t="shared" si="2830"/>
        <v>15.192472400564514</v>
      </c>
      <c r="RY56" s="348">
        <f t="shared" si="2830"/>
        <v>15.192472400564514</v>
      </c>
      <c r="RZ56" s="348">
        <f t="shared" si="2830"/>
        <v>15.192472400564514</v>
      </c>
      <c r="SA56" s="348">
        <f t="shared" si="2830"/>
        <v>15.192472400564515</v>
      </c>
      <c r="SB56" s="348">
        <f t="shared" si="2830"/>
        <v>15.192472400564514</v>
      </c>
      <c r="SC56" s="348">
        <f t="shared" si="2830"/>
        <v>15.192472400564514</v>
      </c>
      <c r="SD56" s="348">
        <f t="shared" si="2830"/>
        <v>15.192472400564514</v>
      </c>
      <c r="SE56" s="348">
        <f t="shared" si="2830"/>
        <v>15.192472400564514</v>
      </c>
      <c r="SF56" s="348">
        <f t="shared" si="2830"/>
        <v>15.192472400564515</v>
      </c>
      <c r="SG56" s="348">
        <f t="shared" si="2830"/>
        <v>15.192472400564514</v>
      </c>
      <c r="SH56" s="348">
        <f t="shared" si="2830"/>
        <v>15.192472400564514</v>
      </c>
      <c r="SI56" s="348">
        <f t="shared" si="2830"/>
        <v>15.192472400564514</v>
      </c>
      <c r="SJ56" s="348">
        <f t="shared" si="2830"/>
        <v>15.192472400564514</v>
      </c>
      <c r="SK56" s="348">
        <f t="shared" si="2830"/>
        <v>15.192472400564514</v>
      </c>
      <c r="SL56" s="348">
        <f t="shared" si="2830"/>
        <v>15.192472400564514</v>
      </c>
      <c r="SM56" s="348">
        <f t="shared" si="2830"/>
        <v>15.192472400564514</v>
      </c>
      <c r="SN56" s="348">
        <f t="shared" si="2830"/>
        <v>15.192472400564514</v>
      </c>
      <c r="SO56" s="348">
        <f t="shared" si="2830"/>
        <v>15.192472400564512</v>
      </c>
      <c r="SP56" s="348">
        <f t="shared" si="2830"/>
        <v>15.192472400564515</v>
      </c>
      <c r="SQ56" s="348">
        <f t="shared" si="2830"/>
        <v>15.192472400564514</v>
      </c>
      <c r="SR56" s="348">
        <f t="shared" si="2830"/>
        <v>15.192472400564514</v>
      </c>
      <c r="SS56" s="348">
        <f t="shared" si="2830"/>
        <v>15.192472400564512</v>
      </c>
      <c r="ST56" s="348">
        <f t="shared" si="2830"/>
        <v>15.192472400564514</v>
      </c>
      <c r="SU56" s="348">
        <f t="shared" si="2830"/>
        <v>15.192472400564514</v>
      </c>
      <c r="SV56" s="348">
        <f t="shared" si="2830"/>
        <v>15.192472400564514</v>
      </c>
      <c r="SW56" s="348">
        <f t="shared" si="2830"/>
        <v>15.192472400564514</v>
      </c>
      <c r="SX56" s="348">
        <f t="shared" si="2830"/>
        <v>15.192472400564514</v>
      </c>
      <c r="SY56" s="348">
        <f t="shared" si="2830"/>
        <v>15.192472400564514</v>
      </c>
      <c r="SZ56" s="348">
        <f t="shared" si="2830"/>
        <v>15.192472400564514</v>
      </c>
      <c r="TA56" s="348">
        <f t="shared" si="2830"/>
        <v>15.192472400564514</v>
      </c>
      <c r="TB56" s="348">
        <f t="shared" si="2830"/>
        <v>15.734249999999998</v>
      </c>
      <c r="TC56" s="348">
        <f t="shared" si="2830"/>
        <v>15.734249999999998</v>
      </c>
      <c r="TD56" s="348">
        <f t="shared" si="2830"/>
        <v>15.734249999999998</v>
      </c>
      <c r="TE56" s="348">
        <f t="shared" si="2830"/>
        <v>15.734249999999998</v>
      </c>
      <c r="TF56" s="348">
        <f t="shared" si="2830"/>
        <v>15.734249999999998</v>
      </c>
      <c r="TG56" s="348">
        <f t="shared" si="2830"/>
        <v>15.734249999999998</v>
      </c>
      <c r="TH56" s="348">
        <f t="shared" si="2830"/>
        <v>15.734249999999998</v>
      </c>
      <c r="TI56" s="348">
        <f t="shared" si="2830"/>
        <v>15.734249999999998</v>
      </c>
      <c r="TJ56" s="348">
        <f t="shared" si="2830"/>
        <v>15.734249999999996</v>
      </c>
      <c r="TK56" s="348">
        <f t="shared" si="2830"/>
        <v>15.734249999999998</v>
      </c>
      <c r="TL56" s="348">
        <f t="shared" si="2830"/>
        <v>15.734249999999998</v>
      </c>
      <c r="TM56" s="348">
        <f t="shared" si="2830"/>
        <v>15.734249999999998</v>
      </c>
      <c r="TN56" s="348">
        <f t="shared" si="2830"/>
        <v>15.734249999999999</v>
      </c>
      <c r="TO56" s="348">
        <f t="shared" si="2830"/>
        <v>15.734249999999998</v>
      </c>
      <c r="TP56" s="348">
        <f t="shared" ref="TP56:WA56" si="2831">+FO56/FO6</f>
        <v>15.734249999999998</v>
      </c>
      <c r="TQ56" s="348">
        <f t="shared" si="2831"/>
        <v>15.734249999999998</v>
      </c>
      <c r="TR56" s="348">
        <f t="shared" si="2831"/>
        <v>15.734249999999998</v>
      </c>
      <c r="TS56" s="348">
        <f t="shared" si="2831"/>
        <v>15.734249999999996</v>
      </c>
      <c r="TT56" s="348">
        <f t="shared" si="2831"/>
        <v>15.734249999999998</v>
      </c>
      <c r="TU56" s="348">
        <f t="shared" si="2831"/>
        <v>15.734249999999998</v>
      </c>
      <c r="TV56" s="348">
        <f t="shared" si="2831"/>
        <v>15.734249999999999</v>
      </c>
      <c r="TW56" s="348">
        <f t="shared" si="2831"/>
        <v>15.734249999999998</v>
      </c>
      <c r="TX56" s="348">
        <f t="shared" si="2831"/>
        <v>15.734249999999998</v>
      </c>
      <c r="TY56" s="348">
        <f t="shared" si="2831"/>
        <v>15.734249999999998</v>
      </c>
      <c r="TZ56" s="348">
        <f t="shared" si="2831"/>
        <v>15.734249999999998</v>
      </c>
      <c r="UA56" s="348">
        <f t="shared" si="2831"/>
        <v>15.734249999999999</v>
      </c>
      <c r="UB56" s="348">
        <f t="shared" si="2831"/>
        <v>15.734249999999998</v>
      </c>
      <c r="UC56" s="348">
        <f t="shared" si="2831"/>
        <v>15.734249999999998</v>
      </c>
      <c r="UD56" s="348">
        <f t="shared" si="2831"/>
        <v>15.734249999999998</v>
      </c>
      <c r="UE56" s="348">
        <f t="shared" si="2831"/>
        <v>15.734249999999998</v>
      </c>
      <c r="UF56" s="348">
        <f t="shared" si="2831"/>
        <v>15.734249999999996</v>
      </c>
      <c r="UG56" s="348">
        <f t="shared" si="2831"/>
        <v>15.734249999999996</v>
      </c>
      <c r="UH56" s="348">
        <f t="shared" si="2831"/>
        <v>15.734249999999996</v>
      </c>
      <c r="UI56" s="348">
        <f t="shared" si="2831"/>
        <v>15.734249999999996</v>
      </c>
      <c r="UJ56" s="348">
        <f t="shared" si="2831"/>
        <v>15.734249999999998</v>
      </c>
      <c r="UK56" s="348">
        <f t="shared" si="2831"/>
        <v>15.734249999999996</v>
      </c>
      <c r="UL56" s="348">
        <f t="shared" si="2831"/>
        <v>15.734249999999994</v>
      </c>
      <c r="UM56" s="348">
        <f t="shared" si="2831"/>
        <v>15.734249999999996</v>
      </c>
      <c r="UN56" s="348">
        <f t="shared" si="2831"/>
        <v>15.734249999999996</v>
      </c>
      <c r="UO56" s="348">
        <f t="shared" si="2831"/>
        <v>15.734249999999998</v>
      </c>
      <c r="UP56" s="348">
        <f t="shared" si="2831"/>
        <v>15.734249999999996</v>
      </c>
      <c r="UQ56" s="348">
        <f t="shared" si="2831"/>
        <v>15.734249999999996</v>
      </c>
      <c r="UR56" s="348">
        <f t="shared" si="2831"/>
        <v>15.734249999999996</v>
      </c>
      <c r="US56" s="348">
        <f t="shared" si="2831"/>
        <v>15.734249999999994</v>
      </c>
      <c r="UT56" s="348">
        <f t="shared" si="2831"/>
        <v>15.734249999999996</v>
      </c>
      <c r="UU56" s="348">
        <f t="shared" si="2831"/>
        <v>15.734249999999996</v>
      </c>
      <c r="UV56" s="348">
        <f t="shared" si="2831"/>
        <v>15.734249999999994</v>
      </c>
      <c r="UW56" s="348">
        <f t="shared" si="2831"/>
        <v>15.734249999999996</v>
      </c>
      <c r="UX56" s="348">
        <f t="shared" si="2831"/>
        <v>15.734249999999996</v>
      </c>
      <c r="UY56" s="348">
        <f t="shared" si="2831"/>
        <v>15.734249999999998</v>
      </c>
      <c r="UZ56" s="348">
        <f t="shared" si="2831"/>
        <v>15.734249999999996</v>
      </c>
      <c r="VA56" s="348">
        <f t="shared" si="2831"/>
        <v>15.734249999999996</v>
      </c>
      <c r="VB56" s="348">
        <f t="shared" si="2831"/>
        <v>15.734249999999998</v>
      </c>
      <c r="VC56" s="348">
        <f t="shared" si="2831"/>
        <v>15.734249999999996</v>
      </c>
      <c r="VD56" s="348">
        <f t="shared" si="2831"/>
        <v>15.734249999999996</v>
      </c>
      <c r="VE56" s="348">
        <f t="shared" si="2831"/>
        <v>15.734249999999996</v>
      </c>
      <c r="VF56" s="348">
        <f t="shared" si="2831"/>
        <v>15.734249999999996</v>
      </c>
      <c r="VG56" s="348">
        <f t="shared" si="2831"/>
        <v>15.734249999999994</v>
      </c>
      <c r="VH56" s="348">
        <f t="shared" si="2831"/>
        <v>15.734249999999996</v>
      </c>
      <c r="VI56" s="348">
        <f t="shared" si="2831"/>
        <v>15.734249999999996</v>
      </c>
      <c r="VJ56" s="348">
        <f t="shared" si="2831"/>
        <v>15.734249999999996</v>
      </c>
      <c r="VK56" s="348">
        <f t="shared" si="2831"/>
        <v>20.978999999999996</v>
      </c>
      <c r="VL56" s="348">
        <f t="shared" si="2831"/>
        <v>20.978999999999996</v>
      </c>
      <c r="VM56" s="348">
        <f t="shared" si="2831"/>
        <v>20.978999999999996</v>
      </c>
      <c r="VN56" s="348">
        <f t="shared" si="2831"/>
        <v>20.978999999999996</v>
      </c>
      <c r="VO56" s="348">
        <f t="shared" si="2831"/>
        <v>20.978999999999996</v>
      </c>
      <c r="VP56" s="348">
        <f t="shared" si="2831"/>
        <v>20.978999999999996</v>
      </c>
      <c r="VQ56" s="348">
        <f t="shared" si="2831"/>
        <v>20.978999999999996</v>
      </c>
      <c r="VR56" s="348">
        <f t="shared" si="2831"/>
        <v>20.978999999999996</v>
      </c>
      <c r="VS56" s="348">
        <f t="shared" si="2831"/>
        <v>20.978999999999996</v>
      </c>
      <c r="VT56" s="348">
        <f t="shared" si="2831"/>
        <v>20.978999999999996</v>
      </c>
      <c r="VU56" s="348">
        <f t="shared" si="2831"/>
        <v>20.978999999999996</v>
      </c>
      <c r="VV56" s="348">
        <f t="shared" si="2831"/>
        <v>20.978999999999996</v>
      </c>
      <c r="VW56" s="348">
        <f t="shared" si="2831"/>
        <v>20.978999999999992</v>
      </c>
      <c r="VX56" s="348">
        <f t="shared" si="2831"/>
        <v>20.978999999999996</v>
      </c>
      <c r="VY56" s="348">
        <f t="shared" si="2831"/>
        <v>20.978999999999996</v>
      </c>
      <c r="VZ56" s="348">
        <f t="shared" si="2831"/>
        <v>20.978999999999996</v>
      </c>
      <c r="WA56" s="348">
        <f t="shared" si="2831"/>
        <v>20.978999999999996</v>
      </c>
      <c r="WB56" s="348">
        <f t="shared" ref="WB56:YM56" si="2832">+IA56/IA6</f>
        <v>20.978999999999996</v>
      </c>
      <c r="WC56" s="348">
        <f t="shared" si="2832"/>
        <v>20.978999999999996</v>
      </c>
      <c r="WD56" s="348">
        <f t="shared" si="2832"/>
        <v>20.978999999999996</v>
      </c>
      <c r="WE56" s="348">
        <f t="shared" si="2832"/>
        <v>20.978999999999996</v>
      </c>
      <c r="WF56" s="348">
        <f t="shared" si="2832"/>
        <v>20.978999999999996</v>
      </c>
      <c r="WG56" s="348">
        <f t="shared" si="2832"/>
        <v>20.978999999999996</v>
      </c>
      <c r="WH56" s="348">
        <f t="shared" si="2832"/>
        <v>20.978999999999996</v>
      </c>
      <c r="WI56" s="348">
        <f t="shared" si="2832"/>
        <v>20.978999999999996</v>
      </c>
      <c r="WJ56" s="348">
        <f t="shared" si="2832"/>
        <v>20.978999999999992</v>
      </c>
      <c r="WK56" s="348">
        <f t="shared" si="2832"/>
        <v>20.978999999999996</v>
      </c>
      <c r="WL56" s="348">
        <f t="shared" si="2832"/>
        <v>20.978999999999996</v>
      </c>
      <c r="WM56" s="348">
        <f t="shared" si="2832"/>
        <v>20.978999999999996</v>
      </c>
      <c r="WN56" s="348">
        <f t="shared" si="2832"/>
        <v>20.978999999999996</v>
      </c>
      <c r="WO56" s="348">
        <f t="shared" si="2832"/>
        <v>20.978999999999996</v>
      </c>
      <c r="WP56" s="348">
        <f t="shared" si="2832"/>
        <v>20.978999999999996</v>
      </c>
      <c r="WQ56" s="348">
        <f t="shared" si="2832"/>
        <v>20.978999999999996</v>
      </c>
      <c r="WR56" s="348">
        <f t="shared" si="2832"/>
        <v>20.978999999999996</v>
      </c>
      <c r="WS56" s="348">
        <f t="shared" si="2832"/>
        <v>20.978999999999996</v>
      </c>
      <c r="WT56" s="348">
        <f t="shared" si="2832"/>
        <v>20.978999999999996</v>
      </c>
      <c r="WU56" s="348">
        <f t="shared" si="2832"/>
        <v>20.978999999999996</v>
      </c>
      <c r="WV56" s="348">
        <f t="shared" si="2832"/>
        <v>20.978999999999996</v>
      </c>
      <c r="WW56" s="348">
        <f t="shared" si="2832"/>
        <v>20.978999999999996</v>
      </c>
      <c r="WX56" s="348">
        <f t="shared" si="2832"/>
        <v>20.978999999999996</v>
      </c>
      <c r="WY56" s="348">
        <f t="shared" si="2832"/>
        <v>20.978999999999996</v>
      </c>
      <c r="WZ56" s="348">
        <f t="shared" si="2832"/>
        <v>20.978999999999996</v>
      </c>
      <c r="XA56" s="348">
        <f t="shared" si="2832"/>
        <v>20.978999999999992</v>
      </c>
      <c r="XB56" s="348">
        <f t="shared" si="2832"/>
        <v>20.978999999999996</v>
      </c>
      <c r="XC56" s="348">
        <f t="shared" si="2832"/>
        <v>20.978999999999996</v>
      </c>
      <c r="XD56" s="348">
        <f t="shared" si="2832"/>
        <v>20.978999999999996</v>
      </c>
      <c r="XE56" s="348">
        <f t="shared" si="2832"/>
        <v>20.978999999999996</v>
      </c>
      <c r="XF56" s="348">
        <f t="shared" si="2832"/>
        <v>20.978999999999996</v>
      </c>
      <c r="XG56" s="348">
        <f t="shared" si="2832"/>
        <v>20.978999999999996</v>
      </c>
      <c r="XH56" s="348">
        <f t="shared" si="2832"/>
        <v>20.978999999999996</v>
      </c>
      <c r="XI56" s="348">
        <f t="shared" si="2832"/>
        <v>20.978999999999996</v>
      </c>
      <c r="XJ56" s="348">
        <f t="shared" si="2832"/>
        <v>20.978999999999996</v>
      </c>
      <c r="XK56" s="348">
        <f t="shared" si="2832"/>
        <v>20.978999999999996</v>
      </c>
      <c r="XL56" s="348">
        <f t="shared" si="2832"/>
        <v>20.978999999999996</v>
      </c>
      <c r="XM56" s="348">
        <f t="shared" si="2832"/>
        <v>20.978999999999996</v>
      </c>
      <c r="XN56" s="348">
        <f t="shared" si="2832"/>
        <v>20.978999999999992</v>
      </c>
      <c r="XO56" s="348">
        <f t="shared" si="2832"/>
        <v>20.978999999999996</v>
      </c>
      <c r="XP56" s="348">
        <f t="shared" si="2832"/>
        <v>20.978999999999996</v>
      </c>
      <c r="XQ56" s="348">
        <f t="shared" si="2832"/>
        <v>20.978999999999996</v>
      </c>
      <c r="XR56" s="348">
        <f t="shared" si="2832"/>
        <v>20.978999999999996</v>
      </c>
      <c r="XS56" s="348">
        <f t="shared" si="2832"/>
        <v>20.978999999999996</v>
      </c>
      <c r="XT56" s="348">
        <f t="shared" si="2832"/>
        <v>20.978999999999996</v>
      </c>
      <c r="XU56" s="348">
        <f t="shared" si="2832"/>
        <v>20.978999999999996</v>
      </c>
      <c r="XV56" s="348">
        <f t="shared" si="2832"/>
        <v>20.978999999999996</v>
      </c>
      <c r="XW56" s="348">
        <f t="shared" si="2832"/>
        <v>20.978999999999996</v>
      </c>
      <c r="XX56" s="348">
        <f t="shared" si="2832"/>
        <v>20.978999999999996</v>
      </c>
      <c r="XY56" s="348">
        <f t="shared" si="2832"/>
        <v>20.978999999999996</v>
      </c>
      <c r="XZ56" s="348">
        <f t="shared" si="2832"/>
        <v>20.978999999999996</v>
      </c>
      <c r="YA56" s="348">
        <f t="shared" si="2832"/>
        <v>20.978999999999996</v>
      </c>
      <c r="YB56" s="348">
        <f t="shared" si="2832"/>
        <v>20.978999999999996</v>
      </c>
      <c r="YC56" s="348">
        <f t="shared" si="2832"/>
        <v>20.978999999999996</v>
      </c>
      <c r="YD56" s="348">
        <f t="shared" si="2832"/>
        <v>20.978999999999996</v>
      </c>
      <c r="YE56" s="348">
        <f t="shared" si="2832"/>
        <v>20.978999999999996</v>
      </c>
      <c r="YF56" s="348">
        <f t="shared" si="2832"/>
        <v>20.978999999999992</v>
      </c>
      <c r="YG56" s="348">
        <f t="shared" si="2832"/>
        <v>20.978999999999996</v>
      </c>
      <c r="YH56" s="348">
        <f t="shared" si="2832"/>
        <v>20.978999999999996</v>
      </c>
      <c r="YI56" s="348">
        <f t="shared" si="2832"/>
        <v>20.978999999999996</v>
      </c>
      <c r="YJ56" s="348">
        <f t="shared" si="2832"/>
        <v>20.978999999999996</v>
      </c>
      <c r="YK56" s="348">
        <f t="shared" si="2832"/>
        <v>20.978999999999996</v>
      </c>
      <c r="YL56" s="348">
        <f t="shared" si="2832"/>
        <v>20.978999999999996</v>
      </c>
      <c r="YM56" s="348">
        <f t="shared" si="2832"/>
        <v>20.978999999999996</v>
      </c>
      <c r="YN56" s="348">
        <f t="shared" ref="YN56:AAY56" si="2833">+KM56/KM6</f>
        <v>20.978999999999996</v>
      </c>
      <c r="YO56" s="348">
        <f t="shared" si="2833"/>
        <v>20.978999999999996</v>
      </c>
      <c r="YP56" s="348">
        <f t="shared" si="2833"/>
        <v>20.978999999999996</v>
      </c>
      <c r="YQ56" s="348">
        <f t="shared" si="2833"/>
        <v>20.978999999999996</v>
      </c>
      <c r="YR56" s="348">
        <f t="shared" si="2833"/>
        <v>20.978999999999996</v>
      </c>
      <c r="YS56" s="348">
        <f t="shared" si="2833"/>
        <v>20.978999999999992</v>
      </c>
      <c r="YT56" s="348">
        <f t="shared" si="2833"/>
        <v>20.978999999999996</v>
      </c>
      <c r="YU56" s="348">
        <f t="shared" si="2833"/>
        <v>20.978999999999996</v>
      </c>
      <c r="YV56" s="348">
        <f t="shared" si="2833"/>
        <v>20.978999999999996</v>
      </c>
      <c r="YW56" s="348">
        <f t="shared" si="2833"/>
        <v>20.978999999999996</v>
      </c>
      <c r="YX56" s="348">
        <f t="shared" si="2833"/>
        <v>20.978999999999996</v>
      </c>
      <c r="YY56" s="348">
        <f t="shared" si="2833"/>
        <v>20.978999999999996</v>
      </c>
      <c r="YZ56" s="348">
        <f t="shared" si="2833"/>
        <v>20.978999999999996</v>
      </c>
      <c r="ZA56" s="348">
        <f t="shared" si="2833"/>
        <v>20.978999999999996</v>
      </c>
      <c r="ZB56" s="348">
        <f t="shared" si="2833"/>
        <v>20.978999999999996</v>
      </c>
      <c r="ZC56" s="348">
        <f t="shared" si="2833"/>
        <v>20.978999999999996</v>
      </c>
      <c r="ZD56" s="348">
        <f t="shared" si="2833"/>
        <v>20.978999999999996</v>
      </c>
      <c r="ZE56" s="348">
        <f t="shared" si="2833"/>
        <v>20.978999999999996</v>
      </c>
      <c r="ZF56" s="348">
        <f t="shared" si="2833"/>
        <v>20.978999999999996</v>
      </c>
      <c r="ZG56" s="348">
        <f t="shared" si="2833"/>
        <v>20.978999999999996</v>
      </c>
      <c r="ZH56" s="348">
        <f t="shared" si="2833"/>
        <v>20.978999999999996</v>
      </c>
      <c r="ZI56" s="348">
        <f t="shared" si="2833"/>
        <v>20.978999999999996</v>
      </c>
      <c r="ZJ56" s="348">
        <f t="shared" si="2833"/>
        <v>20.978999999999996</v>
      </c>
      <c r="ZK56" s="348">
        <f t="shared" si="2833"/>
        <v>20.978999999999992</v>
      </c>
      <c r="ZL56" s="348">
        <f t="shared" si="2833"/>
        <v>20.978999999999996</v>
      </c>
      <c r="ZM56" s="348">
        <f t="shared" si="2833"/>
        <v>20.978999999999996</v>
      </c>
      <c r="ZN56" s="348">
        <f t="shared" si="2833"/>
        <v>20.978999999999996</v>
      </c>
      <c r="ZO56" s="348">
        <f t="shared" si="2833"/>
        <v>20.978999999999996</v>
      </c>
      <c r="ZP56" s="348">
        <f t="shared" si="2833"/>
        <v>20.978999999999996</v>
      </c>
      <c r="ZQ56" s="348">
        <f t="shared" si="2833"/>
        <v>20.978999999999996</v>
      </c>
      <c r="ZR56" s="348">
        <f t="shared" si="2833"/>
        <v>20.978999999999996</v>
      </c>
      <c r="ZS56" s="348">
        <f t="shared" si="2833"/>
        <v>20.978999999999996</v>
      </c>
      <c r="ZT56" s="348">
        <f t="shared" si="2833"/>
        <v>20.978999999999996</v>
      </c>
      <c r="ZU56" s="348">
        <f t="shared" si="2833"/>
        <v>20.978999999999996</v>
      </c>
      <c r="ZV56" s="348">
        <f t="shared" si="2833"/>
        <v>20.978999999999996</v>
      </c>
      <c r="ZW56" s="348">
        <f t="shared" si="2833"/>
        <v>20.978999999999996</v>
      </c>
      <c r="ZX56" s="348">
        <f t="shared" si="2833"/>
        <v>20.978999999999992</v>
      </c>
      <c r="ZY56" s="348">
        <f t="shared" si="2833"/>
        <v>20.978999999999996</v>
      </c>
      <c r="ZZ56" s="348">
        <f t="shared" si="2833"/>
        <v>20.978999999999996</v>
      </c>
      <c r="AAA56" s="348">
        <f t="shared" si="2833"/>
        <v>20.978999999999996</v>
      </c>
      <c r="AAB56" s="348">
        <f t="shared" si="2833"/>
        <v>20.978999999999996</v>
      </c>
      <c r="AAC56" s="348">
        <f t="shared" si="2833"/>
        <v>20.978999999999996</v>
      </c>
      <c r="AAD56" s="348">
        <f t="shared" si="2833"/>
        <v>20.978999999999996</v>
      </c>
      <c r="AAE56" s="348">
        <f t="shared" si="2833"/>
        <v>20.978999999999996</v>
      </c>
      <c r="AAF56" s="348">
        <f t="shared" si="2833"/>
        <v>20.978999999999996</v>
      </c>
      <c r="AAG56" s="348">
        <f t="shared" si="2833"/>
        <v>20.978999999999996</v>
      </c>
      <c r="AAH56" s="348">
        <f t="shared" si="2833"/>
        <v>20.978999999999996</v>
      </c>
      <c r="AAI56" s="348">
        <f t="shared" si="2833"/>
        <v>20.978999999999996</v>
      </c>
      <c r="AAJ56" s="348">
        <f t="shared" si="2833"/>
        <v>20.978999999999996</v>
      </c>
      <c r="AAK56" s="348">
        <f t="shared" si="2833"/>
        <v>20.978999999999996</v>
      </c>
      <c r="AAL56" s="348">
        <f t="shared" si="2833"/>
        <v>20.978999999999996</v>
      </c>
      <c r="AAM56" s="348">
        <f t="shared" si="2833"/>
        <v>20.978999999999996</v>
      </c>
      <c r="AAN56" s="348">
        <f t="shared" si="2833"/>
        <v>20.978999999999996</v>
      </c>
      <c r="AAO56" s="348">
        <f t="shared" si="2833"/>
        <v>20.978999999999992</v>
      </c>
      <c r="AAP56" s="348">
        <f t="shared" si="2833"/>
        <v>20.978999999999996</v>
      </c>
      <c r="AAQ56" s="348">
        <f t="shared" si="2833"/>
        <v>20.978999999999996</v>
      </c>
      <c r="AAR56" s="348">
        <f t="shared" si="2833"/>
        <v>20.978999999999996</v>
      </c>
      <c r="AAS56" s="348">
        <f t="shared" si="2833"/>
        <v>20.978999999999996</v>
      </c>
      <c r="AAT56" s="348">
        <f t="shared" si="2833"/>
        <v>20.978999999999996</v>
      </c>
      <c r="AAU56" s="348">
        <f t="shared" si="2833"/>
        <v>20.978999999999996</v>
      </c>
      <c r="AAV56" s="348">
        <f t="shared" si="2833"/>
        <v>20.978999999999996</v>
      </c>
      <c r="AAW56" s="348">
        <f t="shared" si="2833"/>
        <v>20.978999999999996</v>
      </c>
      <c r="AAX56" s="348">
        <f t="shared" si="2833"/>
        <v>20.978999999999996</v>
      </c>
      <c r="AAY56" s="348">
        <f t="shared" si="2833"/>
        <v>20.978999999999996</v>
      </c>
      <c r="AAZ56" s="348">
        <f t="shared" ref="AAZ56:ACQ56" si="2834">+MY56/MY6</f>
        <v>20.978999999999996</v>
      </c>
      <c r="ABA56" s="348">
        <f t="shared" si="2834"/>
        <v>20.978999999999996</v>
      </c>
      <c r="ABB56" s="348">
        <f t="shared" si="2834"/>
        <v>20.978999999999992</v>
      </c>
      <c r="ABC56" s="348">
        <f t="shared" si="2834"/>
        <v>20.978999999999996</v>
      </c>
      <c r="ABD56" s="348">
        <f t="shared" si="2834"/>
        <v>20.978999999999996</v>
      </c>
      <c r="ABE56" s="348">
        <f t="shared" si="2834"/>
        <v>20.978999999999996</v>
      </c>
      <c r="ABF56" s="348">
        <f t="shared" si="2834"/>
        <v>20.978999999999996</v>
      </c>
      <c r="ABG56" s="348">
        <f t="shared" si="2834"/>
        <v>20.978999999999996</v>
      </c>
      <c r="ABH56" s="348">
        <f t="shared" si="2834"/>
        <v>20.979000000000003</v>
      </c>
      <c r="ABI56" s="348">
        <f t="shared" si="2834"/>
        <v>20.979000000000003</v>
      </c>
      <c r="ABJ56" s="348">
        <f t="shared" si="2834"/>
        <v>20.979000000000003</v>
      </c>
      <c r="ABK56" s="348">
        <f t="shared" si="2834"/>
        <v>20.979000000000003</v>
      </c>
      <c r="ABL56" s="348">
        <f t="shared" si="2834"/>
        <v>20.979000000000003</v>
      </c>
      <c r="ABM56" s="348">
        <f t="shared" si="2834"/>
        <v>20.979000000000003</v>
      </c>
      <c r="ABN56" s="348">
        <f t="shared" si="2834"/>
        <v>20.979000000000003</v>
      </c>
      <c r="ABO56" s="348">
        <f t="shared" si="2834"/>
        <v>20.979000000000003</v>
      </c>
      <c r="ABP56" s="348">
        <f t="shared" si="2834"/>
        <v>20.979000000000003</v>
      </c>
      <c r="ABQ56" s="348">
        <f t="shared" si="2834"/>
        <v>20.979000000000003</v>
      </c>
      <c r="ABR56" s="348">
        <f t="shared" si="2834"/>
        <v>20.979000000000003</v>
      </c>
      <c r="ABS56" s="348">
        <f t="shared" si="2834"/>
        <v>20.979000000000003</v>
      </c>
      <c r="ABT56" s="348">
        <f t="shared" si="2834"/>
        <v>20.979000000000003</v>
      </c>
      <c r="ABU56" s="348">
        <f t="shared" si="2834"/>
        <v>20.979000000000003</v>
      </c>
      <c r="ABV56" s="348">
        <f t="shared" si="2834"/>
        <v>20.979000000000003</v>
      </c>
      <c r="ABW56" s="348">
        <f t="shared" si="2834"/>
        <v>20.979000000000003</v>
      </c>
      <c r="ABX56" s="348">
        <f t="shared" si="2834"/>
        <v>20.979000000000003</v>
      </c>
      <c r="ABY56" s="348">
        <f t="shared" si="2834"/>
        <v>20.979000000000003</v>
      </c>
      <c r="ABZ56" s="348">
        <f t="shared" si="2834"/>
        <v>20.979000000000003</v>
      </c>
      <c r="ACA56" s="348">
        <f t="shared" si="2834"/>
        <v>20.979000000000003</v>
      </c>
      <c r="ACB56" s="348">
        <f t="shared" si="2834"/>
        <v>20.979000000000003</v>
      </c>
      <c r="ACC56" s="348">
        <f t="shared" si="2834"/>
        <v>20.979000000000003</v>
      </c>
      <c r="ACD56" s="348">
        <f t="shared" si="2834"/>
        <v>20.979000000000003</v>
      </c>
      <c r="ACE56" s="348">
        <f t="shared" si="2834"/>
        <v>20.979000000000003</v>
      </c>
      <c r="ACF56" s="348">
        <f t="shared" si="2834"/>
        <v>20.978999999999999</v>
      </c>
      <c r="ACG56" s="348">
        <f t="shared" si="2834"/>
        <v>20.979000000000003</v>
      </c>
      <c r="ACH56" s="348">
        <f t="shared" si="2834"/>
        <v>20.979000000000003</v>
      </c>
      <c r="ACI56" s="348">
        <f t="shared" si="2834"/>
        <v>20.979000000000003</v>
      </c>
      <c r="ACJ56" s="348">
        <f t="shared" si="2834"/>
        <v>20.979000000000003</v>
      </c>
      <c r="ACK56" s="348">
        <f t="shared" si="2834"/>
        <v>20.979000000000003</v>
      </c>
      <c r="ACL56" s="348">
        <f t="shared" si="2834"/>
        <v>20.979000000000003</v>
      </c>
      <c r="ACM56" s="348">
        <f t="shared" si="2834"/>
        <v>20.979000000000003</v>
      </c>
      <c r="ACN56" s="348">
        <f t="shared" si="2834"/>
        <v>20.979000000000003</v>
      </c>
      <c r="ACO56" s="348">
        <f t="shared" si="2834"/>
        <v>20.979000000000003</v>
      </c>
      <c r="ACP56" s="348">
        <f t="shared" si="2834"/>
        <v>20.979000000000003</v>
      </c>
      <c r="ACQ56" s="348">
        <f t="shared" si="2834"/>
        <v>20.979000000000003</v>
      </c>
    </row>
    <row r="57" spans="1:877" x14ac:dyDescent="0.2">
      <c r="A57" s="1" t="s">
        <v>147</v>
      </c>
      <c r="B57" s="347">
        <f>+B45*'BUDGET DATA ENTRY'!B20/100</f>
        <v>437.06249999999983</v>
      </c>
      <c r="C57" s="348">
        <f>+C45*'BUDGET DATA ENTRY'!C20/100</f>
        <v>541.95749999999987</v>
      </c>
      <c r="D57" s="348">
        <f>+D45*'BUDGET DATA ENTRY'!D20/100</f>
        <v>489.50999999999988</v>
      </c>
      <c r="E57" s="348">
        <f>+E45*'BUDGET DATA ENTRY'!E20/100</f>
        <v>784.94440736249987</v>
      </c>
      <c r="F57" s="348">
        <f>+F45*'BUDGET DATA ENTRY'!F20/100</f>
        <v>786.71249999999986</v>
      </c>
      <c r="G57" s="348">
        <f>+G45*'BUDGET DATA ENTRY'!G20/100</f>
        <v>812.93624999999975</v>
      </c>
      <c r="H57" s="348">
        <f>+H45*'BUDGET DATA ENTRY'!H20/100</f>
        <v>1048.9499999999998</v>
      </c>
      <c r="I57" s="348">
        <f>+I45*'BUDGET DATA ENTRY'!I20/100</f>
        <v>1083.9149999999997</v>
      </c>
      <c r="J57" s="348">
        <f>+J45*'BUDGET DATA ENTRY'!J20/100</f>
        <v>1083.9149999999997</v>
      </c>
      <c r="K57" s="348">
        <f>+K45*'BUDGET DATA ENTRY'!K20/100</f>
        <v>1048.9499999999998</v>
      </c>
      <c r="L57" s="348">
        <f>+L45*'BUDGET DATA ENTRY'!L20/100</f>
        <v>1083.9149999999997</v>
      </c>
      <c r="M57" s="349">
        <f>+M45*'BUDGET DATA ENTRY'!M20/100</f>
        <v>1258.74</v>
      </c>
      <c r="N57" s="347">
        <f t="shared" si="2714"/>
        <v>1468.5299999999997</v>
      </c>
      <c r="O57" s="348">
        <f t="shared" si="2715"/>
        <v>2384.5931573624994</v>
      </c>
      <c r="P57" s="348">
        <f t="shared" si="2716"/>
        <v>3216.7799999999997</v>
      </c>
      <c r="Q57" s="348">
        <f t="shared" si="2717"/>
        <v>3391.6049999999996</v>
      </c>
      <c r="R57" s="347">
        <f>+SUM($B$57:B57)</f>
        <v>437.06249999999983</v>
      </c>
      <c r="S57" s="348">
        <f>+SUM($B$57:C57)</f>
        <v>979.01999999999975</v>
      </c>
      <c r="T57" s="348">
        <f>+SUM($B$57:D57)</f>
        <v>1468.5299999999997</v>
      </c>
      <c r="U57" s="348">
        <f>+SUM($B$57:E57)</f>
        <v>2253.4744073624997</v>
      </c>
      <c r="V57" s="348">
        <f>+SUM($B$57:F57)</f>
        <v>3040.1869073624994</v>
      </c>
      <c r="W57" s="348">
        <f>+SUM($B$57:G57)</f>
        <v>3853.1231573624991</v>
      </c>
      <c r="X57" s="348">
        <f>+SUM($B$57:H57)</f>
        <v>4902.0731573624989</v>
      </c>
      <c r="Y57" s="348">
        <f>+SUM($B$57:I57)</f>
        <v>5985.9881573624989</v>
      </c>
      <c r="Z57" s="348">
        <f>+SUM($B$57:J57)</f>
        <v>7069.9031573624989</v>
      </c>
      <c r="AA57" s="348">
        <f>+SUM($B$57:K57)</f>
        <v>8118.8531573624987</v>
      </c>
      <c r="AB57" s="348">
        <f>+SUM($B$57:L57)</f>
        <v>9202.7681573624977</v>
      </c>
      <c r="AC57" s="349">
        <f>+SUM($B$57:M57)</f>
        <v>10461.508157362498</v>
      </c>
      <c r="AD57" s="334">
        <f>+B57/AD6</f>
        <v>17.482499999999995</v>
      </c>
      <c r="AE57" s="334">
        <f t="shared" ref="AE57:AO57" si="2835">+C57/AE6</f>
        <v>17.482499999999995</v>
      </c>
      <c r="AF57" s="334">
        <f t="shared" si="2835"/>
        <v>17.482499999999995</v>
      </c>
      <c r="AG57" s="334">
        <f t="shared" si="2835"/>
        <v>25.32078733427419</v>
      </c>
      <c r="AH57" s="334">
        <f t="shared" si="2835"/>
        <v>26.223749999999995</v>
      </c>
      <c r="AI57" s="334">
        <f t="shared" si="2835"/>
        <v>26.223749999999992</v>
      </c>
      <c r="AJ57" s="334">
        <f t="shared" si="2835"/>
        <v>34.964999999999996</v>
      </c>
      <c r="AK57" s="334">
        <f t="shared" si="2835"/>
        <v>34.964999999999989</v>
      </c>
      <c r="AL57" s="334">
        <f t="shared" si="2835"/>
        <v>34.964999999999989</v>
      </c>
      <c r="AM57" s="334">
        <f t="shared" si="2835"/>
        <v>34.964999999999996</v>
      </c>
      <c r="AN57" s="334">
        <f t="shared" si="2835"/>
        <v>34.964999999999989</v>
      </c>
      <c r="AO57" s="334">
        <f t="shared" si="2835"/>
        <v>34.965000000000003</v>
      </c>
      <c r="AP57" s="347">
        <f>+$AD$57*AP6</f>
        <v>17.482499999999995</v>
      </c>
      <c r="AQ57" s="348">
        <f t="shared" ref="AQ57:BN57" si="2836">+$AD$57*AQ6</f>
        <v>34.964999999999989</v>
      </c>
      <c r="AR57" s="348">
        <f t="shared" si="2836"/>
        <v>52.447499999999984</v>
      </c>
      <c r="AS57" s="348">
        <f t="shared" si="2836"/>
        <v>69.929999999999978</v>
      </c>
      <c r="AT57" s="348">
        <f t="shared" si="2836"/>
        <v>87.412499999999966</v>
      </c>
      <c r="AU57" s="348">
        <f t="shared" si="2836"/>
        <v>104.89499999999997</v>
      </c>
      <c r="AV57" s="348">
        <f t="shared" si="2836"/>
        <v>122.37749999999997</v>
      </c>
      <c r="AW57" s="348">
        <f t="shared" si="2836"/>
        <v>139.85999999999996</v>
      </c>
      <c r="AX57" s="348">
        <f t="shared" si="2836"/>
        <v>157.34249999999994</v>
      </c>
      <c r="AY57" s="348">
        <f t="shared" si="2836"/>
        <v>174.82499999999993</v>
      </c>
      <c r="AZ57" s="348">
        <f t="shared" si="2836"/>
        <v>192.30749999999995</v>
      </c>
      <c r="BA57" s="348">
        <f t="shared" si="2836"/>
        <v>209.78999999999994</v>
      </c>
      <c r="BB57" s="348">
        <f t="shared" si="2836"/>
        <v>227.27249999999992</v>
      </c>
      <c r="BC57" s="348">
        <f t="shared" si="2836"/>
        <v>244.75499999999994</v>
      </c>
      <c r="BD57" s="348">
        <f t="shared" si="2836"/>
        <v>262.2374999999999</v>
      </c>
      <c r="BE57" s="348">
        <f t="shared" si="2836"/>
        <v>279.71999999999991</v>
      </c>
      <c r="BF57" s="348">
        <f t="shared" si="2836"/>
        <v>297.20249999999993</v>
      </c>
      <c r="BG57" s="348">
        <f t="shared" si="2836"/>
        <v>314.68499999999989</v>
      </c>
      <c r="BH57" s="348">
        <f t="shared" si="2836"/>
        <v>332.1674999999999</v>
      </c>
      <c r="BI57" s="348">
        <f t="shared" si="2836"/>
        <v>349.64999999999986</v>
      </c>
      <c r="BJ57" s="348">
        <f t="shared" si="2836"/>
        <v>367.13249999999988</v>
      </c>
      <c r="BK57" s="348">
        <f t="shared" si="2836"/>
        <v>384.6149999999999</v>
      </c>
      <c r="BL57" s="348">
        <f t="shared" si="2836"/>
        <v>402.09749999999985</v>
      </c>
      <c r="BM57" s="348">
        <f t="shared" si="2836"/>
        <v>419.57999999999987</v>
      </c>
      <c r="BN57" s="349">
        <f t="shared" si="2836"/>
        <v>437.06249999999989</v>
      </c>
      <c r="BO57" s="347">
        <f t="shared" ref="BO57:CS57" si="2837">+$AE$57*BO6</f>
        <v>17.482499999999995</v>
      </c>
      <c r="BP57" s="348">
        <f t="shared" si="2837"/>
        <v>34.964999999999989</v>
      </c>
      <c r="BQ57" s="348">
        <f t="shared" si="2837"/>
        <v>52.447499999999984</v>
      </c>
      <c r="BR57" s="348">
        <f t="shared" si="2837"/>
        <v>69.929999999999978</v>
      </c>
      <c r="BS57" s="348">
        <f t="shared" si="2837"/>
        <v>87.412499999999966</v>
      </c>
      <c r="BT57" s="348">
        <f t="shared" si="2837"/>
        <v>104.89499999999997</v>
      </c>
      <c r="BU57" s="348">
        <f t="shared" si="2837"/>
        <v>122.37749999999997</v>
      </c>
      <c r="BV57" s="348">
        <f t="shared" si="2837"/>
        <v>139.85999999999996</v>
      </c>
      <c r="BW57" s="348">
        <f t="shared" si="2837"/>
        <v>157.34249999999994</v>
      </c>
      <c r="BX57" s="348">
        <f t="shared" si="2837"/>
        <v>174.82499999999993</v>
      </c>
      <c r="BY57" s="348">
        <f t="shared" si="2837"/>
        <v>192.30749999999995</v>
      </c>
      <c r="BZ57" s="348">
        <f t="shared" si="2837"/>
        <v>209.78999999999994</v>
      </c>
      <c r="CA57" s="348">
        <f t="shared" si="2837"/>
        <v>227.27249999999992</v>
      </c>
      <c r="CB57" s="348">
        <f t="shared" si="2837"/>
        <v>244.75499999999994</v>
      </c>
      <c r="CC57" s="348">
        <f t="shared" si="2837"/>
        <v>262.2374999999999</v>
      </c>
      <c r="CD57" s="348">
        <f t="shared" si="2837"/>
        <v>279.71999999999991</v>
      </c>
      <c r="CE57" s="348">
        <f t="shared" si="2837"/>
        <v>297.20249999999993</v>
      </c>
      <c r="CF57" s="348">
        <f t="shared" si="2837"/>
        <v>314.68499999999989</v>
      </c>
      <c r="CG57" s="348">
        <f t="shared" si="2837"/>
        <v>332.1674999999999</v>
      </c>
      <c r="CH57" s="348">
        <f t="shared" si="2837"/>
        <v>349.64999999999986</v>
      </c>
      <c r="CI57" s="348">
        <f t="shared" si="2837"/>
        <v>367.13249999999988</v>
      </c>
      <c r="CJ57" s="348">
        <f t="shared" si="2837"/>
        <v>384.6149999999999</v>
      </c>
      <c r="CK57" s="348">
        <f t="shared" si="2837"/>
        <v>402.09749999999985</v>
      </c>
      <c r="CL57" s="348">
        <f t="shared" si="2837"/>
        <v>419.57999999999987</v>
      </c>
      <c r="CM57" s="348">
        <f t="shared" si="2837"/>
        <v>437.06249999999989</v>
      </c>
      <c r="CN57" s="348">
        <f t="shared" si="2837"/>
        <v>454.54499999999985</v>
      </c>
      <c r="CO57" s="348">
        <f t="shared" si="2837"/>
        <v>472.02749999999986</v>
      </c>
      <c r="CP57" s="348">
        <f t="shared" si="2837"/>
        <v>489.50999999999988</v>
      </c>
      <c r="CQ57" s="348">
        <f t="shared" si="2837"/>
        <v>506.99249999999984</v>
      </c>
      <c r="CR57" s="348">
        <f t="shared" si="2837"/>
        <v>524.4749999999998</v>
      </c>
      <c r="CS57" s="349">
        <f t="shared" si="2837"/>
        <v>541.95749999999987</v>
      </c>
      <c r="CT57" s="347">
        <f t="shared" ref="CT57:DU57" si="2838">+$AF$57*CT6</f>
        <v>17.482499999999995</v>
      </c>
      <c r="CU57" s="348">
        <f t="shared" si="2838"/>
        <v>34.964999999999989</v>
      </c>
      <c r="CV57" s="348">
        <f t="shared" si="2838"/>
        <v>52.447499999999984</v>
      </c>
      <c r="CW57" s="348">
        <f t="shared" si="2838"/>
        <v>69.929999999999978</v>
      </c>
      <c r="CX57" s="348">
        <f t="shared" si="2838"/>
        <v>87.412499999999966</v>
      </c>
      <c r="CY57" s="348">
        <f t="shared" si="2838"/>
        <v>104.89499999999997</v>
      </c>
      <c r="CZ57" s="348">
        <f t="shared" si="2838"/>
        <v>122.37749999999997</v>
      </c>
      <c r="DA57" s="348">
        <f t="shared" si="2838"/>
        <v>139.85999999999996</v>
      </c>
      <c r="DB57" s="348">
        <f t="shared" si="2838"/>
        <v>157.34249999999994</v>
      </c>
      <c r="DC57" s="348">
        <f t="shared" si="2838"/>
        <v>174.82499999999993</v>
      </c>
      <c r="DD57" s="348">
        <f t="shared" si="2838"/>
        <v>192.30749999999995</v>
      </c>
      <c r="DE57" s="348">
        <f t="shared" si="2838"/>
        <v>209.78999999999994</v>
      </c>
      <c r="DF57" s="348">
        <f t="shared" si="2838"/>
        <v>227.27249999999992</v>
      </c>
      <c r="DG57" s="348">
        <f t="shared" si="2838"/>
        <v>244.75499999999994</v>
      </c>
      <c r="DH57" s="348">
        <f t="shared" si="2838"/>
        <v>262.2374999999999</v>
      </c>
      <c r="DI57" s="348">
        <f t="shared" si="2838"/>
        <v>279.71999999999991</v>
      </c>
      <c r="DJ57" s="348">
        <f t="shared" si="2838"/>
        <v>297.20249999999993</v>
      </c>
      <c r="DK57" s="348">
        <f t="shared" si="2838"/>
        <v>314.68499999999989</v>
      </c>
      <c r="DL57" s="348">
        <f t="shared" si="2838"/>
        <v>332.1674999999999</v>
      </c>
      <c r="DM57" s="348">
        <f t="shared" si="2838"/>
        <v>349.64999999999986</v>
      </c>
      <c r="DN57" s="348">
        <f t="shared" si="2838"/>
        <v>367.13249999999988</v>
      </c>
      <c r="DO57" s="348">
        <f t="shared" si="2838"/>
        <v>384.6149999999999</v>
      </c>
      <c r="DP57" s="348">
        <f t="shared" si="2838"/>
        <v>402.09749999999985</v>
      </c>
      <c r="DQ57" s="348">
        <f t="shared" si="2838"/>
        <v>419.57999999999987</v>
      </c>
      <c r="DR57" s="348">
        <f t="shared" si="2838"/>
        <v>437.06249999999989</v>
      </c>
      <c r="DS57" s="348">
        <f t="shared" si="2838"/>
        <v>454.54499999999985</v>
      </c>
      <c r="DT57" s="348">
        <f t="shared" si="2838"/>
        <v>472.02749999999986</v>
      </c>
      <c r="DU57" s="348">
        <f t="shared" si="2838"/>
        <v>489.50999999999988</v>
      </c>
      <c r="DV57" s="347">
        <f t="shared" ref="DV57:EZ57" si="2839">+$AG$57*DV6</f>
        <v>25.32078733427419</v>
      </c>
      <c r="DW57" s="348">
        <f t="shared" si="2839"/>
        <v>50.64157466854838</v>
      </c>
      <c r="DX57" s="348">
        <f t="shared" si="2839"/>
        <v>75.962362002822573</v>
      </c>
      <c r="DY57" s="348">
        <f t="shared" si="2839"/>
        <v>101.28314933709676</v>
      </c>
      <c r="DZ57" s="348">
        <f t="shared" si="2839"/>
        <v>126.60393667137095</v>
      </c>
      <c r="EA57" s="348">
        <f t="shared" si="2839"/>
        <v>151.92472400564515</v>
      </c>
      <c r="EB57" s="348">
        <f t="shared" si="2839"/>
        <v>177.24551133991932</v>
      </c>
      <c r="EC57" s="348">
        <f t="shared" si="2839"/>
        <v>202.56629867419352</v>
      </c>
      <c r="ED57" s="348">
        <f t="shared" si="2839"/>
        <v>227.88708600846772</v>
      </c>
      <c r="EE57" s="348">
        <f t="shared" si="2839"/>
        <v>253.20787334274189</v>
      </c>
      <c r="EF57" s="348">
        <f t="shared" si="2839"/>
        <v>278.52866067701609</v>
      </c>
      <c r="EG57" s="348">
        <f t="shared" si="2839"/>
        <v>303.84944801129029</v>
      </c>
      <c r="EH57" s="348">
        <f t="shared" si="2839"/>
        <v>329.17023534556449</v>
      </c>
      <c r="EI57" s="348">
        <f t="shared" si="2839"/>
        <v>354.49102267983864</v>
      </c>
      <c r="EJ57" s="348">
        <f t="shared" si="2839"/>
        <v>379.81181001411284</v>
      </c>
      <c r="EK57" s="348">
        <f t="shared" si="2839"/>
        <v>405.13259734838704</v>
      </c>
      <c r="EL57" s="348">
        <f t="shared" si="2839"/>
        <v>430.45338468266124</v>
      </c>
      <c r="EM57" s="348">
        <f t="shared" si="2839"/>
        <v>455.77417201693544</v>
      </c>
      <c r="EN57" s="348">
        <f t="shared" si="2839"/>
        <v>481.09495935120958</v>
      </c>
      <c r="EO57" s="348">
        <f t="shared" si="2839"/>
        <v>506.41574668548378</v>
      </c>
      <c r="EP57" s="348">
        <f t="shared" si="2839"/>
        <v>531.73653401975798</v>
      </c>
      <c r="EQ57" s="348">
        <f t="shared" si="2839"/>
        <v>557.05732135403218</v>
      </c>
      <c r="ER57" s="348">
        <f t="shared" si="2839"/>
        <v>582.37810868830638</v>
      </c>
      <c r="ES57" s="348">
        <f t="shared" si="2839"/>
        <v>607.69889602258058</v>
      </c>
      <c r="ET57" s="348">
        <f t="shared" si="2839"/>
        <v>633.01968335685478</v>
      </c>
      <c r="EU57" s="348">
        <f t="shared" si="2839"/>
        <v>658.34047069112898</v>
      </c>
      <c r="EV57" s="348">
        <f t="shared" si="2839"/>
        <v>683.66125802540307</v>
      </c>
      <c r="EW57" s="348">
        <f t="shared" si="2839"/>
        <v>708.98204535967727</v>
      </c>
      <c r="EX57" s="348">
        <f t="shared" si="2839"/>
        <v>734.30283269395147</v>
      </c>
      <c r="EY57" s="348">
        <f t="shared" si="2839"/>
        <v>759.62362002822567</v>
      </c>
      <c r="EZ57" s="348">
        <f t="shared" si="2839"/>
        <v>784.94440736249987</v>
      </c>
      <c r="FA57" s="347">
        <f t="shared" ref="FA57:GD57" si="2840">+$AH$57*FA6</f>
        <v>26.223749999999995</v>
      </c>
      <c r="FB57" s="348">
        <f t="shared" si="2840"/>
        <v>52.447499999999991</v>
      </c>
      <c r="FC57" s="348">
        <f t="shared" si="2840"/>
        <v>78.671249999999986</v>
      </c>
      <c r="FD57" s="348">
        <f t="shared" si="2840"/>
        <v>104.89499999999998</v>
      </c>
      <c r="FE57" s="348">
        <f t="shared" si="2840"/>
        <v>131.11874999999998</v>
      </c>
      <c r="FF57" s="348">
        <f t="shared" si="2840"/>
        <v>157.34249999999997</v>
      </c>
      <c r="FG57" s="348">
        <f t="shared" si="2840"/>
        <v>183.56624999999997</v>
      </c>
      <c r="FH57" s="348">
        <f t="shared" si="2840"/>
        <v>209.78999999999996</v>
      </c>
      <c r="FI57" s="348">
        <f t="shared" si="2840"/>
        <v>236.01374999999996</v>
      </c>
      <c r="FJ57" s="348">
        <f t="shared" si="2840"/>
        <v>262.23749999999995</v>
      </c>
      <c r="FK57" s="348">
        <f t="shared" si="2840"/>
        <v>288.46124999999995</v>
      </c>
      <c r="FL57" s="348">
        <f t="shared" si="2840"/>
        <v>314.68499999999995</v>
      </c>
      <c r="FM57" s="348">
        <f t="shared" si="2840"/>
        <v>340.90874999999994</v>
      </c>
      <c r="FN57" s="348">
        <f t="shared" si="2840"/>
        <v>367.13249999999994</v>
      </c>
      <c r="FO57" s="348">
        <f t="shared" si="2840"/>
        <v>393.35624999999993</v>
      </c>
      <c r="FP57" s="348">
        <f t="shared" si="2840"/>
        <v>419.57999999999993</v>
      </c>
      <c r="FQ57" s="348">
        <f t="shared" si="2840"/>
        <v>445.80374999999992</v>
      </c>
      <c r="FR57" s="348">
        <f t="shared" si="2840"/>
        <v>472.02749999999992</v>
      </c>
      <c r="FS57" s="348">
        <f t="shared" si="2840"/>
        <v>498.25124999999991</v>
      </c>
      <c r="FT57" s="348">
        <f t="shared" si="2840"/>
        <v>524.47499999999991</v>
      </c>
      <c r="FU57" s="348">
        <f t="shared" si="2840"/>
        <v>550.6987499999999</v>
      </c>
      <c r="FV57" s="348">
        <f t="shared" si="2840"/>
        <v>576.9224999999999</v>
      </c>
      <c r="FW57" s="348">
        <f t="shared" si="2840"/>
        <v>603.1462499999999</v>
      </c>
      <c r="FX57" s="348">
        <f t="shared" si="2840"/>
        <v>629.36999999999989</v>
      </c>
      <c r="FY57" s="348">
        <f t="shared" si="2840"/>
        <v>655.59374999999989</v>
      </c>
      <c r="FZ57" s="348">
        <f t="shared" si="2840"/>
        <v>681.81749999999988</v>
      </c>
      <c r="GA57" s="348">
        <f t="shared" si="2840"/>
        <v>708.04124999999988</v>
      </c>
      <c r="GB57" s="348">
        <f t="shared" si="2840"/>
        <v>734.26499999999987</v>
      </c>
      <c r="GC57" s="348">
        <f t="shared" si="2840"/>
        <v>760.48874999999987</v>
      </c>
      <c r="GD57" s="348">
        <f t="shared" si="2840"/>
        <v>786.71249999999986</v>
      </c>
      <c r="GE57" s="347">
        <f t="shared" ref="GE57:HI57" si="2841">+$AI$57*GE6</f>
        <v>26.223749999999992</v>
      </c>
      <c r="GF57" s="348">
        <f t="shared" si="2841"/>
        <v>52.447499999999984</v>
      </c>
      <c r="GG57" s="348">
        <f t="shared" si="2841"/>
        <v>78.671249999999972</v>
      </c>
      <c r="GH57" s="348">
        <f t="shared" si="2841"/>
        <v>104.89499999999997</v>
      </c>
      <c r="GI57" s="348">
        <f t="shared" si="2841"/>
        <v>131.11874999999995</v>
      </c>
      <c r="GJ57" s="348">
        <f t="shared" si="2841"/>
        <v>157.34249999999994</v>
      </c>
      <c r="GK57" s="348">
        <f t="shared" si="2841"/>
        <v>183.56624999999994</v>
      </c>
      <c r="GL57" s="348">
        <f t="shared" si="2841"/>
        <v>209.78999999999994</v>
      </c>
      <c r="GM57" s="348">
        <f t="shared" si="2841"/>
        <v>236.01374999999993</v>
      </c>
      <c r="GN57" s="348">
        <f t="shared" si="2841"/>
        <v>262.2374999999999</v>
      </c>
      <c r="GO57" s="348">
        <f t="shared" si="2841"/>
        <v>288.46124999999989</v>
      </c>
      <c r="GP57" s="348">
        <f t="shared" si="2841"/>
        <v>314.68499999999989</v>
      </c>
      <c r="GQ57" s="348">
        <f t="shared" si="2841"/>
        <v>340.90874999999988</v>
      </c>
      <c r="GR57" s="348">
        <f t="shared" si="2841"/>
        <v>367.13249999999988</v>
      </c>
      <c r="GS57" s="348">
        <f t="shared" si="2841"/>
        <v>393.35624999999987</v>
      </c>
      <c r="GT57" s="348">
        <f t="shared" si="2841"/>
        <v>419.57999999999987</v>
      </c>
      <c r="GU57" s="348">
        <f t="shared" si="2841"/>
        <v>445.80374999999987</v>
      </c>
      <c r="GV57" s="348">
        <f t="shared" si="2841"/>
        <v>472.02749999999986</v>
      </c>
      <c r="GW57" s="348">
        <f t="shared" si="2841"/>
        <v>498.25124999999986</v>
      </c>
      <c r="GX57" s="348">
        <f t="shared" si="2841"/>
        <v>524.4749999999998</v>
      </c>
      <c r="GY57" s="348">
        <f t="shared" si="2841"/>
        <v>550.69874999999979</v>
      </c>
      <c r="GZ57" s="348">
        <f t="shared" si="2841"/>
        <v>576.92249999999979</v>
      </c>
      <c r="HA57" s="348">
        <f t="shared" si="2841"/>
        <v>603.14624999999978</v>
      </c>
      <c r="HB57" s="348">
        <f t="shared" si="2841"/>
        <v>629.36999999999978</v>
      </c>
      <c r="HC57" s="348">
        <f t="shared" si="2841"/>
        <v>655.59374999999977</v>
      </c>
      <c r="HD57" s="348">
        <f t="shared" si="2841"/>
        <v>681.81749999999977</v>
      </c>
      <c r="HE57" s="348">
        <f t="shared" si="2841"/>
        <v>708.04124999999976</v>
      </c>
      <c r="HF57" s="348">
        <f t="shared" si="2841"/>
        <v>734.26499999999976</v>
      </c>
      <c r="HG57" s="348">
        <f t="shared" si="2841"/>
        <v>760.48874999999975</v>
      </c>
      <c r="HH57" s="348">
        <f t="shared" si="2841"/>
        <v>786.71249999999975</v>
      </c>
      <c r="HI57" s="349">
        <f t="shared" si="2841"/>
        <v>812.93624999999975</v>
      </c>
      <c r="HJ57" s="347">
        <f t="shared" ref="HJ57:IM57" si="2842">+$AJ$57*HJ6</f>
        <v>34.964999999999996</v>
      </c>
      <c r="HK57" s="348">
        <f t="shared" si="2842"/>
        <v>69.929999999999993</v>
      </c>
      <c r="HL57" s="348">
        <f t="shared" si="2842"/>
        <v>104.89499999999998</v>
      </c>
      <c r="HM57" s="348">
        <f t="shared" si="2842"/>
        <v>139.85999999999999</v>
      </c>
      <c r="HN57" s="348">
        <f t="shared" si="2842"/>
        <v>174.82499999999999</v>
      </c>
      <c r="HO57" s="348">
        <f t="shared" si="2842"/>
        <v>209.78999999999996</v>
      </c>
      <c r="HP57" s="348">
        <f t="shared" si="2842"/>
        <v>244.75499999999997</v>
      </c>
      <c r="HQ57" s="348">
        <f t="shared" si="2842"/>
        <v>279.71999999999997</v>
      </c>
      <c r="HR57" s="348">
        <f t="shared" si="2842"/>
        <v>314.68499999999995</v>
      </c>
      <c r="HS57" s="348">
        <f t="shared" si="2842"/>
        <v>349.65</v>
      </c>
      <c r="HT57" s="348">
        <f t="shared" si="2842"/>
        <v>384.61499999999995</v>
      </c>
      <c r="HU57" s="348">
        <f t="shared" si="2842"/>
        <v>419.57999999999993</v>
      </c>
      <c r="HV57" s="348">
        <f t="shared" si="2842"/>
        <v>454.54499999999996</v>
      </c>
      <c r="HW57" s="348">
        <f t="shared" si="2842"/>
        <v>489.50999999999993</v>
      </c>
      <c r="HX57" s="348">
        <f t="shared" si="2842"/>
        <v>524.47499999999991</v>
      </c>
      <c r="HY57" s="348">
        <f t="shared" si="2842"/>
        <v>559.43999999999994</v>
      </c>
      <c r="HZ57" s="348">
        <f t="shared" si="2842"/>
        <v>594.40499999999997</v>
      </c>
      <c r="IA57" s="348">
        <f t="shared" si="2842"/>
        <v>629.36999999999989</v>
      </c>
      <c r="IB57" s="348">
        <f t="shared" si="2842"/>
        <v>664.33499999999992</v>
      </c>
      <c r="IC57" s="348">
        <f t="shared" si="2842"/>
        <v>699.3</v>
      </c>
      <c r="ID57" s="348">
        <f t="shared" si="2842"/>
        <v>734.26499999999987</v>
      </c>
      <c r="IE57" s="348">
        <f t="shared" si="2842"/>
        <v>769.2299999999999</v>
      </c>
      <c r="IF57" s="348">
        <f t="shared" si="2842"/>
        <v>804.19499999999994</v>
      </c>
      <c r="IG57" s="348">
        <f t="shared" si="2842"/>
        <v>839.15999999999985</v>
      </c>
      <c r="IH57" s="348">
        <f t="shared" si="2842"/>
        <v>874.12499999999989</v>
      </c>
      <c r="II57" s="348">
        <f t="shared" si="2842"/>
        <v>909.08999999999992</v>
      </c>
      <c r="IJ57" s="348">
        <f t="shared" si="2842"/>
        <v>944.05499999999995</v>
      </c>
      <c r="IK57" s="348">
        <f t="shared" si="2842"/>
        <v>979.01999999999987</v>
      </c>
      <c r="IL57" s="348">
        <f t="shared" si="2842"/>
        <v>1013.9849999999999</v>
      </c>
      <c r="IM57" s="348">
        <f t="shared" si="2842"/>
        <v>1048.9499999999998</v>
      </c>
      <c r="IN57" s="347">
        <f t="shared" ref="IN57:JR57" si="2843">+$AK$57*IN6</f>
        <v>34.964999999999989</v>
      </c>
      <c r="IO57" s="348">
        <f t="shared" si="2843"/>
        <v>69.929999999999978</v>
      </c>
      <c r="IP57" s="348">
        <f t="shared" si="2843"/>
        <v>104.89499999999997</v>
      </c>
      <c r="IQ57" s="348">
        <f t="shared" si="2843"/>
        <v>139.85999999999996</v>
      </c>
      <c r="IR57" s="348">
        <f t="shared" si="2843"/>
        <v>174.82499999999993</v>
      </c>
      <c r="IS57" s="348">
        <f t="shared" si="2843"/>
        <v>209.78999999999994</v>
      </c>
      <c r="IT57" s="348">
        <f t="shared" si="2843"/>
        <v>244.75499999999994</v>
      </c>
      <c r="IU57" s="348">
        <f t="shared" si="2843"/>
        <v>279.71999999999991</v>
      </c>
      <c r="IV57" s="348">
        <f t="shared" si="2843"/>
        <v>314.68499999999989</v>
      </c>
      <c r="IW57" s="348">
        <f t="shared" si="2843"/>
        <v>349.64999999999986</v>
      </c>
      <c r="IX57" s="348">
        <f t="shared" si="2843"/>
        <v>384.6149999999999</v>
      </c>
      <c r="IY57" s="348">
        <f t="shared" si="2843"/>
        <v>419.57999999999987</v>
      </c>
      <c r="IZ57" s="348">
        <f t="shared" si="2843"/>
        <v>454.54499999999985</v>
      </c>
      <c r="JA57" s="348">
        <f t="shared" si="2843"/>
        <v>489.50999999999988</v>
      </c>
      <c r="JB57" s="348">
        <f t="shared" si="2843"/>
        <v>524.4749999999998</v>
      </c>
      <c r="JC57" s="348">
        <f t="shared" si="2843"/>
        <v>559.43999999999983</v>
      </c>
      <c r="JD57" s="348">
        <f t="shared" si="2843"/>
        <v>594.40499999999986</v>
      </c>
      <c r="JE57" s="348">
        <f t="shared" si="2843"/>
        <v>629.36999999999978</v>
      </c>
      <c r="JF57" s="348">
        <f t="shared" si="2843"/>
        <v>664.33499999999981</v>
      </c>
      <c r="JG57" s="348">
        <f t="shared" si="2843"/>
        <v>699.29999999999973</v>
      </c>
      <c r="JH57" s="348">
        <f t="shared" si="2843"/>
        <v>734.26499999999976</v>
      </c>
      <c r="JI57" s="348">
        <f t="shared" si="2843"/>
        <v>769.22999999999979</v>
      </c>
      <c r="JJ57" s="348">
        <f t="shared" si="2843"/>
        <v>804.19499999999971</v>
      </c>
      <c r="JK57" s="348">
        <f t="shared" si="2843"/>
        <v>839.15999999999974</v>
      </c>
      <c r="JL57" s="348">
        <f t="shared" si="2843"/>
        <v>874.12499999999977</v>
      </c>
      <c r="JM57" s="348">
        <f t="shared" si="2843"/>
        <v>909.08999999999969</v>
      </c>
      <c r="JN57" s="348">
        <f t="shared" si="2843"/>
        <v>944.05499999999972</v>
      </c>
      <c r="JO57" s="348">
        <f t="shared" si="2843"/>
        <v>979.01999999999975</v>
      </c>
      <c r="JP57" s="348">
        <f t="shared" si="2843"/>
        <v>1013.9849999999997</v>
      </c>
      <c r="JQ57" s="348">
        <f t="shared" si="2843"/>
        <v>1048.9499999999996</v>
      </c>
      <c r="JR57" s="349">
        <f t="shared" si="2843"/>
        <v>1083.9149999999997</v>
      </c>
      <c r="JS57" s="347">
        <f t="shared" ref="JS57:KW57" si="2844">+$AL$57*JS6</f>
        <v>34.964999999999989</v>
      </c>
      <c r="JT57" s="348">
        <f t="shared" si="2844"/>
        <v>69.929999999999978</v>
      </c>
      <c r="JU57" s="348">
        <f t="shared" si="2844"/>
        <v>104.89499999999997</v>
      </c>
      <c r="JV57" s="348">
        <f t="shared" si="2844"/>
        <v>139.85999999999996</v>
      </c>
      <c r="JW57" s="348">
        <f t="shared" si="2844"/>
        <v>174.82499999999993</v>
      </c>
      <c r="JX57" s="348">
        <f t="shared" si="2844"/>
        <v>209.78999999999994</v>
      </c>
      <c r="JY57" s="348">
        <f t="shared" si="2844"/>
        <v>244.75499999999994</v>
      </c>
      <c r="JZ57" s="348">
        <f t="shared" si="2844"/>
        <v>279.71999999999991</v>
      </c>
      <c r="KA57" s="348">
        <f t="shared" si="2844"/>
        <v>314.68499999999989</v>
      </c>
      <c r="KB57" s="348">
        <f t="shared" si="2844"/>
        <v>349.64999999999986</v>
      </c>
      <c r="KC57" s="348">
        <f t="shared" si="2844"/>
        <v>384.6149999999999</v>
      </c>
      <c r="KD57" s="348">
        <f t="shared" si="2844"/>
        <v>419.57999999999987</v>
      </c>
      <c r="KE57" s="348">
        <f t="shared" si="2844"/>
        <v>454.54499999999985</v>
      </c>
      <c r="KF57" s="348">
        <f t="shared" si="2844"/>
        <v>489.50999999999988</v>
      </c>
      <c r="KG57" s="348">
        <f t="shared" si="2844"/>
        <v>524.4749999999998</v>
      </c>
      <c r="KH57" s="348">
        <f t="shared" si="2844"/>
        <v>559.43999999999983</v>
      </c>
      <c r="KI57" s="348">
        <f t="shared" si="2844"/>
        <v>594.40499999999986</v>
      </c>
      <c r="KJ57" s="348">
        <f t="shared" si="2844"/>
        <v>629.36999999999978</v>
      </c>
      <c r="KK57" s="348">
        <f t="shared" si="2844"/>
        <v>664.33499999999981</v>
      </c>
      <c r="KL57" s="348">
        <f t="shared" si="2844"/>
        <v>699.29999999999973</v>
      </c>
      <c r="KM57" s="348">
        <f t="shared" si="2844"/>
        <v>734.26499999999976</v>
      </c>
      <c r="KN57" s="348">
        <f t="shared" si="2844"/>
        <v>769.22999999999979</v>
      </c>
      <c r="KO57" s="348">
        <f t="shared" si="2844"/>
        <v>804.19499999999971</v>
      </c>
      <c r="KP57" s="348">
        <f t="shared" si="2844"/>
        <v>839.15999999999974</v>
      </c>
      <c r="KQ57" s="348">
        <f t="shared" si="2844"/>
        <v>874.12499999999977</v>
      </c>
      <c r="KR57" s="348">
        <f t="shared" si="2844"/>
        <v>909.08999999999969</v>
      </c>
      <c r="KS57" s="348">
        <f t="shared" si="2844"/>
        <v>944.05499999999972</v>
      </c>
      <c r="KT57" s="348">
        <f t="shared" si="2844"/>
        <v>979.01999999999975</v>
      </c>
      <c r="KU57" s="348">
        <f t="shared" si="2844"/>
        <v>1013.9849999999997</v>
      </c>
      <c r="KV57" s="348">
        <f t="shared" si="2844"/>
        <v>1048.9499999999996</v>
      </c>
      <c r="KW57" s="349">
        <f t="shared" si="2844"/>
        <v>1083.9149999999997</v>
      </c>
      <c r="KX57" s="347">
        <f t="shared" ref="KX57:MA57" si="2845">+$AM$57*KX6</f>
        <v>34.964999999999996</v>
      </c>
      <c r="KY57" s="348">
        <f t="shared" si="2845"/>
        <v>69.929999999999993</v>
      </c>
      <c r="KZ57" s="348">
        <f t="shared" si="2845"/>
        <v>104.89499999999998</v>
      </c>
      <c r="LA57" s="348">
        <f t="shared" si="2845"/>
        <v>139.85999999999999</v>
      </c>
      <c r="LB57" s="348">
        <f t="shared" si="2845"/>
        <v>174.82499999999999</v>
      </c>
      <c r="LC57" s="348">
        <f t="shared" si="2845"/>
        <v>209.78999999999996</v>
      </c>
      <c r="LD57" s="348">
        <f t="shared" si="2845"/>
        <v>244.75499999999997</v>
      </c>
      <c r="LE57" s="348">
        <f t="shared" si="2845"/>
        <v>279.71999999999997</v>
      </c>
      <c r="LF57" s="348">
        <f t="shared" si="2845"/>
        <v>314.68499999999995</v>
      </c>
      <c r="LG57" s="348">
        <f t="shared" si="2845"/>
        <v>349.65</v>
      </c>
      <c r="LH57" s="348">
        <f t="shared" si="2845"/>
        <v>384.61499999999995</v>
      </c>
      <c r="LI57" s="348">
        <f t="shared" si="2845"/>
        <v>419.57999999999993</v>
      </c>
      <c r="LJ57" s="348">
        <f t="shared" si="2845"/>
        <v>454.54499999999996</v>
      </c>
      <c r="LK57" s="348">
        <f t="shared" si="2845"/>
        <v>489.50999999999993</v>
      </c>
      <c r="LL57" s="348">
        <f t="shared" si="2845"/>
        <v>524.47499999999991</v>
      </c>
      <c r="LM57" s="348">
        <f t="shared" si="2845"/>
        <v>559.43999999999994</v>
      </c>
      <c r="LN57" s="348">
        <f t="shared" si="2845"/>
        <v>594.40499999999997</v>
      </c>
      <c r="LO57" s="348">
        <f t="shared" si="2845"/>
        <v>629.36999999999989</v>
      </c>
      <c r="LP57" s="348">
        <f t="shared" si="2845"/>
        <v>664.33499999999992</v>
      </c>
      <c r="LQ57" s="348">
        <f t="shared" si="2845"/>
        <v>699.3</v>
      </c>
      <c r="LR57" s="348">
        <f t="shared" si="2845"/>
        <v>734.26499999999987</v>
      </c>
      <c r="LS57" s="348">
        <f t="shared" si="2845"/>
        <v>769.2299999999999</v>
      </c>
      <c r="LT57" s="348">
        <f t="shared" si="2845"/>
        <v>804.19499999999994</v>
      </c>
      <c r="LU57" s="348">
        <f t="shared" si="2845"/>
        <v>839.15999999999985</v>
      </c>
      <c r="LV57" s="348">
        <f t="shared" si="2845"/>
        <v>874.12499999999989</v>
      </c>
      <c r="LW57" s="348">
        <f t="shared" si="2845"/>
        <v>909.08999999999992</v>
      </c>
      <c r="LX57" s="348">
        <f t="shared" si="2845"/>
        <v>944.05499999999995</v>
      </c>
      <c r="LY57" s="348">
        <f t="shared" si="2845"/>
        <v>979.01999999999987</v>
      </c>
      <c r="LZ57" s="348">
        <f t="shared" si="2845"/>
        <v>1013.9849999999999</v>
      </c>
      <c r="MA57" s="348">
        <f t="shared" si="2845"/>
        <v>1048.9499999999998</v>
      </c>
      <c r="MB57" s="347">
        <f t="shared" ref="MB57:NF57" si="2846">+$AN$57*MB6</f>
        <v>34.964999999999989</v>
      </c>
      <c r="MC57" s="348">
        <f t="shared" si="2846"/>
        <v>69.929999999999978</v>
      </c>
      <c r="MD57" s="348">
        <f t="shared" si="2846"/>
        <v>104.89499999999997</v>
      </c>
      <c r="ME57" s="348">
        <f t="shared" si="2846"/>
        <v>139.85999999999996</v>
      </c>
      <c r="MF57" s="348">
        <f t="shared" si="2846"/>
        <v>174.82499999999993</v>
      </c>
      <c r="MG57" s="348">
        <f t="shared" si="2846"/>
        <v>209.78999999999994</v>
      </c>
      <c r="MH57" s="348">
        <f t="shared" si="2846"/>
        <v>244.75499999999994</v>
      </c>
      <c r="MI57" s="348">
        <f t="shared" si="2846"/>
        <v>279.71999999999991</v>
      </c>
      <c r="MJ57" s="348">
        <f t="shared" si="2846"/>
        <v>314.68499999999989</v>
      </c>
      <c r="MK57" s="348">
        <f t="shared" si="2846"/>
        <v>349.64999999999986</v>
      </c>
      <c r="ML57" s="348">
        <f t="shared" si="2846"/>
        <v>384.6149999999999</v>
      </c>
      <c r="MM57" s="348">
        <f t="shared" si="2846"/>
        <v>419.57999999999987</v>
      </c>
      <c r="MN57" s="348">
        <f t="shared" si="2846"/>
        <v>454.54499999999985</v>
      </c>
      <c r="MO57" s="348">
        <f t="shared" si="2846"/>
        <v>489.50999999999988</v>
      </c>
      <c r="MP57" s="348">
        <f t="shared" si="2846"/>
        <v>524.4749999999998</v>
      </c>
      <c r="MQ57" s="348">
        <f t="shared" si="2846"/>
        <v>559.43999999999983</v>
      </c>
      <c r="MR57" s="348">
        <f t="shared" si="2846"/>
        <v>594.40499999999986</v>
      </c>
      <c r="MS57" s="348">
        <f t="shared" si="2846"/>
        <v>629.36999999999978</v>
      </c>
      <c r="MT57" s="348">
        <f t="shared" si="2846"/>
        <v>664.33499999999981</v>
      </c>
      <c r="MU57" s="348">
        <f t="shared" si="2846"/>
        <v>699.29999999999973</v>
      </c>
      <c r="MV57" s="348">
        <f t="shared" si="2846"/>
        <v>734.26499999999976</v>
      </c>
      <c r="MW57" s="348">
        <f t="shared" si="2846"/>
        <v>769.22999999999979</v>
      </c>
      <c r="MX57" s="348">
        <f t="shared" si="2846"/>
        <v>804.19499999999971</v>
      </c>
      <c r="MY57" s="348">
        <f t="shared" si="2846"/>
        <v>839.15999999999974</v>
      </c>
      <c r="MZ57" s="348">
        <f t="shared" si="2846"/>
        <v>874.12499999999977</v>
      </c>
      <c r="NA57" s="348">
        <f t="shared" si="2846"/>
        <v>909.08999999999969</v>
      </c>
      <c r="NB57" s="348">
        <f t="shared" si="2846"/>
        <v>944.05499999999972</v>
      </c>
      <c r="NC57" s="348">
        <f t="shared" si="2846"/>
        <v>979.01999999999975</v>
      </c>
      <c r="ND57" s="348">
        <f t="shared" si="2846"/>
        <v>1013.9849999999997</v>
      </c>
      <c r="NE57" s="348">
        <f t="shared" si="2846"/>
        <v>1048.9499999999996</v>
      </c>
      <c r="NF57" s="348">
        <f t="shared" si="2846"/>
        <v>1083.9149999999997</v>
      </c>
      <c r="NG57" s="347">
        <f t="shared" ref="NG57:OP57" si="2847">+$AO$57*NG6</f>
        <v>34.965000000000003</v>
      </c>
      <c r="NH57" s="348">
        <f t="shared" si="2847"/>
        <v>69.930000000000007</v>
      </c>
      <c r="NI57" s="348">
        <f t="shared" si="2847"/>
        <v>104.89500000000001</v>
      </c>
      <c r="NJ57" s="348">
        <f t="shared" si="2847"/>
        <v>139.86000000000001</v>
      </c>
      <c r="NK57" s="348">
        <f t="shared" si="2847"/>
        <v>174.82500000000002</v>
      </c>
      <c r="NL57" s="348">
        <f t="shared" si="2847"/>
        <v>209.79000000000002</v>
      </c>
      <c r="NM57" s="348">
        <f t="shared" si="2847"/>
        <v>244.75500000000002</v>
      </c>
      <c r="NN57" s="348">
        <f t="shared" si="2847"/>
        <v>279.72000000000003</v>
      </c>
      <c r="NO57" s="348">
        <f t="shared" si="2847"/>
        <v>314.68500000000006</v>
      </c>
      <c r="NP57" s="348">
        <f t="shared" si="2847"/>
        <v>349.65000000000003</v>
      </c>
      <c r="NQ57" s="348">
        <f t="shared" si="2847"/>
        <v>384.61500000000001</v>
      </c>
      <c r="NR57" s="348">
        <f t="shared" si="2847"/>
        <v>419.58000000000004</v>
      </c>
      <c r="NS57" s="348">
        <f t="shared" si="2847"/>
        <v>454.54500000000007</v>
      </c>
      <c r="NT57" s="348">
        <f t="shared" si="2847"/>
        <v>489.51000000000005</v>
      </c>
      <c r="NU57" s="348">
        <f t="shared" si="2847"/>
        <v>524.47500000000002</v>
      </c>
      <c r="NV57" s="348">
        <f t="shared" si="2847"/>
        <v>559.44000000000005</v>
      </c>
      <c r="NW57" s="348">
        <f t="shared" si="2847"/>
        <v>594.40500000000009</v>
      </c>
      <c r="NX57" s="348">
        <f t="shared" si="2847"/>
        <v>629.37000000000012</v>
      </c>
      <c r="NY57" s="348">
        <f t="shared" si="2847"/>
        <v>664.33500000000004</v>
      </c>
      <c r="NZ57" s="348">
        <f t="shared" si="2847"/>
        <v>699.30000000000007</v>
      </c>
      <c r="OA57" s="348">
        <f t="shared" si="2847"/>
        <v>734.2650000000001</v>
      </c>
      <c r="OB57" s="348">
        <f t="shared" si="2847"/>
        <v>769.23</v>
      </c>
      <c r="OC57" s="348">
        <f t="shared" si="2847"/>
        <v>804.19500000000005</v>
      </c>
      <c r="OD57" s="348">
        <f t="shared" si="2847"/>
        <v>839.16000000000008</v>
      </c>
      <c r="OE57" s="348">
        <f t="shared" si="2847"/>
        <v>874.12500000000011</v>
      </c>
      <c r="OF57" s="348">
        <f t="shared" si="2847"/>
        <v>909.09000000000015</v>
      </c>
      <c r="OG57" s="348">
        <f t="shared" si="2847"/>
        <v>944.05500000000006</v>
      </c>
      <c r="OH57" s="348">
        <f t="shared" si="2847"/>
        <v>979.0200000000001</v>
      </c>
      <c r="OI57" s="348">
        <f t="shared" si="2847"/>
        <v>1013.9850000000001</v>
      </c>
      <c r="OJ57" s="348">
        <f t="shared" si="2847"/>
        <v>1048.95</v>
      </c>
      <c r="OK57" s="348">
        <f t="shared" si="2847"/>
        <v>1083.9150000000002</v>
      </c>
      <c r="OL57" s="348">
        <f t="shared" si="2847"/>
        <v>1118.8800000000001</v>
      </c>
      <c r="OM57" s="348">
        <f t="shared" si="2847"/>
        <v>1153.845</v>
      </c>
      <c r="ON57" s="348">
        <f t="shared" si="2847"/>
        <v>1188.8100000000002</v>
      </c>
      <c r="OO57" s="348">
        <f t="shared" si="2847"/>
        <v>1223.7750000000001</v>
      </c>
      <c r="OP57" s="349">
        <f t="shared" si="2847"/>
        <v>1258.7400000000002</v>
      </c>
      <c r="OQ57" s="348">
        <f>+AP57/AP6</f>
        <v>17.482499999999995</v>
      </c>
      <c r="OR57" s="348">
        <f t="shared" ref="OR57:RC57" si="2848">+AQ57/AQ6</f>
        <v>17.482499999999995</v>
      </c>
      <c r="OS57" s="348">
        <f t="shared" si="2848"/>
        <v>17.482499999999995</v>
      </c>
      <c r="OT57" s="348">
        <f t="shared" si="2848"/>
        <v>17.482499999999995</v>
      </c>
      <c r="OU57" s="348">
        <f t="shared" si="2848"/>
        <v>17.482499999999995</v>
      </c>
      <c r="OV57" s="348">
        <f t="shared" si="2848"/>
        <v>17.482499999999995</v>
      </c>
      <c r="OW57" s="348">
        <f t="shared" si="2848"/>
        <v>17.482499999999995</v>
      </c>
      <c r="OX57" s="348">
        <f t="shared" si="2848"/>
        <v>17.482499999999995</v>
      </c>
      <c r="OY57" s="348">
        <f t="shared" si="2848"/>
        <v>17.482499999999995</v>
      </c>
      <c r="OZ57" s="348">
        <f t="shared" si="2848"/>
        <v>17.482499999999995</v>
      </c>
      <c r="PA57" s="348">
        <f t="shared" si="2848"/>
        <v>17.482499999999995</v>
      </c>
      <c r="PB57" s="348">
        <f t="shared" si="2848"/>
        <v>17.482499999999995</v>
      </c>
      <c r="PC57" s="348">
        <f t="shared" si="2848"/>
        <v>17.482499999999995</v>
      </c>
      <c r="PD57" s="348">
        <f t="shared" si="2848"/>
        <v>17.482499999999995</v>
      </c>
      <c r="PE57" s="348">
        <f t="shared" si="2848"/>
        <v>17.482499999999995</v>
      </c>
      <c r="PF57" s="348">
        <f t="shared" si="2848"/>
        <v>17.482499999999995</v>
      </c>
      <c r="PG57" s="348">
        <f t="shared" si="2848"/>
        <v>17.482499999999995</v>
      </c>
      <c r="PH57" s="348">
        <f t="shared" si="2848"/>
        <v>17.482499999999995</v>
      </c>
      <c r="PI57" s="348">
        <f t="shared" si="2848"/>
        <v>17.482499999999995</v>
      </c>
      <c r="PJ57" s="348">
        <f t="shared" si="2848"/>
        <v>17.482499999999995</v>
      </c>
      <c r="PK57" s="348">
        <f t="shared" si="2848"/>
        <v>17.482499999999995</v>
      </c>
      <c r="PL57" s="348">
        <f t="shared" si="2848"/>
        <v>17.482499999999995</v>
      </c>
      <c r="PM57" s="348">
        <f t="shared" si="2848"/>
        <v>17.482499999999995</v>
      </c>
      <c r="PN57" s="348">
        <f t="shared" si="2848"/>
        <v>17.482499999999995</v>
      </c>
      <c r="PO57" s="348">
        <f t="shared" si="2848"/>
        <v>17.482499999999995</v>
      </c>
      <c r="PP57" s="348">
        <f t="shared" si="2848"/>
        <v>17.482499999999995</v>
      </c>
      <c r="PQ57" s="348">
        <f t="shared" si="2848"/>
        <v>17.482499999999995</v>
      </c>
      <c r="PR57" s="348">
        <f t="shared" si="2848"/>
        <v>17.482499999999995</v>
      </c>
      <c r="PS57" s="348">
        <f t="shared" si="2848"/>
        <v>17.482499999999995</v>
      </c>
      <c r="PT57" s="348">
        <f t="shared" si="2848"/>
        <v>17.482499999999995</v>
      </c>
      <c r="PU57" s="348">
        <f t="shared" si="2848"/>
        <v>17.482499999999995</v>
      </c>
      <c r="PV57" s="348">
        <f t="shared" si="2848"/>
        <v>17.482499999999995</v>
      </c>
      <c r="PW57" s="348">
        <f t="shared" si="2848"/>
        <v>17.482499999999995</v>
      </c>
      <c r="PX57" s="348">
        <f t="shared" si="2848"/>
        <v>17.482499999999995</v>
      </c>
      <c r="PY57" s="348">
        <f t="shared" si="2848"/>
        <v>17.482499999999995</v>
      </c>
      <c r="PZ57" s="348">
        <f t="shared" si="2848"/>
        <v>17.482499999999995</v>
      </c>
      <c r="QA57" s="348">
        <f t="shared" si="2848"/>
        <v>17.482499999999995</v>
      </c>
      <c r="QB57" s="348">
        <f t="shared" si="2848"/>
        <v>17.482499999999995</v>
      </c>
      <c r="QC57" s="348">
        <f t="shared" si="2848"/>
        <v>17.482499999999995</v>
      </c>
      <c r="QD57" s="348">
        <f t="shared" si="2848"/>
        <v>17.482499999999995</v>
      </c>
      <c r="QE57" s="348">
        <f t="shared" si="2848"/>
        <v>17.482499999999995</v>
      </c>
      <c r="QF57" s="348">
        <f t="shared" si="2848"/>
        <v>17.482499999999995</v>
      </c>
      <c r="QG57" s="348">
        <f t="shared" si="2848"/>
        <v>17.482499999999995</v>
      </c>
      <c r="QH57" s="348">
        <f t="shared" si="2848"/>
        <v>17.482499999999995</v>
      </c>
      <c r="QI57" s="348">
        <f t="shared" si="2848"/>
        <v>17.482499999999995</v>
      </c>
      <c r="QJ57" s="348">
        <f t="shared" si="2848"/>
        <v>17.482499999999995</v>
      </c>
      <c r="QK57" s="348">
        <f t="shared" si="2848"/>
        <v>17.482499999999995</v>
      </c>
      <c r="QL57" s="348">
        <f t="shared" si="2848"/>
        <v>17.482499999999995</v>
      </c>
      <c r="QM57" s="348">
        <f t="shared" si="2848"/>
        <v>17.482499999999995</v>
      </c>
      <c r="QN57" s="348">
        <f t="shared" si="2848"/>
        <v>17.482499999999995</v>
      </c>
      <c r="QO57" s="348">
        <f t="shared" si="2848"/>
        <v>17.482499999999995</v>
      </c>
      <c r="QP57" s="348">
        <f t="shared" si="2848"/>
        <v>17.482499999999995</v>
      </c>
      <c r="QQ57" s="348">
        <f t="shared" si="2848"/>
        <v>17.482499999999995</v>
      </c>
      <c r="QR57" s="348">
        <f t="shared" si="2848"/>
        <v>17.482499999999995</v>
      </c>
      <c r="QS57" s="348">
        <f t="shared" si="2848"/>
        <v>17.482499999999995</v>
      </c>
      <c r="QT57" s="348">
        <f t="shared" si="2848"/>
        <v>17.482499999999995</v>
      </c>
      <c r="QU57" s="348">
        <f t="shared" si="2848"/>
        <v>17.482499999999995</v>
      </c>
      <c r="QV57" s="348">
        <f t="shared" si="2848"/>
        <v>17.482499999999995</v>
      </c>
      <c r="QW57" s="348">
        <f t="shared" si="2848"/>
        <v>17.482499999999995</v>
      </c>
      <c r="QX57" s="348">
        <f t="shared" si="2848"/>
        <v>17.482499999999995</v>
      </c>
      <c r="QY57" s="348">
        <f t="shared" si="2848"/>
        <v>17.482499999999995</v>
      </c>
      <c r="QZ57" s="348">
        <f t="shared" si="2848"/>
        <v>17.482499999999995</v>
      </c>
      <c r="RA57" s="348">
        <f t="shared" si="2848"/>
        <v>17.482499999999995</v>
      </c>
      <c r="RB57" s="348">
        <f t="shared" si="2848"/>
        <v>17.482499999999995</v>
      </c>
      <c r="RC57" s="348">
        <f t="shared" si="2848"/>
        <v>17.482499999999995</v>
      </c>
      <c r="RD57" s="348">
        <f t="shared" ref="RD57:TO57" si="2849">+DC57/DC6</f>
        <v>17.482499999999995</v>
      </c>
      <c r="RE57" s="348">
        <f t="shared" si="2849"/>
        <v>17.482499999999995</v>
      </c>
      <c r="RF57" s="348">
        <f t="shared" si="2849"/>
        <v>17.482499999999995</v>
      </c>
      <c r="RG57" s="348">
        <f t="shared" si="2849"/>
        <v>17.482499999999995</v>
      </c>
      <c r="RH57" s="348">
        <f t="shared" si="2849"/>
        <v>17.482499999999995</v>
      </c>
      <c r="RI57" s="348">
        <f t="shared" si="2849"/>
        <v>17.482499999999995</v>
      </c>
      <c r="RJ57" s="348">
        <f t="shared" si="2849"/>
        <v>17.482499999999995</v>
      </c>
      <c r="RK57" s="348">
        <f t="shared" si="2849"/>
        <v>17.482499999999995</v>
      </c>
      <c r="RL57" s="348">
        <f t="shared" si="2849"/>
        <v>17.482499999999995</v>
      </c>
      <c r="RM57" s="348">
        <f t="shared" si="2849"/>
        <v>17.482499999999995</v>
      </c>
      <c r="RN57" s="348">
        <f t="shared" si="2849"/>
        <v>17.482499999999995</v>
      </c>
      <c r="RO57" s="348">
        <f t="shared" si="2849"/>
        <v>17.482499999999995</v>
      </c>
      <c r="RP57" s="348">
        <f t="shared" si="2849"/>
        <v>17.482499999999995</v>
      </c>
      <c r="RQ57" s="348">
        <f t="shared" si="2849"/>
        <v>17.482499999999995</v>
      </c>
      <c r="RR57" s="348">
        <f t="shared" si="2849"/>
        <v>17.482499999999995</v>
      </c>
      <c r="RS57" s="348">
        <f t="shared" si="2849"/>
        <v>17.482499999999995</v>
      </c>
      <c r="RT57" s="348">
        <f t="shared" si="2849"/>
        <v>17.482499999999995</v>
      </c>
      <c r="RU57" s="348">
        <f t="shared" si="2849"/>
        <v>17.482499999999995</v>
      </c>
      <c r="RV57" s="348">
        <f t="shared" si="2849"/>
        <v>17.482499999999995</v>
      </c>
      <c r="RW57" s="348">
        <f t="shared" si="2849"/>
        <v>25.32078733427419</v>
      </c>
      <c r="RX57" s="348">
        <f t="shared" si="2849"/>
        <v>25.32078733427419</v>
      </c>
      <c r="RY57" s="348">
        <f t="shared" si="2849"/>
        <v>25.32078733427419</v>
      </c>
      <c r="RZ57" s="348">
        <f t="shared" si="2849"/>
        <v>25.32078733427419</v>
      </c>
      <c r="SA57" s="348">
        <f t="shared" si="2849"/>
        <v>25.32078733427419</v>
      </c>
      <c r="SB57" s="348">
        <f t="shared" si="2849"/>
        <v>25.32078733427419</v>
      </c>
      <c r="SC57" s="348">
        <f t="shared" si="2849"/>
        <v>25.32078733427419</v>
      </c>
      <c r="SD57" s="348">
        <f t="shared" si="2849"/>
        <v>25.32078733427419</v>
      </c>
      <c r="SE57" s="348">
        <f t="shared" si="2849"/>
        <v>25.32078733427419</v>
      </c>
      <c r="SF57" s="348">
        <f t="shared" si="2849"/>
        <v>25.32078733427419</v>
      </c>
      <c r="SG57" s="348">
        <f t="shared" si="2849"/>
        <v>25.32078733427419</v>
      </c>
      <c r="SH57" s="348">
        <f t="shared" si="2849"/>
        <v>25.32078733427419</v>
      </c>
      <c r="SI57" s="348">
        <f t="shared" si="2849"/>
        <v>25.320787334274193</v>
      </c>
      <c r="SJ57" s="348">
        <f t="shared" si="2849"/>
        <v>25.32078733427419</v>
      </c>
      <c r="SK57" s="348">
        <f t="shared" si="2849"/>
        <v>25.32078733427419</v>
      </c>
      <c r="SL57" s="348">
        <f t="shared" si="2849"/>
        <v>25.32078733427419</v>
      </c>
      <c r="SM57" s="348">
        <f t="shared" si="2849"/>
        <v>25.32078733427419</v>
      </c>
      <c r="SN57" s="348">
        <f t="shared" si="2849"/>
        <v>25.32078733427419</v>
      </c>
      <c r="SO57" s="348">
        <f t="shared" si="2849"/>
        <v>25.32078733427419</v>
      </c>
      <c r="SP57" s="348">
        <f t="shared" si="2849"/>
        <v>25.32078733427419</v>
      </c>
      <c r="SQ57" s="348">
        <f t="shared" si="2849"/>
        <v>25.32078733427419</v>
      </c>
      <c r="SR57" s="348">
        <f t="shared" si="2849"/>
        <v>25.32078733427419</v>
      </c>
      <c r="SS57" s="348">
        <f t="shared" si="2849"/>
        <v>25.32078733427419</v>
      </c>
      <c r="ST57" s="348">
        <f t="shared" si="2849"/>
        <v>25.32078733427419</v>
      </c>
      <c r="SU57" s="348">
        <f t="shared" si="2849"/>
        <v>25.32078733427419</v>
      </c>
      <c r="SV57" s="348">
        <f t="shared" si="2849"/>
        <v>25.320787334274193</v>
      </c>
      <c r="SW57" s="348">
        <f t="shared" si="2849"/>
        <v>25.320787334274186</v>
      </c>
      <c r="SX57" s="348">
        <f t="shared" si="2849"/>
        <v>25.32078733427419</v>
      </c>
      <c r="SY57" s="348">
        <f t="shared" si="2849"/>
        <v>25.32078733427419</v>
      </c>
      <c r="SZ57" s="348">
        <f t="shared" si="2849"/>
        <v>25.32078733427419</v>
      </c>
      <c r="TA57" s="348">
        <f t="shared" si="2849"/>
        <v>25.32078733427419</v>
      </c>
      <c r="TB57" s="348">
        <f t="shared" si="2849"/>
        <v>26.223749999999995</v>
      </c>
      <c r="TC57" s="348">
        <f t="shared" si="2849"/>
        <v>26.223749999999995</v>
      </c>
      <c r="TD57" s="348">
        <f t="shared" si="2849"/>
        <v>26.223749999999995</v>
      </c>
      <c r="TE57" s="348">
        <f t="shared" si="2849"/>
        <v>26.223749999999995</v>
      </c>
      <c r="TF57" s="348">
        <f t="shared" si="2849"/>
        <v>26.223749999999995</v>
      </c>
      <c r="TG57" s="348">
        <f t="shared" si="2849"/>
        <v>26.223749999999995</v>
      </c>
      <c r="TH57" s="348">
        <f t="shared" si="2849"/>
        <v>26.223749999999995</v>
      </c>
      <c r="TI57" s="348">
        <f t="shared" si="2849"/>
        <v>26.223749999999995</v>
      </c>
      <c r="TJ57" s="348">
        <f t="shared" si="2849"/>
        <v>26.223749999999995</v>
      </c>
      <c r="TK57" s="348">
        <f t="shared" si="2849"/>
        <v>26.223749999999995</v>
      </c>
      <c r="TL57" s="348">
        <f t="shared" si="2849"/>
        <v>26.223749999999995</v>
      </c>
      <c r="TM57" s="348">
        <f t="shared" si="2849"/>
        <v>26.223749999999995</v>
      </c>
      <c r="TN57" s="348">
        <f t="shared" si="2849"/>
        <v>26.223749999999995</v>
      </c>
      <c r="TO57" s="348">
        <f t="shared" si="2849"/>
        <v>26.223749999999995</v>
      </c>
      <c r="TP57" s="348">
        <f t="shared" ref="TP57:WA57" si="2850">+FO57/FO6</f>
        <v>26.223749999999995</v>
      </c>
      <c r="TQ57" s="348">
        <f t="shared" si="2850"/>
        <v>26.223749999999995</v>
      </c>
      <c r="TR57" s="348">
        <f t="shared" si="2850"/>
        <v>26.223749999999995</v>
      </c>
      <c r="TS57" s="348">
        <f t="shared" si="2850"/>
        <v>26.223749999999995</v>
      </c>
      <c r="TT57" s="348">
        <f t="shared" si="2850"/>
        <v>26.223749999999995</v>
      </c>
      <c r="TU57" s="348">
        <f t="shared" si="2850"/>
        <v>26.223749999999995</v>
      </c>
      <c r="TV57" s="348">
        <f t="shared" si="2850"/>
        <v>26.223749999999995</v>
      </c>
      <c r="TW57" s="348">
        <f t="shared" si="2850"/>
        <v>26.223749999999995</v>
      </c>
      <c r="TX57" s="348">
        <f t="shared" si="2850"/>
        <v>26.223749999999995</v>
      </c>
      <c r="TY57" s="348">
        <f t="shared" si="2850"/>
        <v>26.223749999999995</v>
      </c>
      <c r="TZ57" s="348">
        <f t="shared" si="2850"/>
        <v>26.223749999999995</v>
      </c>
      <c r="UA57" s="348">
        <f t="shared" si="2850"/>
        <v>26.223749999999995</v>
      </c>
      <c r="UB57" s="348">
        <f t="shared" si="2850"/>
        <v>26.223749999999995</v>
      </c>
      <c r="UC57" s="348">
        <f t="shared" si="2850"/>
        <v>26.223749999999995</v>
      </c>
      <c r="UD57" s="348">
        <f t="shared" si="2850"/>
        <v>26.223749999999995</v>
      </c>
      <c r="UE57" s="348">
        <f t="shared" si="2850"/>
        <v>26.223749999999995</v>
      </c>
      <c r="UF57" s="348">
        <f t="shared" si="2850"/>
        <v>26.223749999999992</v>
      </c>
      <c r="UG57" s="348">
        <f t="shared" si="2850"/>
        <v>26.223749999999992</v>
      </c>
      <c r="UH57" s="348">
        <f t="shared" si="2850"/>
        <v>26.223749999999992</v>
      </c>
      <c r="UI57" s="348">
        <f t="shared" si="2850"/>
        <v>26.223749999999992</v>
      </c>
      <c r="UJ57" s="348">
        <f t="shared" si="2850"/>
        <v>26.223749999999988</v>
      </c>
      <c r="UK57" s="348">
        <f t="shared" si="2850"/>
        <v>26.223749999999992</v>
      </c>
      <c r="UL57" s="348">
        <f t="shared" si="2850"/>
        <v>26.223749999999992</v>
      </c>
      <c r="UM57" s="348">
        <f t="shared" si="2850"/>
        <v>26.223749999999992</v>
      </c>
      <c r="UN57" s="348">
        <f t="shared" si="2850"/>
        <v>26.223749999999992</v>
      </c>
      <c r="UO57" s="348">
        <f t="shared" si="2850"/>
        <v>26.223749999999988</v>
      </c>
      <c r="UP57" s="348">
        <f t="shared" si="2850"/>
        <v>26.223749999999992</v>
      </c>
      <c r="UQ57" s="348">
        <f t="shared" si="2850"/>
        <v>26.223749999999992</v>
      </c>
      <c r="UR57" s="348">
        <f t="shared" si="2850"/>
        <v>26.223749999999992</v>
      </c>
      <c r="US57" s="348">
        <f t="shared" si="2850"/>
        <v>26.223749999999992</v>
      </c>
      <c r="UT57" s="348">
        <f t="shared" si="2850"/>
        <v>26.223749999999992</v>
      </c>
      <c r="UU57" s="348">
        <f t="shared" si="2850"/>
        <v>26.223749999999992</v>
      </c>
      <c r="UV57" s="348">
        <f t="shared" si="2850"/>
        <v>26.223749999999992</v>
      </c>
      <c r="UW57" s="348">
        <f t="shared" si="2850"/>
        <v>26.223749999999992</v>
      </c>
      <c r="UX57" s="348">
        <f t="shared" si="2850"/>
        <v>26.223749999999992</v>
      </c>
      <c r="UY57" s="348">
        <f t="shared" si="2850"/>
        <v>26.223749999999988</v>
      </c>
      <c r="UZ57" s="348">
        <f t="shared" si="2850"/>
        <v>26.223749999999988</v>
      </c>
      <c r="VA57" s="348">
        <f t="shared" si="2850"/>
        <v>26.223749999999992</v>
      </c>
      <c r="VB57" s="348">
        <f t="shared" si="2850"/>
        <v>26.223749999999992</v>
      </c>
      <c r="VC57" s="348">
        <f t="shared" si="2850"/>
        <v>26.223749999999992</v>
      </c>
      <c r="VD57" s="348">
        <f t="shared" si="2850"/>
        <v>26.223749999999992</v>
      </c>
      <c r="VE57" s="348">
        <f t="shared" si="2850"/>
        <v>26.223749999999992</v>
      </c>
      <c r="VF57" s="348">
        <f t="shared" si="2850"/>
        <v>26.223749999999992</v>
      </c>
      <c r="VG57" s="348">
        <f t="shared" si="2850"/>
        <v>26.223749999999992</v>
      </c>
      <c r="VH57" s="348">
        <f t="shared" si="2850"/>
        <v>26.223749999999992</v>
      </c>
      <c r="VI57" s="348">
        <f t="shared" si="2850"/>
        <v>26.223749999999992</v>
      </c>
      <c r="VJ57" s="348">
        <f t="shared" si="2850"/>
        <v>26.223749999999992</v>
      </c>
      <c r="VK57" s="348">
        <f t="shared" si="2850"/>
        <v>34.964999999999996</v>
      </c>
      <c r="VL57" s="348">
        <f t="shared" si="2850"/>
        <v>34.964999999999996</v>
      </c>
      <c r="VM57" s="348">
        <f t="shared" si="2850"/>
        <v>34.964999999999996</v>
      </c>
      <c r="VN57" s="348">
        <f t="shared" si="2850"/>
        <v>34.964999999999996</v>
      </c>
      <c r="VO57" s="348">
        <f t="shared" si="2850"/>
        <v>34.964999999999996</v>
      </c>
      <c r="VP57" s="348">
        <f t="shared" si="2850"/>
        <v>34.964999999999996</v>
      </c>
      <c r="VQ57" s="348">
        <f t="shared" si="2850"/>
        <v>34.964999999999996</v>
      </c>
      <c r="VR57" s="348">
        <f t="shared" si="2850"/>
        <v>34.964999999999996</v>
      </c>
      <c r="VS57" s="348">
        <f t="shared" si="2850"/>
        <v>34.964999999999996</v>
      </c>
      <c r="VT57" s="348">
        <f t="shared" si="2850"/>
        <v>34.964999999999996</v>
      </c>
      <c r="VU57" s="348">
        <f t="shared" si="2850"/>
        <v>34.964999999999996</v>
      </c>
      <c r="VV57" s="348">
        <f t="shared" si="2850"/>
        <v>34.964999999999996</v>
      </c>
      <c r="VW57" s="348">
        <f t="shared" si="2850"/>
        <v>34.964999999999996</v>
      </c>
      <c r="VX57" s="348">
        <f t="shared" si="2850"/>
        <v>34.964999999999996</v>
      </c>
      <c r="VY57" s="348">
        <f t="shared" si="2850"/>
        <v>34.964999999999996</v>
      </c>
      <c r="VZ57" s="348">
        <f t="shared" si="2850"/>
        <v>34.964999999999996</v>
      </c>
      <c r="WA57" s="348">
        <f t="shared" si="2850"/>
        <v>34.964999999999996</v>
      </c>
      <c r="WB57" s="348">
        <f t="shared" ref="WB57:YM57" si="2851">+IA57/IA6</f>
        <v>34.964999999999996</v>
      </c>
      <c r="WC57" s="348">
        <f t="shared" si="2851"/>
        <v>34.964999999999996</v>
      </c>
      <c r="WD57" s="348">
        <f t="shared" si="2851"/>
        <v>34.964999999999996</v>
      </c>
      <c r="WE57" s="348">
        <f t="shared" si="2851"/>
        <v>34.964999999999996</v>
      </c>
      <c r="WF57" s="348">
        <f t="shared" si="2851"/>
        <v>34.964999999999996</v>
      </c>
      <c r="WG57" s="348">
        <f t="shared" si="2851"/>
        <v>34.964999999999996</v>
      </c>
      <c r="WH57" s="348">
        <f t="shared" si="2851"/>
        <v>34.964999999999996</v>
      </c>
      <c r="WI57" s="348">
        <f t="shared" si="2851"/>
        <v>34.964999999999996</v>
      </c>
      <c r="WJ57" s="348">
        <f t="shared" si="2851"/>
        <v>34.964999999999996</v>
      </c>
      <c r="WK57" s="348">
        <f t="shared" si="2851"/>
        <v>34.964999999999996</v>
      </c>
      <c r="WL57" s="348">
        <f t="shared" si="2851"/>
        <v>34.964999999999996</v>
      </c>
      <c r="WM57" s="348">
        <f t="shared" si="2851"/>
        <v>34.964999999999996</v>
      </c>
      <c r="WN57" s="348">
        <f t="shared" si="2851"/>
        <v>34.964999999999996</v>
      </c>
      <c r="WO57" s="348">
        <f t="shared" si="2851"/>
        <v>34.964999999999989</v>
      </c>
      <c r="WP57" s="348">
        <f t="shared" si="2851"/>
        <v>34.964999999999989</v>
      </c>
      <c r="WQ57" s="348">
        <f t="shared" si="2851"/>
        <v>34.964999999999989</v>
      </c>
      <c r="WR57" s="348">
        <f t="shared" si="2851"/>
        <v>34.964999999999989</v>
      </c>
      <c r="WS57" s="348">
        <f t="shared" si="2851"/>
        <v>34.964999999999989</v>
      </c>
      <c r="WT57" s="348">
        <f t="shared" si="2851"/>
        <v>34.964999999999989</v>
      </c>
      <c r="WU57" s="348">
        <f t="shared" si="2851"/>
        <v>34.964999999999989</v>
      </c>
      <c r="WV57" s="348">
        <f t="shared" si="2851"/>
        <v>34.964999999999989</v>
      </c>
      <c r="WW57" s="348">
        <f t="shared" si="2851"/>
        <v>34.964999999999989</v>
      </c>
      <c r="WX57" s="348">
        <f t="shared" si="2851"/>
        <v>34.964999999999989</v>
      </c>
      <c r="WY57" s="348">
        <f t="shared" si="2851"/>
        <v>34.964999999999989</v>
      </c>
      <c r="WZ57" s="348">
        <f t="shared" si="2851"/>
        <v>34.964999999999989</v>
      </c>
      <c r="XA57" s="348">
        <f t="shared" si="2851"/>
        <v>34.964999999999989</v>
      </c>
      <c r="XB57" s="348">
        <f t="shared" si="2851"/>
        <v>34.964999999999989</v>
      </c>
      <c r="XC57" s="348">
        <f t="shared" si="2851"/>
        <v>34.964999999999989</v>
      </c>
      <c r="XD57" s="348">
        <f t="shared" si="2851"/>
        <v>34.964999999999989</v>
      </c>
      <c r="XE57" s="348">
        <f t="shared" si="2851"/>
        <v>34.964999999999989</v>
      </c>
      <c r="XF57" s="348">
        <f t="shared" si="2851"/>
        <v>34.964999999999989</v>
      </c>
      <c r="XG57" s="348">
        <f t="shared" si="2851"/>
        <v>34.964999999999989</v>
      </c>
      <c r="XH57" s="348">
        <f t="shared" si="2851"/>
        <v>34.964999999999989</v>
      </c>
      <c r="XI57" s="348">
        <f t="shared" si="2851"/>
        <v>34.964999999999989</v>
      </c>
      <c r="XJ57" s="348">
        <f t="shared" si="2851"/>
        <v>34.964999999999989</v>
      </c>
      <c r="XK57" s="348">
        <f t="shared" si="2851"/>
        <v>34.964999999999989</v>
      </c>
      <c r="XL57" s="348">
        <f t="shared" si="2851"/>
        <v>34.964999999999989</v>
      </c>
      <c r="XM57" s="348">
        <f t="shared" si="2851"/>
        <v>34.964999999999989</v>
      </c>
      <c r="XN57" s="348">
        <f t="shared" si="2851"/>
        <v>34.964999999999989</v>
      </c>
      <c r="XO57" s="348">
        <f t="shared" si="2851"/>
        <v>34.964999999999989</v>
      </c>
      <c r="XP57" s="348">
        <f t="shared" si="2851"/>
        <v>34.964999999999989</v>
      </c>
      <c r="XQ57" s="348">
        <f t="shared" si="2851"/>
        <v>34.964999999999989</v>
      </c>
      <c r="XR57" s="348">
        <f t="shared" si="2851"/>
        <v>34.964999999999989</v>
      </c>
      <c r="XS57" s="348">
        <f t="shared" si="2851"/>
        <v>34.964999999999989</v>
      </c>
      <c r="XT57" s="348">
        <f t="shared" si="2851"/>
        <v>34.964999999999989</v>
      </c>
      <c r="XU57" s="348">
        <f t="shared" si="2851"/>
        <v>34.964999999999989</v>
      </c>
      <c r="XV57" s="348">
        <f t="shared" si="2851"/>
        <v>34.964999999999989</v>
      </c>
      <c r="XW57" s="348">
        <f t="shared" si="2851"/>
        <v>34.964999999999989</v>
      </c>
      <c r="XX57" s="348">
        <f t="shared" si="2851"/>
        <v>34.964999999999989</v>
      </c>
      <c r="XY57" s="348">
        <f t="shared" si="2851"/>
        <v>34.964999999999989</v>
      </c>
      <c r="XZ57" s="348">
        <f t="shared" si="2851"/>
        <v>34.964999999999989</v>
      </c>
      <c r="YA57" s="348">
        <f t="shared" si="2851"/>
        <v>34.964999999999989</v>
      </c>
      <c r="YB57" s="348">
        <f t="shared" si="2851"/>
        <v>34.964999999999989</v>
      </c>
      <c r="YC57" s="348">
        <f t="shared" si="2851"/>
        <v>34.964999999999989</v>
      </c>
      <c r="YD57" s="348">
        <f t="shared" si="2851"/>
        <v>34.964999999999989</v>
      </c>
      <c r="YE57" s="348">
        <f t="shared" si="2851"/>
        <v>34.964999999999989</v>
      </c>
      <c r="YF57" s="348">
        <f t="shared" si="2851"/>
        <v>34.964999999999989</v>
      </c>
      <c r="YG57" s="348">
        <f t="shared" si="2851"/>
        <v>34.964999999999989</v>
      </c>
      <c r="YH57" s="348">
        <f t="shared" si="2851"/>
        <v>34.964999999999989</v>
      </c>
      <c r="YI57" s="348">
        <f t="shared" si="2851"/>
        <v>34.964999999999989</v>
      </c>
      <c r="YJ57" s="348">
        <f t="shared" si="2851"/>
        <v>34.964999999999989</v>
      </c>
      <c r="YK57" s="348">
        <f t="shared" si="2851"/>
        <v>34.964999999999989</v>
      </c>
      <c r="YL57" s="348">
        <f t="shared" si="2851"/>
        <v>34.964999999999989</v>
      </c>
      <c r="YM57" s="348">
        <f t="shared" si="2851"/>
        <v>34.964999999999989</v>
      </c>
      <c r="YN57" s="348">
        <f t="shared" ref="YN57:AAY57" si="2852">+KM57/KM6</f>
        <v>34.964999999999989</v>
      </c>
      <c r="YO57" s="348">
        <f t="shared" si="2852"/>
        <v>34.964999999999989</v>
      </c>
      <c r="YP57" s="348">
        <f t="shared" si="2852"/>
        <v>34.964999999999989</v>
      </c>
      <c r="YQ57" s="348">
        <f t="shared" si="2852"/>
        <v>34.964999999999989</v>
      </c>
      <c r="YR57" s="348">
        <f t="shared" si="2852"/>
        <v>34.964999999999989</v>
      </c>
      <c r="YS57" s="348">
        <f t="shared" si="2852"/>
        <v>34.964999999999989</v>
      </c>
      <c r="YT57" s="348">
        <f t="shared" si="2852"/>
        <v>34.964999999999989</v>
      </c>
      <c r="YU57" s="348">
        <f t="shared" si="2852"/>
        <v>34.964999999999989</v>
      </c>
      <c r="YV57" s="348">
        <f t="shared" si="2852"/>
        <v>34.964999999999989</v>
      </c>
      <c r="YW57" s="348">
        <f t="shared" si="2852"/>
        <v>34.964999999999989</v>
      </c>
      <c r="YX57" s="348">
        <f t="shared" si="2852"/>
        <v>34.964999999999989</v>
      </c>
      <c r="YY57" s="348">
        <f t="shared" si="2852"/>
        <v>34.964999999999996</v>
      </c>
      <c r="YZ57" s="348">
        <f t="shared" si="2852"/>
        <v>34.964999999999996</v>
      </c>
      <c r="ZA57" s="348">
        <f t="shared" si="2852"/>
        <v>34.964999999999996</v>
      </c>
      <c r="ZB57" s="348">
        <f t="shared" si="2852"/>
        <v>34.964999999999996</v>
      </c>
      <c r="ZC57" s="348">
        <f t="shared" si="2852"/>
        <v>34.964999999999996</v>
      </c>
      <c r="ZD57" s="348">
        <f t="shared" si="2852"/>
        <v>34.964999999999996</v>
      </c>
      <c r="ZE57" s="348">
        <f t="shared" si="2852"/>
        <v>34.964999999999996</v>
      </c>
      <c r="ZF57" s="348">
        <f t="shared" si="2852"/>
        <v>34.964999999999996</v>
      </c>
      <c r="ZG57" s="348">
        <f t="shared" si="2852"/>
        <v>34.964999999999996</v>
      </c>
      <c r="ZH57" s="348">
        <f t="shared" si="2852"/>
        <v>34.964999999999996</v>
      </c>
      <c r="ZI57" s="348">
        <f t="shared" si="2852"/>
        <v>34.964999999999996</v>
      </c>
      <c r="ZJ57" s="348">
        <f t="shared" si="2852"/>
        <v>34.964999999999996</v>
      </c>
      <c r="ZK57" s="348">
        <f t="shared" si="2852"/>
        <v>34.964999999999996</v>
      </c>
      <c r="ZL57" s="348">
        <f t="shared" si="2852"/>
        <v>34.964999999999996</v>
      </c>
      <c r="ZM57" s="348">
        <f t="shared" si="2852"/>
        <v>34.964999999999996</v>
      </c>
      <c r="ZN57" s="348">
        <f t="shared" si="2852"/>
        <v>34.964999999999996</v>
      </c>
      <c r="ZO57" s="348">
        <f t="shared" si="2852"/>
        <v>34.964999999999996</v>
      </c>
      <c r="ZP57" s="348">
        <f t="shared" si="2852"/>
        <v>34.964999999999996</v>
      </c>
      <c r="ZQ57" s="348">
        <f t="shared" si="2852"/>
        <v>34.964999999999996</v>
      </c>
      <c r="ZR57" s="348">
        <f t="shared" si="2852"/>
        <v>34.964999999999996</v>
      </c>
      <c r="ZS57" s="348">
        <f t="shared" si="2852"/>
        <v>34.964999999999996</v>
      </c>
      <c r="ZT57" s="348">
        <f t="shared" si="2852"/>
        <v>34.964999999999996</v>
      </c>
      <c r="ZU57" s="348">
        <f t="shared" si="2852"/>
        <v>34.964999999999996</v>
      </c>
      <c r="ZV57" s="348">
        <f t="shared" si="2852"/>
        <v>34.964999999999996</v>
      </c>
      <c r="ZW57" s="348">
        <f t="shared" si="2852"/>
        <v>34.964999999999996</v>
      </c>
      <c r="ZX57" s="348">
        <f t="shared" si="2852"/>
        <v>34.964999999999996</v>
      </c>
      <c r="ZY57" s="348">
        <f t="shared" si="2852"/>
        <v>34.964999999999996</v>
      </c>
      <c r="ZZ57" s="348">
        <f t="shared" si="2852"/>
        <v>34.964999999999996</v>
      </c>
      <c r="AAA57" s="348">
        <f t="shared" si="2852"/>
        <v>34.964999999999996</v>
      </c>
      <c r="AAB57" s="348">
        <f t="shared" si="2852"/>
        <v>34.964999999999996</v>
      </c>
      <c r="AAC57" s="348">
        <f t="shared" si="2852"/>
        <v>34.964999999999989</v>
      </c>
      <c r="AAD57" s="348">
        <f t="shared" si="2852"/>
        <v>34.964999999999989</v>
      </c>
      <c r="AAE57" s="348">
        <f t="shared" si="2852"/>
        <v>34.964999999999989</v>
      </c>
      <c r="AAF57" s="348">
        <f t="shared" si="2852"/>
        <v>34.964999999999989</v>
      </c>
      <c r="AAG57" s="348">
        <f t="shared" si="2852"/>
        <v>34.964999999999989</v>
      </c>
      <c r="AAH57" s="348">
        <f t="shared" si="2852"/>
        <v>34.964999999999989</v>
      </c>
      <c r="AAI57" s="348">
        <f t="shared" si="2852"/>
        <v>34.964999999999989</v>
      </c>
      <c r="AAJ57" s="348">
        <f t="shared" si="2852"/>
        <v>34.964999999999989</v>
      </c>
      <c r="AAK57" s="348">
        <f t="shared" si="2852"/>
        <v>34.964999999999989</v>
      </c>
      <c r="AAL57" s="348">
        <f t="shared" si="2852"/>
        <v>34.964999999999989</v>
      </c>
      <c r="AAM57" s="348">
        <f t="shared" si="2852"/>
        <v>34.964999999999989</v>
      </c>
      <c r="AAN57" s="348">
        <f t="shared" si="2852"/>
        <v>34.964999999999989</v>
      </c>
      <c r="AAO57" s="348">
        <f t="shared" si="2852"/>
        <v>34.964999999999989</v>
      </c>
      <c r="AAP57" s="348">
        <f t="shared" si="2852"/>
        <v>34.964999999999989</v>
      </c>
      <c r="AAQ57" s="348">
        <f t="shared" si="2852"/>
        <v>34.964999999999989</v>
      </c>
      <c r="AAR57" s="348">
        <f t="shared" si="2852"/>
        <v>34.964999999999989</v>
      </c>
      <c r="AAS57" s="348">
        <f t="shared" si="2852"/>
        <v>34.964999999999989</v>
      </c>
      <c r="AAT57" s="348">
        <f t="shared" si="2852"/>
        <v>34.964999999999989</v>
      </c>
      <c r="AAU57" s="348">
        <f t="shared" si="2852"/>
        <v>34.964999999999989</v>
      </c>
      <c r="AAV57" s="348">
        <f t="shared" si="2852"/>
        <v>34.964999999999989</v>
      </c>
      <c r="AAW57" s="348">
        <f t="shared" si="2852"/>
        <v>34.964999999999989</v>
      </c>
      <c r="AAX57" s="348">
        <f t="shared" si="2852"/>
        <v>34.964999999999989</v>
      </c>
      <c r="AAY57" s="348">
        <f t="shared" si="2852"/>
        <v>34.964999999999989</v>
      </c>
      <c r="AAZ57" s="348">
        <f t="shared" ref="AAZ57:ACQ57" si="2853">+MY57/MY6</f>
        <v>34.964999999999989</v>
      </c>
      <c r="ABA57" s="348">
        <f t="shared" si="2853"/>
        <v>34.964999999999989</v>
      </c>
      <c r="ABB57" s="348">
        <f t="shared" si="2853"/>
        <v>34.964999999999989</v>
      </c>
      <c r="ABC57" s="348">
        <f t="shared" si="2853"/>
        <v>34.964999999999989</v>
      </c>
      <c r="ABD57" s="348">
        <f t="shared" si="2853"/>
        <v>34.964999999999989</v>
      </c>
      <c r="ABE57" s="348">
        <f t="shared" si="2853"/>
        <v>34.964999999999989</v>
      </c>
      <c r="ABF57" s="348">
        <f t="shared" si="2853"/>
        <v>34.964999999999989</v>
      </c>
      <c r="ABG57" s="348">
        <f t="shared" si="2853"/>
        <v>34.964999999999989</v>
      </c>
      <c r="ABH57" s="348">
        <f t="shared" si="2853"/>
        <v>34.965000000000003</v>
      </c>
      <c r="ABI57" s="348">
        <f t="shared" si="2853"/>
        <v>34.965000000000003</v>
      </c>
      <c r="ABJ57" s="348">
        <f t="shared" si="2853"/>
        <v>34.965000000000003</v>
      </c>
      <c r="ABK57" s="348">
        <f t="shared" si="2853"/>
        <v>34.965000000000003</v>
      </c>
      <c r="ABL57" s="348">
        <f t="shared" si="2853"/>
        <v>34.965000000000003</v>
      </c>
      <c r="ABM57" s="348">
        <f t="shared" si="2853"/>
        <v>34.965000000000003</v>
      </c>
      <c r="ABN57" s="348">
        <f t="shared" si="2853"/>
        <v>34.965000000000003</v>
      </c>
      <c r="ABO57" s="348">
        <f t="shared" si="2853"/>
        <v>34.965000000000003</v>
      </c>
      <c r="ABP57" s="348">
        <f t="shared" si="2853"/>
        <v>34.965000000000003</v>
      </c>
      <c r="ABQ57" s="348">
        <f t="shared" si="2853"/>
        <v>34.965000000000003</v>
      </c>
      <c r="ABR57" s="348">
        <f t="shared" si="2853"/>
        <v>34.965000000000003</v>
      </c>
      <c r="ABS57" s="348">
        <f t="shared" si="2853"/>
        <v>34.965000000000003</v>
      </c>
      <c r="ABT57" s="348">
        <f t="shared" si="2853"/>
        <v>34.965000000000003</v>
      </c>
      <c r="ABU57" s="348">
        <f t="shared" si="2853"/>
        <v>34.965000000000003</v>
      </c>
      <c r="ABV57" s="348">
        <f t="shared" si="2853"/>
        <v>34.965000000000003</v>
      </c>
      <c r="ABW57" s="348">
        <f t="shared" si="2853"/>
        <v>34.965000000000003</v>
      </c>
      <c r="ABX57" s="348">
        <f t="shared" si="2853"/>
        <v>34.965000000000003</v>
      </c>
      <c r="ABY57" s="348">
        <f t="shared" si="2853"/>
        <v>34.965000000000003</v>
      </c>
      <c r="ABZ57" s="348">
        <f t="shared" si="2853"/>
        <v>34.965000000000003</v>
      </c>
      <c r="ACA57" s="348">
        <f t="shared" si="2853"/>
        <v>34.965000000000003</v>
      </c>
      <c r="ACB57" s="348">
        <f t="shared" si="2853"/>
        <v>34.965000000000003</v>
      </c>
      <c r="ACC57" s="348">
        <f t="shared" si="2853"/>
        <v>34.965000000000003</v>
      </c>
      <c r="ACD57" s="348">
        <f t="shared" si="2853"/>
        <v>34.965000000000003</v>
      </c>
      <c r="ACE57" s="348">
        <f t="shared" si="2853"/>
        <v>34.965000000000003</v>
      </c>
      <c r="ACF57" s="348">
        <f t="shared" si="2853"/>
        <v>34.965000000000003</v>
      </c>
      <c r="ACG57" s="348">
        <f t="shared" si="2853"/>
        <v>34.965000000000003</v>
      </c>
      <c r="ACH57" s="348">
        <f t="shared" si="2853"/>
        <v>34.965000000000003</v>
      </c>
      <c r="ACI57" s="348">
        <f t="shared" si="2853"/>
        <v>34.965000000000003</v>
      </c>
      <c r="ACJ57" s="348">
        <f t="shared" si="2853"/>
        <v>34.965000000000003</v>
      </c>
      <c r="ACK57" s="348">
        <f t="shared" si="2853"/>
        <v>34.965000000000003</v>
      </c>
      <c r="ACL57" s="348">
        <f t="shared" si="2853"/>
        <v>34.965000000000003</v>
      </c>
      <c r="ACM57" s="348">
        <f t="shared" si="2853"/>
        <v>34.965000000000003</v>
      </c>
      <c r="ACN57" s="348">
        <f t="shared" si="2853"/>
        <v>34.965000000000003</v>
      </c>
      <c r="ACO57" s="348">
        <f t="shared" si="2853"/>
        <v>34.965000000000003</v>
      </c>
      <c r="ACP57" s="348">
        <f t="shared" si="2853"/>
        <v>34.965000000000003</v>
      </c>
      <c r="ACQ57" s="348">
        <f t="shared" si="2853"/>
        <v>34.965000000000003</v>
      </c>
    </row>
    <row r="58" spans="1:877" x14ac:dyDescent="0.2">
      <c r="A58" s="1" t="s">
        <v>148</v>
      </c>
      <c r="B58" s="347">
        <f>+B57-B59</f>
        <v>218.53124999999991</v>
      </c>
      <c r="C58" s="348">
        <f t="shared" ref="C58:M58" si="2854">+C57-C59</f>
        <v>270.97874999999993</v>
      </c>
      <c r="D58" s="348">
        <f t="shared" si="2854"/>
        <v>244.75499999999994</v>
      </c>
      <c r="E58" s="348">
        <f t="shared" si="2854"/>
        <v>392.47220368124994</v>
      </c>
      <c r="F58" s="348">
        <f t="shared" si="2854"/>
        <v>393.35624999999993</v>
      </c>
      <c r="G58" s="348">
        <f t="shared" si="2854"/>
        <v>406.46812499999987</v>
      </c>
      <c r="H58" s="348">
        <f t="shared" si="2854"/>
        <v>524.47499999999991</v>
      </c>
      <c r="I58" s="348">
        <f t="shared" si="2854"/>
        <v>541.95749999999987</v>
      </c>
      <c r="J58" s="348">
        <f t="shared" si="2854"/>
        <v>541.95749999999987</v>
      </c>
      <c r="K58" s="348">
        <f t="shared" si="2854"/>
        <v>524.47499999999991</v>
      </c>
      <c r="L58" s="348">
        <f t="shared" si="2854"/>
        <v>541.95749999999987</v>
      </c>
      <c r="M58" s="349">
        <f t="shared" si="2854"/>
        <v>629.37</v>
      </c>
      <c r="N58" s="347">
        <f t="shared" si="2714"/>
        <v>734.26499999999987</v>
      </c>
      <c r="O58" s="348">
        <f t="shared" si="2715"/>
        <v>1192.2965786812497</v>
      </c>
      <c r="P58" s="348">
        <f t="shared" si="2716"/>
        <v>1608.3899999999999</v>
      </c>
      <c r="Q58" s="348">
        <f t="shared" si="2717"/>
        <v>1695.8024999999998</v>
      </c>
      <c r="R58" s="347">
        <f>+SUM($B$58:B58)</f>
        <v>218.53124999999991</v>
      </c>
      <c r="S58" s="348">
        <f>+SUM($B$58:C58)</f>
        <v>489.50999999999988</v>
      </c>
      <c r="T58" s="348">
        <f>+SUM($B$58:D58)</f>
        <v>734.26499999999987</v>
      </c>
      <c r="U58" s="348">
        <f>+SUM($B$58:E58)</f>
        <v>1126.7372036812499</v>
      </c>
      <c r="V58" s="348">
        <f>+SUM($B$58:F58)</f>
        <v>1520.0934536812497</v>
      </c>
      <c r="W58" s="348">
        <f>+SUM($B$58:G58)</f>
        <v>1926.5615786812496</v>
      </c>
      <c r="X58" s="348">
        <f>+SUM($B$58:H58)</f>
        <v>2451.0365786812495</v>
      </c>
      <c r="Y58" s="348">
        <f>+SUM($B$58:I58)</f>
        <v>2992.9940786812494</v>
      </c>
      <c r="Z58" s="348">
        <f>+SUM($B$58:J58)</f>
        <v>3534.9515786812494</v>
      </c>
      <c r="AA58" s="348">
        <f>+SUM($B$58:K58)</f>
        <v>4059.4265786812493</v>
      </c>
      <c r="AB58" s="348">
        <f>+SUM($B$58:L58)</f>
        <v>4601.3840786812489</v>
      </c>
      <c r="AC58" s="349">
        <f>+SUM($B$58:M58)</f>
        <v>5230.7540786812488</v>
      </c>
      <c r="AD58" s="334">
        <f>+B58/AD6</f>
        <v>8.7412499999999973</v>
      </c>
      <c r="AE58" s="334">
        <f t="shared" ref="AE58:AO58" si="2855">+C58/AE6</f>
        <v>8.7412499999999973</v>
      </c>
      <c r="AF58" s="334">
        <f t="shared" si="2855"/>
        <v>8.7412499999999973</v>
      </c>
      <c r="AG58" s="334">
        <f t="shared" si="2855"/>
        <v>12.660393667137095</v>
      </c>
      <c r="AH58" s="334">
        <f t="shared" si="2855"/>
        <v>13.111874999999998</v>
      </c>
      <c r="AI58" s="334">
        <f t="shared" si="2855"/>
        <v>13.111874999999996</v>
      </c>
      <c r="AJ58" s="334">
        <f t="shared" si="2855"/>
        <v>17.482499999999998</v>
      </c>
      <c r="AK58" s="334">
        <f t="shared" si="2855"/>
        <v>17.482499999999995</v>
      </c>
      <c r="AL58" s="334">
        <f t="shared" si="2855"/>
        <v>17.482499999999995</v>
      </c>
      <c r="AM58" s="334">
        <f t="shared" si="2855"/>
        <v>17.482499999999998</v>
      </c>
      <c r="AN58" s="334">
        <f t="shared" si="2855"/>
        <v>17.482499999999995</v>
      </c>
      <c r="AO58" s="334">
        <f t="shared" si="2855"/>
        <v>17.482500000000002</v>
      </c>
      <c r="AP58" s="347">
        <f>+$AD$58*AP6</f>
        <v>8.7412499999999973</v>
      </c>
      <c r="AQ58" s="348">
        <f t="shared" ref="AQ58:BN58" si="2856">+$AD$58*AQ6</f>
        <v>17.482499999999995</v>
      </c>
      <c r="AR58" s="348">
        <f t="shared" si="2856"/>
        <v>26.223749999999992</v>
      </c>
      <c r="AS58" s="348">
        <f t="shared" si="2856"/>
        <v>34.964999999999989</v>
      </c>
      <c r="AT58" s="348">
        <f t="shared" si="2856"/>
        <v>43.706249999999983</v>
      </c>
      <c r="AU58" s="348">
        <f t="shared" si="2856"/>
        <v>52.447499999999984</v>
      </c>
      <c r="AV58" s="348">
        <f t="shared" si="2856"/>
        <v>61.188749999999985</v>
      </c>
      <c r="AW58" s="348">
        <f t="shared" si="2856"/>
        <v>69.929999999999978</v>
      </c>
      <c r="AX58" s="348">
        <f t="shared" si="2856"/>
        <v>78.671249999999972</v>
      </c>
      <c r="AY58" s="348">
        <f t="shared" si="2856"/>
        <v>87.412499999999966</v>
      </c>
      <c r="AZ58" s="348">
        <f t="shared" si="2856"/>
        <v>96.153749999999974</v>
      </c>
      <c r="BA58" s="348">
        <f t="shared" si="2856"/>
        <v>104.89499999999997</v>
      </c>
      <c r="BB58" s="348">
        <f t="shared" si="2856"/>
        <v>113.63624999999996</v>
      </c>
      <c r="BC58" s="348">
        <f t="shared" si="2856"/>
        <v>122.37749999999997</v>
      </c>
      <c r="BD58" s="348">
        <f t="shared" si="2856"/>
        <v>131.11874999999995</v>
      </c>
      <c r="BE58" s="348">
        <f t="shared" si="2856"/>
        <v>139.85999999999996</v>
      </c>
      <c r="BF58" s="348">
        <f t="shared" si="2856"/>
        <v>148.60124999999996</v>
      </c>
      <c r="BG58" s="348">
        <f t="shared" si="2856"/>
        <v>157.34249999999994</v>
      </c>
      <c r="BH58" s="348">
        <f t="shared" si="2856"/>
        <v>166.08374999999995</v>
      </c>
      <c r="BI58" s="348">
        <f t="shared" si="2856"/>
        <v>174.82499999999993</v>
      </c>
      <c r="BJ58" s="348">
        <f t="shared" si="2856"/>
        <v>183.56624999999994</v>
      </c>
      <c r="BK58" s="348">
        <f t="shared" si="2856"/>
        <v>192.30749999999995</v>
      </c>
      <c r="BL58" s="348">
        <f t="shared" si="2856"/>
        <v>201.04874999999993</v>
      </c>
      <c r="BM58" s="348">
        <f t="shared" si="2856"/>
        <v>209.78999999999994</v>
      </c>
      <c r="BN58" s="349">
        <f t="shared" si="2856"/>
        <v>218.53124999999994</v>
      </c>
      <c r="BO58" s="347">
        <f t="shared" ref="BO58:CS58" si="2857">+$AE$58*BO6</f>
        <v>8.7412499999999973</v>
      </c>
      <c r="BP58" s="348">
        <f t="shared" si="2857"/>
        <v>17.482499999999995</v>
      </c>
      <c r="BQ58" s="348">
        <f t="shared" si="2857"/>
        <v>26.223749999999992</v>
      </c>
      <c r="BR58" s="348">
        <f t="shared" si="2857"/>
        <v>34.964999999999989</v>
      </c>
      <c r="BS58" s="348">
        <f t="shared" si="2857"/>
        <v>43.706249999999983</v>
      </c>
      <c r="BT58" s="348">
        <f t="shared" si="2857"/>
        <v>52.447499999999984</v>
      </c>
      <c r="BU58" s="348">
        <f t="shared" si="2857"/>
        <v>61.188749999999985</v>
      </c>
      <c r="BV58" s="348">
        <f t="shared" si="2857"/>
        <v>69.929999999999978</v>
      </c>
      <c r="BW58" s="348">
        <f t="shared" si="2857"/>
        <v>78.671249999999972</v>
      </c>
      <c r="BX58" s="348">
        <f t="shared" si="2857"/>
        <v>87.412499999999966</v>
      </c>
      <c r="BY58" s="348">
        <f t="shared" si="2857"/>
        <v>96.153749999999974</v>
      </c>
      <c r="BZ58" s="348">
        <f t="shared" si="2857"/>
        <v>104.89499999999997</v>
      </c>
      <c r="CA58" s="348">
        <f t="shared" si="2857"/>
        <v>113.63624999999996</v>
      </c>
      <c r="CB58" s="348">
        <f t="shared" si="2857"/>
        <v>122.37749999999997</v>
      </c>
      <c r="CC58" s="348">
        <f t="shared" si="2857"/>
        <v>131.11874999999995</v>
      </c>
      <c r="CD58" s="348">
        <f t="shared" si="2857"/>
        <v>139.85999999999996</v>
      </c>
      <c r="CE58" s="348">
        <f t="shared" si="2857"/>
        <v>148.60124999999996</v>
      </c>
      <c r="CF58" s="348">
        <f t="shared" si="2857"/>
        <v>157.34249999999994</v>
      </c>
      <c r="CG58" s="348">
        <f t="shared" si="2857"/>
        <v>166.08374999999995</v>
      </c>
      <c r="CH58" s="348">
        <f t="shared" si="2857"/>
        <v>174.82499999999993</v>
      </c>
      <c r="CI58" s="348">
        <f t="shared" si="2857"/>
        <v>183.56624999999994</v>
      </c>
      <c r="CJ58" s="348">
        <f t="shared" si="2857"/>
        <v>192.30749999999995</v>
      </c>
      <c r="CK58" s="348">
        <f t="shared" si="2857"/>
        <v>201.04874999999993</v>
      </c>
      <c r="CL58" s="348">
        <f t="shared" si="2857"/>
        <v>209.78999999999994</v>
      </c>
      <c r="CM58" s="348">
        <f t="shared" si="2857"/>
        <v>218.53124999999994</v>
      </c>
      <c r="CN58" s="348">
        <f t="shared" si="2857"/>
        <v>227.27249999999992</v>
      </c>
      <c r="CO58" s="348">
        <f t="shared" si="2857"/>
        <v>236.01374999999993</v>
      </c>
      <c r="CP58" s="348">
        <f t="shared" si="2857"/>
        <v>244.75499999999994</v>
      </c>
      <c r="CQ58" s="348">
        <f t="shared" si="2857"/>
        <v>253.49624999999992</v>
      </c>
      <c r="CR58" s="348">
        <f t="shared" si="2857"/>
        <v>262.2374999999999</v>
      </c>
      <c r="CS58" s="349">
        <f t="shared" si="2857"/>
        <v>270.97874999999993</v>
      </c>
      <c r="CT58" s="347">
        <f t="shared" ref="CT58:DU58" si="2858">+$AF$58*CT6</f>
        <v>8.7412499999999973</v>
      </c>
      <c r="CU58" s="348">
        <f t="shared" si="2858"/>
        <v>17.482499999999995</v>
      </c>
      <c r="CV58" s="348">
        <f t="shared" si="2858"/>
        <v>26.223749999999992</v>
      </c>
      <c r="CW58" s="348">
        <f t="shared" si="2858"/>
        <v>34.964999999999989</v>
      </c>
      <c r="CX58" s="348">
        <f t="shared" si="2858"/>
        <v>43.706249999999983</v>
      </c>
      <c r="CY58" s="348">
        <f t="shared" si="2858"/>
        <v>52.447499999999984</v>
      </c>
      <c r="CZ58" s="348">
        <f t="shared" si="2858"/>
        <v>61.188749999999985</v>
      </c>
      <c r="DA58" s="348">
        <f t="shared" si="2858"/>
        <v>69.929999999999978</v>
      </c>
      <c r="DB58" s="348">
        <f t="shared" si="2858"/>
        <v>78.671249999999972</v>
      </c>
      <c r="DC58" s="348">
        <f t="shared" si="2858"/>
        <v>87.412499999999966</v>
      </c>
      <c r="DD58" s="348">
        <f t="shared" si="2858"/>
        <v>96.153749999999974</v>
      </c>
      <c r="DE58" s="348">
        <f t="shared" si="2858"/>
        <v>104.89499999999997</v>
      </c>
      <c r="DF58" s="348">
        <f t="shared" si="2858"/>
        <v>113.63624999999996</v>
      </c>
      <c r="DG58" s="348">
        <f t="shared" si="2858"/>
        <v>122.37749999999997</v>
      </c>
      <c r="DH58" s="348">
        <f t="shared" si="2858"/>
        <v>131.11874999999995</v>
      </c>
      <c r="DI58" s="348">
        <f t="shared" si="2858"/>
        <v>139.85999999999996</v>
      </c>
      <c r="DJ58" s="348">
        <f t="shared" si="2858"/>
        <v>148.60124999999996</v>
      </c>
      <c r="DK58" s="348">
        <f t="shared" si="2858"/>
        <v>157.34249999999994</v>
      </c>
      <c r="DL58" s="348">
        <f t="shared" si="2858"/>
        <v>166.08374999999995</v>
      </c>
      <c r="DM58" s="348">
        <f t="shared" si="2858"/>
        <v>174.82499999999993</v>
      </c>
      <c r="DN58" s="348">
        <f t="shared" si="2858"/>
        <v>183.56624999999994</v>
      </c>
      <c r="DO58" s="348">
        <f t="shared" si="2858"/>
        <v>192.30749999999995</v>
      </c>
      <c r="DP58" s="348">
        <f t="shared" si="2858"/>
        <v>201.04874999999993</v>
      </c>
      <c r="DQ58" s="348">
        <f t="shared" si="2858"/>
        <v>209.78999999999994</v>
      </c>
      <c r="DR58" s="348">
        <f t="shared" si="2858"/>
        <v>218.53124999999994</v>
      </c>
      <c r="DS58" s="348">
        <f t="shared" si="2858"/>
        <v>227.27249999999992</v>
      </c>
      <c r="DT58" s="348">
        <f t="shared" si="2858"/>
        <v>236.01374999999993</v>
      </c>
      <c r="DU58" s="348">
        <f t="shared" si="2858"/>
        <v>244.75499999999994</v>
      </c>
      <c r="DV58" s="347">
        <f t="shared" ref="DV58:EZ58" si="2859">+$AG$58*DV6</f>
        <v>12.660393667137095</v>
      </c>
      <c r="DW58" s="348">
        <f t="shared" si="2859"/>
        <v>25.32078733427419</v>
      </c>
      <c r="DX58" s="348">
        <f t="shared" si="2859"/>
        <v>37.981181001411287</v>
      </c>
      <c r="DY58" s="348">
        <f t="shared" si="2859"/>
        <v>50.64157466854838</v>
      </c>
      <c r="DZ58" s="348">
        <f t="shared" si="2859"/>
        <v>63.301968335685473</v>
      </c>
      <c r="EA58" s="348">
        <f t="shared" si="2859"/>
        <v>75.962362002822573</v>
      </c>
      <c r="EB58" s="348">
        <f t="shared" si="2859"/>
        <v>88.622755669959659</v>
      </c>
      <c r="EC58" s="348">
        <f t="shared" si="2859"/>
        <v>101.28314933709676</v>
      </c>
      <c r="ED58" s="348">
        <f t="shared" si="2859"/>
        <v>113.94354300423386</v>
      </c>
      <c r="EE58" s="348">
        <f t="shared" si="2859"/>
        <v>126.60393667137095</v>
      </c>
      <c r="EF58" s="348">
        <f t="shared" si="2859"/>
        <v>139.26433033850805</v>
      </c>
      <c r="EG58" s="348">
        <f t="shared" si="2859"/>
        <v>151.92472400564515</v>
      </c>
      <c r="EH58" s="348">
        <f t="shared" si="2859"/>
        <v>164.58511767278225</v>
      </c>
      <c r="EI58" s="348">
        <f t="shared" si="2859"/>
        <v>177.24551133991932</v>
      </c>
      <c r="EJ58" s="348">
        <f t="shared" si="2859"/>
        <v>189.90590500705642</v>
      </c>
      <c r="EK58" s="348">
        <f t="shared" si="2859"/>
        <v>202.56629867419352</v>
      </c>
      <c r="EL58" s="348">
        <f t="shared" si="2859"/>
        <v>215.22669234133062</v>
      </c>
      <c r="EM58" s="348">
        <f t="shared" si="2859"/>
        <v>227.88708600846772</v>
      </c>
      <c r="EN58" s="348">
        <f t="shared" si="2859"/>
        <v>240.54747967560479</v>
      </c>
      <c r="EO58" s="348">
        <f t="shared" si="2859"/>
        <v>253.20787334274189</v>
      </c>
      <c r="EP58" s="348">
        <f t="shared" si="2859"/>
        <v>265.86826700987899</v>
      </c>
      <c r="EQ58" s="348">
        <f t="shared" si="2859"/>
        <v>278.52866067701609</v>
      </c>
      <c r="ER58" s="348">
        <f t="shared" si="2859"/>
        <v>291.18905434415319</v>
      </c>
      <c r="ES58" s="348">
        <f t="shared" si="2859"/>
        <v>303.84944801129029</v>
      </c>
      <c r="ET58" s="348">
        <f t="shared" si="2859"/>
        <v>316.50984167842739</v>
      </c>
      <c r="EU58" s="348">
        <f t="shared" si="2859"/>
        <v>329.17023534556449</v>
      </c>
      <c r="EV58" s="348">
        <f t="shared" si="2859"/>
        <v>341.83062901270154</v>
      </c>
      <c r="EW58" s="348">
        <f t="shared" si="2859"/>
        <v>354.49102267983864</v>
      </c>
      <c r="EX58" s="348">
        <f t="shared" si="2859"/>
        <v>367.15141634697574</v>
      </c>
      <c r="EY58" s="348">
        <f t="shared" si="2859"/>
        <v>379.81181001411284</v>
      </c>
      <c r="EZ58" s="348">
        <f t="shared" si="2859"/>
        <v>392.47220368124994</v>
      </c>
      <c r="FA58" s="347">
        <f t="shared" ref="FA58:GD58" si="2860">+$AH$58*FA6</f>
        <v>13.111874999999998</v>
      </c>
      <c r="FB58" s="348">
        <f t="shared" si="2860"/>
        <v>26.223749999999995</v>
      </c>
      <c r="FC58" s="348">
        <f t="shared" si="2860"/>
        <v>39.335624999999993</v>
      </c>
      <c r="FD58" s="348">
        <f t="shared" si="2860"/>
        <v>52.447499999999991</v>
      </c>
      <c r="FE58" s="348">
        <f t="shared" si="2860"/>
        <v>65.559374999999989</v>
      </c>
      <c r="FF58" s="348">
        <f t="shared" si="2860"/>
        <v>78.671249999999986</v>
      </c>
      <c r="FG58" s="348">
        <f t="shared" si="2860"/>
        <v>91.783124999999984</v>
      </c>
      <c r="FH58" s="348">
        <f t="shared" si="2860"/>
        <v>104.89499999999998</v>
      </c>
      <c r="FI58" s="348">
        <f t="shared" si="2860"/>
        <v>118.00687499999998</v>
      </c>
      <c r="FJ58" s="348">
        <f t="shared" si="2860"/>
        <v>131.11874999999998</v>
      </c>
      <c r="FK58" s="348">
        <f t="shared" si="2860"/>
        <v>144.23062499999997</v>
      </c>
      <c r="FL58" s="348">
        <f t="shared" si="2860"/>
        <v>157.34249999999997</v>
      </c>
      <c r="FM58" s="348">
        <f t="shared" si="2860"/>
        <v>170.45437499999997</v>
      </c>
      <c r="FN58" s="348">
        <f t="shared" si="2860"/>
        <v>183.56624999999997</v>
      </c>
      <c r="FO58" s="348">
        <f t="shared" si="2860"/>
        <v>196.67812499999997</v>
      </c>
      <c r="FP58" s="348">
        <f t="shared" si="2860"/>
        <v>209.78999999999996</v>
      </c>
      <c r="FQ58" s="348">
        <f t="shared" si="2860"/>
        <v>222.90187499999996</v>
      </c>
      <c r="FR58" s="348">
        <f t="shared" si="2860"/>
        <v>236.01374999999996</v>
      </c>
      <c r="FS58" s="348">
        <f t="shared" si="2860"/>
        <v>249.12562499999996</v>
      </c>
      <c r="FT58" s="348">
        <f t="shared" si="2860"/>
        <v>262.23749999999995</v>
      </c>
      <c r="FU58" s="348">
        <f t="shared" si="2860"/>
        <v>275.34937499999995</v>
      </c>
      <c r="FV58" s="348">
        <f t="shared" si="2860"/>
        <v>288.46124999999995</v>
      </c>
      <c r="FW58" s="348">
        <f t="shared" si="2860"/>
        <v>301.57312499999995</v>
      </c>
      <c r="FX58" s="348">
        <f t="shared" si="2860"/>
        <v>314.68499999999995</v>
      </c>
      <c r="FY58" s="348">
        <f t="shared" si="2860"/>
        <v>327.79687499999994</v>
      </c>
      <c r="FZ58" s="348">
        <f t="shared" si="2860"/>
        <v>340.90874999999994</v>
      </c>
      <c r="GA58" s="348">
        <f t="shared" si="2860"/>
        <v>354.02062499999994</v>
      </c>
      <c r="GB58" s="348">
        <f t="shared" si="2860"/>
        <v>367.13249999999994</v>
      </c>
      <c r="GC58" s="348">
        <f t="shared" si="2860"/>
        <v>380.24437499999993</v>
      </c>
      <c r="GD58" s="348">
        <f t="shared" si="2860"/>
        <v>393.35624999999993</v>
      </c>
      <c r="GE58" s="347">
        <f t="shared" ref="GE58:HI58" si="2861">+$AI$58*GE6</f>
        <v>13.111874999999996</v>
      </c>
      <c r="GF58" s="348">
        <f t="shared" si="2861"/>
        <v>26.223749999999992</v>
      </c>
      <c r="GG58" s="348">
        <f t="shared" si="2861"/>
        <v>39.335624999999986</v>
      </c>
      <c r="GH58" s="348">
        <f t="shared" si="2861"/>
        <v>52.447499999999984</v>
      </c>
      <c r="GI58" s="348">
        <f t="shared" si="2861"/>
        <v>65.559374999999974</v>
      </c>
      <c r="GJ58" s="348">
        <f t="shared" si="2861"/>
        <v>78.671249999999972</v>
      </c>
      <c r="GK58" s="348">
        <f t="shared" si="2861"/>
        <v>91.78312499999997</v>
      </c>
      <c r="GL58" s="348">
        <f t="shared" si="2861"/>
        <v>104.89499999999997</v>
      </c>
      <c r="GM58" s="348">
        <f t="shared" si="2861"/>
        <v>118.00687499999997</v>
      </c>
      <c r="GN58" s="348">
        <f t="shared" si="2861"/>
        <v>131.11874999999995</v>
      </c>
      <c r="GO58" s="348">
        <f t="shared" si="2861"/>
        <v>144.23062499999995</v>
      </c>
      <c r="GP58" s="348">
        <f t="shared" si="2861"/>
        <v>157.34249999999994</v>
      </c>
      <c r="GQ58" s="348">
        <f t="shared" si="2861"/>
        <v>170.45437499999994</v>
      </c>
      <c r="GR58" s="348">
        <f t="shared" si="2861"/>
        <v>183.56624999999994</v>
      </c>
      <c r="GS58" s="348">
        <f t="shared" si="2861"/>
        <v>196.67812499999994</v>
      </c>
      <c r="GT58" s="348">
        <f t="shared" si="2861"/>
        <v>209.78999999999994</v>
      </c>
      <c r="GU58" s="348">
        <f t="shared" si="2861"/>
        <v>222.90187499999993</v>
      </c>
      <c r="GV58" s="348">
        <f t="shared" si="2861"/>
        <v>236.01374999999993</v>
      </c>
      <c r="GW58" s="348">
        <f t="shared" si="2861"/>
        <v>249.12562499999993</v>
      </c>
      <c r="GX58" s="348">
        <f t="shared" si="2861"/>
        <v>262.2374999999999</v>
      </c>
      <c r="GY58" s="348">
        <f t="shared" si="2861"/>
        <v>275.3493749999999</v>
      </c>
      <c r="GZ58" s="348">
        <f t="shared" si="2861"/>
        <v>288.46124999999989</v>
      </c>
      <c r="HA58" s="348">
        <f t="shared" si="2861"/>
        <v>301.57312499999989</v>
      </c>
      <c r="HB58" s="348">
        <f t="shared" si="2861"/>
        <v>314.68499999999989</v>
      </c>
      <c r="HC58" s="348">
        <f t="shared" si="2861"/>
        <v>327.79687499999989</v>
      </c>
      <c r="HD58" s="348">
        <f t="shared" si="2861"/>
        <v>340.90874999999988</v>
      </c>
      <c r="HE58" s="348">
        <f t="shared" si="2861"/>
        <v>354.02062499999988</v>
      </c>
      <c r="HF58" s="348">
        <f t="shared" si="2861"/>
        <v>367.13249999999988</v>
      </c>
      <c r="HG58" s="348">
        <f t="shared" si="2861"/>
        <v>380.24437499999988</v>
      </c>
      <c r="HH58" s="348">
        <f t="shared" si="2861"/>
        <v>393.35624999999987</v>
      </c>
      <c r="HI58" s="349">
        <f t="shared" si="2861"/>
        <v>406.46812499999987</v>
      </c>
      <c r="HJ58" s="347">
        <f t="shared" ref="HJ58:IM58" si="2862">+$AJ$58*HJ6</f>
        <v>17.482499999999998</v>
      </c>
      <c r="HK58" s="348">
        <f t="shared" si="2862"/>
        <v>34.964999999999996</v>
      </c>
      <c r="HL58" s="348">
        <f t="shared" si="2862"/>
        <v>52.447499999999991</v>
      </c>
      <c r="HM58" s="348">
        <f t="shared" si="2862"/>
        <v>69.929999999999993</v>
      </c>
      <c r="HN58" s="348">
        <f t="shared" si="2862"/>
        <v>87.412499999999994</v>
      </c>
      <c r="HO58" s="348">
        <f t="shared" si="2862"/>
        <v>104.89499999999998</v>
      </c>
      <c r="HP58" s="348">
        <f t="shared" si="2862"/>
        <v>122.37749999999998</v>
      </c>
      <c r="HQ58" s="348">
        <f t="shared" si="2862"/>
        <v>139.85999999999999</v>
      </c>
      <c r="HR58" s="348">
        <f t="shared" si="2862"/>
        <v>157.34249999999997</v>
      </c>
      <c r="HS58" s="348">
        <f t="shared" si="2862"/>
        <v>174.82499999999999</v>
      </c>
      <c r="HT58" s="348">
        <f t="shared" si="2862"/>
        <v>192.30749999999998</v>
      </c>
      <c r="HU58" s="348">
        <f t="shared" si="2862"/>
        <v>209.78999999999996</v>
      </c>
      <c r="HV58" s="348">
        <f t="shared" si="2862"/>
        <v>227.27249999999998</v>
      </c>
      <c r="HW58" s="348">
        <f t="shared" si="2862"/>
        <v>244.75499999999997</v>
      </c>
      <c r="HX58" s="348">
        <f t="shared" si="2862"/>
        <v>262.23749999999995</v>
      </c>
      <c r="HY58" s="348">
        <f t="shared" si="2862"/>
        <v>279.71999999999997</v>
      </c>
      <c r="HZ58" s="348">
        <f t="shared" si="2862"/>
        <v>297.20249999999999</v>
      </c>
      <c r="IA58" s="348">
        <f t="shared" si="2862"/>
        <v>314.68499999999995</v>
      </c>
      <c r="IB58" s="348">
        <f t="shared" si="2862"/>
        <v>332.16749999999996</v>
      </c>
      <c r="IC58" s="348">
        <f t="shared" si="2862"/>
        <v>349.65</v>
      </c>
      <c r="ID58" s="348">
        <f t="shared" si="2862"/>
        <v>367.13249999999994</v>
      </c>
      <c r="IE58" s="348">
        <f t="shared" si="2862"/>
        <v>384.61499999999995</v>
      </c>
      <c r="IF58" s="348">
        <f t="shared" si="2862"/>
        <v>402.09749999999997</v>
      </c>
      <c r="IG58" s="348">
        <f t="shared" si="2862"/>
        <v>419.57999999999993</v>
      </c>
      <c r="IH58" s="348">
        <f t="shared" si="2862"/>
        <v>437.06249999999994</v>
      </c>
      <c r="II58" s="348">
        <f t="shared" si="2862"/>
        <v>454.54499999999996</v>
      </c>
      <c r="IJ58" s="348">
        <f t="shared" si="2862"/>
        <v>472.02749999999997</v>
      </c>
      <c r="IK58" s="348">
        <f t="shared" si="2862"/>
        <v>489.50999999999993</v>
      </c>
      <c r="IL58" s="348">
        <f t="shared" si="2862"/>
        <v>506.99249999999995</v>
      </c>
      <c r="IM58" s="348">
        <f t="shared" si="2862"/>
        <v>524.47499999999991</v>
      </c>
      <c r="IN58" s="347">
        <f t="shared" ref="IN58:JR58" si="2863">+$AK$58*IN6</f>
        <v>17.482499999999995</v>
      </c>
      <c r="IO58" s="348">
        <f t="shared" si="2863"/>
        <v>34.964999999999989</v>
      </c>
      <c r="IP58" s="348">
        <f t="shared" si="2863"/>
        <v>52.447499999999984</v>
      </c>
      <c r="IQ58" s="348">
        <f t="shared" si="2863"/>
        <v>69.929999999999978</v>
      </c>
      <c r="IR58" s="348">
        <f t="shared" si="2863"/>
        <v>87.412499999999966</v>
      </c>
      <c r="IS58" s="348">
        <f t="shared" si="2863"/>
        <v>104.89499999999997</v>
      </c>
      <c r="IT58" s="348">
        <f t="shared" si="2863"/>
        <v>122.37749999999997</v>
      </c>
      <c r="IU58" s="348">
        <f t="shared" si="2863"/>
        <v>139.85999999999996</v>
      </c>
      <c r="IV58" s="348">
        <f t="shared" si="2863"/>
        <v>157.34249999999994</v>
      </c>
      <c r="IW58" s="348">
        <f t="shared" si="2863"/>
        <v>174.82499999999993</v>
      </c>
      <c r="IX58" s="348">
        <f t="shared" si="2863"/>
        <v>192.30749999999995</v>
      </c>
      <c r="IY58" s="348">
        <f t="shared" si="2863"/>
        <v>209.78999999999994</v>
      </c>
      <c r="IZ58" s="348">
        <f t="shared" si="2863"/>
        <v>227.27249999999992</v>
      </c>
      <c r="JA58" s="348">
        <f t="shared" si="2863"/>
        <v>244.75499999999994</v>
      </c>
      <c r="JB58" s="348">
        <f t="shared" si="2863"/>
        <v>262.2374999999999</v>
      </c>
      <c r="JC58" s="348">
        <f t="shared" si="2863"/>
        <v>279.71999999999991</v>
      </c>
      <c r="JD58" s="348">
        <f t="shared" si="2863"/>
        <v>297.20249999999993</v>
      </c>
      <c r="JE58" s="348">
        <f t="shared" si="2863"/>
        <v>314.68499999999989</v>
      </c>
      <c r="JF58" s="348">
        <f t="shared" si="2863"/>
        <v>332.1674999999999</v>
      </c>
      <c r="JG58" s="348">
        <f t="shared" si="2863"/>
        <v>349.64999999999986</v>
      </c>
      <c r="JH58" s="348">
        <f t="shared" si="2863"/>
        <v>367.13249999999988</v>
      </c>
      <c r="JI58" s="348">
        <f t="shared" si="2863"/>
        <v>384.6149999999999</v>
      </c>
      <c r="JJ58" s="348">
        <f t="shared" si="2863"/>
        <v>402.09749999999985</v>
      </c>
      <c r="JK58" s="348">
        <f t="shared" si="2863"/>
        <v>419.57999999999987</v>
      </c>
      <c r="JL58" s="348">
        <f t="shared" si="2863"/>
        <v>437.06249999999989</v>
      </c>
      <c r="JM58" s="348">
        <f t="shared" si="2863"/>
        <v>454.54499999999985</v>
      </c>
      <c r="JN58" s="348">
        <f t="shared" si="2863"/>
        <v>472.02749999999986</v>
      </c>
      <c r="JO58" s="348">
        <f t="shared" si="2863"/>
        <v>489.50999999999988</v>
      </c>
      <c r="JP58" s="348">
        <f t="shared" si="2863"/>
        <v>506.99249999999984</v>
      </c>
      <c r="JQ58" s="348">
        <f t="shared" si="2863"/>
        <v>524.4749999999998</v>
      </c>
      <c r="JR58" s="349">
        <f t="shared" si="2863"/>
        <v>541.95749999999987</v>
      </c>
      <c r="JS58" s="347">
        <f t="shared" ref="JS58:KW58" si="2864">+$AL$58*JS6</f>
        <v>17.482499999999995</v>
      </c>
      <c r="JT58" s="348">
        <f t="shared" si="2864"/>
        <v>34.964999999999989</v>
      </c>
      <c r="JU58" s="348">
        <f t="shared" si="2864"/>
        <v>52.447499999999984</v>
      </c>
      <c r="JV58" s="348">
        <f t="shared" si="2864"/>
        <v>69.929999999999978</v>
      </c>
      <c r="JW58" s="348">
        <f t="shared" si="2864"/>
        <v>87.412499999999966</v>
      </c>
      <c r="JX58" s="348">
        <f t="shared" si="2864"/>
        <v>104.89499999999997</v>
      </c>
      <c r="JY58" s="348">
        <f t="shared" si="2864"/>
        <v>122.37749999999997</v>
      </c>
      <c r="JZ58" s="348">
        <f t="shared" si="2864"/>
        <v>139.85999999999996</v>
      </c>
      <c r="KA58" s="348">
        <f t="shared" si="2864"/>
        <v>157.34249999999994</v>
      </c>
      <c r="KB58" s="348">
        <f t="shared" si="2864"/>
        <v>174.82499999999993</v>
      </c>
      <c r="KC58" s="348">
        <f t="shared" si="2864"/>
        <v>192.30749999999995</v>
      </c>
      <c r="KD58" s="348">
        <f t="shared" si="2864"/>
        <v>209.78999999999994</v>
      </c>
      <c r="KE58" s="348">
        <f t="shared" si="2864"/>
        <v>227.27249999999992</v>
      </c>
      <c r="KF58" s="348">
        <f t="shared" si="2864"/>
        <v>244.75499999999994</v>
      </c>
      <c r="KG58" s="348">
        <f t="shared" si="2864"/>
        <v>262.2374999999999</v>
      </c>
      <c r="KH58" s="348">
        <f t="shared" si="2864"/>
        <v>279.71999999999991</v>
      </c>
      <c r="KI58" s="348">
        <f t="shared" si="2864"/>
        <v>297.20249999999993</v>
      </c>
      <c r="KJ58" s="348">
        <f t="shared" si="2864"/>
        <v>314.68499999999989</v>
      </c>
      <c r="KK58" s="348">
        <f t="shared" si="2864"/>
        <v>332.1674999999999</v>
      </c>
      <c r="KL58" s="348">
        <f t="shared" si="2864"/>
        <v>349.64999999999986</v>
      </c>
      <c r="KM58" s="348">
        <f t="shared" si="2864"/>
        <v>367.13249999999988</v>
      </c>
      <c r="KN58" s="348">
        <f t="shared" si="2864"/>
        <v>384.6149999999999</v>
      </c>
      <c r="KO58" s="348">
        <f t="shared" si="2864"/>
        <v>402.09749999999985</v>
      </c>
      <c r="KP58" s="348">
        <f t="shared" si="2864"/>
        <v>419.57999999999987</v>
      </c>
      <c r="KQ58" s="348">
        <f t="shared" si="2864"/>
        <v>437.06249999999989</v>
      </c>
      <c r="KR58" s="348">
        <f t="shared" si="2864"/>
        <v>454.54499999999985</v>
      </c>
      <c r="KS58" s="348">
        <f t="shared" si="2864"/>
        <v>472.02749999999986</v>
      </c>
      <c r="KT58" s="348">
        <f t="shared" si="2864"/>
        <v>489.50999999999988</v>
      </c>
      <c r="KU58" s="348">
        <f t="shared" si="2864"/>
        <v>506.99249999999984</v>
      </c>
      <c r="KV58" s="348">
        <f t="shared" si="2864"/>
        <v>524.4749999999998</v>
      </c>
      <c r="KW58" s="349">
        <f t="shared" si="2864"/>
        <v>541.95749999999987</v>
      </c>
      <c r="KX58" s="347">
        <f t="shared" ref="KX58:MA58" si="2865">+$AM$58*KX6</f>
        <v>17.482499999999998</v>
      </c>
      <c r="KY58" s="348">
        <f t="shared" si="2865"/>
        <v>34.964999999999996</v>
      </c>
      <c r="KZ58" s="348">
        <f t="shared" si="2865"/>
        <v>52.447499999999991</v>
      </c>
      <c r="LA58" s="348">
        <f t="shared" si="2865"/>
        <v>69.929999999999993</v>
      </c>
      <c r="LB58" s="348">
        <f t="shared" si="2865"/>
        <v>87.412499999999994</v>
      </c>
      <c r="LC58" s="348">
        <f t="shared" si="2865"/>
        <v>104.89499999999998</v>
      </c>
      <c r="LD58" s="348">
        <f t="shared" si="2865"/>
        <v>122.37749999999998</v>
      </c>
      <c r="LE58" s="348">
        <f t="shared" si="2865"/>
        <v>139.85999999999999</v>
      </c>
      <c r="LF58" s="348">
        <f t="shared" si="2865"/>
        <v>157.34249999999997</v>
      </c>
      <c r="LG58" s="348">
        <f t="shared" si="2865"/>
        <v>174.82499999999999</v>
      </c>
      <c r="LH58" s="348">
        <f t="shared" si="2865"/>
        <v>192.30749999999998</v>
      </c>
      <c r="LI58" s="348">
        <f t="shared" si="2865"/>
        <v>209.78999999999996</v>
      </c>
      <c r="LJ58" s="348">
        <f t="shared" si="2865"/>
        <v>227.27249999999998</v>
      </c>
      <c r="LK58" s="348">
        <f t="shared" si="2865"/>
        <v>244.75499999999997</v>
      </c>
      <c r="LL58" s="348">
        <f t="shared" si="2865"/>
        <v>262.23749999999995</v>
      </c>
      <c r="LM58" s="348">
        <f t="shared" si="2865"/>
        <v>279.71999999999997</v>
      </c>
      <c r="LN58" s="348">
        <f t="shared" si="2865"/>
        <v>297.20249999999999</v>
      </c>
      <c r="LO58" s="348">
        <f t="shared" si="2865"/>
        <v>314.68499999999995</v>
      </c>
      <c r="LP58" s="348">
        <f t="shared" si="2865"/>
        <v>332.16749999999996</v>
      </c>
      <c r="LQ58" s="348">
        <f t="shared" si="2865"/>
        <v>349.65</v>
      </c>
      <c r="LR58" s="348">
        <f t="shared" si="2865"/>
        <v>367.13249999999994</v>
      </c>
      <c r="LS58" s="348">
        <f t="shared" si="2865"/>
        <v>384.61499999999995</v>
      </c>
      <c r="LT58" s="348">
        <f t="shared" si="2865"/>
        <v>402.09749999999997</v>
      </c>
      <c r="LU58" s="348">
        <f t="shared" si="2865"/>
        <v>419.57999999999993</v>
      </c>
      <c r="LV58" s="348">
        <f t="shared" si="2865"/>
        <v>437.06249999999994</v>
      </c>
      <c r="LW58" s="348">
        <f t="shared" si="2865"/>
        <v>454.54499999999996</v>
      </c>
      <c r="LX58" s="348">
        <f t="shared" si="2865"/>
        <v>472.02749999999997</v>
      </c>
      <c r="LY58" s="348">
        <f t="shared" si="2865"/>
        <v>489.50999999999993</v>
      </c>
      <c r="LZ58" s="348">
        <f t="shared" si="2865"/>
        <v>506.99249999999995</v>
      </c>
      <c r="MA58" s="348">
        <f t="shared" si="2865"/>
        <v>524.47499999999991</v>
      </c>
      <c r="MB58" s="347">
        <f t="shared" ref="MB58:NF58" si="2866">+$AN$58*MB6</f>
        <v>17.482499999999995</v>
      </c>
      <c r="MC58" s="348">
        <f t="shared" si="2866"/>
        <v>34.964999999999989</v>
      </c>
      <c r="MD58" s="348">
        <f t="shared" si="2866"/>
        <v>52.447499999999984</v>
      </c>
      <c r="ME58" s="348">
        <f t="shared" si="2866"/>
        <v>69.929999999999978</v>
      </c>
      <c r="MF58" s="348">
        <f t="shared" si="2866"/>
        <v>87.412499999999966</v>
      </c>
      <c r="MG58" s="348">
        <f t="shared" si="2866"/>
        <v>104.89499999999997</v>
      </c>
      <c r="MH58" s="348">
        <f t="shared" si="2866"/>
        <v>122.37749999999997</v>
      </c>
      <c r="MI58" s="348">
        <f t="shared" si="2866"/>
        <v>139.85999999999996</v>
      </c>
      <c r="MJ58" s="348">
        <f t="shared" si="2866"/>
        <v>157.34249999999994</v>
      </c>
      <c r="MK58" s="348">
        <f t="shared" si="2866"/>
        <v>174.82499999999993</v>
      </c>
      <c r="ML58" s="348">
        <f t="shared" si="2866"/>
        <v>192.30749999999995</v>
      </c>
      <c r="MM58" s="348">
        <f t="shared" si="2866"/>
        <v>209.78999999999994</v>
      </c>
      <c r="MN58" s="348">
        <f t="shared" si="2866"/>
        <v>227.27249999999992</v>
      </c>
      <c r="MO58" s="348">
        <f t="shared" si="2866"/>
        <v>244.75499999999994</v>
      </c>
      <c r="MP58" s="348">
        <f t="shared" si="2866"/>
        <v>262.2374999999999</v>
      </c>
      <c r="MQ58" s="348">
        <f t="shared" si="2866"/>
        <v>279.71999999999991</v>
      </c>
      <c r="MR58" s="348">
        <f t="shared" si="2866"/>
        <v>297.20249999999993</v>
      </c>
      <c r="MS58" s="348">
        <f t="shared" si="2866"/>
        <v>314.68499999999989</v>
      </c>
      <c r="MT58" s="348">
        <f t="shared" si="2866"/>
        <v>332.1674999999999</v>
      </c>
      <c r="MU58" s="348">
        <f t="shared" si="2866"/>
        <v>349.64999999999986</v>
      </c>
      <c r="MV58" s="348">
        <f t="shared" si="2866"/>
        <v>367.13249999999988</v>
      </c>
      <c r="MW58" s="348">
        <f t="shared" si="2866"/>
        <v>384.6149999999999</v>
      </c>
      <c r="MX58" s="348">
        <f t="shared" si="2866"/>
        <v>402.09749999999985</v>
      </c>
      <c r="MY58" s="348">
        <f t="shared" si="2866"/>
        <v>419.57999999999987</v>
      </c>
      <c r="MZ58" s="348">
        <f t="shared" si="2866"/>
        <v>437.06249999999989</v>
      </c>
      <c r="NA58" s="348">
        <f t="shared" si="2866"/>
        <v>454.54499999999985</v>
      </c>
      <c r="NB58" s="348">
        <f t="shared" si="2866"/>
        <v>472.02749999999986</v>
      </c>
      <c r="NC58" s="348">
        <f t="shared" si="2866"/>
        <v>489.50999999999988</v>
      </c>
      <c r="ND58" s="348">
        <f t="shared" si="2866"/>
        <v>506.99249999999984</v>
      </c>
      <c r="NE58" s="348">
        <f t="shared" si="2866"/>
        <v>524.4749999999998</v>
      </c>
      <c r="NF58" s="348">
        <f t="shared" si="2866"/>
        <v>541.95749999999987</v>
      </c>
      <c r="NG58" s="347">
        <f t="shared" ref="NG58:OP58" si="2867">+$AO$58*NG6</f>
        <v>17.482500000000002</v>
      </c>
      <c r="NH58" s="348">
        <f t="shared" si="2867"/>
        <v>34.965000000000003</v>
      </c>
      <c r="NI58" s="348">
        <f t="shared" si="2867"/>
        <v>52.447500000000005</v>
      </c>
      <c r="NJ58" s="348">
        <f t="shared" si="2867"/>
        <v>69.930000000000007</v>
      </c>
      <c r="NK58" s="348">
        <f t="shared" si="2867"/>
        <v>87.412500000000009</v>
      </c>
      <c r="NL58" s="348">
        <f t="shared" si="2867"/>
        <v>104.89500000000001</v>
      </c>
      <c r="NM58" s="348">
        <f t="shared" si="2867"/>
        <v>122.37750000000001</v>
      </c>
      <c r="NN58" s="348">
        <f t="shared" si="2867"/>
        <v>139.86000000000001</v>
      </c>
      <c r="NO58" s="348">
        <f t="shared" si="2867"/>
        <v>157.34250000000003</v>
      </c>
      <c r="NP58" s="348">
        <f t="shared" si="2867"/>
        <v>174.82500000000002</v>
      </c>
      <c r="NQ58" s="348">
        <f t="shared" si="2867"/>
        <v>192.3075</v>
      </c>
      <c r="NR58" s="348">
        <f t="shared" si="2867"/>
        <v>209.79000000000002</v>
      </c>
      <c r="NS58" s="348">
        <f t="shared" si="2867"/>
        <v>227.27250000000004</v>
      </c>
      <c r="NT58" s="348">
        <f t="shared" si="2867"/>
        <v>244.75500000000002</v>
      </c>
      <c r="NU58" s="348">
        <f t="shared" si="2867"/>
        <v>262.23750000000001</v>
      </c>
      <c r="NV58" s="348">
        <f t="shared" si="2867"/>
        <v>279.72000000000003</v>
      </c>
      <c r="NW58" s="348">
        <f t="shared" si="2867"/>
        <v>297.20250000000004</v>
      </c>
      <c r="NX58" s="348">
        <f t="shared" si="2867"/>
        <v>314.68500000000006</v>
      </c>
      <c r="NY58" s="348">
        <f t="shared" si="2867"/>
        <v>332.16750000000002</v>
      </c>
      <c r="NZ58" s="348">
        <f t="shared" si="2867"/>
        <v>349.65000000000003</v>
      </c>
      <c r="OA58" s="348">
        <f t="shared" si="2867"/>
        <v>367.13250000000005</v>
      </c>
      <c r="OB58" s="348">
        <f t="shared" si="2867"/>
        <v>384.61500000000001</v>
      </c>
      <c r="OC58" s="348">
        <f t="shared" si="2867"/>
        <v>402.09750000000003</v>
      </c>
      <c r="OD58" s="348">
        <f t="shared" si="2867"/>
        <v>419.58000000000004</v>
      </c>
      <c r="OE58" s="348">
        <f t="shared" si="2867"/>
        <v>437.06250000000006</v>
      </c>
      <c r="OF58" s="348">
        <f t="shared" si="2867"/>
        <v>454.54500000000007</v>
      </c>
      <c r="OG58" s="348">
        <f t="shared" si="2867"/>
        <v>472.02750000000003</v>
      </c>
      <c r="OH58" s="348">
        <f t="shared" si="2867"/>
        <v>489.51000000000005</v>
      </c>
      <c r="OI58" s="348">
        <f t="shared" si="2867"/>
        <v>506.99250000000006</v>
      </c>
      <c r="OJ58" s="348">
        <f t="shared" si="2867"/>
        <v>524.47500000000002</v>
      </c>
      <c r="OK58" s="348">
        <f t="shared" si="2867"/>
        <v>541.9575000000001</v>
      </c>
      <c r="OL58" s="348">
        <f t="shared" si="2867"/>
        <v>559.44000000000005</v>
      </c>
      <c r="OM58" s="348">
        <f t="shared" si="2867"/>
        <v>576.92250000000001</v>
      </c>
      <c r="ON58" s="348">
        <f t="shared" si="2867"/>
        <v>594.40500000000009</v>
      </c>
      <c r="OO58" s="348">
        <f t="shared" si="2867"/>
        <v>611.88750000000005</v>
      </c>
      <c r="OP58" s="349">
        <f t="shared" si="2867"/>
        <v>629.37000000000012</v>
      </c>
      <c r="OQ58" s="348">
        <f>+AP58/AP6</f>
        <v>8.7412499999999973</v>
      </c>
      <c r="OR58" s="348">
        <f t="shared" ref="OR58:RC58" si="2868">+AQ58/AQ6</f>
        <v>8.7412499999999973</v>
      </c>
      <c r="OS58" s="348">
        <f t="shared" si="2868"/>
        <v>8.7412499999999973</v>
      </c>
      <c r="OT58" s="348">
        <f t="shared" si="2868"/>
        <v>8.7412499999999973</v>
      </c>
      <c r="OU58" s="348">
        <f t="shared" si="2868"/>
        <v>8.7412499999999973</v>
      </c>
      <c r="OV58" s="348">
        <f t="shared" si="2868"/>
        <v>8.7412499999999973</v>
      </c>
      <c r="OW58" s="348">
        <f t="shared" si="2868"/>
        <v>8.7412499999999973</v>
      </c>
      <c r="OX58" s="348">
        <f t="shared" si="2868"/>
        <v>8.7412499999999973</v>
      </c>
      <c r="OY58" s="348">
        <f t="shared" si="2868"/>
        <v>8.7412499999999973</v>
      </c>
      <c r="OZ58" s="348">
        <f t="shared" si="2868"/>
        <v>8.7412499999999973</v>
      </c>
      <c r="PA58" s="348">
        <f t="shared" si="2868"/>
        <v>8.7412499999999973</v>
      </c>
      <c r="PB58" s="348">
        <f t="shared" si="2868"/>
        <v>8.7412499999999973</v>
      </c>
      <c r="PC58" s="348">
        <f t="shared" si="2868"/>
        <v>8.7412499999999973</v>
      </c>
      <c r="PD58" s="348">
        <f t="shared" si="2868"/>
        <v>8.7412499999999973</v>
      </c>
      <c r="PE58" s="348">
        <f t="shared" si="2868"/>
        <v>8.7412499999999973</v>
      </c>
      <c r="PF58" s="348">
        <f t="shared" si="2868"/>
        <v>8.7412499999999973</v>
      </c>
      <c r="PG58" s="348">
        <f t="shared" si="2868"/>
        <v>8.7412499999999973</v>
      </c>
      <c r="PH58" s="348">
        <f t="shared" si="2868"/>
        <v>8.7412499999999973</v>
      </c>
      <c r="PI58" s="348">
        <f t="shared" si="2868"/>
        <v>8.7412499999999973</v>
      </c>
      <c r="PJ58" s="348">
        <f t="shared" si="2868"/>
        <v>8.7412499999999973</v>
      </c>
      <c r="PK58" s="348">
        <f t="shared" si="2868"/>
        <v>8.7412499999999973</v>
      </c>
      <c r="PL58" s="348">
        <f t="shared" si="2868"/>
        <v>8.7412499999999973</v>
      </c>
      <c r="PM58" s="348">
        <f t="shared" si="2868"/>
        <v>8.7412499999999973</v>
      </c>
      <c r="PN58" s="348">
        <f t="shared" si="2868"/>
        <v>8.7412499999999973</v>
      </c>
      <c r="PO58" s="348">
        <f t="shared" si="2868"/>
        <v>8.7412499999999973</v>
      </c>
      <c r="PP58" s="348">
        <f t="shared" si="2868"/>
        <v>8.7412499999999973</v>
      </c>
      <c r="PQ58" s="348">
        <f t="shared" si="2868"/>
        <v>8.7412499999999973</v>
      </c>
      <c r="PR58" s="348">
        <f t="shared" si="2868"/>
        <v>8.7412499999999973</v>
      </c>
      <c r="PS58" s="348">
        <f t="shared" si="2868"/>
        <v>8.7412499999999973</v>
      </c>
      <c r="PT58" s="348">
        <f t="shared" si="2868"/>
        <v>8.7412499999999973</v>
      </c>
      <c r="PU58" s="348">
        <f t="shared" si="2868"/>
        <v>8.7412499999999973</v>
      </c>
      <c r="PV58" s="348">
        <f t="shared" si="2868"/>
        <v>8.7412499999999973</v>
      </c>
      <c r="PW58" s="348">
        <f t="shared" si="2868"/>
        <v>8.7412499999999973</v>
      </c>
      <c r="PX58" s="348">
        <f t="shared" si="2868"/>
        <v>8.7412499999999973</v>
      </c>
      <c r="PY58" s="348">
        <f t="shared" si="2868"/>
        <v>8.7412499999999973</v>
      </c>
      <c r="PZ58" s="348">
        <f t="shared" si="2868"/>
        <v>8.7412499999999973</v>
      </c>
      <c r="QA58" s="348">
        <f t="shared" si="2868"/>
        <v>8.7412499999999973</v>
      </c>
      <c r="QB58" s="348">
        <f t="shared" si="2868"/>
        <v>8.7412499999999973</v>
      </c>
      <c r="QC58" s="348">
        <f t="shared" si="2868"/>
        <v>8.7412499999999973</v>
      </c>
      <c r="QD58" s="348">
        <f t="shared" si="2868"/>
        <v>8.7412499999999973</v>
      </c>
      <c r="QE58" s="348">
        <f t="shared" si="2868"/>
        <v>8.7412499999999973</v>
      </c>
      <c r="QF58" s="348">
        <f t="shared" si="2868"/>
        <v>8.7412499999999973</v>
      </c>
      <c r="QG58" s="348">
        <f t="shared" si="2868"/>
        <v>8.7412499999999973</v>
      </c>
      <c r="QH58" s="348">
        <f t="shared" si="2868"/>
        <v>8.7412499999999973</v>
      </c>
      <c r="QI58" s="348">
        <f t="shared" si="2868"/>
        <v>8.7412499999999973</v>
      </c>
      <c r="QJ58" s="348">
        <f t="shared" si="2868"/>
        <v>8.7412499999999973</v>
      </c>
      <c r="QK58" s="348">
        <f t="shared" si="2868"/>
        <v>8.7412499999999973</v>
      </c>
      <c r="QL58" s="348">
        <f t="shared" si="2868"/>
        <v>8.7412499999999973</v>
      </c>
      <c r="QM58" s="348">
        <f t="shared" si="2868"/>
        <v>8.7412499999999973</v>
      </c>
      <c r="QN58" s="348">
        <f t="shared" si="2868"/>
        <v>8.7412499999999973</v>
      </c>
      <c r="QO58" s="348">
        <f t="shared" si="2868"/>
        <v>8.7412499999999973</v>
      </c>
      <c r="QP58" s="348">
        <f t="shared" si="2868"/>
        <v>8.7412499999999973</v>
      </c>
      <c r="QQ58" s="348">
        <f t="shared" si="2868"/>
        <v>8.7412499999999973</v>
      </c>
      <c r="QR58" s="348">
        <f t="shared" si="2868"/>
        <v>8.7412499999999973</v>
      </c>
      <c r="QS58" s="348">
        <f t="shared" si="2868"/>
        <v>8.7412499999999973</v>
      </c>
      <c r="QT58" s="348">
        <f t="shared" si="2868"/>
        <v>8.7412499999999973</v>
      </c>
      <c r="QU58" s="348">
        <f t="shared" si="2868"/>
        <v>8.7412499999999973</v>
      </c>
      <c r="QV58" s="348">
        <f t="shared" si="2868"/>
        <v>8.7412499999999973</v>
      </c>
      <c r="QW58" s="348">
        <f t="shared" si="2868"/>
        <v>8.7412499999999973</v>
      </c>
      <c r="QX58" s="348">
        <f t="shared" si="2868"/>
        <v>8.7412499999999973</v>
      </c>
      <c r="QY58" s="348">
        <f t="shared" si="2868"/>
        <v>8.7412499999999973</v>
      </c>
      <c r="QZ58" s="348">
        <f t="shared" si="2868"/>
        <v>8.7412499999999973</v>
      </c>
      <c r="RA58" s="348">
        <f t="shared" si="2868"/>
        <v>8.7412499999999973</v>
      </c>
      <c r="RB58" s="348">
        <f t="shared" si="2868"/>
        <v>8.7412499999999973</v>
      </c>
      <c r="RC58" s="348">
        <f t="shared" si="2868"/>
        <v>8.7412499999999973</v>
      </c>
      <c r="RD58" s="348">
        <f t="shared" ref="RD58:TO58" si="2869">+DC58/DC6</f>
        <v>8.7412499999999973</v>
      </c>
      <c r="RE58" s="348">
        <f t="shared" si="2869"/>
        <v>8.7412499999999973</v>
      </c>
      <c r="RF58" s="348">
        <f t="shared" si="2869"/>
        <v>8.7412499999999973</v>
      </c>
      <c r="RG58" s="348">
        <f t="shared" si="2869"/>
        <v>8.7412499999999973</v>
      </c>
      <c r="RH58" s="348">
        <f t="shared" si="2869"/>
        <v>8.7412499999999973</v>
      </c>
      <c r="RI58" s="348">
        <f t="shared" si="2869"/>
        <v>8.7412499999999973</v>
      </c>
      <c r="RJ58" s="348">
        <f t="shared" si="2869"/>
        <v>8.7412499999999973</v>
      </c>
      <c r="RK58" s="348">
        <f t="shared" si="2869"/>
        <v>8.7412499999999973</v>
      </c>
      <c r="RL58" s="348">
        <f t="shared" si="2869"/>
        <v>8.7412499999999973</v>
      </c>
      <c r="RM58" s="348">
        <f t="shared" si="2869"/>
        <v>8.7412499999999973</v>
      </c>
      <c r="RN58" s="348">
        <f t="shared" si="2869"/>
        <v>8.7412499999999973</v>
      </c>
      <c r="RO58" s="348">
        <f t="shared" si="2869"/>
        <v>8.7412499999999973</v>
      </c>
      <c r="RP58" s="348">
        <f t="shared" si="2869"/>
        <v>8.7412499999999973</v>
      </c>
      <c r="RQ58" s="348">
        <f t="shared" si="2869"/>
        <v>8.7412499999999973</v>
      </c>
      <c r="RR58" s="348">
        <f t="shared" si="2869"/>
        <v>8.7412499999999973</v>
      </c>
      <c r="RS58" s="348">
        <f t="shared" si="2869"/>
        <v>8.7412499999999973</v>
      </c>
      <c r="RT58" s="348">
        <f t="shared" si="2869"/>
        <v>8.7412499999999973</v>
      </c>
      <c r="RU58" s="348">
        <f t="shared" si="2869"/>
        <v>8.7412499999999973</v>
      </c>
      <c r="RV58" s="348">
        <f t="shared" si="2869"/>
        <v>8.7412499999999973</v>
      </c>
      <c r="RW58" s="348">
        <f t="shared" si="2869"/>
        <v>12.660393667137095</v>
      </c>
      <c r="RX58" s="348">
        <f t="shared" si="2869"/>
        <v>12.660393667137095</v>
      </c>
      <c r="RY58" s="348">
        <f t="shared" si="2869"/>
        <v>12.660393667137095</v>
      </c>
      <c r="RZ58" s="348">
        <f t="shared" si="2869"/>
        <v>12.660393667137095</v>
      </c>
      <c r="SA58" s="348">
        <f t="shared" si="2869"/>
        <v>12.660393667137095</v>
      </c>
      <c r="SB58" s="348">
        <f t="shared" si="2869"/>
        <v>12.660393667137095</v>
      </c>
      <c r="SC58" s="348">
        <f t="shared" si="2869"/>
        <v>12.660393667137095</v>
      </c>
      <c r="SD58" s="348">
        <f t="shared" si="2869"/>
        <v>12.660393667137095</v>
      </c>
      <c r="SE58" s="348">
        <f t="shared" si="2869"/>
        <v>12.660393667137095</v>
      </c>
      <c r="SF58" s="348">
        <f t="shared" si="2869"/>
        <v>12.660393667137095</v>
      </c>
      <c r="SG58" s="348">
        <f t="shared" si="2869"/>
        <v>12.660393667137095</v>
      </c>
      <c r="SH58" s="348">
        <f t="shared" si="2869"/>
        <v>12.660393667137095</v>
      </c>
      <c r="SI58" s="348">
        <f t="shared" si="2869"/>
        <v>12.660393667137097</v>
      </c>
      <c r="SJ58" s="348">
        <f t="shared" si="2869"/>
        <v>12.660393667137095</v>
      </c>
      <c r="SK58" s="348">
        <f t="shared" si="2869"/>
        <v>12.660393667137095</v>
      </c>
      <c r="SL58" s="348">
        <f t="shared" si="2869"/>
        <v>12.660393667137095</v>
      </c>
      <c r="SM58" s="348">
        <f t="shared" si="2869"/>
        <v>12.660393667137095</v>
      </c>
      <c r="SN58" s="348">
        <f t="shared" si="2869"/>
        <v>12.660393667137095</v>
      </c>
      <c r="SO58" s="348">
        <f t="shared" si="2869"/>
        <v>12.660393667137095</v>
      </c>
      <c r="SP58" s="348">
        <f t="shared" si="2869"/>
        <v>12.660393667137095</v>
      </c>
      <c r="SQ58" s="348">
        <f t="shared" si="2869"/>
        <v>12.660393667137095</v>
      </c>
      <c r="SR58" s="348">
        <f t="shared" si="2869"/>
        <v>12.660393667137095</v>
      </c>
      <c r="SS58" s="348">
        <f t="shared" si="2869"/>
        <v>12.660393667137095</v>
      </c>
      <c r="ST58" s="348">
        <f t="shared" si="2869"/>
        <v>12.660393667137095</v>
      </c>
      <c r="SU58" s="348">
        <f t="shared" si="2869"/>
        <v>12.660393667137095</v>
      </c>
      <c r="SV58" s="348">
        <f t="shared" si="2869"/>
        <v>12.660393667137097</v>
      </c>
      <c r="SW58" s="348">
        <f t="shared" si="2869"/>
        <v>12.660393667137093</v>
      </c>
      <c r="SX58" s="348">
        <f t="shared" si="2869"/>
        <v>12.660393667137095</v>
      </c>
      <c r="SY58" s="348">
        <f t="shared" si="2869"/>
        <v>12.660393667137095</v>
      </c>
      <c r="SZ58" s="348">
        <f t="shared" si="2869"/>
        <v>12.660393667137095</v>
      </c>
      <c r="TA58" s="348">
        <f t="shared" si="2869"/>
        <v>12.660393667137095</v>
      </c>
      <c r="TB58" s="348">
        <f t="shared" si="2869"/>
        <v>13.111874999999998</v>
      </c>
      <c r="TC58" s="348">
        <f t="shared" si="2869"/>
        <v>13.111874999999998</v>
      </c>
      <c r="TD58" s="348">
        <f t="shared" si="2869"/>
        <v>13.111874999999998</v>
      </c>
      <c r="TE58" s="348">
        <f t="shared" si="2869"/>
        <v>13.111874999999998</v>
      </c>
      <c r="TF58" s="348">
        <f t="shared" si="2869"/>
        <v>13.111874999999998</v>
      </c>
      <c r="TG58" s="348">
        <f t="shared" si="2869"/>
        <v>13.111874999999998</v>
      </c>
      <c r="TH58" s="348">
        <f t="shared" si="2869"/>
        <v>13.111874999999998</v>
      </c>
      <c r="TI58" s="348">
        <f t="shared" si="2869"/>
        <v>13.111874999999998</v>
      </c>
      <c r="TJ58" s="348">
        <f t="shared" si="2869"/>
        <v>13.111874999999998</v>
      </c>
      <c r="TK58" s="348">
        <f t="shared" si="2869"/>
        <v>13.111874999999998</v>
      </c>
      <c r="TL58" s="348">
        <f t="shared" si="2869"/>
        <v>13.111874999999998</v>
      </c>
      <c r="TM58" s="348">
        <f t="shared" si="2869"/>
        <v>13.111874999999998</v>
      </c>
      <c r="TN58" s="348">
        <f t="shared" si="2869"/>
        <v>13.111874999999998</v>
      </c>
      <c r="TO58" s="348">
        <f t="shared" si="2869"/>
        <v>13.111874999999998</v>
      </c>
      <c r="TP58" s="348">
        <f t="shared" ref="TP58:WA58" si="2870">+FO58/FO6</f>
        <v>13.111874999999998</v>
      </c>
      <c r="TQ58" s="348">
        <f t="shared" si="2870"/>
        <v>13.111874999999998</v>
      </c>
      <c r="TR58" s="348">
        <f t="shared" si="2870"/>
        <v>13.111874999999998</v>
      </c>
      <c r="TS58" s="348">
        <f t="shared" si="2870"/>
        <v>13.111874999999998</v>
      </c>
      <c r="TT58" s="348">
        <f t="shared" si="2870"/>
        <v>13.111874999999998</v>
      </c>
      <c r="TU58" s="348">
        <f t="shared" si="2870"/>
        <v>13.111874999999998</v>
      </c>
      <c r="TV58" s="348">
        <f t="shared" si="2870"/>
        <v>13.111874999999998</v>
      </c>
      <c r="TW58" s="348">
        <f t="shared" si="2870"/>
        <v>13.111874999999998</v>
      </c>
      <c r="TX58" s="348">
        <f t="shared" si="2870"/>
        <v>13.111874999999998</v>
      </c>
      <c r="TY58" s="348">
        <f t="shared" si="2870"/>
        <v>13.111874999999998</v>
      </c>
      <c r="TZ58" s="348">
        <f t="shared" si="2870"/>
        <v>13.111874999999998</v>
      </c>
      <c r="UA58" s="348">
        <f t="shared" si="2870"/>
        <v>13.111874999999998</v>
      </c>
      <c r="UB58" s="348">
        <f t="shared" si="2870"/>
        <v>13.111874999999998</v>
      </c>
      <c r="UC58" s="348">
        <f t="shared" si="2870"/>
        <v>13.111874999999998</v>
      </c>
      <c r="UD58" s="348">
        <f t="shared" si="2870"/>
        <v>13.111874999999998</v>
      </c>
      <c r="UE58" s="348">
        <f t="shared" si="2870"/>
        <v>13.111874999999998</v>
      </c>
      <c r="UF58" s="348">
        <f t="shared" si="2870"/>
        <v>13.111874999999996</v>
      </c>
      <c r="UG58" s="348">
        <f t="shared" si="2870"/>
        <v>13.111874999999996</v>
      </c>
      <c r="UH58" s="348">
        <f t="shared" si="2870"/>
        <v>13.111874999999996</v>
      </c>
      <c r="UI58" s="348">
        <f t="shared" si="2870"/>
        <v>13.111874999999996</v>
      </c>
      <c r="UJ58" s="348">
        <f t="shared" si="2870"/>
        <v>13.111874999999994</v>
      </c>
      <c r="UK58" s="348">
        <f t="shared" si="2870"/>
        <v>13.111874999999996</v>
      </c>
      <c r="UL58" s="348">
        <f t="shared" si="2870"/>
        <v>13.111874999999996</v>
      </c>
      <c r="UM58" s="348">
        <f t="shared" si="2870"/>
        <v>13.111874999999996</v>
      </c>
      <c r="UN58" s="348">
        <f t="shared" si="2870"/>
        <v>13.111874999999996</v>
      </c>
      <c r="UO58" s="348">
        <f t="shared" si="2870"/>
        <v>13.111874999999994</v>
      </c>
      <c r="UP58" s="348">
        <f t="shared" si="2870"/>
        <v>13.111874999999996</v>
      </c>
      <c r="UQ58" s="348">
        <f t="shared" si="2870"/>
        <v>13.111874999999996</v>
      </c>
      <c r="UR58" s="348">
        <f t="shared" si="2870"/>
        <v>13.111874999999996</v>
      </c>
      <c r="US58" s="348">
        <f t="shared" si="2870"/>
        <v>13.111874999999996</v>
      </c>
      <c r="UT58" s="348">
        <f t="shared" si="2870"/>
        <v>13.111874999999996</v>
      </c>
      <c r="UU58" s="348">
        <f t="shared" si="2870"/>
        <v>13.111874999999996</v>
      </c>
      <c r="UV58" s="348">
        <f t="shared" si="2870"/>
        <v>13.111874999999996</v>
      </c>
      <c r="UW58" s="348">
        <f t="shared" si="2870"/>
        <v>13.111874999999996</v>
      </c>
      <c r="UX58" s="348">
        <f t="shared" si="2870"/>
        <v>13.111874999999996</v>
      </c>
      <c r="UY58" s="348">
        <f t="shared" si="2870"/>
        <v>13.111874999999994</v>
      </c>
      <c r="UZ58" s="348">
        <f t="shared" si="2870"/>
        <v>13.111874999999994</v>
      </c>
      <c r="VA58" s="348">
        <f t="shared" si="2870"/>
        <v>13.111874999999996</v>
      </c>
      <c r="VB58" s="348">
        <f t="shared" si="2870"/>
        <v>13.111874999999996</v>
      </c>
      <c r="VC58" s="348">
        <f t="shared" si="2870"/>
        <v>13.111874999999996</v>
      </c>
      <c r="VD58" s="348">
        <f t="shared" si="2870"/>
        <v>13.111874999999996</v>
      </c>
      <c r="VE58" s="348">
        <f t="shared" si="2870"/>
        <v>13.111874999999996</v>
      </c>
      <c r="VF58" s="348">
        <f t="shared" si="2870"/>
        <v>13.111874999999996</v>
      </c>
      <c r="VG58" s="348">
        <f t="shared" si="2870"/>
        <v>13.111874999999996</v>
      </c>
      <c r="VH58" s="348">
        <f t="shared" si="2870"/>
        <v>13.111874999999996</v>
      </c>
      <c r="VI58" s="348">
        <f t="shared" si="2870"/>
        <v>13.111874999999996</v>
      </c>
      <c r="VJ58" s="348">
        <f t="shared" si="2870"/>
        <v>13.111874999999996</v>
      </c>
      <c r="VK58" s="348">
        <f t="shared" si="2870"/>
        <v>17.482499999999998</v>
      </c>
      <c r="VL58" s="348">
        <f t="shared" si="2870"/>
        <v>17.482499999999998</v>
      </c>
      <c r="VM58" s="348">
        <f t="shared" si="2870"/>
        <v>17.482499999999998</v>
      </c>
      <c r="VN58" s="348">
        <f t="shared" si="2870"/>
        <v>17.482499999999998</v>
      </c>
      <c r="VO58" s="348">
        <f t="shared" si="2870"/>
        <v>17.482499999999998</v>
      </c>
      <c r="VP58" s="348">
        <f t="shared" si="2870"/>
        <v>17.482499999999998</v>
      </c>
      <c r="VQ58" s="348">
        <f t="shared" si="2870"/>
        <v>17.482499999999998</v>
      </c>
      <c r="VR58" s="348">
        <f t="shared" si="2870"/>
        <v>17.482499999999998</v>
      </c>
      <c r="VS58" s="348">
        <f t="shared" si="2870"/>
        <v>17.482499999999998</v>
      </c>
      <c r="VT58" s="348">
        <f t="shared" si="2870"/>
        <v>17.482499999999998</v>
      </c>
      <c r="VU58" s="348">
        <f t="shared" si="2870"/>
        <v>17.482499999999998</v>
      </c>
      <c r="VV58" s="348">
        <f t="shared" si="2870"/>
        <v>17.482499999999998</v>
      </c>
      <c r="VW58" s="348">
        <f t="shared" si="2870"/>
        <v>17.482499999999998</v>
      </c>
      <c r="VX58" s="348">
        <f t="shared" si="2870"/>
        <v>17.482499999999998</v>
      </c>
      <c r="VY58" s="348">
        <f t="shared" si="2870"/>
        <v>17.482499999999998</v>
      </c>
      <c r="VZ58" s="348">
        <f t="shared" si="2870"/>
        <v>17.482499999999998</v>
      </c>
      <c r="WA58" s="348">
        <f t="shared" si="2870"/>
        <v>17.482499999999998</v>
      </c>
      <c r="WB58" s="348">
        <f t="shared" ref="WB58:YM58" si="2871">+IA58/IA6</f>
        <v>17.482499999999998</v>
      </c>
      <c r="WC58" s="348">
        <f t="shared" si="2871"/>
        <v>17.482499999999998</v>
      </c>
      <c r="WD58" s="348">
        <f t="shared" si="2871"/>
        <v>17.482499999999998</v>
      </c>
      <c r="WE58" s="348">
        <f t="shared" si="2871"/>
        <v>17.482499999999998</v>
      </c>
      <c r="WF58" s="348">
        <f t="shared" si="2871"/>
        <v>17.482499999999998</v>
      </c>
      <c r="WG58" s="348">
        <f t="shared" si="2871"/>
        <v>17.482499999999998</v>
      </c>
      <c r="WH58" s="348">
        <f t="shared" si="2871"/>
        <v>17.482499999999998</v>
      </c>
      <c r="WI58" s="348">
        <f t="shared" si="2871"/>
        <v>17.482499999999998</v>
      </c>
      <c r="WJ58" s="348">
        <f t="shared" si="2871"/>
        <v>17.482499999999998</v>
      </c>
      <c r="WK58" s="348">
        <f t="shared" si="2871"/>
        <v>17.482499999999998</v>
      </c>
      <c r="WL58" s="348">
        <f t="shared" si="2871"/>
        <v>17.482499999999998</v>
      </c>
      <c r="WM58" s="348">
        <f t="shared" si="2871"/>
        <v>17.482499999999998</v>
      </c>
      <c r="WN58" s="348">
        <f t="shared" si="2871"/>
        <v>17.482499999999998</v>
      </c>
      <c r="WO58" s="348">
        <f t="shared" si="2871"/>
        <v>17.482499999999995</v>
      </c>
      <c r="WP58" s="348">
        <f t="shared" si="2871"/>
        <v>17.482499999999995</v>
      </c>
      <c r="WQ58" s="348">
        <f t="shared" si="2871"/>
        <v>17.482499999999995</v>
      </c>
      <c r="WR58" s="348">
        <f t="shared" si="2871"/>
        <v>17.482499999999995</v>
      </c>
      <c r="WS58" s="348">
        <f t="shared" si="2871"/>
        <v>17.482499999999995</v>
      </c>
      <c r="WT58" s="348">
        <f t="shared" si="2871"/>
        <v>17.482499999999995</v>
      </c>
      <c r="WU58" s="348">
        <f t="shared" si="2871"/>
        <v>17.482499999999995</v>
      </c>
      <c r="WV58" s="348">
        <f t="shared" si="2871"/>
        <v>17.482499999999995</v>
      </c>
      <c r="WW58" s="348">
        <f t="shared" si="2871"/>
        <v>17.482499999999995</v>
      </c>
      <c r="WX58" s="348">
        <f t="shared" si="2871"/>
        <v>17.482499999999995</v>
      </c>
      <c r="WY58" s="348">
        <f t="shared" si="2871"/>
        <v>17.482499999999995</v>
      </c>
      <c r="WZ58" s="348">
        <f t="shared" si="2871"/>
        <v>17.482499999999995</v>
      </c>
      <c r="XA58" s="348">
        <f t="shared" si="2871"/>
        <v>17.482499999999995</v>
      </c>
      <c r="XB58" s="348">
        <f t="shared" si="2871"/>
        <v>17.482499999999995</v>
      </c>
      <c r="XC58" s="348">
        <f t="shared" si="2871"/>
        <v>17.482499999999995</v>
      </c>
      <c r="XD58" s="348">
        <f t="shared" si="2871"/>
        <v>17.482499999999995</v>
      </c>
      <c r="XE58" s="348">
        <f t="shared" si="2871"/>
        <v>17.482499999999995</v>
      </c>
      <c r="XF58" s="348">
        <f t="shared" si="2871"/>
        <v>17.482499999999995</v>
      </c>
      <c r="XG58" s="348">
        <f t="shared" si="2871"/>
        <v>17.482499999999995</v>
      </c>
      <c r="XH58" s="348">
        <f t="shared" si="2871"/>
        <v>17.482499999999995</v>
      </c>
      <c r="XI58" s="348">
        <f t="shared" si="2871"/>
        <v>17.482499999999995</v>
      </c>
      <c r="XJ58" s="348">
        <f t="shared" si="2871"/>
        <v>17.482499999999995</v>
      </c>
      <c r="XK58" s="348">
        <f t="shared" si="2871"/>
        <v>17.482499999999995</v>
      </c>
      <c r="XL58" s="348">
        <f t="shared" si="2871"/>
        <v>17.482499999999995</v>
      </c>
      <c r="XM58" s="348">
        <f t="shared" si="2871"/>
        <v>17.482499999999995</v>
      </c>
      <c r="XN58" s="348">
        <f t="shared" si="2871"/>
        <v>17.482499999999995</v>
      </c>
      <c r="XO58" s="348">
        <f t="shared" si="2871"/>
        <v>17.482499999999995</v>
      </c>
      <c r="XP58" s="348">
        <f t="shared" si="2871"/>
        <v>17.482499999999995</v>
      </c>
      <c r="XQ58" s="348">
        <f t="shared" si="2871"/>
        <v>17.482499999999995</v>
      </c>
      <c r="XR58" s="348">
        <f t="shared" si="2871"/>
        <v>17.482499999999995</v>
      </c>
      <c r="XS58" s="348">
        <f t="shared" si="2871"/>
        <v>17.482499999999995</v>
      </c>
      <c r="XT58" s="348">
        <f t="shared" si="2871"/>
        <v>17.482499999999995</v>
      </c>
      <c r="XU58" s="348">
        <f t="shared" si="2871"/>
        <v>17.482499999999995</v>
      </c>
      <c r="XV58" s="348">
        <f t="shared" si="2871"/>
        <v>17.482499999999995</v>
      </c>
      <c r="XW58" s="348">
        <f t="shared" si="2871"/>
        <v>17.482499999999995</v>
      </c>
      <c r="XX58" s="348">
        <f t="shared" si="2871"/>
        <v>17.482499999999995</v>
      </c>
      <c r="XY58" s="348">
        <f t="shared" si="2871"/>
        <v>17.482499999999995</v>
      </c>
      <c r="XZ58" s="348">
        <f t="shared" si="2871"/>
        <v>17.482499999999995</v>
      </c>
      <c r="YA58" s="348">
        <f t="shared" si="2871"/>
        <v>17.482499999999995</v>
      </c>
      <c r="YB58" s="348">
        <f t="shared" si="2871"/>
        <v>17.482499999999995</v>
      </c>
      <c r="YC58" s="348">
        <f t="shared" si="2871"/>
        <v>17.482499999999995</v>
      </c>
      <c r="YD58" s="348">
        <f t="shared" si="2871"/>
        <v>17.482499999999995</v>
      </c>
      <c r="YE58" s="348">
        <f t="shared" si="2871"/>
        <v>17.482499999999995</v>
      </c>
      <c r="YF58" s="348">
        <f t="shared" si="2871"/>
        <v>17.482499999999995</v>
      </c>
      <c r="YG58" s="348">
        <f t="shared" si="2871"/>
        <v>17.482499999999995</v>
      </c>
      <c r="YH58" s="348">
        <f t="shared" si="2871"/>
        <v>17.482499999999995</v>
      </c>
      <c r="YI58" s="348">
        <f t="shared" si="2871"/>
        <v>17.482499999999995</v>
      </c>
      <c r="YJ58" s="348">
        <f t="shared" si="2871"/>
        <v>17.482499999999995</v>
      </c>
      <c r="YK58" s="348">
        <f t="shared" si="2871"/>
        <v>17.482499999999995</v>
      </c>
      <c r="YL58" s="348">
        <f t="shared" si="2871"/>
        <v>17.482499999999995</v>
      </c>
      <c r="YM58" s="348">
        <f t="shared" si="2871"/>
        <v>17.482499999999995</v>
      </c>
      <c r="YN58" s="348">
        <f t="shared" ref="YN58:AAY58" si="2872">+KM58/KM6</f>
        <v>17.482499999999995</v>
      </c>
      <c r="YO58" s="348">
        <f t="shared" si="2872"/>
        <v>17.482499999999995</v>
      </c>
      <c r="YP58" s="348">
        <f t="shared" si="2872"/>
        <v>17.482499999999995</v>
      </c>
      <c r="YQ58" s="348">
        <f t="shared" si="2872"/>
        <v>17.482499999999995</v>
      </c>
      <c r="YR58" s="348">
        <f t="shared" si="2872"/>
        <v>17.482499999999995</v>
      </c>
      <c r="YS58" s="348">
        <f t="shared" si="2872"/>
        <v>17.482499999999995</v>
      </c>
      <c r="YT58" s="348">
        <f t="shared" si="2872"/>
        <v>17.482499999999995</v>
      </c>
      <c r="YU58" s="348">
        <f t="shared" si="2872"/>
        <v>17.482499999999995</v>
      </c>
      <c r="YV58" s="348">
        <f t="shared" si="2872"/>
        <v>17.482499999999995</v>
      </c>
      <c r="YW58" s="348">
        <f t="shared" si="2872"/>
        <v>17.482499999999995</v>
      </c>
      <c r="YX58" s="348">
        <f t="shared" si="2872"/>
        <v>17.482499999999995</v>
      </c>
      <c r="YY58" s="348">
        <f t="shared" si="2872"/>
        <v>17.482499999999998</v>
      </c>
      <c r="YZ58" s="348">
        <f t="shared" si="2872"/>
        <v>17.482499999999998</v>
      </c>
      <c r="ZA58" s="348">
        <f t="shared" si="2872"/>
        <v>17.482499999999998</v>
      </c>
      <c r="ZB58" s="348">
        <f t="shared" si="2872"/>
        <v>17.482499999999998</v>
      </c>
      <c r="ZC58" s="348">
        <f t="shared" si="2872"/>
        <v>17.482499999999998</v>
      </c>
      <c r="ZD58" s="348">
        <f t="shared" si="2872"/>
        <v>17.482499999999998</v>
      </c>
      <c r="ZE58" s="348">
        <f t="shared" si="2872"/>
        <v>17.482499999999998</v>
      </c>
      <c r="ZF58" s="348">
        <f t="shared" si="2872"/>
        <v>17.482499999999998</v>
      </c>
      <c r="ZG58" s="348">
        <f t="shared" si="2872"/>
        <v>17.482499999999998</v>
      </c>
      <c r="ZH58" s="348">
        <f t="shared" si="2872"/>
        <v>17.482499999999998</v>
      </c>
      <c r="ZI58" s="348">
        <f t="shared" si="2872"/>
        <v>17.482499999999998</v>
      </c>
      <c r="ZJ58" s="348">
        <f t="shared" si="2872"/>
        <v>17.482499999999998</v>
      </c>
      <c r="ZK58" s="348">
        <f t="shared" si="2872"/>
        <v>17.482499999999998</v>
      </c>
      <c r="ZL58" s="348">
        <f t="shared" si="2872"/>
        <v>17.482499999999998</v>
      </c>
      <c r="ZM58" s="348">
        <f t="shared" si="2872"/>
        <v>17.482499999999998</v>
      </c>
      <c r="ZN58" s="348">
        <f t="shared" si="2872"/>
        <v>17.482499999999998</v>
      </c>
      <c r="ZO58" s="348">
        <f t="shared" si="2872"/>
        <v>17.482499999999998</v>
      </c>
      <c r="ZP58" s="348">
        <f t="shared" si="2872"/>
        <v>17.482499999999998</v>
      </c>
      <c r="ZQ58" s="348">
        <f t="shared" si="2872"/>
        <v>17.482499999999998</v>
      </c>
      <c r="ZR58" s="348">
        <f t="shared" si="2872"/>
        <v>17.482499999999998</v>
      </c>
      <c r="ZS58" s="348">
        <f t="shared" si="2872"/>
        <v>17.482499999999998</v>
      </c>
      <c r="ZT58" s="348">
        <f t="shared" si="2872"/>
        <v>17.482499999999998</v>
      </c>
      <c r="ZU58" s="348">
        <f t="shared" si="2872"/>
        <v>17.482499999999998</v>
      </c>
      <c r="ZV58" s="348">
        <f t="shared" si="2872"/>
        <v>17.482499999999998</v>
      </c>
      <c r="ZW58" s="348">
        <f t="shared" si="2872"/>
        <v>17.482499999999998</v>
      </c>
      <c r="ZX58" s="348">
        <f t="shared" si="2872"/>
        <v>17.482499999999998</v>
      </c>
      <c r="ZY58" s="348">
        <f t="shared" si="2872"/>
        <v>17.482499999999998</v>
      </c>
      <c r="ZZ58" s="348">
        <f t="shared" si="2872"/>
        <v>17.482499999999998</v>
      </c>
      <c r="AAA58" s="348">
        <f t="shared" si="2872"/>
        <v>17.482499999999998</v>
      </c>
      <c r="AAB58" s="348">
        <f t="shared" si="2872"/>
        <v>17.482499999999998</v>
      </c>
      <c r="AAC58" s="348">
        <f t="shared" si="2872"/>
        <v>17.482499999999995</v>
      </c>
      <c r="AAD58" s="348">
        <f t="shared" si="2872"/>
        <v>17.482499999999995</v>
      </c>
      <c r="AAE58" s="348">
        <f t="shared" si="2872"/>
        <v>17.482499999999995</v>
      </c>
      <c r="AAF58" s="348">
        <f t="shared" si="2872"/>
        <v>17.482499999999995</v>
      </c>
      <c r="AAG58" s="348">
        <f t="shared" si="2872"/>
        <v>17.482499999999995</v>
      </c>
      <c r="AAH58" s="348">
        <f t="shared" si="2872"/>
        <v>17.482499999999995</v>
      </c>
      <c r="AAI58" s="348">
        <f t="shared" si="2872"/>
        <v>17.482499999999995</v>
      </c>
      <c r="AAJ58" s="348">
        <f t="shared" si="2872"/>
        <v>17.482499999999995</v>
      </c>
      <c r="AAK58" s="348">
        <f t="shared" si="2872"/>
        <v>17.482499999999995</v>
      </c>
      <c r="AAL58" s="348">
        <f t="shared" si="2872"/>
        <v>17.482499999999995</v>
      </c>
      <c r="AAM58" s="348">
        <f t="shared" si="2872"/>
        <v>17.482499999999995</v>
      </c>
      <c r="AAN58" s="348">
        <f t="shared" si="2872"/>
        <v>17.482499999999995</v>
      </c>
      <c r="AAO58" s="348">
        <f t="shared" si="2872"/>
        <v>17.482499999999995</v>
      </c>
      <c r="AAP58" s="348">
        <f t="shared" si="2872"/>
        <v>17.482499999999995</v>
      </c>
      <c r="AAQ58" s="348">
        <f t="shared" si="2872"/>
        <v>17.482499999999995</v>
      </c>
      <c r="AAR58" s="348">
        <f t="shared" si="2872"/>
        <v>17.482499999999995</v>
      </c>
      <c r="AAS58" s="348">
        <f t="shared" si="2872"/>
        <v>17.482499999999995</v>
      </c>
      <c r="AAT58" s="348">
        <f t="shared" si="2872"/>
        <v>17.482499999999995</v>
      </c>
      <c r="AAU58" s="348">
        <f t="shared" si="2872"/>
        <v>17.482499999999995</v>
      </c>
      <c r="AAV58" s="348">
        <f t="shared" si="2872"/>
        <v>17.482499999999995</v>
      </c>
      <c r="AAW58" s="348">
        <f t="shared" si="2872"/>
        <v>17.482499999999995</v>
      </c>
      <c r="AAX58" s="348">
        <f t="shared" si="2872"/>
        <v>17.482499999999995</v>
      </c>
      <c r="AAY58" s="348">
        <f t="shared" si="2872"/>
        <v>17.482499999999995</v>
      </c>
      <c r="AAZ58" s="348">
        <f t="shared" ref="AAZ58:ACQ58" si="2873">+MY58/MY6</f>
        <v>17.482499999999995</v>
      </c>
      <c r="ABA58" s="348">
        <f t="shared" si="2873"/>
        <v>17.482499999999995</v>
      </c>
      <c r="ABB58" s="348">
        <f t="shared" si="2873"/>
        <v>17.482499999999995</v>
      </c>
      <c r="ABC58" s="348">
        <f t="shared" si="2873"/>
        <v>17.482499999999995</v>
      </c>
      <c r="ABD58" s="348">
        <f t="shared" si="2873"/>
        <v>17.482499999999995</v>
      </c>
      <c r="ABE58" s="348">
        <f t="shared" si="2873"/>
        <v>17.482499999999995</v>
      </c>
      <c r="ABF58" s="348">
        <f t="shared" si="2873"/>
        <v>17.482499999999995</v>
      </c>
      <c r="ABG58" s="348">
        <f t="shared" si="2873"/>
        <v>17.482499999999995</v>
      </c>
      <c r="ABH58" s="348">
        <f t="shared" si="2873"/>
        <v>17.482500000000002</v>
      </c>
      <c r="ABI58" s="348">
        <f t="shared" si="2873"/>
        <v>17.482500000000002</v>
      </c>
      <c r="ABJ58" s="348">
        <f t="shared" si="2873"/>
        <v>17.482500000000002</v>
      </c>
      <c r="ABK58" s="348">
        <f t="shared" si="2873"/>
        <v>17.482500000000002</v>
      </c>
      <c r="ABL58" s="348">
        <f t="shared" si="2873"/>
        <v>17.482500000000002</v>
      </c>
      <c r="ABM58" s="348">
        <f t="shared" si="2873"/>
        <v>17.482500000000002</v>
      </c>
      <c r="ABN58" s="348">
        <f t="shared" si="2873"/>
        <v>17.482500000000002</v>
      </c>
      <c r="ABO58" s="348">
        <f t="shared" si="2873"/>
        <v>17.482500000000002</v>
      </c>
      <c r="ABP58" s="348">
        <f t="shared" si="2873"/>
        <v>17.482500000000002</v>
      </c>
      <c r="ABQ58" s="348">
        <f t="shared" si="2873"/>
        <v>17.482500000000002</v>
      </c>
      <c r="ABR58" s="348">
        <f t="shared" si="2873"/>
        <v>17.482500000000002</v>
      </c>
      <c r="ABS58" s="348">
        <f t="shared" si="2873"/>
        <v>17.482500000000002</v>
      </c>
      <c r="ABT58" s="348">
        <f t="shared" si="2873"/>
        <v>17.482500000000002</v>
      </c>
      <c r="ABU58" s="348">
        <f t="shared" si="2873"/>
        <v>17.482500000000002</v>
      </c>
      <c r="ABV58" s="348">
        <f t="shared" si="2873"/>
        <v>17.482500000000002</v>
      </c>
      <c r="ABW58" s="348">
        <f t="shared" si="2873"/>
        <v>17.482500000000002</v>
      </c>
      <c r="ABX58" s="348">
        <f t="shared" si="2873"/>
        <v>17.482500000000002</v>
      </c>
      <c r="ABY58" s="348">
        <f t="shared" si="2873"/>
        <v>17.482500000000002</v>
      </c>
      <c r="ABZ58" s="348">
        <f t="shared" si="2873"/>
        <v>17.482500000000002</v>
      </c>
      <c r="ACA58" s="348">
        <f t="shared" si="2873"/>
        <v>17.482500000000002</v>
      </c>
      <c r="ACB58" s="348">
        <f t="shared" si="2873"/>
        <v>17.482500000000002</v>
      </c>
      <c r="ACC58" s="348">
        <f t="shared" si="2873"/>
        <v>17.482500000000002</v>
      </c>
      <c r="ACD58" s="348">
        <f t="shared" si="2873"/>
        <v>17.482500000000002</v>
      </c>
      <c r="ACE58" s="348">
        <f t="shared" si="2873"/>
        <v>17.482500000000002</v>
      </c>
      <c r="ACF58" s="348">
        <f t="shared" si="2873"/>
        <v>17.482500000000002</v>
      </c>
      <c r="ACG58" s="348">
        <f t="shared" si="2873"/>
        <v>17.482500000000002</v>
      </c>
      <c r="ACH58" s="348">
        <f t="shared" si="2873"/>
        <v>17.482500000000002</v>
      </c>
      <c r="ACI58" s="348">
        <f t="shared" si="2873"/>
        <v>17.482500000000002</v>
      </c>
      <c r="ACJ58" s="348">
        <f t="shared" si="2873"/>
        <v>17.482500000000002</v>
      </c>
      <c r="ACK58" s="348">
        <f t="shared" si="2873"/>
        <v>17.482500000000002</v>
      </c>
      <c r="ACL58" s="348">
        <f t="shared" si="2873"/>
        <v>17.482500000000002</v>
      </c>
      <c r="ACM58" s="348">
        <f t="shared" si="2873"/>
        <v>17.482500000000002</v>
      </c>
      <c r="ACN58" s="348">
        <f t="shared" si="2873"/>
        <v>17.482500000000002</v>
      </c>
      <c r="ACO58" s="348">
        <f t="shared" si="2873"/>
        <v>17.482500000000002</v>
      </c>
      <c r="ACP58" s="348">
        <f t="shared" si="2873"/>
        <v>17.482500000000002</v>
      </c>
      <c r="ACQ58" s="348">
        <f t="shared" si="2873"/>
        <v>17.482500000000002</v>
      </c>
    </row>
    <row r="59" spans="1:877" x14ac:dyDescent="0.2">
      <c r="A59" s="1" t="s">
        <v>149</v>
      </c>
      <c r="B59" s="347">
        <f>+B57*'BUDGET DATA ENTRY'!B36/100</f>
        <v>218.53124999999991</v>
      </c>
      <c r="C59" s="348">
        <f>+C57*'BUDGET DATA ENTRY'!C36/100</f>
        <v>270.97874999999993</v>
      </c>
      <c r="D59" s="348">
        <f>+D57*'BUDGET DATA ENTRY'!D36/100</f>
        <v>244.75499999999994</v>
      </c>
      <c r="E59" s="348">
        <f>+E57*'BUDGET DATA ENTRY'!E36/100</f>
        <v>392.47220368124994</v>
      </c>
      <c r="F59" s="348">
        <f>+F57*'BUDGET DATA ENTRY'!F36/100</f>
        <v>393.35624999999993</v>
      </c>
      <c r="G59" s="348">
        <f>+G57*'BUDGET DATA ENTRY'!G36/100</f>
        <v>406.46812499999987</v>
      </c>
      <c r="H59" s="348">
        <f>+H57*'BUDGET DATA ENTRY'!H36/100</f>
        <v>524.47499999999991</v>
      </c>
      <c r="I59" s="348">
        <f>+I57*'BUDGET DATA ENTRY'!I36/100</f>
        <v>541.95749999999987</v>
      </c>
      <c r="J59" s="348">
        <f>+J57*'BUDGET DATA ENTRY'!J36/100</f>
        <v>541.95749999999987</v>
      </c>
      <c r="K59" s="348">
        <f>+K57*'BUDGET DATA ENTRY'!K36/100</f>
        <v>524.47499999999991</v>
      </c>
      <c r="L59" s="348">
        <f>+L57*'BUDGET DATA ENTRY'!L36/100</f>
        <v>541.95749999999987</v>
      </c>
      <c r="M59" s="349">
        <f>+M57*'BUDGET DATA ENTRY'!M36/100</f>
        <v>629.37</v>
      </c>
      <c r="N59" s="347">
        <f t="shared" si="2714"/>
        <v>734.26499999999987</v>
      </c>
      <c r="O59" s="348">
        <f t="shared" si="2715"/>
        <v>1192.2965786812497</v>
      </c>
      <c r="P59" s="348">
        <f t="shared" si="2716"/>
        <v>1608.3899999999999</v>
      </c>
      <c r="Q59" s="348">
        <f t="shared" si="2717"/>
        <v>1695.8024999999998</v>
      </c>
      <c r="R59" s="347">
        <f>+SUM($B$59:B59)</f>
        <v>218.53124999999991</v>
      </c>
      <c r="S59" s="348">
        <f>+SUM($B$59:C59)</f>
        <v>489.50999999999988</v>
      </c>
      <c r="T59" s="348">
        <f>+SUM($B$59:D59)</f>
        <v>734.26499999999987</v>
      </c>
      <c r="U59" s="348">
        <f>+SUM($B$59:E59)</f>
        <v>1126.7372036812499</v>
      </c>
      <c r="V59" s="348">
        <f>+SUM($B$59:F59)</f>
        <v>1520.0934536812497</v>
      </c>
      <c r="W59" s="348">
        <f>+SUM($B$59:G59)</f>
        <v>1926.5615786812496</v>
      </c>
      <c r="X59" s="348">
        <f>+SUM($B$59:H59)</f>
        <v>2451.0365786812495</v>
      </c>
      <c r="Y59" s="348">
        <f>+SUM($B$59:I59)</f>
        <v>2992.9940786812494</v>
      </c>
      <c r="Z59" s="348">
        <f>+SUM($B$59:J59)</f>
        <v>3534.9515786812494</v>
      </c>
      <c r="AA59" s="348">
        <f>+SUM($B$59:K59)</f>
        <v>4059.4265786812493</v>
      </c>
      <c r="AB59" s="348">
        <f>+SUM($B$59:L59)</f>
        <v>4601.3840786812489</v>
      </c>
      <c r="AC59" s="349">
        <f>+SUM($B$59:M59)</f>
        <v>5230.7540786812488</v>
      </c>
      <c r="AD59" s="334">
        <f>+B59/AD6</f>
        <v>8.7412499999999973</v>
      </c>
      <c r="AE59" s="334">
        <f t="shared" ref="AE59:AO59" si="2874">+C59/AE6</f>
        <v>8.7412499999999973</v>
      </c>
      <c r="AF59" s="334">
        <f t="shared" si="2874"/>
        <v>8.7412499999999973</v>
      </c>
      <c r="AG59" s="334">
        <f t="shared" si="2874"/>
        <v>12.660393667137095</v>
      </c>
      <c r="AH59" s="334">
        <f t="shared" si="2874"/>
        <v>13.111874999999998</v>
      </c>
      <c r="AI59" s="334">
        <f t="shared" si="2874"/>
        <v>13.111874999999996</v>
      </c>
      <c r="AJ59" s="334">
        <f t="shared" si="2874"/>
        <v>17.482499999999998</v>
      </c>
      <c r="AK59" s="334">
        <f t="shared" si="2874"/>
        <v>17.482499999999995</v>
      </c>
      <c r="AL59" s="334">
        <f t="shared" si="2874"/>
        <v>17.482499999999995</v>
      </c>
      <c r="AM59" s="334">
        <f t="shared" si="2874"/>
        <v>17.482499999999998</v>
      </c>
      <c r="AN59" s="334">
        <f t="shared" si="2874"/>
        <v>17.482499999999995</v>
      </c>
      <c r="AO59" s="334">
        <f t="shared" si="2874"/>
        <v>17.482500000000002</v>
      </c>
      <c r="AP59" s="347">
        <f>+$AD$59*AP6</f>
        <v>8.7412499999999973</v>
      </c>
      <c r="AQ59" s="348">
        <f t="shared" ref="AQ59:BN59" si="2875">+$AD$59*AQ6</f>
        <v>17.482499999999995</v>
      </c>
      <c r="AR59" s="348">
        <f t="shared" si="2875"/>
        <v>26.223749999999992</v>
      </c>
      <c r="AS59" s="348">
        <f t="shared" si="2875"/>
        <v>34.964999999999989</v>
      </c>
      <c r="AT59" s="348">
        <f t="shared" si="2875"/>
        <v>43.706249999999983</v>
      </c>
      <c r="AU59" s="348">
        <f t="shared" si="2875"/>
        <v>52.447499999999984</v>
      </c>
      <c r="AV59" s="348">
        <f t="shared" si="2875"/>
        <v>61.188749999999985</v>
      </c>
      <c r="AW59" s="348">
        <f t="shared" si="2875"/>
        <v>69.929999999999978</v>
      </c>
      <c r="AX59" s="348">
        <f t="shared" si="2875"/>
        <v>78.671249999999972</v>
      </c>
      <c r="AY59" s="348">
        <f t="shared" si="2875"/>
        <v>87.412499999999966</v>
      </c>
      <c r="AZ59" s="348">
        <f t="shared" si="2875"/>
        <v>96.153749999999974</v>
      </c>
      <c r="BA59" s="348">
        <f t="shared" si="2875"/>
        <v>104.89499999999997</v>
      </c>
      <c r="BB59" s="348">
        <f t="shared" si="2875"/>
        <v>113.63624999999996</v>
      </c>
      <c r="BC59" s="348">
        <f t="shared" si="2875"/>
        <v>122.37749999999997</v>
      </c>
      <c r="BD59" s="348">
        <f t="shared" si="2875"/>
        <v>131.11874999999995</v>
      </c>
      <c r="BE59" s="348">
        <f t="shared" si="2875"/>
        <v>139.85999999999996</v>
      </c>
      <c r="BF59" s="348">
        <f t="shared" si="2875"/>
        <v>148.60124999999996</v>
      </c>
      <c r="BG59" s="348">
        <f t="shared" si="2875"/>
        <v>157.34249999999994</v>
      </c>
      <c r="BH59" s="348">
        <f t="shared" si="2875"/>
        <v>166.08374999999995</v>
      </c>
      <c r="BI59" s="348">
        <f t="shared" si="2875"/>
        <v>174.82499999999993</v>
      </c>
      <c r="BJ59" s="348">
        <f t="shared" si="2875"/>
        <v>183.56624999999994</v>
      </c>
      <c r="BK59" s="348">
        <f t="shared" si="2875"/>
        <v>192.30749999999995</v>
      </c>
      <c r="BL59" s="348">
        <f t="shared" si="2875"/>
        <v>201.04874999999993</v>
      </c>
      <c r="BM59" s="348">
        <f t="shared" si="2875"/>
        <v>209.78999999999994</v>
      </c>
      <c r="BN59" s="349">
        <f t="shared" si="2875"/>
        <v>218.53124999999994</v>
      </c>
      <c r="BO59" s="347">
        <f t="shared" ref="BO59:CS59" si="2876">+$AE$59*BO6</f>
        <v>8.7412499999999973</v>
      </c>
      <c r="BP59" s="348">
        <f t="shared" si="2876"/>
        <v>17.482499999999995</v>
      </c>
      <c r="BQ59" s="348">
        <f t="shared" si="2876"/>
        <v>26.223749999999992</v>
      </c>
      <c r="BR59" s="348">
        <f t="shared" si="2876"/>
        <v>34.964999999999989</v>
      </c>
      <c r="BS59" s="348">
        <f t="shared" si="2876"/>
        <v>43.706249999999983</v>
      </c>
      <c r="BT59" s="348">
        <f t="shared" si="2876"/>
        <v>52.447499999999984</v>
      </c>
      <c r="BU59" s="348">
        <f t="shared" si="2876"/>
        <v>61.188749999999985</v>
      </c>
      <c r="BV59" s="348">
        <f t="shared" si="2876"/>
        <v>69.929999999999978</v>
      </c>
      <c r="BW59" s="348">
        <f t="shared" si="2876"/>
        <v>78.671249999999972</v>
      </c>
      <c r="BX59" s="348">
        <f t="shared" si="2876"/>
        <v>87.412499999999966</v>
      </c>
      <c r="BY59" s="348">
        <f t="shared" si="2876"/>
        <v>96.153749999999974</v>
      </c>
      <c r="BZ59" s="348">
        <f t="shared" si="2876"/>
        <v>104.89499999999997</v>
      </c>
      <c r="CA59" s="348">
        <f t="shared" si="2876"/>
        <v>113.63624999999996</v>
      </c>
      <c r="CB59" s="348">
        <f t="shared" si="2876"/>
        <v>122.37749999999997</v>
      </c>
      <c r="CC59" s="348">
        <f t="shared" si="2876"/>
        <v>131.11874999999995</v>
      </c>
      <c r="CD59" s="348">
        <f t="shared" si="2876"/>
        <v>139.85999999999996</v>
      </c>
      <c r="CE59" s="348">
        <f t="shared" si="2876"/>
        <v>148.60124999999996</v>
      </c>
      <c r="CF59" s="348">
        <f t="shared" si="2876"/>
        <v>157.34249999999994</v>
      </c>
      <c r="CG59" s="348">
        <f t="shared" si="2876"/>
        <v>166.08374999999995</v>
      </c>
      <c r="CH59" s="348">
        <f t="shared" si="2876"/>
        <v>174.82499999999993</v>
      </c>
      <c r="CI59" s="348">
        <f t="shared" si="2876"/>
        <v>183.56624999999994</v>
      </c>
      <c r="CJ59" s="348">
        <f t="shared" si="2876"/>
        <v>192.30749999999995</v>
      </c>
      <c r="CK59" s="348">
        <f t="shared" si="2876"/>
        <v>201.04874999999993</v>
      </c>
      <c r="CL59" s="348">
        <f t="shared" si="2876"/>
        <v>209.78999999999994</v>
      </c>
      <c r="CM59" s="348">
        <f t="shared" si="2876"/>
        <v>218.53124999999994</v>
      </c>
      <c r="CN59" s="348">
        <f t="shared" si="2876"/>
        <v>227.27249999999992</v>
      </c>
      <c r="CO59" s="348">
        <f t="shared" si="2876"/>
        <v>236.01374999999993</v>
      </c>
      <c r="CP59" s="348">
        <f t="shared" si="2876"/>
        <v>244.75499999999994</v>
      </c>
      <c r="CQ59" s="348">
        <f t="shared" si="2876"/>
        <v>253.49624999999992</v>
      </c>
      <c r="CR59" s="348">
        <f t="shared" si="2876"/>
        <v>262.2374999999999</v>
      </c>
      <c r="CS59" s="349">
        <f t="shared" si="2876"/>
        <v>270.97874999999993</v>
      </c>
      <c r="CT59" s="347">
        <f t="shared" ref="CT59:DU59" si="2877">+$AF$59*CT6</f>
        <v>8.7412499999999973</v>
      </c>
      <c r="CU59" s="348">
        <f t="shared" si="2877"/>
        <v>17.482499999999995</v>
      </c>
      <c r="CV59" s="348">
        <f t="shared" si="2877"/>
        <v>26.223749999999992</v>
      </c>
      <c r="CW59" s="348">
        <f t="shared" si="2877"/>
        <v>34.964999999999989</v>
      </c>
      <c r="CX59" s="348">
        <f t="shared" si="2877"/>
        <v>43.706249999999983</v>
      </c>
      <c r="CY59" s="348">
        <f t="shared" si="2877"/>
        <v>52.447499999999984</v>
      </c>
      <c r="CZ59" s="348">
        <f t="shared" si="2877"/>
        <v>61.188749999999985</v>
      </c>
      <c r="DA59" s="348">
        <f t="shared" si="2877"/>
        <v>69.929999999999978</v>
      </c>
      <c r="DB59" s="348">
        <f t="shared" si="2877"/>
        <v>78.671249999999972</v>
      </c>
      <c r="DC59" s="348">
        <f t="shared" si="2877"/>
        <v>87.412499999999966</v>
      </c>
      <c r="DD59" s="348">
        <f t="shared" si="2877"/>
        <v>96.153749999999974</v>
      </c>
      <c r="DE59" s="348">
        <f t="shared" si="2877"/>
        <v>104.89499999999997</v>
      </c>
      <c r="DF59" s="348">
        <f t="shared" si="2877"/>
        <v>113.63624999999996</v>
      </c>
      <c r="DG59" s="348">
        <f t="shared" si="2877"/>
        <v>122.37749999999997</v>
      </c>
      <c r="DH59" s="348">
        <f t="shared" si="2877"/>
        <v>131.11874999999995</v>
      </c>
      <c r="DI59" s="348">
        <f t="shared" si="2877"/>
        <v>139.85999999999996</v>
      </c>
      <c r="DJ59" s="348">
        <f t="shared" si="2877"/>
        <v>148.60124999999996</v>
      </c>
      <c r="DK59" s="348">
        <f t="shared" si="2877"/>
        <v>157.34249999999994</v>
      </c>
      <c r="DL59" s="348">
        <f t="shared" si="2877"/>
        <v>166.08374999999995</v>
      </c>
      <c r="DM59" s="348">
        <f t="shared" si="2877"/>
        <v>174.82499999999993</v>
      </c>
      <c r="DN59" s="348">
        <f t="shared" si="2877"/>
        <v>183.56624999999994</v>
      </c>
      <c r="DO59" s="348">
        <f t="shared" si="2877"/>
        <v>192.30749999999995</v>
      </c>
      <c r="DP59" s="348">
        <f t="shared" si="2877"/>
        <v>201.04874999999993</v>
      </c>
      <c r="DQ59" s="348">
        <f t="shared" si="2877"/>
        <v>209.78999999999994</v>
      </c>
      <c r="DR59" s="348">
        <f t="shared" si="2877"/>
        <v>218.53124999999994</v>
      </c>
      <c r="DS59" s="348">
        <f t="shared" si="2877"/>
        <v>227.27249999999992</v>
      </c>
      <c r="DT59" s="348">
        <f t="shared" si="2877"/>
        <v>236.01374999999993</v>
      </c>
      <c r="DU59" s="348">
        <f t="shared" si="2877"/>
        <v>244.75499999999994</v>
      </c>
      <c r="DV59" s="347">
        <f t="shared" ref="DV59:EZ59" si="2878">+$AG$59*DV6</f>
        <v>12.660393667137095</v>
      </c>
      <c r="DW59" s="348">
        <f t="shared" si="2878"/>
        <v>25.32078733427419</v>
      </c>
      <c r="DX59" s="348">
        <f t="shared" si="2878"/>
        <v>37.981181001411287</v>
      </c>
      <c r="DY59" s="348">
        <f t="shared" si="2878"/>
        <v>50.64157466854838</v>
      </c>
      <c r="DZ59" s="348">
        <f t="shared" si="2878"/>
        <v>63.301968335685473</v>
      </c>
      <c r="EA59" s="348">
        <f t="shared" si="2878"/>
        <v>75.962362002822573</v>
      </c>
      <c r="EB59" s="348">
        <f t="shared" si="2878"/>
        <v>88.622755669959659</v>
      </c>
      <c r="EC59" s="348">
        <f t="shared" si="2878"/>
        <v>101.28314933709676</v>
      </c>
      <c r="ED59" s="348">
        <f t="shared" si="2878"/>
        <v>113.94354300423386</v>
      </c>
      <c r="EE59" s="348">
        <f t="shared" si="2878"/>
        <v>126.60393667137095</v>
      </c>
      <c r="EF59" s="348">
        <f t="shared" si="2878"/>
        <v>139.26433033850805</v>
      </c>
      <c r="EG59" s="348">
        <f t="shared" si="2878"/>
        <v>151.92472400564515</v>
      </c>
      <c r="EH59" s="348">
        <f t="shared" si="2878"/>
        <v>164.58511767278225</v>
      </c>
      <c r="EI59" s="348">
        <f t="shared" si="2878"/>
        <v>177.24551133991932</v>
      </c>
      <c r="EJ59" s="348">
        <f t="shared" si="2878"/>
        <v>189.90590500705642</v>
      </c>
      <c r="EK59" s="348">
        <f t="shared" si="2878"/>
        <v>202.56629867419352</v>
      </c>
      <c r="EL59" s="348">
        <f t="shared" si="2878"/>
        <v>215.22669234133062</v>
      </c>
      <c r="EM59" s="348">
        <f t="shared" si="2878"/>
        <v>227.88708600846772</v>
      </c>
      <c r="EN59" s="348">
        <f t="shared" si="2878"/>
        <v>240.54747967560479</v>
      </c>
      <c r="EO59" s="348">
        <f t="shared" si="2878"/>
        <v>253.20787334274189</v>
      </c>
      <c r="EP59" s="348">
        <f t="shared" si="2878"/>
        <v>265.86826700987899</v>
      </c>
      <c r="EQ59" s="348">
        <f t="shared" si="2878"/>
        <v>278.52866067701609</v>
      </c>
      <c r="ER59" s="348">
        <f t="shared" si="2878"/>
        <v>291.18905434415319</v>
      </c>
      <c r="ES59" s="348">
        <f t="shared" si="2878"/>
        <v>303.84944801129029</v>
      </c>
      <c r="ET59" s="348">
        <f t="shared" si="2878"/>
        <v>316.50984167842739</v>
      </c>
      <c r="EU59" s="348">
        <f t="shared" si="2878"/>
        <v>329.17023534556449</v>
      </c>
      <c r="EV59" s="348">
        <f t="shared" si="2878"/>
        <v>341.83062901270154</v>
      </c>
      <c r="EW59" s="348">
        <f t="shared" si="2878"/>
        <v>354.49102267983864</v>
      </c>
      <c r="EX59" s="348">
        <f t="shared" si="2878"/>
        <v>367.15141634697574</v>
      </c>
      <c r="EY59" s="348">
        <f t="shared" si="2878"/>
        <v>379.81181001411284</v>
      </c>
      <c r="EZ59" s="348">
        <f t="shared" si="2878"/>
        <v>392.47220368124994</v>
      </c>
      <c r="FA59" s="347">
        <f t="shared" ref="FA59:GD59" si="2879">+$AH$59*FA6</f>
        <v>13.111874999999998</v>
      </c>
      <c r="FB59" s="348">
        <f t="shared" si="2879"/>
        <v>26.223749999999995</v>
      </c>
      <c r="FC59" s="348">
        <f t="shared" si="2879"/>
        <v>39.335624999999993</v>
      </c>
      <c r="FD59" s="348">
        <f t="shared" si="2879"/>
        <v>52.447499999999991</v>
      </c>
      <c r="FE59" s="348">
        <f t="shared" si="2879"/>
        <v>65.559374999999989</v>
      </c>
      <c r="FF59" s="348">
        <f t="shared" si="2879"/>
        <v>78.671249999999986</v>
      </c>
      <c r="FG59" s="348">
        <f t="shared" si="2879"/>
        <v>91.783124999999984</v>
      </c>
      <c r="FH59" s="348">
        <f t="shared" si="2879"/>
        <v>104.89499999999998</v>
      </c>
      <c r="FI59" s="348">
        <f t="shared" si="2879"/>
        <v>118.00687499999998</v>
      </c>
      <c r="FJ59" s="348">
        <f t="shared" si="2879"/>
        <v>131.11874999999998</v>
      </c>
      <c r="FK59" s="348">
        <f t="shared" si="2879"/>
        <v>144.23062499999997</v>
      </c>
      <c r="FL59" s="348">
        <f t="shared" si="2879"/>
        <v>157.34249999999997</v>
      </c>
      <c r="FM59" s="348">
        <f t="shared" si="2879"/>
        <v>170.45437499999997</v>
      </c>
      <c r="FN59" s="348">
        <f t="shared" si="2879"/>
        <v>183.56624999999997</v>
      </c>
      <c r="FO59" s="348">
        <f t="shared" si="2879"/>
        <v>196.67812499999997</v>
      </c>
      <c r="FP59" s="348">
        <f t="shared" si="2879"/>
        <v>209.78999999999996</v>
      </c>
      <c r="FQ59" s="348">
        <f t="shared" si="2879"/>
        <v>222.90187499999996</v>
      </c>
      <c r="FR59" s="348">
        <f t="shared" si="2879"/>
        <v>236.01374999999996</v>
      </c>
      <c r="FS59" s="348">
        <f t="shared" si="2879"/>
        <v>249.12562499999996</v>
      </c>
      <c r="FT59" s="348">
        <f t="shared" si="2879"/>
        <v>262.23749999999995</v>
      </c>
      <c r="FU59" s="348">
        <f t="shared" si="2879"/>
        <v>275.34937499999995</v>
      </c>
      <c r="FV59" s="348">
        <f t="shared" si="2879"/>
        <v>288.46124999999995</v>
      </c>
      <c r="FW59" s="348">
        <f t="shared" si="2879"/>
        <v>301.57312499999995</v>
      </c>
      <c r="FX59" s="348">
        <f t="shared" si="2879"/>
        <v>314.68499999999995</v>
      </c>
      <c r="FY59" s="348">
        <f t="shared" si="2879"/>
        <v>327.79687499999994</v>
      </c>
      <c r="FZ59" s="348">
        <f t="shared" si="2879"/>
        <v>340.90874999999994</v>
      </c>
      <c r="GA59" s="348">
        <f t="shared" si="2879"/>
        <v>354.02062499999994</v>
      </c>
      <c r="GB59" s="348">
        <f t="shared" si="2879"/>
        <v>367.13249999999994</v>
      </c>
      <c r="GC59" s="348">
        <f t="shared" si="2879"/>
        <v>380.24437499999993</v>
      </c>
      <c r="GD59" s="348">
        <f t="shared" si="2879"/>
        <v>393.35624999999993</v>
      </c>
      <c r="GE59" s="347">
        <f t="shared" ref="GE59:HI59" si="2880">+$AI$59*GE6</f>
        <v>13.111874999999996</v>
      </c>
      <c r="GF59" s="348">
        <f t="shared" si="2880"/>
        <v>26.223749999999992</v>
      </c>
      <c r="GG59" s="348">
        <f t="shared" si="2880"/>
        <v>39.335624999999986</v>
      </c>
      <c r="GH59" s="348">
        <f t="shared" si="2880"/>
        <v>52.447499999999984</v>
      </c>
      <c r="GI59" s="348">
        <f t="shared" si="2880"/>
        <v>65.559374999999974</v>
      </c>
      <c r="GJ59" s="348">
        <f t="shared" si="2880"/>
        <v>78.671249999999972</v>
      </c>
      <c r="GK59" s="348">
        <f t="shared" si="2880"/>
        <v>91.78312499999997</v>
      </c>
      <c r="GL59" s="348">
        <f t="shared" si="2880"/>
        <v>104.89499999999997</v>
      </c>
      <c r="GM59" s="348">
        <f t="shared" si="2880"/>
        <v>118.00687499999997</v>
      </c>
      <c r="GN59" s="348">
        <f t="shared" si="2880"/>
        <v>131.11874999999995</v>
      </c>
      <c r="GO59" s="348">
        <f t="shared" si="2880"/>
        <v>144.23062499999995</v>
      </c>
      <c r="GP59" s="348">
        <f t="shared" si="2880"/>
        <v>157.34249999999994</v>
      </c>
      <c r="GQ59" s="348">
        <f t="shared" si="2880"/>
        <v>170.45437499999994</v>
      </c>
      <c r="GR59" s="348">
        <f t="shared" si="2880"/>
        <v>183.56624999999994</v>
      </c>
      <c r="GS59" s="348">
        <f t="shared" si="2880"/>
        <v>196.67812499999994</v>
      </c>
      <c r="GT59" s="348">
        <f t="shared" si="2880"/>
        <v>209.78999999999994</v>
      </c>
      <c r="GU59" s="348">
        <f t="shared" si="2880"/>
        <v>222.90187499999993</v>
      </c>
      <c r="GV59" s="348">
        <f t="shared" si="2880"/>
        <v>236.01374999999993</v>
      </c>
      <c r="GW59" s="348">
        <f t="shared" si="2880"/>
        <v>249.12562499999993</v>
      </c>
      <c r="GX59" s="348">
        <f t="shared" si="2880"/>
        <v>262.2374999999999</v>
      </c>
      <c r="GY59" s="348">
        <f t="shared" si="2880"/>
        <v>275.3493749999999</v>
      </c>
      <c r="GZ59" s="348">
        <f t="shared" si="2880"/>
        <v>288.46124999999989</v>
      </c>
      <c r="HA59" s="348">
        <f t="shared" si="2880"/>
        <v>301.57312499999989</v>
      </c>
      <c r="HB59" s="348">
        <f t="shared" si="2880"/>
        <v>314.68499999999989</v>
      </c>
      <c r="HC59" s="348">
        <f t="shared" si="2880"/>
        <v>327.79687499999989</v>
      </c>
      <c r="HD59" s="348">
        <f t="shared" si="2880"/>
        <v>340.90874999999988</v>
      </c>
      <c r="HE59" s="348">
        <f t="shared" si="2880"/>
        <v>354.02062499999988</v>
      </c>
      <c r="HF59" s="348">
        <f t="shared" si="2880"/>
        <v>367.13249999999988</v>
      </c>
      <c r="HG59" s="348">
        <f t="shared" si="2880"/>
        <v>380.24437499999988</v>
      </c>
      <c r="HH59" s="348">
        <f t="shared" si="2880"/>
        <v>393.35624999999987</v>
      </c>
      <c r="HI59" s="349">
        <f t="shared" si="2880"/>
        <v>406.46812499999987</v>
      </c>
      <c r="HJ59" s="347">
        <f t="shared" ref="HJ59:IM59" si="2881">+$AJ$59*HJ6</f>
        <v>17.482499999999998</v>
      </c>
      <c r="HK59" s="348">
        <f t="shared" si="2881"/>
        <v>34.964999999999996</v>
      </c>
      <c r="HL59" s="348">
        <f t="shared" si="2881"/>
        <v>52.447499999999991</v>
      </c>
      <c r="HM59" s="348">
        <f t="shared" si="2881"/>
        <v>69.929999999999993</v>
      </c>
      <c r="HN59" s="348">
        <f t="shared" si="2881"/>
        <v>87.412499999999994</v>
      </c>
      <c r="HO59" s="348">
        <f t="shared" si="2881"/>
        <v>104.89499999999998</v>
      </c>
      <c r="HP59" s="348">
        <f t="shared" si="2881"/>
        <v>122.37749999999998</v>
      </c>
      <c r="HQ59" s="348">
        <f t="shared" si="2881"/>
        <v>139.85999999999999</v>
      </c>
      <c r="HR59" s="348">
        <f t="shared" si="2881"/>
        <v>157.34249999999997</v>
      </c>
      <c r="HS59" s="348">
        <f t="shared" si="2881"/>
        <v>174.82499999999999</v>
      </c>
      <c r="HT59" s="348">
        <f t="shared" si="2881"/>
        <v>192.30749999999998</v>
      </c>
      <c r="HU59" s="348">
        <f t="shared" si="2881"/>
        <v>209.78999999999996</v>
      </c>
      <c r="HV59" s="348">
        <f t="shared" si="2881"/>
        <v>227.27249999999998</v>
      </c>
      <c r="HW59" s="348">
        <f t="shared" si="2881"/>
        <v>244.75499999999997</v>
      </c>
      <c r="HX59" s="348">
        <f t="shared" si="2881"/>
        <v>262.23749999999995</v>
      </c>
      <c r="HY59" s="348">
        <f t="shared" si="2881"/>
        <v>279.71999999999997</v>
      </c>
      <c r="HZ59" s="348">
        <f t="shared" si="2881"/>
        <v>297.20249999999999</v>
      </c>
      <c r="IA59" s="348">
        <f t="shared" si="2881"/>
        <v>314.68499999999995</v>
      </c>
      <c r="IB59" s="348">
        <f t="shared" si="2881"/>
        <v>332.16749999999996</v>
      </c>
      <c r="IC59" s="348">
        <f t="shared" si="2881"/>
        <v>349.65</v>
      </c>
      <c r="ID59" s="348">
        <f t="shared" si="2881"/>
        <v>367.13249999999994</v>
      </c>
      <c r="IE59" s="348">
        <f t="shared" si="2881"/>
        <v>384.61499999999995</v>
      </c>
      <c r="IF59" s="348">
        <f t="shared" si="2881"/>
        <v>402.09749999999997</v>
      </c>
      <c r="IG59" s="348">
        <f t="shared" si="2881"/>
        <v>419.57999999999993</v>
      </c>
      <c r="IH59" s="348">
        <f t="shared" si="2881"/>
        <v>437.06249999999994</v>
      </c>
      <c r="II59" s="348">
        <f t="shared" si="2881"/>
        <v>454.54499999999996</v>
      </c>
      <c r="IJ59" s="348">
        <f t="shared" si="2881"/>
        <v>472.02749999999997</v>
      </c>
      <c r="IK59" s="348">
        <f t="shared" si="2881"/>
        <v>489.50999999999993</v>
      </c>
      <c r="IL59" s="348">
        <f t="shared" si="2881"/>
        <v>506.99249999999995</v>
      </c>
      <c r="IM59" s="348">
        <f t="shared" si="2881"/>
        <v>524.47499999999991</v>
      </c>
      <c r="IN59" s="347">
        <f t="shared" ref="IN59:JR59" si="2882">+$AK$59*IN6</f>
        <v>17.482499999999995</v>
      </c>
      <c r="IO59" s="348">
        <f t="shared" si="2882"/>
        <v>34.964999999999989</v>
      </c>
      <c r="IP59" s="348">
        <f t="shared" si="2882"/>
        <v>52.447499999999984</v>
      </c>
      <c r="IQ59" s="348">
        <f t="shared" si="2882"/>
        <v>69.929999999999978</v>
      </c>
      <c r="IR59" s="348">
        <f t="shared" si="2882"/>
        <v>87.412499999999966</v>
      </c>
      <c r="IS59" s="348">
        <f t="shared" si="2882"/>
        <v>104.89499999999997</v>
      </c>
      <c r="IT59" s="348">
        <f t="shared" si="2882"/>
        <v>122.37749999999997</v>
      </c>
      <c r="IU59" s="348">
        <f t="shared" si="2882"/>
        <v>139.85999999999996</v>
      </c>
      <c r="IV59" s="348">
        <f t="shared" si="2882"/>
        <v>157.34249999999994</v>
      </c>
      <c r="IW59" s="348">
        <f t="shared" si="2882"/>
        <v>174.82499999999993</v>
      </c>
      <c r="IX59" s="348">
        <f t="shared" si="2882"/>
        <v>192.30749999999995</v>
      </c>
      <c r="IY59" s="348">
        <f t="shared" si="2882"/>
        <v>209.78999999999994</v>
      </c>
      <c r="IZ59" s="348">
        <f t="shared" si="2882"/>
        <v>227.27249999999992</v>
      </c>
      <c r="JA59" s="348">
        <f t="shared" si="2882"/>
        <v>244.75499999999994</v>
      </c>
      <c r="JB59" s="348">
        <f t="shared" si="2882"/>
        <v>262.2374999999999</v>
      </c>
      <c r="JC59" s="348">
        <f t="shared" si="2882"/>
        <v>279.71999999999991</v>
      </c>
      <c r="JD59" s="348">
        <f t="shared" si="2882"/>
        <v>297.20249999999993</v>
      </c>
      <c r="JE59" s="348">
        <f t="shared" si="2882"/>
        <v>314.68499999999989</v>
      </c>
      <c r="JF59" s="348">
        <f t="shared" si="2882"/>
        <v>332.1674999999999</v>
      </c>
      <c r="JG59" s="348">
        <f t="shared" si="2882"/>
        <v>349.64999999999986</v>
      </c>
      <c r="JH59" s="348">
        <f t="shared" si="2882"/>
        <v>367.13249999999988</v>
      </c>
      <c r="JI59" s="348">
        <f t="shared" si="2882"/>
        <v>384.6149999999999</v>
      </c>
      <c r="JJ59" s="348">
        <f t="shared" si="2882"/>
        <v>402.09749999999985</v>
      </c>
      <c r="JK59" s="348">
        <f t="shared" si="2882"/>
        <v>419.57999999999987</v>
      </c>
      <c r="JL59" s="348">
        <f t="shared" si="2882"/>
        <v>437.06249999999989</v>
      </c>
      <c r="JM59" s="348">
        <f t="shared" si="2882"/>
        <v>454.54499999999985</v>
      </c>
      <c r="JN59" s="348">
        <f t="shared" si="2882"/>
        <v>472.02749999999986</v>
      </c>
      <c r="JO59" s="348">
        <f t="shared" si="2882"/>
        <v>489.50999999999988</v>
      </c>
      <c r="JP59" s="348">
        <f t="shared" si="2882"/>
        <v>506.99249999999984</v>
      </c>
      <c r="JQ59" s="348">
        <f t="shared" si="2882"/>
        <v>524.4749999999998</v>
      </c>
      <c r="JR59" s="349">
        <f t="shared" si="2882"/>
        <v>541.95749999999987</v>
      </c>
      <c r="JS59" s="347">
        <f t="shared" ref="JS59:KW59" si="2883">+$AL$59*JS6</f>
        <v>17.482499999999995</v>
      </c>
      <c r="JT59" s="348">
        <f t="shared" si="2883"/>
        <v>34.964999999999989</v>
      </c>
      <c r="JU59" s="348">
        <f t="shared" si="2883"/>
        <v>52.447499999999984</v>
      </c>
      <c r="JV59" s="348">
        <f t="shared" si="2883"/>
        <v>69.929999999999978</v>
      </c>
      <c r="JW59" s="348">
        <f t="shared" si="2883"/>
        <v>87.412499999999966</v>
      </c>
      <c r="JX59" s="348">
        <f t="shared" si="2883"/>
        <v>104.89499999999997</v>
      </c>
      <c r="JY59" s="348">
        <f t="shared" si="2883"/>
        <v>122.37749999999997</v>
      </c>
      <c r="JZ59" s="348">
        <f t="shared" si="2883"/>
        <v>139.85999999999996</v>
      </c>
      <c r="KA59" s="348">
        <f t="shared" si="2883"/>
        <v>157.34249999999994</v>
      </c>
      <c r="KB59" s="348">
        <f t="shared" si="2883"/>
        <v>174.82499999999993</v>
      </c>
      <c r="KC59" s="348">
        <f t="shared" si="2883"/>
        <v>192.30749999999995</v>
      </c>
      <c r="KD59" s="348">
        <f t="shared" si="2883"/>
        <v>209.78999999999994</v>
      </c>
      <c r="KE59" s="348">
        <f t="shared" si="2883"/>
        <v>227.27249999999992</v>
      </c>
      <c r="KF59" s="348">
        <f t="shared" si="2883"/>
        <v>244.75499999999994</v>
      </c>
      <c r="KG59" s="348">
        <f t="shared" si="2883"/>
        <v>262.2374999999999</v>
      </c>
      <c r="KH59" s="348">
        <f t="shared" si="2883"/>
        <v>279.71999999999991</v>
      </c>
      <c r="KI59" s="348">
        <f t="shared" si="2883"/>
        <v>297.20249999999993</v>
      </c>
      <c r="KJ59" s="348">
        <f t="shared" si="2883"/>
        <v>314.68499999999989</v>
      </c>
      <c r="KK59" s="348">
        <f t="shared" si="2883"/>
        <v>332.1674999999999</v>
      </c>
      <c r="KL59" s="348">
        <f t="shared" si="2883"/>
        <v>349.64999999999986</v>
      </c>
      <c r="KM59" s="348">
        <f t="shared" si="2883"/>
        <v>367.13249999999988</v>
      </c>
      <c r="KN59" s="348">
        <f t="shared" si="2883"/>
        <v>384.6149999999999</v>
      </c>
      <c r="KO59" s="348">
        <f t="shared" si="2883"/>
        <v>402.09749999999985</v>
      </c>
      <c r="KP59" s="348">
        <f t="shared" si="2883"/>
        <v>419.57999999999987</v>
      </c>
      <c r="KQ59" s="348">
        <f t="shared" si="2883"/>
        <v>437.06249999999989</v>
      </c>
      <c r="KR59" s="348">
        <f t="shared" si="2883"/>
        <v>454.54499999999985</v>
      </c>
      <c r="KS59" s="348">
        <f t="shared" si="2883"/>
        <v>472.02749999999986</v>
      </c>
      <c r="KT59" s="348">
        <f t="shared" si="2883"/>
        <v>489.50999999999988</v>
      </c>
      <c r="KU59" s="348">
        <f t="shared" si="2883"/>
        <v>506.99249999999984</v>
      </c>
      <c r="KV59" s="348">
        <f t="shared" si="2883"/>
        <v>524.4749999999998</v>
      </c>
      <c r="KW59" s="349">
        <f t="shared" si="2883"/>
        <v>541.95749999999987</v>
      </c>
      <c r="KX59" s="347">
        <f t="shared" ref="KX59:MA59" si="2884">+$AM$59*KX6</f>
        <v>17.482499999999998</v>
      </c>
      <c r="KY59" s="348">
        <f t="shared" si="2884"/>
        <v>34.964999999999996</v>
      </c>
      <c r="KZ59" s="348">
        <f t="shared" si="2884"/>
        <v>52.447499999999991</v>
      </c>
      <c r="LA59" s="348">
        <f t="shared" si="2884"/>
        <v>69.929999999999993</v>
      </c>
      <c r="LB59" s="348">
        <f t="shared" si="2884"/>
        <v>87.412499999999994</v>
      </c>
      <c r="LC59" s="348">
        <f t="shared" si="2884"/>
        <v>104.89499999999998</v>
      </c>
      <c r="LD59" s="348">
        <f t="shared" si="2884"/>
        <v>122.37749999999998</v>
      </c>
      <c r="LE59" s="348">
        <f t="shared" si="2884"/>
        <v>139.85999999999999</v>
      </c>
      <c r="LF59" s="348">
        <f t="shared" si="2884"/>
        <v>157.34249999999997</v>
      </c>
      <c r="LG59" s="348">
        <f t="shared" si="2884"/>
        <v>174.82499999999999</v>
      </c>
      <c r="LH59" s="348">
        <f t="shared" si="2884"/>
        <v>192.30749999999998</v>
      </c>
      <c r="LI59" s="348">
        <f t="shared" si="2884"/>
        <v>209.78999999999996</v>
      </c>
      <c r="LJ59" s="348">
        <f t="shared" si="2884"/>
        <v>227.27249999999998</v>
      </c>
      <c r="LK59" s="348">
        <f t="shared" si="2884"/>
        <v>244.75499999999997</v>
      </c>
      <c r="LL59" s="348">
        <f t="shared" si="2884"/>
        <v>262.23749999999995</v>
      </c>
      <c r="LM59" s="348">
        <f t="shared" si="2884"/>
        <v>279.71999999999997</v>
      </c>
      <c r="LN59" s="348">
        <f t="shared" si="2884"/>
        <v>297.20249999999999</v>
      </c>
      <c r="LO59" s="348">
        <f t="shared" si="2884"/>
        <v>314.68499999999995</v>
      </c>
      <c r="LP59" s="348">
        <f t="shared" si="2884"/>
        <v>332.16749999999996</v>
      </c>
      <c r="LQ59" s="348">
        <f t="shared" si="2884"/>
        <v>349.65</v>
      </c>
      <c r="LR59" s="348">
        <f t="shared" si="2884"/>
        <v>367.13249999999994</v>
      </c>
      <c r="LS59" s="348">
        <f t="shared" si="2884"/>
        <v>384.61499999999995</v>
      </c>
      <c r="LT59" s="348">
        <f t="shared" si="2884"/>
        <v>402.09749999999997</v>
      </c>
      <c r="LU59" s="348">
        <f t="shared" si="2884"/>
        <v>419.57999999999993</v>
      </c>
      <c r="LV59" s="348">
        <f t="shared" si="2884"/>
        <v>437.06249999999994</v>
      </c>
      <c r="LW59" s="348">
        <f t="shared" si="2884"/>
        <v>454.54499999999996</v>
      </c>
      <c r="LX59" s="348">
        <f t="shared" si="2884"/>
        <v>472.02749999999997</v>
      </c>
      <c r="LY59" s="348">
        <f t="shared" si="2884"/>
        <v>489.50999999999993</v>
      </c>
      <c r="LZ59" s="348">
        <f t="shared" si="2884"/>
        <v>506.99249999999995</v>
      </c>
      <c r="MA59" s="348">
        <f t="shared" si="2884"/>
        <v>524.47499999999991</v>
      </c>
      <c r="MB59" s="347">
        <f t="shared" ref="MB59:NF59" si="2885">+$AN$59*MB6</f>
        <v>17.482499999999995</v>
      </c>
      <c r="MC59" s="348">
        <f t="shared" si="2885"/>
        <v>34.964999999999989</v>
      </c>
      <c r="MD59" s="348">
        <f t="shared" si="2885"/>
        <v>52.447499999999984</v>
      </c>
      <c r="ME59" s="348">
        <f t="shared" si="2885"/>
        <v>69.929999999999978</v>
      </c>
      <c r="MF59" s="348">
        <f t="shared" si="2885"/>
        <v>87.412499999999966</v>
      </c>
      <c r="MG59" s="348">
        <f t="shared" si="2885"/>
        <v>104.89499999999997</v>
      </c>
      <c r="MH59" s="348">
        <f t="shared" si="2885"/>
        <v>122.37749999999997</v>
      </c>
      <c r="MI59" s="348">
        <f t="shared" si="2885"/>
        <v>139.85999999999996</v>
      </c>
      <c r="MJ59" s="348">
        <f t="shared" si="2885"/>
        <v>157.34249999999994</v>
      </c>
      <c r="MK59" s="348">
        <f t="shared" si="2885"/>
        <v>174.82499999999993</v>
      </c>
      <c r="ML59" s="348">
        <f t="shared" si="2885"/>
        <v>192.30749999999995</v>
      </c>
      <c r="MM59" s="348">
        <f t="shared" si="2885"/>
        <v>209.78999999999994</v>
      </c>
      <c r="MN59" s="348">
        <f t="shared" si="2885"/>
        <v>227.27249999999992</v>
      </c>
      <c r="MO59" s="348">
        <f t="shared" si="2885"/>
        <v>244.75499999999994</v>
      </c>
      <c r="MP59" s="348">
        <f t="shared" si="2885"/>
        <v>262.2374999999999</v>
      </c>
      <c r="MQ59" s="348">
        <f t="shared" si="2885"/>
        <v>279.71999999999991</v>
      </c>
      <c r="MR59" s="348">
        <f t="shared" si="2885"/>
        <v>297.20249999999993</v>
      </c>
      <c r="MS59" s="348">
        <f t="shared" si="2885"/>
        <v>314.68499999999989</v>
      </c>
      <c r="MT59" s="348">
        <f t="shared" si="2885"/>
        <v>332.1674999999999</v>
      </c>
      <c r="MU59" s="348">
        <f t="shared" si="2885"/>
        <v>349.64999999999986</v>
      </c>
      <c r="MV59" s="348">
        <f t="shared" si="2885"/>
        <v>367.13249999999988</v>
      </c>
      <c r="MW59" s="348">
        <f t="shared" si="2885"/>
        <v>384.6149999999999</v>
      </c>
      <c r="MX59" s="348">
        <f t="shared" si="2885"/>
        <v>402.09749999999985</v>
      </c>
      <c r="MY59" s="348">
        <f t="shared" si="2885"/>
        <v>419.57999999999987</v>
      </c>
      <c r="MZ59" s="348">
        <f t="shared" si="2885"/>
        <v>437.06249999999989</v>
      </c>
      <c r="NA59" s="348">
        <f t="shared" si="2885"/>
        <v>454.54499999999985</v>
      </c>
      <c r="NB59" s="348">
        <f t="shared" si="2885"/>
        <v>472.02749999999986</v>
      </c>
      <c r="NC59" s="348">
        <f t="shared" si="2885"/>
        <v>489.50999999999988</v>
      </c>
      <c r="ND59" s="348">
        <f t="shared" si="2885"/>
        <v>506.99249999999984</v>
      </c>
      <c r="NE59" s="348">
        <f t="shared" si="2885"/>
        <v>524.4749999999998</v>
      </c>
      <c r="NF59" s="348">
        <f t="shared" si="2885"/>
        <v>541.95749999999987</v>
      </c>
      <c r="NG59" s="347">
        <f t="shared" ref="NG59:OP59" si="2886">+$AO$59*NG6</f>
        <v>17.482500000000002</v>
      </c>
      <c r="NH59" s="348">
        <f t="shared" si="2886"/>
        <v>34.965000000000003</v>
      </c>
      <c r="NI59" s="348">
        <f t="shared" si="2886"/>
        <v>52.447500000000005</v>
      </c>
      <c r="NJ59" s="348">
        <f t="shared" si="2886"/>
        <v>69.930000000000007</v>
      </c>
      <c r="NK59" s="348">
        <f t="shared" si="2886"/>
        <v>87.412500000000009</v>
      </c>
      <c r="NL59" s="348">
        <f t="shared" si="2886"/>
        <v>104.89500000000001</v>
      </c>
      <c r="NM59" s="348">
        <f t="shared" si="2886"/>
        <v>122.37750000000001</v>
      </c>
      <c r="NN59" s="348">
        <f t="shared" si="2886"/>
        <v>139.86000000000001</v>
      </c>
      <c r="NO59" s="348">
        <f t="shared" si="2886"/>
        <v>157.34250000000003</v>
      </c>
      <c r="NP59" s="348">
        <f t="shared" si="2886"/>
        <v>174.82500000000002</v>
      </c>
      <c r="NQ59" s="348">
        <f t="shared" si="2886"/>
        <v>192.3075</v>
      </c>
      <c r="NR59" s="348">
        <f t="shared" si="2886"/>
        <v>209.79000000000002</v>
      </c>
      <c r="NS59" s="348">
        <f t="shared" si="2886"/>
        <v>227.27250000000004</v>
      </c>
      <c r="NT59" s="348">
        <f t="shared" si="2886"/>
        <v>244.75500000000002</v>
      </c>
      <c r="NU59" s="348">
        <f t="shared" si="2886"/>
        <v>262.23750000000001</v>
      </c>
      <c r="NV59" s="348">
        <f t="shared" si="2886"/>
        <v>279.72000000000003</v>
      </c>
      <c r="NW59" s="348">
        <f t="shared" si="2886"/>
        <v>297.20250000000004</v>
      </c>
      <c r="NX59" s="348">
        <f t="shared" si="2886"/>
        <v>314.68500000000006</v>
      </c>
      <c r="NY59" s="348">
        <f t="shared" si="2886"/>
        <v>332.16750000000002</v>
      </c>
      <c r="NZ59" s="348">
        <f t="shared" si="2886"/>
        <v>349.65000000000003</v>
      </c>
      <c r="OA59" s="348">
        <f t="shared" si="2886"/>
        <v>367.13250000000005</v>
      </c>
      <c r="OB59" s="348">
        <f t="shared" si="2886"/>
        <v>384.61500000000001</v>
      </c>
      <c r="OC59" s="348">
        <f t="shared" si="2886"/>
        <v>402.09750000000003</v>
      </c>
      <c r="OD59" s="348">
        <f t="shared" si="2886"/>
        <v>419.58000000000004</v>
      </c>
      <c r="OE59" s="348">
        <f t="shared" si="2886"/>
        <v>437.06250000000006</v>
      </c>
      <c r="OF59" s="348">
        <f t="shared" si="2886"/>
        <v>454.54500000000007</v>
      </c>
      <c r="OG59" s="348">
        <f t="shared" si="2886"/>
        <v>472.02750000000003</v>
      </c>
      <c r="OH59" s="348">
        <f t="shared" si="2886"/>
        <v>489.51000000000005</v>
      </c>
      <c r="OI59" s="348">
        <f t="shared" si="2886"/>
        <v>506.99250000000006</v>
      </c>
      <c r="OJ59" s="348">
        <f t="shared" si="2886"/>
        <v>524.47500000000002</v>
      </c>
      <c r="OK59" s="348">
        <f t="shared" si="2886"/>
        <v>541.9575000000001</v>
      </c>
      <c r="OL59" s="348">
        <f t="shared" si="2886"/>
        <v>559.44000000000005</v>
      </c>
      <c r="OM59" s="348">
        <f t="shared" si="2886"/>
        <v>576.92250000000001</v>
      </c>
      <c r="ON59" s="348">
        <f t="shared" si="2886"/>
        <v>594.40500000000009</v>
      </c>
      <c r="OO59" s="348">
        <f t="shared" si="2886"/>
        <v>611.88750000000005</v>
      </c>
      <c r="OP59" s="349">
        <f t="shared" si="2886"/>
        <v>629.37000000000012</v>
      </c>
      <c r="OQ59" s="348">
        <f>+AP59/AP6</f>
        <v>8.7412499999999973</v>
      </c>
      <c r="OR59" s="348">
        <f t="shared" ref="OR59:RC59" si="2887">+AQ59/AQ6</f>
        <v>8.7412499999999973</v>
      </c>
      <c r="OS59" s="348">
        <f t="shared" si="2887"/>
        <v>8.7412499999999973</v>
      </c>
      <c r="OT59" s="348">
        <f t="shared" si="2887"/>
        <v>8.7412499999999973</v>
      </c>
      <c r="OU59" s="348">
        <f t="shared" si="2887"/>
        <v>8.7412499999999973</v>
      </c>
      <c r="OV59" s="348">
        <f t="shared" si="2887"/>
        <v>8.7412499999999973</v>
      </c>
      <c r="OW59" s="348">
        <f t="shared" si="2887"/>
        <v>8.7412499999999973</v>
      </c>
      <c r="OX59" s="348">
        <f t="shared" si="2887"/>
        <v>8.7412499999999973</v>
      </c>
      <c r="OY59" s="348">
        <f t="shared" si="2887"/>
        <v>8.7412499999999973</v>
      </c>
      <c r="OZ59" s="348">
        <f t="shared" si="2887"/>
        <v>8.7412499999999973</v>
      </c>
      <c r="PA59" s="348">
        <f t="shared" si="2887"/>
        <v>8.7412499999999973</v>
      </c>
      <c r="PB59" s="348">
        <f t="shared" si="2887"/>
        <v>8.7412499999999973</v>
      </c>
      <c r="PC59" s="348">
        <f t="shared" si="2887"/>
        <v>8.7412499999999973</v>
      </c>
      <c r="PD59" s="348">
        <f t="shared" si="2887"/>
        <v>8.7412499999999973</v>
      </c>
      <c r="PE59" s="348">
        <f t="shared" si="2887"/>
        <v>8.7412499999999973</v>
      </c>
      <c r="PF59" s="348">
        <f t="shared" si="2887"/>
        <v>8.7412499999999973</v>
      </c>
      <c r="PG59" s="348">
        <f t="shared" si="2887"/>
        <v>8.7412499999999973</v>
      </c>
      <c r="PH59" s="348">
        <f t="shared" si="2887"/>
        <v>8.7412499999999973</v>
      </c>
      <c r="PI59" s="348">
        <f t="shared" si="2887"/>
        <v>8.7412499999999973</v>
      </c>
      <c r="PJ59" s="348">
        <f t="shared" si="2887"/>
        <v>8.7412499999999973</v>
      </c>
      <c r="PK59" s="348">
        <f t="shared" si="2887"/>
        <v>8.7412499999999973</v>
      </c>
      <c r="PL59" s="348">
        <f t="shared" si="2887"/>
        <v>8.7412499999999973</v>
      </c>
      <c r="PM59" s="348">
        <f t="shared" si="2887"/>
        <v>8.7412499999999973</v>
      </c>
      <c r="PN59" s="348">
        <f t="shared" si="2887"/>
        <v>8.7412499999999973</v>
      </c>
      <c r="PO59" s="348">
        <f t="shared" si="2887"/>
        <v>8.7412499999999973</v>
      </c>
      <c r="PP59" s="348">
        <f t="shared" si="2887"/>
        <v>8.7412499999999973</v>
      </c>
      <c r="PQ59" s="348">
        <f t="shared" si="2887"/>
        <v>8.7412499999999973</v>
      </c>
      <c r="PR59" s="348">
        <f t="shared" si="2887"/>
        <v>8.7412499999999973</v>
      </c>
      <c r="PS59" s="348">
        <f t="shared" si="2887"/>
        <v>8.7412499999999973</v>
      </c>
      <c r="PT59" s="348">
        <f t="shared" si="2887"/>
        <v>8.7412499999999973</v>
      </c>
      <c r="PU59" s="348">
        <f t="shared" si="2887"/>
        <v>8.7412499999999973</v>
      </c>
      <c r="PV59" s="348">
        <f t="shared" si="2887"/>
        <v>8.7412499999999973</v>
      </c>
      <c r="PW59" s="348">
        <f t="shared" si="2887"/>
        <v>8.7412499999999973</v>
      </c>
      <c r="PX59" s="348">
        <f t="shared" si="2887"/>
        <v>8.7412499999999973</v>
      </c>
      <c r="PY59" s="348">
        <f t="shared" si="2887"/>
        <v>8.7412499999999973</v>
      </c>
      <c r="PZ59" s="348">
        <f t="shared" si="2887"/>
        <v>8.7412499999999973</v>
      </c>
      <c r="QA59" s="348">
        <f t="shared" si="2887"/>
        <v>8.7412499999999973</v>
      </c>
      <c r="QB59" s="348">
        <f t="shared" si="2887"/>
        <v>8.7412499999999973</v>
      </c>
      <c r="QC59" s="348">
        <f t="shared" si="2887"/>
        <v>8.7412499999999973</v>
      </c>
      <c r="QD59" s="348">
        <f t="shared" si="2887"/>
        <v>8.7412499999999973</v>
      </c>
      <c r="QE59" s="348">
        <f t="shared" si="2887"/>
        <v>8.7412499999999973</v>
      </c>
      <c r="QF59" s="348">
        <f t="shared" si="2887"/>
        <v>8.7412499999999973</v>
      </c>
      <c r="QG59" s="348">
        <f t="shared" si="2887"/>
        <v>8.7412499999999973</v>
      </c>
      <c r="QH59" s="348">
        <f t="shared" si="2887"/>
        <v>8.7412499999999973</v>
      </c>
      <c r="QI59" s="348">
        <f t="shared" si="2887"/>
        <v>8.7412499999999973</v>
      </c>
      <c r="QJ59" s="348">
        <f t="shared" si="2887"/>
        <v>8.7412499999999973</v>
      </c>
      <c r="QK59" s="348">
        <f t="shared" si="2887"/>
        <v>8.7412499999999973</v>
      </c>
      <c r="QL59" s="348">
        <f t="shared" si="2887"/>
        <v>8.7412499999999973</v>
      </c>
      <c r="QM59" s="348">
        <f t="shared" si="2887"/>
        <v>8.7412499999999973</v>
      </c>
      <c r="QN59" s="348">
        <f t="shared" si="2887"/>
        <v>8.7412499999999973</v>
      </c>
      <c r="QO59" s="348">
        <f t="shared" si="2887"/>
        <v>8.7412499999999973</v>
      </c>
      <c r="QP59" s="348">
        <f t="shared" si="2887"/>
        <v>8.7412499999999973</v>
      </c>
      <c r="QQ59" s="348">
        <f t="shared" si="2887"/>
        <v>8.7412499999999973</v>
      </c>
      <c r="QR59" s="348">
        <f t="shared" si="2887"/>
        <v>8.7412499999999973</v>
      </c>
      <c r="QS59" s="348">
        <f t="shared" si="2887"/>
        <v>8.7412499999999973</v>
      </c>
      <c r="QT59" s="348">
        <f t="shared" si="2887"/>
        <v>8.7412499999999973</v>
      </c>
      <c r="QU59" s="348">
        <f t="shared" si="2887"/>
        <v>8.7412499999999973</v>
      </c>
      <c r="QV59" s="348">
        <f t="shared" si="2887"/>
        <v>8.7412499999999973</v>
      </c>
      <c r="QW59" s="348">
        <f t="shared" si="2887"/>
        <v>8.7412499999999973</v>
      </c>
      <c r="QX59" s="348">
        <f t="shared" si="2887"/>
        <v>8.7412499999999973</v>
      </c>
      <c r="QY59" s="348">
        <f t="shared" si="2887"/>
        <v>8.7412499999999973</v>
      </c>
      <c r="QZ59" s="348">
        <f t="shared" si="2887"/>
        <v>8.7412499999999973</v>
      </c>
      <c r="RA59" s="348">
        <f t="shared" si="2887"/>
        <v>8.7412499999999973</v>
      </c>
      <c r="RB59" s="348">
        <f t="shared" si="2887"/>
        <v>8.7412499999999973</v>
      </c>
      <c r="RC59" s="348">
        <f t="shared" si="2887"/>
        <v>8.7412499999999973</v>
      </c>
      <c r="RD59" s="348">
        <f t="shared" ref="RD59:TO59" si="2888">+DC59/DC6</f>
        <v>8.7412499999999973</v>
      </c>
      <c r="RE59" s="348">
        <f t="shared" si="2888"/>
        <v>8.7412499999999973</v>
      </c>
      <c r="RF59" s="348">
        <f t="shared" si="2888"/>
        <v>8.7412499999999973</v>
      </c>
      <c r="RG59" s="348">
        <f t="shared" si="2888"/>
        <v>8.7412499999999973</v>
      </c>
      <c r="RH59" s="348">
        <f t="shared" si="2888"/>
        <v>8.7412499999999973</v>
      </c>
      <c r="RI59" s="348">
        <f t="shared" si="2888"/>
        <v>8.7412499999999973</v>
      </c>
      <c r="RJ59" s="348">
        <f t="shared" si="2888"/>
        <v>8.7412499999999973</v>
      </c>
      <c r="RK59" s="348">
        <f t="shared" si="2888"/>
        <v>8.7412499999999973</v>
      </c>
      <c r="RL59" s="348">
        <f t="shared" si="2888"/>
        <v>8.7412499999999973</v>
      </c>
      <c r="RM59" s="348">
        <f t="shared" si="2888"/>
        <v>8.7412499999999973</v>
      </c>
      <c r="RN59" s="348">
        <f t="shared" si="2888"/>
        <v>8.7412499999999973</v>
      </c>
      <c r="RO59" s="348">
        <f t="shared" si="2888"/>
        <v>8.7412499999999973</v>
      </c>
      <c r="RP59" s="348">
        <f t="shared" si="2888"/>
        <v>8.7412499999999973</v>
      </c>
      <c r="RQ59" s="348">
        <f t="shared" si="2888"/>
        <v>8.7412499999999973</v>
      </c>
      <c r="RR59" s="348">
        <f t="shared" si="2888"/>
        <v>8.7412499999999973</v>
      </c>
      <c r="RS59" s="348">
        <f t="shared" si="2888"/>
        <v>8.7412499999999973</v>
      </c>
      <c r="RT59" s="348">
        <f t="shared" si="2888"/>
        <v>8.7412499999999973</v>
      </c>
      <c r="RU59" s="348">
        <f t="shared" si="2888"/>
        <v>8.7412499999999973</v>
      </c>
      <c r="RV59" s="348">
        <f t="shared" si="2888"/>
        <v>8.7412499999999973</v>
      </c>
      <c r="RW59" s="348">
        <f t="shared" si="2888"/>
        <v>12.660393667137095</v>
      </c>
      <c r="RX59" s="348">
        <f t="shared" si="2888"/>
        <v>12.660393667137095</v>
      </c>
      <c r="RY59" s="348">
        <f t="shared" si="2888"/>
        <v>12.660393667137095</v>
      </c>
      <c r="RZ59" s="348">
        <f t="shared" si="2888"/>
        <v>12.660393667137095</v>
      </c>
      <c r="SA59" s="348">
        <f t="shared" si="2888"/>
        <v>12.660393667137095</v>
      </c>
      <c r="SB59" s="348">
        <f t="shared" si="2888"/>
        <v>12.660393667137095</v>
      </c>
      <c r="SC59" s="348">
        <f t="shared" si="2888"/>
        <v>12.660393667137095</v>
      </c>
      <c r="SD59" s="348">
        <f t="shared" si="2888"/>
        <v>12.660393667137095</v>
      </c>
      <c r="SE59" s="348">
        <f t="shared" si="2888"/>
        <v>12.660393667137095</v>
      </c>
      <c r="SF59" s="348">
        <f t="shared" si="2888"/>
        <v>12.660393667137095</v>
      </c>
      <c r="SG59" s="348">
        <f t="shared" si="2888"/>
        <v>12.660393667137095</v>
      </c>
      <c r="SH59" s="348">
        <f t="shared" si="2888"/>
        <v>12.660393667137095</v>
      </c>
      <c r="SI59" s="348">
        <f t="shared" si="2888"/>
        <v>12.660393667137097</v>
      </c>
      <c r="SJ59" s="348">
        <f t="shared" si="2888"/>
        <v>12.660393667137095</v>
      </c>
      <c r="SK59" s="348">
        <f t="shared" si="2888"/>
        <v>12.660393667137095</v>
      </c>
      <c r="SL59" s="348">
        <f t="shared" si="2888"/>
        <v>12.660393667137095</v>
      </c>
      <c r="SM59" s="348">
        <f t="shared" si="2888"/>
        <v>12.660393667137095</v>
      </c>
      <c r="SN59" s="348">
        <f t="shared" si="2888"/>
        <v>12.660393667137095</v>
      </c>
      <c r="SO59" s="348">
        <f t="shared" si="2888"/>
        <v>12.660393667137095</v>
      </c>
      <c r="SP59" s="348">
        <f t="shared" si="2888"/>
        <v>12.660393667137095</v>
      </c>
      <c r="SQ59" s="348">
        <f t="shared" si="2888"/>
        <v>12.660393667137095</v>
      </c>
      <c r="SR59" s="348">
        <f t="shared" si="2888"/>
        <v>12.660393667137095</v>
      </c>
      <c r="SS59" s="348">
        <f t="shared" si="2888"/>
        <v>12.660393667137095</v>
      </c>
      <c r="ST59" s="348">
        <f t="shared" si="2888"/>
        <v>12.660393667137095</v>
      </c>
      <c r="SU59" s="348">
        <f t="shared" si="2888"/>
        <v>12.660393667137095</v>
      </c>
      <c r="SV59" s="348">
        <f t="shared" si="2888"/>
        <v>12.660393667137097</v>
      </c>
      <c r="SW59" s="348">
        <f t="shared" si="2888"/>
        <v>12.660393667137093</v>
      </c>
      <c r="SX59" s="348">
        <f t="shared" si="2888"/>
        <v>12.660393667137095</v>
      </c>
      <c r="SY59" s="348">
        <f t="shared" si="2888"/>
        <v>12.660393667137095</v>
      </c>
      <c r="SZ59" s="348">
        <f t="shared" si="2888"/>
        <v>12.660393667137095</v>
      </c>
      <c r="TA59" s="348">
        <f t="shared" si="2888"/>
        <v>12.660393667137095</v>
      </c>
      <c r="TB59" s="348">
        <f t="shared" si="2888"/>
        <v>13.111874999999998</v>
      </c>
      <c r="TC59" s="348">
        <f t="shared" si="2888"/>
        <v>13.111874999999998</v>
      </c>
      <c r="TD59" s="348">
        <f t="shared" si="2888"/>
        <v>13.111874999999998</v>
      </c>
      <c r="TE59" s="348">
        <f t="shared" si="2888"/>
        <v>13.111874999999998</v>
      </c>
      <c r="TF59" s="348">
        <f t="shared" si="2888"/>
        <v>13.111874999999998</v>
      </c>
      <c r="TG59" s="348">
        <f t="shared" si="2888"/>
        <v>13.111874999999998</v>
      </c>
      <c r="TH59" s="348">
        <f t="shared" si="2888"/>
        <v>13.111874999999998</v>
      </c>
      <c r="TI59" s="348">
        <f t="shared" si="2888"/>
        <v>13.111874999999998</v>
      </c>
      <c r="TJ59" s="348">
        <f t="shared" si="2888"/>
        <v>13.111874999999998</v>
      </c>
      <c r="TK59" s="348">
        <f t="shared" si="2888"/>
        <v>13.111874999999998</v>
      </c>
      <c r="TL59" s="348">
        <f t="shared" si="2888"/>
        <v>13.111874999999998</v>
      </c>
      <c r="TM59" s="348">
        <f t="shared" si="2888"/>
        <v>13.111874999999998</v>
      </c>
      <c r="TN59" s="348">
        <f t="shared" si="2888"/>
        <v>13.111874999999998</v>
      </c>
      <c r="TO59" s="348">
        <f t="shared" si="2888"/>
        <v>13.111874999999998</v>
      </c>
      <c r="TP59" s="348">
        <f t="shared" ref="TP59:WA59" si="2889">+FO59/FO6</f>
        <v>13.111874999999998</v>
      </c>
      <c r="TQ59" s="348">
        <f t="shared" si="2889"/>
        <v>13.111874999999998</v>
      </c>
      <c r="TR59" s="348">
        <f t="shared" si="2889"/>
        <v>13.111874999999998</v>
      </c>
      <c r="TS59" s="348">
        <f t="shared" si="2889"/>
        <v>13.111874999999998</v>
      </c>
      <c r="TT59" s="348">
        <f t="shared" si="2889"/>
        <v>13.111874999999998</v>
      </c>
      <c r="TU59" s="348">
        <f t="shared" si="2889"/>
        <v>13.111874999999998</v>
      </c>
      <c r="TV59" s="348">
        <f t="shared" si="2889"/>
        <v>13.111874999999998</v>
      </c>
      <c r="TW59" s="348">
        <f t="shared" si="2889"/>
        <v>13.111874999999998</v>
      </c>
      <c r="TX59" s="348">
        <f t="shared" si="2889"/>
        <v>13.111874999999998</v>
      </c>
      <c r="TY59" s="348">
        <f t="shared" si="2889"/>
        <v>13.111874999999998</v>
      </c>
      <c r="TZ59" s="348">
        <f t="shared" si="2889"/>
        <v>13.111874999999998</v>
      </c>
      <c r="UA59" s="348">
        <f t="shared" si="2889"/>
        <v>13.111874999999998</v>
      </c>
      <c r="UB59" s="348">
        <f t="shared" si="2889"/>
        <v>13.111874999999998</v>
      </c>
      <c r="UC59" s="348">
        <f t="shared" si="2889"/>
        <v>13.111874999999998</v>
      </c>
      <c r="UD59" s="348">
        <f t="shared" si="2889"/>
        <v>13.111874999999998</v>
      </c>
      <c r="UE59" s="348">
        <f t="shared" si="2889"/>
        <v>13.111874999999998</v>
      </c>
      <c r="UF59" s="348">
        <f t="shared" si="2889"/>
        <v>13.111874999999996</v>
      </c>
      <c r="UG59" s="348">
        <f t="shared" si="2889"/>
        <v>13.111874999999996</v>
      </c>
      <c r="UH59" s="348">
        <f t="shared" si="2889"/>
        <v>13.111874999999996</v>
      </c>
      <c r="UI59" s="348">
        <f t="shared" si="2889"/>
        <v>13.111874999999996</v>
      </c>
      <c r="UJ59" s="348">
        <f t="shared" si="2889"/>
        <v>13.111874999999994</v>
      </c>
      <c r="UK59" s="348">
        <f t="shared" si="2889"/>
        <v>13.111874999999996</v>
      </c>
      <c r="UL59" s="348">
        <f t="shared" si="2889"/>
        <v>13.111874999999996</v>
      </c>
      <c r="UM59" s="348">
        <f t="shared" si="2889"/>
        <v>13.111874999999996</v>
      </c>
      <c r="UN59" s="348">
        <f t="shared" si="2889"/>
        <v>13.111874999999996</v>
      </c>
      <c r="UO59" s="348">
        <f t="shared" si="2889"/>
        <v>13.111874999999994</v>
      </c>
      <c r="UP59" s="348">
        <f t="shared" si="2889"/>
        <v>13.111874999999996</v>
      </c>
      <c r="UQ59" s="348">
        <f t="shared" si="2889"/>
        <v>13.111874999999996</v>
      </c>
      <c r="UR59" s="348">
        <f t="shared" si="2889"/>
        <v>13.111874999999996</v>
      </c>
      <c r="US59" s="348">
        <f t="shared" si="2889"/>
        <v>13.111874999999996</v>
      </c>
      <c r="UT59" s="348">
        <f t="shared" si="2889"/>
        <v>13.111874999999996</v>
      </c>
      <c r="UU59" s="348">
        <f t="shared" si="2889"/>
        <v>13.111874999999996</v>
      </c>
      <c r="UV59" s="348">
        <f t="shared" si="2889"/>
        <v>13.111874999999996</v>
      </c>
      <c r="UW59" s="348">
        <f t="shared" si="2889"/>
        <v>13.111874999999996</v>
      </c>
      <c r="UX59" s="348">
        <f t="shared" si="2889"/>
        <v>13.111874999999996</v>
      </c>
      <c r="UY59" s="348">
        <f t="shared" si="2889"/>
        <v>13.111874999999994</v>
      </c>
      <c r="UZ59" s="348">
        <f t="shared" si="2889"/>
        <v>13.111874999999994</v>
      </c>
      <c r="VA59" s="348">
        <f t="shared" si="2889"/>
        <v>13.111874999999996</v>
      </c>
      <c r="VB59" s="348">
        <f t="shared" si="2889"/>
        <v>13.111874999999996</v>
      </c>
      <c r="VC59" s="348">
        <f t="shared" si="2889"/>
        <v>13.111874999999996</v>
      </c>
      <c r="VD59" s="348">
        <f t="shared" si="2889"/>
        <v>13.111874999999996</v>
      </c>
      <c r="VE59" s="348">
        <f t="shared" si="2889"/>
        <v>13.111874999999996</v>
      </c>
      <c r="VF59" s="348">
        <f t="shared" si="2889"/>
        <v>13.111874999999996</v>
      </c>
      <c r="VG59" s="348">
        <f t="shared" si="2889"/>
        <v>13.111874999999996</v>
      </c>
      <c r="VH59" s="348">
        <f t="shared" si="2889"/>
        <v>13.111874999999996</v>
      </c>
      <c r="VI59" s="348">
        <f t="shared" si="2889"/>
        <v>13.111874999999996</v>
      </c>
      <c r="VJ59" s="348">
        <f t="shared" si="2889"/>
        <v>13.111874999999996</v>
      </c>
      <c r="VK59" s="348">
        <f t="shared" si="2889"/>
        <v>17.482499999999998</v>
      </c>
      <c r="VL59" s="348">
        <f t="shared" si="2889"/>
        <v>17.482499999999998</v>
      </c>
      <c r="VM59" s="348">
        <f t="shared" si="2889"/>
        <v>17.482499999999998</v>
      </c>
      <c r="VN59" s="348">
        <f t="shared" si="2889"/>
        <v>17.482499999999998</v>
      </c>
      <c r="VO59" s="348">
        <f t="shared" si="2889"/>
        <v>17.482499999999998</v>
      </c>
      <c r="VP59" s="348">
        <f t="shared" si="2889"/>
        <v>17.482499999999998</v>
      </c>
      <c r="VQ59" s="348">
        <f t="shared" si="2889"/>
        <v>17.482499999999998</v>
      </c>
      <c r="VR59" s="348">
        <f t="shared" si="2889"/>
        <v>17.482499999999998</v>
      </c>
      <c r="VS59" s="348">
        <f t="shared" si="2889"/>
        <v>17.482499999999998</v>
      </c>
      <c r="VT59" s="348">
        <f t="shared" si="2889"/>
        <v>17.482499999999998</v>
      </c>
      <c r="VU59" s="348">
        <f t="shared" si="2889"/>
        <v>17.482499999999998</v>
      </c>
      <c r="VV59" s="348">
        <f t="shared" si="2889"/>
        <v>17.482499999999998</v>
      </c>
      <c r="VW59" s="348">
        <f t="shared" si="2889"/>
        <v>17.482499999999998</v>
      </c>
      <c r="VX59" s="348">
        <f t="shared" si="2889"/>
        <v>17.482499999999998</v>
      </c>
      <c r="VY59" s="348">
        <f t="shared" si="2889"/>
        <v>17.482499999999998</v>
      </c>
      <c r="VZ59" s="348">
        <f t="shared" si="2889"/>
        <v>17.482499999999998</v>
      </c>
      <c r="WA59" s="348">
        <f t="shared" si="2889"/>
        <v>17.482499999999998</v>
      </c>
      <c r="WB59" s="348">
        <f t="shared" ref="WB59:YM59" si="2890">+IA59/IA6</f>
        <v>17.482499999999998</v>
      </c>
      <c r="WC59" s="348">
        <f t="shared" si="2890"/>
        <v>17.482499999999998</v>
      </c>
      <c r="WD59" s="348">
        <f t="shared" si="2890"/>
        <v>17.482499999999998</v>
      </c>
      <c r="WE59" s="348">
        <f t="shared" si="2890"/>
        <v>17.482499999999998</v>
      </c>
      <c r="WF59" s="348">
        <f t="shared" si="2890"/>
        <v>17.482499999999998</v>
      </c>
      <c r="WG59" s="348">
        <f t="shared" si="2890"/>
        <v>17.482499999999998</v>
      </c>
      <c r="WH59" s="348">
        <f t="shared" si="2890"/>
        <v>17.482499999999998</v>
      </c>
      <c r="WI59" s="348">
        <f t="shared" si="2890"/>
        <v>17.482499999999998</v>
      </c>
      <c r="WJ59" s="348">
        <f t="shared" si="2890"/>
        <v>17.482499999999998</v>
      </c>
      <c r="WK59" s="348">
        <f t="shared" si="2890"/>
        <v>17.482499999999998</v>
      </c>
      <c r="WL59" s="348">
        <f t="shared" si="2890"/>
        <v>17.482499999999998</v>
      </c>
      <c r="WM59" s="348">
        <f t="shared" si="2890"/>
        <v>17.482499999999998</v>
      </c>
      <c r="WN59" s="348">
        <f t="shared" si="2890"/>
        <v>17.482499999999998</v>
      </c>
      <c r="WO59" s="348">
        <f t="shared" si="2890"/>
        <v>17.482499999999995</v>
      </c>
      <c r="WP59" s="348">
        <f t="shared" si="2890"/>
        <v>17.482499999999995</v>
      </c>
      <c r="WQ59" s="348">
        <f t="shared" si="2890"/>
        <v>17.482499999999995</v>
      </c>
      <c r="WR59" s="348">
        <f t="shared" si="2890"/>
        <v>17.482499999999995</v>
      </c>
      <c r="WS59" s="348">
        <f t="shared" si="2890"/>
        <v>17.482499999999995</v>
      </c>
      <c r="WT59" s="348">
        <f t="shared" si="2890"/>
        <v>17.482499999999995</v>
      </c>
      <c r="WU59" s="348">
        <f t="shared" si="2890"/>
        <v>17.482499999999995</v>
      </c>
      <c r="WV59" s="348">
        <f t="shared" si="2890"/>
        <v>17.482499999999995</v>
      </c>
      <c r="WW59" s="348">
        <f t="shared" si="2890"/>
        <v>17.482499999999995</v>
      </c>
      <c r="WX59" s="348">
        <f t="shared" si="2890"/>
        <v>17.482499999999995</v>
      </c>
      <c r="WY59" s="348">
        <f t="shared" si="2890"/>
        <v>17.482499999999995</v>
      </c>
      <c r="WZ59" s="348">
        <f t="shared" si="2890"/>
        <v>17.482499999999995</v>
      </c>
      <c r="XA59" s="348">
        <f t="shared" si="2890"/>
        <v>17.482499999999995</v>
      </c>
      <c r="XB59" s="348">
        <f t="shared" si="2890"/>
        <v>17.482499999999995</v>
      </c>
      <c r="XC59" s="348">
        <f t="shared" si="2890"/>
        <v>17.482499999999995</v>
      </c>
      <c r="XD59" s="348">
        <f t="shared" si="2890"/>
        <v>17.482499999999995</v>
      </c>
      <c r="XE59" s="348">
        <f t="shared" si="2890"/>
        <v>17.482499999999995</v>
      </c>
      <c r="XF59" s="348">
        <f t="shared" si="2890"/>
        <v>17.482499999999995</v>
      </c>
      <c r="XG59" s="348">
        <f t="shared" si="2890"/>
        <v>17.482499999999995</v>
      </c>
      <c r="XH59" s="348">
        <f t="shared" si="2890"/>
        <v>17.482499999999995</v>
      </c>
      <c r="XI59" s="348">
        <f t="shared" si="2890"/>
        <v>17.482499999999995</v>
      </c>
      <c r="XJ59" s="348">
        <f t="shared" si="2890"/>
        <v>17.482499999999995</v>
      </c>
      <c r="XK59" s="348">
        <f t="shared" si="2890"/>
        <v>17.482499999999995</v>
      </c>
      <c r="XL59" s="348">
        <f t="shared" si="2890"/>
        <v>17.482499999999995</v>
      </c>
      <c r="XM59" s="348">
        <f t="shared" si="2890"/>
        <v>17.482499999999995</v>
      </c>
      <c r="XN59" s="348">
        <f t="shared" si="2890"/>
        <v>17.482499999999995</v>
      </c>
      <c r="XO59" s="348">
        <f t="shared" si="2890"/>
        <v>17.482499999999995</v>
      </c>
      <c r="XP59" s="348">
        <f t="shared" si="2890"/>
        <v>17.482499999999995</v>
      </c>
      <c r="XQ59" s="348">
        <f t="shared" si="2890"/>
        <v>17.482499999999995</v>
      </c>
      <c r="XR59" s="348">
        <f t="shared" si="2890"/>
        <v>17.482499999999995</v>
      </c>
      <c r="XS59" s="348">
        <f t="shared" si="2890"/>
        <v>17.482499999999995</v>
      </c>
      <c r="XT59" s="348">
        <f t="shared" si="2890"/>
        <v>17.482499999999995</v>
      </c>
      <c r="XU59" s="348">
        <f t="shared" si="2890"/>
        <v>17.482499999999995</v>
      </c>
      <c r="XV59" s="348">
        <f t="shared" si="2890"/>
        <v>17.482499999999995</v>
      </c>
      <c r="XW59" s="348">
        <f t="shared" si="2890"/>
        <v>17.482499999999995</v>
      </c>
      <c r="XX59" s="348">
        <f t="shared" si="2890"/>
        <v>17.482499999999995</v>
      </c>
      <c r="XY59" s="348">
        <f t="shared" si="2890"/>
        <v>17.482499999999995</v>
      </c>
      <c r="XZ59" s="348">
        <f t="shared" si="2890"/>
        <v>17.482499999999995</v>
      </c>
      <c r="YA59" s="348">
        <f t="shared" si="2890"/>
        <v>17.482499999999995</v>
      </c>
      <c r="YB59" s="348">
        <f t="shared" si="2890"/>
        <v>17.482499999999995</v>
      </c>
      <c r="YC59" s="348">
        <f t="shared" si="2890"/>
        <v>17.482499999999995</v>
      </c>
      <c r="YD59" s="348">
        <f t="shared" si="2890"/>
        <v>17.482499999999995</v>
      </c>
      <c r="YE59" s="348">
        <f t="shared" si="2890"/>
        <v>17.482499999999995</v>
      </c>
      <c r="YF59" s="348">
        <f t="shared" si="2890"/>
        <v>17.482499999999995</v>
      </c>
      <c r="YG59" s="348">
        <f t="shared" si="2890"/>
        <v>17.482499999999995</v>
      </c>
      <c r="YH59" s="348">
        <f t="shared" si="2890"/>
        <v>17.482499999999995</v>
      </c>
      <c r="YI59" s="348">
        <f t="shared" si="2890"/>
        <v>17.482499999999995</v>
      </c>
      <c r="YJ59" s="348">
        <f t="shared" si="2890"/>
        <v>17.482499999999995</v>
      </c>
      <c r="YK59" s="348">
        <f t="shared" si="2890"/>
        <v>17.482499999999995</v>
      </c>
      <c r="YL59" s="348">
        <f t="shared" si="2890"/>
        <v>17.482499999999995</v>
      </c>
      <c r="YM59" s="348">
        <f t="shared" si="2890"/>
        <v>17.482499999999995</v>
      </c>
      <c r="YN59" s="348">
        <f t="shared" ref="YN59:AAY59" si="2891">+KM59/KM6</f>
        <v>17.482499999999995</v>
      </c>
      <c r="YO59" s="348">
        <f t="shared" si="2891"/>
        <v>17.482499999999995</v>
      </c>
      <c r="YP59" s="348">
        <f t="shared" si="2891"/>
        <v>17.482499999999995</v>
      </c>
      <c r="YQ59" s="348">
        <f t="shared" si="2891"/>
        <v>17.482499999999995</v>
      </c>
      <c r="YR59" s="348">
        <f t="shared" si="2891"/>
        <v>17.482499999999995</v>
      </c>
      <c r="YS59" s="348">
        <f t="shared" si="2891"/>
        <v>17.482499999999995</v>
      </c>
      <c r="YT59" s="348">
        <f t="shared" si="2891"/>
        <v>17.482499999999995</v>
      </c>
      <c r="YU59" s="348">
        <f t="shared" si="2891"/>
        <v>17.482499999999995</v>
      </c>
      <c r="YV59" s="348">
        <f t="shared" si="2891"/>
        <v>17.482499999999995</v>
      </c>
      <c r="YW59" s="348">
        <f t="shared" si="2891"/>
        <v>17.482499999999995</v>
      </c>
      <c r="YX59" s="348">
        <f t="shared" si="2891"/>
        <v>17.482499999999995</v>
      </c>
      <c r="YY59" s="348">
        <f t="shared" si="2891"/>
        <v>17.482499999999998</v>
      </c>
      <c r="YZ59" s="348">
        <f t="shared" si="2891"/>
        <v>17.482499999999998</v>
      </c>
      <c r="ZA59" s="348">
        <f t="shared" si="2891"/>
        <v>17.482499999999998</v>
      </c>
      <c r="ZB59" s="348">
        <f t="shared" si="2891"/>
        <v>17.482499999999998</v>
      </c>
      <c r="ZC59" s="348">
        <f t="shared" si="2891"/>
        <v>17.482499999999998</v>
      </c>
      <c r="ZD59" s="348">
        <f t="shared" si="2891"/>
        <v>17.482499999999998</v>
      </c>
      <c r="ZE59" s="348">
        <f t="shared" si="2891"/>
        <v>17.482499999999998</v>
      </c>
      <c r="ZF59" s="348">
        <f t="shared" si="2891"/>
        <v>17.482499999999998</v>
      </c>
      <c r="ZG59" s="348">
        <f t="shared" si="2891"/>
        <v>17.482499999999998</v>
      </c>
      <c r="ZH59" s="348">
        <f t="shared" si="2891"/>
        <v>17.482499999999998</v>
      </c>
      <c r="ZI59" s="348">
        <f t="shared" si="2891"/>
        <v>17.482499999999998</v>
      </c>
      <c r="ZJ59" s="348">
        <f t="shared" si="2891"/>
        <v>17.482499999999998</v>
      </c>
      <c r="ZK59" s="348">
        <f t="shared" si="2891"/>
        <v>17.482499999999998</v>
      </c>
      <c r="ZL59" s="348">
        <f t="shared" si="2891"/>
        <v>17.482499999999998</v>
      </c>
      <c r="ZM59" s="348">
        <f t="shared" si="2891"/>
        <v>17.482499999999998</v>
      </c>
      <c r="ZN59" s="348">
        <f t="shared" si="2891"/>
        <v>17.482499999999998</v>
      </c>
      <c r="ZO59" s="348">
        <f t="shared" si="2891"/>
        <v>17.482499999999998</v>
      </c>
      <c r="ZP59" s="348">
        <f t="shared" si="2891"/>
        <v>17.482499999999998</v>
      </c>
      <c r="ZQ59" s="348">
        <f t="shared" si="2891"/>
        <v>17.482499999999998</v>
      </c>
      <c r="ZR59" s="348">
        <f t="shared" si="2891"/>
        <v>17.482499999999998</v>
      </c>
      <c r="ZS59" s="348">
        <f t="shared" si="2891"/>
        <v>17.482499999999998</v>
      </c>
      <c r="ZT59" s="348">
        <f t="shared" si="2891"/>
        <v>17.482499999999998</v>
      </c>
      <c r="ZU59" s="348">
        <f t="shared" si="2891"/>
        <v>17.482499999999998</v>
      </c>
      <c r="ZV59" s="348">
        <f t="shared" si="2891"/>
        <v>17.482499999999998</v>
      </c>
      <c r="ZW59" s="348">
        <f t="shared" si="2891"/>
        <v>17.482499999999998</v>
      </c>
      <c r="ZX59" s="348">
        <f t="shared" si="2891"/>
        <v>17.482499999999998</v>
      </c>
      <c r="ZY59" s="348">
        <f t="shared" si="2891"/>
        <v>17.482499999999998</v>
      </c>
      <c r="ZZ59" s="348">
        <f t="shared" si="2891"/>
        <v>17.482499999999998</v>
      </c>
      <c r="AAA59" s="348">
        <f t="shared" si="2891"/>
        <v>17.482499999999998</v>
      </c>
      <c r="AAB59" s="348">
        <f t="shared" si="2891"/>
        <v>17.482499999999998</v>
      </c>
      <c r="AAC59" s="348">
        <f t="shared" si="2891"/>
        <v>17.482499999999995</v>
      </c>
      <c r="AAD59" s="348">
        <f t="shared" si="2891"/>
        <v>17.482499999999995</v>
      </c>
      <c r="AAE59" s="348">
        <f t="shared" si="2891"/>
        <v>17.482499999999995</v>
      </c>
      <c r="AAF59" s="348">
        <f t="shared" si="2891"/>
        <v>17.482499999999995</v>
      </c>
      <c r="AAG59" s="348">
        <f t="shared" si="2891"/>
        <v>17.482499999999995</v>
      </c>
      <c r="AAH59" s="348">
        <f t="shared" si="2891"/>
        <v>17.482499999999995</v>
      </c>
      <c r="AAI59" s="348">
        <f t="shared" si="2891"/>
        <v>17.482499999999995</v>
      </c>
      <c r="AAJ59" s="348">
        <f t="shared" si="2891"/>
        <v>17.482499999999995</v>
      </c>
      <c r="AAK59" s="348">
        <f t="shared" si="2891"/>
        <v>17.482499999999995</v>
      </c>
      <c r="AAL59" s="348">
        <f t="shared" si="2891"/>
        <v>17.482499999999995</v>
      </c>
      <c r="AAM59" s="348">
        <f t="shared" si="2891"/>
        <v>17.482499999999995</v>
      </c>
      <c r="AAN59" s="348">
        <f t="shared" si="2891"/>
        <v>17.482499999999995</v>
      </c>
      <c r="AAO59" s="348">
        <f t="shared" si="2891"/>
        <v>17.482499999999995</v>
      </c>
      <c r="AAP59" s="348">
        <f t="shared" si="2891"/>
        <v>17.482499999999995</v>
      </c>
      <c r="AAQ59" s="348">
        <f t="shared" si="2891"/>
        <v>17.482499999999995</v>
      </c>
      <c r="AAR59" s="348">
        <f t="shared" si="2891"/>
        <v>17.482499999999995</v>
      </c>
      <c r="AAS59" s="348">
        <f t="shared" si="2891"/>
        <v>17.482499999999995</v>
      </c>
      <c r="AAT59" s="348">
        <f t="shared" si="2891"/>
        <v>17.482499999999995</v>
      </c>
      <c r="AAU59" s="348">
        <f t="shared" si="2891"/>
        <v>17.482499999999995</v>
      </c>
      <c r="AAV59" s="348">
        <f t="shared" si="2891"/>
        <v>17.482499999999995</v>
      </c>
      <c r="AAW59" s="348">
        <f t="shared" si="2891"/>
        <v>17.482499999999995</v>
      </c>
      <c r="AAX59" s="348">
        <f t="shared" si="2891"/>
        <v>17.482499999999995</v>
      </c>
      <c r="AAY59" s="348">
        <f t="shared" si="2891"/>
        <v>17.482499999999995</v>
      </c>
      <c r="AAZ59" s="348">
        <f t="shared" ref="AAZ59:ACQ59" si="2892">+MY59/MY6</f>
        <v>17.482499999999995</v>
      </c>
      <c r="ABA59" s="348">
        <f t="shared" si="2892"/>
        <v>17.482499999999995</v>
      </c>
      <c r="ABB59" s="348">
        <f t="shared" si="2892"/>
        <v>17.482499999999995</v>
      </c>
      <c r="ABC59" s="348">
        <f t="shared" si="2892"/>
        <v>17.482499999999995</v>
      </c>
      <c r="ABD59" s="348">
        <f t="shared" si="2892"/>
        <v>17.482499999999995</v>
      </c>
      <c r="ABE59" s="348">
        <f t="shared" si="2892"/>
        <v>17.482499999999995</v>
      </c>
      <c r="ABF59" s="348">
        <f t="shared" si="2892"/>
        <v>17.482499999999995</v>
      </c>
      <c r="ABG59" s="348">
        <f t="shared" si="2892"/>
        <v>17.482499999999995</v>
      </c>
      <c r="ABH59" s="348">
        <f t="shared" si="2892"/>
        <v>17.482500000000002</v>
      </c>
      <c r="ABI59" s="348">
        <f t="shared" si="2892"/>
        <v>17.482500000000002</v>
      </c>
      <c r="ABJ59" s="348">
        <f t="shared" si="2892"/>
        <v>17.482500000000002</v>
      </c>
      <c r="ABK59" s="348">
        <f t="shared" si="2892"/>
        <v>17.482500000000002</v>
      </c>
      <c r="ABL59" s="348">
        <f t="shared" si="2892"/>
        <v>17.482500000000002</v>
      </c>
      <c r="ABM59" s="348">
        <f t="shared" si="2892"/>
        <v>17.482500000000002</v>
      </c>
      <c r="ABN59" s="348">
        <f t="shared" si="2892"/>
        <v>17.482500000000002</v>
      </c>
      <c r="ABO59" s="348">
        <f t="shared" si="2892"/>
        <v>17.482500000000002</v>
      </c>
      <c r="ABP59" s="348">
        <f t="shared" si="2892"/>
        <v>17.482500000000002</v>
      </c>
      <c r="ABQ59" s="348">
        <f t="shared" si="2892"/>
        <v>17.482500000000002</v>
      </c>
      <c r="ABR59" s="348">
        <f t="shared" si="2892"/>
        <v>17.482500000000002</v>
      </c>
      <c r="ABS59" s="348">
        <f t="shared" si="2892"/>
        <v>17.482500000000002</v>
      </c>
      <c r="ABT59" s="348">
        <f t="shared" si="2892"/>
        <v>17.482500000000002</v>
      </c>
      <c r="ABU59" s="348">
        <f t="shared" si="2892"/>
        <v>17.482500000000002</v>
      </c>
      <c r="ABV59" s="348">
        <f t="shared" si="2892"/>
        <v>17.482500000000002</v>
      </c>
      <c r="ABW59" s="348">
        <f t="shared" si="2892"/>
        <v>17.482500000000002</v>
      </c>
      <c r="ABX59" s="348">
        <f t="shared" si="2892"/>
        <v>17.482500000000002</v>
      </c>
      <c r="ABY59" s="348">
        <f t="shared" si="2892"/>
        <v>17.482500000000002</v>
      </c>
      <c r="ABZ59" s="348">
        <f t="shared" si="2892"/>
        <v>17.482500000000002</v>
      </c>
      <c r="ACA59" s="348">
        <f t="shared" si="2892"/>
        <v>17.482500000000002</v>
      </c>
      <c r="ACB59" s="348">
        <f t="shared" si="2892"/>
        <v>17.482500000000002</v>
      </c>
      <c r="ACC59" s="348">
        <f t="shared" si="2892"/>
        <v>17.482500000000002</v>
      </c>
      <c r="ACD59" s="348">
        <f t="shared" si="2892"/>
        <v>17.482500000000002</v>
      </c>
      <c r="ACE59" s="348">
        <f t="shared" si="2892"/>
        <v>17.482500000000002</v>
      </c>
      <c r="ACF59" s="348">
        <f t="shared" si="2892"/>
        <v>17.482500000000002</v>
      </c>
      <c r="ACG59" s="348">
        <f t="shared" si="2892"/>
        <v>17.482500000000002</v>
      </c>
      <c r="ACH59" s="348">
        <f t="shared" si="2892"/>
        <v>17.482500000000002</v>
      </c>
      <c r="ACI59" s="348">
        <f t="shared" si="2892"/>
        <v>17.482500000000002</v>
      </c>
      <c r="ACJ59" s="348">
        <f t="shared" si="2892"/>
        <v>17.482500000000002</v>
      </c>
      <c r="ACK59" s="348">
        <f t="shared" si="2892"/>
        <v>17.482500000000002</v>
      </c>
      <c r="ACL59" s="348">
        <f t="shared" si="2892"/>
        <v>17.482500000000002</v>
      </c>
      <c r="ACM59" s="348">
        <f t="shared" si="2892"/>
        <v>17.482500000000002</v>
      </c>
      <c r="ACN59" s="348">
        <f t="shared" si="2892"/>
        <v>17.482500000000002</v>
      </c>
      <c r="ACO59" s="348">
        <f t="shared" si="2892"/>
        <v>17.482500000000002</v>
      </c>
      <c r="ACP59" s="348">
        <f t="shared" si="2892"/>
        <v>17.482500000000002</v>
      </c>
      <c r="ACQ59" s="348">
        <f t="shared" si="2892"/>
        <v>17.482500000000002</v>
      </c>
    </row>
    <row r="60" spans="1:877" x14ac:dyDescent="0.2">
      <c r="A60" s="15" t="s">
        <v>150</v>
      </c>
      <c r="B60" s="347">
        <f>+B56/B47*100</f>
        <v>30.000000000000004</v>
      </c>
      <c r="C60" s="348">
        <f t="shared" ref="C60:M60" si="2893">+C56/C47*100</f>
        <v>30</v>
      </c>
      <c r="D60" s="348">
        <f t="shared" si="2893"/>
        <v>30.000000000000004</v>
      </c>
      <c r="E60" s="348">
        <f t="shared" si="2893"/>
        <v>30</v>
      </c>
      <c r="F60" s="348">
        <f t="shared" si="2893"/>
        <v>30</v>
      </c>
      <c r="G60" s="348">
        <f t="shared" si="2893"/>
        <v>30.000000000000004</v>
      </c>
      <c r="H60" s="348">
        <f t="shared" si="2893"/>
        <v>30</v>
      </c>
      <c r="I60" s="348">
        <f t="shared" si="2893"/>
        <v>30</v>
      </c>
      <c r="J60" s="348">
        <f t="shared" si="2893"/>
        <v>30</v>
      </c>
      <c r="K60" s="348">
        <f t="shared" si="2893"/>
        <v>30</v>
      </c>
      <c r="L60" s="348">
        <f t="shared" si="2893"/>
        <v>30</v>
      </c>
      <c r="M60" s="349">
        <f t="shared" si="2893"/>
        <v>30.000000000000004</v>
      </c>
      <c r="N60" s="348">
        <f t="shared" ref="N60:Q60" si="2894">+N56/N47*100</f>
        <v>29.999999999999993</v>
      </c>
      <c r="O60" s="348">
        <f t="shared" si="2894"/>
        <v>30.000000000000004</v>
      </c>
      <c r="P60" s="348">
        <f t="shared" si="2894"/>
        <v>29.999999999999993</v>
      </c>
      <c r="Q60" s="349">
        <f t="shared" si="2894"/>
        <v>30</v>
      </c>
      <c r="R60" s="347">
        <f t="shared" ref="R60:S60" si="2895">+R56/R47*100</f>
        <v>30.000000000000004</v>
      </c>
      <c r="S60" s="348">
        <f t="shared" si="2895"/>
        <v>30</v>
      </c>
      <c r="T60" s="348">
        <f t="shared" ref="T60:W60" si="2896">+T56/T47*100</f>
        <v>29.999999999999993</v>
      </c>
      <c r="U60" s="348">
        <f t="shared" si="2896"/>
        <v>30</v>
      </c>
      <c r="V60" s="348">
        <f t="shared" si="2896"/>
        <v>30</v>
      </c>
      <c r="W60" s="348">
        <f t="shared" si="2896"/>
        <v>30</v>
      </c>
      <c r="X60" s="348">
        <f t="shared" ref="X60:AC60" si="2897">+X56/X47*100</f>
        <v>30</v>
      </c>
      <c r="Y60" s="348">
        <f t="shared" si="2897"/>
        <v>30</v>
      </c>
      <c r="Z60" s="348">
        <f t="shared" si="2897"/>
        <v>29.999999999999993</v>
      </c>
      <c r="AA60" s="348">
        <f t="shared" si="2897"/>
        <v>29.999999999999993</v>
      </c>
      <c r="AB60" s="348">
        <f t="shared" si="2897"/>
        <v>30</v>
      </c>
      <c r="AC60" s="349">
        <f t="shared" si="2897"/>
        <v>30.000000000000004</v>
      </c>
      <c r="AD60" s="348">
        <f t="shared" ref="AD60:AE60" si="2898">+AD56/AD47*100</f>
        <v>30.000000000000004</v>
      </c>
      <c r="AE60" s="348">
        <f t="shared" si="2898"/>
        <v>30.000000000000004</v>
      </c>
      <c r="AF60" s="348">
        <f t="shared" ref="AF60:AO60" si="2899">+AF56/AF47*100</f>
        <v>30.000000000000004</v>
      </c>
      <c r="AG60" s="348">
        <f t="shared" si="2899"/>
        <v>30</v>
      </c>
      <c r="AH60" s="348">
        <f t="shared" si="2899"/>
        <v>30</v>
      </c>
      <c r="AI60" s="348">
        <f t="shared" si="2899"/>
        <v>30</v>
      </c>
      <c r="AJ60" s="348">
        <f t="shared" si="2899"/>
        <v>30</v>
      </c>
      <c r="AK60" s="348">
        <f t="shared" si="2899"/>
        <v>30.000000000000004</v>
      </c>
      <c r="AL60" s="348">
        <f t="shared" si="2899"/>
        <v>30.000000000000004</v>
      </c>
      <c r="AM60" s="348">
        <f t="shared" si="2899"/>
        <v>30</v>
      </c>
      <c r="AN60" s="348">
        <f t="shared" si="2899"/>
        <v>30.000000000000004</v>
      </c>
      <c r="AO60" s="348">
        <f t="shared" si="2899"/>
        <v>30</v>
      </c>
      <c r="AP60" s="347">
        <f t="shared" ref="AP60:BN60" si="2900">+AP56/AP47*100</f>
        <v>30.000000000000004</v>
      </c>
      <c r="AQ60" s="348">
        <f t="shared" si="2900"/>
        <v>30.000000000000004</v>
      </c>
      <c r="AR60" s="348">
        <f t="shared" si="2900"/>
        <v>30</v>
      </c>
      <c r="AS60" s="348">
        <f t="shared" si="2900"/>
        <v>30.000000000000004</v>
      </c>
      <c r="AT60" s="348">
        <f t="shared" si="2900"/>
        <v>30.000000000000004</v>
      </c>
      <c r="AU60" s="348">
        <f t="shared" si="2900"/>
        <v>30</v>
      </c>
      <c r="AV60" s="348">
        <f t="shared" si="2900"/>
        <v>30.000000000000004</v>
      </c>
      <c r="AW60" s="348">
        <f t="shared" si="2900"/>
        <v>30.000000000000004</v>
      </c>
      <c r="AX60" s="348">
        <f t="shared" si="2900"/>
        <v>30.000000000000004</v>
      </c>
      <c r="AY60" s="348">
        <f t="shared" si="2900"/>
        <v>30.000000000000004</v>
      </c>
      <c r="AZ60" s="348">
        <f t="shared" si="2900"/>
        <v>30</v>
      </c>
      <c r="BA60" s="348">
        <f t="shared" si="2900"/>
        <v>30</v>
      </c>
      <c r="BB60" s="348">
        <f t="shared" si="2900"/>
        <v>30</v>
      </c>
      <c r="BC60" s="348">
        <f t="shared" si="2900"/>
        <v>30.000000000000004</v>
      </c>
      <c r="BD60" s="348">
        <f t="shared" si="2900"/>
        <v>30.000000000000004</v>
      </c>
      <c r="BE60" s="348">
        <f t="shared" si="2900"/>
        <v>30.000000000000004</v>
      </c>
      <c r="BF60" s="348">
        <f t="shared" si="2900"/>
        <v>30</v>
      </c>
      <c r="BG60" s="348">
        <f t="shared" si="2900"/>
        <v>30.000000000000004</v>
      </c>
      <c r="BH60" s="348">
        <f t="shared" si="2900"/>
        <v>30.000000000000004</v>
      </c>
      <c r="BI60" s="348">
        <f t="shared" si="2900"/>
        <v>30.000000000000004</v>
      </c>
      <c r="BJ60" s="348">
        <f t="shared" si="2900"/>
        <v>30.000000000000004</v>
      </c>
      <c r="BK60" s="348">
        <f t="shared" si="2900"/>
        <v>30</v>
      </c>
      <c r="BL60" s="348">
        <f t="shared" si="2900"/>
        <v>30.000000000000004</v>
      </c>
      <c r="BM60" s="348">
        <f t="shared" si="2900"/>
        <v>30</v>
      </c>
      <c r="BN60" s="349">
        <f t="shared" si="2900"/>
        <v>30.000000000000004</v>
      </c>
      <c r="BO60" s="347">
        <f t="shared" ref="BO60:CM60" si="2901">+BO56/BO47*100</f>
        <v>30.000000000000004</v>
      </c>
      <c r="BP60" s="348">
        <f t="shared" si="2901"/>
        <v>30.000000000000004</v>
      </c>
      <c r="BQ60" s="348">
        <f t="shared" si="2901"/>
        <v>30</v>
      </c>
      <c r="BR60" s="348">
        <f t="shared" si="2901"/>
        <v>30.000000000000004</v>
      </c>
      <c r="BS60" s="348">
        <f t="shared" si="2901"/>
        <v>30.000000000000004</v>
      </c>
      <c r="BT60" s="348">
        <f t="shared" si="2901"/>
        <v>30</v>
      </c>
      <c r="BU60" s="348">
        <f t="shared" si="2901"/>
        <v>30.000000000000004</v>
      </c>
      <c r="BV60" s="348">
        <f t="shared" si="2901"/>
        <v>30.000000000000004</v>
      </c>
      <c r="BW60" s="348">
        <f t="shared" si="2901"/>
        <v>30.000000000000004</v>
      </c>
      <c r="BX60" s="348">
        <f t="shared" si="2901"/>
        <v>30.000000000000004</v>
      </c>
      <c r="BY60" s="348">
        <f t="shared" si="2901"/>
        <v>30</v>
      </c>
      <c r="BZ60" s="348">
        <f t="shared" si="2901"/>
        <v>30</v>
      </c>
      <c r="CA60" s="348">
        <f t="shared" si="2901"/>
        <v>30</v>
      </c>
      <c r="CB60" s="348">
        <f t="shared" si="2901"/>
        <v>30.000000000000004</v>
      </c>
      <c r="CC60" s="348">
        <f t="shared" si="2901"/>
        <v>30.000000000000004</v>
      </c>
      <c r="CD60" s="348">
        <f t="shared" si="2901"/>
        <v>30.000000000000004</v>
      </c>
      <c r="CE60" s="348">
        <f t="shared" si="2901"/>
        <v>30</v>
      </c>
      <c r="CF60" s="348">
        <f t="shared" si="2901"/>
        <v>30.000000000000004</v>
      </c>
      <c r="CG60" s="348">
        <f t="shared" si="2901"/>
        <v>30.000000000000004</v>
      </c>
      <c r="CH60" s="348">
        <f t="shared" si="2901"/>
        <v>30.000000000000004</v>
      </c>
      <c r="CI60" s="348">
        <f t="shared" si="2901"/>
        <v>30.000000000000004</v>
      </c>
      <c r="CJ60" s="348">
        <f t="shared" si="2901"/>
        <v>30</v>
      </c>
      <c r="CK60" s="348">
        <f t="shared" si="2901"/>
        <v>30.000000000000004</v>
      </c>
      <c r="CL60" s="348">
        <f t="shared" si="2901"/>
        <v>30</v>
      </c>
      <c r="CM60" s="348">
        <f t="shared" si="2901"/>
        <v>30.000000000000004</v>
      </c>
      <c r="CN60" s="348">
        <f t="shared" ref="CN60:CR60" si="2902">+CN56/CN47*100</f>
        <v>30</v>
      </c>
      <c r="CO60" s="348">
        <f t="shared" si="2902"/>
        <v>30.000000000000004</v>
      </c>
      <c r="CP60" s="348">
        <f t="shared" si="2902"/>
        <v>30.000000000000004</v>
      </c>
      <c r="CQ60" s="348">
        <f t="shared" si="2902"/>
        <v>30.000000000000004</v>
      </c>
      <c r="CR60" s="348">
        <f t="shared" si="2902"/>
        <v>30.000000000000004</v>
      </c>
      <c r="CS60" s="349">
        <f t="shared" ref="CS60:DU60" si="2903">+CS56/CS47*100</f>
        <v>30</v>
      </c>
      <c r="CT60" s="347">
        <f t="shared" si="2903"/>
        <v>30.000000000000004</v>
      </c>
      <c r="CU60" s="348">
        <f t="shared" si="2903"/>
        <v>30.000000000000004</v>
      </c>
      <c r="CV60" s="348">
        <f t="shared" si="2903"/>
        <v>30</v>
      </c>
      <c r="CW60" s="348">
        <f t="shared" si="2903"/>
        <v>30.000000000000004</v>
      </c>
      <c r="CX60" s="348">
        <f t="shared" si="2903"/>
        <v>30.000000000000004</v>
      </c>
      <c r="CY60" s="348">
        <f t="shared" si="2903"/>
        <v>30</v>
      </c>
      <c r="CZ60" s="348">
        <f t="shared" si="2903"/>
        <v>30.000000000000004</v>
      </c>
      <c r="DA60" s="348">
        <f t="shared" si="2903"/>
        <v>30.000000000000004</v>
      </c>
      <c r="DB60" s="348">
        <f t="shared" si="2903"/>
        <v>30.000000000000004</v>
      </c>
      <c r="DC60" s="348">
        <f t="shared" si="2903"/>
        <v>30.000000000000004</v>
      </c>
      <c r="DD60" s="348">
        <f t="shared" si="2903"/>
        <v>30</v>
      </c>
      <c r="DE60" s="348">
        <f t="shared" si="2903"/>
        <v>30</v>
      </c>
      <c r="DF60" s="348">
        <f t="shared" si="2903"/>
        <v>30</v>
      </c>
      <c r="DG60" s="348">
        <f t="shared" si="2903"/>
        <v>30.000000000000004</v>
      </c>
      <c r="DH60" s="348">
        <f t="shared" si="2903"/>
        <v>30.000000000000004</v>
      </c>
      <c r="DI60" s="348">
        <f t="shared" si="2903"/>
        <v>30.000000000000004</v>
      </c>
      <c r="DJ60" s="348">
        <f t="shared" si="2903"/>
        <v>30</v>
      </c>
      <c r="DK60" s="348">
        <f t="shared" si="2903"/>
        <v>30.000000000000004</v>
      </c>
      <c r="DL60" s="348">
        <f t="shared" si="2903"/>
        <v>30.000000000000004</v>
      </c>
      <c r="DM60" s="348">
        <f t="shared" si="2903"/>
        <v>30.000000000000004</v>
      </c>
      <c r="DN60" s="348">
        <f t="shared" si="2903"/>
        <v>30.000000000000004</v>
      </c>
      <c r="DO60" s="348">
        <f t="shared" si="2903"/>
        <v>30</v>
      </c>
      <c r="DP60" s="348">
        <f t="shared" si="2903"/>
        <v>30.000000000000004</v>
      </c>
      <c r="DQ60" s="348">
        <f t="shared" si="2903"/>
        <v>30</v>
      </c>
      <c r="DR60" s="348">
        <f t="shared" si="2903"/>
        <v>30.000000000000004</v>
      </c>
      <c r="DS60" s="348">
        <f t="shared" si="2903"/>
        <v>30</v>
      </c>
      <c r="DT60" s="348">
        <f t="shared" si="2903"/>
        <v>30.000000000000004</v>
      </c>
      <c r="DU60" s="348">
        <f t="shared" si="2903"/>
        <v>30.000000000000004</v>
      </c>
      <c r="DV60" s="347">
        <f t="shared" ref="DV60:EW60" si="2904">+DV56/DV47*100</f>
        <v>30</v>
      </c>
      <c r="DW60" s="348">
        <f t="shared" si="2904"/>
        <v>30</v>
      </c>
      <c r="DX60" s="348">
        <f t="shared" si="2904"/>
        <v>30</v>
      </c>
      <c r="DY60" s="348">
        <f t="shared" si="2904"/>
        <v>30</v>
      </c>
      <c r="DZ60" s="348">
        <f t="shared" si="2904"/>
        <v>30.000000000000004</v>
      </c>
      <c r="EA60" s="348">
        <f t="shared" si="2904"/>
        <v>30</v>
      </c>
      <c r="EB60" s="348">
        <f t="shared" si="2904"/>
        <v>30</v>
      </c>
      <c r="EC60" s="348">
        <f t="shared" si="2904"/>
        <v>30</v>
      </c>
      <c r="ED60" s="348">
        <f t="shared" si="2904"/>
        <v>30</v>
      </c>
      <c r="EE60" s="348">
        <f t="shared" si="2904"/>
        <v>30.000000000000004</v>
      </c>
      <c r="EF60" s="348">
        <f t="shared" si="2904"/>
        <v>30</v>
      </c>
      <c r="EG60" s="348">
        <f t="shared" si="2904"/>
        <v>30</v>
      </c>
      <c r="EH60" s="348">
        <f t="shared" si="2904"/>
        <v>29.999999999999993</v>
      </c>
      <c r="EI60" s="348">
        <f t="shared" si="2904"/>
        <v>30</v>
      </c>
      <c r="EJ60" s="348">
        <f t="shared" si="2904"/>
        <v>30</v>
      </c>
      <c r="EK60" s="348">
        <f t="shared" si="2904"/>
        <v>30</v>
      </c>
      <c r="EL60" s="348">
        <f t="shared" si="2904"/>
        <v>30</v>
      </c>
      <c r="EM60" s="348">
        <f t="shared" si="2904"/>
        <v>30</v>
      </c>
      <c r="EN60" s="348">
        <f t="shared" si="2904"/>
        <v>30</v>
      </c>
      <c r="EO60" s="348">
        <f t="shared" si="2904"/>
        <v>30.000000000000004</v>
      </c>
      <c r="EP60" s="348">
        <f t="shared" si="2904"/>
        <v>30</v>
      </c>
      <c r="EQ60" s="348">
        <f t="shared" si="2904"/>
        <v>30</v>
      </c>
      <c r="ER60" s="348">
        <f t="shared" si="2904"/>
        <v>29.999999999999993</v>
      </c>
      <c r="ES60" s="348">
        <f t="shared" si="2904"/>
        <v>30</v>
      </c>
      <c r="ET60" s="348">
        <f t="shared" si="2904"/>
        <v>30</v>
      </c>
      <c r="EU60" s="348">
        <f t="shared" si="2904"/>
        <v>29.999999999999993</v>
      </c>
      <c r="EV60" s="348">
        <f t="shared" si="2904"/>
        <v>30.000000000000004</v>
      </c>
      <c r="EW60" s="348">
        <f t="shared" si="2904"/>
        <v>30</v>
      </c>
      <c r="EX60" s="348">
        <f t="shared" ref="EX60:GB60" si="2905">+EX56/EX47*100</f>
        <v>30</v>
      </c>
      <c r="EY60" s="348">
        <f t="shared" si="2905"/>
        <v>30</v>
      </c>
      <c r="EZ60" s="348">
        <f t="shared" si="2905"/>
        <v>30</v>
      </c>
      <c r="FA60" s="347">
        <f t="shared" si="2905"/>
        <v>30</v>
      </c>
      <c r="FB60" s="348">
        <f t="shared" si="2905"/>
        <v>30</v>
      </c>
      <c r="FC60" s="348">
        <f t="shared" si="2905"/>
        <v>30.000000000000004</v>
      </c>
      <c r="FD60" s="348">
        <f t="shared" si="2905"/>
        <v>30</v>
      </c>
      <c r="FE60" s="348">
        <f t="shared" si="2905"/>
        <v>30</v>
      </c>
      <c r="FF60" s="348">
        <f t="shared" si="2905"/>
        <v>30.000000000000004</v>
      </c>
      <c r="FG60" s="348">
        <f t="shared" si="2905"/>
        <v>30</v>
      </c>
      <c r="FH60" s="348">
        <f t="shared" si="2905"/>
        <v>30</v>
      </c>
      <c r="FI60" s="348">
        <f t="shared" si="2905"/>
        <v>30</v>
      </c>
      <c r="FJ60" s="348">
        <f t="shared" si="2905"/>
        <v>30</v>
      </c>
      <c r="FK60" s="348">
        <f t="shared" si="2905"/>
        <v>30</v>
      </c>
      <c r="FL60" s="348">
        <f t="shared" si="2905"/>
        <v>30.000000000000004</v>
      </c>
      <c r="FM60" s="348">
        <f t="shared" si="2905"/>
        <v>30.000000000000004</v>
      </c>
      <c r="FN60" s="348">
        <f t="shared" si="2905"/>
        <v>30</v>
      </c>
      <c r="FO60" s="348">
        <f t="shared" si="2905"/>
        <v>30</v>
      </c>
      <c r="FP60" s="348">
        <f t="shared" si="2905"/>
        <v>30</v>
      </c>
      <c r="FQ60" s="348">
        <f t="shared" si="2905"/>
        <v>30</v>
      </c>
      <c r="FR60" s="348">
        <f t="shared" si="2905"/>
        <v>30</v>
      </c>
      <c r="FS60" s="348">
        <f t="shared" si="2905"/>
        <v>30.000000000000004</v>
      </c>
      <c r="FT60" s="348">
        <f t="shared" si="2905"/>
        <v>30</v>
      </c>
      <c r="FU60" s="348">
        <f t="shared" si="2905"/>
        <v>30.000000000000004</v>
      </c>
      <c r="FV60" s="348">
        <f t="shared" si="2905"/>
        <v>30</v>
      </c>
      <c r="FW60" s="348">
        <f t="shared" si="2905"/>
        <v>30</v>
      </c>
      <c r="FX60" s="348">
        <f t="shared" si="2905"/>
        <v>30.000000000000004</v>
      </c>
      <c r="FY60" s="348">
        <f t="shared" si="2905"/>
        <v>30</v>
      </c>
      <c r="FZ60" s="348">
        <f t="shared" si="2905"/>
        <v>30.000000000000004</v>
      </c>
      <c r="GA60" s="348">
        <f t="shared" si="2905"/>
        <v>30</v>
      </c>
      <c r="GB60" s="348">
        <f t="shared" si="2905"/>
        <v>30</v>
      </c>
      <c r="GC60" s="348">
        <f t="shared" ref="GC60:HF60" si="2906">+GC56/GC47*100</f>
        <v>30</v>
      </c>
      <c r="GD60" s="348">
        <f t="shared" si="2906"/>
        <v>30</v>
      </c>
      <c r="GE60" s="347">
        <f t="shared" si="2906"/>
        <v>30</v>
      </c>
      <c r="GF60" s="348">
        <f t="shared" si="2906"/>
        <v>30</v>
      </c>
      <c r="GG60" s="348">
        <f t="shared" si="2906"/>
        <v>30.000000000000004</v>
      </c>
      <c r="GH60" s="348">
        <f t="shared" si="2906"/>
        <v>30</v>
      </c>
      <c r="GI60" s="348">
        <f t="shared" si="2906"/>
        <v>30.000000000000004</v>
      </c>
      <c r="GJ60" s="348">
        <f t="shared" si="2906"/>
        <v>30.000000000000004</v>
      </c>
      <c r="GK60" s="348">
        <f t="shared" si="2906"/>
        <v>30</v>
      </c>
      <c r="GL60" s="348">
        <f t="shared" si="2906"/>
        <v>30</v>
      </c>
      <c r="GM60" s="348">
        <f t="shared" si="2906"/>
        <v>30.000000000000004</v>
      </c>
      <c r="GN60" s="348">
        <f t="shared" si="2906"/>
        <v>30.000000000000004</v>
      </c>
      <c r="GO60" s="348">
        <f t="shared" si="2906"/>
        <v>30.000000000000004</v>
      </c>
      <c r="GP60" s="348">
        <f t="shared" si="2906"/>
        <v>30.000000000000004</v>
      </c>
      <c r="GQ60" s="348">
        <f t="shared" si="2906"/>
        <v>30.000000000000004</v>
      </c>
      <c r="GR60" s="348">
        <f t="shared" si="2906"/>
        <v>30</v>
      </c>
      <c r="GS60" s="348">
        <f t="shared" si="2906"/>
        <v>30</v>
      </c>
      <c r="GT60" s="348">
        <f t="shared" si="2906"/>
        <v>30</v>
      </c>
      <c r="GU60" s="348">
        <f t="shared" si="2906"/>
        <v>30</v>
      </c>
      <c r="GV60" s="348">
        <f t="shared" si="2906"/>
        <v>30.000000000000004</v>
      </c>
      <c r="GW60" s="348">
        <f t="shared" si="2906"/>
        <v>30</v>
      </c>
      <c r="GX60" s="348">
        <f t="shared" si="2906"/>
        <v>30.000000000000004</v>
      </c>
      <c r="GY60" s="348">
        <f t="shared" si="2906"/>
        <v>30.000000000000004</v>
      </c>
      <c r="GZ60" s="348">
        <f t="shared" si="2906"/>
        <v>30.000000000000004</v>
      </c>
      <c r="HA60" s="348">
        <f t="shared" si="2906"/>
        <v>30.000000000000004</v>
      </c>
      <c r="HB60" s="348">
        <f t="shared" si="2906"/>
        <v>30.000000000000004</v>
      </c>
      <c r="HC60" s="348">
        <f t="shared" si="2906"/>
        <v>30</v>
      </c>
      <c r="HD60" s="348">
        <f t="shared" si="2906"/>
        <v>30.000000000000004</v>
      </c>
      <c r="HE60" s="348">
        <f t="shared" si="2906"/>
        <v>30</v>
      </c>
      <c r="HF60" s="348">
        <f t="shared" si="2906"/>
        <v>30</v>
      </c>
      <c r="HG60" s="348">
        <f t="shared" ref="HG60:IK60" si="2907">+HG56/HG47*100</f>
        <v>30.000000000000004</v>
      </c>
      <c r="HH60" s="348">
        <f t="shared" si="2907"/>
        <v>30</v>
      </c>
      <c r="HI60" s="349">
        <f t="shared" si="2907"/>
        <v>30.000000000000004</v>
      </c>
      <c r="HJ60" s="347">
        <f t="shared" si="2907"/>
        <v>30</v>
      </c>
      <c r="HK60" s="348">
        <f t="shared" si="2907"/>
        <v>30</v>
      </c>
      <c r="HL60" s="348">
        <f t="shared" si="2907"/>
        <v>30</v>
      </c>
      <c r="HM60" s="348">
        <f t="shared" si="2907"/>
        <v>30</v>
      </c>
      <c r="HN60" s="348">
        <f t="shared" si="2907"/>
        <v>30</v>
      </c>
      <c r="HO60" s="348">
        <f t="shared" si="2907"/>
        <v>30</v>
      </c>
      <c r="HP60" s="348">
        <f t="shared" si="2907"/>
        <v>30</v>
      </c>
      <c r="HQ60" s="348">
        <f t="shared" si="2907"/>
        <v>30</v>
      </c>
      <c r="HR60" s="348">
        <f t="shared" si="2907"/>
        <v>30</v>
      </c>
      <c r="HS60" s="348">
        <f t="shared" si="2907"/>
        <v>30</v>
      </c>
      <c r="HT60" s="348">
        <f t="shared" si="2907"/>
        <v>30</v>
      </c>
      <c r="HU60" s="348">
        <f t="shared" si="2907"/>
        <v>30</v>
      </c>
      <c r="HV60" s="348">
        <f t="shared" si="2907"/>
        <v>29.999999999999993</v>
      </c>
      <c r="HW60" s="348">
        <f t="shared" si="2907"/>
        <v>30</v>
      </c>
      <c r="HX60" s="348">
        <f t="shared" si="2907"/>
        <v>30</v>
      </c>
      <c r="HY60" s="348">
        <f t="shared" si="2907"/>
        <v>30</v>
      </c>
      <c r="HZ60" s="348">
        <f t="shared" si="2907"/>
        <v>29.999999999999993</v>
      </c>
      <c r="IA60" s="348">
        <f t="shared" si="2907"/>
        <v>30</v>
      </c>
      <c r="IB60" s="348">
        <f t="shared" si="2907"/>
        <v>30</v>
      </c>
      <c r="IC60" s="348">
        <f t="shared" si="2907"/>
        <v>30</v>
      </c>
      <c r="ID60" s="348">
        <f t="shared" si="2907"/>
        <v>30</v>
      </c>
      <c r="IE60" s="348">
        <f t="shared" si="2907"/>
        <v>30</v>
      </c>
      <c r="IF60" s="348">
        <f t="shared" si="2907"/>
        <v>29.999999999999993</v>
      </c>
      <c r="IG60" s="348">
        <f t="shared" si="2907"/>
        <v>30</v>
      </c>
      <c r="IH60" s="348">
        <f t="shared" si="2907"/>
        <v>30</v>
      </c>
      <c r="II60" s="348">
        <f t="shared" si="2907"/>
        <v>29.999999999999993</v>
      </c>
      <c r="IJ60" s="348">
        <f t="shared" si="2907"/>
        <v>29.999999999999993</v>
      </c>
      <c r="IK60" s="348">
        <f t="shared" si="2907"/>
        <v>30</v>
      </c>
      <c r="IL60" s="348">
        <f t="shared" ref="IL60:JO60" si="2908">+IL56/IL47*100</f>
        <v>29.999999999999993</v>
      </c>
      <c r="IM60" s="348">
        <f t="shared" si="2908"/>
        <v>30</v>
      </c>
      <c r="IN60" s="347">
        <f t="shared" si="2908"/>
        <v>30.000000000000004</v>
      </c>
      <c r="IO60" s="348">
        <f t="shared" si="2908"/>
        <v>30.000000000000004</v>
      </c>
      <c r="IP60" s="348">
        <f t="shared" si="2908"/>
        <v>30</v>
      </c>
      <c r="IQ60" s="348">
        <f t="shared" si="2908"/>
        <v>30.000000000000004</v>
      </c>
      <c r="IR60" s="348">
        <f t="shared" si="2908"/>
        <v>30.000000000000004</v>
      </c>
      <c r="IS60" s="348">
        <f t="shared" si="2908"/>
        <v>30</v>
      </c>
      <c r="IT60" s="348">
        <f t="shared" si="2908"/>
        <v>30.000000000000004</v>
      </c>
      <c r="IU60" s="348">
        <f t="shared" si="2908"/>
        <v>30.000000000000004</v>
      </c>
      <c r="IV60" s="348">
        <f t="shared" si="2908"/>
        <v>30.000000000000004</v>
      </c>
      <c r="IW60" s="348">
        <f t="shared" si="2908"/>
        <v>30.000000000000004</v>
      </c>
      <c r="IX60" s="348">
        <f t="shared" si="2908"/>
        <v>30</v>
      </c>
      <c r="IY60" s="348">
        <f t="shared" si="2908"/>
        <v>30</v>
      </c>
      <c r="IZ60" s="348">
        <f t="shared" si="2908"/>
        <v>30</v>
      </c>
      <c r="JA60" s="348">
        <f t="shared" si="2908"/>
        <v>30.000000000000004</v>
      </c>
      <c r="JB60" s="348">
        <f t="shared" si="2908"/>
        <v>30.000000000000004</v>
      </c>
      <c r="JC60" s="348">
        <f t="shared" si="2908"/>
        <v>30.000000000000004</v>
      </c>
      <c r="JD60" s="348">
        <f t="shared" si="2908"/>
        <v>30</v>
      </c>
      <c r="JE60" s="348">
        <f t="shared" si="2908"/>
        <v>30.000000000000004</v>
      </c>
      <c r="JF60" s="348">
        <f t="shared" si="2908"/>
        <v>30.000000000000004</v>
      </c>
      <c r="JG60" s="348">
        <f t="shared" si="2908"/>
        <v>30.000000000000004</v>
      </c>
      <c r="JH60" s="348">
        <f t="shared" si="2908"/>
        <v>30.000000000000004</v>
      </c>
      <c r="JI60" s="348">
        <f t="shared" si="2908"/>
        <v>30</v>
      </c>
      <c r="JJ60" s="348">
        <f t="shared" si="2908"/>
        <v>30.000000000000004</v>
      </c>
      <c r="JK60" s="348">
        <f t="shared" si="2908"/>
        <v>30</v>
      </c>
      <c r="JL60" s="348">
        <f t="shared" si="2908"/>
        <v>30.000000000000004</v>
      </c>
      <c r="JM60" s="348">
        <f t="shared" si="2908"/>
        <v>30</v>
      </c>
      <c r="JN60" s="348">
        <f t="shared" si="2908"/>
        <v>30.000000000000004</v>
      </c>
      <c r="JO60" s="348">
        <f t="shared" si="2908"/>
        <v>30.000000000000004</v>
      </c>
      <c r="JP60" s="348">
        <f t="shared" ref="JP60:KT60" si="2909">+JP56/JP47*100</f>
        <v>30.000000000000004</v>
      </c>
      <c r="JQ60" s="348">
        <f t="shared" si="2909"/>
        <v>30.000000000000004</v>
      </c>
      <c r="JR60" s="349">
        <f t="shared" si="2909"/>
        <v>30</v>
      </c>
      <c r="JS60" s="347">
        <f t="shared" si="2909"/>
        <v>30.000000000000004</v>
      </c>
      <c r="JT60" s="348">
        <f t="shared" si="2909"/>
        <v>30.000000000000004</v>
      </c>
      <c r="JU60" s="348">
        <f t="shared" si="2909"/>
        <v>30</v>
      </c>
      <c r="JV60" s="348">
        <f t="shared" si="2909"/>
        <v>30.000000000000004</v>
      </c>
      <c r="JW60" s="348">
        <f t="shared" si="2909"/>
        <v>30.000000000000004</v>
      </c>
      <c r="JX60" s="348">
        <f t="shared" si="2909"/>
        <v>30</v>
      </c>
      <c r="JY60" s="348">
        <f t="shared" si="2909"/>
        <v>30.000000000000004</v>
      </c>
      <c r="JZ60" s="348">
        <f t="shared" si="2909"/>
        <v>30.000000000000004</v>
      </c>
      <c r="KA60" s="348">
        <f t="shared" si="2909"/>
        <v>30.000000000000004</v>
      </c>
      <c r="KB60" s="348">
        <f t="shared" si="2909"/>
        <v>30.000000000000004</v>
      </c>
      <c r="KC60" s="348">
        <f t="shared" si="2909"/>
        <v>30</v>
      </c>
      <c r="KD60" s="348">
        <f t="shared" si="2909"/>
        <v>30</v>
      </c>
      <c r="KE60" s="348">
        <f t="shared" si="2909"/>
        <v>30</v>
      </c>
      <c r="KF60" s="348">
        <f t="shared" si="2909"/>
        <v>30.000000000000004</v>
      </c>
      <c r="KG60" s="348">
        <f t="shared" si="2909"/>
        <v>30.000000000000004</v>
      </c>
      <c r="KH60" s="348">
        <f t="shared" si="2909"/>
        <v>30.000000000000004</v>
      </c>
      <c r="KI60" s="348">
        <f t="shared" si="2909"/>
        <v>30</v>
      </c>
      <c r="KJ60" s="348">
        <f t="shared" si="2909"/>
        <v>30.000000000000004</v>
      </c>
      <c r="KK60" s="348">
        <f t="shared" si="2909"/>
        <v>30.000000000000004</v>
      </c>
      <c r="KL60" s="348">
        <f t="shared" si="2909"/>
        <v>30.000000000000004</v>
      </c>
      <c r="KM60" s="348">
        <f t="shared" si="2909"/>
        <v>30.000000000000004</v>
      </c>
      <c r="KN60" s="348">
        <f t="shared" si="2909"/>
        <v>30</v>
      </c>
      <c r="KO60" s="348">
        <f t="shared" si="2909"/>
        <v>30.000000000000004</v>
      </c>
      <c r="KP60" s="348">
        <f t="shared" si="2909"/>
        <v>30</v>
      </c>
      <c r="KQ60" s="348">
        <f t="shared" si="2909"/>
        <v>30.000000000000004</v>
      </c>
      <c r="KR60" s="348">
        <f t="shared" si="2909"/>
        <v>30</v>
      </c>
      <c r="KS60" s="348">
        <f t="shared" si="2909"/>
        <v>30.000000000000004</v>
      </c>
      <c r="KT60" s="348">
        <f t="shared" si="2909"/>
        <v>30.000000000000004</v>
      </c>
      <c r="KU60" s="348">
        <f t="shared" ref="KU60:LY60" si="2910">+KU56/KU47*100</f>
        <v>30.000000000000004</v>
      </c>
      <c r="KV60" s="348">
        <f t="shared" si="2910"/>
        <v>30.000000000000004</v>
      </c>
      <c r="KW60" s="349">
        <f t="shared" si="2910"/>
        <v>30</v>
      </c>
      <c r="KX60" s="347">
        <f t="shared" si="2910"/>
        <v>30</v>
      </c>
      <c r="KY60" s="348">
        <f t="shared" si="2910"/>
        <v>30</v>
      </c>
      <c r="KZ60" s="348">
        <f t="shared" si="2910"/>
        <v>30</v>
      </c>
      <c r="LA60" s="348">
        <f t="shared" si="2910"/>
        <v>30</v>
      </c>
      <c r="LB60" s="348">
        <f t="shared" si="2910"/>
        <v>30</v>
      </c>
      <c r="LC60" s="348">
        <f t="shared" si="2910"/>
        <v>30</v>
      </c>
      <c r="LD60" s="348">
        <f t="shared" si="2910"/>
        <v>30</v>
      </c>
      <c r="LE60" s="348">
        <f t="shared" si="2910"/>
        <v>30</v>
      </c>
      <c r="LF60" s="348">
        <f t="shared" si="2910"/>
        <v>30</v>
      </c>
      <c r="LG60" s="348">
        <f t="shared" si="2910"/>
        <v>30</v>
      </c>
      <c r="LH60" s="348">
        <f t="shared" si="2910"/>
        <v>30</v>
      </c>
      <c r="LI60" s="348">
        <f t="shared" si="2910"/>
        <v>30</v>
      </c>
      <c r="LJ60" s="348">
        <f t="shared" si="2910"/>
        <v>29.999999999999993</v>
      </c>
      <c r="LK60" s="348">
        <f t="shared" si="2910"/>
        <v>30</v>
      </c>
      <c r="LL60" s="348">
        <f t="shared" si="2910"/>
        <v>30</v>
      </c>
      <c r="LM60" s="348">
        <f t="shared" si="2910"/>
        <v>30</v>
      </c>
      <c r="LN60" s="348">
        <f t="shared" si="2910"/>
        <v>29.999999999999993</v>
      </c>
      <c r="LO60" s="348">
        <f t="shared" si="2910"/>
        <v>30</v>
      </c>
      <c r="LP60" s="348">
        <f t="shared" si="2910"/>
        <v>30</v>
      </c>
      <c r="LQ60" s="348">
        <f t="shared" si="2910"/>
        <v>30</v>
      </c>
      <c r="LR60" s="348">
        <f t="shared" si="2910"/>
        <v>30</v>
      </c>
      <c r="LS60" s="348">
        <f t="shared" si="2910"/>
        <v>30</v>
      </c>
      <c r="LT60" s="348">
        <f t="shared" si="2910"/>
        <v>29.999999999999993</v>
      </c>
      <c r="LU60" s="348">
        <f t="shared" si="2910"/>
        <v>30</v>
      </c>
      <c r="LV60" s="348">
        <f t="shared" si="2910"/>
        <v>30</v>
      </c>
      <c r="LW60" s="348">
        <f t="shared" si="2910"/>
        <v>29.999999999999993</v>
      </c>
      <c r="LX60" s="348">
        <f t="shared" si="2910"/>
        <v>29.999999999999993</v>
      </c>
      <c r="LY60" s="348">
        <f t="shared" si="2910"/>
        <v>30</v>
      </c>
      <c r="LZ60" s="348">
        <f t="shared" ref="LZ60:NC60" si="2911">+LZ56/LZ47*100</f>
        <v>29.999999999999993</v>
      </c>
      <c r="MA60" s="348">
        <f t="shared" si="2911"/>
        <v>30</v>
      </c>
      <c r="MB60" s="347">
        <f t="shared" si="2911"/>
        <v>30.000000000000004</v>
      </c>
      <c r="MC60" s="348">
        <f t="shared" si="2911"/>
        <v>30.000000000000004</v>
      </c>
      <c r="MD60" s="348">
        <f t="shared" si="2911"/>
        <v>30</v>
      </c>
      <c r="ME60" s="348">
        <f t="shared" si="2911"/>
        <v>30.000000000000004</v>
      </c>
      <c r="MF60" s="348">
        <f t="shared" si="2911"/>
        <v>30.000000000000004</v>
      </c>
      <c r="MG60" s="348">
        <f t="shared" si="2911"/>
        <v>30</v>
      </c>
      <c r="MH60" s="348">
        <f t="shared" si="2911"/>
        <v>30.000000000000004</v>
      </c>
      <c r="MI60" s="348">
        <f t="shared" si="2911"/>
        <v>30.000000000000004</v>
      </c>
      <c r="MJ60" s="348">
        <f t="shared" si="2911"/>
        <v>30.000000000000004</v>
      </c>
      <c r="MK60" s="348">
        <f t="shared" si="2911"/>
        <v>30.000000000000004</v>
      </c>
      <c r="ML60" s="348">
        <f t="shared" si="2911"/>
        <v>30</v>
      </c>
      <c r="MM60" s="348">
        <f t="shared" si="2911"/>
        <v>30</v>
      </c>
      <c r="MN60" s="348">
        <f t="shared" si="2911"/>
        <v>30</v>
      </c>
      <c r="MO60" s="348">
        <f t="shared" si="2911"/>
        <v>30.000000000000004</v>
      </c>
      <c r="MP60" s="348">
        <f t="shared" si="2911"/>
        <v>30.000000000000004</v>
      </c>
      <c r="MQ60" s="348">
        <f t="shared" si="2911"/>
        <v>30.000000000000004</v>
      </c>
      <c r="MR60" s="348">
        <f t="shared" si="2911"/>
        <v>30</v>
      </c>
      <c r="MS60" s="348">
        <f t="shared" si="2911"/>
        <v>30.000000000000004</v>
      </c>
      <c r="MT60" s="348">
        <f t="shared" si="2911"/>
        <v>30.000000000000004</v>
      </c>
      <c r="MU60" s="348">
        <f t="shared" si="2911"/>
        <v>30.000000000000004</v>
      </c>
      <c r="MV60" s="348">
        <f t="shared" si="2911"/>
        <v>30.000000000000004</v>
      </c>
      <c r="MW60" s="348">
        <f t="shared" si="2911"/>
        <v>30</v>
      </c>
      <c r="MX60" s="348">
        <f t="shared" si="2911"/>
        <v>30.000000000000004</v>
      </c>
      <c r="MY60" s="348">
        <f t="shared" si="2911"/>
        <v>30</v>
      </c>
      <c r="MZ60" s="348">
        <f t="shared" si="2911"/>
        <v>30.000000000000004</v>
      </c>
      <c r="NA60" s="348">
        <f t="shared" si="2911"/>
        <v>30</v>
      </c>
      <c r="NB60" s="348">
        <f t="shared" si="2911"/>
        <v>30.000000000000004</v>
      </c>
      <c r="NC60" s="348">
        <f t="shared" si="2911"/>
        <v>30.000000000000004</v>
      </c>
      <c r="ND60" s="348">
        <f t="shared" ref="ND60:OH60" si="2912">+ND56/ND47*100</f>
        <v>30.000000000000004</v>
      </c>
      <c r="NE60" s="348">
        <f t="shared" si="2912"/>
        <v>30.000000000000004</v>
      </c>
      <c r="NF60" s="348">
        <f t="shared" si="2912"/>
        <v>30</v>
      </c>
      <c r="NG60" s="347">
        <f t="shared" si="2912"/>
        <v>30</v>
      </c>
      <c r="NH60" s="348">
        <f t="shared" si="2912"/>
        <v>30</v>
      </c>
      <c r="NI60" s="348">
        <f t="shared" si="2912"/>
        <v>30.000000000000004</v>
      </c>
      <c r="NJ60" s="348">
        <f t="shared" si="2912"/>
        <v>30</v>
      </c>
      <c r="NK60" s="348">
        <f t="shared" si="2912"/>
        <v>30</v>
      </c>
      <c r="NL60" s="348">
        <f t="shared" si="2912"/>
        <v>30.000000000000004</v>
      </c>
      <c r="NM60" s="348">
        <f t="shared" si="2912"/>
        <v>30</v>
      </c>
      <c r="NN60" s="348">
        <f t="shared" si="2912"/>
        <v>30</v>
      </c>
      <c r="NO60" s="348">
        <f t="shared" si="2912"/>
        <v>30</v>
      </c>
      <c r="NP60" s="348">
        <f t="shared" si="2912"/>
        <v>30</v>
      </c>
      <c r="NQ60" s="348">
        <f t="shared" si="2912"/>
        <v>30.000000000000004</v>
      </c>
      <c r="NR60" s="348">
        <f t="shared" si="2912"/>
        <v>30.000000000000004</v>
      </c>
      <c r="NS60" s="348">
        <f t="shared" si="2912"/>
        <v>30</v>
      </c>
      <c r="NT60" s="348">
        <f t="shared" si="2912"/>
        <v>30</v>
      </c>
      <c r="NU60" s="348">
        <f t="shared" si="2912"/>
        <v>30.000000000000004</v>
      </c>
      <c r="NV60" s="348">
        <f t="shared" si="2912"/>
        <v>30</v>
      </c>
      <c r="NW60" s="348">
        <f t="shared" si="2912"/>
        <v>30</v>
      </c>
      <c r="NX60" s="348">
        <f t="shared" si="2912"/>
        <v>30</v>
      </c>
      <c r="NY60" s="348">
        <f t="shared" si="2912"/>
        <v>30.000000000000004</v>
      </c>
      <c r="NZ60" s="348">
        <f t="shared" si="2912"/>
        <v>30</v>
      </c>
      <c r="OA60" s="348">
        <f t="shared" si="2912"/>
        <v>30</v>
      </c>
      <c r="OB60" s="348">
        <f t="shared" si="2912"/>
        <v>30.000000000000004</v>
      </c>
      <c r="OC60" s="348">
        <f t="shared" si="2912"/>
        <v>30</v>
      </c>
      <c r="OD60" s="348">
        <f t="shared" si="2912"/>
        <v>30.000000000000004</v>
      </c>
      <c r="OE60" s="348">
        <f t="shared" si="2912"/>
        <v>30</v>
      </c>
      <c r="OF60" s="348">
        <f t="shared" si="2912"/>
        <v>30</v>
      </c>
      <c r="OG60" s="348">
        <f t="shared" si="2912"/>
        <v>30.000000000000004</v>
      </c>
      <c r="OH60" s="348">
        <f t="shared" si="2912"/>
        <v>30</v>
      </c>
      <c r="OI60" s="348">
        <f t="shared" ref="OI60:OP60" si="2913">+OI56/OI47*100</f>
        <v>30</v>
      </c>
      <c r="OJ60" s="348">
        <f t="shared" si="2913"/>
        <v>30.000000000000004</v>
      </c>
      <c r="OK60" s="348">
        <f t="shared" si="2913"/>
        <v>30</v>
      </c>
      <c r="OL60" s="348">
        <f t="shared" si="2913"/>
        <v>30</v>
      </c>
      <c r="OM60" s="348">
        <f t="shared" si="2913"/>
        <v>30.000000000000004</v>
      </c>
      <c r="ON60" s="348">
        <f t="shared" si="2913"/>
        <v>30</v>
      </c>
      <c r="OO60" s="348">
        <f t="shared" si="2913"/>
        <v>30.000000000000004</v>
      </c>
      <c r="OP60" s="349">
        <f t="shared" si="2913"/>
        <v>30</v>
      </c>
      <c r="OQ60" s="348"/>
      <c r="OR60" s="348"/>
      <c r="OS60" s="348"/>
      <c r="OT60" s="348"/>
      <c r="OU60" s="348"/>
      <c r="OV60" s="348"/>
      <c r="OW60" s="348"/>
      <c r="OX60" s="348"/>
      <c r="OY60" s="348"/>
      <c r="OZ60" s="348"/>
      <c r="PA60" s="348"/>
      <c r="PB60" s="348"/>
      <c r="PC60" s="348"/>
      <c r="PD60" s="348"/>
      <c r="PE60" s="348"/>
      <c r="PF60" s="348"/>
      <c r="PG60" s="348"/>
      <c r="PH60" s="348"/>
      <c r="PI60" s="348"/>
      <c r="PJ60" s="348"/>
      <c r="PK60" s="348"/>
      <c r="PL60" s="348"/>
      <c r="PM60" s="348"/>
      <c r="PN60" s="348"/>
      <c r="PO60" s="348"/>
      <c r="PP60" s="348"/>
      <c r="PQ60" s="348"/>
      <c r="PR60" s="348"/>
      <c r="PS60" s="348"/>
      <c r="PT60" s="348"/>
      <c r="PU60" s="348"/>
      <c r="PV60" s="348"/>
      <c r="PW60" s="348"/>
      <c r="PX60" s="348"/>
      <c r="PY60" s="348"/>
      <c r="PZ60" s="348"/>
      <c r="QA60" s="348"/>
      <c r="QB60" s="348"/>
      <c r="QC60" s="348"/>
      <c r="QD60" s="348"/>
      <c r="QE60" s="348"/>
      <c r="QF60" s="348"/>
      <c r="QG60" s="348"/>
      <c r="QH60" s="348"/>
      <c r="QI60" s="348"/>
      <c r="QJ60" s="348"/>
      <c r="QK60" s="348"/>
      <c r="QL60" s="348"/>
      <c r="QM60" s="348"/>
      <c r="QN60" s="348"/>
      <c r="QO60" s="348"/>
      <c r="QP60" s="348"/>
      <c r="QQ60" s="348"/>
      <c r="QR60" s="348"/>
      <c r="QS60" s="348"/>
      <c r="QT60" s="348"/>
      <c r="QU60" s="348"/>
      <c r="QV60" s="348"/>
      <c r="QW60" s="348"/>
      <c r="QX60" s="348"/>
      <c r="QY60" s="348"/>
      <c r="QZ60" s="348"/>
      <c r="RA60" s="348"/>
      <c r="RB60" s="348"/>
      <c r="RC60" s="348"/>
      <c r="RD60" s="348"/>
      <c r="RE60" s="348"/>
      <c r="RF60" s="348"/>
      <c r="RG60" s="348"/>
      <c r="RH60" s="348"/>
      <c r="RI60" s="348"/>
      <c r="RJ60" s="348"/>
      <c r="RK60" s="348"/>
      <c r="RL60" s="348"/>
      <c r="RM60" s="348"/>
      <c r="RN60" s="348"/>
      <c r="RO60" s="348"/>
      <c r="RP60" s="348"/>
      <c r="RQ60" s="348"/>
      <c r="RR60" s="348"/>
      <c r="RS60" s="348"/>
      <c r="RT60" s="348"/>
      <c r="RU60" s="348"/>
      <c r="RV60" s="348"/>
      <c r="RW60" s="348"/>
      <c r="RX60" s="348"/>
      <c r="RY60" s="348"/>
      <c r="RZ60" s="348"/>
      <c r="SA60" s="348"/>
      <c r="SB60" s="348"/>
      <c r="SC60" s="348"/>
      <c r="SD60" s="348"/>
      <c r="SE60" s="348"/>
      <c r="SF60" s="348"/>
      <c r="SG60" s="348"/>
      <c r="SH60" s="348"/>
      <c r="SI60" s="348"/>
      <c r="SJ60" s="348"/>
      <c r="SK60" s="348"/>
      <c r="SL60" s="348"/>
      <c r="SM60" s="348"/>
      <c r="SN60" s="348"/>
      <c r="SO60" s="348"/>
      <c r="SP60" s="348"/>
      <c r="SQ60" s="348"/>
      <c r="SR60" s="348"/>
      <c r="SS60" s="348"/>
      <c r="ST60" s="348"/>
      <c r="SU60" s="348"/>
      <c r="SV60" s="348"/>
      <c r="SW60" s="348"/>
      <c r="SX60" s="348"/>
      <c r="SY60" s="348"/>
      <c r="SZ60" s="348"/>
      <c r="TA60" s="348"/>
      <c r="TB60" s="348"/>
      <c r="TC60" s="348"/>
      <c r="TD60" s="348"/>
      <c r="TE60" s="348"/>
      <c r="TF60" s="348"/>
      <c r="TG60" s="348"/>
      <c r="TH60" s="348"/>
      <c r="TI60" s="348"/>
      <c r="TJ60" s="348"/>
      <c r="TK60" s="348"/>
      <c r="TL60" s="348"/>
      <c r="TM60" s="348"/>
      <c r="TN60" s="348"/>
      <c r="TO60" s="348"/>
      <c r="TP60" s="348"/>
      <c r="TQ60" s="348"/>
      <c r="TR60" s="348"/>
      <c r="TS60" s="348"/>
      <c r="TT60" s="348"/>
      <c r="TU60" s="348"/>
      <c r="TV60" s="348"/>
      <c r="TW60" s="348"/>
      <c r="TX60" s="348"/>
      <c r="TY60" s="348"/>
      <c r="TZ60" s="348"/>
      <c r="UA60" s="348"/>
      <c r="UB60" s="348"/>
      <c r="UC60" s="348"/>
      <c r="UD60" s="348"/>
      <c r="UE60" s="348"/>
      <c r="UF60" s="348"/>
      <c r="UG60" s="348"/>
      <c r="UH60" s="348"/>
      <c r="UI60" s="348"/>
      <c r="UJ60" s="348"/>
      <c r="UK60" s="348"/>
      <c r="UL60" s="348"/>
      <c r="UM60" s="348"/>
      <c r="UN60" s="348"/>
      <c r="UO60" s="348"/>
      <c r="UP60" s="348"/>
      <c r="UQ60" s="348"/>
      <c r="UR60" s="348"/>
      <c r="US60" s="348"/>
      <c r="UT60" s="348"/>
      <c r="UU60" s="348"/>
      <c r="UV60" s="348"/>
      <c r="UW60" s="348"/>
      <c r="UX60" s="348"/>
      <c r="UY60" s="348"/>
      <c r="UZ60" s="348"/>
      <c r="VA60" s="348"/>
      <c r="VB60" s="348"/>
      <c r="VC60" s="348"/>
      <c r="VD60" s="348"/>
      <c r="VE60" s="348"/>
      <c r="VF60" s="348"/>
      <c r="VG60" s="348"/>
      <c r="VH60" s="348"/>
      <c r="VI60" s="348"/>
      <c r="VJ60" s="348"/>
      <c r="VK60" s="348"/>
      <c r="VL60" s="348"/>
      <c r="VM60" s="348"/>
      <c r="VN60" s="348"/>
      <c r="VO60" s="348"/>
      <c r="VP60" s="348"/>
      <c r="VQ60" s="348"/>
      <c r="VR60" s="348"/>
      <c r="VS60" s="348"/>
      <c r="VT60" s="348"/>
      <c r="VU60" s="348"/>
      <c r="VV60" s="348"/>
      <c r="VW60" s="348"/>
      <c r="VX60" s="348"/>
      <c r="VY60" s="348"/>
      <c r="VZ60" s="348"/>
      <c r="WA60" s="348"/>
      <c r="WB60" s="348"/>
      <c r="WC60" s="348"/>
      <c r="WD60" s="348"/>
      <c r="WE60" s="348"/>
      <c r="WF60" s="348"/>
      <c r="WG60" s="348"/>
      <c r="WH60" s="348"/>
      <c r="WI60" s="348"/>
      <c r="WJ60" s="348"/>
      <c r="WK60" s="348"/>
      <c r="WL60" s="348"/>
      <c r="WM60" s="348"/>
      <c r="WN60" s="348"/>
      <c r="WO60" s="348"/>
      <c r="WP60" s="348"/>
      <c r="WQ60" s="348"/>
      <c r="WR60" s="348"/>
      <c r="WS60" s="348"/>
      <c r="WT60" s="348"/>
      <c r="WU60" s="348"/>
      <c r="WV60" s="348"/>
      <c r="WW60" s="348"/>
      <c r="WX60" s="348"/>
      <c r="WY60" s="348"/>
      <c r="WZ60" s="348"/>
      <c r="XA60" s="348"/>
      <c r="XB60" s="348"/>
      <c r="XC60" s="348"/>
      <c r="XD60" s="348"/>
      <c r="XE60" s="348"/>
      <c r="XF60" s="348"/>
      <c r="XG60" s="348"/>
      <c r="XH60" s="348"/>
      <c r="XI60" s="348"/>
      <c r="XJ60" s="348"/>
      <c r="XK60" s="348"/>
      <c r="XL60" s="348"/>
      <c r="XM60" s="348"/>
      <c r="XN60" s="348"/>
      <c r="XO60" s="348"/>
      <c r="XP60" s="348"/>
      <c r="XQ60" s="348"/>
      <c r="XR60" s="348"/>
      <c r="XS60" s="348"/>
      <c r="XT60" s="348"/>
      <c r="XU60" s="348"/>
      <c r="XV60" s="348"/>
      <c r="XW60" s="348"/>
      <c r="XX60" s="348"/>
      <c r="XY60" s="348"/>
      <c r="XZ60" s="348"/>
      <c r="YA60" s="348"/>
      <c r="YB60" s="348"/>
      <c r="YC60" s="348"/>
      <c r="YD60" s="348"/>
      <c r="YE60" s="348"/>
      <c r="YF60" s="348"/>
      <c r="YG60" s="348"/>
      <c r="YH60" s="348"/>
      <c r="YI60" s="348"/>
      <c r="YJ60" s="348"/>
      <c r="YK60" s="348"/>
      <c r="YL60" s="348"/>
      <c r="YM60" s="348"/>
      <c r="YN60" s="348"/>
      <c r="YO60" s="348"/>
      <c r="YP60" s="348"/>
      <c r="YQ60" s="348"/>
      <c r="YR60" s="348"/>
      <c r="YS60" s="348"/>
      <c r="YT60" s="348"/>
      <c r="YU60" s="348"/>
      <c r="YV60" s="348"/>
      <c r="YW60" s="348"/>
      <c r="YX60" s="348"/>
      <c r="YY60" s="348"/>
      <c r="YZ60" s="348"/>
      <c r="ZA60" s="348"/>
      <c r="ZB60" s="348"/>
      <c r="ZC60" s="348"/>
      <c r="ZD60" s="348"/>
      <c r="ZE60" s="348"/>
      <c r="ZF60" s="348"/>
      <c r="ZG60" s="348"/>
      <c r="ZH60" s="348"/>
      <c r="ZI60" s="348"/>
      <c r="ZJ60" s="348"/>
      <c r="ZK60" s="348"/>
      <c r="ZL60" s="348"/>
      <c r="ZM60" s="348"/>
      <c r="ZN60" s="348"/>
      <c r="ZO60" s="348"/>
      <c r="ZP60" s="348"/>
      <c r="ZQ60" s="348"/>
      <c r="ZR60" s="348"/>
      <c r="ZS60" s="348"/>
      <c r="ZT60" s="348"/>
      <c r="ZU60" s="348"/>
      <c r="ZV60" s="348"/>
      <c r="ZW60" s="348"/>
      <c r="ZX60" s="348"/>
      <c r="ZY60" s="348"/>
      <c r="ZZ60" s="348"/>
      <c r="AAA60" s="348"/>
      <c r="AAB60" s="348"/>
      <c r="AAC60" s="348"/>
      <c r="AAD60" s="348"/>
      <c r="AAE60" s="348"/>
      <c r="AAF60" s="348"/>
      <c r="AAG60" s="348"/>
      <c r="AAH60" s="348"/>
      <c r="AAI60" s="348"/>
      <c r="AAJ60" s="348"/>
      <c r="AAK60" s="348"/>
      <c r="AAL60" s="348"/>
      <c r="AAM60" s="348"/>
      <c r="AAN60" s="348"/>
      <c r="AAO60" s="348"/>
      <c r="AAP60" s="348"/>
      <c r="AAQ60" s="348"/>
      <c r="AAR60" s="348"/>
      <c r="AAS60" s="348"/>
      <c r="AAT60" s="348"/>
      <c r="AAU60" s="348"/>
      <c r="AAV60" s="348"/>
      <c r="AAW60" s="348"/>
      <c r="AAX60" s="348"/>
      <c r="AAY60" s="348"/>
      <c r="AAZ60" s="348"/>
      <c r="ABA60" s="348"/>
      <c r="ABB60" s="348"/>
      <c r="ABC60" s="348"/>
      <c r="ABD60" s="348"/>
      <c r="ABE60" s="348"/>
      <c r="ABF60" s="348"/>
      <c r="ABG60" s="348"/>
      <c r="ABH60" s="348"/>
      <c r="ABI60" s="348"/>
      <c r="ABJ60" s="348"/>
      <c r="ABK60" s="348"/>
      <c r="ABL60" s="348"/>
      <c r="ABM60" s="348"/>
      <c r="ABN60" s="348"/>
      <c r="ABO60" s="348"/>
      <c r="ABP60" s="348"/>
      <c r="ABQ60" s="348"/>
      <c r="ABR60" s="348"/>
      <c r="ABS60" s="348"/>
      <c r="ABT60" s="348"/>
      <c r="ABU60" s="348"/>
      <c r="ABV60" s="348"/>
      <c r="ABW60" s="348"/>
      <c r="ABX60" s="348"/>
      <c r="ABY60" s="348"/>
      <c r="ABZ60" s="348"/>
      <c r="ACA60" s="348"/>
      <c r="ACB60" s="348"/>
      <c r="ACC60" s="348"/>
      <c r="ACD60" s="348"/>
      <c r="ACE60" s="348"/>
      <c r="ACF60" s="348"/>
      <c r="ACG60" s="348"/>
      <c r="ACH60" s="348"/>
      <c r="ACI60" s="348"/>
      <c r="ACJ60" s="348"/>
      <c r="ACK60" s="348"/>
      <c r="ACL60" s="348"/>
      <c r="ACM60" s="348"/>
      <c r="ACN60" s="348"/>
      <c r="ACO60" s="348"/>
      <c r="ACP60" s="348"/>
      <c r="ACQ60" s="348"/>
    </row>
    <row r="61" spans="1:877" x14ac:dyDescent="0.2">
      <c r="A61" s="15" t="s">
        <v>151</v>
      </c>
      <c r="B61" s="347">
        <f>+B59/B47*100</f>
        <v>25</v>
      </c>
      <c r="C61" s="348">
        <f t="shared" ref="C61:M61" si="2914">+C59/C47*100</f>
        <v>25</v>
      </c>
      <c r="D61" s="348">
        <f t="shared" si="2914"/>
        <v>25</v>
      </c>
      <c r="E61" s="348">
        <f t="shared" si="2914"/>
        <v>25</v>
      </c>
      <c r="F61" s="348">
        <f t="shared" si="2914"/>
        <v>25</v>
      </c>
      <c r="G61" s="348">
        <f t="shared" si="2914"/>
        <v>25</v>
      </c>
      <c r="H61" s="348">
        <f t="shared" si="2914"/>
        <v>25</v>
      </c>
      <c r="I61" s="348">
        <f t="shared" si="2914"/>
        <v>25</v>
      </c>
      <c r="J61" s="348">
        <f t="shared" si="2914"/>
        <v>25</v>
      </c>
      <c r="K61" s="348">
        <f t="shared" si="2914"/>
        <v>25</v>
      </c>
      <c r="L61" s="348">
        <f t="shared" si="2914"/>
        <v>25</v>
      </c>
      <c r="M61" s="349">
        <f t="shared" si="2914"/>
        <v>25</v>
      </c>
      <c r="N61" s="348">
        <f t="shared" ref="N61:Q61" si="2915">+N59/N47*100</f>
        <v>25</v>
      </c>
      <c r="O61" s="348">
        <f t="shared" si="2915"/>
        <v>25</v>
      </c>
      <c r="P61" s="348">
        <f t="shared" si="2915"/>
        <v>25</v>
      </c>
      <c r="Q61" s="349">
        <f t="shared" si="2915"/>
        <v>25</v>
      </c>
      <c r="R61" s="347">
        <f t="shared" ref="R61:S61" si="2916">+R59/R47*100</f>
        <v>25</v>
      </c>
      <c r="S61" s="348">
        <f t="shared" si="2916"/>
        <v>25</v>
      </c>
      <c r="T61" s="348">
        <f t="shared" ref="T61:W61" si="2917">+T59/T47*100</f>
        <v>25</v>
      </c>
      <c r="U61" s="348">
        <f t="shared" si="2917"/>
        <v>25</v>
      </c>
      <c r="V61" s="348">
        <f t="shared" si="2917"/>
        <v>25</v>
      </c>
      <c r="W61" s="348">
        <f t="shared" si="2917"/>
        <v>25</v>
      </c>
      <c r="X61" s="348">
        <f t="shared" ref="X61:AC61" si="2918">+X59/X47*100</f>
        <v>25</v>
      </c>
      <c r="Y61" s="348">
        <f t="shared" si="2918"/>
        <v>25</v>
      </c>
      <c r="Z61" s="348">
        <f t="shared" si="2918"/>
        <v>25</v>
      </c>
      <c r="AA61" s="348">
        <f t="shared" si="2918"/>
        <v>25</v>
      </c>
      <c r="AB61" s="348">
        <f t="shared" si="2918"/>
        <v>25</v>
      </c>
      <c r="AC61" s="349">
        <f t="shared" si="2918"/>
        <v>25</v>
      </c>
      <c r="AD61" s="348">
        <f t="shared" ref="AD61:AE61" si="2919">+AD59/AD47*100</f>
        <v>25</v>
      </c>
      <c r="AE61" s="348">
        <f t="shared" si="2919"/>
        <v>25</v>
      </c>
      <c r="AF61" s="348">
        <f t="shared" ref="AF61:AO61" si="2920">+AF59/AF47*100</f>
        <v>25</v>
      </c>
      <c r="AG61" s="348">
        <f t="shared" si="2920"/>
        <v>25</v>
      </c>
      <c r="AH61" s="348">
        <f t="shared" si="2920"/>
        <v>25</v>
      </c>
      <c r="AI61" s="348">
        <f t="shared" si="2920"/>
        <v>25</v>
      </c>
      <c r="AJ61" s="348">
        <f t="shared" si="2920"/>
        <v>25</v>
      </c>
      <c r="AK61" s="348">
        <f t="shared" si="2920"/>
        <v>25</v>
      </c>
      <c r="AL61" s="348">
        <f t="shared" si="2920"/>
        <v>25</v>
      </c>
      <c r="AM61" s="348">
        <f t="shared" si="2920"/>
        <v>25</v>
      </c>
      <c r="AN61" s="348">
        <f t="shared" si="2920"/>
        <v>25</v>
      </c>
      <c r="AO61" s="348">
        <f t="shared" si="2920"/>
        <v>25</v>
      </c>
      <c r="AP61" s="347">
        <f t="shared" ref="AP61:BN61" si="2921">+AP59/AP47*100</f>
        <v>25</v>
      </c>
      <c r="AQ61" s="348">
        <f t="shared" si="2921"/>
        <v>25</v>
      </c>
      <c r="AR61" s="348">
        <f t="shared" si="2921"/>
        <v>25</v>
      </c>
      <c r="AS61" s="348">
        <f t="shared" si="2921"/>
        <v>25</v>
      </c>
      <c r="AT61" s="348">
        <f t="shared" si="2921"/>
        <v>25</v>
      </c>
      <c r="AU61" s="348">
        <f t="shared" si="2921"/>
        <v>25</v>
      </c>
      <c r="AV61" s="348">
        <f t="shared" si="2921"/>
        <v>25</v>
      </c>
      <c r="AW61" s="348">
        <f t="shared" si="2921"/>
        <v>25</v>
      </c>
      <c r="AX61" s="348">
        <f t="shared" si="2921"/>
        <v>25</v>
      </c>
      <c r="AY61" s="348">
        <f t="shared" si="2921"/>
        <v>25</v>
      </c>
      <c r="AZ61" s="348">
        <f t="shared" si="2921"/>
        <v>25</v>
      </c>
      <c r="BA61" s="348">
        <f t="shared" si="2921"/>
        <v>25</v>
      </c>
      <c r="BB61" s="348">
        <f t="shared" si="2921"/>
        <v>25</v>
      </c>
      <c r="BC61" s="348">
        <f t="shared" si="2921"/>
        <v>25</v>
      </c>
      <c r="BD61" s="348">
        <f t="shared" si="2921"/>
        <v>25</v>
      </c>
      <c r="BE61" s="348">
        <f t="shared" si="2921"/>
        <v>25</v>
      </c>
      <c r="BF61" s="348">
        <f t="shared" si="2921"/>
        <v>25</v>
      </c>
      <c r="BG61" s="348">
        <f t="shared" si="2921"/>
        <v>25</v>
      </c>
      <c r="BH61" s="348">
        <f t="shared" si="2921"/>
        <v>25</v>
      </c>
      <c r="BI61" s="348">
        <f t="shared" si="2921"/>
        <v>25</v>
      </c>
      <c r="BJ61" s="348">
        <f t="shared" si="2921"/>
        <v>25</v>
      </c>
      <c r="BK61" s="348">
        <f t="shared" si="2921"/>
        <v>25</v>
      </c>
      <c r="BL61" s="348">
        <f t="shared" si="2921"/>
        <v>25</v>
      </c>
      <c r="BM61" s="348">
        <f t="shared" si="2921"/>
        <v>25</v>
      </c>
      <c r="BN61" s="349">
        <f t="shared" si="2921"/>
        <v>25</v>
      </c>
      <c r="BO61" s="347">
        <f t="shared" ref="BO61:CM61" si="2922">+BO59/BO47*100</f>
        <v>25</v>
      </c>
      <c r="BP61" s="348">
        <f t="shared" si="2922"/>
        <v>25</v>
      </c>
      <c r="BQ61" s="348">
        <f t="shared" si="2922"/>
        <v>25</v>
      </c>
      <c r="BR61" s="348">
        <f t="shared" si="2922"/>
        <v>25</v>
      </c>
      <c r="BS61" s="348">
        <f t="shared" si="2922"/>
        <v>25</v>
      </c>
      <c r="BT61" s="348">
        <f t="shared" si="2922"/>
        <v>25</v>
      </c>
      <c r="BU61" s="348">
        <f t="shared" si="2922"/>
        <v>25</v>
      </c>
      <c r="BV61" s="348">
        <f t="shared" si="2922"/>
        <v>25</v>
      </c>
      <c r="BW61" s="348">
        <f t="shared" si="2922"/>
        <v>25</v>
      </c>
      <c r="BX61" s="348">
        <f t="shared" si="2922"/>
        <v>25</v>
      </c>
      <c r="BY61" s="348">
        <f t="shared" si="2922"/>
        <v>25</v>
      </c>
      <c r="BZ61" s="348">
        <f t="shared" si="2922"/>
        <v>25</v>
      </c>
      <c r="CA61" s="348">
        <f t="shared" si="2922"/>
        <v>25</v>
      </c>
      <c r="CB61" s="348">
        <f t="shared" si="2922"/>
        <v>25</v>
      </c>
      <c r="CC61" s="348">
        <f t="shared" si="2922"/>
        <v>25</v>
      </c>
      <c r="CD61" s="348">
        <f t="shared" si="2922"/>
        <v>25</v>
      </c>
      <c r="CE61" s="348">
        <f t="shared" si="2922"/>
        <v>25</v>
      </c>
      <c r="CF61" s="348">
        <f t="shared" si="2922"/>
        <v>25</v>
      </c>
      <c r="CG61" s="348">
        <f t="shared" si="2922"/>
        <v>25</v>
      </c>
      <c r="CH61" s="348">
        <f t="shared" si="2922"/>
        <v>25</v>
      </c>
      <c r="CI61" s="348">
        <f t="shared" si="2922"/>
        <v>25</v>
      </c>
      <c r="CJ61" s="348">
        <f t="shared" si="2922"/>
        <v>25</v>
      </c>
      <c r="CK61" s="348">
        <f t="shared" si="2922"/>
        <v>25</v>
      </c>
      <c r="CL61" s="348">
        <f t="shared" si="2922"/>
        <v>25</v>
      </c>
      <c r="CM61" s="348">
        <f t="shared" si="2922"/>
        <v>25</v>
      </c>
      <c r="CN61" s="348">
        <f t="shared" ref="CN61:CR61" si="2923">+CN59/CN47*100</f>
        <v>25</v>
      </c>
      <c r="CO61" s="348">
        <f t="shared" si="2923"/>
        <v>25</v>
      </c>
      <c r="CP61" s="348">
        <f t="shared" si="2923"/>
        <v>25</v>
      </c>
      <c r="CQ61" s="348">
        <f t="shared" si="2923"/>
        <v>25</v>
      </c>
      <c r="CR61" s="348">
        <f t="shared" si="2923"/>
        <v>25</v>
      </c>
      <c r="CS61" s="349">
        <f t="shared" ref="CS61:DU61" si="2924">+CS59/CS47*100</f>
        <v>25</v>
      </c>
      <c r="CT61" s="347">
        <f t="shared" si="2924"/>
        <v>25</v>
      </c>
      <c r="CU61" s="348">
        <f t="shared" si="2924"/>
        <v>25</v>
      </c>
      <c r="CV61" s="348">
        <f t="shared" si="2924"/>
        <v>25</v>
      </c>
      <c r="CW61" s="348">
        <f t="shared" si="2924"/>
        <v>25</v>
      </c>
      <c r="CX61" s="348">
        <f t="shared" si="2924"/>
        <v>25</v>
      </c>
      <c r="CY61" s="348">
        <f t="shared" si="2924"/>
        <v>25</v>
      </c>
      <c r="CZ61" s="348">
        <f t="shared" si="2924"/>
        <v>25</v>
      </c>
      <c r="DA61" s="348">
        <f t="shared" si="2924"/>
        <v>25</v>
      </c>
      <c r="DB61" s="348">
        <f t="shared" si="2924"/>
        <v>25</v>
      </c>
      <c r="DC61" s="348">
        <f t="shared" si="2924"/>
        <v>25</v>
      </c>
      <c r="DD61" s="348">
        <f t="shared" si="2924"/>
        <v>25</v>
      </c>
      <c r="DE61" s="348">
        <f t="shared" si="2924"/>
        <v>25</v>
      </c>
      <c r="DF61" s="348">
        <f t="shared" si="2924"/>
        <v>25</v>
      </c>
      <c r="DG61" s="348">
        <f t="shared" si="2924"/>
        <v>25</v>
      </c>
      <c r="DH61" s="348">
        <f t="shared" si="2924"/>
        <v>25</v>
      </c>
      <c r="DI61" s="348">
        <f t="shared" si="2924"/>
        <v>25</v>
      </c>
      <c r="DJ61" s="348">
        <f t="shared" si="2924"/>
        <v>25</v>
      </c>
      <c r="DK61" s="348">
        <f t="shared" si="2924"/>
        <v>25</v>
      </c>
      <c r="DL61" s="348">
        <f t="shared" si="2924"/>
        <v>25</v>
      </c>
      <c r="DM61" s="348">
        <f t="shared" si="2924"/>
        <v>25</v>
      </c>
      <c r="DN61" s="348">
        <f t="shared" si="2924"/>
        <v>25</v>
      </c>
      <c r="DO61" s="348">
        <f t="shared" si="2924"/>
        <v>25</v>
      </c>
      <c r="DP61" s="348">
        <f t="shared" si="2924"/>
        <v>25</v>
      </c>
      <c r="DQ61" s="348">
        <f t="shared" si="2924"/>
        <v>25</v>
      </c>
      <c r="DR61" s="348">
        <f t="shared" si="2924"/>
        <v>25</v>
      </c>
      <c r="DS61" s="348">
        <f t="shared" si="2924"/>
        <v>25</v>
      </c>
      <c r="DT61" s="348">
        <f t="shared" si="2924"/>
        <v>25</v>
      </c>
      <c r="DU61" s="348">
        <f t="shared" si="2924"/>
        <v>25</v>
      </c>
      <c r="DV61" s="347">
        <f t="shared" ref="DV61:EW61" si="2925">+DV59/DV47*100</f>
        <v>25</v>
      </c>
      <c r="DW61" s="348">
        <f t="shared" si="2925"/>
        <v>25</v>
      </c>
      <c r="DX61" s="348">
        <f t="shared" si="2925"/>
        <v>25</v>
      </c>
      <c r="DY61" s="348">
        <f t="shared" si="2925"/>
        <v>25</v>
      </c>
      <c r="DZ61" s="348">
        <f t="shared" si="2925"/>
        <v>25</v>
      </c>
      <c r="EA61" s="348">
        <f t="shared" si="2925"/>
        <v>25</v>
      </c>
      <c r="EB61" s="348">
        <f t="shared" si="2925"/>
        <v>25</v>
      </c>
      <c r="EC61" s="348">
        <f t="shared" si="2925"/>
        <v>25</v>
      </c>
      <c r="ED61" s="348">
        <f t="shared" si="2925"/>
        <v>25</v>
      </c>
      <c r="EE61" s="348">
        <f t="shared" si="2925"/>
        <v>25</v>
      </c>
      <c r="EF61" s="348">
        <f t="shared" si="2925"/>
        <v>25</v>
      </c>
      <c r="EG61" s="348">
        <f t="shared" si="2925"/>
        <v>25</v>
      </c>
      <c r="EH61" s="348">
        <f t="shared" si="2925"/>
        <v>25</v>
      </c>
      <c r="EI61" s="348">
        <f t="shared" si="2925"/>
        <v>25</v>
      </c>
      <c r="EJ61" s="348">
        <f t="shared" si="2925"/>
        <v>25</v>
      </c>
      <c r="EK61" s="348">
        <f t="shared" si="2925"/>
        <v>25</v>
      </c>
      <c r="EL61" s="348">
        <f t="shared" si="2925"/>
        <v>25</v>
      </c>
      <c r="EM61" s="348">
        <f t="shared" si="2925"/>
        <v>25</v>
      </c>
      <c r="EN61" s="348">
        <f t="shared" si="2925"/>
        <v>25</v>
      </c>
      <c r="EO61" s="348">
        <f t="shared" si="2925"/>
        <v>25</v>
      </c>
      <c r="EP61" s="348">
        <f t="shared" si="2925"/>
        <v>25</v>
      </c>
      <c r="EQ61" s="348">
        <f t="shared" si="2925"/>
        <v>25</v>
      </c>
      <c r="ER61" s="348">
        <f t="shared" si="2925"/>
        <v>25</v>
      </c>
      <c r="ES61" s="348">
        <f t="shared" si="2925"/>
        <v>25</v>
      </c>
      <c r="ET61" s="348">
        <f t="shared" si="2925"/>
        <v>25</v>
      </c>
      <c r="EU61" s="348">
        <f t="shared" si="2925"/>
        <v>25</v>
      </c>
      <c r="EV61" s="348">
        <f t="shared" si="2925"/>
        <v>25</v>
      </c>
      <c r="EW61" s="348">
        <f t="shared" si="2925"/>
        <v>25</v>
      </c>
      <c r="EX61" s="348">
        <f t="shared" ref="EX61:GB61" si="2926">+EX59/EX47*100</f>
        <v>25</v>
      </c>
      <c r="EY61" s="348">
        <f t="shared" si="2926"/>
        <v>25</v>
      </c>
      <c r="EZ61" s="348">
        <f t="shared" si="2926"/>
        <v>25</v>
      </c>
      <c r="FA61" s="347">
        <f t="shared" si="2926"/>
        <v>25</v>
      </c>
      <c r="FB61" s="348">
        <f t="shared" si="2926"/>
        <v>25</v>
      </c>
      <c r="FC61" s="348">
        <f t="shared" si="2926"/>
        <v>25</v>
      </c>
      <c r="FD61" s="348">
        <f t="shared" si="2926"/>
        <v>25</v>
      </c>
      <c r="FE61" s="348">
        <f t="shared" si="2926"/>
        <v>25</v>
      </c>
      <c r="FF61" s="348">
        <f t="shared" si="2926"/>
        <v>25</v>
      </c>
      <c r="FG61" s="348">
        <f t="shared" si="2926"/>
        <v>25</v>
      </c>
      <c r="FH61" s="348">
        <f t="shared" si="2926"/>
        <v>25</v>
      </c>
      <c r="FI61" s="348">
        <f t="shared" si="2926"/>
        <v>25</v>
      </c>
      <c r="FJ61" s="348">
        <f t="shared" si="2926"/>
        <v>25</v>
      </c>
      <c r="FK61" s="348">
        <f t="shared" si="2926"/>
        <v>25</v>
      </c>
      <c r="FL61" s="348">
        <f t="shared" si="2926"/>
        <v>25</v>
      </c>
      <c r="FM61" s="348">
        <f t="shared" si="2926"/>
        <v>25</v>
      </c>
      <c r="FN61" s="348">
        <f t="shared" si="2926"/>
        <v>25</v>
      </c>
      <c r="FO61" s="348">
        <f t="shared" si="2926"/>
        <v>25</v>
      </c>
      <c r="FP61" s="348">
        <f t="shared" si="2926"/>
        <v>25</v>
      </c>
      <c r="FQ61" s="348">
        <f t="shared" si="2926"/>
        <v>25</v>
      </c>
      <c r="FR61" s="348">
        <f t="shared" si="2926"/>
        <v>25</v>
      </c>
      <c r="FS61" s="348">
        <f t="shared" si="2926"/>
        <v>25</v>
      </c>
      <c r="FT61" s="348">
        <f t="shared" si="2926"/>
        <v>25</v>
      </c>
      <c r="FU61" s="348">
        <f t="shared" si="2926"/>
        <v>25</v>
      </c>
      <c r="FV61" s="348">
        <f t="shared" si="2926"/>
        <v>25</v>
      </c>
      <c r="FW61" s="348">
        <f t="shared" si="2926"/>
        <v>25</v>
      </c>
      <c r="FX61" s="348">
        <f t="shared" si="2926"/>
        <v>25</v>
      </c>
      <c r="FY61" s="348">
        <f t="shared" si="2926"/>
        <v>25</v>
      </c>
      <c r="FZ61" s="348">
        <f t="shared" si="2926"/>
        <v>25</v>
      </c>
      <c r="GA61" s="348">
        <f t="shared" si="2926"/>
        <v>25</v>
      </c>
      <c r="GB61" s="348">
        <f t="shared" si="2926"/>
        <v>25</v>
      </c>
      <c r="GC61" s="348">
        <f t="shared" ref="GC61:HF61" si="2927">+GC59/GC47*100</f>
        <v>25</v>
      </c>
      <c r="GD61" s="348">
        <f t="shared" si="2927"/>
        <v>25</v>
      </c>
      <c r="GE61" s="347">
        <f t="shared" si="2927"/>
        <v>25</v>
      </c>
      <c r="GF61" s="348">
        <f t="shared" si="2927"/>
        <v>25</v>
      </c>
      <c r="GG61" s="348">
        <f t="shared" si="2927"/>
        <v>25</v>
      </c>
      <c r="GH61" s="348">
        <f t="shared" si="2927"/>
        <v>25</v>
      </c>
      <c r="GI61" s="348">
        <f t="shared" si="2927"/>
        <v>25</v>
      </c>
      <c r="GJ61" s="348">
        <f t="shared" si="2927"/>
        <v>25</v>
      </c>
      <c r="GK61" s="348">
        <f t="shared" si="2927"/>
        <v>25</v>
      </c>
      <c r="GL61" s="348">
        <f t="shared" si="2927"/>
        <v>25</v>
      </c>
      <c r="GM61" s="348">
        <f t="shared" si="2927"/>
        <v>25</v>
      </c>
      <c r="GN61" s="348">
        <f t="shared" si="2927"/>
        <v>25</v>
      </c>
      <c r="GO61" s="348">
        <f t="shared" si="2927"/>
        <v>25</v>
      </c>
      <c r="GP61" s="348">
        <f t="shared" si="2927"/>
        <v>25</v>
      </c>
      <c r="GQ61" s="348">
        <f t="shared" si="2927"/>
        <v>25</v>
      </c>
      <c r="GR61" s="348">
        <f t="shared" si="2927"/>
        <v>25</v>
      </c>
      <c r="GS61" s="348">
        <f t="shared" si="2927"/>
        <v>25</v>
      </c>
      <c r="GT61" s="348">
        <f t="shared" si="2927"/>
        <v>25</v>
      </c>
      <c r="GU61" s="348">
        <f t="shared" si="2927"/>
        <v>25</v>
      </c>
      <c r="GV61" s="348">
        <f t="shared" si="2927"/>
        <v>25</v>
      </c>
      <c r="GW61" s="348">
        <f t="shared" si="2927"/>
        <v>25</v>
      </c>
      <c r="GX61" s="348">
        <f t="shared" si="2927"/>
        <v>25</v>
      </c>
      <c r="GY61" s="348">
        <f t="shared" si="2927"/>
        <v>25</v>
      </c>
      <c r="GZ61" s="348">
        <f t="shared" si="2927"/>
        <v>25</v>
      </c>
      <c r="HA61" s="348">
        <f t="shared" si="2927"/>
        <v>25</v>
      </c>
      <c r="HB61" s="348">
        <f t="shared" si="2927"/>
        <v>25</v>
      </c>
      <c r="HC61" s="348">
        <f t="shared" si="2927"/>
        <v>25</v>
      </c>
      <c r="HD61" s="348">
        <f t="shared" si="2927"/>
        <v>25</v>
      </c>
      <c r="HE61" s="348">
        <f t="shared" si="2927"/>
        <v>25</v>
      </c>
      <c r="HF61" s="348">
        <f t="shared" si="2927"/>
        <v>25</v>
      </c>
      <c r="HG61" s="348">
        <f t="shared" ref="HG61:IK61" si="2928">+HG59/HG47*100</f>
        <v>25</v>
      </c>
      <c r="HH61" s="348">
        <f t="shared" si="2928"/>
        <v>25</v>
      </c>
      <c r="HI61" s="349">
        <f t="shared" si="2928"/>
        <v>25</v>
      </c>
      <c r="HJ61" s="347">
        <f t="shared" si="2928"/>
        <v>25</v>
      </c>
      <c r="HK61" s="348">
        <f t="shared" si="2928"/>
        <v>25</v>
      </c>
      <c r="HL61" s="348">
        <f t="shared" si="2928"/>
        <v>25</v>
      </c>
      <c r="HM61" s="348">
        <f t="shared" si="2928"/>
        <v>25</v>
      </c>
      <c r="HN61" s="348">
        <f t="shared" si="2928"/>
        <v>25</v>
      </c>
      <c r="HO61" s="348">
        <f t="shared" si="2928"/>
        <v>25</v>
      </c>
      <c r="HP61" s="348">
        <f t="shared" si="2928"/>
        <v>25</v>
      </c>
      <c r="HQ61" s="348">
        <f t="shared" si="2928"/>
        <v>25</v>
      </c>
      <c r="HR61" s="348">
        <f t="shared" si="2928"/>
        <v>25</v>
      </c>
      <c r="HS61" s="348">
        <f t="shared" si="2928"/>
        <v>25</v>
      </c>
      <c r="HT61" s="348">
        <f t="shared" si="2928"/>
        <v>25</v>
      </c>
      <c r="HU61" s="348">
        <f t="shared" si="2928"/>
        <v>25</v>
      </c>
      <c r="HV61" s="348">
        <f t="shared" si="2928"/>
        <v>25</v>
      </c>
      <c r="HW61" s="348">
        <f t="shared" si="2928"/>
        <v>25</v>
      </c>
      <c r="HX61" s="348">
        <f t="shared" si="2928"/>
        <v>25</v>
      </c>
      <c r="HY61" s="348">
        <f t="shared" si="2928"/>
        <v>25</v>
      </c>
      <c r="HZ61" s="348">
        <f t="shared" si="2928"/>
        <v>25</v>
      </c>
      <c r="IA61" s="348">
        <f t="shared" si="2928"/>
        <v>25</v>
      </c>
      <c r="IB61" s="348">
        <f t="shared" si="2928"/>
        <v>25</v>
      </c>
      <c r="IC61" s="348">
        <f t="shared" si="2928"/>
        <v>25</v>
      </c>
      <c r="ID61" s="348">
        <f t="shared" si="2928"/>
        <v>25</v>
      </c>
      <c r="IE61" s="348">
        <f t="shared" si="2928"/>
        <v>25</v>
      </c>
      <c r="IF61" s="348">
        <f t="shared" si="2928"/>
        <v>25</v>
      </c>
      <c r="IG61" s="348">
        <f t="shared" si="2928"/>
        <v>25</v>
      </c>
      <c r="IH61" s="348">
        <f t="shared" si="2928"/>
        <v>25</v>
      </c>
      <c r="II61" s="348">
        <f t="shared" si="2928"/>
        <v>25</v>
      </c>
      <c r="IJ61" s="348">
        <f t="shared" si="2928"/>
        <v>25</v>
      </c>
      <c r="IK61" s="348">
        <f t="shared" si="2928"/>
        <v>25</v>
      </c>
      <c r="IL61" s="348">
        <f t="shared" ref="IL61:JO61" si="2929">+IL59/IL47*100</f>
        <v>25</v>
      </c>
      <c r="IM61" s="348">
        <f t="shared" si="2929"/>
        <v>25</v>
      </c>
      <c r="IN61" s="347">
        <f t="shared" si="2929"/>
        <v>25</v>
      </c>
      <c r="IO61" s="348">
        <f t="shared" si="2929"/>
        <v>25</v>
      </c>
      <c r="IP61" s="348">
        <f t="shared" si="2929"/>
        <v>25</v>
      </c>
      <c r="IQ61" s="348">
        <f t="shared" si="2929"/>
        <v>25</v>
      </c>
      <c r="IR61" s="348">
        <f t="shared" si="2929"/>
        <v>25</v>
      </c>
      <c r="IS61" s="348">
        <f t="shared" si="2929"/>
        <v>25</v>
      </c>
      <c r="IT61" s="348">
        <f t="shared" si="2929"/>
        <v>25</v>
      </c>
      <c r="IU61" s="348">
        <f t="shared" si="2929"/>
        <v>25</v>
      </c>
      <c r="IV61" s="348">
        <f t="shared" si="2929"/>
        <v>25</v>
      </c>
      <c r="IW61" s="348">
        <f t="shared" si="2929"/>
        <v>25</v>
      </c>
      <c r="IX61" s="348">
        <f t="shared" si="2929"/>
        <v>25</v>
      </c>
      <c r="IY61" s="348">
        <f t="shared" si="2929"/>
        <v>25</v>
      </c>
      <c r="IZ61" s="348">
        <f t="shared" si="2929"/>
        <v>25</v>
      </c>
      <c r="JA61" s="348">
        <f t="shared" si="2929"/>
        <v>25</v>
      </c>
      <c r="JB61" s="348">
        <f t="shared" si="2929"/>
        <v>25</v>
      </c>
      <c r="JC61" s="348">
        <f t="shared" si="2929"/>
        <v>25</v>
      </c>
      <c r="JD61" s="348">
        <f t="shared" si="2929"/>
        <v>25</v>
      </c>
      <c r="JE61" s="348">
        <f t="shared" si="2929"/>
        <v>25</v>
      </c>
      <c r="JF61" s="348">
        <f t="shared" si="2929"/>
        <v>25</v>
      </c>
      <c r="JG61" s="348">
        <f t="shared" si="2929"/>
        <v>25</v>
      </c>
      <c r="JH61" s="348">
        <f t="shared" si="2929"/>
        <v>25</v>
      </c>
      <c r="JI61" s="348">
        <f t="shared" si="2929"/>
        <v>25</v>
      </c>
      <c r="JJ61" s="348">
        <f t="shared" si="2929"/>
        <v>25</v>
      </c>
      <c r="JK61" s="348">
        <f t="shared" si="2929"/>
        <v>25</v>
      </c>
      <c r="JL61" s="348">
        <f t="shared" si="2929"/>
        <v>25</v>
      </c>
      <c r="JM61" s="348">
        <f t="shared" si="2929"/>
        <v>25</v>
      </c>
      <c r="JN61" s="348">
        <f t="shared" si="2929"/>
        <v>25</v>
      </c>
      <c r="JO61" s="348">
        <f t="shared" si="2929"/>
        <v>25</v>
      </c>
      <c r="JP61" s="348">
        <f t="shared" ref="JP61:KT61" si="2930">+JP59/JP47*100</f>
        <v>25</v>
      </c>
      <c r="JQ61" s="348">
        <f t="shared" si="2930"/>
        <v>25</v>
      </c>
      <c r="JR61" s="349">
        <f t="shared" si="2930"/>
        <v>25</v>
      </c>
      <c r="JS61" s="347">
        <f t="shared" si="2930"/>
        <v>25</v>
      </c>
      <c r="JT61" s="348">
        <f t="shared" si="2930"/>
        <v>25</v>
      </c>
      <c r="JU61" s="348">
        <f t="shared" si="2930"/>
        <v>25</v>
      </c>
      <c r="JV61" s="348">
        <f t="shared" si="2930"/>
        <v>25</v>
      </c>
      <c r="JW61" s="348">
        <f t="shared" si="2930"/>
        <v>25</v>
      </c>
      <c r="JX61" s="348">
        <f t="shared" si="2930"/>
        <v>25</v>
      </c>
      <c r="JY61" s="348">
        <f t="shared" si="2930"/>
        <v>25</v>
      </c>
      <c r="JZ61" s="348">
        <f t="shared" si="2930"/>
        <v>25</v>
      </c>
      <c r="KA61" s="348">
        <f t="shared" si="2930"/>
        <v>25</v>
      </c>
      <c r="KB61" s="348">
        <f t="shared" si="2930"/>
        <v>25</v>
      </c>
      <c r="KC61" s="348">
        <f t="shared" si="2930"/>
        <v>25</v>
      </c>
      <c r="KD61" s="348">
        <f t="shared" si="2930"/>
        <v>25</v>
      </c>
      <c r="KE61" s="348">
        <f t="shared" si="2930"/>
        <v>25</v>
      </c>
      <c r="KF61" s="348">
        <f t="shared" si="2930"/>
        <v>25</v>
      </c>
      <c r="KG61" s="348">
        <f t="shared" si="2930"/>
        <v>25</v>
      </c>
      <c r="KH61" s="348">
        <f t="shared" si="2930"/>
        <v>25</v>
      </c>
      <c r="KI61" s="348">
        <f t="shared" si="2930"/>
        <v>25</v>
      </c>
      <c r="KJ61" s="348">
        <f t="shared" si="2930"/>
        <v>25</v>
      </c>
      <c r="KK61" s="348">
        <f t="shared" si="2930"/>
        <v>25</v>
      </c>
      <c r="KL61" s="348">
        <f t="shared" si="2930"/>
        <v>25</v>
      </c>
      <c r="KM61" s="348">
        <f t="shared" si="2930"/>
        <v>25</v>
      </c>
      <c r="KN61" s="348">
        <f t="shared" si="2930"/>
        <v>25</v>
      </c>
      <c r="KO61" s="348">
        <f t="shared" si="2930"/>
        <v>25</v>
      </c>
      <c r="KP61" s="348">
        <f t="shared" si="2930"/>
        <v>25</v>
      </c>
      <c r="KQ61" s="348">
        <f t="shared" si="2930"/>
        <v>25</v>
      </c>
      <c r="KR61" s="348">
        <f t="shared" si="2930"/>
        <v>25</v>
      </c>
      <c r="KS61" s="348">
        <f t="shared" si="2930"/>
        <v>25</v>
      </c>
      <c r="KT61" s="348">
        <f t="shared" si="2930"/>
        <v>25</v>
      </c>
      <c r="KU61" s="348">
        <f t="shared" ref="KU61:LY61" si="2931">+KU59/KU47*100</f>
        <v>25</v>
      </c>
      <c r="KV61" s="348">
        <f t="shared" si="2931"/>
        <v>25</v>
      </c>
      <c r="KW61" s="349">
        <f t="shared" si="2931"/>
        <v>25</v>
      </c>
      <c r="KX61" s="347">
        <f t="shared" si="2931"/>
        <v>25</v>
      </c>
      <c r="KY61" s="348">
        <f t="shared" si="2931"/>
        <v>25</v>
      </c>
      <c r="KZ61" s="348">
        <f t="shared" si="2931"/>
        <v>25</v>
      </c>
      <c r="LA61" s="348">
        <f t="shared" si="2931"/>
        <v>25</v>
      </c>
      <c r="LB61" s="348">
        <f t="shared" si="2931"/>
        <v>25</v>
      </c>
      <c r="LC61" s="348">
        <f t="shared" si="2931"/>
        <v>25</v>
      </c>
      <c r="LD61" s="348">
        <f t="shared" si="2931"/>
        <v>25</v>
      </c>
      <c r="LE61" s="348">
        <f t="shared" si="2931"/>
        <v>25</v>
      </c>
      <c r="LF61" s="348">
        <f t="shared" si="2931"/>
        <v>25</v>
      </c>
      <c r="LG61" s="348">
        <f t="shared" si="2931"/>
        <v>25</v>
      </c>
      <c r="LH61" s="348">
        <f t="shared" si="2931"/>
        <v>25</v>
      </c>
      <c r="LI61" s="348">
        <f t="shared" si="2931"/>
        <v>25</v>
      </c>
      <c r="LJ61" s="348">
        <f t="shared" si="2931"/>
        <v>25</v>
      </c>
      <c r="LK61" s="348">
        <f t="shared" si="2931"/>
        <v>25</v>
      </c>
      <c r="LL61" s="348">
        <f t="shared" si="2931"/>
        <v>25</v>
      </c>
      <c r="LM61" s="348">
        <f t="shared" si="2931"/>
        <v>25</v>
      </c>
      <c r="LN61" s="348">
        <f t="shared" si="2931"/>
        <v>25</v>
      </c>
      <c r="LO61" s="348">
        <f t="shared" si="2931"/>
        <v>25</v>
      </c>
      <c r="LP61" s="348">
        <f t="shared" si="2931"/>
        <v>25</v>
      </c>
      <c r="LQ61" s="348">
        <f t="shared" si="2931"/>
        <v>25</v>
      </c>
      <c r="LR61" s="348">
        <f t="shared" si="2931"/>
        <v>25</v>
      </c>
      <c r="LS61" s="348">
        <f t="shared" si="2931"/>
        <v>25</v>
      </c>
      <c r="LT61" s="348">
        <f t="shared" si="2931"/>
        <v>25</v>
      </c>
      <c r="LU61" s="348">
        <f t="shared" si="2931"/>
        <v>25</v>
      </c>
      <c r="LV61" s="348">
        <f t="shared" si="2931"/>
        <v>25</v>
      </c>
      <c r="LW61" s="348">
        <f t="shared" si="2931"/>
        <v>25</v>
      </c>
      <c r="LX61" s="348">
        <f t="shared" si="2931"/>
        <v>25</v>
      </c>
      <c r="LY61" s="348">
        <f t="shared" si="2931"/>
        <v>25</v>
      </c>
      <c r="LZ61" s="348">
        <f t="shared" ref="LZ61:NC61" si="2932">+LZ59/LZ47*100</f>
        <v>25</v>
      </c>
      <c r="MA61" s="348">
        <f t="shared" si="2932"/>
        <v>25</v>
      </c>
      <c r="MB61" s="347">
        <f t="shared" si="2932"/>
        <v>25</v>
      </c>
      <c r="MC61" s="348">
        <f t="shared" si="2932"/>
        <v>25</v>
      </c>
      <c r="MD61" s="348">
        <f t="shared" si="2932"/>
        <v>25</v>
      </c>
      <c r="ME61" s="348">
        <f t="shared" si="2932"/>
        <v>25</v>
      </c>
      <c r="MF61" s="348">
        <f t="shared" si="2932"/>
        <v>25</v>
      </c>
      <c r="MG61" s="348">
        <f t="shared" si="2932"/>
        <v>25</v>
      </c>
      <c r="MH61" s="348">
        <f t="shared" si="2932"/>
        <v>25</v>
      </c>
      <c r="MI61" s="348">
        <f t="shared" si="2932"/>
        <v>25</v>
      </c>
      <c r="MJ61" s="348">
        <f t="shared" si="2932"/>
        <v>25</v>
      </c>
      <c r="MK61" s="348">
        <f t="shared" si="2932"/>
        <v>25</v>
      </c>
      <c r="ML61" s="348">
        <f t="shared" si="2932"/>
        <v>25</v>
      </c>
      <c r="MM61" s="348">
        <f t="shared" si="2932"/>
        <v>25</v>
      </c>
      <c r="MN61" s="348">
        <f t="shared" si="2932"/>
        <v>25</v>
      </c>
      <c r="MO61" s="348">
        <f t="shared" si="2932"/>
        <v>25</v>
      </c>
      <c r="MP61" s="348">
        <f t="shared" si="2932"/>
        <v>25</v>
      </c>
      <c r="MQ61" s="348">
        <f t="shared" si="2932"/>
        <v>25</v>
      </c>
      <c r="MR61" s="348">
        <f t="shared" si="2932"/>
        <v>25</v>
      </c>
      <c r="MS61" s="348">
        <f t="shared" si="2932"/>
        <v>25</v>
      </c>
      <c r="MT61" s="348">
        <f t="shared" si="2932"/>
        <v>25</v>
      </c>
      <c r="MU61" s="348">
        <f t="shared" si="2932"/>
        <v>25</v>
      </c>
      <c r="MV61" s="348">
        <f t="shared" si="2932"/>
        <v>25</v>
      </c>
      <c r="MW61" s="348">
        <f t="shared" si="2932"/>
        <v>25</v>
      </c>
      <c r="MX61" s="348">
        <f t="shared" si="2932"/>
        <v>25</v>
      </c>
      <c r="MY61" s="348">
        <f t="shared" si="2932"/>
        <v>25</v>
      </c>
      <c r="MZ61" s="348">
        <f t="shared" si="2932"/>
        <v>25</v>
      </c>
      <c r="NA61" s="348">
        <f t="shared" si="2932"/>
        <v>25</v>
      </c>
      <c r="NB61" s="348">
        <f t="shared" si="2932"/>
        <v>25</v>
      </c>
      <c r="NC61" s="348">
        <f t="shared" si="2932"/>
        <v>25</v>
      </c>
      <c r="ND61" s="348">
        <f t="shared" ref="ND61:OH61" si="2933">+ND59/ND47*100</f>
        <v>25</v>
      </c>
      <c r="NE61" s="348">
        <f t="shared" si="2933"/>
        <v>25</v>
      </c>
      <c r="NF61" s="348">
        <f t="shared" si="2933"/>
        <v>25</v>
      </c>
      <c r="NG61" s="347">
        <f t="shared" si="2933"/>
        <v>25</v>
      </c>
      <c r="NH61" s="348">
        <f t="shared" si="2933"/>
        <v>25</v>
      </c>
      <c r="NI61" s="348">
        <f t="shared" si="2933"/>
        <v>25</v>
      </c>
      <c r="NJ61" s="348">
        <f t="shared" si="2933"/>
        <v>25</v>
      </c>
      <c r="NK61" s="348">
        <f t="shared" si="2933"/>
        <v>25</v>
      </c>
      <c r="NL61" s="348">
        <f t="shared" si="2933"/>
        <v>25</v>
      </c>
      <c r="NM61" s="348">
        <f t="shared" si="2933"/>
        <v>25</v>
      </c>
      <c r="NN61" s="348">
        <f t="shared" si="2933"/>
        <v>25</v>
      </c>
      <c r="NO61" s="348">
        <f t="shared" si="2933"/>
        <v>25</v>
      </c>
      <c r="NP61" s="348">
        <f t="shared" si="2933"/>
        <v>25</v>
      </c>
      <c r="NQ61" s="348">
        <f t="shared" si="2933"/>
        <v>25</v>
      </c>
      <c r="NR61" s="348">
        <f t="shared" si="2933"/>
        <v>25</v>
      </c>
      <c r="NS61" s="348">
        <f t="shared" si="2933"/>
        <v>25</v>
      </c>
      <c r="NT61" s="348">
        <f t="shared" si="2933"/>
        <v>25</v>
      </c>
      <c r="NU61" s="348">
        <f t="shared" si="2933"/>
        <v>25</v>
      </c>
      <c r="NV61" s="348">
        <f t="shared" si="2933"/>
        <v>25</v>
      </c>
      <c r="NW61" s="348">
        <f t="shared" si="2933"/>
        <v>25</v>
      </c>
      <c r="NX61" s="348">
        <f t="shared" si="2933"/>
        <v>25</v>
      </c>
      <c r="NY61" s="348">
        <f t="shared" si="2933"/>
        <v>25</v>
      </c>
      <c r="NZ61" s="348">
        <f t="shared" si="2933"/>
        <v>25</v>
      </c>
      <c r="OA61" s="348">
        <f t="shared" si="2933"/>
        <v>25</v>
      </c>
      <c r="OB61" s="348">
        <f t="shared" si="2933"/>
        <v>25</v>
      </c>
      <c r="OC61" s="348">
        <f t="shared" si="2933"/>
        <v>25</v>
      </c>
      <c r="OD61" s="348">
        <f t="shared" si="2933"/>
        <v>25</v>
      </c>
      <c r="OE61" s="348">
        <f t="shared" si="2933"/>
        <v>25</v>
      </c>
      <c r="OF61" s="348">
        <f t="shared" si="2933"/>
        <v>25</v>
      </c>
      <c r="OG61" s="348">
        <f t="shared" si="2933"/>
        <v>25</v>
      </c>
      <c r="OH61" s="348">
        <f t="shared" si="2933"/>
        <v>25</v>
      </c>
      <c r="OI61" s="348">
        <f t="shared" ref="OI61:OP61" si="2934">+OI59/OI47*100</f>
        <v>25</v>
      </c>
      <c r="OJ61" s="348">
        <f t="shared" si="2934"/>
        <v>25</v>
      </c>
      <c r="OK61" s="348">
        <f t="shared" si="2934"/>
        <v>25</v>
      </c>
      <c r="OL61" s="348">
        <f t="shared" si="2934"/>
        <v>25</v>
      </c>
      <c r="OM61" s="348">
        <f t="shared" si="2934"/>
        <v>25</v>
      </c>
      <c r="ON61" s="348">
        <f t="shared" si="2934"/>
        <v>25</v>
      </c>
      <c r="OO61" s="348">
        <f t="shared" si="2934"/>
        <v>25</v>
      </c>
      <c r="OP61" s="349">
        <f t="shared" si="2934"/>
        <v>25</v>
      </c>
      <c r="OQ61" s="348"/>
      <c r="OR61" s="348"/>
      <c r="OS61" s="348"/>
      <c r="OT61" s="348"/>
      <c r="OU61" s="348"/>
      <c r="OV61" s="348"/>
      <c r="OW61" s="348"/>
      <c r="OX61" s="348"/>
      <c r="OY61" s="348"/>
      <c r="OZ61" s="348"/>
      <c r="PA61" s="348"/>
      <c r="PB61" s="348"/>
      <c r="PC61" s="348"/>
      <c r="PD61" s="348"/>
      <c r="PE61" s="348"/>
      <c r="PF61" s="348"/>
      <c r="PG61" s="348"/>
      <c r="PH61" s="348"/>
      <c r="PI61" s="348"/>
      <c r="PJ61" s="348"/>
      <c r="PK61" s="348"/>
      <c r="PL61" s="348"/>
      <c r="PM61" s="348"/>
      <c r="PN61" s="348"/>
      <c r="PO61" s="348"/>
      <c r="PP61" s="348"/>
      <c r="PQ61" s="348"/>
      <c r="PR61" s="348"/>
      <c r="PS61" s="348"/>
      <c r="PT61" s="348"/>
      <c r="PU61" s="348"/>
      <c r="PV61" s="348"/>
      <c r="PW61" s="348"/>
      <c r="PX61" s="348"/>
      <c r="PY61" s="348"/>
      <c r="PZ61" s="348"/>
      <c r="QA61" s="348"/>
      <c r="QB61" s="348"/>
      <c r="QC61" s="348"/>
      <c r="QD61" s="348"/>
      <c r="QE61" s="348"/>
      <c r="QF61" s="348"/>
      <c r="QG61" s="348"/>
      <c r="QH61" s="348"/>
      <c r="QI61" s="348"/>
      <c r="QJ61" s="348"/>
      <c r="QK61" s="348"/>
      <c r="QL61" s="348"/>
      <c r="QM61" s="348"/>
      <c r="QN61" s="348"/>
      <c r="QO61" s="348"/>
      <c r="QP61" s="348"/>
      <c r="QQ61" s="348"/>
      <c r="QR61" s="348"/>
      <c r="QS61" s="348"/>
      <c r="QT61" s="348"/>
      <c r="QU61" s="348"/>
      <c r="QV61" s="348"/>
      <c r="QW61" s="348"/>
      <c r="QX61" s="348"/>
      <c r="QY61" s="348"/>
      <c r="QZ61" s="348"/>
      <c r="RA61" s="348"/>
      <c r="RB61" s="348"/>
      <c r="RC61" s="348"/>
      <c r="RD61" s="348"/>
      <c r="RE61" s="348"/>
      <c r="RF61" s="348"/>
      <c r="RG61" s="348"/>
      <c r="RH61" s="348"/>
      <c r="RI61" s="348"/>
      <c r="RJ61" s="348"/>
      <c r="RK61" s="348"/>
      <c r="RL61" s="348"/>
      <c r="RM61" s="348"/>
      <c r="RN61" s="348"/>
      <c r="RO61" s="348"/>
      <c r="RP61" s="348"/>
      <c r="RQ61" s="348"/>
      <c r="RR61" s="348"/>
      <c r="RS61" s="348"/>
      <c r="RT61" s="348"/>
      <c r="RU61" s="348"/>
      <c r="RV61" s="348"/>
      <c r="RW61" s="348"/>
      <c r="RX61" s="348"/>
      <c r="RY61" s="348"/>
      <c r="RZ61" s="348"/>
      <c r="SA61" s="348"/>
      <c r="SB61" s="348"/>
      <c r="SC61" s="348"/>
      <c r="SD61" s="348"/>
      <c r="SE61" s="348"/>
      <c r="SF61" s="348"/>
      <c r="SG61" s="348"/>
      <c r="SH61" s="348"/>
      <c r="SI61" s="348"/>
      <c r="SJ61" s="348"/>
      <c r="SK61" s="348"/>
      <c r="SL61" s="348"/>
      <c r="SM61" s="348"/>
      <c r="SN61" s="348"/>
      <c r="SO61" s="348"/>
      <c r="SP61" s="348"/>
      <c r="SQ61" s="348"/>
      <c r="SR61" s="348"/>
      <c r="SS61" s="348"/>
      <c r="ST61" s="348"/>
      <c r="SU61" s="348"/>
      <c r="SV61" s="348"/>
      <c r="SW61" s="348"/>
      <c r="SX61" s="348"/>
      <c r="SY61" s="348"/>
      <c r="SZ61" s="348"/>
      <c r="TA61" s="348"/>
      <c r="TB61" s="348"/>
      <c r="TC61" s="348"/>
      <c r="TD61" s="348"/>
      <c r="TE61" s="348"/>
      <c r="TF61" s="348"/>
      <c r="TG61" s="348"/>
      <c r="TH61" s="348"/>
      <c r="TI61" s="348"/>
      <c r="TJ61" s="348"/>
      <c r="TK61" s="348"/>
      <c r="TL61" s="348"/>
      <c r="TM61" s="348"/>
      <c r="TN61" s="348"/>
      <c r="TO61" s="348"/>
      <c r="TP61" s="348"/>
      <c r="TQ61" s="348"/>
      <c r="TR61" s="348"/>
      <c r="TS61" s="348"/>
      <c r="TT61" s="348"/>
      <c r="TU61" s="348"/>
      <c r="TV61" s="348"/>
      <c r="TW61" s="348"/>
      <c r="TX61" s="348"/>
      <c r="TY61" s="348"/>
      <c r="TZ61" s="348"/>
      <c r="UA61" s="348"/>
      <c r="UB61" s="348"/>
      <c r="UC61" s="348"/>
      <c r="UD61" s="348"/>
      <c r="UE61" s="348"/>
      <c r="UF61" s="348"/>
      <c r="UG61" s="348"/>
      <c r="UH61" s="348"/>
      <c r="UI61" s="348"/>
      <c r="UJ61" s="348"/>
      <c r="UK61" s="348"/>
      <c r="UL61" s="348"/>
      <c r="UM61" s="348"/>
      <c r="UN61" s="348"/>
      <c r="UO61" s="348"/>
      <c r="UP61" s="348"/>
      <c r="UQ61" s="348"/>
      <c r="UR61" s="348"/>
      <c r="US61" s="348"/>
      <c r="UT61" s="348"/>
      <c r="UU61" s="348"/>
      <c r="UV61" s="348"/>
      <c r="UW61" s="348"/>
      <c r="UX61" s="348"/>
      <c r="UY61" s="348"/>
      <c r="UZ61" s="348"/>
      <c r="VA61" s="348"/>
      <c r="VB61" s="348"/>
      <c r="VC61" s="348"/>
      <c r="VD61" s="348"/>
      <c r="VE61" s="348"/>
      <c r="VF61" s="348"/>
      <c r="VG61" s="348"/>
      <c r="VH61" s="348"/>
      <c r="VI61" s="348"/>
      <c r="VJ61" s="348"/>
      <c r="VK61" s="348"/>
      <c r="VL61" s="348"/>
      <c r="VM61" s="348"/>
      <c r="VN61" s="348"/>
      <c r="VO61" s="348"/>
      <c r="VP61" s="348"/>
      <c r="VQ61" s="348"/>
      <c r="VR61" s="348"/>
      <c r="VS61" s="348"/>
      <c r="VT61" s="348"/>
      <c r="VU61" s="348"/>
      <c r="VV61" s="348"/>
      <c r="VW61" s="348"/>
      <c r="VX61" s="348"/>
      <c r="VY61" s="348"/>
      <c r="VZ61" s="348"/>
      <c r="WA61" s="348"/>
      <c r="WB61" s="348"/>
      <c r="WC61" s="348"/>
      <c r="WD61" s="348"/>
      <c r="WE61" s="348"/>
      <c r="WF61" s="348"/>
      <c r="WG61" s="348"/>
      <c r="WH61" s="348"/>
      <c r="WI61" s="348"/>
      <c r="WJ61" s="348"/>
      <c r="WK61" s="348"/>
      <c r="WL61" s="348"/>
      <c r="WM61" s="348"/>
      <c r="WN61" s="348"/>
      <c r="WO61" s="348"/>
      <c r="WP61" s="348"/>
      <c r="WQ61" s="348"/>
      <c r="WR61" s="348"/>
      <c r="WS61" s="348"/>
      <c r="WT61" s="348"/>
      <c r="WU61" s="348"/>
      <c r="WV61" s="348"/>
      <c r="WW61" s="348"/>
      <c r="WX61" s="348"/>
      <c r="WY61" s="348"/>
      <c r="WZ61" s="348"/>
      <c r="XA61" s="348"/>
      <c r="XB61" s="348"/>
      <c r="XC61" s="348"/>
      <c r="XD61" s="348"/>
      <c r="XE61" s="348"/>
      <c r="XF61" s="348"/>
      <c r="XG61" s="348"/>
      <c r="XH61" s="348"/>
      <c r="XI61" s="348"/>
      <c r="XJ61" s="348"/>
      <c r="XK61" s="348"/>
      <c r="XL61" s="348"/>
      <c r="XM61" s="348"/>
      <c r="XN61" s="348"/>
      <c r="XO61" s="348"/>
      <c r="XP61" s="348"/>
      <c r="XQ61" s="348"/>
      <c r="XR61" s="348"/>
      <c r="XS61" s="348"/>
      <c r="XT61" s="348"/>
      <c r="XU61" s="348"/>
      <c r="XV61" s="348"/>
      <c r="XW61" s="348"/>
      <c r="XX61" s="348"/>
      <c r="XY61" s="348"/>
      <c r="XZ61" s="348"/>
      <c r="YA61" s="348"/>
      <c r="YB61" s="348"/>
      <c r="YC61" s="348"/>
      <c r="YD61" s="348"/>
      <c r="YE61" s="348"/>
      <c r="YF61" s="348"/>
      <c r="YG61" s="348"/>
      <c r="YH61" s="348"/>
      <c r="YI61" s="348"/>
      <c r="YJ61" s="348"/>
      <c r="YK61" s="348"/>
      <c r="YL61" s="348"/>
      <c r="YM61" s="348"/>
      <c r="YN61" s="348"/>
      <c r="YO61" s="348"/>
      <c r="YP61" s="348"/>
      <c r="YQ61" s="348"/>
      <c r="YR61" s="348"/>
      <c r="YS61" s="348"/>
      <c r="YT61" s="348"/>
      <c r="YU61" s="348"/>
      <c r="YV61" s="348"/>
      <c r="YW61" s="348"/>
      <c r="YX61" s="348"/>
      <c r="YY61" s="348"/>
      <c r="YZ61" s="348"/>
      <c r="ZA61" s="348"/>
      <c r="ZB61" s="348"/>
      <c r="ZC61" s="348"/>
      <c r="ZD61" s="348"/>
      <c r="ZE61" s="348"/>
      <c r="ZF61" s="348"/>
      <c r="ZG61" s="348"/>
      <c r="ZH61" s="348"/>
      <c r="ZI61" s="348"/>
      <c r="ZJ61" s="348"/>
      <c r="ZK61" s="348"/>
      <c r="ZL61" s="348"/>
      <c r="ZM61" s="348"/>
      <c r="ZN61" s="348"/>
      <c r="ZO61" s="348"/>
      <c r="ZP61" s="348"/>
      <c r="ZQ61" s="348"/>
      <c r="ZR61" s="348"/>
      <c r="ZS61" s="348"/>
      <c r="ZT61" s="348"/>
      <c r="ZU61" s="348"/>
      <c r="ZV61" s="348"/>
      <c r="ZW61" s="348"/>
      <c r="ZX61" s="348"/>
      <c r="ZY61" s="348"/>
      <c r="ZZ61" s="348"/>
      <c r="AAA61" s="348"/>
      <c r="AAB61" s="348"/>
      <c r="AAC61" s="348"/>
      <c r="AAD61" s="348"/>
      <c r="AAE61" s="348"/>
      <c r="AAF61" s="348"/>
      <c r="AAG61" s="348"/>
      <c r="AAH61" s="348"/>
      <c r="AAI61" s="348"/>
      <c r="AAJ61" s="348"/>
      <c r="AAK61" s="348"/>
      <c r="AAL61" s="348"/>
      <c r="AAM61" s="348"/>
      <c r="AAN61" s="348"/>
      <c r="AAO61" s="348"/>
      <c r="AAP61" s="348"/>
      <c r="AAQ61" s="348"/>
      <c r="AAR61" s="348"/>
      <c r="AAS61" s="348"/>
      <c r="AAT61" s="348"/>
      <c r="AAU61" s="348"/>
      <c r="AAV61" s="348"/>
      <c r="AAW61" s="348"/>
      <c r="AAX61" s="348"/>
      <c r="AAY61" s="348"/>
      <c r="AAZ61" s="348"/>
      <c r="ABA61" s="348"/>
      <c r="ABB61" s="348"/>
      <c r="ABC61" s="348"/>
      <c r="ABD61" s="348"/>
      <c r="ABE61" s="348"/>
      <c r="ABF61" s="348"/>
      <c r="ABG61" s="348"/>
      <c r="ABH61" s="348"/>
      <c r="ABI61" s="348"/>
      <c r="ABJ61" s="348"/>
      <c r="ABK61" s="348"/>
      <c r="ABL61" s="348"/>
      <c r="ABM61" s="348"/>
      <c r="ABN61" s="348"/>
      <c r="ABO61" s="348"/>
      <c r="ABP61" s="348"/>
      <c r="ABQ61" s="348"/>
      <c r="ABR61" s="348"/>
      <c r="ABS61" s="348"/>
      <c r="ABT61" s="348"/>
      <c r="ABU61" s="348"/>
      <c r="ABV61" s="348"/>
      <c r="ABW61" s="348"/>
      <c r="ABX61" s="348"/>
      <c r="ABY61" s="348"/>
      <c r="ABZ61" s="348"/>
      <c r="ACA61" s="348"/>
      <c r="ACB61" s="348"/>
      <c r="ACC61" s="348"/>
      <c r="ACD61" s="348"/>
      <c r="ACE61" s="348"/>
      <c r="ACF61" s="348"/>
      <c r="ACG61" s="348"/>
      <c r="ACH61" s="348"/>
      <c r="ACI61" s="348"/>
      <c r="ACJ61" s="348"/>
      <c r="ACK61" s="348"/>
      <c r="ACL61" s="348"/>
      <c r="ACM61" s="348"/>
      <c r="ACN61" s="348"/>
      <c r="ACO61" s="348"/>
      <c r="ACP61" s="348"/>
      <c r="ACQ61" s="348"/>
    </row>
    <row r="62" spans="1:877" x14ac:dyDescent="0.2">
      <c r="A62" s="463" t="s">
        <v>152</v>
      </c>
      <c r="B62" s="347">
        <f>+B53/B51*100</f>
        <v>40</v>
      </c>
      <c r="C62" s="348">
        <f t="shared" ref="C62:M62" si="2935">+C53/C51*100</f>
        <v>40</v>
      </c>
      <c r="D62" s="348">
        <f t="shared" si="2935"/>
        <v>40</v>
      </c>
      <c r="E62" s="348">
        <f t="shared" si="2935"/>
        <v>40</v>
      </c>
      <c r="F62" s="348">
        <f t="shared" si="2935"/>
        <v>40</v>
      </c>
      <c r="G62" s="348">
        <f t="shared" si="2935"/>
        <v>40</v>
      </c>
      <c r="H62" s="348">
        <f t="shared" si="2935"/>
        <v>40</v>
      </c>
      <c r="I62" s="348">
        <f t="shared" si="2935"/>
        <v>40</v>
      </c>
      <c r="J62" s="348">
        <f t="shared" si="2935"/>
        <v>40</v>
      </c>
      <c r="K62" s="348">
        <f t="shared" si="2935"/>
        <v>40</v>
      </c>
      <c r="L62" s="348">
        <f t="shared" si="2935"/>
        <v>40</v>
      </c>
      <c r="M62" s="349">
        <f t="shared" si="2935"/>
        <v>40</v>
      </c>
      <c r="N62" s="348">
        <f t="shared" ref="N62:Q62" si="2936">+N53/N51*100</f>
        <v>40</v>
      </c>
      <c r="O62" s="348">
        <f t="shared" si="2936"/>
        <v>40.000000000000007</v>
      </c>
      <c r="P62" s="348">
        <f t="shared" si="2936"/>
        <v>40</v>
      </c>
      <c r="Q62" s="349">
        <f t="shared" si="2936"/>
        <v>40.000000000000007</v>
      </c>
      <c r="R62" s="347">
        <f t="shared" ref="R62:S62" si="2937">+R53/R51*100</f>
        <v>40</v>
      </c>
      <c r="S62" s="348">
        <f t="shared" si="2937"/>
        <v>40</v>
      </c>
      <c r="T62" s="348">
        <f t="shared" ref="T62:W62" si="2938">+T53/T51*100</f>
        <v>40</v>
      </c>
      <c r="U62" s="348">
        <f t="shared" si="2938"/>
        <v>40</v>
      </c>
      <c r="V62" s="348">
        <f t="shared" si="2938"/>
        <v>40</v>
      </c>
      <c r="W62" s="348">
        <f t="shared" si="2938"/>
        <v>40</v>
      </c>
      <c r="X62" s="348">
        <f t="shared" ref="X62:AC62" si="2939">+X53/X51*100</f>
        <v>40</v>
      </c>
      <c r="Y62" s="348">
        <f t="shared" si="2939"/>
        <v>40</v>
      </c>
      <c r="Z62" s="348">
        <f t="shared" si="2939"/>
        <v>40</v>
      </c>
      <c r="AA62" s="348">
        <f t="shared" si="2939"/>
        <v>40</v>
      </c>
      <c r="AB62" s="348">
        <f t="shared" si="2939"/>
        <v>40</v>
      </c>
      <c r="AC62" s="349">
        <f t="shared" si="2939"/>
        <v>40</v>
      </c>
      <c r="AD62" s="348">
        <f t="shared" ref="AD62:AE62" si="2940">+AD53/AD51*100</f>
        <v>40.000000000000007</v>
      </c>
      <c r="AE62" s="348">
        <f t="shared" si="2940"/>
        <v>40.000000000000007</v>
      </c>
      <c r="AF62" s="348">
        <f t="shared" ref="AF62:AO62" si="2941">+AF53/AF51*100</f>
        <v>40</v>
      </c>
      <c r="AG62" s="348">
        <f t="shared" si="2941"/>
        <v>40</v>
      </c>
      <c r="AH62" s="348">
        <f t="shared" si="2941"/>
        <v>40</v>
      </c>
      <c r="AI62" s="348">
        <f t="shared" si="2941"/>
        <v>40</v>
      </c>
      <c r="AJ62" s="348">
        <f t="shared" si="2941"/>
        <v>40</v>
      </c>
      <c r="AK62" s="348">
        <f t="shared" si="2941"/>
        <v>40.000000000000007</v>
      </c>
      <c r="AL62" s="348">
        <f t="shared" si="2941"/>
        <v>40.000000000000007</v>
      </c>
      <c r="AM62" s="348">
        <f t="shared" si="2941"/>
        <v>40</v>
      </c>
      <c r="AN62" s="348">
        <f t="shared" si="2941"/>
        <v>40.000000000000007</v>
      </c>
      <c r="AO62" s="348">
        <f t="shared" si="2941"/>
        <v>40</v>
      </c>
      <c r="AP62" s="347">
        <f t="shared" ref="AP62:BN62" si="2942">+AP53/AP51*100</f>
        <v>40.000000000000007</v>
      </c>
      <c r="AQ62" s="348">
        <f t="shared" si="2942"/>
        <v>40.000000000000007</v>
      </c>
      <c r="AR62" s="348">
        <f t="shared" si="2942"/>
        <v>40.000000000000007</v>
      </c>
      <c r="AS62" s="348">
        <f t="shared" si="2942"/>
        <v>40.000000000000007</v>
      </c>
      <c r="AT62" s="348">
        <f t="shared" si="2942"/>
        <v>40.000000000000007</v>
      </c>
      <c r="AU62" s="348">
        <f t="shared" si="2942"/>
        <v>40.000000000000007</v>
      </c>
      <c r="AV62" s="348">
        <f t="shared" si="2942"/>
        <v>40.000000000000007</v>
      </c>
      <c r="AW62" s="348">
        <f t="shared" si="2942"/>
        <v>40.000000000000007</v>
      </c>
      <c r="AX62" s="348">
        <f t="shared" si="2942"/>
        <v>40</v>
      </c>
      <c r="AY62" s="348">
        <f t="shared" si="2942"/>
        <v>40.000000000000007</v>
      </c>
      <c r="AZ62" s="348">
        <f t="shared" si="2942"/>
        <v>40.000000000000014</v>
      </c>
      <c r="BA62" s="348">
        <f t="shared" si="2942"/>
        <v>40.000000000000007</v>
      </c>
      <c r="BB62" s="348">
        <f t="shared" si="2942"/>
        <v>40</v>
      </c>
      <c r="BC62" s="348">
        <f t="shared" si="2942"/>
        <v>40.000000000000007</v>
      </c>
      <c r="BD62" s="348">
        <f t="shared" si="2942"/>
        <v>40.000000000000014</v>
      </c>
      <c r="BE62" s="348">
        <f t="shared" si="2942"/>
        <v>40.000000000000007</v>
      </c>
      <c r="BF62" s="348">
        <f t="shared" si="2942"/>
        <v>40</v>
      </c>
      <c r="BG62" s="348">
        <f t="shared" si="2942"/>
        <v>40</v>
      </c>
      <c r="BH62" s="348">
        <f t="shared" si="2942"/>
        <v>40.000000000000007</v>
      </c>
      <c r="BI62" s="348">
        <f t="shared" si="2942"/>
        <v>40.000000000000007</v>
      </c>
      <c r="BJ62" s="348">
        <f t="shared" si="2942"/>
        <v>40</v>
      </c>
      <c r="BK62" s="348">
        <f t="shared" si="2942"/>
        <v>40.000000000000014</v>
      </c>
      <c r="BL62" s="348">
        <f t="shared" si="2942"/>
        <v>40.000000000000007</v>
      </c>
      <c r="BM62" s="348">
        <f t="shared" si="2942"/>
        <v>40.000000000000007</v>
      </c>
      <c r="BN62" s="349">
        <f t="shared" si="2942"/>
        <v>40</v>
      </c>
      <c r="BO62" s="347">
        <f t="shared" ref="BO62:CM62" si="2943">+BO53/BO51*100</f>
        <v>40.000000000000007</v>
      </c>
      <c r="BP62" s="348">
        <f t="shared" si="2943"/>
        <v>40.000000000000007</v>
      </c>
      <c r="BQ62" s="348">
        <f t="shared" si="2943"/>
        <v>40.000000000000007</v>
      </c>
      <c r="BR62" s="348">
        <f t="shared" si="2943"/>
        <v>40.000000000000007</v>
      </c>
      <c r="BS62" s="348">
        <f t="shared" si="2943"/>
        <v>40.000000000000007</v>
      </c>
      <c r="BT62" s="348">
        <f t="shared" si="2943"/>
        <v>40.000000000000007</v>
      </c>
      <c r="BU62" s="348">
        <f t="shared" si="2943"/>
        <v>40.000000000000007</v>
      </c>
      <c r="BV62" s="348">
        <f t="shared" si="2943"/>
        <v>40.000000000000007</v>
      </c>
      <c r="BW62" s="348">
        <f t="shared" si="2943"/>
        <v>40</v>
      </c>
      <c r="BX62" s="348">
        <f t="shared" si="2943"/>
        <v>40.000000000000007</v>
      </c>
      <c r="BY62" s="348">
        <f t="shared" si="2943"/>
        <v>40.000000000000014</v>
      </c>
      <c r="BZ62" s="348">
        <f t="shared" si="2943"/>
        <v>40.000000000000007</v>
      </c>
      <c r="CA62" s="348">
        <f t="shared" si="2943"/>
        <v>40</v>
      </c>
      <c r="CB62" s="348">
        <f t="shared" si="2943"/>
        <v>40.000000000000007</v>
      </c>
      <c r="CC62" s="348">
        <f t="shared" si="2943"/>
        <v>40.000000000000014</v>
      </c>
      <c r="CD62" s="348">
        <f t="shared" si="2943"/>
        <v>40.000000000000007</v>
      </c>
      <c r="CE62" s="348">
        <f t="shared" si="2943"/>
        <v>40</v>
      </c>
      <c r="CF62" s="348">
        <f t="shared" si="2943"/>
        <v>40</v>
      </c>
      <c r="CG62" s="348">
        <f t="shared" si="2943"/>
        <v>40.000000000000007</v>
      </c>
      <c r="CH62" s="348">
        <f t="shared" si="2943"/>
        <v>40.000000000000007</v>
      </c>
      <c r="CI62" s="348">
        <f t="shared" si="2943"/>
        <v>40</v>
      </c>
      <c r="CJ62" s="348">
        <f t="shared" si="2943"/>
        <v>40.000000000000014</v>
      </c>
      <c r="CK62" s="348">
        <f t="shared" si="2943"/>
        <v>40.000000000000007</v>
      </c>
      <c r="CL62" s="348">
        <f t="shared" si="2943"/>
        <v>40.000000000000007</v>
      </c>
      <c r="CM62" s="348">
        <f t="shared" si="2943"/>
        <v>40</v>
      </c>
      <c r="CN62" s="348">
        <f t="shared" ref="CN62:CR62" si="2944">+CN53/CN51*100</f>
        <v>40</v>
      </c>
      <c r="CO62" s="348">
        <f t="shared" si="2944"/>
        <v>40.000000000000007</v>
      </c>
      <c r="CP62" s="348">
        <f t="shared" si="2944"/>
        <v>40.000000000000007</v>
      </c>
      <c r="CQ62" s="348">
        <f t="shared" si="2944"/>
        <v>40</v>
      </c>
      <c r="CR62" s="348">
        <f t="shared" si="2944"/>
        <v>40.000000000000014</v>
      </c>
      <c r="CS62" s="349">
        <f t="shared" ref="CS62:DU62" si="2945">+CS53/CS51*100</f>
        <v>40</v>
      </c>
      <c r="CT62" s="347">
        <f t="shared" si="2945"/>
        <v>40</v>
      </c>
      <c r="CU62" s="348">
        <f t="shared" si="2945"/>
        <v>40</v>
      </c>
      <c r="CV62" s="348">
        <f t="shared" si="2945"/>
        <v>40</v>
      </c>
      <c r="CW62" s="348">
        <f t="shared" si="2945"/>
        <v>40</v>
      </c>
      <c r="CX62" s="348">
        <f t="shared" si="2945"/>
        <v>40</v>
      </c>
      <c r="CY62" s="348">
        <f t="shared" si="2945"/>
        <v>40</v>
      </c>
      <c r="CZ62" s="348">
        <f t="shared" si="2945"/>
        <v>40</v>
      </c>
      <c r="DA62" s="348">
        <f t="shared" si="2945"/>
        <v>40</v>
      </c>
      <c r="DB62" s="348">
        <f t="shared" si="2945"/>
        <v>40</v>
      </c>
      <c r="DC62" s="348">
        <f t="shared" si="2945"/>
        <v>40</v>
      </c>
      <c r="DD62" s="348">
        <f t="shared" si="2945"/>
        <v>40</v>
      </c>
      <c r="DE62" s="348">
        <f t="shared" si="2945"/>
        <v>40</v>
      </c>
      <c r="DF62" s="348">
        <f t="shared" si="2945"/>
        <v>40</v>
      </c>
      <c r="DG62" s="348">
        <f t="shared" si="2945"/>
        <v>40</v>
      </c>
      <c r="DH62" s="348">
        <f t="shared" si="2945"/>
        <v>40</v>
      </c>
      <c r="DI62" s="348">
        <f t="shared" si="2945"/>
        <v>40</v>
      </c>
      <c r="DJ62" s="348">
        <f t="shared" si="2945"/>
        <v>40</v>
      </c>
      <c r="DK62" s="348">
        <f t="shared" si="2945"/>
        <v>40</v>
      </c>
      <c r="DL62" s="348">
        <f t="shared" si="2945"/>
        <v>40</v>
      </c>
      <c r="DM62" s="348">
        <f t="shared" si="2945"/>
        <v>40</v>
      </c>
      <c r="DN62" s="348">
        <f t="shared" si="2945"/>
        <v>40</v>
      </c>
      <c r="DO62" s="348">
        <f t="shared" si="2945"/>
        <v>40</v>
      </c>
      <c r="DP62" s="348">
        <f t="shared" si="2945"/>
        <v>40</v>
      </c>
      <c r="DQ62" s="348">
        <f t="shared" si="2945"/>
        <v>40</v>
      </c>
      <c r="DR62" s="348">
        <f t="shared" si="2945"/>
        <v>40</v>
      </c>
      <c r="DS62" s="348">
        <f t="shared" si="2945"/>
        <v>40</v>
      </c>
      <c r="DT62" s="348">
        <f t="shared" si="2945"/>
        <v>40</v>
      </c>
      <c r="DU62" s="348">
        <f t="shared" si="2945"/>
        <v>40</v>
      </c>
      <c r="DV62" s="347">
        <f t="shared" ref="DV62:EW62" si="2946">+DV53/DV51*100</f>
        <v>40</v>
      </c>
      <c r="DW62" s="348">
        <f t="shared" si="2946"/>
        <v>40</v>
      </c>
      <c r="DX62" s="348">
        <f t="shared" si="2946"/>
        <v>40</v>
      </c>
      <c r="DY62" s="348">
        <f t="shared" si="2946"/>
        <v>40</v>
      </c>
      <c r="DZ62" s="348">
        <f t="shared" si="2946"/>
        <v>40</v>
      </c>
      <c r="EA62" s="348">
        <f t="shared" si="2946"/>
        <v>40</v>
      </c>
      <c r="EB62" s="348">
        <f t="shared" si="2946"/>
        <v>40</v>
      </c>
      <c r="EC62" s="348">
        <f t="shared" si="2946"/>
        <v>40</v>
      </c>
      <c r="ED62" s="348">
        <f t="shared" si="2946"/>
        <v>40</v>
      </c>
      <c r="EE62" s="348">
        <f t="shared" si="2946"/>
        <v>40</v>
      </c>
      <c r="EF62" s="348">
        <f t="shared" si="2946"/>
        <v>40</v>
      </c>
      <c r="EG62" s="348">
        <f t="shared" si="2946"/>
        <v>40</v>
      </c>
      <c r="EH62" s="348">
        <f t="shared" si="2946"/>
        <v>40</v>
      </c>
      <c r="EI62" s="348">
        <f t="shared" si="2946"/>
        <v>40</v>
      </c>
      <c r="EJ62" s="348">
        <f t="shared" si="2946"/>
        <v>40</v>
      </c>
      <c r="EK62" s="348">
        <f t="shared" si="2946"/>
        <v>40</v>
      </c>
      <c r="EL62" s="348">
        <f t="shared" si="2946"/>
        <v>40</v>
      </c>
      <c r="EM62" s="348">
        <f t="shared" si="2946"/>
        <v>40</v>
      </c>
      <c r="EN62" s="348">
        <f t="shared" si="2946"/>
        <v>40</v>
      </c>
      <c r="EO62" s="348">
        <f t="shared" si="2946"/>
        <v>40</v>
      </c>
      <c r="EP62" s="348">
        <f t="shared" si="2946"/>
        <v>40</v>
      </c>
      <c r="EQ62" s="348">
        <f t="shared" si="2946"/>
        <v>40</v>
      </c>
      <c r="ER62" s="348">
        <f t="shared" si="2946"/>
        <v>40</v>
      </c>
      <c r="ES62" s="348">
        <f t="shared" si="2946"/>
        <v>40</v>
      </c>
      <c r="ET62" s="348">
        <f t="shared" si="2946"/>
        <v>40</v>
      </c>
      <c r="EU62" s="348">
        <f t="shared" si="2946"/>
        <v>40</v>
      </c>
      <c r="EV62" s="348">
        <f t="shared" si="2946"/>
        <v>40</v>
      </c>
      <c r="EW62" s="348">
        <f t="shared" si="2946"/>
        <v>40</v>
      </c>
      <c r="EX62" s="348">
        <f t="shared" ref="EX62:GB62" si="2947">+EX53/EX51*100</f>
        <v>40</v>
      </c>
      <c r="EY62" s="348">
        <f t="shared" si="2947"/>
        <v>40</v>
      </c>
      <c r="EZ62" s="348">
        <f t="shared" si="2947"/>
        <v>40</v>
      </c>
      <c r="FA62" s="347">
        <f t="shared" si="2947"/>
        <v>40</v>
      </c>
      <c r="FB62" s="348">
        <f t="shared" si="2947"/>
        <v>40</v>
      </c>
      <c r="FC62" s="348">
        <f t="shared" si="2947"/>
        <v>40</v>
      </c>
      <c r="FD62" s="348">
        <f t="shared" si="2947"/>
        <v>40</v>
      </c>
      <c r="FE62" s="348">
        <f t="shared" si="2947"/>
        <v>40</v>
      </c>
      <c r="FF62" s="348">
        <f t="shared" si="2947"/>
        <v>40</v>
      </c>
      <c r="FG62" s="348">
        <f t="shared" si="2947"/>
        <v>40</v>
      </c>
      <c r="FH62" s="348">
        <f t="shared" si="2947"/>
        <v>40</v>
      </c>
      <c r="FI62" s="348">
        <f t="shared" si="2947"/>
        <v>40</v>
      </c>
      <c r="FJ62" s="348">
        <f t="shared" si="2947"/>
        <v>40</v>
      </c>
      <c r="FK62" s="348">
        <f t="shared" si="2947"/>
        <v>40</v>
      </c>
      <c r="FL62" s="348">
        <f t="shared" si="2947"/>
        <v>40</v>
      </c>
      <c r="FM62" s="348">
        <f t="shared" si="2947"/>
        <v>40</v>
      </c>
      <c r="FN62" s="348">
        <f t="shared" si="2947"/>
        <v>40</v>
      </c>
      <c r="FO62" s="348">
        <f t="shared" si="2947"/>
        <v>40</v>
      </c>
      <c r="FP62" s="348">
        <f t="shared" si="2947"/>
        <v>40</v>
      </c>
      <c r="FQ62" s="348">
        <f t="shared" si="2947"/>
        <v>40</v>
      </c>
      <c r="FR62" s="348">
        <f t="shared" si="2947"/>
        <v>40</v>
      </c>
      <c r="FS62" s="348">
        <f t="shared" si="2947"/>
        <v>40</v>
      </c>
      <c r="FT62" s="348">
        <f t="shared" si="2947"/>
        <v>40</v>
      </c>
      <c r="FU62" s="348">
        <f t="shared" si="2947"/>
        <v>40</v>
      </c>
      <c r="FV62" s="348">
        <f t="shared" si="2947"/>
        <v>40</v>
      </c>
      <c r="FW62" s="348">
        <f t="shared" si="2947"/>
        <v>40</v>
      </c>
      <c r="FX62" s="348">
        <f t="shared" si="2947"/>
        <v>40</v>
      </c>
      <c r="FY62" s="348">
        <f t="shared" si="2947"/>
        <v>40</v>
      </c>
      <c r="FZ62" s="348">
        <f t="shared" si="2947"/>
        <v>40</v>
      </c>
      <c r="GA62" s="348">
        <f t="shared" si="2947"/>
        <v>40</v>
      </c>
      <c r="GB62" s="348">
        <f t="shared" si="2947"/>
        <v>40</v>
      </c>
      <c r="GC62" s="348">
        <f t="shared" ref="GC62:HF62" si="2948">+GC53/GC51*100</f>
        <v>40</v>
      </c>
      <c r="GD62" s="348">
        <f t="shared" si="2948"/>
        <v>40</v>
      </c>
      <c r="GE62" s="347">
        <f t="shared" si="2948"/>
        <v>40</v>
      </c>
      <c r="GF62" s="348">
        <f t="shared" si="2948"/>
        <v>40</v>
      </c>
      <c r="GG62" s="348">
        <f t="shared" si="2948"/>
        <v>40</v>
      </c>
      <c r="GH62" s="348">
        <f t="shared" si="2948"/>
        <v>40</v>
      </c>
      <c r="GI62" s="348">
        <f t="shared" si="2948"/>
        <v>40</v>
      </c>
      <c r="GJ62" s="348">
        <f t="shared" si="2948"/>
        <v>40</v>
      </c>
      <c r="GK62" s="348">
        <f t="shared" si="2948"/>
        <v>39.999999999999993</v>
      </c>
      <c r="GL62" s="348">
        <f t="shared" si="2948"/>
        <v>40</v>
      </c>
      <c r="GM62" s="348">
        <f t="shared" si="2948"/>
        <v>40</v>
      </c>
      <c r="GN62" s="348">
        <f t="shared" si="2948"/>
        <v>40</v>
      </c>
      <c r="GO62" s="348">
        <f t="shared" si="2948"/>
        <v>39.999999999999993</v>
      </c>
      <c r="GP62" s="348">
        <f t="shared" si="2948"/>
        <v>40</v>
      </c>
      <c r="GQ62" s="348">
        <f t="shared" si="2948"/>
        <v>40</v>
      </c>
      <c r="GR62" s="348">
        <f t="shared" si="2948"/>
        <v>39.999999999999993</v>
      </c>
      <c r="GS62" s="348">
        <f t="shared" si="2948"/>
        <v>39.999999999999993</v>
      </c>
      <c r="GT62" s="348">
        <f t="shared" si="2948"/>
        <v>40</v>
      </c>
      <c r="GU62" s="348">
        <f t="shared" si="2948"/>
        <v>40</v>
      </c>
      <c r="GV62" s="348">
        <f t="shared" si="2948"/>
        <v>40</v>
      </c>
      <c r="GW62" s="348">
        <f t="shared" si="2948"/>
        <v>40</v>
      </c>
      <c r="GX62" s="348">
        <f t="shared" si="2948"/>
        <v>40</v>
      </c>
      <c r="GY62" s="348">
        <f t="shared" si="2948"/>
        <v>39.999999999999993</v>
      </c>
      <c r="GZ62" s="348">
        <f t="shared" si="2948"/>
        <v>39.999999999999993</v>
      </c>
      <c r="HA62" s="348">
        <f t="shared" si="2948"/>
        <v>40</v>
      </c>
      <c r="HB62" s="348">
        <f t="shared" si="2948"/>
        <v>40</v>
      </c>
      <c r="HC62" s="348">
        <f t="shared" si="2948"/>
        <v>40</v>
      </c>
      <c r="HD62" s="348">
        <f t="shared" si="2948"/>
        <v>40</v>
      </c>
      <c r="HE62" s="348">
        <f t="shared" si="2948"/>
        <v>40</v>
      </c>
      <c r="HF62" s="348">
        <f t="shared" si="2948"/>
        <v>39.999999999999993</v>
      </c>
      <c r="HG62" s="348">
        <f t="shared" ref="HG62:IK62" si="2949">+HG53/HG51*100</f>
        <v>39.999999999999993</v>
      </c>
      <c r="HH62" s="348">
        <f t="shared" si="2949"/>
        <v>39.999999999999993</v>
      </c>
      <c r="HI62" s="349">
        <f t="shared" si="2949"/>
        <v>40</v>
      </c>
      <c r="HJ62" s="347">
        <f t="shared" si="2949"/>
        <v>40</v>
      </c>
      <c r="HK62" s="348">
        <f t="shared" si="2949"/>
        <v>40</v>
      </c>
      <c r="HL62" s="348">
        <f t="shared" si="2949"/>
        <v>40</v>
      </c>
      <c r="HM62" s="348">
        <f t="shared" si="2949"/>
        <v>40</v>
      </c>
      <c r="HN62" s="348">
        <f t="shared" si="2949"/>
        <v>40</v>
      </c>
      <c r="HO62" s="348">
        <f t="shared" si="2949"/>
        <v>40</v>
      </c>
      <c r="HP62" s="348">
        <f t="shared" si="2949"/>
        <v>40</v>
      </c>
      <c r="HQ62" s="348">
        <f t="shared" si="2949"/>
        <v>40</v>
      </c>
      <c r="HR62" s="348">
        <f t="shared" si="2949"/>
        <v>40</v>
      </c>
      <c r="HS62" s="348">
        <f t="shared" si="2949"/>
        <v>40</v>
      </c>
      <c r="HT62" s="348">
        <f t="shared" si="2949"/>
        <v>40</v>
      </c>
      <c r="HU62" s="348">
        <f t="shared" si="2949"/>
        <v>40</v>
      </c>
      <c r="HV62" s="348">
        <f t="shared" si="2949"/>
        <v>40</v>
      </c>
      <c r="HW62" s="348">
        <f t="shared" si="2949"/>
        <v>40</v>
      </c>
      <c r="HX62" s="348">
        <f t="shared" si="2949"/>
        <v>40</v>
      </c>
      <c r="HY62" s="348">
        <f t="shared" si="2949"/>
        <v>40</v>
      </c>
      <c r="HZ62" s="348">
        <f t="shared" si="2949"/>
        <v>40</v>
      </c>
      <c r="IA62" s="348">
        <f t="shared" si="2949"/>
        <v>40</v>
      </c>
      <c r="IB62" s="348">
        <f t="shared" si="2949"/>
        <v>40</v>
      </c>
      <c r="IC62" s="348">
        <f t="shared" si="2949"/>
        <v>40</v>
      </c>
      <c r="ID62" s="348">
        <f t="shared" si="2949"/>
        <v>40</v>
      </c>
      <c r="IE62" s="348">
        <f t="shared" si="2949"/>
        <v>40</v>
      </c>
      <c r="IF62" s="348">
        <f t="shared" si="2949"/>
        <v>40</v>
      </c>
      <c r="IG62" s="348">
        <f t="shared" si="2949"/>
        <v>40</v>
      </c>
      <c r="IH62" s="348">
        <f t="shared" si="2949"/>
        <v>40</v>
      </c>
      <c r="II62" s="348">
        <f t="shared" si="2949"/>
        <v>40</v>
      </c>
      <c r="IJ62" s="348">
        <f t="shared" si="2949"/>
        <v>40</v>
      </c>
      <c r="IK62" s="348">
        <f t="shared" si="2949"/>
        <v>40</v>
      </c>
      <c r="IL62" s="348">
        <f t="shared" ref="IL62:JO62" si="2950">+IL53/IL51*100</f>
        <v>40</v>
      </c>
      <c r="IM62" s="348">
        <f t="shared" si="2950"/>
        <v>40</v>
      </c>
      <c r="IN62" s="347">
        <f t="shared" si="2950"/>
        <v>40.000000000000007</v>
      </c>
      <c r="IO62" s="348">
        <f t="shared" si="2950"/>
        <v>40.000000000000007</v>
      </c>
      <c r="IP62" s="348">
        <f t="shared" si="2950"/>
        <v>40.000000000000007</v>
      </c>
      <c r="IQ62" s="348">
        <f t="shared" si="2950"/>
        <v>40.000000000000007</v>
      </c>
      <c r="IR62" s="348">
        <f t="shared" si="2950"/>
        <v>40.000000000000007</v>
      </c>
      <c r="IS62" s="348">
        <f t="shared" si="2950"/>
        <v>40.000000000000007</v>
      </c>
      <c r="IT62" s="348">
        <f t="shared" si="2950"/>
        <v>40.000000000000007</v>
      </c>
      <c r="IU62" s="348">
        <f t="shared" si="2950"/>
        <v>40.000000000000007</v>
      </c>
      <c r="IV62" s="348">
        <f t="shared" si="2950"/>
        <v>40</v>
      </c>
      <c r="IW62" s="348">
        <f t="shared" si="2950"/>
        <v>40.000000000000007</v>
      </c>
      <c r="IX62" s="348">
        <f t="shared" si="2950"/>
        <v>40.000000000000014</v>
      </c>
      <c r="IY62" s="348">
        <f t="shared" si="2950"/>
        <v>40.000000000000007</v>
      </c>
      <c r="IZ62" s="348">
        <f t="shared" si="2950"/>
        <v>40</v>
      </c>
      <c r="JA62" s="348">
        <f t="shared" si="2950"/>
        <v>40.000000000000007</v>
      </c>
      <c r="JB62" s="348">
        <f t="shared" si="2950"/>
        <v>40.000000000000014</v>
      </c>
      <c r="JC62" s="348">
        <f t="shared" si="2950"/>
        <v>40.000000000000007</v>
      </c>
      <c r="JD62" s="348">
        <f t="shared" si="2950"/>
        <v>40</v>
      </c>
      <c r="JE62" s="348">
        <f t="shared" si="2950"/>
        <v>40</v>
      </c>
      <c r="JF62" s="348">
        <f t="shared" si="2950"/>
        <v>40.000000000000007</v>
      </c>
      <c r="JG62" s="348">
        <f t="shared" si="2950"/>
        <v>40.000000000000007</v>
      </c>
      <c r="JH62" s="348">
        <f t="shared" si="2950"/>
        <v>40</v>
      </c>
      <c r="JI62" s="348">
        <f t="shared" si="2950"/>
        <v>40.000000000000014</v>
      </c>
      <c r="JJ62" s="348">
        <f t="shared" si="2950"/>
        <v>40.000000000000007</v>
      </c>
      <c r="JK62" s="348">
        <f t="shared" si="2950"/>
        <v>40.000000000000007</v>
      </c>
      <c r="JL62" s="348">
        <f t="shared" si="2950"/>
        <v>40</v>
      </c>
      <c r="JM62" s="348">
        <f t="shared" si="2950"/>
        <v>40</v>
      </c>
      <c r="JN62" s="348">
        <f t="shared" si="2950"/>
        <v>40.000000000000007</v>
      </c>
      <c r="JO62" s="348">
        <f t="shared" si="2950"/>
        <v>40.000000000000007</v>
      </c>
      <c r="JP62" s="348">
        <f t="shared" ref="JP62:KT62" si="2951">+JP53/JP51*100</f>
        <v>40</v>
      </c>
      <c r="JQ62" s="348">
        <f t="shared" si="2951"/>
        <v>40.000000000000014</v>
      </c>
      <c r="JR62" s="349">
        <f t="shared" si="2951"/>
        <v>40</v>
      </c>
      <c r="JS62" s="347">
        <f t="shared" si="2951"/>
        <v>40.000000000000007</v>
      </c>
      <c r="JT62" s="348">
        <f t="shared" si="2951"/>
        <v>40.000000000000007</v>
      </c>
      <c r="JU62" s="348">
        <f t="shared" si="2951"/>
        <v>40.000000000000007</v>
      </c>
      <c r="JV62" s="348">
        <f t="shared" si="2951"/>
        <v>40.000000000000007</v>
      </c>
      <c r="JW62" s="348">
        <f t="shared" si="2951"/>
        <v>40.000000000000007</v>
      </c>
      <c r="JX62" s="348">
        <f t="shared" si="2951"/>
        <v>40.000000000000007</v>
      </c>
      <c r="JY62" s="348">
        <f t="shared" si="2951"/>
        <v>40.000000000000007</v>
      </c>
      <c r="JZ62" s="348">
        <f t="shared" si="2951"/>
        <v>40.000000000000007</v>
      </c>
      <c r="KA62" s="348">
        <f t="shared" si="2951"/>
        <v>40</v>
      </c>
      <c r="KB62" s="348">
        <f t="shared" si="2951"/>
        <v>40.000000000000007</v>
      </c>
      <c r="KC62" s="348">
        <f t="shared" si="2951"/>
        <v>40.000000000000014</v>
      </c>
      <c r="KD62" s="348">
        <f t="shared" si="2951"/>
        <v>40.000000000000007</v>
      </c>
      <c r="KE62" s="348">
        <f t="shared" si="2951"/>
        <v>40</v>
      </c>
      <c r="KF62" s="348">
        <f t="shared" si="2951"/>
        <v>40.000000000000007</v>
      </c>
      <c r="KG62" s="348">
        <f t="shared" si="2951"/>
        <v>40.000000000000014</v>
      </c>
      <c r="KH62" s="348">
        <f t="shared" si="2951"/>
        <v>40.000000000000007</v>
      </c>
      <c r="KI62" s="348">
        <f t="shared" si="2951"/>
        <v>40</v>
      </c>
      <c r="KJ62" s="348">
        <f t="shared" si="2951"/>
        <v>40</v>
      </c>
      <c r="KK62" s="348">
        <f t="shared" si="2951"/>
        <v>40.000000000000007</v>
      </c>
      <c r="KL62" s="348">
        <f t="shared" si="2951"/>
        <v>40.000000000000007</v>
      </c>
      <c r="KM62" s="348">
        <f t="shared" si="2951"/>
        <v>40</v>
      </c>
      <c r="KN62" s="348">
        <f t="shared" si="2951"/>
        <v>40.000000000000014</v>
      </c>
      <c r="KO62" s="348">
        <f t="shared" si="2951"/>
        <v>40.000000000000007</v>
      </c>
      <c r="KP62" s="348">
        <f t="shared" si="2951"/>
        <v>40.000000000000007</v>
      </c>
      <c r="KQ62" s="348">
        <f t="shared" si="2951"/>
        <v>40</v>
      </c>
      <c r="KR62" s="348">
        <f t="shared" si="2951"/>
        <v>40</v>
      </c>
      <c r="KS62" s="348">
        <f t="shared" si="2951"/>
        <v>40.000000000000007</v>
      </c>
      <c r="KT62" s="348">
        <f t="shared" si="2951"/>
        <v>40.000000000000007</v>
      </c>
      <c r="KU62" s="348">
        <f t="shared" ref="KU62:LY62" si="2952">+KU53/KU51*100</f>
        <v>40</v>
      </c>
      <c r="KV62" s="348">
        <f t="shared" si="2952"/>
        <v>40.000000000000014</v>
      </c>
      <c r="KW62" s="349">
        <f t="shared" si="2952"/>
        <v>40</v>
      </c>
      <c r="KX62" s="347">
        <f t="shared" si="2952"/>
        <v>40</v>
      </c>
      <c r="KY62" s="348">
        <f t="shared" si="2952"/>
        <v>40</v>
      </c>
      <c r="KZ62" s="348">
        <f t="shared" si="2952"/>
        <v>40</v>
      </c>
      <c r="LA62" s="348">
        <f t="shared" si="2952"/>
        <v>40</v>
      </c>
      <c r="LB62" s="348">
        <f t="shared" si="2952"/>
        <v>40</v>
      </c>
      <c r="LC62" s="348">
        <f t="shared" si="2952"/>
        <v>40</v>
      </c>
      <c r="LD62" s="348">
        <f t="shared" si="2952"/>
        <v>40</v>
      </c>
      <c r="LE62" s="348">
        <f t="shared" si="2952"/>
        <v>40</v>
      </c>
      <c r="LF62" s="348">
        <f t="shared" si="2952"/>
        <v>40</v>
      </c>
      <c r="LG62" s="348">
        <f t="shared" si="2952"/>
        <v>40</v>
      </c>
      <c r="LH62" s="348">
        <f t="shared" si="2952"/>
        <v>40</v>
      </c>
      <c r="LI62" s="348">
        <f t="shared" si="2952"/>
        <v>40</v>
      </c>
      <c r="LJ62" s="348">
        <f t="shared" si="2952"/>
        <v>40</v>
      </c>
      <c r="LK62" s="348">
        <f t="shared" si="2952"/>
        <v>40</v>
      </c>
      <c r="LL62" s="348">
        <f t="shared" si="2952"/>
        <v>40</v>
      </c>
      <c r="LM62" s="348">
        <f t="shared" si="2952"/>
        <v>40</v>
      </c>
      <c r="LN62" s="348">
        <f t="shared" si="2952"/>
        <v>40</v>
      </c>
      <c r="LO62" s="348">
        <f t="shared" si="2952"/>
        <v>40</v>
      </c>
      <c r="LP62" s="348">
        <f t="shared" si="2952"/>
        <v>40</v>
      </c>
      <c r="LQ62" s="348">
        <f t="shared" si="2952"/>
        <v>40</v>
      </c>
      <c r="LR62" s="348">
        <f t="shared" si="2952"/>
        <v>40</v>
      </c>
      <c r="LS62" s="348">
        <f t="shared" si="2952"/>
        <v>40</v>
      </c>
      <c r="LT62" s="348">
        <f t="shared" si="2952"/>
        <v>40</v>
      </c>
      <c r="LU62" s="348">
        <f t="shared" si="2952"/>
        <v>40</v>
      </c>
      <c r="LV62" s="348">
        <f t="shared" si="2952"/>
        <v>40</v>
      </c>
      <c r="LW62" s="348">
        <f t="shared" si="2952"/>
        <v>40</v>
      </c>
      <c r="LX62" s="348">
        <f t="shared" si="2952"/>
        <v>40</v>
      </c>
      <c r="LY62" s="348">
        <f t="shared" si="2952"/>
        <v>40</v>
      </c>
      <c r="LZ62" s="348">
        <f t="shared" ref="LZ62:NC62" si="2953">+LZ53/LZ51*100</f>
        <v>40</v>
      </c>
      <c r="MA62" s="348">
        <f t="shared" si="2953"/>
        <v>40</v>
      </c>
      <c r="MB62" s="347">
        <f t="shared" si="2953"/>
        <v>40.000000000000007</v>
      </c>
      <c r="MC62" s="348">
        <f t="shared" si="2953"/>
        <v>40.000000000000007</v>
      </c>
      <c r="MD62" s="348">
        <f t="shared" si="2953"/>
        <v>40.000000000000007</v>
      </c>
      <c r="ME62" s="348">
        <f t="shared" si="2953"/>
        <v>40.000000000000007</v>
      </c>
      <c r="MF62" s="348">
        <f t="shared" si="2953"/>
        <v>40.000000000000007</v>
      </c>
      <c r="MG62" s="348">
        <f t="shared" si="2953"/>
        <v>40.000000000000007</v>
      </c>
      <c r="MH62" s="348">
        <f t="shared" si="2953"/>
        <v>40.000000000000007</v>
      </c>
      <c r="MI62" s="348">
        <f t="shared" si="2953"/>
        <v>40.000000000000007</v>
      </c>
      <c r="MJ62" s="348">
        <f t="shared" si="2953"/>
        <v>40</v>
      </c>
      <c r="MK62" s="348">
        <f t="shared" si="2953"/>
        <v>40.000000000000007</v>
      </c>
      <c r="ML62" s="348">
        <f t="shared" si="2953"/>
        <v>40.000000000000014</v>
      </c>
      <c r="MM62" s="348">
        <f t="shared" si="2953"/>
        <v>40.000000000000007</v>
      </c>
      <c r="MN62" s="348">
        <f t="shared" si="2953"/>
        <v>40</v>
      </c>
      <c r="MO62" s="348">
        <f t="shared" si="2953"/>
        <v>40.000000000000007</v>
      </c>
      <c r="MP62" s="348">
        <f t="shared" si="2953"/>
        <v>40.000000000000014</v>
      </c>
      <c r="MQ62" s="348">
        <f t="shared" si="2953"/>
        <v>40.000000000000007</v>
      </c>
      <c r="MR62" s="348">
        <f t="shared" si="2953"/>
        <v>40</v>
      </c>
      <c r="MS62" s="348">
        <f t="shared" si="2953"/>
        <v>40</v>
      </c>
      <c r="MT62" s="348">
        <f t="shared" si="2953"/>
        <v>40.000000000000007</v>
      </c>
      <c r="MU62" s="348">
        <f t="shared" si="2953"/>
        <v>40.000000000000007</v>
      </c>
      <c r="MV62" s="348">
        <f t="shared" si="2953"/>
        <v>40</v>
      </c>
      <c r="MW62" s="348">
        <f t="shared" si="2953"/>
        <v>40.000000000000014</v>
      </c>
      <c r="MX62" s="348">
        <f t="shared" si="2953"/>
        <v>40.000000000000007</v>
      </c>
      <c r="MY62" s="348">
        <f t="shared" si="2953"/>
        <v>40.000000000000007</v>
      </c>
      <c r="MZ62" s="348">
        <f t="shared" si="2953"/>
        <v>40</v>
      </c>
      <c r="NA62" s="348">
        <f t="shared" si="2953"/>
        <v>40</v>
      </c>
      <c r="NB62" s="348">
        <f t="shared" si="2953"/>
        <v>40.000000000000007</v>
      </c>
      <c r="NC62" s="348">
        <f t="shared" si="2953"/>
        <v>40.000000000000007</v>
      </c>
      <c r="ND62" s="348">
        <f t="shared" ref="ND62:OH62" si="2954">+ND53/ND51*100</f>
        <v>40</v>
      </c>
      <c r="NE62" s="348">
        <f t="shared" si="2954"/>
        <v>40.000000000000014</v>
      </c>
      <c r="NF62" s="348">
        <f t="shared" si="2954"/>
        <v>40</v>
      </c>
      <c r="NG62" s="347">
        <f t="shared" si="2954"/>
        <v>40</v>
      </c>
      <c r="NH62" s="348">
        <f t="shared" si="2954"/>
        <v>40</v>
      </c>
      <c r="NI62" s="348">
        <f t="shared" si="2954"/>
        <v>40</v>
      </c>
      <c r="NJ62" s="348">
        <f t="shared" si="2954"/>
        <v>40</v>
      </c>
      <c r="NK62" s="348">
        <f t="shared" si="2954"/>
        <v>40</v>
      </c>
      <c r="NL62" s="348">
        <f t="shared" si="2954"/>
        <v>40</v>
      </c>
      <c r="NM62" s="348">
        <f t="shared" si="2954"/>
        <v>40</v>
      </c>
      <c r="NN62" s="348">
        <f t="shared" si="2954"/>
        <v>40</v>
      </c>
      <c r="NO62" s="348">
        <f t="shared" si="2954"/>
        <v>40</v>
      </c>
      <c r="NP62" s="348">
        <f t="shared" si="2954"/>
        <v>40</v>
      </c>
      <c r="NQ62" s="348">
        <f t="shared" si="2954"/>
        <v>40</v>
      </c>
      <c r="NR62" s="348">
        <f t="shared" si="2954"/>
        <v>40</v>
      </c>
      <c r="NS62" s="348">
        <f t="shared" si="2954"/>
        <v>40</v>
      </c>
      <c r="NT62" s="348">
        <f t="shared" si="2954"/>
        <v>40</v>
      </c>
      <c r="NU62" s="348">
        <f t="shared" si="2954"/>
        <v>40</v>
      </c>
      <c r="NV62" s="348">
        <f t="shared" si="2954"/>
        <v>40</v>
      </c>
      <c r="NW62" s="348">
        <f t="shared" si="2954"/>
        <v>40</v>
      </c>
      <c r="NX62" s="348">
        <f t="shared" si="2954"/>
        <v>40</v>
      </c>
      <c r="NY62" s="348">
        <f t="shared" si="2954"/>
        <v>40</v>
      </c>
      <c r="NZ62" s="348">
        <f t="shared" si="2954"/>
        <v>40</v>
      </c>
      <c r="OA62" s="348">
        <f t="shared" si="2954"/>
        <v>40</v>
      </c>
      <c r="OB62" s="348">
        <f t="shared" si="2954"/>
        <v>40</v>
      </c>
      <c r="OC62" s="348">
        <f t="shared" si="2954"/>
        <v>40</v>
      </c>
      <c r="OD62" s="348">
        <f t="shared" si="2954"/>
        <v>40</v>
      </c>
      <c r="OE62" s="348">
        <f t="shared" si="2954"/>
        <v>40</v>
      </c>
      <c r="OF62" s="348">
        <f t="shared" si="2954"/>
        <v>40</v>
      </c>
      <c r="OG62" s="348">
        <f t="shared" si="2954"/>
        <v>40</v>
      </c>
      <c r="OH62" s="348">
        <f t="shared" si="2954"/>
        <v>40</v>
      </c>
      <c r="OI62" s="348">
        <f t="shared" ref="OI62:OP62" si="2955">+OI53/OI51*100</f>
        <v>40</v>
      </c>
      <c r="OJ62" s="348">
        <f t="shared" si="2955"/>
        <v>40</v>
      </c>
      <c r="OK62" s="348">
        <f t="shared" si="2955"/>
        <v>40</v>
      </c>
      <c r="OL62" s="348">
        <f t="shared" si="2955"/>
        <v>40</v>
      </c>
      <c r="OM62" s="348">
        <f t="shared" si="2955"/>
        <v>40</v>
      </c>
      <c r="ON62" s="348">
        <f t="shared" si="2955"/>
        <v>40</v>
      </c>
      <c r="OO62" s="348">
        <f t="shared" si="2955"/>
        <v>40</v>
      </c>
      <c r="OP62" s="349">
        <f t="shared" si="2955"/>
        <v>40</v>
      </c>
      <c r="OQ62" s="348"/>
      <c r="OR62" s="348"/>
      <c r="OS62" s="348"/>
      <c r="OT62" s="348"/>
      <c r="OU62" s="348"/>
      <c r="OV62" s="348"/>
      <c r="OW62" s="348"/>
      <c r="OX62" s="348"/>
      <c r="OY62" s="348"/>
      <c r="OZ62" s="348"/>
      <c r="PA62" s="348"/>
      <c r="PB62" s="348"/>
      <c r="PC62" s="348"/>
      <c r="PD62" s="348"/>
      <c r="PE62" s="348"/>
      <c r="PF62" s="348"/>
      <c r="PG62" s="348"/>
      <c r="PH62" s="348"/>
      <c r="PI62" s="348"/>
      <c r="PJ62" s="348"/>
      <c r="PK62" s="348"/>
      <c r="PL62" s="348"/>
      <c r="PM62" s="348"/>
      <c r="PN62" s="348"/>
      <c r="PO62" s="348"/>
      <c r="PP62" s="348"/>
      <c r="PQ62" s="348"/>
      <c r="PR62" s="348"/>
      <c r="PS62" s="348"/>
      <c r="PT62" s="348"/>
      <c r="PU62" s="348"/>
      <c r="PV62" s="348"/>
      <c r="PW62" s="348"/>
      <c r="PX62" s="348"/>
      <c r="PY62" s="348"/>
      <c r="PZ62" s="348"/>
      <c r="QA62" s="348"/>
      <c r="QB62" s="348"/>
      <c r="QC62" s="348"/>
      <c r="QD62" s="348"/>
      <c r="QE62" s="348"/>
      <c r="QF62" s="348"/>
      <c r="QG62" s="348"/>
      <c r="QH62" s="348"/>
      <c r="QI62" s="348"/>
      <c r="QJ62" s="348"/>
      <c r="QK62" s="348"/>
      <c r="QL62" s="348"/>
      <c r="QM62" s="348"/>
      <c r="QN62" s="348"/>
      <c r="QO62" s="348"/>
      <c r="QP62" s="348"/>
      <c r="QQ62" s="348"/>
      <c r="QR62" s="348"/>
      <c r="QS62" s="348"/>
      <c r="QT62" s="348"/>
      <c r="QU62" s="348"/>
      <c r="QV62" s="348"/>
      <c r="QW62" s="348"/>
      <c r="QX62" s="348"/>
      <c r="QY62" s="348"/>
      <c r="QZ62" s="348"/>
      <c r="RA62" s="348"/>
      <c r="RB62" s="348"/>
      <c r="RC62" s="348"/>
      <c r="RD62" s="348"/>
      <c r="RE62" s="348"/>
      <c r="RF62" s="348"/>
      <c r="RG62" s="348"/>
      <c r="RH62" s="348"/>
      <c r="RI62" s="348"/>
      <c r="RJ62" s="348"/>
      <c r="RK62" s="348"/>
      <c r="RL62" s="348"/>
      <c r="RM62" s="348"/>
      <c r="RN62" s="348"/>
      <c r="RO62" s="348"/>
      <c r="RP62" s="348"/>
      <c r="RQ62" s="348"/>
      <c r="RR62" s="348"/>
      <c r="RS62" s="348"/>
      <c r="RT62" s="348"/>
      <c r="RU62" s="348"/>
      <c r="RV62" s="348"/>
      <c r="RW62" s="348"/>
      <c r="RX62" s="348"/>
      <c r="RY62" s="348"/>
      <c r="RZ62" s="348"/>
      <c r="SA62" s="348"/>
      <c r="SB62" s="348"/>
      <c r="SC62" s="348"/>
      <c r="SD62" s="348"/>
      <c r="SE62" s="348"/>
      <c r="SF62" s="348"/>
      <c r="SG62" s="348"/>
      <c r="SH62" s="348"/>
      <c r="SI62" s="348"/>
      <c r="SJ62" s="348"/>
      <c r="SK62" s="348"/>
      <c r="SL62" s="348"/>
      <c r="SM62" s="348"/>
      <c r="SN62" s="348"/>
      <c r="SO62" s="348"/>
      <c r="SP62" s="348"/>
      <c r="SQ62" s="348"/>
      <c r="SR62" s="348"/>
      <c r="SS62" s="348"/>
      <c r="ST62" s="348"/>
      <c r="SU62" s="348"/>
      <c r="SV62" s="348"/>
      <c r="SW62" s="348"/>
      <c r="SX62" s="348"/>
      <c r="SY62" s="348"/>
      <c r="SZ62" s="348"/>
      <c r="TA62" s="348"/>
      <c r="TB62" s="348"/>
      <c r="TC62" s="348"/>
      <c r="TD62" s="348"/>
      <c r="TE62" s="348"/>
      <c r="TF62" s="348"/>
      <c r="TG62" s="348"/>
      <c r="TH62" s="348"/>
      <c r="TI62" s="348"/>
      <c r="TJ62" s="348"/>
      <c r="TK62" s="348"/>
      <c r="TL62" s="348"/>
      <c r="TM62" s="348"/>
      <c r="TN62" s="348"/>
      <c r="TO62" s="348"/>
      <c r="TP62" s="348"/>
      <c r="TQ62" s="348"/>
      <c r="TR62" s="348"/>
      <c r="TS62" s="348"/>
      <c r="TT62" s="348"/>
      <c r="TU62" s="348"/>
      <c r="TV62" s="348"/>
      <c r="TW62" s="348"/>
      <c r="TX62" s="348"/>
      <c r="TY62" s="348"/>
      <c r="TZ62" s="348"/>
      <c r="UA62" s="348"/>
      <c r="UB62" s="348"/>
      <c r="UC62" s="348"/>
      <c r="UD62" s="348"/>
      <c r="UE62" s="348"/>
      <c r="UF62" s="348"/>
      <c r="UG62" s="348"/>
      <c r="UH62" s="348"/>
      <c r="UI62" s="348"/>
      <c r="UJ62" s="348"/>
      <c r="UK62" s="348"/>
      <c r="UL62" s="348"/>
      <c r="UM62" s="348"/>
      <c r="UN62" s="348"/>
      <c r="UO62" s="348"/>
      <c r="UP62" s="348"/>
      <c r="UQ62" s="348"/>
      <c r="UR62" s="348"/>
      <c r="US62" s="348"/>
      <c r="UT62" s="348"/>
      <c r="UU62" s="348"/>
      <c r="UV62" s="348"/>
      <c r="UW62" s="348"/>
      <c r="UX62" s="348"/>
      <c r="UY62" s="348"/>
      <c r="UZ62" s="348"/>
      <c r="VA62" s="348"/>
      <c r="VB62" s="348"/>
      <c r="VC62" s="348"/>
      <c r="VD62" s="348"/>
      <c r="VE62" s="348"/>
      <c r="VF62" s="348"/>
      <c r="VG62" s="348"/>
      <c r="VH62" s="348"/>
      <c r="VI62" s="348"/>
      <c r="VJ62" s="348"/>
      <c r="VK62" s="348"/>
      <c r="VL62" s="348"/>
      <c r="VM62" s="348"/>
      <c r="VN62" s="348"/>
      <c r="VO62" s="348"/>
      <c r="VP62" s="348"/>
      <c r="VQ62" s="348"/>
      <c r="VR62" s="348"/>
      <c r="VS62" s="348"/>
      <c r="VT62" s="348"/>
      <c r="VU62" s="348"/>
      <c r="VV62" s="348"/>
      <c r="VW62" s="348"/>
      <c r="VX62" s="348"/>
      <c r="VY62" s="348"/>
      <c r="VZ62" s="348"/>
      <c r="WA62" s="348"/>
      <c r="WB62" s="348"/>
      <c r="WC62" s="348"/>
      <c r="WD62" s="348"/>
      <c r="WE62" s="348"/>
      <c r="WF62" s="348"/>
      <c r="WG62" s="348"/>
      <c r="WH62" s="348"/>
      <c r="WI62" s="348"/>
      <c r="WJ62" s="348"/>
      <c r="WK62" s="348"/>
      <c r="WL62" s="348"/>
      <c r="WM62" s="348"/>
      <c r="WN62" s="348"/>
      <c r="WO62" s="348"/>
      <c r="WP62" s="348"/>
      <c r="WQ62" s="348"/>
      <c r="WR62" s="348"/>
      <c r="WS62" s="348"/>
      <c r="WT62" s="348"/>
      <c r="WU62" s="348"/>
      <c r="WV62" s="348"/>
      <c r="WW62" s="348"/>
      <c r="WX62" s="348"/>
      <c r="WY62" s="348"/>
      <c r="WZ62" s="348"/>
      <c r="XA62" s="348"/>
      <c r="XB62" s="348"/>
      <c r="XC62" s="348"/>
      <c r="XD62" s="348"/>
      <c r="XE62" s="348"/>
      <c r="XF62" s="348"/>
      <c r="XG62" s="348"/>
      <c r="XH62" s="348"/>
      <c r="XI62" s="348"/>
      <c r="XJ62" s="348"/>
      <c r="XK62" s="348"/>
      <c r="XL62" s="348"/>
      <c r="XM62" s="348"/>
      <c r="XN62" s="348"/>
      <c r="XO62" s="348"/>
      <c r="XP62" s="348"/>
      <c r="XQ62" s="348"/>
      <c r="XR62" s="348"/>
      <c r="XS62" s="348"/>
      <c r="XT62" s="348"/>
      <c r="XU62" s="348"/>
      <c r="XV62" s="348"/>
      <c r="XW62" s="348"/>
      <c r="XX62" s="348"/>
      <c r="XY62" s="348"/>
      <c r="XZ62" s="348"/>
      <c r="YA62" s="348"/>
      <c r="YB62" s="348"/>
      <c r="YC62" s="348"/>
      <c r="YD62" s="348"/>
      <c r="YE62" s="348"/>
      <c r="YF62" s="348"/>
      <c r="YG62" s="348"/>
      <c r="YH62" s="348"/>
      <c r="YI62" s="348"/>
      <c r="YJ62" s="348"/>
      <c r="YK62" s="348"/>
      <c r="YL62" s="348"/>
      <c r="YM62" s="348"/>
      <c r="YN62" s="348"/>
      <c r="YO62" s="348"/>
      <c r="YP62" s="348"/>
      <c r="YQ62" s="348"/>
      <c r="YR62" s="348"/>
      <c r="YS62" s="348"/>
      <c r="YT62" s="348"/>
      <c r="YU62" s="348"/>
      <c r="YV62" s="348"/>
      <c r="YW62" s="348"/>
      <c r="YX62" s="348"/>
      <c r="YY62" s="348"/>
      <c r="YZ62" s="348"/>
      <c r="ZA62" s="348"/>
      <c r="ZB62" s="348"/>
      <c r="ZC62" s="348"/>
      <c r="ZD62" s="348"/>
      <c r="ZE62" s="348"/>
      <c r="ZF62" s="348"/>
      <c r="ZG62" s="348"/>
      <c r="ZH62" s="348"/>
      <c r="ZI62" s="348"/>
      <c r="ZJ62" s="348"/>
      <c r="ZK62" s="348"/>
      <c r="ZL62" s="348"/>
      <c r="ZM62" s="348"/>
      <c r="ZN62" s="348"/>
      <c r="ZO62" s="348"/>
      <c r="ZP62" s="348"/>
      <c r="ZQ62" s="348"/>
      <c r="ZR62" s="348"/>
      <c r="ZS62" s="348"/>
      <c r="ZT62" s="348"/>
      <c r="ZU62" s="348"/>
      <c r="ZV62" s="348"/>
      <c r="ZW62" s="348"/>
      <c r="ZX62" s="348"/>
      <c r="ZY62" s="348"/>
      <c r="ZZ62" s="348"/>
      <c r="AAA62" s="348"/>
      <c r="AAB62" s="348"/>
      <c r="AAC62" s="348"/>
      <c r="AAD62" s="348"/>
      <c r="AAE62" s="348"/>
      <c r="AAF62" s="348"/>
      <c r="AAG62" s="348"/>
      <c r="AAH62" s="348"/>
      <c r="AAI62" s="348"/>
      <c r="AAJ62" s="348"/>
      <c r="AAK62" s="348"/>
      <c r="AAL62" s="348"/>
      <c r="AAM62" s="348"/>
      <c r="AAN62" s="348"/>
      <c r="AAO62" s="348"/>
      <c r="AAP62" s="348"/>
      <c r="AAQ62" s="348"/>
      <c r="AAR62" s="348"/>
      <c r="AAS62" s="348"/>
      <c r="AAT62" s="348"/>
      <c r="AAU62" s="348"/>
      <c r="AAV62" s="348"/>
      <c r="AAW62" s="348"/>
      <c r="AAX62" s="348"/>
      <c r="AAY62" s="348"/>
      <c r="AAZ62" s="348"/>
      <c r="ABA62" s="348"/>
      <c r="ABB62" s="348"/>
      <c r="ABC62" s="348"/>
      <c r="ABD62" s="348"/>
      <c r="ABE62" s="348"/>
      <c r="ABF62" s="348"/>
      <c r="ABG62" s="348"/>
      <c r="ABH62" s="348"/>
      <c r="ABI62" s="348"/>
      <c r="ABJ62" s="348"/>
      <c r="ABK62" s="348"/>
      <c r="ABL62" s="348"/>
      <c r="ABM62" s="348"/>
      <c r="ABN62" s="348"/>
      <c r="ABO62" s="348"/>
      <c r="ABP62" s="348"/>
      <c r="ABQ62" s="348"/>
      <c r="ABR62" s="348"/>
      <c r="ABS62" s="348"/>
      <c r="ABT62" s="348"/>
      <c r="ABU62" s="348"/>
      <c r="ABV62" s="348"/>
      <c r="ABW62" s="348"/>
      <c r="ABX62" s="348"/>
      <c r="ABY62" s="348"/>
      <c r="ABZ62" s="348"/>
      <c r="ACA62" s="348"/>
      <c r="ACB62" s="348"/>
      <c r="ACC62" s="348"/>
      <c r="ACD62" s="348"/>
      <c r="ACE62" s="348"/>
      <c r="ACF62" s="348"/>
      <c r="ACG62" s="348"/>
      <c r="ACH62" s="348"/>
      <c r="ACI62" s="348"/>
      <c r="ACJ62" s="348"/>
      <c r="ACK62" s="348"/>
      <c r="ACL62" s="348"/>
      <c r="ACM62" s="348"/>
      <c r="ACN62" s="348"/>
      <c r="ACO62" s="348"/>
      <c r="ACP62" s="348"/>
      <c r="ACQ62" s="348"/>
    </row>
    <row r="63" spans="1:877" x14ac:dyDescent="0.2">
      <c r="A63" s="278" t="s">
        <v>153</v>
      </c>
      <c r="B63" s="339"/>
      <c r="C63" s="338"/>
      <c r="D63" s="338"/>
      <c r="E63" s="338"/>
      <c r="F63" s="338"/>
      <c r="G63" s="338"/>
      <c r="H63" s="338"/>
      <c r="I63" s="338"/>
      <c r="J63" s="338"/>
      <c r="K63" s="338"/>
      <c r="L63" s="338"/>
      <c r="M63" s="340"/>
      <c r="N63" s="339"/>
      <c r="O63" s="338"/>
      <c r="P63" s="338"/>
      <c r="Q63" s="338"/>
      <c r="R63" s="339"/>
      <c r="S63" s="338"/>
      <c r="T63" s="338"/>
      <c r="U63" s="338"/>
      <c r="V63" s="338"/>
      <c r="W63" s="338"/>
      <c r="X63" s="338"/>
      <c r="Y63" s="338"/>
      <c r="Z63" s="338"/>
      <c r="AA63" s="338"/>
      <c r="AB63" s="338"/>
      <c r="AC63" s="340"/>
      <c r="AD63" s="338"/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9"/>
      <c r="AQ63" s="338"/>
      <c r="AR63" s="338"/>
      <c r="AS63" s="338"/>
      <c r="AT63" s="338"/>
      <c r="AU63" s="338"/>
      <c r="AV63" s="338"/>
      <c r="AW63" s="338"/>
      <c r="AX63" s="338"/>
      <c r="AY63" s="338"/>
      <c r="AZ63" s="338"/>
      <c r="BA63" s="338"/>
      <c r="BB63" s="338"/>
      <c r="BC63" s="338"/>
      <c r="BD63" s="338"/>
      <c r="BE63" s="338"/>
      <c r="BF63" s="338"/>
      <c r="BG63" s="338"/>
      <c r="BH63" s="338"/>
      <c r="BI63" s="338"/>
      <c r="BJ63" s="338"/>
      <c r="BK63" s="338"/>
      <c r="BL63" s="338"/>
      <c r="BM63" s="338"/>
      <c r="BN63" s="340"/>
      <c r="BO63" s="339"/>
      <c r="BP63" s="338"/>
      <c r="BQ63" s="338"/>
      <c r="BR63" s="338"/>
      <c r="BS63" s="338"/>
      <c r="BT63" s="338"/>
      <c r="BU63" s="338"/>
      <c r="BV63" s="338"/>
      <c r="BW63" s="338"/>
      <c r="BX63" s="338"/>
      <c r="BY63" s="338"/>
      <c r="BZ63" s="338"/>
      <c r="CA63" s="338"/>
      <c r="CB63" s="338"/>
      <c r="CC63" s="338"/>
      <c r="CD63" s="338"/>
      <c r="CE63" s="338"/>
      <c r="CF63" s="338"/>
      <c r="CG63" s="338"/>
      <c r="CH63" s="338"/>
      <c r="CI63" s="338"/>
      <c r="CJ63" s="338"/>
      <c r="CK63" s="338"/>
      <c r="CL63" s="338"/>
      <c r="CM63" s="338"/>
      <c r="CN63" s="338"/>
      <c r="CO63" s="338"/>
      <c r="CP63" s="338"/>
      <c r="CQ63" s="338"/>
      <c r="CR63" s="338"/>
      <c r="CS63" s="338"/>
      <c r="CT63" s="339"/>
      <c r="CU63" s="338"/>
      <c r="CV63" s="338"/>
      <c r="CW63" s="338"/>
      <c r="CX63" s="338"/>
      <c r="CY63" s="338"/>
      <c r="CZ63" s="338"/>
      <c r="DA63" s="338"/>
      <c r="DB63" s="338"/>
      <c r="DC63" s="338"/>
      <c r="DD63" s="338"/>
      <c r="DE63" s="338"/>
      <c r="DF63" s="338"/>
      <c r="DG63" s="338"/>
      <c r="DH63" s="338"/>
      <c r="DI63" s="338"/>
      <c r="DJ63" s="338"/>
      <c r="DK63" s="338"/>
      <c r="DL63" s="338"/>
      <c r="DM63" s="338"/>
      <c r="DN63" s="338"/>
      <c r="DO63" s="338"/>
      <c r="DP63" s="338"/>
      <c r="DQ63" s="338"/>
      <c r="DR63" s="338"/>
      <c r="DS63" s="338"/>
      <c r="DT63" s="338"/>
      <c r="DU63" s="338"/>
      <c r="DV63" s="339"/>
      <c r="DW63" s="338"/>
      <c r="DX63" s="338"/>
      <c r="DY63" s="338"/>
      <c r="DZ63" s="338"/>
      <c r="EA63" s="338"/>
      <c r="EB63" s="338"/>
      <c r="EC63" s="338"/>
      <c r="ED63" s="338"/>
      <c r="EE63" s="338"/>
      <c r="EF63" s="338"/>
      <c r="EG63" s="338"/>
      <c r="EH63" s="338"/>
      <c r="EI63" s="338"/>
      <c r="EJ63" s="338"/>
      <c r="EK63" s="338"/>
      <c r="EL63" s="338"/>
      <c r="EM63" s="338"/>
      <c r="EN63" s="338"/>
      <c r="EO63" s="338"/>
      <c r="EP63" s="338"/>
      <c r="EQ63" s="338"/>
      <c r="ER63" s="338"/>
      <c r="ES63" s="338"/>
      <c r="ET63" s="338"/>
      <c r="EU63" s="338"/>
      <c r="EV63" s="338"/>
      <c r="EW63" s="338"/>
      <c r="EX63" s="338"/>
      <c r="EY63" s="338"/>
      <c r="EZ63" s="338"/>
      <c r="FA63" s="339"/>
      <c r="FB63" s="338"/>
      <c r="FC63" s="338"/>
      <c r="FD63" s="338"/>
      <c r="FE63" s="338"/>
      <c r="FF63" s="338"/>
      <c r="FG63" s="338"/>
      <c r="FH63" s="338"/>
      <c r="FI63" s="338"/>
      <c r="FJ63" s="338"/>
      <c r="FK63" s="338"/>
      <c r="FL63" s="338"/>
      <c r="FM63" s="338"/>
      <c r="FN63" s="338"/>
      <c r="FO63" s="338"/>
      <c r="FP63" s="338"/>
      <c r="FQ63" s="338"/>
      <c r="FR63" s="338"/>
      <c r="FS63" s="338"/>
      <c r="FT63" s="338"/>
      <c r="FU63" s="338"/>
      <c r="FV63" s="338"/>
      <c r="FW63" s="338"/>
      <c r="FX63" s="338"/>
      <c r="FY63" s="338"/>
      <c r="FZ63" s="338"/>
      <c r="GA63" s="338"/>
      <c r="GB63" s="338"/>
      <c r="GC63" s="338"/>
      <c r="GD63" s="338"/>
      <c r="GE63" s="339"/>
      <c r="GF63" s="338"/>
      <c r="GG63" s="338"/>
      <c r="GH63" s="338"/>
      <c r="GI63" s="338"/>
      <c r="GJ63" s="338"/>
      <c r="GK63" s="338"/>
      <c r="GL63" s="338"/>
      <c r="GM63" s="338"/>
      <c r="GN63" s="338"/>
      <c r="GO63" s="338"/>
      <c r="GP63" s="338"/>
      <c r="GQ63" s="338"/>
      <c r="GR63" s="338"/>
      <c r="GS63" s="338"/>
      <c r="GT63" s="338"/>
      <c r="GU63" s="338"/>
      <c r="GV63" s="338"/>
      <c r="GW63" s="338"/>
      <c r="GX63" s="338"/>
      <c r="GY63" s="338"/>
      <c r="GZ63" s="338"/>
      <c r="HA63" s="338"/>
      <c r="HB63" s="338"/>
      <c r="HC63" s="338"/>
      <c r="HD63" s="338"/>
      <c r="HE63" s="338"/>
      <c r="HF63" s="338"/>
      <c r="HG63" s="338"/>
      <c r="HH63" s="338"/>
      <c r="HI63" s="340"/>
      <c r="HJ63" s="339"/>
      <c r="HK63" s="338"/>
      <c r="HL63" s="338"/>
      <c r="HM63" s="338"/>
      <c r="HN63" s="338"/>
      <c r="HO63" s="338"/>
      <c r="HP63" s="338"/>
      <c r="HQ63" s="338"/>
      <c r="HR63" s="338"/>
      <c r="HS63" s="338"/>
      <c r="HT63" s="338"/>
      <c r="HU63" s="338"/>
      <c r="HV63" s="338"/>
      <c r="HW63" s="338"/>
      <c r="HX63" s="338"/>
      <c r="HY63" s="338"/>
      <c r="HZ63" s="338"/>
      <c r="IA63" s="338"/>
      <c r="IB63" s="338"/>
      <c r="IC63" s="338"/>
      <c r="ID63" s="338"/>
      <c r="IE63" s="338"/>
      <c r="IF63" s="338"/>
      <c r="IG63" s="338"/>
      <c r="IH63" s="338"/>
      <c r="II63" s="338"/>
      <c r="IJ63" s="338"/>
      <c r="IK63" s="338"/>
      <c r="IL63" s="338"/>
      <c r="IM63" s="338"/>
      <c r="IN63" s="339"/>
      <c r="IO63" s="338"/>
      <c r="IP63" s="338"/>
      <c r="IQ63" s="338"/>
      <c r="IR63" s="338"/>
      <c r="IS63" s="338"/>
      <c r="IT63" s="338"/>
      <c r="IU63" s="338"/>
      <c r="IV63" s="338"/>
      <c r="IW63" s="338"/>
      <c r="IX63" s="338"/>
      <c r="IY63" s="338"/>
      <c r="IZ63" s="338"/>
      <c r="JA63" s="338"/>
      <c r="JB63" s="338"/>
      <c r="JC63" s="338"/>
      <c r="JD63" s="338"/>
      <c r="JE63" s="338"/>
      <c r="JF63" s="338"/>
      <c r="JG63" s="338"/>
      <c r="JH63" s="338"/>
      <c r="JI63" s="338"/>
      <c r="JJ63" s="338"/>
      <c r="JK63" s="338"/>
      <c r="JL63" s="338"/>
      <c r="JM63" s="338"/>
      <c r="JN63" s="338"/>
      <c r="JO63" s="338"/>
      <c r="JP63" s="338"/>
      <c r="JQ63" s="338"/>
      <c r="JR63" s="340"/>
      <c r="JS63" s="339"/>
      <c r="JT63" s="338"/>
      <c r="JU63" s="338"/>
      <c r="JV63" s="338"/>
      <c r="JW63" s="338"/>
      <c r="JX63" s="338"/>
      <c r="JY63" s="338"/>
      <c r="JZ63" s="338"/>
      <c r="KA63" s="338"/>
      <c r="KB63" s="338"/>
      <c r="KC63" s="338"/>
      <c r="KD63" s="338"/>
      <c r="KE63" s="338"/>
      <c r="KF63" s="338"/>
      <c r="KG63" s="338"/>
      <c r="KH63" s="338"/>
      <c r="KI63" s="338"/>
      <c r="KJ63" s="338"/>
      <c r="KK63" s="338"/>
      <c r="KL63" s="338"/>
      <c r="KM63" s="338"/>
      <c r="KN63" s="338"/>
      <c r="KO63" s="338"/>
      <c r="KP63" s="338"/>
      <c r="KQ63" s="338"/>
      <c r="KR63" s="338"/>
      <c r="KS63" s="338"/>
      <c r="KT63" s="338"/>
      <c r="KU63" s="338"/>
      <c r="KV63" s="338"/>
      <c r="KW63" s="340"/>
      <c r="KX63" s="339"/>
      <c r="KY63" s="338"/>
      <c r="KZ63" s="338"/>
      <c r="LA63" s="338"/>
      <c r="LB63" s="338"/>
      <c r="LC63" s="338"/>
      <c r="LD63" s="338"/>
      <c r="LE63" s="338"/>
      <c r="LF63" s="338"/>
      <c r="LG63" s="338"/>
      <c r="LH63" s="338"/>
      <c r="LI63" s="338"/>
      <c r="LJ63" s="338"/>
      <c r="LK63" s="338"/>
      <c r="LL63" s="338"/>
      <c r="LM63" s="338"/>
      <c r="LN63" s="338"/>
      <c r="LO63" s="338"/>
      <c r="LP63" s="338"/>
      <c r="LQ63" s="338"/>
      <c r="LR63" s="338"/>
      <c r="LS63" s="338"/>
      <c r="LT63" s="338"/>
      <c r="LU63" s="338"/>
      <c r="LV63" s="338"/>
      <c r="LW63" s="338"/>
      <c r="LX63" s="338"/>
      <c r="LY63" s="338"/>
      <c r="LZ63" s="338"/>
      <c r="MA63" s="338"/>
      <c r="MB63" s="339"/>
      <c r="MC63" s="338"/>
      <c r="MD63" s="338"/>
      <c r="ME63" s="338"/>
      <c r="MF63" s="338"/>
      <c r="MG63" s="338"/>
      <c r="MH63" s="338"/>
      <c r="MI63" s="338"/>
      <c r="MJ63" s="338"/>
      <c r="MK63" s="338"/>
      <c r="ML63" s="338"/>
      <c r="MM63" s="338"/>
      <c r="MN63" s="338"/>
      <c r="MO63" s="338"/>
      <c r="MP63" s="338"/>
      <c r="MQ63" s="338"/>
      <c r="MR63" s="338"/>
      <c r="MS63" s="338"/>
      <c r="MT63" s="338"/>
      <c r="MU63" s="338"/>
      <c r="MV63" s="338"/>
      <c r="MW63" s="338"/>
      <c r="MX63" s="338"/>
      <c r="MY63" s="338"/>
      <c r="MZ63" s="338"/>
      <c r="NA63" s="338"/>
      <c r="NB63" s="338"/>
      <c r="NC63" s="338"/>
      <c r="ND63" s="338"/>
      <c r="NE63" s="338"/>
      <c r="NF63" s="338"/>
      <c r="NG63" s="339"/>
      <c r="NH63" s="338"/>
      <c r="NI63" s="338"/>
      <c r="NJ63" s="338"/>
      <c r="NK63" s="338"/>
      <c r="NL63" s="338"/>
      <c r="NM63" s="338"/>
      <c r="NN63" s="338"/>
      <c r="NO63" s="338"/>
      <c r="NP63" s="338"/>
      <c r="NQ63" s="338"/>
      <c r="NR63" s="338"/>
      <c r="NS63" s="338"/>
      <c r="NT63" s="338"/>
      <c r="NU63" s="338"/>
      <c r="NV63" s="338"/>
      <c r="NW63" s="338"/>
      <c r="NX63" s="338"/>
      <c r="NY63" s="338"/>
      <c r="NZ63" s="338"/>
      <c r="OA63" s="338"/>
      <c r="OB63" s="338"/>
      <c r="OC63" s="338"/>
      <c r="OD63" s="338"/>
      <c r="OE63" s="338"/>
      <c r="OF63" s="338"/>
      <c r="OG63" s="338"/>
      <c r="OH63" s="338"/>
      <c r="OI63" s="338"/>
      <c r="OJ63" s="338"/>
      <c r="OK63" s="338"/>
      <c r="OL63" s="338"/>
      <c r="OM63" s="338"/>
      <c r="ON63" s="338"/>
      <c r="OO63" s="338"/>
      <c r="OP63" s="340"/>
      <c r="OQ63" s="338"/>
      <c r="OR63" s="338"/>
      <c r="OS63" s="338"/>
      <c r="OT63" s="338"/>
      <c r="OU63" s="338"/>
      <c r="OV63" s="338"/>
      <c r="OW63" s="338"/>
      <c r="OX63" s="338"/>
      <c r="OY63" s="338"/>
      <c r="OZ63" s="338"/>
      <c r="PA63" s="338"/>
      <c r="PB63" s="338"/>
      <c r="PC63" s="338"/>
      <c r="PD63" s="338"/>
      <c r="PE63" s="338"/>
      <c r="PF63" s="338"/>
      <c r="PG63" s="338"/>
      <c r="PH63" s="338"/>
      <c r="PI63" s="338"/>
      <c r="PJ63" s="338"/>
      <c r="PK63" s="338"/>
      <c r="PL63" s="338"/>
      <c r="PM63" s="338"/>
      <c r="PN63" s="338"/>
      <c r="PO63" s="338"/>
      <c r="PP63" s="338"/>
      <c r="PQ63" s="338"/>
      <c r="PR63" s="338"/>
      <c r="PS63" s="338"/>
      <c r="PT63" s="338"/>
      <c r="PU63" s="338"/>
      <c r="PV63" s="338"/>
      <c r="PW63" s="338"/>
      <c r="PX63" s="338"/>
      <c r="PY63" s="338"/>
      <c r="PZ63" s="338"/>
      <c r="QA63" s="338"/>
      <c r="QB63" s="338"/>
      <c r="QC63" s="338"/>
      <c r="QD63" s="338"/>
      <c r="QE63" s="338"/>
      <c r="QF63" s="338"/>
      <c r="QG63" s="338"/>
      <c r="QH63" s="338"/>
      <c r="QI63" s="338"/>
      <c r="QJ63" s="338"/>
      <c r="QK63" s="338"/>
      <c r="QL63" s="338"/>
      <c r="QM63" s="338"/>
      <c r="QN63" s="338"/>
      <c r="QO63" s="338"/>
      <c r="QP63" s="338"/>
      <c r="QQ63" s="338"/>
      <c r="QR63" s="338"/>
      <c r="QS63" s="338"/>
      <c r="QT63" s="338"/>
      <c r="QU63" s="338"/>
      <c r="QV63" s="338"/>
      <c r="QW63" s="338"/>
      <c r="QX63" s="338"/>
      <c r="QY63" s="338"/>
      <c r="QZ63" s="338"/>
      <c r="RA63" s="338"/>
      <c r="RB63" s="338"/>
      <c r="RC63" s="338"/>
      <c r="RD63" s="338"/>
      <c r="RE63" s="338"/>
      <c r="RF63" s="338"/>
      <c r="RG63" s="338"/>
      <c r="RH63" s="338"/>
      <c r="RI63" s="338"/>
      <c r="RJ63" s="338"/>
      <c r="RK63" s="338"/>
      <c r="RL63" s="338"/>
      <c r="RM63" s="338"/>
      <c r="RN63" s="338"/>
      <c r="RO63" s="338"/>
      <c r="RP63" s="338"/>
      <c r="RQ63" s="338"/>
      <c r="RR63" s="338"/>
      <c r="RS63" s="338"/>
      <c r="RT63" s="338"/>
      <c r="RU63" s="338"/>
      <c r="RV63" s="338"/>
      <c r="RW63" s="338"/>
      <c r="RX63" s="338"/>
      <c r="RY63" s="338"/>
      <c r="RZ63" s="338"/>
      <c r="SA63" s="338"/>
      <c r="SB63" s="338"/>
      <c r="SC63" s="338"/>
      <c r="SD63" s="338"/>
      <c r="SE63" s="338"/>
      <c r="SF63" s="338"/>
      <c r="SG63" s="338"/>
      <c r="SH63" s="338"/>
      <c r="SI63" s="338"/>
      <c r="SJ63" s="338"/>
      <c r="SK63" s="338"/>
      <c r="SL63" s="338"/>
      <c r="SM63" s="338"/>
      <c r="SN63" s="338"/>
      <c r="SO63" s="338"/>
      <c r="SP63" s="338"/>
      <c r="SQ63" s="338"/>
      <c r="SR63" s="338"/>
      <c r="SS63" s="338"/>
      <c r="ST63" s="338"/>
      <c r="SU63" s="338"/>
      <c r="SV63" s="338"/>
      <c r="SW63" s="338"/>
      <c r="SX63" s="338"/>
      <c r="SY63" s="338"/>
      <c r="SZ63" s="338"/>
      <c r="TA63" s="338"/>
      <c r="TB63" s="338"/>
      <c r="TC63" s="338"/>
      <c r="TD63" s="338"/>
      <c r="TE63" s="338"/>
      <c r="TF63" s="338"/>
      <c r="TG63" s="338"/>
      <c r="TH63" s="338"/>
      <c r="TI63" s="338"/>
      <c r="TJ63" s="338"/>
      <c r="TK63" s="338"/>
      <c r="TL63" s="338"/>
      <c r="TM63" s="338"/>
      <c r="TN63" s="338"/>
      <c r="TO63" s="338"/>
      <c r="TP63" s="338"/>
      <c r="TQ63" s="338"/>
      <c r="TR63" s="338"/>
      <c r="TS63" s="338"/>
      <c r="TT63" s="338"/>
      <c r="TU63" s="338"/>
      <c r="TV63" s="338"/>
      <c r="TW63" s="338"/>
      <c r="TX63" s="338"/>
      <c r="TY63" s="338"/>
      <c r="TZ63" s="338"/>
      <c r="UA63" s="338"/>
      <c r="UB63" s="338"/>
      <c r="UC63" s="338"/>
      <c r="UD63" s="338"/>
      <c r="UE63" s="338"/>
      <c r="UF63" s="338"/>
      <c r="UG63" s="338"/>
      <c r="UH63" s="338"/>
      <c r="UI63" s="338"/>
      <c r="UJ63" s="338"/>
      <c r="UK63" s="338"/>
      <c r="UL63" s="338"/>
      <c r="UM63" s="338"/>
      <c r="UN63" s="338"/>
      <c r="UO63" s="338"/>
      <c r="UP63" s="338"/>
      <c r="UQ63" s="338"/>
      <c r="UR63" s="338"/>
      <c r="US63" s="338"/>
      <c r="UT63" s="338"/>
      <c r="UU63" s="338"/>
      <c r="UV63" s="338"/>
      <c r="UW63" s="338"/>
      <c r="UX63" s="338"/>
      <c r="UY63" s="338"/>
      <c r="UZ63" s="338"/>
      <c r="VA63" s="338"/>
      <c r="VB63" s="338"/>
      <c r="VC63" s="338"/>
      <c r="VD63" s="338"/>
      <c r="VE63" s="338"/>
      <c r="VF63" s="338"/>
      <c r="VG63" s="338"/>
      <c r="VH63" s="338"/>
      <c r="VI63" s="338"/>
      <c r="VJ63" s="338"/>
      <c r="VK63" s="338"/>
      <c r="VL63" s="338"/>
      <c r="VM63" s="338"/>
      <c r="VN63" s="338"/>
      <c r="VO63" s="338"/>
      <c r="VP63" s="338"/>
      <c r="VQ63" s="338"/>
      <c r="VR63" s="338"/>
      <c r="VS63" s="338"/>
      <c r="VT63" s="338"/>
      <c r="VU63" s="338"/>
      <c r="VV63" s="338"/>
      <c r="VW63" s="338"/>
      <c r="VX63" s="338"/>
      <c r="VY63" s="338"/>
      <c r="VZ63" s="338"/>
      <c r="WA63" s="338"/>
      <c r="WB63" s="338"/>
      <c r="WC63" s="338"/>
      <c r="WD63" s="338"/>
      <c r="WE63" s="338"/>
      <c r="WF63" s="338"/>
      <c r="WG63" s="338"/>
      <c r="WH63" s="338"/>
      <c r="WI63" s="338"/>
      <c r="WJ63" s="338"/>
      <c r="WK63" s="338"/>
      <c r="WL63" s="338"/>
      <c r="WM63" s="338"/>
      <c r="WN63" s="338"/>
      <c r="WO63" s="338"/>
      <c r="WP63" s="338"/>
      <c r="WQ63" s="338"/>
      <c r="WR63" s="338"/>
      <c r="WS63" s="338"/>
      <c r="WT63" s="338"/>
      <c r="WU63" s="338"/>
      <c r="WV63" s="338"/>
      <c r="WW63" s="338"/>
      <c r="WX63" s="338"/>
      <c r="WY63" s="338"/>
      <c r="WZ63" s="338"/>
      <c r="XA63" s="338"/>
      <c r="XB63" s="338"/>
      <c r="XC63" s="338"/>
      <c r="XD63" s="338"/>
      <c r="XE63" s="338"/>
      <c r="XF63" s="338"/>
      <c r="XG63" s="338"/>
      <c r="XH63" s="338"/>
      <c r="XI63" s="338"/>
      <c r="XJ63" s="338"/>
      <c r="XK63" s="338"/>
      <c r="XL63" s="338"/>
      <c r="XM63" s="338"/>
      <c r="XN63" s="338"/>
      <c r="XO63" s="338"/>
      <c r="XP63" s="338"/>
      <c r="XQ63" s="338"/>
      <c r="XR63" s="338"/>
      <c r="XS63" s="338"/>
      <c r="XT63" s="338"/>
      <c r="XU63" s="338"/>
      <c r="XV63" s="338"/>
      <c r="XW63" s="338"/>
      <c r="XX63" s="338"/>
      <c r="XY63" s="338"/>
      <c r="XZ63" s="338"/>
      <c r="YA63" s="338"/>
      <c r="YB63" s="338"/>
      <c r="YC63" s="338"/>
      <c r="YD63" s="338"/>
      <c r="YE63" s="338"/>
      <c r="YF63" s="338"/>
      <c r="YG63" s="338"/>
      <c r="YH63" s="338"/>
      <c r="YI63" s="338"/>
      <c r="YJ63" s="338"/>
      <c r="YK63" s="338"/>
      <c r="YL63" s="338"/>
      <c r="YM63" s="338"/>
      <c r="YN63" s="338"/>
      <c r="YO63" s="338"/>
      <c r="YP63" s="338"/>
      <c r="YQ63" s="338"/>
      <c r="YR63" s="338"/>
      <c r="YS63" s="338"/>
      <c r="YT63" s="338"/>
      <c r="YU63" s="338"/>
      <c r="YV63" s="338"/>
      <c r="YW63" s="338"/>
      <c r="YX63" s="338"/>
      <c r="YY63" s="338"/>
      <c r="YZ63" s="338"/>
      <c r="ZA63" s="338"/>
      <c r="ZB63" s="338"/>
      <c r="ZC63" s="338"/>
      <c r="ZD63" s="338"/>
      <c r="ZE63" s="338"/>
      <c r="ZF63" s="338"/>
      <c r="ZG63" s="338"/>
      <c r="ZH63" s="338"/>
      <c r="ZI63" s="338"/>
      <c r="ZJ63" s="338"/>
      <c r="ZK63" s="338"/>
      <c r="ZL63" s="338"/>
      <c r="ZM63" s="338"/>
      <c r="ZN63" s="338"/>
      <c r="ZO63" s="338"/>
      <c r="ZP63" s="338"/>
      <c r="ZQ63" s="338"/>
      <c r="ZR63" s="338"/>
      <c r="ZS63" s="338"/>
      <c r="ZT63" s="338"/>
      <c r="ZU63" s="338"/>
      <c r="ZV63" s="338"/>
      <c r="ZW63" s="338"/>
      <c r="ZX63" s="338"/>
      <c r="ZY63" s="338"/>
      <c r="ZZ63" s="338"/>
      <c r="AAA63" s="338"/>
      <c r="AAB63" s="338"/>
      <c r="AAC63" s="338"/>
      <c r="AAD63" s="338"/>
      <c r="AAE63" s="338"/>
      <c r="AAF63" s="338"/>
      <c r="AAG63" s="338"/>
      <c r="AAH63" s="338"/>
      <c r="AAI63" s="338"/>
      <c r="AAJ63" s="338"/>
      <c r="AAK63" s="338"/>
      <c r="AAL63" s="338"/>
      <c r="AAM63" s="338"/>
      <c r="AAN63" s="338"/>
      <c r="AAO63" s="338"/>
      <c r="AAP63" s="338"/>
      <c r="AAQ63" s="338"/>
      <c r="AAR63" s="338"/>
      <c r="AAS63" s="338"/>
      <c r="AAT63" s="338"/>
      <c r="AAU63" s="338"/>
      <c r="AAV63" s="338"/>
      <c r="AAW63" s="338"/>
      <c r="AAX63" s="338"/>
      <c r="AAY63" s="338"/>
      <c r="AAZ63" s="338"/>
      <c r="ABA63" s="338"/>
      <c r="ABB63" s="338"/>
      <c r="ABC63" s="338"/>
      <c r="ABD63" s="338"/>
      <c r="ABE63" s="338"/>
      <c r="ABF63" s="338"/>
      <c r="ABG63" s="338"/>
      <c r="ABH63" s="338"/>
      <c r="ABI63" s="338"/>
      <c r="ABJ63" s="338"/>
      <c r="ABK63" s="338"/>
      <c r="ABL63" s="338"/>
      <c r="ABM63" s="338"/>
      <c r="ABN63" s="338"/>
      <c r="ABO63" s="338"/>
      <c r="ABP63" s="338"/>
      <c r="ABQ63" s="338"/>
      <c r="ABR63" s="338"/>
      <c r="ABS63" s="338"/>
      <c r="ABT63" s="338"/>
      <c r="ABU63" s="338"/>
      <c r="ABV63" s="338"/>
      <c r="ABW63" s="338"/>
      <c r="ABX63" s="338"/>
      <c r="ABY63" s="338"/>
      <c r="ABZ63" s="338"/>
      <c r="ACA63" s="338"/>
      <c r="ACB63" s="338"/>
      <c r="ACC63" s="338"/>
      <c r="ACD63" s="338"/>
      <c r="ACE63" s="338"/>
      <c r="ACF63" s="338"/>
      <c r="ACG63" s="338"/>
      <c r="ACH63" s="338"/>
      <c r="ACI63" s="338"/>
      <c r="ACJ63" s="338"/>
      <c r="ACK63" s="338"/>
      <c r="ACL63" s="338"/>
      <c r="ACM63" s="338"/>
      <c r="ACN63" s="338"/>
      <c r="ACO63" s="338"/>
      <c r="ACP63" s="338"/>
      <c r="ACQ63" s="338"/>
      <c r="ACR63" s="272"/>
      <c r="ACS63" s="272"/>
      <c r="ACT63" s="272"/>
      <c r="ACU63" s="272"/>
      <c r="ACV63" s="272"/>
      <c r="ACW63" s="272"/>
      <c r="ACX63" s="272"/>
      <c r="ACY63" s="272"/>
      <c r="ACZ63" s="272"/>
      <c r="ADA63" s="272"/>
      <c r="ADB63" s="272"/>
      <c r="ADC63" s="272"/>
      <c r="ADD63" s="272"/>
      <c r="ADE63" s="272"/>
      <c r="ADF63" s="272"/>
      <c r="ADG63" s="272"/>
      <c r="ADH63" s="272"/>
      <c r="ADI63" s="272"/>
      <c r="ADJ63" s="272"/>
      <c r="ADK63" s="272"/>
      <c r="ADL63" s="272"/>
      <c r="ADM63" s="272"/>
      <c r="ADN63" s="272"/>
      <c r="ADO63" s="272"/>
      <c r="ADP63" s="272"/>
      <c r="ADQ63" s="272"/>
      <c r="ADR63" s="272"/>
      <c r="ADS63" s="272"/>
      <c r="ADT63" s="272"/>
      <c r="ADU63" s="272"/>
      <c r="ADV63" s="272"/>
      <c r="ADW63" s="272"/>
      <c r="ADX63" s="272"/>
      <c r="ADY63" s="272"/>
      <c r="ADZ63" s="272"/>
      <c r="AEA63" s="272"/>
      <c r="AEB63" s="272"/>
      <c r="AEC63" s="272"/>
      <c r="AED63" s="272"/>
      <c r="AEE63" s="272"/>
      <c r="AEF63" s="272"/>
      <c r="AEG63" s="272"/>
      <c r="AEH63" s="272"/>
      <c r="AEI63" s="272"/>
      <c r="AEJ63" s="272"/>
      <c r="AEK63" s="272"/>
      <c r="AEL63" s="272"/>
      <c r="AEM63" s="272"/>
      <c r="AEN63" s="272"/>
      <c r="AEO63" s="272"/>
      <c r="AEP63" s="272"/>
      <c r="AEQ63" s="272"/>
      <c r="AER63" s="272"/>
      <c r="AES63" s="272"/>
      <c r="AET63" s="272"/>
      <c r="AEU63" s="272"/>
      <c r="AEV63" s="272"/>
      <c r="AEW63" s="272"/>
      <c r="AEX63" s="272"/>
      <c r="AEY63" s="272"/>
      <c r="AEZ63" s="272"/>
      <c r="AFA63" s="272"/>
      <c r="AFB63" s="272"/>
      <c r="AFC63" s="272"/>
      <c r="AFD63" s="272"/>
      <c r="AFE63" s="272"/>
      <c r="AFF63" s="272"/>
      <c r="AFG63" s="272"/>
      <c r="AFH63" s="272"/>
      <c r="AFI63" s="272"/>
      <c r="AFJ63" s="272"/>
      <c r="AFK63" s="272"/>
      <c r="AFL63" s="272"/>
      <c r="AFM63" s="272"/>
      <c r="AFN63" s="272"/>
      <c r="AFO63" s="272"/>
      <c r="AFP63" s="272"/>
      <c r="AFQ63" s="272"/>
      <c r="AFR63" s="272"/>
      <c r="AFS63" s="272"/>
      <c r="AFT63" s="272"/>
      <c r="AFU63" s="272"/>
      <c r="AFV63" s="272"/>
      <c r="AFW63" s="272"/>
      <c r="AFX63" s="272"/>
      <c r="AFY63" s="272"/>
      <c r="AFZ63" s="272"/>
      <c r="AGA63" s="272"/>
      <c r="AGB63" s="272"/>
      <c r="AGC63" s="272"/>
      <c r="AGD63" s="272"/>
      <c r="AGE63" s="272"/>
      <c r="AGF63" s="272"/>
      <c r="AGG63" s="272"/>
      <c r="AGH63" s="272"/>
      <c r="AGI63" s="272"/>
      <c r="AGJ63" s="272"/>
      <c r="AGK63" s="272"/>
      <c r="AGL63" s="272"/>
      <c r="AGM63" s="272"/>
      <c r="AGN63" s="272"/>
      <c r="AGO63" s="272"/>
      <c r="AGP63" s="272"/>
      <c r="AGQ63" s="272"/>
      <c r="AGR63" s="272"/>
      <c r="AGS63" s="272"/>
    </row>
    <row r="64" spans="1:877" x14ac:dyDescent="0.2">
      <c r="A64" s="1" t="s">
        <v>135</v>
      </c>
      <c r="B64" s="347">
        <f>+B14</f>
        <v>50000</v>
      </c>
      <c r="C64" s="348">
        <f t="shared" ref="C64:M64" si="2956">+C14</f>
        <v>62000</v>
      </c>
      <c r="D64" s="348">
        <f t="shared" si="2956"/>
        <v>56000</v>
      </c>
      <c r="E64" s="348">
        <f t="shared" si="2956"/>
        <v>89797.73</v>
      </c>
      <c r="F64" s="348">
        <f t="shared" si="2956"/>
        <v>90000</v>
      </c>
      <c r="G64" s="348">
        <f t="shared" si="2956"/>
        <v>93000</v>
      </c>
      <c r="H64" s="348">
        <f t="shared" si="2956"/>
        <v>120000</v>
      </c>
      <c r="I64" s="348">
        <f t="shared" si="2956"/>
        <v>124000</v>
      </c>
      <c r="J64" s="348">
        <f t="shared" si="2956"/>
        <v>124000</v>
      </c>
      <c r="K64" s="348">
        <f t="shared" si="2956"/>
        <v>120000</v>
      </c>
      <c r="L64" s="348">
        <f t="shared" si="2956"/>
        <v>124000</v>
      </c>
      <c r="M64" s="349">
        <f t="shared" si="2956"/>
        <v>144000</v>
      </c>
      <c r="N64" s="347">
        <f t="shared" ref="N64:N66" si="2957">+SUM(B64:D64)</f>
        <v>168000</v>
      </c>
      <c r="O64" s="348">
        <f t="shared" ref="O64:O66" si="2958">+SUM(E64:G64)</f>
        <v>272797.73</v>
      </c>
      <c r="P64" s="348">
        <f t="shared" ref="P64:P66" si="2959">+SUM(H64:J64)</f>
        <v>368000</v>
      </c>
      <c r="Q64" s="348">
        <f t="shared" ref="Q64:Q66" si="2960">+SUM(K64:M64)</f>
        <v>388000</v>
      </c>
      <c r="R64" s="347">
        <f>+SUM($B$64:B64)</f>
        <v>50000</v>
      </c>
      <c r="S64" s="348">
        <f>+SUM($B$64:C64)</f>
        <v>112000</v>
      </c>
      <c r="T64" s="348">
        <f>+SUM($B$64:D64)</f>
        <v>168000</v>
      </c>
      <c r="U64" s="348">
        <f>+SUM($B$64:E64)</f>
        <v>257797.72999999998</v>
      </c>
      <c r="V64" s="348">
        <f>+SUM($B$64:F64)</f>
        <v>347797.73</v>
      </c>
      <c r="W64" s="348">
        <f>+SUM($B$64:G64)</f>
        <v>440797.73</v>
      </c>
      <c r="X64" s="348">
        <f>+SUM($B$64:H64)</f>
        <v>560797.73</v>
      </c>
      <c r="Y64" s="348">
        <f>+SUM($B$64:I64)</f>
        <v>684797.73</v>
      </c>
      <c r="Z64" s="348">
        <f>+SUM($B$64:J64)</f>
        <v>808797.73</v>
      </c>
      <c r="AA64" s="348">
        <f>+SUM($B$64:K64)</f>
        <v>928797.73</v>
      </c>
      <c r="AB64" s="348">
        <f>+SUM($B$64:L64)</f>
        <v>1052797.73</v>
      </c>
      <c r="AC64" s="349">
        <f>+SUM($B$64:M64)</f>
        <v>1196797.73</v>
      </c>
      <c r="AD64" s="334">
        <f>+B64/AD6</f>
        <v>2000</v>
      </c>
      <c r="AE64" s="334">
        <f t="shared" ref="AE64:AO64" si="2961">+C64/AE6</f>
        <v>2000</v>
      </c>
      <c r="AF64" s="334">
        <f t="shared" si="2961"/>
        <v>2000</v>
      </c>
      <c r="AG64" s="334">
        <f t="shared" si="2961"/>
        <v>2896.7009677419355</v>
      </c>
      <c r="AH64" s="334">
        <f t="shared" si="2961"/>
        <v>3000</v>
      </c>
      <c r="AI64" s="334">
        <f t="shared" si="2961"/>
        <v>3000</v>
      </c>
      <c r="AJ64" s="334">
        <f t="shared" si="2961"/>
        <v>4000</v>
      </c>
      <c r="AK64" s="334">
        <f t="shared" si="2961"/>
        <v>4000</v>
      </c>
      <c r="AL64" s="334">
        <f t="shared" si="2961"/>
        <v>4000</v>
      </c>
      <c r="AM64" s="334">
        <f t="shared" si="2961"/>
        <v>4000</v>
      </c>
      <c r="AN64" s="334">
        <f t="shared" si="2961"/>
        <v>4000</v>
      </c>
      <c r="AO64" s="334">
        <f t="shared" si="2961"/>
        <v>4000</v>
      </c>
      <c r="AP64" s="347">
        <f>+$AD$64*AP6</f>
        <v>2000</v>
      </c>
      <c r="AQ64" s="348">
        <f t="shared" ref="AQ64:BN64" si="2962">+$AD$64*AQ6</f>
        <v>4000</v>
      </c>
      <c r="AR64" s="348">
        <f t="shared" si="2962"/>
        <v>6000</v>
      </c>
      <c r="AS64" s="348">
        <f t="shared" si="2962"/>
        <v>8000</v>
      </c>
      <c r="AT64" s="348">
        <f t="shared" si="2962"/>
        <v>10000</v>
      </c>
      <c r="AU64" s="348">
        <f t="shared" si="2962"/>
        <v>12000</v>
      </c>
      <c r="AV64" s="348">
        <f t="shared" si="2962"/>
        <v>14000</v>
      </c>
      <c r="AW64" s="348">
        <f t="shared" si="2962"/>
        <v>16000</v>
      </c>
      <c r="AX64" s="348">
        <f t="shared" si="2962"/>
        <v>18000</v>
      </c>
      <c r="AY64" s="348">
        <f t="shared" si="2962"/>
        <v>20000</v>
      </c>
      <c r="AZ64" s="348">
        <f t="shared" si="2962"/>
        <v>22000</v>
      </c>
      <c r="BA64" s="348">
        <f t="shared" si="2962"/>
        <v>24000</v>
      </c>
      <c r="BB64" s="348">
        <f t="shared" si="2962"/>
        <v>26000</v>
      </c>
      <c r="BC64" s="348">
        <f t="shared" si="2962"/>
        <v>28000</v>
      </c>
      <c r="BD64" s="348">
        <f t="shared" si="2962"/>
        <v>30000</v>
      </c>
      <c r="BE64" s="348">
        <f t="shared" si="2962"/>
        <v>32000</v>
      </c>
      <c r="BF64" s="348">
        <f t="shared" si="2962"/>
        <v>34000</v>
      </c>
      <c r="BG64" s="348">
        <f t="shared" si="2962"/>
        <v>36000</v>
      </c>
      <c r="BH64" s="348">
        <f t="shared" si="2962"/>
        <v>38000</v>
      </c>
      <c r="BI64" s="348">
        <f t="shared" si="2962"/>
        <v>40000</v>
      </c>
      <c r="BJ64" s="348">
        <f t="shared" si="2962"/>
        <v>42000</v>
      </c>
      <c r="BK64" s="348">
        <f t="shared" si="2962"/>
        <v>44000</v>
      </c>
      <c r="BL64" s="348">
        <f t="shared" si="2962"/>
        <v>46000</v>
      </c>
      <c r="BM64" s="348">
        <f t="shared" si="2962"/>
        <v>48000</v>
      </c>
      <c r="BN64" s="349">
        <f t="shared" si="2962"/>
        <v>50000</v>
      </c>
      <c r="BO64" s="347">
        <f t="shared" ref="BO64:CS64" si="2963">+$AE$64*BO6</f>
        <v>2000</v>
      </c>
      <c r="BP64" s="348">
        <f t="shared" si="2963"/>
        <v>4000</v>
      </c>
      <c r="BQ64" s="348">
        <f t="shared" si="2963"/>
        <v>6000</v>
      </c>
      <c r="BR64" s="348">
        <f t="shared" si="2963"/>
        <v>8000</v>
      </c>
      <c r="BS64" s="348">
        <f t="shared" si="2963"/>
        <v>10000</v>
      </c>
      <c r="BT64" s="348">
        <f t="shared" si="2963"/>
        <v>12000</v>
      </c>
      <c r="BU64" s="348">
        <f t="shared" si="2963"/>
        <v>14000</v>
      </c>
      <c r="BV64" s="348">
        <f t="shared" si="2963"/>
        <v>16000</v>
      </c>
      <c r="BW64" s="348">
        <f t="shared" si="2963"/>
        <v>18000</v>
      </c>
      <c r="BX64" s="348">
        <f t="shared" si="2963"/>
        <v>20000</v>
      </c>
      <c r="BY64" s="348">
        <f t="shared" si="2963"/>
        <v>22000</v>
      </c>
      <c r="BZ64" s="348">
        <f t="shared" si="2963"/>
        <v>24000</v>
      </c>
      <c r="CA64" s="348">
        <f t="shared" si="2963"/>
        <v>26000</v>
      </c>
      <c r="CB64" s="348">
        <f t="shared" si="2963"/>
        <v>28000</v>
      </c>
      <c r="CC64" s="348">
        <f t="shared" si="2963"/>
        <v>30000</v>
      </c>
      <c r="CD64" s="348">
        <f t="shared" si="2963"/>
        <v>32000</v>
      </c>
      <c r="CE64" s="348">
        <f t="shared" si="2963"/>
        <v>34000</v>
      </c>
      <c r="CF64" s="348">
        <f t="shared" si="2963"/>
        <v>36000</v>
      </c>
      <c r="CG64" s="348">
        <f t="shared" si="2963"/>
        <v>38000</v>
      </c>
      <c r="CH64" s="348">
        <f t="shared" si="2963"/>
        <v>40000</v>
      </c>
      <c r="CI64" s="348">
        <f t="shared" si="2963"/>
        <v>42000</v>
      </c>
      <c r="CJ64" s="348">
        <f t="shared" si="2963"/>
        <v>44000</v>
      </c>
      <c r="CK64" s="348">
        <f t="shared" si="2963"/>
        <v>46000</v>
      </c>
      <c r="CL64" s="348">
        <f t="shared" si="2963"/>
        <v>48000</v>
      </c>
      <c r="CM64" s="348">
        <f t="shared" si="2963"/>
        <v>50000</v>
      </c>
      <c r="CN64" s="348">
        <f t="shared" si="2963"/>
        <v>52000</v>
      </c>
      <c r="CO64" s="348">
        <f t="shared" si="2963"/>
        <v>54000</v>
      </c>
      <c r="CP64" s="348">
        <f t="shared" si="2963"/>
        <v>56000</v>
      </c>
      <c r="CQ64" s="348">
        <f t="shared" si="2963"/>
        <v>58000</v>
      </c>
      <c r="CR64" s="348">
        <f t="shared" si="2963"/>
        <v>60000</v>
      </c>
      <c r="CS64" s="348">
        <f t="shared" si="2963"/>
        <v>62000</v>
      </c>
      <c r="CT64" s="347">
        <f t="shared" ref="CT64:DU64" si="2964">+$AF$64*CT6</f>
        <v>2000</v>
      </c>
      <c r="CU64" s="348">
        <f t="shared" si="2964"/>
        <v>4000</v>
      </c>
      <c r="CV64" s="348">
        <f t="shared" si="2964"/>
        <v>6000</v>
      </c>
      <c r="CW64" s="348">
        <f t="shared" si="2964"/>
        <v>8000</v>
      </c>
      <c r="CX64" s="348">
        <f t="shared" si="2964"/>
        <v>10000</v>
      </c>
      <c r="CY64" s="348">
        <f t="shared" si="2964"/>
        <v>12000</v>
      </c>
      <c r="CZ64" s="348">
        <f t="shared" si="2964"/>
        <v>14000</v>
      </c>
      <c r="DA64" s="348">
        <f t="shared" si="2964"/>
        <v>16000</v>
      </c>
      <c r="DB64" s="348">
        <f t="shared" si="2964"/>
        <v>18000</v>
      </c>
      <c r="DC64" s="348">
        <f t="shared" si="2964"/>
        <v>20000</v>
      </c>
      <c r="DD64" s="348">
        <f t="shared" si="2964"/>
        <v>22000</v>
      </c>
      <c r="DE64" s="348">
        <f t="shared" si="2964"/>
        <v>24000</v>
      </c>
      <c r="DF64" s="348">
        <f t="shared" si="2964"/>
        <v>26000</v>
      </c>
      <c r="DG64" s="348">
        <f t="shared" si="2964"/>
        <v>28000</v>
      </c>
      <c r="DH64" s="348">
        <f t="shared" si="2964"/>
        <v>30000</v>
      </c>
      <c r="DI64" s="348">
        <f t="shared" si="2964"/>
        <v>32000</v>
      </c>
      <c r="DJ64" s="348">
        <f t="shared" si="2964"/>
        <v>34000</v>
      </c>
      <c r="DK64" s="348">
        <f t="shared" si="2964"/>
        <v>36000</v>
      </c>
      <c r="DL64" s="348">
        <f t="shared" si="2964"/>
        <v>38000</v>
      </c>
      <c r="DM64" s="348">
        <f t="shared" si="2964"/>
        <v>40000</v>
      </c>
      <c r="DN64" s="348">
        <f t="shared" si="2964"/>
        <v>42000</v>
      </c>
      <c r="DO64" s="348">
        <f t="shared" si="2964"/>
        <v>44000</v>
      </c>
      <c r="DP64" s="348">
        <f t="shared" si="2964"/>
        <v>46000</v>
      </c>
      <c r="DQ64" s="348">
        <f t="shared" si="2964"/>
        <v>48000</v>
      </c>
      <c r="DR64" s="348">
        <f t="shared" si="2964"/>
        <v>50000</v>
      </c>
      <c r="DS64" s="348">
        <f t="shared" si="2964"/>
        <v>52000</v>
      </c>
      <c r="DT64" s="348">
        <f t="shared" si="2964"/>
        <v>54000</v>
      </c>
      <c r="DU64" s="348">
        <f t="shared" si="2964"/>
        <v>56000</v>
      </c>
      <c r="DV64" s="347">
        <f t="shared" ref="DV64:EZ64" si="2965">+$AG$64*DV6</f>
        <v>2896.7009677419355</v>
      </c>
      <c r="DW64" s="348">
        <f t="shared" si="2965"/>
        <v>5793.4019354838711</v>
      </c>
      <c r="DX64" s="348">
        <f t="shared" si="2965"/>
        <v>8690.1029032258066</v>
      </c>
      <c r="DY64" s="348">
        <f t="shared" si="2965"/>
        <v>11586.803870967742</v>
      </c>
      <c r="DZ64" s="348">
        <f t="shared" si="2965"/>
        <v>14483.504838709678</v>
      </c>
      <c r="EA64" s="348">
        <f t="shared" si="2965"/>
        <v>17380.205806451613</v>
      </c>
      <c r="EB64" s="348">
        <f t="shared" si="2965"/>
        <v>20276.906774193551</v>
      </c>
      <c r="EC64" s="348">
        <f t="shared" si="2965"/>
        <v>23173.607741935484</v>
      </c>
      <c r="ED64" s="348">
        <f t="shared" si="2965"/>
        <v>26070.308709677418</v>
      </c>
      <c r="EE64" s="348">
        <f t="shared" si="2965"/>
        <v>28967.009677419355</v>
      </c>
      <c r="EF64" s="348">
        <f t="shared" si="2965"/>
        <v>31863.710645161293</v>
      </c>
      <c r="EG64" s="348">
        <f t="shared" si="2965"/>
        <v>34760.411612903226</v>
      </c>
      <c r="EH64" s="348">
        <f t="shared" si="2965"/>
        <v>37657.11258064516</v>
      </c>
      <c r="EI64" s="348">
        <f t="shared" si="2965"/>
        <v>40553.813548387101</v>
      </c>
      <c r="EJ64" s="348">
        <f t="shared" si="2965"/>
        <v>43450.514516129035</v>
      </c>
      <c r="EK64" s="348">
        <f t="shared" si="2965"/>
        <v>46347.215483870968</v>
      </c>
      <c r="EL64" s="348">
        <f t="shared" si="2965"/>
        <v>49243.916451612902</v>
      </c>
      <c r="EM64" s="348">
        <f t="shared" si="2965"/>
        <v>52140.617419354836</v>
      </c>
      <c r="EN64" s="348">
        <f t="shared" si="2965"/>
        <v>55037.318387096777</v>
      </c>
      <c r="EO64" s="348">
        <f t="shared" si="2965"/>
        <v>57934.019354838711</v>
      </c>
      <c r="EP64" s="348">
        <f t="shared" si="2965"/>
        <v>60830.720322580644</v>
      </c>
      <c r="EQ64" s="348">
        <f t="shared" si="2965"/>
        <v>63727.421290322585</v>
      </c>
      <c r="ER64" s="348">
        <f t="shared" si="2965"/>
        <v>66624.122258064512</v>
      </c>
      <c r="ES64" s="348">
        <f t="shared" si="2965"/>
        <v>69520.823225806453</v>
      </c>
      <c r="ET64" s="348">
        <f t="shared" si="2965"/>
        <v>72417.524193548394</v>
      </c>
      <c r="EU64" s="348">
        <f t="shared" si="2965"/>
        <v>75314.22516129032</v>
      </c>
      <c r="EV64" s="348">
        <f t="shared" si="2965"/>
        <v>78210.926129032261</v>
      </c>
      <c r="EW64" s="348">
        <f t="shared" si="2965"/>
        <v>81107.627096774202</v>
      </c>
      <c r="EX64" s="348">
        <f t="shared" si="2965"/>
        <v>84004.328064516129</v>
      </c>
      <c r="EY64" s="348">
        <f t="shared" si="2965"/>
        <v>86901.029032258069</v>
      </c>
      <c r="EZ64" s="348">
        <f t="shared" si="2965"/>
        <v>89797.73</v>
      </c>
      <c r="FA64" s="347">
        <f t="shared" ref="FA64:GD64" si="2966">+$AH$64*FA6</f>
        <v>3000</v>
      </c>
      <c r="FB64" s="348">
        <f t="shared" si="2966"/>
        <v>6000</v>
      </c>
      <c r="FC64" s="348">
        <f t="shared" si="2966"/>
        <v>9000</v>
      </c>
      <c r="FD64" s="348">
        <f t="shared" si="2966"/>
        <v>12000</v>
      </c>
      <c r="FE64" s="348">
        <f t="shared" si="2966"/>
        <v>15000</v>
      </c>
      <c r="FF64" s="348">
        <f t="shared" si="2966"/>
        <v>18000</v>
      </c>
      <c r="FG64" s="348">
        <f t="shared" si="2966"/>
        <v>21000</v>
      </c>
      <c r="FH64" s="348">
        <f t="shared" si="2966"/>
        <v>24000</v>
      </c>
      <c r="FI64" s="348">
        <f t="shared" si="2966"/>
        <v>27000</v>
      </c>
      <c r="FJ64" s="348">
        <f t="shared" si="2966"/>
        <v>30000</v>
      </c>
      <c r="FK64" s="348">
        <f t="shared" si="2966"/>
        <v>33000</v>
      </c>
      <c r="FL64" s="348">
        <f t="shared" si="2966"/>
        <v>36000</v>
      </c>
      <c r="FM64" s="348">
        <f t="shared" si="2966"/>
        <v>39000</v>
      </c>
      <c r="FN64" s="348">
        <f t="shared" si="2966"/>
        <v>42000</v>
      </c>
      <c r="FO64" s="348">
        <f t="shared" si="2966"/>
        <v>45000</v>
      </c>
      <c r="FP64" s="348">
        <f t="shared" si="2966"/>
        <v>48000</v>
      </c>
      <c r="FQ64" s="348">
        <f t="shared" si="2966"/>
        <v>51000</v>
      </c>
      <c r="FR64" s="348">
        <f t="shared" si="2966"/>
        <v>54000</v>
      </c>
      <c r="FS64" s="348">
        <f t="shared" si="2966"/>
        <v>57000</v>
      </c>
      <c r="FT64" s="348">
        <f t="shared" si="2966"/>
        <v>60000</v>
      </c>
      <c r="FU64" s="348">
        <f t="shared" si="2966"/>
        <v>63000</v>
      </c>
      <c r="FV64" s="348">
        <f t="shared" si="2966"/>
        <v>66000</v>
      </c>
      <c r="FW64" s="348">
        <f t="shared" si="2966"/>
        <v>69000</v>
      </c>
      <c r="FX64" s="348">
        <f t="shared" si="2966"/>
        <v>72000</v>
      </c>
      <c r="FY64" s="348">
        <f t="shared" si="2966"/>
        <v>75000</v>
      </c>
      <c r="FZ64" s="348">
        <f t="shared" si="2966"/>
        <v>78000</v>
      </c>
      <c r="GA64" s="348">
        <f t="shared" si="2966"/>
        <v>81000</v>
      </c>
      <c r="GB64" s="348">
        <f t="shared" si="2966"/>
        <v>84000</v>
      </c>
      <c r="GC64" s="348">
        <f t="shared" si="2966"/>
        <v>87000</v>
      </c>
      <c r="GD64" s="348">
        <f t="shared" si="2966"/>
        <v>90000</v>
      </c>
      <c r="GE64" s="347">
        <f t="shared" ref="GE64:HI64" si="2967">+$AI$64*GE6</f>
        <v>3000</v>
      </c>
      <c r="GF64" s="348">
        <f t="shared" si="2967"/>
        <v>6000</v>
      </c>
      <c r="GG64" s="348">
        <f t="shared" si="2967"/>
        <v>9000</v>
      </c>
      <c r="GH64" s="348">
        <f t="shared" si="2967"/>
        <v>12000</v>
      </c>
      <c r="GI64" s="348">
        <f t="shared" si="2967"/>
        <v>15000</v>
      </c>
      <c r="GJ64" s="348">
        <f t="shared" si="2967"/>
        <v>18000</v>
      </c>
      <c r="GK64" s="348">
        <f t="shared" si="2967"/>
        <v>21000</v>
      </c>
      <c r="GL64" s="348">
        <f t="shared" si="2967"/>
        <v>24000</v>
      </c>
      <c r="GM64" s="348">
        <f t="shared" si="2967"/>
        <v>27000</v>
      </c>
      <c r="GN64" s="348">
        <f t="shared" si="2967"/>
        <v>30000</v>
      </c>
      <c r="GO64" s="348">
        <f t="shared" si="2967"/>
        <v>33000</v>
      </c>
      <c r="GP64" s="348">
        <f t="shared" si="2967"/>
        <v>36000</v>
      </c>
      <c r="GQ64" s="348">
        <f t="shared" si="2967"/>
        <v>39000</v>
      </c>
      <c r="GR64" s="348">
        <f t="shared" si="2967"/>
        <v>42000</v>
      </c>
      <c r="GS64" s="348">
        <f t="shared" si="2967"/>
        <v>45000</v>
      </c>
      <c r="GT64" s="348">
        <f t="shared" si="2967"/>
        <v>48000</v>
      </c>
      <c r="GU64" s="348">
        <f t="shared" si="2967"/>
        <v>51000</v>
      </c>
      <c r="GV64" s="348">
        <f t="shared" si="2967"/>
        <v>54000</v>
      </c>
      <c r="GW64" s="348">
        <f t="shared" si="2967"/>
        <v>57000</v>
      </c>
      <c r="GX64" s="348">
        <f t="shared" si="2967"/>
        <v>60000</v>
      </c>
      <c r="GY64" s="348">
        <f t="shared" si="2967"/>
        <v>63000</v>
      </c>
      <c r="GZ64" s="348">
        <f t="shared" si="2967"/>
        <v>66000</v>
      </c>
      <c r="HA64" s="348">
        <f t="shared" si="2967"/>
        <v>69000</v>
      </c>
      <c r="HB64" s="348">
        <f t="shared" si="2967"/>
        <v>72000</v>
      </c>
      <c r="HC64" s="348">
        <f t="shared" si="2967"/>
        <v>75000</v>
      </c>
      <c r="HD64" s="348">
        <f t="shared" si="2967"/>
        <v>78000</v>
      </c>
      <c r="HE64" s="348">
        <f t="shared" si="2967"/>
        <v>81000</v>
      </c>
      <c r="HF64" s="348">
        <f t="shared" si="2967"/>
        <v>84000</v>
      </c>
      <c r="HG64" s="348">
        <f t="shared" si="2967"/>
        <v>87000</v>
      </c>
      <c r="HH64" s="348">
        <f t="shared" si="2967"/>
        <v>90000</v>
      </c>
      <c r="HI64" s="349">
        <f t="shared" si="2967"/>
        <v>93000</v>
      </c>
      <c r="HJ64" s="347">
        <f t="shared" ref="HJ64:IM64" si="2968">+$AJ$64*HJ6</f>
        <v>4000</v>
      </c>
      <c r="HK64" s="348">
        <f t="shared" si="2968"/>
        <v>8000</v>
      </c>
      <c r="HL64" s="348">
        <f t="shared" si="2968"/>
        <v>12000</v>
      </c>
      <c r="HM64" s="348">
        <f t="shared" si="2968"/>
        <v>16000</v>
      </c>
      <c r="HN64" s="348">
        <f t="shared" si="2968"/>
        <v>20000</v>
      </c>
      <c r="HO64" s="348">
        <f t="shared" si="2968"/>
        <v>24000</v>
      </c>
      <c r="HP64" s="348">
        <f t="shared" si="2968"/>
        <v>28000</v>
      </c>
      <c r="HQ64" s="348">
        <f t="shared" si="2968"/>
        <v>32000</v>
      </c>
      <c r="HR64" s="348">
        <f t="shared" si="2968"/>
        <v>36000</v>
      </c>
      <c r="HS64" s="348">
        <f t="shared" si="2968"/>
        <v>40000</v>
      </c>
      <c r="HT64" s="348">
        <f t="shared" si="2968"/>
        <v>44000</v>
      </c>
      <c r="HU64" s="348">
        <f t="shared" si="2968"/>
        <v>48000</v>
      </c>
      <c r="HV64" s="348">
        <f t="shared" si="2968"/>
        <v>52000</v>
      </c>
      <c r="HW64" s="348">
        <f t="shared" si="2968"/>
        <v>56000</v>
      </c>
      <c r="HX64" s="348">
        <f t="shared" si="2968"/>
        <v>60000</v>
      </c>
      <c r="HY64" s="348">
        <f t="shared" si="2968"/>
        <v>64000</v>
      </c>
      <c r="HZ64" s="348">
        <f t="shared" si="2968"/>
        <v>68000</v>
      </c>
      <c r="IA64" s="348">
        <f t="shared" si="2968"/>
        <v>72000</v>
      </c>
      <c r="IB64" s="348">
        <f t="shared" si="2968"/>
        <v>76000</v>
      </c>
      <c r="IC64" s="348">
        <f t="shared" si="2968"/>
        <v>80000</v>
      </c>
      <c r="ID64" s="348">
        <f t="shared" si="2968"/>
        <v>84000</v>
      </c>
      <c r="IE64" s="348">
        <f t="shared" si="2968"/>
        <v>88000</v>
      </c>
      <c r="IF64" s="348">
        <f t="shared" si="2968"/>
        <v>92000</v>
      </c>
      <c r="IG64" s="348">
        <f t="shared" si="2968"/>
        <v>96000</v>
      </c>
      <c r="IH64" s="348">
        <f t="shared" si="2968"/>
        <v>100000</v>
      </c>
      <c r="II64" s="348">
        <f t="shared" si="2968"/>
        <v>104000</v>
      </c>
      <c r="IJ64" s="348">
        <f t="shared" si="2968"/>
        <v>108000</v>
      </c>
      <c r="IK64" s="348">
        <f t="shared" si="2968"/>
        <v>112000</v>
      </c>
      <c r="IL64" s="348">
        <f t="shared" si="2968"/>
        <v>116000</v>
      </c>
      <c r="IM64" s="348">
        <f t="shared" si="2968"/>
        <v>120000</v>
      </c>
      <c r="IN64" s="347">
        <f t="shared" ref="IN64:JR64" si="2969">+$AK$64*IN6</f>
        <v>4000</v>
      </c>
      <c r="IO64" s="348">
        <f t="shared" si="2969"/>
        <v>8000</v>
      </c>
      <c r="IP64" s="348">
        <f t="shared" si="2969"/>
        <v>12000</v>
      </c>
      <c r="IQ64" s="348">
        <f t="shared" si="2969"/>
        <v>16000</v>
      </c>
      <c r="IR64" s="348">
        <f t="shared" si="2969"/>
        <v>20000</v>
      </c>
      <c r="IS64" s="348">
        <f t="shared" si="2969"/>
        <v>24000</v>
      </c>
      <c r="IT64" s="348">
        <f t="shared" si="2969"/>
        <v>28000</v>
      </c>
      <c r="IU64" s="348">
        <f t="shared" si="2969"/>
        <v>32000</v>
      </c>
      <c r="IV64" s="348">
        <f t="shared" si="2969"/>
        <v>36000</v>
      </c>
      <c r="IW64" s="348">
        <f t="shared" si="2969"/>
        <v>40000</v>
      </c>
      <c r="IX64" s="348">
        <f t="shared" si="2969"/>
        <v>44000</v>
      </c>
      <c r="IY64" s="348">
        <f t="shared" si="2969"/>
        <v>48000</v>
      </c>
      <c r="IZ64" s="348">
        <f t="shared" si="2969"/>
        <v>52000</v>
      </c>
      <c r="JA64" s="348">
        <f t="shared" si="2969"/>
        <v>56000</v>
      </c>
      <c r="JB64" s="348">
        <f t="shared" si="2969"/>
        <v>60000</v>
      </c>
      <c r="JC64" s="348">
        <f t="shared" si="2969"/>
        <v>64000</v>
      </c>
      <c r="JD64" s="348">
        <f t="shared" si="2969"/>
        <v>68000</v>
      </c>
      <c r="JE64" s="348">
        <f t="shared" si="2969"/>
        <v>72000</v>
      </c>
      <c r="JF64" s="348">
        <f t="shared" si="2969"/>
        <v>76000</v>
      </c>
      <c r="JG64" s="348">
        <f t="shared" si="2969"/>
        <v>80000</v>
      </c>
      <c r="JH64" s="348">
        <f t="shared" si="2969"/>
        <v>84000</v>
      </c>
      <c r="JI64" s="348">
        <f t="shared" si="2969"/>
        <v>88000</v>
      </c>
      <c r="JJ64" s="348">
        <f t="shared" si="2969"/>
        <v>92000</v>
      </c>
      <c r="JK64" s="348">
        <f t="shared" si="2969"/>
        <v>96000</v>
      </c>
      <c r="JL64" s="348">
        <f t="shared" si="2969"/>
        <v>100000</v>
      </c>
      <c r="JM64" s="348">
        <f t="shared" si="2969"/>
        <v>104000</v>
      </c>
      <c r="JN64" s="348">
        <f t="shared" si="2969"/>
        <v>108000</v>
      </c>
      <c r="JO64" s="348">
        <f t="shared" si="2969"/>
        <v>112000</v>
      </c>
      <c r="JP64" s="348">
        <f t="shared" si="2969"/>
        <v>116000</v>
      </c>
      <c r="JQ64" s="348">
        <f t="shared" si="2969"/>
        <v>120000</v>
      </c>
      <c r="JR64" s="349">
        <f t="shared" si="2969"/>
        <v>124000</v>
      </c>
      <c r="JS64" s="347">
        <f t="shared" ref="JS64:KW64" si="2970">+$AL$64*JS6</f>
        <v>4000</v>
      </c>
      <c r="JT64" s="348">
        <f t="shared" si="2970"/>
        <v>8000</v>
      </c>
      <c r="JU64" s="348">
        <f t="shared" si="2970"/>
        <v>12000</v>
      </c>
      <c r="JV64" s="348">
        <f t="shared" si="2970"/>
        <v>16000</v>
      </c>
      <c r="JW64" s="348">
        <f t="shared" si="2970"/>
        <v>20000</v>
      </c>
      <c r="JX64" s="348">
        <f t="shared" si="2970"/>
        <v>24000</v>
      </c>
      <c r="JY64" s="348">
        <f t="shared" si="2970"/>
        <v>28000</v>
      </c>
      <c r="JZ64" s="348">
        <f t="shared" si="2970"/>
        <v>32000</v>
      </c>
      <c r="KA64" s="348">
        <f t="shared" si="2970"/>
        <v>36000</v>
      </c>
      <c r="KB64" s="348">
        <f t="shared" si="2970"/>
        <v>40000</v>
      </c>
      <c r="KC64" s="348">
        <f t="shared" si="2970"/>
        <v>44000</v>
      </c>
      <c r="KD64" s="348">
        <f t="shared" si="2970"/>
        <v>48000</v>
      </c>
      <c r="KE64" s="348">
        <f t="shared" si="2970"/>
        <v>52000</v>
      </c>
      <c r="KF64" s="348">
        <f t="shared" si="2970"/>
        <v>56000</v>
      </c>
      <c r="KG64" s="348">
        <f t="shared" si="2970"/>
        <v>60000</v>
      </c>
      <c r="KH64" s="348">
        <f t="shared" si="2970"/>
        <v>64000</v>
      </c>
      <c r="KI64" s="348">
        <f t="shared" si="2970"/>
        <v>68000</v>
      </c>
      <c r="KJ64" s="348">
        <f t="shared" si="2970"/>
        <v>72000</v>
      </c>
      <c r="KK64" s="348">
        <f t="shared" si="2970"/>
        <v>76000</v>
      </c>
      <c r="KL64" s="348">
        <f t="shared" si="2970"/>
        <v>80000</v>
      </c>
      <c r="KM64" s="348">
        <f t="shared" si="2970"/>
        <v>84000</v>
      </c>
      <c r="KN64" s="348">
        <f t="shared" si="2970"/>
        <v>88000</v>
      </c>
      <c r="KO64" s="348">
        <f t="shared" si="2970"/>
        <v>92000</v>
      </c>
      <c r="KP64" s="348">
        <f t="shared" si="2970"/>
        <v>96000</v>
      </c>
      <c r="KQ64" s="348">
        <f t="shared" si="2970"/>
        <v>100000</v>
      </c>
      <c r="KR64" s="348">
        <f t="shared" si="2970"/>
        <v>104000</v>
      </c>
      <c r="KS64" s="348">
        <f t="shared" si="2970"/>
        <v>108000</v>
      </c>
      <c r="KT64" s="348">
        <f t="shared" si="2970"/>
        <v>112000</v>
      </c>
      <c r="KU64" s="348">
        <f t="shared" si="2970"/>
        <v>116000</v>
      </c>
      <c r="KV64" s="348">
        <f t="shared" si="2970"/>
        <v>120000</v>
      </c>
      <c r="KW64" s="349">
        <f t="shared" si="2970"/>
        <v>124000</v>
      </c>
      <c r="KX64" s="347">
        <f t="shared" ref="KX64:MA64" si="2971">+$AM$64*KX6</f>
        <v>4000</v>
      </c>
      <c r="KY64" s="348">
        <f t="shared" si="2971"/>
        <v>8000</v>
      </c>
      <c r="KZ64" s="348">
        <f t="shared" si="2971"/>
        <v>12000</v>
      </c>
      <c r="LA64" s="348">
        <f t="shared" si="2971"/>
        <v>16000</v>
      </c>
      <c r="LB64" s="348">
        <f t="shared" si="2971"/>
        <v>20000</v>
      </c>
      <c r="LC64" s="348">
        <f t="shared" si="2971"/>
        <v>24000</v>
      </c>
      <c r="LD64" s="348">
        <f t="shared" si="2971"/>
        <v>28000</v>
      </c>
      <c r="LE64" s="348">
        <f t="shared" si="2971"/>
        <v>32000</v>
      </c>
      <c r="LF64" s="348">
        <f t="shared" si="2971"/>
        <v>36000</v>
      </c>
      <c r="LG64" s="348">
        <f t="shared" si="2971"/>
        <v>40000</v>
      </c>
      <c r="LH64" s="348">
        <f t="shared" si="2971"/>
        <v>44000</v>
      </c>
      <c r="LI64" s="348">
        <f t="shared" si="2971"/>
        <v>48000</v>
      </c>
      <c r="LJ64" s="348">
        <f t="shared" si="2971"/>
        <v>52000</v>
      </c>
      <c r="LK64" s="348">
        <f t="shared" si="2971"/>
        <v>56000</v>
      </c>
      <c r="LL64" s="348">
        <f t="shared" si="2971"/>
        <v>60000</v>
      </c>
      <c r="LM64" s="348">
        <f t="shared" si="2971"/>
        <v>64000</v>
      </c>
      <c r="LN64" s="348">
        <f t="shared" si="2971"/>
        <v>68000</v>
      </c>
      <c r="LO64" s="348">
        <f t="shared" si="2971"/>
        <v>72000</v>
      </c>
      <c r="LP64" s="348">
        <f t="shared" si="2971"/>
        <v>76000</v>
      </c>
      <c r="LQ64" s="348">
        <f t="shared" si="2971"/>
        <v>80000</v>
      </c>
      <c r="LR64" s="348">
        <f t="shared" si="2971"/>
        <v>84000</v>
      </c>
      <c r="LS64" s="348">
        <f t="shared" si="2971"/>
        <v>88000</v>
      </c>
      <c r="LT64" s="348">
        <f t="shared" si="2971"/>
        <v>92000</v>
      </c>
      <c r="LU64" s="348">
        <f t="shared" si="2971"/>
        <v>96000</v>
      </c>
      <c r="LV64" s="348">
        <f t="shared" si="2971"/>
        <v>100000</v>
      </c>
      <c r="LW64" s="348">
        <f t="shared" si="2971"/>
        <v>104000</v>
      </c>
      <c r="LX64" s="348">
        <f t="shared" si="2971"/>
        <v>108000</v>
      </c>
      <c r="LY64" s="348">
        <f t="shared" si="2971"/>
        <v>112000</v>
      </c>
      <c r="LZ64" s="348">
        <f t="shared" si="2971"/>
        <v>116000</v>
      </c>
      <c r="MA64" s="348">
        <f t="shared" si="2971"/>
        <v>120000</v>
      </c>
      <c r="MB64" s="347">
        <f t="shared" ref="MB64:NF64" si="2972">+$AN$64*MB6</f>
        <v>4000</v>
      </c>
      <c r="MC64" s="348">
        <f t="shared" si="2972"/>
        <v>8000</v>
      </c>
      <c r="MD64" s="348">
        <f t="shared" si="2972"/>
        <v>12000</v>
      </c>
      <c r="ME64" s="348">
        <f t="shared" si="2972"/>
        <v>16000</v>
      </c>
      <c r="MF64" s="348">
        <f t="shared" si="2972"/>
        <v>20000</v>
      </c>
      <c r="MG64" s="348">
        <f t="shared" si="2972"/>
        <v>24000</v>
      </c>
      <c r="MH64" s="348">
        <f t="shared" si="2972"/>
        <v>28000</v>
      </c>
      <c r="MI64" s="348">
        <f t="shared" si="2972"/>
        <v>32000</v>
      </c>
      <c r="MJ64" s="348">
        <f t="shared" si="2972"/>
        <v>36000</v>
      </c>
      <c r="MK64" s="348">
        <f t="shared" si="2972"/>
        <v>40000</v>
      </c>
      <c r="ML64" s="348">
        <f t="shared" si="2972"/>
        <v>44000</v>
      </c>
      <c r="MM64" s="348">
        <f t="shared" si="2972"/>
        <v>48000</v>
      </c>
      <c r="MN64" s="348">
        <f t="shared" si="2972"/>
        <v>52000</v>
      </c>
      <c r="MO64" s="348">
        <f t="shared" si="2972"/>
        <v>56000</v>
      </c>
      <c r="MP64" s="348">
        <f t="shared" si="2972"/>
        <v>60000</v>
      </c>
      <c r="MQ64" s="348">
        <f t="shared" si="2972"/>
        <v>64000</v>
      </c>
      <c r="MR64" s="348">
        <f t="shared" si="2972"/>
        <v>68000</v>
      </c>
      <c r="MS64" s="348">
        <f t="shared" si="2972"/>
        <v>72000</v>
      </c>
      <c r="MT64" s="348">
        <f t="shared" si="2972"/>
        <v>76000</v>
      </c>
      <c r="MU64" s="348">
        <f t="shared" si="2972"/>
        <v>80000</v>
      </c>
      <c r="MV64" s="348">
        <f t="shared" si="2972"/>
        <v>84000</v>
      </c>
      <c r="MW64" s="348">
        <f t="shared" si="2972"/>
        <v>88000</v>
      </c>
      <c r="MX64" s="348">
        <f t="shared" si="2972"/>
        <v>92000</v>
      </c>
      <c r="MY64" s="348">
        <f t="shared" si="2972"/>
        <v>96000</v>
      </c>
      <c r="MZ64" s="348">
        <f t="shared" si="2972"/>
        <v>100000</v>
      </c>
      <c r="NA64" s="348">
        <f t="shared" si="2972"/>
        <v>104000</v>
      </c>
      <c r="NB64" s="348">
        <f t="shared" si="2972"/>
        <v>108000</v>
      </c>
      <c r="NC64" s="348">
        <f t="shared" si="2972"/>
        <v>112000</v>
      </c>
      <c r="ND64" s="348">
        <f t="shared" si="2972"/>
        <v>116000</v>
      </c>
      <c r="NE64" s="348">
        <f t="shared" si="2972"/>
        <v>120000</v>
      </c>
      <c r="NF64" s="348">
        <f t="shared" si="2972"/>
        <v>124000</v>
      </c>
      <c r="NG64" s="347">
        <f t="shared" ref="NG64:OP64" si="2973">+$AO$64*NG6</f>
        <v>4000</v>
      </c>
      <c r="NH64" s="348">
        <f t="shared" si="2973"/>
        <v>8000</v>
      </c>
      <c r="NI64" s="348">
        <f t="shared" si="2973"/>
        <v>12000</v>
      </c>
      <c r="NJ64" s="348">
        <f t="shared" si="2973"/>
        <v>16000</v>
      </c>
      <c r="NK64" s="348">
        <f t="shared" si="2973"/>
        <v>20000</v>
      </c>
      <c r="NL64" s="348">
        <f t="shared" si="2973"/>
        <v>24000</v>
      </c>
      <c r="NM64" s="348">
        <f t="shared" si="2973"/>
        <v>28000</v>
      </c>
      <c r="NN64" s="348">
        <f t="shared" si="2973"/>
        <v>32000</v>
      </c>
      <c r="NO64" s="348">
        <f t="shared" si="2973"/>
        <v>36000</v>
      </c>
      <c r="NP64" s="348">
        <f t="shared" si="2973"/>
        <v>40000</v>
      </c>
      <c r="NQ64" s="348">
        <f t="shared" si="2973"/>
        <v>44000</v>
      </c>
      <c r="NR64" s="348">
        <f t="shared" si="2973"/>
        <v>48000</v>
      </c>
      <c r="NS64" s="348">
        <f t="shared" si="2973"/>
        <v>52000</v>
      </c>
      <c r="NT64" s="348">
        <f t="shared" si="2973"/>
        <v>56000</v>
      </c>
      <c r="NU64" s="348">
        <f t="shared" si="2973"/>
        <v>60000</v>
      </c>
      <c r="NV64" s="348">
        <f t="shared" si="2973"/>
        <v>64000</v>
      </c>
      <c r="NW64" s="348">
        <f t="shared" si="2973"/>
        <v>68000</v>
      </c>
      <c r="NX64" s="348">
        <f t="shared" si="2973"/>
        <v>72000</v>
      </c>
      <c r="NY64" s="348">
        <f t="shared" si="2973"/>
        <v>76000</v>
      </c>
      <c r="NZ64" s="348">
        <f t="shared" si="2973"/>
        <v>80000</v>
      </c>
      <c r="OA64" s="348">
        <f t="shared" si="2973"/>
        <v>84000</v>
      </c>
      <c r="OB64" s="348">
        <f t="shared" si="2973"/>
        <v>88000</v>
      </c>
      <c r="OC64" s="348">
        <f t="shared" si="2973"/>
        <v>92000</v>
      </c>
      <c r="OD64" s="348">
        <f t="shared" si="2973"/>
        <v>96000</v>
      </c>
      <c r="OE64" s="348">
        <f t="shared" si="2973"/>
        <v>100000</v>
      </c>
      <c r="OF64" s="348">
        <f t="shared" si="2973"/>
        <v>104000</v>
      </c>
      <c r="OG64" s="348">
        <f t="shared" si="2973"/>
        <v>108000</v>
      </c>
      <c r="OH64" s="348">
        <f t="shared" si="2973"/>
        <v>112000</v>
      </c>
      <c r="OI64" s="348">
        <f t="shared" si="2973"/>
        <v>116000</v>
      </c>
      <c r="OJ64" s="348">
        <f t="shared" si="2973"/>
        <v>120000</v>
      </c>
      <c r="OK64" s="348">
        <f t="shared" si="2973"/>
        <v>124000</v>
      </c>
      <c r="OL64" s="348">
        <f t="shared" si="2973"/>
        <v>128000</v>
      </c>
      <c r="OM64" s="348">
        <f t="shared" si="2973"/>
        <v>132000</v>
      </c>
      <c r="ON64" s="348">
        <f t="shared" si="2973"/>
        <v>136000</v>
      </c>
      <c r="OO64" s="348">
        <f t="shared" si="2973"/>
        <v>140000</v>
      </c>
      <c r="OP64" s="349">
        <f t="shared" si="2973"/>
        <v>144000</v>
      </c>
      <c r="OQ64" s="348"/>
      <c r="OR64" s="348"/>
      <c r="OS64" s="348"/>
      <c r="OT64" s="348"/>
      <c r="OU64" s="348"/>
      <c r="OV64" s="348"/>
      <c r="OW64" s="348"/>
      <c r="OX64" s="348"/>
      <c r="OY64" s="348"/>
      <c r="OZ64" s="348"/>
      <c r="PA64" s="348"/>
      <c r="PB64" s="348"/>
      <c r="PC64" s="348"/>
      <c r="PD64" s="348"/>
      <c r="PE64" s="348"/>
      <c r="PF64" s="348"/>
      <c r="PG64" s="348"/>
      <c r="PH64" s="348"/>
      <c r="PI64" s="348"/>
      <c r="PJ64" s="348"/>
      <c r="PK64" s="348"/>
      <c r="PL64" s="348"/>
      <c r="PM64" s="348"/>
      <c r="PN64" s="348"/>
      <c r="PO64" s="348"/>
      <c r="PP64" s="348"/>
      <c r="PQ64" s="348"/>
      <c r="PR64" s="348"/>
      <c r="PS64" s="348"/>
      <c r="PT64" s="348"/>
      <c r="PU64" s="348"/>
      <c r="PV64" s="348"/>
      <c r="PW64" s="348"/>
      <c r="PX64" s="348"/>
      <c r="PY64" s="348"/>
      <c r="PZ64" s="348"/>
      <c r="QA64" s="348"/>
      <c r="QB64" s="348"/>
      <c r="QC64" s="348"/>
      <c r="QD64" s="348"/>
      <c r="QE64" s="348"/>
      <c r="QF64" s="348"/>
      <c r="QG64" s="348"/>
      <c r="QH64" s="348"/>
      <c r="QI64" s="348"/>
      <c r="QJ64" s="348"/>
      <c r="QK64" s="348"/>
      <c r="QL64" s="348"/>
      <c r="QM64" s="348"/>
      <c r="QN64" s="348"/>
      <c r="QO64" s="348"/>
      <c r="QP64" s="348"/>
      <c r="QQ64" s="348"/>
      <c r="QR64" s="348"/>
      <c r="QS64" s="348"/>
      <c r="QT64" s="348"/>
      <c r="QU64" s="348"/>
      <c r="QV64" s="348"/>
      <c r="QW64" s="348"/>
      <c r="QX64" s="348"/>
      <c r="QY64" s="348"/>
      <c r="QZ64" s="348"/>
      <c r="RA64" s="348"/>
      <c r="RB64" s="348"/>
      <c r="RC64" s="348"/>
      <c r="RD64" s="348"/>
      <c r="RE64" s="348"/>
      <c r="RF64" s="348"/>
      <c r="RG64" s="348"/>
      <c r="RH64" s="348"/>
      <c r="RI64" s="348"/>
      <c r="RJ64" s="348"/>
      <c r="RK64" s="348"/>
      <c r="RL64" s="348"/>
      <c r="RM64" s="348"/>
      <c r="RN64" s="348"/>
      <c r="RO64" s="348"/>
      <c r="RP64" s="348"/>
      <c r="RQ64" s="348"/>
      <c r="RR64" s="348"/>
      <c r="RS64" s="348"/>
      <c r="RT64" s="348"/>
      <c r="RU64" s="348"/>
      <c r="RV64" s="348"/>
      <c r="RW64" s="348"/>
      <c r="RX64" s="348"/>
      <c r="RY64" s="348"/>
      <c r="RZ64" s="348"/>
      <c r="SA64" s="348"/>
      <c r="SB64" s="348"/>
      <c r="SC64" s="348"/>
      <c r="SD64" s="348"/>
      <c r="SE64" s="348"/>
      <c r="SF64" s="348"/>
      <c r="SG64" s="348"/>
      <c r="SH64" s="348"/>
      <c r="SI64" s="348"/>
      <c r="SJ64" s="348"/>
      <c r="SK64" s="348"/>
      <c r="SL64" s="348"/>
      <c r="SM64" s="348"/>
      <c r="SN64" s="348"/>
      <c r="SO64" s="348"/>
      <c r="SP64" s="348"/>
      <c r="SQ64" s="348"/>
      <c r="SR64" s="348"/>
      <c r="SS64" s="348"/>
      <c r="ST64" s="348"/>
      <c r="SU64" s="348"/>
      <c r="SV64" s="348"/>
      <c r="SW64" s="348"/>
      <c r="SX64" s="348"/>
      <c r="SY64" s="348"/>
      <c r="SZ64" s="348"/>
      <c r="TA64" s="348"/>
      <c r="TB64" s="348"/>
      <c r="TC64" s="348"/>
      <c r="TD64" s="348"/>
      <c r="TE64" s="348"/>
      <c r="TF64" s="348"/>
      <c r="TG64" s="348"/>
      <c r="TH64" s="348"/>
      <c r="TI64" s="348"/>
      <c r="TJ64" s="348"/>
      <c r="TK64" s="348"/>
      <c r="TL64" s="348"/>
      <c r="TM64" s="348"/>
      <c r="TN64" s="348"/>
      <c r="TO64" s="348"/>
      <c r="TP64" s="348"/>
      <c r="TQ64" s="348"/>
      <c r="TR64" s="348"/>
      <c r="TS64" s="348"/>
      <c r="TT64" s="348"/>
      <c r="TU64" s="348"/>
      <c r="TV64" s="348"/>
      <c r="TW64" s="348"/>
      <c r="TX64" s="348"/>
      <c r="TY64" s="348"/>
      <c r="TZ64" s="348"/>
      <c r="UA64" s="348"/>
      <c r="UB64" s="348"/>
      <c r="UC64" s="348"/>
      <c r="UD64" s="348"/>
      <c r="UE64" s="348"/>
      <c r="UF64" s="348"/>
      <c r="UG64" s="348"/>
      <c r="UH64" s="348"/>
      <c r="UI64" s="348"/>
      <c r="UJ64" s="348"/>
      <c r="UK64" s="348"/>
      <c r="UL64" s="348"/>
      <c r="UM64" s="348"/>
      <c r="UN64" s="348"/>
      <c r="UO64" s="348"/>
      <c r="UP64" s="348"/>
      <c r="UQ64" s="348"/>
      <c r="UR64" s="348"/>
      <c r="US64" s="348"/>
      <c r="UT64" s="348"/>
      <c r="UU64" s="348"/>
      <c r="UV64" s="348"/>
      <c r="UW64" s="348"/>
      <c r="UX64" s="348"/>
      <c r="UY64" s="348"/>
      <c r="UZ64" s="348"/>
      <c r="VA64" s="348"/>
      <c r="VB64" s="348"/>
      <c r="VC64" s="348"/>
      <c r="VD64" s="348"/>
      <c r="VE64" s="348"/>
      <c r="VF64" s="348"/>
      <c r="VG64" s="348"/>
      <c r="VH64" s="348"/>
      <c r="VI64" s="348"/>
      <c r="VJ64" s="348"/>
      <c r="VK64" s="348"/>
      <c r="VL64" s="348"/>
      <c r="VM64" s="348"/>
      <c r="VN64" s="348"/>
      <c r="VO64" s="348"/>
      <c r="VP64" s="348"/>
      <c r="VQ64" s="348"/>
      <c r="VR64" s="348"/>
      <c r="VS64" s="348"/>
      <c r="VT64" s="348"/>
      <c r="VU64" s="348"/>
      <c r="VV64" s="348"/>
      <c r="VW64" s="348"/>
      <c r="VX64" s="348"/>
      <c r="VY64" s="348"/>
      <c r="VZ64" s="348"/>
      <c r="WA64" s="348"/>
      <c r="WB64" s="348"/>
      <c r="WC64" s="348"/>
      <c r="WD64" s="348"/>
      <c r="WE64" s="348"/>
      <c r="WF64" s="348"/>
      <c r="WG64" s="348"/>
      <c r="WH64" s="348"/>
      <c r="WI64" s="348"/>
      <c r="WJ64" s="348"/>
      <c r="WK64" s="348"/>
      <c r="WL64" s="348"/>
      <c r="WM64" s="348"/>
      <c r="WN64" s="348"/>
      <c r="WO64" s="348"/>
      <c r="WP64" s="348"/>
      <c r="WQ64" s="348"/>
      <c r="WR64" s="348"/>
      <c r="WS64" s="348"/>
      <c r="WT64" s="348"/>
      <c r="WU64" s="348"/>
      <c r="WV64" s="348"/>
      <c r="WW64" s="348"/>
      <c r="WX64" s="348"/>
      <c r="WY64" s="348"/>
      <c r="WZ64" s="348"/>
      <c r="XA64" s="348"/>
      <c r="XB64" s="348"/>
      <c r="XC64" s="348"/>
      <c r="XD64" s="348"/>
      <c r="XE64" s="348"/>
      <c r="XF64" s="348"/>
      <c r="XG64" s="348"/>
      <c r="XH64" s="348"/>
      <c r="XI64" s="348"/>
      <c r="XJ64" s="348"/>
      <c r="XK64" s="348"/>
      <c r="XL64" s="348"/>
      <c r="XM64" s="348"/>
      <c r="XN64" s="348"/>
      <c r="XO64" s="348"/>
      <c r="XP64" s="348"/>
      <c r="XQ64" s="348"/>
      <c r="XR64" s="348"/>
      <c r="XS64" s="348"/>
      <c r="XT64" s="348"/>
      <c r="XU64" s="348"/>
      <c r="XV64" s="348"/>
      <c r="XW64" s="348"/>
      <c r="XX64" s="348"/>
      <c r="XY64" s="348"/>
      <c r="XZ64" s="348"/>
      <c r="YA64" s="348"/>
      <c r="YB64" s="348"/>
      <c r="YC64" s="348"/>
      <c r="YD64" s="348"/>
      <c r="YE64" s="348"/>
      <c r="YF64" s="348"/>
      <c r="YG64" s="348"/>
      <c r="YH64" s="348"/>
      <c r="YI64" s="348"/>
      <c r="YJ64" s="348"/>
      <c r="YK64" s="348"/>
      <c r="YL64" s="348"/>
      <c r="YM64" s="348"/>
      <c r="YN64" s="348"/>
      <c r="YO64" s="348"/>
      <c r="YP64" s="348"/>
      <c r="YQ64" s="348"/>
      <c r="YR64" s="348"/>
      <c r="YS64" s="348"/>
      <c r="YT64" s="348"/>
      <c r="YU64" s="348"/>
      <c r="YV64" s="348"/>
      <c r="YW64" s="348"/>
      <c r="YX64" s="348"/>
      <c r="YY64" s="348"/>
      <c r="YZ64" s="348"/>
      <c r="ZA64" s="348"/>
      <c r="ZB64" s="348"/>
      <c r="ZC64" s="348"/>
      <c r="ZD64" s="348"/>
      <c r="ZE64" s="348"/>
      <c r="ZF64" s="348"/>
      <c r="ZG64" s="348"/>
      <c r="ZH64" s="348"/>
      <c r="ZI64" s="348"/>
      <c r="ZJ64" s="348"/>
      <c r="ZK64" s="348"/>
      <c r="ZL64" s="348"/>
      <c r="ZM64" s="348"/>
      <c r="ZN64" s="348"/>
      <c r="ZO64" s="348"/>
      <c r="ZP64" s="348"/>
      <c r="ZQ64" s="348"/>
      <c r="ZR64" s="348"/>
      <c r="ZS64" s="348"/>
      <c r="ZT64" s="348"/>
      <c r="ZU64" s="348"/>
      <c r="ZV64" s="348"/>
      <c r="ZW64" s="348"/>
      <c r="ZX64" s="348"/>
      <c r="ZY64" s="348"/>
      <c r="ZZ64" s="348"/>
      <c r="AAA64" s="348"/>
      <c r="AAB64" s="348"/>
      <c r="AAC64" s="348"/>
      <c r="AAD64" s="348"/>
      <c r="AAE64" s="348"/>
      <c r="AAF64" s="348"/>
      <c r="AAG64" s="348"/>
      <c r="AAH64" s="348"/>
      <c r="AAI64" s="348"/>
      <c r="AAJ64" s="348"/>
      <c r="AAK64" s="348"/>
      <c r="AAL64" s="348"/>
      <c r="AAM64" s="348"/>
      <c r="AAN64" s="348"/>
      <c r="AAO64" s="348"/>
      <c r="AAP64" s="348"/>
      <c r="AAQ64" s="348"/>
      <c r="AAR64" s="348"/>
      <c r="AAS64" s="348"/>
      <c r="AAT64" s="348"/>
      <c r="AAU64" s="348"/>
      <c r="AAV64" s="348"/>
      <c r="AAW64" s="348"/>
      <c r="AAX64" s="348"/>
      <c r="AAY64" s="348"/>
      <c r="AAZ64" s="348"/>
      <c r="ABA64" s="348"/>
      <c r="ABB64" s="348"/>
      <c r="ABC64" s="348"/>
      <c r="ABD64" s="348"/>
      <c r="ABE64" s="348"/>
      <c r="ABF64" s="348"/>
      <c r="ABG64" s="348"/>
      <c r="ABH64" s="348"/>
      <c r="ABI64" s="348"/>
      <c r="ABJ64" s="348"/>
      <c r="ABK64" s="348"/>
      <c r="ABL64" s="348"/>
      <c r="ABM64" s="348"/>
      <c r="ABN64" s="348"/>
      <c r="ABO64" s="348"/>
      <c r="ABP64" s="348"/>
      <c r="ABQ64" s="348"/>
      <c r="ABR64" s="348"/>
      <c r="ABS64" s="348"/>
      <c r="ABT64" s="348"/>
      <c r="ABU64" s="348"/>
      <c r="ABV64" s="348"/>
      <c r="ABW64" s="348"/>
      <c r="ABX64" s="348"/>
      <c r="ABY64" s="348"/>
      <c r="ABZ64" s="348"/>
      <c r="ACA64" s="348"/>
      <c r="ACB64" s="348"/>
      <c r="ACC64" s="348"/>
      <c r="ACD64" s="348"/>
      <c r="ACE64" s="348"/>
      <c r="ACF64" s="348"/>
      <c r="ACG64" s="348"/>
      <c r="ACH64" s="348"/>
      <c r="ACI64" s="348"/>
      <c r="ACJ64" s="348"/>
      <c r="ACK64" s="348"/>
      <c r="ACL64" s="348"/>
      <c r="ACM64" s="348"/>
      <c r="ACN64" s="348"/>
      <c r="ACO64" s="348"/>
      <c r="ACP64" s="348"/>
      <c r="ACQ64" s="348"/>
    </row>
    <row r="65" spans="1:771" x14ac:dyDescent="0.2">
      <c r="A65" s="1" t="s">
        <v>136</v>
      </c>
      <c r="B65" s="347">
        <f>+B64-B66</f>
        <v>45874.125</v>
      </c>
      <c r="C65" s="348">
        <f t="shared" ref="C65:M65" si="2974">+C64-C66</f>
        <v>56883.915000000001</v>
      </c>
      <c r="D65" s="348">
        <f t="shared" si="2974"/>
        <v>51379.02</v>
      </c>
      <c r="E65" s="348">
        <f t="shared" si="2974"/>
        <v>82387.845814724991</v>
      </c>
      <c r="F65" s="348">
        <f t="shared" si="2974"/>
        <v>82573.425000000003</v>
      </c>
      <c r="G65" s="348">
        <f t="shared" si="2974"/>
        <v>85325.872499999998</v>
      </c>
      <c r="H65" s="348">
        <f t="shared" si="2974"/>
        <v>110097.9</v>
      </c>
      <c r="I65" s="348">
        <f t="shared" si="2974"/>
        <v>113767.83</v>
      </c>
      <c r="J65" s="348">
        <f t="shared" si="2974"/>
        <v>113767.83</v>
      </c>
      <c r="K65" s="348">
        <f t="shared" si="2974"/>
        <v>110097.9</v>
      </c>
      <c r="L65" s="348">
        <f t="shared" si="2974"/>
        <v>113767.83</v>
      </c>
      <c r="M65" s="349">
        <f t="shared" si="2974"/>
        <v>132117.48000000001</v>
      </c>
      <c r="N65" s="347">
        <f t="shared" si="2957"/>
        <v>154137.06</v>
      </c>
      <c r="O65" s="348">
        <f t="shared" si="2958"/>
        <v>250287.14331472499</v>
      </c>
      <c r="P65" s="348">
        <f t="shared" si="2959"/>
        <v>337633.56</v>
      </c>
      <c r="Q65" s="348">
        <f t="shared" si="2960"/>
        <v>355983.20999999996</v>
      </c>
      <c r="R65" s="347">
        <f>+SUM($B$65:B65)</f>
        <v>45874.125</v>
      </c>
      <c r="S65" s="348">
        <f>+SUM($B$65:C65)</f>
        <v>102758.04000000001</v>
      </c>
      <c r="T65" s="348">
        <f>+SUM($B$65:D65)</f>
        <v>154137.06</v>
      </c>
      <c r="U65" s="348">
        <f>+SUM($B$65:E65)</f>
        <v>236524.90581472497</v>
      </c>
      <c r="V65" s="348">
        <f>+SUM($B$65:F65)</f>
        <v>319098.33081472496</v>
      </c>
      <c r="W65" s="348">
        <f>+SUM($B$65:G65)</f>
        <v>404424.20331472496</v>
      </c>
      <c r="X65" s="348">
        <f>+SUM($B$65:H65)</f>
        <v>514522.10331472498</v>
      </c>
      <c r="Y65" s="348">
        <f>+SUM($B$65:I65)</f>
        <v>628289.93331472494</v>
      </c>
      <c r="Z65" s="348">
        <f>+SUM($B$65:J65)</f>
        <v>742057.7633147249</v>
      </c>
      <c r="AA65" s="348">
        <f>+SUM($B$65:K65)</f>
        <v>852155.66331472492</v>
      </c>
      <c r="AB65" s="348">
        <f>+SUM($B$65:L65)</f>
        <v>965923.49331472488</v>
      </c>
      <c r="AC65" s="349">
        <f>+SUM($B$65:M65)</f>
        <v>1098040.9733147249</v>
      </c>
      <c r="AD65" s="334">
        <f>+B65/AD6</f>
        <v>1834.9649999999999</v>
      </c>
      <c r="AE65" s="334">
        <f t="shared" ref="AE65:AO65" si="2975">+C65/AE6</f>
        <v>1834.9649999999999</v>
      </c>
      <c r="AF65" s="334">
        <f t="shared" si="2975"/>
        <v>1834.9649999999999</v>
      </c>
      <c r="AG65" s="334">
        <f t="shared" si="2975"/>
        <v>2657.6724456362899</v>
      </c>
      <c r="AH65" s="334">
        <f t="shared" si="2975"/>
        <v>2752.4475000000002</v>
      </c>
      <c r="AI65" s="334">
        <f t="shared" si="2975"/>
        <v>2752.4474999999998</v>
      </c>
      <c r="AJ65" s="334">
        <f t="shared" si="2975"/>
        <v>3669.93</v>
      </c>
      <c r="AK65" s="334">
        <f t="shared" si="2975"/>
        <v>3669.93</v>
      </c>
      <c r="AL65" s="334">
        <f t="shared" si="2975"/>
        <v>3669.93</v>
      </c>
      <c r="AM65" s="334">
        <f t="shared" si="2975"/>
        <v>3669.93</v>
      </c>
      <c r="AN65" s="334">
        <f t="shared" si="2975"/>
        <v>3669.93</v>
      </c>
      <c r="AO65" s="334">
        <f t="shared" si="2975"/>
        <v>3669.9300000000003</v>
      </c>
      <c r="AP65" s="347">
        <f>+$AD$65*AP6</f>
        <v>1834.9649999999999</v>
      </c>
      <c r="AQ65" s="348">
        <f t="shared" ref="AQ65:BN65" si="2976">+$AD$65*AQ6</f>
        <v>3669.93</v>
      </c>
      <c r="AR65" s="348">
        <f t="shared" si="2976"/>
        <v>5504.8949999999995</v>
      </c>
      <c r="AS65" s="348">
        <f t="shared" si="2976"/>
        <v>7339.86</v>
      </c>
      <c r="AT65" s="348">
        <f t="shared" si="2976"/>
        <v>9174.8249999999989</v>
      </c>
      <c r="AU65" s="348">
        <f t="shared" si="2976"/>
        <v>11009.789999999999</v>
      </c>
      <c r="AV65" s="348">
        <f t="shared" si="2976"/>
        <v>12844.754999999999</v>
      </c>
      <c r="AW65" s="348">
        <f t="shared" si="2976"/>
        <v>14679.72</v>
      </c>
      <c r="AX65" s="348">
        <f t="shared" si="2976"/>
        <v>16514.684999999998</v>
      </c>
      <c r="AY65" s="348">
        <f t="shared" si="2976"/>
        <v>18349.649999999998</v>
      </c>
      <c r="AZ65" s="348">
        <f t="shared" si="2976"/>
        <v>20184.614999999998</v>
      </c>
      <c r="BA65" s="348">
        <f t="shared" si="2976"/>
        <v>22019.579999999998</v>
      </c>
      <c r="BB65" s="348">
        <f t="shared" si="2976"/>
        <v>23854.544999999998</v>
      </c>
      <c r="BC65" s="348">
        <f t="shared" si="2976"/>
        <v>25689.51</v>
      </c>
      <c r="BD65" s="348">
        <f t="shared" si="2976"/>
        <v>27524.474999999999</v>
      </c>
      <c r="BE65" s="348">
        <f t="shared" si="2976"/>
        <v>29359.439999999999</v>
      </c>
      <c r="BF65" s="348">
        <f t="shared" si="2976"/>
        <v>31194.404999999999</v>
      </c>
      <c r="BG65" s="348">
        <f t="shared" si="2976"/>
        <v>33029.369999999995</v>
      </c>
      <c r="BH65" s="348">
        <f t="shared" si="2976"/>
        <v>34864.334999999999</v>
      </c>
      <c r="BI65" s="348">
        <f t="shared" si="2976"/>
        <v>36699.299999999996</v>
      </c>
      <c r="BJ65" s="348">
        <f t="shared" si="2976"/>
        <v>38534.264999999999</v>
      </c>
      <c r="BK65" s="348">
        <f t="shared" si="2976"/>
        <v>40369.229999999996</v>
      </c>
      <c r="BL65" s="348">
        <f t="shared" si="2976"/>
        <v>42204.195</v>
      </c>
      <c r="BM65" s="348">
        <f t="shared" si="2976"/>
        <v>44039.159999999996</v>
      </c>
      <c r="BN65" s="349">
        <f t="shared" si="2976"/>
        <v>45874.125</v>
      </c>
      <c r="BO65" s="347">
        <f t="shared" ref="BO65:CS65" si="2977">+$AE$65*BO6</f>
        <v>1834.9649999999999</v>
      </c>
      <c r="BP65" s="348">
        <f t="shared" si="2977"/>
        <v>3669.93</v>
      </c>
      <c r="BQ65" s="348">
        <f t="shared" si="2977"/>
        <v>5504.8949999999995</v>
      </c>
      <c r="BR65" s="348">
        <f t="shared" si="2977"/>
        <v>7339.86</v>
      </c>
      <c r="BS65" s="348">
        <f t="shared" si="2977"/>
        <v>9174.8249999999989</v>
      </c>
      <c r="BT65" s="348">
        <f t="shared" si="2977"/>
        <v>11009.789999999999</v>
      </c>
      <c r="BU65" s="348">
        <f t="shared" si="2977"/>
        <v>12844.754999999999</v>
      </c>
      <c r="BV65" s="348">
        <f t="shared" si="2977"/>
        <v>14679.72</v>
      </c>
      <c r="BW65" s="348">
        <f t="shared" si="2977"/>
        <v>16514.684999999998</v>
      </c>
      <c r="BX65" s="348">
        <f t="shared" si="2977"/>
        <v>18349.649999999998</v>
      </c>
      <c r="BY65" s="348">
        <f t="shared" si="2977"/>
        <v>20184.614999999998</v>
      </c>
      <c r="BZ65" s="348">
        <f t="shared" si="2977"/>
        <v>22019.579999999998</v>
      </c>
      <c r="CA65" s="348">
        <f t="shared" si="2977"/>
        <v>23854.544999999998</v>
      </c>
      <c r="CB65" s="348">
        <f t="shared" si="2977"/>
        <v>25689.51</v>
      </c>
      <c r="CC65" s="348">
        <f t="shared" si="2977"/>
        <v>27524.474999999999</v>
      </c>
      <c r="CD65" s="348">
        <f t="shared" si="2977"/>
        <v>29359.439999999999</v>
      </c>
      <c r="CE65" s="348">
        <f t="shared" si="2977"/>
        <v>31194.404999999999</v>
      </c>
      <c r="CF65" s="348">
        <f t="shared" si="2977"/>
        <v>33029.369999999995</v>
      </c>
      <c r="CG65" s="348">
        <f t="shared" si="2977"/>
        <v>34864.334999999999</v>
      </c>
      <c r="CH65" s="348">
        <f t="shared" si="2977"/>
        <v>36699.299999999996</v>
      </c>
      <c r="CI65" s="348">
        <f t="shared" si="2977"/>
        <v>38534.264999999999</v>
      </c>
      <c r="CJ65" s="348">
        <f t="shared" si="2977"/>
        <v>40369.229999999996</v>
      </c>
      <c r="CK65" s="348">
        <f t="shared" si="2977"/>
        <v>42204.195</v>
      </c>
      <c r="CL65" s="348">
        <f t="shared" si="2977"/>
        <v>44039.159999999996</v>
      </c>
      <c r="CM65" s="348">
        <f t="shared" si="2977"/>
        <v>45874.125</v>
      </c>
      <c r="CN65" s="348">
        <f t="shared" si="2977"/>
        <v>47709.09</v>
      </c>
      <c r="CO65" s="348">
        <f t="shared" si="2977"/>
        <v>49544.055</v>
      </c>
      <c r="CP65" s="348">
        <f t="shared" si="2977"/>
        <v>51379.02</v>
      </c>
      <c r="CQ65" s="348">
        <f t="shared" si="2977"/>
        <v>53213.985000000001</v>
      </c>
      <c r="CR65" s="348">
        <f t="shared" si="2977"/>
        <v>55048.95</v>
      </c>
      <c r="CS65" s="348">
        <f t="shared" si="2977"/>
        <v>56883.915000000001</v>
      </c>
      <c r="CT65" s="347">
        <f t="shared" ref="CT65:DU65" si="2978">+$AF$65*CT6</f>
        <v>1834.9649999999999</v>
      </c>
      <c r="CU65" s="348">
        <f t="shared" si="2978"/>
        <v>3669.93</v>
      </c>
      <c r="CV65" s="348">
        <f t="shared" si="2978"/>
        <v>5504.8949999999995</v>
      </c>
      <c r="CW65" s="348">
        <f t="shared" si="2978"/>
        <v>7339.86</v>
      </c>
      <c r="CX65" s="348">
        <f t="shared" si="2978"/>
        <v>9174.8249999999989</v>
      </c>
      <c r="CY65" s="348">
        <f t="shared" si="2978"/>
        <v>11009.789999999999</v>
      </c>
      <c r="CZ65" s="348">
        <f t="shared" si="2978"/>
        <v>12844.754999999999</v>
      </c>
      <c r="DA65" s="348">
        <f t="shared" si="2978"/>
        <v>14679.72</v>
      </c>
      <c r="DB65" s="348">
        <f t="shared" si="2978"/>
        <v>16514.684999999998</v>
      </c>
      <c r="DC65" s="348">
        <f t="shared" si="2978"/>
        <v>18349.649999999998</v>
      </c>
      <c r="DD65" s="348">
        <f t="shared" si="2978"/>
        <v>20184.614999999998</v>
      </c>
      <c r="DE65" s="348">
        <f t="shared" si="2978"/>
        <v>22019.579999999998</v>
      </c>
      <c r="DF65" s="348">
        <f t="shared" si="2978"/>
        <v>23854.544999999998</v>
      </c>
      <c r="DG65" s="348">
        <f t="shared" si="2978"/>
        <v>25689.51</v>
      </c>
      <c r="DH65" s="348">
        <f t="shared" si="2978"/>
        <v>27524.474999999999</v>
      </c>
      <c r="DI65" s="348">
        <f t="shared" si="2978"/>
        <v>29359.439999999999</v>
      </c>
      <c r="DJ65" s="348">
        <f t="shared" si="2978"/>
        <v>31194.404999999999</v>
      </c>
      <c r="DK65" s="348">
        <f t="shared" si="2978"/>
        <v>33029.369999999995</v>
      </c>
      <c r="DL65" s="348">
        <f t="shared" si="2978"/>
        <v>34864.334999999999</v>
      </c>
      <c r="DM65" s="348">
        <f t="shared" si="2978"/>
        <v>36699.299999999996</v>
      </c>
      <c r="DN65" s="348">
        <f t="shared" si="2978"/>
        <v>38534.264999999999</v>
      </c>
      <c r="DO65" s="348">
        <f t="shared" si="2978"/>
        <v>40369.229999999996</v>
      </c>
      <c r="DP65" s="348">
        <f t="shared" si="2978"/>
        <v>42204.195</v>
      </c>
      <c r="DQ65" s="348">
        <f t="shared" si="2978"/>
        <v>44039.159999999996</v>
      </c>
      <c r="DR65" s="348">
        <f t="shared" si="2978"/>
        <v>45874.125</v>
      </c>
      <c r="DS65" s="348">
        <f t="shared" si="2978"/>
        <v>47709.09</v>
      </c>
      <c r="DT65" s="348">
        <f t="shared" si="2978"/>
        <v>49544.055</v>
      </c>
      <c r="DU65" s="348">
        <f t="shared" si="2978"/>
        <v>51379.02</v>
      </c>
      <c r="DV65" s="347">
        <f t="shared" ref="DV65:EZ65" si="2979">+$AG$65*DV6</f>
        <v>2657.6724456362899</v>
      </c>
      <c r="DW65" s="348">
        <f t="shared" si="2979"/>
        <v>5315.3448912725798</v>
      </c>
      <c r="DX65" s="348">
        <f t="shared" si="2979"/>
        <v>7973.0173369088698</v>
      </c>
      <c r="DY65" s="348">
        <f t="shared" si="2979"/>
        <v>10630.68978254516</v>
      </c>
      <c r="DZ65" s="348">
        <f t="shared" si="2979"/>
        <v>13288.36222818145</v>
      </c>
      <c r="EA65" s="348">
        <f t="shared" si="2979"/>
        <v>15946.03467381774</v>
      </c>
      <c r="EB65" s="348">
        <f t="shared" si="2979"/>
        <v>18603.707119454029</v>
      </c>
      <c r="EC65" s="348">
        <f t="shared" si="2979"/>
        <v>21261.379565090319</v>
      </c>
      <c r="ED65" s="348">
        <f t="shared" si="2979"/>
        <v>23919.052010726609</v>
      </c>
      <c r="EE65" s="348">
        <f t="shared" si="2979"/>
        <v>26576.724456362899</v>
      </c>
      <c r="EF65" s="348">
        <f t="shared" si="2979"/>
        <v>29234.396901999189</v>
      </c>
      <c r="EG65" s="348">
        <f t="shared" si="2979"/>
        <v>31892.069347635479</v>
      </c>
      <c r="EH65" s="348">
        <f t="shared" si="2979"/>
        <v>34549.741793271765</v>
      </c>
      <c r="EI65" s="348">
        <f t="shared" si="2979"/>
        <v>37207.414238908059</v>
      </c>
      <c r="EJ65" s="348">
        <f t="shared" si="2979"/>
        <v>39865.086684544352</v>
      </c>
      <c r="EK65" s="348">
        <f t="shared" si="2979"/>
        <v>42522.759130180639</v>
      </c>
      <c r="EL65" s="348">
        <f t="shared" si="2979"/>
        <v>45180.431575816925</v>
      </c>
      <c r="EM65" s="348">
        <f t="shared" si="2979"/>
        <v>47838.104021453219</v>
      </c>
      <c r="EN65" s="348">
        <f t="shared" si="2979"/>
        <v>50495.776467089512</v>
      </c>
      <c r="EO65" s="348">
        <f t="shared" si="2979"/>
        <v>53153.448912725798</v>
      </c>
      <c r="EP65" s="348">
        <f t="shared" si="2979"/>
        <v>55811.121358362085</v>
      </c>
      <c r="EQ65" s="348">
        <f t="shared" si="2979"/>
        <v>58468.793803998378</v>
      </c>
      <c r="ER65" s="348">
        <f t="shared" si="2979"/>
        <v>61126.466249634672</v>
      </c>
      <c r="ES65" s="348">
        <f t="shared" si="2979"/>
        <v>63784.138695270958</v>
      </c>
      <c r="ET65" s="348">
        <f t="shared" si="2979"/>
        <v>66441.811140907244</v>
      </c>
      <c r="EU65" s="348">
        <f t="shared" si="2979"/>
        <v>69099.483586543531</v>
      </c>
      <c r="EV65" s="348">
        <f t="shared" si="2979"/>
        <v>71757.156032179832</v>
      </c>
      <c r="EW65" s="348">
        <f t="shared" si="2979"/>
        <v>74414.828477816118</v>
      </c>
      <c r="EX65" s="348">
        <f t="shared" si="2979"/>
        <v>77072.500923452404</v>
      </c>
      <c r="EY65" s="348">
        <f t="shared" si="2979"/>
        <v>79730.173369088705</v>
      </c>
      <c r="EZ65" s="348">
        <f t="shared" si="2979"/>
        <v>82387.845814724991</v>
      </c>
      <c r="FA65" s="347">
        <f t="shared" ref="FA65:GD65" si="2980">+$AH$65*FA6</f>
        <v>2752.4475000000002</v>
      </c>
      <c r="FB65" s="348">
        <f t="shared" si="2980"/>
        <v>5504.8950000000004</v>
      </c>
      <c r="FC65" s="348">
        <f t="shared" si="2980"/>
        <v>8257.3425000000007</v>
      </c>
      <c r="FD65" s="348">
        <f t="shared" si="2980"/>
        <v>11009.79</v>
      </c>
      <c r="FE65" s="348">
        <f t="shared" si="2980"/>
        <v>13762.237500000001</v>
      </c>
      <c r="FF65" s="348">
        <f t="shared" si="2980"/>
        <v>16514.685000000001</v>
      </c>
      <c r="FG65" s="348">
        <f t="shared" si="2980"/>
        <v>19267.1325</v>
      </c>
      <c r="FH65" s="348">
        <f t="shared" si="2980"/>
        <v>22019.58</v>
      </c>
      <c r="FI65" s="348">
        <f t="shared" si="2980"/>
        <v>24772.027500000004</v>
      </c>
      <c r="FJ65" s="348">
        <f t="shared" si="2980"/>
        <v>27524.475000000002</v>
      </c>
      <c r="FK65" s="348">
        <f t="shared" si="2980"/>
        <v>30276.922500000001</v>
      </c>
      <c r="FL65" s="348">
        <f t="shared" si="2980"/>
        <v>33029.370000000003</v>
      </c>
      <c r="FM65" s="348">
        <f t="shared" si="2980"/>
        <v>35781.817500000005</v>
      </c>
      <c r="FN65" s="348">
        <f t="shared" si="2980"/>
        <v>38534.264999999999</v>
      </c>
      <c r="FO65" s="348">
        <f t="shared" si="2980"/>
        <v>41286.712500000001</v>
      </c>
      <c r="FP65" s="348">
        <f t="shared" si="2980"/>
        <v>44039.16</v>
      </c>
      <c r="FQ65" s="348">
        <f t="shared" si="2980"/>
        <v>46791.607500000006</v>
      </c>
      <c r="FR65" s="348">
        <f t="shared" si="2980"/>
        <v>49544.055000000008</v>
      </c>
      <c r="FS65" s="348">
        <f t="shared" si="2980"/>
        <v>52296.502500000002</v>
      </c>
      <c r="FT65" s="348">
        <f t="shared" si="2980"/>
        <v>55048.950000000004</v>
      </c>
      <c r="FU65" s="348">
        <f t="shared" si="2980"/>
        <v>57801.397500000006</v>
      </c>
      <c r="FV65" s="348">
        <f t="shared" si="2980"/>
        <v>60553.845000000001</v>
      </c>
      <c r="FW65" s="348">
        <f t="shared" si="2980"/>
        <v>63306.292500000003</v>
      </c>
      <c r="FX65" s="348">
        <f t="shared" si="2980"/>
        <v>66058.740000000005</v>
      </c>
      <c r="FY65" s="348">
        <f t="shared" si="2980"/>
        <v>68811.1875</v>
      </c>
      <c r="FZ65" s="348">
        <f t="shared" si="2980"/>
        <v>71563.635000000009</v>
      </c>
      <c r="GA65" s="348">
        <f t="shared" si="2980"/>
        <v>74316.082500000004</v>
      </c>
      <c r="GB65" s="348">
        <f t="shared" si="2980"/>
        <v>77068.53</v>
      </c>
      <c r="GC65" s="348">
        <f t="shared" si="2980"/>
        <v>79820.977500000008</v>
      </c>
      <c r="GD65" s="348">
        <f t="shared" si="2980"/>
        <v>82573.425000000003</v>
      </c>
      <c r="GE65" s="347">
        <f t="shared" ref="GE65:HI65" si="2981">+$AI$65*GE6</f>
        <v>2752.4474999999998</v>
      </c>
      <c r="GF65" s="348">
        <f t="shared" si="2981"/>
        <v>5504.8949999999995</v>
      </c>
      <c r="GG65" s="348">
        <f t="shared" si="2981"/>
        <v>8257.3424999999988</v>
      </c>
      <c r="GH65" s="348">
        <f t="shared" si="2981"/>
        <v>11009.789999999999</v>
      </c>
      <c r="GI65" s="348">
        <f t="shared" si="2981"/>
        <v>13762.237499999999</v>
      </c>
      <c r="GJ65" s="348">
        <f t="shared" si="2981"/>
        <v>16514.684999999998</v>
      </c>
      <c r="GK65" s="348">
        <f t="shared" si="2981"/>
        <v>19267.1325</v>
      </c>
      <c r="GL65" s="348">
        <f t="shared" si="2981"/>
        <v>22019.579999999998</v>
      </c>
      <c r="GM65" s="348">
        <f t="shared" si="2981"/>
        <v>24772.027499999997</v>
      </c>
      <c r="GN65" s="348">
        <f t="shared" si="2981"/>
        <v>27524.474999999999</v>
      </c>
      <c r="GO65" s="348">
        <f t="shared" si="2981"/>
        <v>30276.922499999997</v>
      </c>
      <c r="GP65" s="348">
        <f t="shared" si="2981"/>
        <v>33029.369999999995</v>
      </c>
      <c r="GQ65" s="348">
        <f t="shared" si="2981"/>
        <v>35781.817499999997</v>
      </c>
      <c r="GR65" s="348">
        <f t="shared" si="2981"/>
        <v>38534.264999999999</v>
      </c>
      <c r="GS65" s="348">
        <f t="shared" si="2981"/>
        <v>41286.712499999994</v>
      </c>
      <c r="GT65" s="348">
        <f t="shared" si="2981"/>
        <v>44039.159999999996</v>
      </c>
      <c r="GU65" s="348">
        <f t="shared" si="2981"/>
        <v>46791.607499999998</v>
      </c>
      <c r="GV65" s="348">
        <f t="shared" si="2981"/>
        <v>49544.054999999993</v>
      </c>
      <c r="GW65" s="348">
        <f t="shared" si="2981"/>
        <v>52296.502499999995</v>
      </c>
      <c r="GX65" s="348">
        <f t="shared" si="2981"/>
        <v>55048.95</v>
      </c>
      <c r="GY65" s="348">
        <f t="shared" si="2981"/>
        <v>57801.397499999992</v>
      </c>
      <c r="GZ65" s="348">
        <f t="shared" si="2981"/>
        <v>60553.844999999994</v>
      </c>
      <c r="HA65" s="348">
        <f t="shared" si="2981"/>
        <v>63306.292499999996</v>
      </c>
      <c r="HB65" s="348">
        <f t="shared" si="2981"/>
        <v>66058.739999999991</v>
      </c>
      <c r="HC65" s="348">
        <f t="shared" si="2981"/>
        <v>68811.1875</v>
      </c>
      <c r="HD65" s="348">
        <f t="shared" si="2981"/>
        <v>71563.634999999995</v>
      </c>
      <c r="HE65" s="348">
        <f t="shared" si="2981"/>
        <v>74316.08249999999</v>
      </c>
      <c r="HF65" s="348">
        <f t="shared" si="2981"/>
        <v>77068.53</v>
      </c>
      <c r="HG65" s="348">
        <f t="shared" si="2981"/>
        <v>79820.977499999994</v>
      </c>
      <c r="HH65" s="348">
        <f t="shared" si="2981"/>
        <v>82573.424999999988</v>
      </c>
      <c r="HI65" s="349">
        <f t="shared" si="2981"/>
        <v>85325.872499999998</v>
      </c>
      <c r="HJ65" s="347">
        <f t="shared" ref="HJ65:IM65" si="2982">+$AJ$65*HJ6</f>
        <v>3669.93</v>
      </c>
      <c r="HK65" s="348">
        <f t="shared" si="2982"/>
        <v>7339.86</v>
      </c>
      <c r="HL65" s="348">
        <f t="shared" si="2982"/>
        <v>11009.789999999999</v>
      </c>
      <c r="HM65" s="348">
        <f t="shared" si="2982"/>
        <v>14679.72</v>
      </c>
      <c r="HN65" s="348">
        <f t="shared" si="2982"/>
        <v>18349.649999999998</v>
      </c>
      <c r="HO65" s="348">
        <f t="shared" si="2982"/>
        <v>22019.579999999998</v>
      </c>
      <c r="HP65" s="348">
        <f t="shared" si="2982"/>
        <v>25689.51</v>
      </c>
      <c r="HQ65" s="348">
        <f t="shared" si="2982"/>
        <v>29359.439999999999</v>
      </c>
      <c r="HR65" s="348">
        <f t="shared" si="2982"/>
        <v>33029.369999999995</v>
      </c>
      <c r="HS65" s="348">
        <f t="shared" si="2982"/>
        <v>36699.299999999996</v>
      </c>
      <c r="HT65" s="348">
        <f t="shared" si="2982"/>
        <v>40369.229999999996</v>
      </c>
      <c r="HU65" s="348">
        <f t="shared" si="2982"/>
        <v>44039.159999999996</v>
      </c>
      <c r="HV65" s="348">
        <f t="shared" si="2982"/>
        <v>47709.09</v>
      </c>
      <c r="HW65" s="348">
        <f t="shared" si="2982"/>
        <v>51379.02</v>
      </c>
      <c r="HX65" s="348">
        <f t="shared" si="2982"/>
        <v>55048.95</v>
      </c>
      <c r="HY65" s="348">
        <f t="shared" si="2982"/>
        <v>58718.879999999997</v>
      </c>
      <c r="HZ65" s="348">
        <f t="shared" si="2982"/>
        <v>62388.81</v>
      </c>
      <c r="IA65" s="348">
        <f t="shared" si="2982"/>
        <v>66058.739999999991</v>
      </c>
      <c r="IB65" s="348">
        <f t="shared" si="2982"/>
        <v>69728.67</v>
      </c>
      <c r="IC65" s="348">
        <f t="shared" si="2982"/>
        <v>73398.599999999991</v>
      </c>
      <c r="ID65" s="348">
        <f t="shared" si="2982"/>
        <v>77068.53</v>
      </c>
      <c r="IE65" s="348">
        <f t="shared" si="2982"/>
        <v>80738.459999999992</v>
      </c>
      <c r="IF65" s="348">
        <f t="shared" si="2982"/>
        <v>84408.39</v>
      </c>
      <c r="IG65" s="348">
        <f t="shared" si="2982"/>
        <v>88078.319999999992</v>
      </c>
      <c r="IH65" s="348">
        <f t="shared" si="2982"/>
        <v>91748.25</v>
      </c>
      <c r="II65" s="348">
        <f t="shared" si="2982"/>
        <v>95418.18</v>
      </c>
      <c r="IJ65" s="348">
        <f t="shared" si="2982"/>
        <v>99088.11</v>
      </c>
      <c r="IK65" s="348">
        <f t="shared" si="2982"/>
        <v>102758.04</v>
      </c>
      <c r="IL65" s="348">
        <f t="shared" si="2982"/>
        <v>106427.97</v>
      </c>
      <c r="IM65" s="348">
        <f t="shared" si="2982"/>
        <v>110097.9</v>
      </c>
      <c r="IN65" s="347">
        <f t="shared" ref="IN65:JR65" si="2983">+$AK$65*IN6</f>
        <v>3669.93</v>
      </c>
      <c r="IO65" s="348">
        <f t="shared" si="2983"/>
        <v>7339.86</v>
      </c>
      <c r="IP65" s="348">
        <f t="shared" si="2983"/>
        <v>11009.789999999999</v>
      </c>
      <c r="IQ65" s="348">
        <f t="shared" si="2983"/>
        <v>14679.72</v>
      </c>
      <c r="IR65" s="348">
        <f t="shared" si="2983"/>
        <v>18349.649999999998</v>
      </c>
      <c r="IS65" s="348">
        <f t="shared" si="2983"/>
        <v>22019.579999999998</v>
      </c>
      <c r="IT65" s="348">
        <f t="shared" si="2983"/>
        <v>25689.51</v>
      </c>
      <c r="IU65" s="348">
        <f t="shared" si="2983"/>
        <v>29359.439999999999</v>
      </c>
      <c r="IV65" s="348">
        <f t="shared" si="2983"/>
        <v>33029.369999999995</v>
      </c>
      <c r="IW65" s="348">
        <f t="shared" si="2983"/>
        <v>36699.299999999996</v>
      </c>
      <c r="IX65" s="348">
        <f t="shared" si="2983"/>
        <v>40369.229999999996</v>
      </c>
      <c r="IY65" s="348">
        <f t="shared" si="2983"/>
        <v>44039.159999999996</v>
      </c>
      <c r="IZ65" s="348">
        <f t="shared" si="2983"/>
        <v>47709.09</v>
      </c>
      <c r="JA65" s="348">
        <f t="shared" si="2983"/>
        <v>51379.02</v>
      </c>
      <c r="JB65" s="348">
        <f t="shared" si="2983"/>
        <v>55048.95</v>
      </c>
      <c r="JC65" s="348">
        <f t="shared" si="2983"/>
        <v>58718.879999999997</v>
      </c>
      <c r="JD65" s="348">
        <f t="shared" si="2983"/>
        <v>62388.81</v>
      </c>
      <c r="JE65" s="348">
        <f t="shared" si="2983"/>
        <v>66058.739999999991</v>
      </c>
      <c r="JF65" s="348">
        <f t="shared" si="2983"/>
        <v>69728.67</v>
      </c>
      <c r="JG65" s="348">
        <f t="shared" si="2983"/>
        <v>73398.599999999991</v>
      </c>
      <c r="JH65" s="348">
        <f t="shared" si="2983"/>
        <v>77068.53</v>
      </c>
      <c r="JI65" s="348">
        <f t="shared" si="2983"/>
        <v>80738.459999999992</v>
      </c>
      <c r="JJ65" s="348">
        <f t="shared" si="2983"/>
        <v>84408.39</v>
      </c>
      <c r="JK65" s="348">
        <f t="shared" si="2983"/>
        <v>88078.319999999992</v>
      </c>
      <c r="JL65" s="348">
        <f t="shared" si="2983"/>
        <v>91748.25</v>
      </c>
      <c r="JM65" s="348">
        <f t="shared" si="2983"/>
        <v>95418.18</v>
      </c>
      <c r="JN65" s="348">
        <f t="shared" si="2983"/>
        <v>99088.11</v>
      </c>
      <c r="JO65" s="348">
        <f t="shared" si="2983"/>
        <v>102758.04</v>
      </c>
      <c r="JP65" s="348">
        <f t="shared" si="2983"/>
        <v>106427.97</v>
      </c>
      <c r="JQ65" s="348">
        <f t="shared" si="2983"/>
        <v>110097.9</v>
      </c>
      <c r="JR65" s="349">
        <f t="shared" si="2983"/>
        <v>113767.83</v>
      </c>
      <c r="JS65" s="347">
        <f t="shared" ref="JS65:KW65" si="2984">+$AL$65*JS6</f>
        <v>3669.93</v>
      </c>
      <c r="JT65" s="348">
        <f t="shared" si="2984"/>
        <v>7339.86</v>
      </c>
      <c r="JU65" s="348">
        <f t="shared" si="2984"/>
        <v>11009.789999999999</v>
      </c>
      <c r="JV65" s="348">
        <f t="shared" si="2984"/>
        <v>14679.72</v>
      </c>
      <c r="JW65" s="348">
        <f t="shared" si="2984"/>
        <v>18349.649999999998</v>
      </c>
      <c r="JX65" s="348">
        <f t="shared" si="2984"/>
        <v>22019.579999999998</v>
      </c>
      <c r="JY65" s="348">
        <f t="shared" si="2984"/>
        <v>25689.51</v>
      </c>
      <c r="JZ65" s="348">
        <f t="shared" si="2984"/>
        <v>29359.439999999999</v>
      </c>
      <c r="KA65" s="348">
        <f t="shared" si="2984"/>
        <v>33029.369999999995</v>
      </c>
      <c r="KB65" s="348">
        <f t="shared" si="2984"/>
        <v>36699.299999999996</v>
      </c>
      <c r="KC65" s="348">
        <f t="shared" si="2984"/>
        <v>40369.229999999996</v>
      </c>
      <c r="KD65" s="348">
        <f t="shared" si="2984"/>
        <v>44039.159999999996</v>
      </c>
      <c r="KE65" s="348">
        <f t="shared" si="2984"/>
        <v>47709.09</v>
      </c>
      <c r="KF65" s="348">
        <f t="shared" si="2984"/>
        <v>51379.02</v>
      </c>
      <c r="KG65" s="348">
        <f t="shared" si="2984"/>
        <v>55048.95</v>
      </c>
      <c r="KH65" s="348">
        <f t="shared" si="2984"/>
        <v>58718.879999999997</v>
      </c>
      <c r="KI65" s="348">
        <f t="shared" si="2984"/>
        <v>62388.81</v>
      </c>
      <c r="KJ65" s="348">
        <f t="shared" si="2984"/>
        <v>66058.739999999991</v>
      </c>
      <c r="KK65" s="348">
        <f t="shared" si="2984"/>
        <v>69728.67</v>
      </c>
      <c r="KL65" s="348">
        <f t="shared" si="2984"/>
        <v>73398.599999999991</v>
      </c>
      <c r="KM65" s="348">
        <f t="shared" si="2984"/>
        <v>77068.53</v>
      </c>
      <c r="KN65" s="348">
        <f t="shared" si="2984"/>
        <v>80738.459999999992</v>
      </c>
      <c r="KO65" s="348">
        <f t="shared" si="2984"/>
        <v>84408.39</v>
      </c>
      <c r="KP65" s="348">
        <f t="shared" si="2984"/>
        <v>88078.319999999992</v>
      </c>
      <c r="KQ65" s="348">
        <f t="shared" si="2984"/>
        <v>91748.25</v>
      </c>
      <c r="KR65" s="348">
        <f t="shared" si="2984"/>
        <v>95418.18</v>
      </c>
      <c r="KS65" s="348">
        <f t="shared" si="2984"/>
        <v>99088.11</v>
      </c>
      <c r="KT65" s="348">
        <f t="shared" si="2984"/>
        <v>102758.04</v>
      </c>
      <c r="KU65" s="348">
        <f t="shared" si="2984"/>
        <v>106427.97</v>
      </c>
      <c r="KV65" s="348">
        <f t="shared" si="2984"/>
        <v>110097.9</v>
      </c>
      <c r="KW65" s="349">
        <f t="shared" si="2984"/>
        <v>113767.83</v>
      </c>
      <c r="KX65" s="347">
        <f t="shared" ref="KX65:MA65" si="2985">+$AM$65*KX6</f>
        <v>3669.93</v>
      </c>
      <c r="KY65" s="348">
        <f t="shared" si="2985"/>
        <v>7339.86</v>
      </c>
      <c r="KZ65" s="348">
        <f t="shared" si="2985"/>
        <v>11009.789999999999</v>
      </c>
      <c r="LA65" s="348">
        <f t="shared" si="2985"/>
        <v>14679.72</v>
      </c>
      <c r="LB65" s="348">
        <f t="shared" si="2985"/>
        <v>18349.649999999998</v>
      </c>
      <c r="LC65" s="348">
        <f t="shared" si="2985"/>
        <v>22019.579999999998</v>
      </c>
      <c r="LD65" s="348">
        <f t="shared" si="2985"/>
        <v>25689.51</v>
      </c>
      <c r="LE65" s="348">
        <f t="shared" si="2985"/>
        <v>29359.439999999999</v>
      </c>
      <c r="LF65" s="348">
        <f t="shared" si="2985"/>
        <v>33029.369999999995</v>
      </c>
      <c r="LG65" s="348">
        <f t="shared" si="2985"/>
        <v>36699.299999999996</v>
      </c>
      <c r="LH65" s="348">
        <f t="shared" si="2985"/>
        <v>40369.229999999996</v>
      </c>
      <c r="LI65" s="348">
        <f t="shared" si="2985"/>
        <v>44039.159999999996</v>
      </c>
      <c r="LJ65" s="348">
        <f t="shared" si="2985"/>
        <v>47709.09</v>
      </c>
      <c r="LK65" s="348">
        <f t="shared" si="2985"/>
        <v>51379.02</v>
      </c>
      <c r="LL65" s="348">
        <f t="shared" si="2985"/>
        <v>55048.95</v>
      </c>
      <c r="LM65" s="348">
        <f t="shared" si="2985"/>
        <v>58718.879999999997</v>
      </c>
      <c r="LN65" s="348">
        <f t="shared" si="2985"/>
        <v>62388.81</v>
      </c>
      <c r="LO65" s="348">
        <f t="shared" si="2985"/>
        <v>66058.739999999991</v>
      </c>
      <c r="LP65" s="348">
        <f t="shared" si="2985"/>
        <v>69728.67</v>
      </c>
      <c r="LQ65" s="348">
        <f t="shared" si="2985"/>
        <v>73398.599999999991</v>
      </c>
      <c r="LR65" s="348">
        <f t="shared" si="2985"/>
        <v>77068.53</v>
      </c>
      <c r="LS65" s="348">
        <f t="shared" si="2985"/>
        <v>80738.459999999992</v>
      </c>
      <c r="LT65" s="348">
        <f t="shared" si="2985"/>
        <v>84408.39</v>
      </c>
      <c r="LU65" s="348">
        <f t="shared" si="2985"/>
        <v>88078.319999999992</v>
      </c>
      <c r="LV65" s="348">
        <f t="shared" si="2985"/>
        <v>91748.25</v>
      </c>
      <c r="LW65" s="348">
        <f t="shared" si="2985"/>
        <v>95418.18</v>
      </c>
      <c r="LX65" s="348">
        <f t="shared" si="2985"/>
        <v>99088.11</v>
      </c>
      <c r="LY65" s="348">
        <f t="shared" si="2985"/>
        <v>102758.04</v>
      </c>
      <c r="LZ65" s="348">
        <f t="shared" si="2985"/>
        <v>106427.97</v>
      </c>
      <c r="MA65" s="348">
        <f t="shared" si="2985"/>
        <v>110097.9</v>
      </c>
      <c r="MB65" s="347">
        <f t="shared" ref="MB65:NF65" si="2986">+$AN$65*MB6</f>
        <v>3669.93</v>
      </c>
      <c r="MC65" s="348">
        <f t="shared" si="2986"/>
        <v>7339.86</v>
      </c>
      <c r="MD65" s="348">
        <f t="shared" si="2986"/>
        <v>11009.789999999999</v>
      </c>
      <c r="ME65" s="348">
        <f t="shared" si="2986"/>
        <v>14679.72</v>
      </c>
      <c r="MF65" s="348">
        <f t="shared" si="2986"/>
        <v>18349.649999999998</v>
      </c>
      <c r="MG65" s="348">
        <f t="shared" si="2986"/>
        <v>22019.579999999998</v>
      </c>
      <c r="MH65" s="348">
        <f t="shared" si="2986"/>
        <v>25689.51</v>
      </c>
      <c r="MI65" s="348">
        <f t="shared" si="2986"/>
        <v>29359.439999999999</v>
      </c>
      <c r="MJ65" s="348">
        <f t="shared" si="2986"/>
        <v>33029.369999999995</v>
      </c>
      <c r="MK65" s="348">
        <f t="shared" si="2986"/>
        <v>36699.299999999996</v>
      </c>
      <c r="ML65" s="348">
        <f t="shared" si="2986"/>
        <v>40369.229999999996</v>
      </c>
      <c r="MM65" s="348">
        <f t="shared" si="2986"/>
        <v>44039.159999999996</v>
      </c>
      <c r="MN65" s="348">
        <f t="shared" si="2986"/>
        <v>47709.09</v>
      </c>
      <c r="MO65" s="348">
        <f t="shared" si="2986"/>
        <v>51379.02</v>
      </c>
      <c r="MP65" s="348">
        <f t="shared" si="2986"/>
        <v>55048.95</v>
      </c>
      <c r="MQ65" s="348">
        <f t="shared" si="2986"/>
        <v>58718.879999999997</v>
      </c>
      <c r="MR65" s="348">
        <f t="shared" si="2986"/>
        <v>62388.81</v>
      </c>
      <c r="MS65" s="348">
        <f t="shared" si="2986"/>
        <v>66058.739999999991</v>
      </c>
      <c r="MT65" s="348">
        <f t="shared" si="2986"/>
        <v>69728.67</v>
      </c>
      <c r="MU65" s="348">
        <f t="shared" si="2986"/>
        <v>73398.599999999991</v>
      </c>
      <c r="MV65" s="348">
        <f t="shared" si="2986"/>
        <v>77068.53</v>
      </c>
      <c r="MW65" s="348">
        <f t="shared" si="2986"/>
        <v>80738.459999999992</v>
      </c>
      <c r="MX65" s="348">
        <f t="shared" si="2986"/>
        <v>84408.39</v>
      </c>
      <c r="MY65" s="348">
        <f t="shared" si="2986"/>
        <v>88078.319999999992</v>
      </c>
      <c r="MZ65" s="348">
        <f t="shared" si="2986"/>
        <v>91748.25</v>
      </c>
      <c r="NA65" s="348">
        <f t="shared" si="2986"/>
        <v>95418.18</v>
      </c>
      <c r="NB65" s="348">
        <f t="shared" si="2986"/>
        <v>99088.11</v>
      </c>
      <c r="NC65" s="348">
        <f t="shared" si="2986"/>
        <v>102758.04</v>
      </c>
      <c r="ND65" s="348">
        <f t="shared" si="2986"/>
        <v>106427.97</v>
      </c>
      <c r="NE65" s="348">
        <f t="shared" si="2986"/>
        <v>110097.9</v>
      </c>
      <c r="NF65" s="348">
        <f t="shared" si="2986"/>
        <v>113767.83</v>
      </c>
      <c r="NG65" s="347">
        <f t="shared" ref="NG65:OP65" si="2987">+$AO$65*NG6</f>
        <v>3669.9300000000003</v>
      </c>
      <c r="NH65" s="348">
        <f t="shared" si="2987"/>
        <v>7339.8600000000006</v>
      </c>
      <c r="NI65" s="348">
        <f t="shared" si="2987"/>
        <v>11009.79</v>
      </c>
      <c r="NJ65" s="348">
        <f t="shared" si="2987"/>
        <v>14679.720000000001</v>
      </c>
      <c r="NK65" s="348">
        <f t="shared" si="2987"/>
        <v>18349.650000000001</v>
      </c>
      <c r="NL65" s="348">
        <f t="shared" si="2987"/>
        <v>22019.58</v>
      </c>
      <c r="NM65" s="348">
        <f t="shared" si="2987"/>
        <v>25689.510000000002</v>
      </c>
      <c r="NN65" s="348">
        <f t="shared" si="2987"/>
        <v>29359.440000000002</v>
      </c>
      <c r="NO65" s="348">
        <f t="shared" si="2987"/>
        <v>33029.370000000003</v>
      </c>
      <c r="NP65" s="348">
        <f t="shared" si="2987"/>
        <v>36699.300000000003</v>
      </c>
      <c r="NQ65" s="348">
        <f t="shared" si="2987"/>
        <v>40369.230000000003</v>
      </c>
      <c r="NR65" s="348">
        <f t="shared" si="2987"/>
        <v>44039.16</v>
      </c>
      <c r="NS65" s="348">
        <f t="shared" si="2987"/>
        <v>47709.090000000004</v>
      </c>
      <c r="NT65" s="348">
        <f t="shared" si="2987"/>
        <v>51379.020000000004</v>
      </c>
      <c r="NU65" s="348">
        <f t="shared" si="2987"/>
        <v>55048.950000000004</v>
      </c>
      <c r="NV65" s="348">
        <f t="shared" si="2987"/>
        <v>58718.880000000005</v>
      </c>
      <c r="NW65" s="348">
        <f t="shared" si="2987"/>
        <v>62388.810000000005</v>
      </c>
      <c r="NX65" s="348">
        <f t="shared" si="2987"/>
        <v>66058.740000000005</v>
      </c>
      <c r="NY65" s="348">
        <f t="shared" si="2987"/>
        <v>69728.670000000013</v>
      </c>
      <c r="NZ65" s="348">
        <f t="shared" si="2987"/>
        <v>73398.600000000006</v>
      </c>
      <c r="OA65" s="348">
        <f t="shared" si="2987"/>
        <v>77068.53</v>
      </c>
      <c r="OB65" s="348">
        <f t="shared" si="2987"/>
        <v>80738.460000000006</v>
      </c>
      <c r="OC65" s="348">
        <f t="shared" si="2987"/>
        <v>84408.390000000014</v>
      </c>
      <c r="OD65" s="348">
        <f t="shared" si="2987"/>
        <v>88078.32</v>
      </c>
      <c r="OE65" s="348">
        <f t="shared" si="2987"/>
        <v>91748.25</v>
      </c>
      <c r="OF65" s="348">
        <f t="shared" si="2987"/>
        <v>95418.180000000008</v>
      </c>
      <c r="OG65" s="348">
        <f t="shared" si="2987"/>
        <v>99088.110000000015</v>
      </c>
      <c r="OH65" s="348">
        <f t="shared" si="2987"/>
        <v>102758.04000000001</v>
      </c>
      <c r="OI65" s="348">
        <f t="shared" si="2987"/>
        <v>106427.97</v>
      </c>
      <c r="OJ65" s="348">
        <f t="shared" si="2987"/>
        <v>110097.90000000001</v>
      </c>
      <c r="OK65" s="348">
        <f t="shared" si="2987"/>
        <v>113767.83000000002</v>
      </c>
      <c r="OL65" s="348">
        <f t="shared" si="2987"/>
        <v>117437.76000000001</v>
      </c>
      <c r="OM65" s="348">
        <f t="shared" si="2987"/>
        <v>121107.69</v>
      </c>
      <c r="ON65" s="348">
        <f t="shared" si="2987"/>
        <v>124777.62000000001</v>
      </c>
      <c r="OO65" s="348">
        <f t="shared" si="2987"/>
        <v>128447.55000000002</v>
      </c>
      <c r="OP65" s="349">
        <f t="shared" si="2987"/>
        <v>132117.48000000001</v>
      </c>
      <c r="OQ65" s="348"/>
      <c r="OR65" s="348"/>
      <c r="OS65" s="348"/>
      <c r="OT65" s="348"/>
      <c r="OU65" s="348"/>
      <c r="OV65" s="348"/>
      <c r="OW65" s="348"/>
      <c r="OX65" s="348"/>
      <c r="OY65" s="348"/>
      <c r="OZ65" s="348"/>
      <c r="PA65" s="348"/>
      <c r="PB65" s="348"/>
      <c r="PC65" s="348"/>
      <c r="PD65" s="348"/>
      <c r="PE65" s="348"/>
      <c r="PF65" s="348"/>
      <c r="PG65" s="348"/>
      <c r="PH65" s="348"/>
      <c r="PI65" s="348"/>
      <c r="PJ65" s="348"/>
      <c r="PK65" s="348"/>
      <c r="PL65" s="348"/>
      <c r="PM65" s="348"/>
      <c r="PN65" s="348"/>
      <c r="PO65" s="348"/>
      <c r="PP65" s="348"/>
      <c r="PQ65" s="348"/>
      <c r="PR65" s="348"/>
      <c r="PS65" s="348"/>
      <c r="PT65" s="348"/>
      <c r="PU65" s="348"/>
      <c r="PV65" s="348"/>
      <c r="PW65" s="348"/>
      <c r="PX65" s="348"/>
      <c r="PY65" s="348"/>
      <c r="PZ65" s="348"/>
      <c r="QA65" s="348"/>
      <c r="QB65" s="348"/>
      <c r="QC65" s="348"/>
      <c r="QD65" s="348"/>
      <c r="QE65" s="348"/>
      <c r="QF65" s="348"/>
      <c r="QG65" s="348"/>
      <c r="QH65" s="348"/>
      <c r="QI65" s="348"/>
      <c r="QJ65" s="348"/>
      <c r="QK65" s="348"/>
      <c r="QL65" s="348"/>
      <c r="QM65" s="348"/>
      <c r="QN65" s="348"/>
      <c r="QO65" s="348"/>
      <c r="QP65" s="348"/>
      <c r="QQ65" s="348"/>
      <c r="QR65" s="348"/>
      <c r="QS65" s="348"/>
      <c r="QT65" s="348"/>
      <c r="QU65" s="348"/>
      <c r="QV65" s="348"/>
      <c r="QW65" s="348"/>
      <c r="QX65" s="348"/>
      <c r="QY65" s="348"/>
      <c r="QZ65" s="348"/>
      <c r="RA65" s="348"/>
      <c r="RB65" s="348"/>
      <c r="RC65" s="348"/>
      <c r="RD65" s="348"/>
      <c r="RE65" s="348"/>
      <c r="RF65" s="348"/>
      <c r="RG65" s="348"/>
      <c r="RH65" s="348"/>
      <c r="RI65" s="348"/>
      <c r="RJ65" s="348"/>
      <c r="RK65" s="348"/>
      <c r="RL65" s="348"/>
      <c r="RM65" s="348"/>
      <c r="RN65" s="348"/>
      <c r="RO65" s="348"/>
      <c r="RP65" s="348"/>
      <c r="RQ65" s="348"/>
      <c r="RR65" s="348"/>
      <c r="RS65" s="348"/>
      <c r="RT65" s="348"/>
      <c r="RU65" s="348"/>
      <c r="RV65" s="348"/>
      <c r="RW65" s="348"/>
      <c r="RX65" s="348"/>
      <c r="RY65" s="348"/>
      <c r="RZ65" s="348"/>
      <c r="SA65" s="348"/>
      <c r="SB65" s="348"/>
      <c r="SC65" s="348"/>
      <c r="SD65" s="348"/>
      <c r="SE65" s="348"/>
      <c r="SF65" s="348"/>
      <c r="SG65" s="348"/>
      <c r="SH65" s="348"/>
      <c r="SI65" s="348"/>
      <c r="SJ65" s="348"/>
      <c r="SK65" s="348"/>
      <c r="SL65" s="348"/>
      <c r="SM65" s="348"/>
      <c r="SN65" s="348"/>
      <c r="SO65" s="348"/>
      <c r="SP65" s="348"/>
      <c r="SQ65" s="348"/>
      <c r="SR65" s="348"/>
      <c r="SS65" s="348"/>
      <c r="ST65" s="348"/>
      <c r="SU65" s="348"/>
      <c r="SV65" s="348"/>
      <c r="SW65" s="348"/>
      <c r="SX65" s="348"/>
      <c r="SY65" s="348"/>
      <c r="SZ65" s="348"/>
      <c r="TA65" s="348"/>
      <c r="TB65" s="348"/>
      <c r="TC65" s="348"/>
      <c r="TD65" s="348"/>
      <c r="TE65" s="348"/>
      <c r="TF65" s="348"/>
      <c r="TG65" s="348"/>
      <c r="TH65" s="348"/>
      <c r="TI65" s="348"/>
      <c r="TJ65" s="348"/>
      <c r="TK65" s="348"/>
      <c r="TL65" s="348"/>
      <c r="TM65" s="348"/>
      <c r="TN65" s="348"/>
      <c r="TO65" s="348"/>
      <c r="TP65" s="348"/>
      <c r="TQ65" s="348"/>
      <c r="TR65" s="348"/>
      <c r="TS65" s="348"/>
      <c r="TT65" s="348"/>
      <c r="TU65" s="348"/>
      <c r="TV65" s="348"/>
      <c r="TW65" s="348"/>
      <c r="TX65" s="348"/>
      <c r="TY65" s="348"/>
      <c r="TZ65" s="348"/>
      <c r="UA65" s="348"/>
      <c r="UB65" s="348"/>
      <c r="UC65" s="348"/>
      <c r="UD65" s="348"/>
      <c r="UE65" s="348"/>
      <c r="UF65" s="348"/>
      <c r="UG65" s="348"/>
      <c r="UH65" s="348"/>
      <c r="UI65" s="348"/>
      <c r="UJ65" s="348"/>
      <c r="UK65" s="348"/>
      <c r="UL65" s="348"/>
      <c r="UM65" s="348"/>
      <c r="UN65" s="348"/>
      <c r="UO65" s="348"/>
      <c r="UP65" s="348"/>
      <c r="UQ65" s="348"/>
      <c r="UR65" s="348"/>
      <c r="US65" s="348"/>
      <c r="UT65" s="348"/>
      <c r="UU65" s="348"/>
      <c r="UV65" s="348"/>
      <c r="UW65" s="348"/>
      <c r="UX65" s="348"/>
      <c r="UY65" s="348"/>
      <c r="UZ65" s="348"/>
      <c r="VA65" s="348"/>
      <c r="VB65" s="348"/>
      <c r="VC65" s="348"/>
      <c r="VD65" s="348"/>
      <c r="VE65" s="348"/>
      <c r="VF65" s="348"/>
      <c r="VG65" s="348"/>
      <c r="VH65" s="348"/>
      <c r="VI65" s="348"/>
      <c r="VJ65" s="348"/>
      <c r="VK65" s="348"/>
      <c r="VL65" s="348"/>
      <c r="VM65" s="348"/>
      <c r="VN65" s="348"/>
      <c r="VO65" s="348"/>
      <c r="VP65" s="348"/>
      <c r="VQ65" s="348"/>
      <c r="VR65" s="348"/>
      <c r="VS65" s="348"/>
      <c r="VT65" s="348"/>
      <c r="VU65" s="348"/>
      <c r="VV65" s="348"/>
      <c r="VW65" s="348"/>
      <c r="VX65" s="348"/>
      <c r="VY65" s="348"/>
      <c r="VZ65" s="348"/>
      <c r="WA65" s="348"/>
      <c r="WB65" s="348"/>
      <c r="WC65" s="348"/>
      <c r="WD65" s="348"/>
      <c r="WE65" s="348"/>
      <c r="WF65" s="348"/>
      <c r="WG65" s="348"/>
      <c r="WH65" s="348"/>
      <c r="WI65" s="348"/>
      <c r="WJ65" s="348"/>
      <c r="WK65" s="348"/>
      <c r="WL65" s="348"/>
      <c r="WM65" s="348"/>
      <c r="WN65" s="348"/>
      <c r="WO65" s="348"/>
      <c r="WP65" s="348"/>
      <c r="WQ65" s="348"/>
      <c r="WR65" s="348"/>
      <c r="WS65" s="348"/>
      <c r="WT65" s="348"/>
      <c r="WU65" s="348"/>
      <c r="WV65" s="348"/>
      <c r="WW65" s="348"/>
      <c r="WX65" s="348"/>
      <c r="WY65" s="348"/>
      <c r="WZ65" s="348"/>
      <c r="XA65" s="348"/>
      <c r="XB65" s="348"/>
      <c r="XC65" s="348"/>
      <c r="XD65" s="348"/>
      <c r="XE65" s="348"/>
      <c r="XF65" s="348"/>
      <c r="XG65" s="348"/>
      <c r="XH65" s="348"/>
      <c r="XI65" s="348"/>
      <c r="XJ65" s="348"/>
      <c r="XK65" s="348"/>
      <c r="XL65" s="348"/>
      <c r="XM65" s="348"/>
      <c r="XN65" s="348"/>
      <c r="XO65" s="348"/>
      <c r="XP65" s="348"/>
      <c r="XQ65" s="348"/>
      <c r="XR65" s="348"/>
      <c r="XS65" s="348"/>
      <c r="XT65" s="348"/>
      <c r="XU65" s="348"/>
      <c r="XV65" s="348"/>
      <c r="XW65" s="348"/>
      <c r="XX65" s="348"/>
      <c r="XY65" s="348"/>
      <c r="XZ65" s="348"/>
      <c r="YA65" s="348"/>
      <c r="YB65" s="348"/>
      <c r="YC65" s="348"/>
      <c r="YD65" s="348"/>
      <c r="YE65" s="348"/>
      <c r="YF65" s="348"/>
      <c r="YG65" s="348"/>
      <c r="YH65" s="348"/>
      <c r="YI65" s="348"/>
      <c r="YJ65" s="348"/>
      <c r="YK65" s="348"/>
      <c r="YL65" s="348"/>
      <c r="YM65" s="348"/>
      <c r="YN65" s="348"/>
      <c r="YO65" s="348"/>
      <c r="YP65" s="348"/>
      <c r="YQ65" s="348"/>
      <c r="YR65" s="348"/>
      <c r="YS65" s="348"/>
      <c r="YT65" s="348"/>
      <c r="YU65" s="348"/>
      <c r="YV65" s="348"/>
      <c r="YW65" s="348"/>
      <c r="YX65" s="348"/>
      <c r="YY65" s="348"/>
      <c r="YZ65" s="348"/>
      <c r="ZA65" s="348"/>
      <c r="ZB65" s="348"/>
      <c r="ZC65" s="348"/>
      <c r="ZD65" s="348"/>
      <c r="ZE65" s="348"/>
      <c r="ZF65" s="348"/>
      <c r="ZG65" s="348"/>
      <c r="ZH65" s="348"/>
      <c r="ZI65" s="348"/>
      <c r="ZJ65" s="348"/>
      <c r="ZK65" s="348"/>
      <c r="ZL65" s="348"/>
      <c r="ZM65" s="348"/>
      <c r="ZN65" s="348"/>
      <c r="ZO65" s="348"/>
      <c r="ZP65" s="348"/>
      <c r="ZQ65" s="348"/>
      <c r="ZR65" s="348"/>
      <c r="ZS65" s="348"/>
      <c r="ZT65" s="348"/>
      <c r="ZU65" s="348"/>
      <c r="ZV65" s="348"/>
      <c r="ZW65" s="348"/>
      <c r="ZX65" s="348"/>
      <c r="ZY65" s="348"/>
      <c r="ZZ65" s="348"/>
      <c r="AAA65" s="348"/>
      <c r="AAB65" s="348"/>
      <c r="AAC65" s="348"/>
      <c r="AAD65" s="348"/>
      <c r="AAE65" s="348"/>
      <c r="AAF65" s="348"/>
      <c r="AAG65" s="348"/>
      <c r="AAH65" s="348"/>
      <c r="AAI65" s="348"/>
      <c r="AAJ65" s="348"/>
      <c r="AAK65" s="348"/>
      <c r="AAL65" s="348"/>
      <c r="AAM65" s="348"/>
      <c r="AAN65" s="348"/>
      <c r="AAO65" s="348"/>
      <c r="AAP65" s="348"/>
      <c r="AAQ65" s="348"/>
      <c r="AAR65" s="348"/>
      <c r="AAS65" s="348"/>
      <c r="AAT65" s="348"/>
      <c r="AAU65" s="348"/>
      <c r="AAV65" s="348"/>
      <c r="AAW65" s="348"/>
      <c r="AAX65" s="348"/>
      <c r="AAY65" s="348"/>
      <c r="AAZ65" s="348"/>
      <c r="ABA65" s="348"/>
      <c r="ABB65" s="348"/>
      <c r="ABC65" s="348"/>
      <c r="ABD65" s="348"/>
      <c r="ABE65" s="348"/>
      <c r="ABF65" s="348"/>
      <c r="ABG65" s="348"/>
      <c r="ABH65" s="348"/>
      <c r="ABI65" s="348"/>
      <c r="ABJ65" s="348"/>
      <c r="ABK65" s="348"/>
      <c r="ABL65" s="348"/>
      <c r="ABM65" s="348"/>
      <c r="ABN65" s="348"/>
      <c r="ABO65" s="348"/>
      <c r="ABP65" s="348"/>
      <c r="ABQ65" s="348"/>
      <c r="ABR65" s="348"/>
      <c r="ABS65" s="348"/>
      <c r="ABT65" s="348"/>
      <c r="ABU65" s="348"/>
      <c r="ABV65" s="348"/>
      <c r="ABW65" s="348"/>
      <c r="ABX65" s="348"/>
      <c r="ABY65" s="348"/>
      <c r="ABZ65" s="348"/>
      <c r="ACA65" s="348"/>
      <c r="ACB65" s="348"/>
      <c r="ACC65" s="348"/>
      <c r="ACD65" s="348"/>
      <c r="ACE65" s="348"/>
      <c r="ACF65" s="348"/>
      <c r="ACG65" s="348"/>
      <c r="ACH65" s="348"/>
      <c r="ACI65" s="348"/>
      <c r="ACJ65" s="348"/>
      <c r="ACK65" s="348"/>
      <c r="ACL65" s="348"/>
      <c r="ACM65" s="348"/>
      <c r="ACN65" s="348"/>
      <c r="ACO65" s="348"/>
      <c r="ACP65" s="348"/>
      <c r="ACQ65" s="348"/>
    </row>
    <row r="66" spans="1:771" x14ac:dyDescent="0.2">
      <c r="A66" s="1" t="s">
        <v>137</v>
      </c>
      <c r="B66" s="347">
        <f>+B85-B47</f>
        <v>4125.875</v>
      </c>
      <c r="C66" s="348">
        <f t="shared" ref="C66:M66" si="2988">+C85-C47</f>
        <v>5116.085</v>
      </c>
      <c r="D66" s="348">
        <f t="shared" si="2988"/>
        <v>4620.9800000000005</v>
      </c>
      <c r="E66" s="348">
        <f t="shared" si="2988"/>
        <v>7409.8841852749993</v>
      </c>
      <c r="F66" s="348">
        <f t="shared" si="2988"/>
        <v>7426.5750000000007</v>
      </c>
      <c r="G66" s="348">
        <f t="shared" si="2988"/>
        <v>7674.1275000000005</v>
      </c>
      <c r="H66" s="348">
        <f t="shared" si="2988"/>
        <v>9902.1</v>
      </c>
      <c r="I66" s="348">
        <f t="shared" si="2988"/>
        <v>10232.17</v>
      </c>
      <c r="J66" s="348">
        <f t="shared" si="2988"/>
        <v>10232.17</v>
      </c>
      <c r="K66" s="348">
        <f t="shared" si="2988"/>
        <v>9902.1</v>
      </c>
      <c r="L66" s="348">
        <f t="shared" si="2988"/>
        <v>10232.17</v>
      </c>
      <c r="M66" s="349">
        <f t="shared" si="2988"/>
        <v>11882.52</v>
      </c>
      <c r="N66" s="347">
        <f t="shared" si="2957"/>
        <v>13862.939999999999</v>
      </c>
      <c r="O66" s="348">
        <f t="shared" si="2958"/>
        <v>22510.586685275</v>
      </c>
      <c r="P66" s="348">
        <f t="shared" si="2959"/>
        <v>30366.440000000002</v>
      </c>
      <c r="Q66" s="348">
        <f t="shared" si="2960"/>
        <v>32016.79</v>
      </c>
      <c r="R66" s="347">
        <f>+SUM($B$66:B66)</f>
        <v>4125.875</v>
      </c>
      <c r="S66" s="348">
        <f>+SUM($B$66:C66)</f>
        <v>9241.9599999999991</v>
      </c>
      <c r="T66" s="348">
        <f>+SUM($B$66:D66)</f>
        <v>13862.939999999999</v>
      </c>
      <c r="U66" s="348">
        <f>+SUM($B$66:E66)</f>
        <v>21272.824185275</v>
      </c>
      <c r="V66" s="348">
        <f>+SUM($B$66:F66)</f>
        <v>28699.399185275</v>
      </c>
      <c r="W66" s="348">
        <f>+SUM($B$66:G66)</f>
        <v>36373.526685274999</v>
      </c>
      <c r="X66" s="348">
        <f>+SUM($B$66:H66)</f>
        <v>46275.626685274998</v>
      </c>
      <c r="Y66" s="348">
        <f>+SUM($B$66:I66)</f>
        <v>56507.796685274996</v>
      </c>
      <c r="Z66" s="348">
        <f>+SUM($B$66:J66)</f>
        <v>66739.966685274994</v>
      </c>
      <c r="AA66" s="348">
        <f>+SUM($B$66:K66)</f>
        <v>76642.066685275</v>
      </c>
      <c r="AB66" s="348">
        <f>+SUM($B$66:L66)</f>
        <v>86874.236685274998</v>
      </c>
      <c r="AC66" s="349">
        <f>+SUM($B$66:M66)</f>
        <v>98756.756685275002</v>
      </c>
      <c r="AD66" s="334">
        <f>+B66/AD6</f>
        <v>165.035</v>
      </c>
      <c r="AE66" s="334">
        <f t="shared" ref="AE66:AO66" si="2989">+C66/AE6</f>
        <v>165.035</v>
      </c>
      <c r="AF66" s="334">
        <f t="shared" si="2989"/>
        <v>165.03500000000003</v>
      </c>
      <c r="AG66" s="334">
        <f t="shared" si="2989"/>
        <v>239.02852210564512</v>
      </c>
      <c r="AH66" s="334">
        <f t="shared" si="2989"/>
        <v>247.55250000000004</v>
      </c>
      <c r="AI66" s="334">
        <f t="shared" si="2989"/>
        <v>247.55250000000001</v>
      </c>
      <c r="AJ66" s="334">
        <f t="shared" si="2989"/>
        <v>330.07</v>
      </c>
      <c r="AK66" s="334">
        <f t="shared" si="2989"/>
        <v>330.07</v>
      </c>
      <c r="AL66" s="334">
        <f t="shared" si="2989"/>
        <v>330.07</v>
      </c>
      <c r="AM66" s="334">
        <f t="shared" si="2989"/>
        <v>330.07</v>
      </c>
      <c r="AN66" s="334">
        <f t="shared" si="2989"/>
        <v>330.07</v>
      </c>
      <c r="AO66" s="334">
        <f t="shared" si="2989"/>
        <v>330.07</v>
      </c>
      <c r="AP66" s="347">
        <f>+$AD$66*AP6</f>
        <v>165.035</v>
      </c>
      <c r="AQ66" s="348">
        <f t="shared" ref="AQ66:BN66" si="2990">+$AD$66*AQ6</f>
        <v>330.07</v>
      </c>
      <c r="AR66" s="348">
        <f t="shared" si="2990"/>
        <v>495.10500000000002</v>
      </c>
      <c r="AS66" s="348">
        <f t="shared" si="2990"/>
        <v>660.14</v>
      </c>
      <c r="AT66" s="348">
        <f t="shared" si="2990"/>
        <v>825.17499999999995</v>
      </c>
      <c r="AU66" s="348">
        <f t="shared" si="2990"/>
        <v>990.21</v>
      </c>
      <c r="AV66" s="348">
        <f t="shared" si="2990"/>
        <v>1155.2449999999999</v>
      </c>
      <c r="AW66" s="348">
        <f t="shared" si="2990"/>
        <v>1320.28</v>
      </c>
      <c r="AX66" s="348">
        <f t="shared" si="2990"/>
        <v>1485.3150000000001</v>
      </c>
      <c r="AY66" s="348">
        <f t="shared" si="2990"/>
        <v>1650.35</v>
      </c>
      <c r="AZ66" s="348">
        <f t="shared" si="2990"/>
        <v>1815.385</v>
      </c>
      <c r="BA66" s="348">
        <f t="shared" si="2990"/>
        <v>1980.42</v>
      </c>
      <c r="BB66" s="348">
        <f t="shared" si="2990"/>
        <v>2145.4549999999999</v>
      </c>
      <c r="BC66" s="348">
        <f t="shared" si="2990"/>
        <v>2310.4899999999998</v>
      </c>
      <c r="BD66" s="348">
        <f t="shared" si="2990"/>
        <v>2475.5250000000001</v>
      </c>
      <c r="BE66" s="348">
        <f t="shared" si="2990"/>
        <v>2640.56</v>
      </c>
      <c r="BF66" s="348">
        <f t="shared" si="2990"/>
        <v>2805.5949999999998</v>
      </c>
      <c r="BG66" s="348">
        <f t="shared" si="2990"/>
        <v>2970.63</v>
      </c>
      <c r="BH66" s="348">
        <f t="shared" si="2990"/>
        <v>3135.665</v>
      </c>
      <c r="BI66" s="348">
        <f t="shared" si="2990"/>
        <v>3300.7</v>
      </c>
      <c r="BJ66" s="348">
        <f t="shared" si="2990"/>
        <v>3465.7350000000001</v>
      </c>
      <c r="BK66" s="348">
        <f t="shared" si="2990"/>
        <v>3630.77</v>
      </c>
      <c r="BL66" s="348">
        <f t="shared" si="2990"/>
        <v>3795.8049999999998</v>
      </c>
      <c r="BM66" s="348">
        <f t="shared" si="2990"/>
        <v>3960.84</v>
      </c>
      <c r="BN66" s="349">
        <f t="shared" si="2990"/>
        <v>4125.875</v>
      </c>
      <c r="BO66" s="347">
        <f t="shared" ref="BO66:CS66" si="2991">+$AE$66*BO6</f>
        <v>165.035</v>
      </c>
      <c r="BP66" s="348">
        <f t="shared" si="2991"/>
        <v>330.07</v>
      </c>
      <c r="BQ66" s="348">
        <f t="shared" si="2991"/>
        <v>495.10500000000002</v>
      </c>
      <c r="BR66" s="348">
        <f t="shared" si="2991"/>
        <v>660.14</v>
      </c>
      <c r="BS66" s="348">
        <f t="shared" si="2991"/>
        <v>825.17499999999995</v>
      </c>
      <c r="BT66" s="348">
        <f t="shared" si="2991"/>
        <v>990.21</v>
      </c>
      <c r="BU66" s="348">
        <f t="shared" si="2991"/>
        <v>1155.2449999999999</v>
      </c>
      <c r="BV66" s="348">
        <f t="shared" si="2991"/>
        <v>1320.28</v>
      </c>
      <c r="BW66" s="348">
        <f t="shared" si="2991"/>
        <v>1485.3150000000001</v>
      </c>
      <c r="BX66" s="348">
        <f t="shared" si="2991"/>
        <v>1650.35</v>
      </c>
      <c r="BY66" s="348">
        <f t="shared" si="2991"/>
        <v>1815.385</v>
      </c>
      <c r="BZ66" s="348">
        <f t="shared" si="2991"/>
        <v>1980.42</v>
      </c>
      <c r="CA66" s="348">
        <f t="shared" si="2991"/>
        <v>2145.4549999999999</v>
      </c>
      <c r="CB66" s="348">
        <f t="shared" si="2991"/>
        <v>2310.4899999999998</v>
      </c>
      <c r="CC66" s="348">
        <f t="shared" si="2991"/>
        <v>2475.5250000000001</v>
      </c>
      <c r="CD66" s="348">
        <f t="shared" si="2991"/>
        <v>2640.56</v>
      </c>
      <c r="CE66" s="348">
        <f t="shared" si="2991"/>
        <v>2805.5949999999998</v>
      </c>
      <c r="CF66" s="348">
        <f t="shared" si="2991"/>
        <v>2970.63</v>
      </c>
      <c r="CG66" s="348">
        <f t="shared" si="2991"/>
        <v>3135.665</v>
      </c>
      <c r="CH66" s="348">
        <f t="shared" si="2991"/>
        <v>3300.7</v>
      </c>
      <c r="CI66" s="348">
        <f t="shared" si="2991"/>
        <v>3465.7350000000001</v>
      </c>
      <c r="CJ66" s="348">
        <f t="shared" si="2991"/>
        <v>3630.77</v>
      </c>
      <c r="CK66" s="348">
        <f t="shared" si="2991"/>
        <v>3795.8049999999998</v>
      </c>
      <c r="CL66" s="348">
        <f t="shared" si="2991"/>
        <v>3960.84</v>
      </c>
      <c r="CM66" s="348">
        <f t="shared" si="2991"/>
        <v>4125.875</v>
      </c>
      <c r="CN66" s="348">
        <f t="shared" si="2991"/>
        <v>4290.91</v>
      </c>
      <c r="CO66" s="348">
        <f t="shared" si="2991"/>
        <v>4455.9449999999997</v>
      </c>
      <c r="CP66" s="348">
        <f t="shared" si="2991"/>
        <v>4620.9799999999996</v>
      </c>
      <c r="CQ66" s="348">
        <f t="shared" si="2991"/>
        <v>4786.0150000000003</v>
      </c>
      <c r="CR66" s="348">
        <f t="shared" si="2991"/>
        <v>4951.05</v>
      </c>
      <c r="CS66" s="348">
        <f t="shared" si="2991"/>
        <v>5116.085</v>
      </c>
      <c r="CT66" s="347">
        <f t="shared" ref="CT66:DU66" si="2992">+$AF$66*CT6</f>
        <v>165.03500000000003</v>
      </c>
      <c r="CU66" s="348">
        <f t="shared" si="2992"/>
        <v>330.07000000000005</v>
      </c>
      <c r="CV66" s="348">
        <f t="shared" si="2992"/>
        <v>495.10500000000008</v>
      </c>
      <c r="CW66" s="348">
        <f t="shared" si="2992"/>
        <v>660.1400000000001</v>
      </c>
      <c r="CX66" s="348">
        <f t="shared" si="2992"/>
        <v>825.17500000000018</v>
      </c>
      <c r="CY66" s="348">
        <f t="shared" si="2992"/>
        <v>990.21000000000015</v>
      </c>
      <c r="CZ66" s="348">
        <f t="shared" si="2992"/>
        <v>1155.2450000000001</v>
      </c>
      <c r="DA66" s="348">
        <f t="shared" si="2992"/>
        <v>1320.2800000000002</v>
      </c>
      <c r="DB66" s="348">
        <f t="shared" si="2992"/>
        <v>1485.3150000000003</v>
      </c>
      <c r="DC66" s="348">
        <f t="shared" si="2992"/>
        <v>1650.3500000000004</v>
      </c>
      <c r="DD66" s="348">
        <f t="shared" si="2992"/>
        <v>1815.3850000000002</v>
      </c>
      <c r="DE66" s="348">
        <f t="shared" si="2992"/>
        <v>1980.4200000000003</v>
      </c>
      <c r="DF66" s="348">
        <f t="shared" si="2992"/>
        <v>2145.4550000000004</v>
      </c>
      <c r="DG66" s="348">
        <f t="shared" si="2992"/>
        <v>2310.4900000000002</v>
      </c>
      <c r="DH66" s="348">
        <f t="shared" si="2992"/>
        <v>2475.5250000000005</v>
      </c>
      <c r="DI66" s="348">
        <f t="shared" si="2992"/>
        <v>2640.5600000000004</v>
      </c>
      <c r="DJ66" s="348">
        <f t="shared" si="2992"/>
        <v>2805.5950000000003</v>
      </c>
      <c r="DK66" s="348">
        <f t="shared" si="2992"/>
        <v>2970.6300000000006</v>
      </c>
      <c r="DL66" s="348">
        <f t="shared" si="2992"/>
        <v>3135.6650000000004</v>
      </c>
      <c r="DM66" s="348">
        <f t="shared" si="2992"/>
        <v>3300.7000000000007</v>
      </c>
      <c r="DN66" s="348">
        <f t="shared" si="2992"/>
        <v>3465.7350000000006</v>
      </c>
      <c r="DO66" s="348">
        <f t="shared" si="2992"/>
        <v>3630.7700000000004</v>
      </c>
      <c r="DP66" s="348">
        <f t="shared" si="2992"/>
        <v>3795.8050000000007</v>
      </c>
      <c r="DQ66" s="348">
        <f t="shared" si="2992"/>
        <v>3960.8400000000006</v>
      </c>
      <c r="DR66" s="348">
        <f t="shared" si="2992"/>
        <v>4125.8750000000009</v>
      </c>
      <c r="DS66" s="348">
        <f t="shared" si="2992"/>
        <v>4290.9100000000008</v>
      </c>
      <c r="DT66" s="348">
        <f t="shared" si="2992"/>
        <v>4455.9450000000006</v>
      </c>
      <c r="DU66" s="348">
        <f t="shared" si="2992"/>
        <v>4620.9800000000005</v>
      </c>
      <c r="DV66" s="347">
        <f t="shared" ref="DV66:EZ66" si="2993">+$AG$66*DV6</f>
        <v>239.02852210564512</v>
      </c>
      <c r="DW66" s="348">
        <f t="shared" si="2993"/>
        <v>478.05704421129025</v>
      </c>
      <c r="DX66" s="348">
        <f t="shared" si="2993"/>
        <v>717.08556631693534</v>
      </c>
      <c r="DY66" s="348">
        <f t="shared" si="2993"/>
        <v>956.11408842258049</v>
      </c>
      <c r="DZ66" s="348">
        <f t="shared" si="2993"/>
        <v>1195.1426105282255</v>
      </c>
      <c r="EA66" s="348">
        <f t="shared" si="2993"/>
        <v>1434.1711326338707</v>
      </c>
      <c r="EB66" s="348">
        <f t="shared" si="2993"/>
        <v>1673.1996547395158</v>
      </c>
      <c r="EC66" s="348">
        <f t="shared" si="2993"/>
        <v>1912.228176845161</v>
      </c>
      <c r="ED66" s="348">
        <f t="shared" si="2993"/>
        <v>2151.2566989508059</v>
      </c>
      <c r="EE66" s="348">
        <f t="shared" si="2993"/>
        <v>2390.2852210564511</v>
      </c>
      <c r="EF66" s="348">
        <f t="shared" si="2993"/>
        <v>2629.3137431620962</v>
      </c>
      <c r="EG66" s="348">
        <f t="shared" si="2993"/>
        <v>2868.3422652677414</v>
      </c>
      <c r="EH66" s="348">
        <f t="shared" si="2993"/>
        <v>3107.3707873733865</v>
      </c>
      <c r="EI66" s="348">
        <f t="shared" si="2993"/>
        <v>3346.3993094790317</v>
      </c>
      <c r="EJ66" s="348">
        <f t="shared" si="2993"/>
        <v>3585.4278315846768</v>
      </c>
      <c r="EK66" s="348">
        <f t="shared" si="2993"/>
        <v>3824.456353690322</v>
      </c>
      <c r="EL66" s="348">
        <f t="shared" si="2993"/>
        <v>4063.4848757959671</v>
      </c>
      <c r="EM66" s="348">
        <f t="shared" si="2993"/>
        <v>4302.5133979016118</v>
      </c>
      <c r="EN66" s="348">
        <f t="shared" si="2993"/>
        <v>4541.5419200072574</v>
      </c>
      <c r="EO66" s="348">
        <f t="shared" si="2993"/>
        <v>4780.5704421129021</v>
      </c>
      <c r="EP66" s="348">
        <f t="shared" si="2993"/>
        <v>5019.5989642185477</v>
      </c>
      <c r="EQ66" s="348">
        <f t="shared" si="2993"/>
        <v>5258.6274863241924</v>
      </c>
      <c r="ER66" s="348">
        <f t="shared" si="2993"/>
        <v>5497.656008429838</v>
      </c>
      <c r="ES66" s="348">
        <f t="shared" si="2993"/>
        <v>5736.6845305354827</v>
      </c>
      <c r="ET66" s="348">
        <f t="shared" si="2993"/>
        <v>5975.7130526411283</v>
      </c>
      <c r="EU66" s="348">
        <f t="shared" si="2993"/>
        <v>6214.741574746773</v>
      </c>
      <c r="EV66" s="348">
        <f t="shared" si="2993"/>
        <v>6453.7700968524186</v>
      </c>
      <c r="EW66" s="348">
        <f t="shared" si="2993"/>
        <v>6692.7986189580633</v>
      </c>
      <c r="EX66" s="348">
        <f t="shared" si="2993"/>
        <v>6931.827141063709</v>
      </c>
      <c r="EY66" s="348">
        <f t="shared" si="2993"/>
        <v>7170.8556631693536</v>
      </c>
      <c r="EZ66" s="348">
        <f t="shared" si="2993"/>
        <v>7409.8841852749993</v>
      </c>
      <c r="FA66" s="347">
        <f t="shared" ref="FA66:GD66" si="2994">+$AH$66*FA6</f>
        <v>247.55250000000004</v>
      </c>
      <c r="FB66" s="348">
        <f t="shared" si="2994"/>
        <v>495.10500000000008</v>
      </c>
      <c r="FC66" s="348">
        <f t="shared" si="2994"/>
        <v>742.65750000000014</v>
      </c>
      <c r="FD66" s="348">
        <f t="shared" si="2994"/>
        <v>990.21000000000015</v>
      </c>
      <c r="FE66" s="348">
        <f t="shared" si="2994"/>
        <v>1237.7625000000003</v>
      </c>
      <c r="FF66" s="348">
        <f t="shared" si="2994"/>
        <v>1485.3150000000003</v>
      </c>
      <c r="FG66" s="348">
        <f t="shared" si="2994"/>
        <v>1732.8675000000003</v>
      </c>
      <c r="FH66" s="348">
        <f t="shared" si="2994"/>
        <v>1980.4200000000003</v>
      </c>
      <c r="FI66" s="348">
        <f t="shared" si="2994"/>
        <v>2227.9725000000003</v>
      </c>
      <c r="FJ66" s="348">
        <f t="shared" si="2994"/>
        <v>2475.5250000000005</v>
      </c>
      <c r="FK66" s="348">
        <f t="shared" si="2994"/>
        <v>2723.0775000000003</v>
      </c>
      <c r="FL66" s="348">
        <f t="shared" si="2994"/>
        <v>2970.6300000000006</v>
      </c>
      <c r="FM66" s="348">
        <f t="shared" si="2994"/>
        <v>3218.1825000000003</v>
      </c>
      <c r="FN66" s="348">
        <f t="shared" si="2994"/>
        <v>3465.7350000000006</v>
      </c>
      <c r="FO66" s="348">
        <f t="shared" si="2994"/>
        <v>3713.2875000000004</v>
      </c>
      <c r="FP66" s="348">
        <f t="shared" si="2994"/>
        <v>3960.8400000000006</v>
      </c>
      <c r="FQ66" s="348">
        <f t="shared" si="2994"/>
        <v>4208.3925000000008</v>
      </c>
      <c r="FR66" s="348">
        <f t="shared" si="2994"/>
        <v>4455.9450000000006</v>
      </c>
      <c r="FS66" s="348">
        <f t="shared" si="2994"/>
        <v>4703.4975000000004</v>
      </c>
      <c r="FT66" s="348">
        <f t="shared" si="2994"/>
        <v>4951.0500000000011</v>
      </c>
      <c r="FU66" s="348">
        <f t="shared" si="2994"/>
        <v>5198.6025000000009</v>
      </c>
      <c r="FV66" s="348">
        <f t="shared" si="2994"/>
        <v>5446.1550000000007</v>
      </c>
      <c r="FW66" s="348">
        <f t="shared" si="2994"/>
        <v>5693.7075000000004</v>
      </c>
      <c r="FX66" s="348">
        <f t="shared" si="2994"/>
        <v>5941.2600000000011</v>
      </c>
      <c r="FY66" s="348">
        <f t="shared" si="2994"/>
        <v>6188.8125000000009</v>
      </c>
      <c r="FZ66" s="348">
        <f t="shared" si="2994"/>
        <v>6436.3650000000007</v>
      </c>
      <c r="GA66" s="348">
        <f t="shared" si="2994"/>
        <v>6683.9175000000014</v>
      </c>
      <c r="GB66" s="348">
        <f t="shared" si="2994"/>
        <v>6931.4700000000012</v>
      </c>
      <c r="GC66" s="348">
        <f t="shared" si="2994"/>
        <v>7179.0225000000009</v>
      </c>
      <c r="GD66" s="348">
        <f t="shared" si="2994"/>
        <v>7426.5750000000007</v>
      </c>
      <c r="GE66" s="347">
        <f t="shared" ref="GE66:HI66" si="2995">+$AI$66*GE6</f>
        <v>247.55250000000001</v>
      </c>
      <c r="GF66" s="348">
        <f t="shared" si="2995"/>
        <v>495.10500000000002</v>
      </c>
      <c r="GG66" s="348">
        <f t="shared" si="2995"/>
        <v>742.65750000000003</v>
      </c>
      <c r="GH66" s="348">
        <f t="shared" si="2995"/>
        <v>990.21</v>
      </c>
      <c r="GI66" s="348">
        <f t="shared" si="2995"/>
        <v>1237.7625</v>
      </c>
      <c r="GJ66" s="348">
        <f t="shared" si="2995"/>
        <v>1485.3150000000001</v>
      </c>
      <c r="GK66" s="348">
        <f t="shared" si="2995"/>
        <v>1732.8675000000001</v>
      </c>
      <c r="GL66" s="348">
        <f t="shared" si="2995"/>
        <v>1980.42</v>
      </c>
      <c r="GM66" s="348">
        <f t="shared" si="2995"/>
        <v>2227.9724999999999</v>
      </c>
      <c r="GN66" s="348">
        <f t="shared" si="2995"/>
        <v>2475.5250000000001</v>
      </c>
      <c r="GO66" s="348">
        <f t="shared" si="2995"/>
        <v>2723.0775000000003</v>
      </c>
      <c r="GP66" s="348">
        <f t="shared" si="2995"/>
        <v>2970.63</v>
      </c>
      <c r="GQ66" s="348">
        <f t="shared" si="2995"/>
        <v>3218.1824999999999</v>
      </c>
      <c r="GR66" s="348">
        <f t="shared" si="2995"/>
        <v>3465.7350000000001</v>
      </c>
      <c r="GS66" s="348">
        <f t="shared" si="2995"/>
        <v>3713.2875000000004</v>
      </c>
      <c r="GT66" s="348">
        <f t="shared" si="2995"/>
        <v>3960.84</v>
      </c>
      <c r="GU66" s="348">
        <f t="shared" si="2995"/>
        <v>4208.3924999999999</v>
      </c>
      <c r="GV66" s="348">
        <f t="shared" si="2995"/>
        <v>4455.9449999999997</v>
      </c>
      <c r="GW66" s="348">
        <f t="shared" si="2995"/>
        <v>4703.4975000000004</v>
      </c>
      <c r="GX66" s="348">
        <f t="shared" si="2995"/>
        <v>4951.05</v>
      </c>
      <c r="GY66" s="348">
        <f t="shared" si="2995"/>
        <v>5198.6025</v>
      </c>
      <c r="GZ66" s="348">
        <f t="shared" si="2995"/>
        <v>5446.1550000000007</v>
      </c>
      <c r="HA66" s="348">
        <f t="shared" si="2995"/>
        <v>5693.7075000000004</v>
      </c>
      <c r="HB66" s="348">
        <f t="shared" si="2995"/>
        <v>5941.26</v>
      </c>
      <c r="HC66" s="348">
        <f t="shared" si="2995"/>
        <v>6188.8125</v>
      </c>
      <c r="HD66" s="348">
        <f t="shared" si="2995"/>
        <v>6436.3649999999998</v>
      </c>
      <c r="HE66" s="348">
        <f t="shared" si="2995"/>
        <v>6683.9175000000005</v>
      </c>
      <c r="HF66" s="348">
        <f t="shared" si="2995"/>
        <v>6931.47</v>
      </c>
      <c r="HG66" s="348">
        <f t="shared" si="2995"/>
        <v>7179.0225</v>
      </c>
      <c r="HH66" s="348">
        <f t="shared" si="2995"/>
        <v>7426.5750000000007</v>
      </c>
      <c r="HI66" s="349">
        <f t="shared" si="2995"/>
        <v>7674.1275000000005</v>
      </c>
      <c r="HJ66" s="347">
        <f t="shared" ref="HJ66:IM66" si="2996">+$AJ$66*HJ6</f>
        <v>330.07</v>
      </c>
      <c r="HK66" s="348">
        <f t="shared" si="2996"/>
        <v>660.14</v>
      </c>
      <c r="HL66" s="348">
        <f t="shared" si="2996"/>
        <v>990.21</v>
      </c>
      <c r="HM66" s="348">
        <f t="shared" si="2996"/>
        <v>1320.28</v>
      </c>
      <c r="HN66" s="348">
        <f t="shared" si="2996"/>
        <v>1650.35</v>
      </c>
      <c r="HO66" s="348">
        <f t="shared" si="2996"/>
        <v>1980.42</v>
      </c>
      <c r="HP66" s="348">
        <f t="shared" si="2996"/>
        <v>2310.4899999999998</v>
      </c>
      <c r="HQ66" s="348">
        <f t="shared" si="2996"/>
        <v>2640.56</v>
      </c>
      <c r="HR66" s="348">
        <f t="shared" si="2996"/>
        <v>2970.63</v>
      </c>
      <c r="HS66" s="348">
        <f t="shared" si="2996"/>
        <v>3300.7</v>
      </c>
      <c r="HT66" s="348">
        <f t="shared" si="2996"/>
        <v>3630.77</v>
      </c>
      <c r="HU66" s="348">
        <f t="shared" si="2996"/>
        <v>3960.84</v>
      </c>
      <c r="HV66" s="348">
        <f t="shared" si="2996"/>
        <v>4290.91</v>
      </c>
      <c r="HW66" s="348">
        <f t="shared" si="2996"/>
        <v>4620.9799999999996</v>
      </c>
      <c r="HX66" s="348">
        <f t="shared" si="2996"/>
        <v>4951.05</v>
      </c>
      <c r="HY66" s="348">
        <f t="shared" si="2996"/>
        <v>5281.12</v>
      </c>
      <c r="HZ66" s="348">
        <f t="shared" si="2996"/>
        <v>5611.19</v>
      </c>
      <c r="IA66" s="348">
        <f t="shared" si="2996"/>
        <v>5941.26</v>
      </c>
      <c r="IB66" s="348">
        <f t="shared" si="2996"/>
        <v>6271.33</v>
      </c>
      <c r="IC66" s="348">
        <f t="shared" si="2996"/>
        <v>6601.4</v>
      </c>
      <c r="ID66" s="348">
        <f t="shared" si="2996"/>
        <v>6931.47</v>
      </c>
      <c r="IE66" s="348">
        <f t="shared" si="2996"/>
        <v>7261.54</v>
      </c>
      <c r="IF66" s="348">
        <f t="shared" si="2996"/>
        <v>7591.61</v>
      </c>
      <c r="IG66" s="348">
        <f t="shared" si="2996"/>
        <v>7921.68</v>
      </c>
      <c r="IH66" s="348">
        <f t="shared" si="2996"/>
        <v>8251.75</v>
      </c>
      <c r="II66" s="348">
        <f t="shared" si="2996"/>
        <v>8581.82</v>
      </c>
      <c r="IJ66" s="348">
        <f t="shared" si="2996"/>
        <v>8911.89</v>
      </c>
      <c r="IK66" s="348">
        <f t="shared" si="2996"/>
        <v>9241.9599999999991</v>
      </c>
      <c r="IL66" s="348">
        <f t="shared" si="2996"/>
        <v>9572.0300000000007</v>
      </c>
      <c r="IM66" s="348">
        <f t="shared" si="2996"/>
        <v>9902.1</v>
      </c>
      <c r="IN66" s="347">
        <f t="shared" ref="IN66:JR66" si="2997">+$AK$66*IN6</f>
        <v>330.07</v>
      </c>
      <c r="IO66" s="348">
        <f t="shared" si="2997"/>
        <v>660.14</v>
      </c>
      <c r="IP66" s="348">
        <f t="shared" si="2997"/>
        <v>990.21</v>
      </c>
      <c r="IQ66" s="348">
        <f t="shared" si="2997"/>
        <v>1320.28</v>
      </c>
      <c r="IR66" s="348">
        <f t="shared" si="2997"/>
        <v>1650.35</v>
      </c>
      <c r="IS66" s="348">
        <f t="shared" si="2997"/>
        <v>1980.42</v>
      </c>
      <c r="IT66" s="348">
        <f t="shared" si="2997"/>
        <v>2310.4899999999998</v>
      </c>
      <c r="IU66" s="348">
        <f t="shared" si="2997"/>
        <v>2640.56</v>
      </c>
      <c r="IV66" s="348">
        <f t="shared" si="2997"/>
        <v>2970.63</v>
      </c>
      <c r="IW66" s="348">
        <f t="shared" si="2997"/>
        <v>3300.7</v>
      </c>
      <c r="IX66" s="348">
        <f t="shared" si="2997"/>
        <v>3630.77</v>
      </c>
      <c r="IY66" s="348">
        <f t="shared" si="2997"/>
        <v>3960.84</v>
      </c>
      <c r="IZ66" s="348">
        <f t="shared" si="2997"/>
        <v>4290.91</v>
      </c>
      <c r="JA66" s="348">
        <f t="shared" si="2997"/>
        <v>4620.9799999999996</v>
      </c>
      <c r="JB66" s="348">
        <f t="shared" si="2997"/>
        <v>4951.05</v>
      </c>
      <c r="JC66" s="348">
        <f t="shared" si="2997"/>
        <v>5281.12</v>
      </c>
      <c r="JD66" s="348">
        <f t="shared" si="2997"/>
        <v>5611.19</v>
      </c>
      <c r="JE66" s="348">
        <f t="shared" si="2997"/>
        <v>5941.26</v>
      </c>
      <c r="JF66" s="348">
        <f t="shared" si="2997"/>
        <v>6271.33</v>
      </c>
      <c r="JG66" s="348">
        <f t="shared" si="2997"/>
        <v>6601.4</v>
      </c>
      <c r="JH66" s="348">
        <f t="shared" si="2997"/>
        <v>6931.47</v>
      </c>
      <c r="JI66" s="348">
        <f t="shared" si="2997"/>
        <v>7261.54</v>
      </c>
      <c r="JJ66" s="348">
        <f t="shared" si="2997"/>
        <v>7591.61</v>
      </c>
      <c r="JK66" s="348">
        <f t="shared" si="2997"/>
        <v>7921.68</v>
      </c>
      <c r="JL66" s="348">
        <f t="shared" si="2997"/>
        <v>8251.75</v>
      </c>
      <c r="JM66" s="348">
        <f t="shared" si="2997"/>
        <v>8581.82</v>
      </c>
      <c r="JN66" s="348">
        <f t="shared" si="2997"/>
        <v>8911.89</v>
      </c>
      <c r="JO66" s="348">
        <f t="shared" si="2997"/>
        <v>9241.9599999999991</v>
      </c>
      <c r="JP66" s="348">
        <f t="shared" si="2997"/>
        <v>9572.0300000000007</v>
      </c>
      <c r="JQ66" s="348">
        <f t="shared" si="2997"/>
        <v>9902.1</v>
      </c>
      <c r="JR66" s="349">
        <f t="shared" si="2997"/>
        <v>10232.17</v>
      </c>
      <c r="JS66" s="347">
        <f t="shared" ref="JS66:KW66" si="2998">+$AL$66*JS6</f>
        <v>330.07</v>
      </c>
      <c r="JT66" s="348">
        <f t="shared" si="2998"/>
        <v>660.14</v>
      </c>
      <c r="JU66" s="348">
        <f t="shared" si="2998"/>
        <v>990.21</v>
      </c>
      <c r="JV66" s="348">
        <f t="shared" si="2998"/>
        <v>1320.28</v>
      </c>
      <c r="JW66" s="348">
        <f t="shared" si="2998"/>
        <v>1650.35</v>
      </c>
      <c r="JX66" s="348">
        <f t="shared" si="2998"/>
        <v>1980.42</v>
      </c>
      <c r="JY66" s="348">
        <f t="shared" si="2998"/>
        <v>2310.4899999999998</v>
      </c>
      <c r="JZ66" s="348">
        <f t="shared" si="2998"/>
        <v>2640.56</v>
      </c>
      <c r="KA66" s="348">
        <f t="shared" si="2998"/>
        <v>2970.63</v>
      </c>
      <c r="KB66" s="348">
        <f t="shared" si="2998"/>
        <v>3300.7</v>
      </c>
      <c r="KC66" s="348">
        <f t="shared" si="2998"/>
        <v>3630.77</v>
      </c>
      <c r="KD66" s="348">
        <f t="shared" si="2998"/>
        <v>3960.84</v>
      </c>
      <c r="KE66" s="348">
        <f t="shared" si="2998"/>
        <v>4290.91</v>
      </c>
      <c r="KF66" s="348">
        <f t="shared" si="2998"/>
        <v>4620.9799999999996</v>
      </c>
      <c r="KG66" s="348">
        <f t="shared" si="2998"/>
        <v>4951.05</v>
      </c>
      <c r="KH66" s="348">
        <f t="shared" si="2998"/>
        <v>5281.12</v>
      </c>
      <c r="KI66" s="348">
        <f t="shared" si="2998"/>
        <v>5611.19</v>
      </c>
      <c r="KJ66" s="348">
        <f t="shared" si="2998"/>
        <v>5941.26</v>
      </c>
      <c r="KK66" s="348">
        <f t="shared" si="2998"/>
        <v>6271.33</v>
      </c>
      <c r="KL66" s="348">
        <f t="shared" si="2998"/>
        <v>6601.4</v>
      </c>
      <c r="KM66" s="348">
        <f t="shared" si="2998"/>
        <v>6931.47</v>
      </c>
      <c r="KN66" s="348">
        <f t="shared" si="2998"/>
        <v>7261.54</v>
      </c>
      <c r="KO66" s="348">
        <f t="shared" si="2998"/>
        <v>7591.61</v>
      </c>
      <c r="KP66" s="348">
        <f t="shared" si="2998"/>
        <v>7921.68</v>
      </c>
      <c r="KQ66" s="348">
        <f t="shared" si="2998"/>
        <v>8251.75</v>
      </c>
      <c r="KR66" s="348">
        <f t="shared" si="2998"/>
        <v>8581.82</v>
      </c>
      <c r="KS66" s="348">
        <f t="shared" si="2998"/>
        <v>8911.89</v>
      </c>
      <c r="KT66" s="348">
        <f t="shared" si="2998"/>
        <v>9241.9599999999991</v>
      </c>
      <c r="KU66" s="348">
        <f t="shared" si="2998"/>
        <v>9572.0300000000007</v>
      </c>
      <c r="KV66" s="348">
        <f t="shared" si="2998"/>
        <v>9902.1</v>
      </c>
      <c r="KW66" s="349">
        <f t="shared" si="2998"/>
        <v>10232.17</v>
      </c>
      <c r="KX66" s="347">
        <f t="shared" ref="KX66:MA66" si="2999">+$AM$66*KX6</f>
        <v>330.07</v>
      </c>
      <c r="KY66" s="348">
        <f t="shared" si="2999"/>
        <v>660.14</v>
      </c>
      <c r="KZ66" s="348">
        <f t="shared" si="2999"/>
        <v>990.21</v>
      </c>
      <c r="LA66" s="348">
        <f t="shared" si="2999"/>
        <v>1320.28</v>
      </c>
      <c r="LB66" s="348">
        <f t="shared" si="2999"/>
        <v>1650.35</v>
      </c>
      <c r="LC66" s="348">
        <f t="shared" si="2999"/>
        <v>1980.42</v>
      </c>
      <c r="LD66" s="348">
        <f t="shared" si="2999"/>
        <v>2310.4899999999998</v>
      </c>
      <c r="LE66" s="348">
        <f t="shared" si="2999"/>
        <v>2640.56</v>
      </c>
      <c r="LF66" s="348">
        <f t="shared" si="2999"/>
        <v>2970.63</v>
      </c>
      <c r="LG66" s="348">
        <f t="shared" si="2999"/>
        <v>3300.7</v>
      </c>
      <c r="LH66" s="348">
        <f t="shared" si="2999"/>
        <v>3630.77</v>
      </c>
      <c r="LI66" s="348">
        <f t="shared" si="2999"/>
        <v>3960.84</v>
      </c>
      <c r="LJ66" s="348">
        <f t="shared" si="2999"/>
        <v>4290.91</v>
      </c>
      <c r="LK66" s="348">
        <f t="shared" si="2999"/>
        <v>4620.9799999999996</v>
      </c>
      <c r="LL66" s="348">
        <f t="shared" si="2999"/>
        <v>4951.05</v>
      </c>
      <c r="LM66" s="348">
        <f t="shared" si="2999"/>
        <v>5281.12</v>
      </c>
      <c r="LN66" s="348">
        <f t="shared" si="2999"/>
        <v>5611.19</v>
      </c>
      <c r="LO66" s="348">
        <f t="shared" si="2999"/>
        <v>5941.26</v>
      </c>
      <c r="LP66" s="348">
        <f t="shared" si="2999"/>
        <v>6271.33</v>
      </c>
      <c r="LQ66" s="348">
        <f t="shared" si="2999"/>
        <v>6601.4</v>
      </c>
      <c r="LR66" s="348">
        <f t="shared" si="2999"/>
        <v>6931.47</v>
      </c>
      <c r="LS66" s="348">
        <f t="shared" si="2999"/>
        <v>7261.54</v>
      </c>
      <c r="LT66" s="348">
        <f t="shared" si="2999"/>
        <v>7591.61</v>
      </c>
      <c r="LU66" s="348">
        <f t="shared" si="2999"/>
        <v>7921.68</v>
      </c>
      <c r="LV66" s="348">
        <f t="shared" si="2999"/>
        <v>8251.75</v>
      </c>
      <c r="LW66" s="348">
        <f t="shared" si="2999"/>
        <v>8581.82</v>
      </c>
      <c r="LX66" s="348">
        <f t="shared" si="2999"/>
        <v>8911.89</v>
      </c>
      <c r="LY66" s="348">
        <f t="shared" si="2999"/>
        <v>9241.9599999999991</v>
      </c>
      <c r="LZ66" s="348">
        <f t="shared" si="2999"/>
        <v>9572.0300000000007</v>
      </c>
      <c r="MA66" s="348">
        <f t="shared" si="2999"/>
        <v>9902.1</v>
      </c>
      <c r="MB66" s="347">
        <f t="shared" ref="MB66:NF66" si="3000">+$AN$66*MB6</f>
        <v>330.07</v>
      </c>
      <c r="MC66" s="348">
        <f t="shared" si="3000"/>
        <v>660.14</v>
      </c>
      <c r="MD66" s="348">
        <f t="shared" si="3000"/>
        <v>990.21</v>
      </c>
      <c r="ME66" s="348">
        <f t="shared" si="3000"/>
        <v>1320.28</v>
      </c>
      <c r="MF66" s="348">
        <f t="shared" si="3000"/>
        <v>1650.35</v>
      </c>
      <c r="MG66" s="348">
        <f t="shared" si="3000"/>
        <v>1980.42</v>
      </c>
      <c r="MH66" s="348">
        <f t="shared" si="3000"/>
        <v>2310.4899999999998</v>
      </c>
      <c r="MI66" s="348">
        <f t="shared" si="3000"/>
        <v>2640.56</v>
      </c>
      <c r="MJ66" s="348">
        <f t="shared" si="3000"/>
        <v>2970.63</v>
      </c>
      <c r="MK66" s="348">
        <f t="shared" si="3000"/>
        <v>3300.7</v>
      </c>
      <c r="ML66" s="348">
        <f t="shared" si="3000"/>
        <v>3630.77</v>
      </c>
      <c r="MM66" s="348">
        <f t="shared" si="3000"/>
        <v>3960.84</v>
      </c>
      <c r="MN66" s="348">
        <f t="shared" si="3000"/>
        <v>4290.91</v>
      </c>
      <c r="MO66" s="348">
        <f t="shared" si="3000"/>
        <v>4620.9799999999996</v>
      </c>
      <c r="MP66" s="348">
        <f t="shared" si="3000"/>
        <v>4951.05</v>
      </c>
      <c r="MQ66" s="348">
        <f t="shared" si="3000"/>
        <v>5281.12</v>
      </c>
      <c r="MR66" s="348">
        <f t="shared" si="3000"/>
        <v>5611.19</v>
      </c>
      <c r="MS66" s="348">
        <f t="shared" si="3000"/>
        <v>5941.26</v>
      </c>
      <c r="MT66" s="348">
        <f t="shared" si="3000"/>
        <v>6271.33</v>
      </c>
      <c r="MU66" s="348">
        <f t="shared" si="3000"/>
        <v>6601.4</v>
      </c>
      <c r="MV66" s="348">
        <f t="shared" si="3000"/>
        <v>6931.47</v>
      </c>
      <c r="MW66" s="348">
        <f t="shared" si="3000"/>
        <v>7261.54</v>
      </c>
      <c r="MX66" s="348">
        <f t="shared" si="3000"/>
        <v>7591.61</v>
      </c>
      <c r="MY66" s="348">
        <f t="shared" si="3000"/>
        <v>7921.68</v>
      </c>
      <c r="MZ66" s="348">
        <f t="shared" si="3000"/>
        <v>8251.75</v>
      </c>
      <c r="NA66" s="348">
        <f t="shared" si="3000"/>
        <v>8581.82</v>
      </c>
      <c r="NB66" s="348">
        <f t="shared" si="3000"/>
        <v>8911.89</v>
      </c>
      <c r="NC66" s="348">
        <f t="shared" si="3000"/>
        <v>9241.9599999999991</v>
      </c>
      <c r="ND66" s="348">
        <f t="shared" si="3000"/>
        <v>9572.0300000000007</v>
      </c>
      <c r="NE66" s="348">
        <f t="shared" si="3000"/>
        <v>9902.1</v>
      </c>
      <c r="NF66" s="348">
        <f t="shared" si="3000"/>
        <v>10232.17</v>
      </c>
      <c r="NG66" s="347">
        <f t="shared" ref="NG66:OP66" si="3001">+$AO$66*NG6</f>
        <v>330.07</v>
      </c>
      <c r="NH66" s="348">
        <f t="shared" si="3001"/>
        <v>660.14</v>
      </c>
      <c r="NI66" s="348">
        <f t="shared" si="3001"/>
        <v>990.21</v>
      </c>
      <c r="NJ66" s="348">
        <f t="shared" si="3001"/>
        <v>1320.28</v>
      </c>
      <c r="NK66" s="348">
        <f t="shared" si="3001"/>
        <v>1650.35</v>
      </c>
      <c r="NL66" s="348">
        <f t="shared" si="3001"/>
        <v>1980.42</v>
      </c>
      <c r="NM66" s="348">
        <f t="shared" si="3001"/>
        <v>2310.4899999999998</v>
      </c>
      <c r="NN66" s="348">
        <f t="shared" si="3001"/>
        <v>2640.56</v>
      </c>
      <c r="NO66" s="348">
        <f t="shared" si="3001"/>
        <v>2970.63</v>
      </c>
      <c r="NP66" s="348">
        <f t="shared" si="3001"/>
        <v>3300.7</v>
      </c>
      <c r="NQ66" s="348">
        <f t="shared" si="3001"/>
        <v>3630.77</v>
      </c>
      <c r="NR66" s="348">
        <f t="shared" si="3001"/>
        <v>3960.84</v>
      </c>
      <c r="NS66" s="348">
        <f t="shared" si="3001"/>
        <v>4290.91</v>
      </c>
      <c r="NT66" s="348">
        <f t="shared" si="3001"/>
        <v>4620.9799999999996</v>
      </c>
      <c r="NU66" s="348">
        <f t="shared" si="3001"/>
        <v>4951.05</v>
      </c>
      <c r="NV66" s="348">
        <f t="shared" si="3001"/>
        <v>5281.12</v>
      </c>
      <c r="NW66" s="348">
        <f t="shared" si="3001"/>
        <v>5611.19</v>
      </c>
      <c r="NX66" s="348">
        <f t="shared" si="3001"/>
        <v>5941.26</v>
      </c>
      <c r="NY66" s="348">
        <f t="shared" si="3001"/>
        <v>6271.33</v>
      </c>
      <c r="NZ66" s="348">
        <f t="shared" si="3001"/>
        <v>6601.4</v>
      </c>
      <c r="OA66" s="348">
        <f t="shared" si="3001"/>
        <v>6931.47</v>
      </c>
      <c r="OB66" s="348">
        <f t="shared" si="3001"/>
        <v>7261.54</v>
      </c>
      <c r="OC66" s="348">
        <f t="shared" si="3001"/>
        <v>7591.61</v>
      </c>
      <c r="OD66" s="348">
        <f t="shared" si="3001"/>
        <v>7921.68</v>
      </c>
      <c r="OE66" s="348">
        <f t="shared" si="3001"/>
        <v>8251.75</v>
      </c>
      <c r="OF66" s="348">
        <f t="shared" si="3001"/>
        <v>8581.82</v>
      </c>
      <c r="OG66" s="348">
        <f t="shared" si="3001"/>
        <v>8911.89</v>
      </c>
      <c r="OH66" s="348">
        <f t="shared" si="3001"/>
        <v>9241.9599999999991</v>
      </c>
      <c r="OI66" s="348">
        <f t="shared" si="3001"/>
        <v>9572.0300000000007</v>
      </c>
      <c r="OJ66" s="348">
        <f t="shared" si="3001"/>
        <v>9902.1</v>
      </c>
      <c r="OK66" s="348">
        <f t="shared" si="3001"/>
        <v>10232.17</v>
      </c>
      <c r="OL66" s="348">
        <f t="shared" si="3001"/>
        <v>10562.24</v>
      </c>
      <c r="OM66" s="348">
        <f t="shared" si="3001"/>
        <v>10892.31</v>
      </c>
      <c r="ON66" s="348">
        <f t="shared" si="3001"/>
        <v>11222.38</v>
      </c>
      <c r="OO66" s="348">
        <f t="shared" si="3001"/>
        <v>11552.449999999999</v>
      </c>
      <c r="OP66" s="349">
        <f t="shared" si="3001"/>
        <v>11882.52</v>
      </c>
      <c r="OQ66" s="348"/>
      <c r="OR66" s="348"/>
      <c r="OS66" s="348"/>
      <c r="OT66" s="348"/>
      <c r="OU66" s="348"/>
      <c r="OV66" s="348"/>
      <c r="OW66" s="348"/>
      <c r="OX66" s="348"/>
      <c r="OY66" s="348"/>
      <c r="OZ66" s="348"/>
      <c r="PA66" s="348"/>
      <c r="PB66" s="348"/>
      <c r="PC66" s="348"/>
      <c r="PD66" s="348"/>
      <c r="PE66" s="348"/>
      <c r="PF66" s="348"/>
      <c r="PG66" s="348"/>
      <c r="PH66" s="348"/>
      <c r="PI66" s="348"/>
      <c r="PJ66" s="348"/>
      <c r="PK66" s="348"/>
      <c r="PL66" s="348"/>
      <c r="PM66" s="348"/>
      <c r="PN66" s="348"/>
      <c r="PO66" s="348"/>
      <c r="PP66" s="348"/>
      <c r="PQ66" s="348"/>
      <c r="PR66" s="348"/>
      <c r="PS66" s="348"/>
      <c r="PT66" s="348"/>
      <c r="PU66" s="348"/>
      <c r="PV66" s="348"/>
      <c r="PW66" s="348"/>
      <c r="PX66" s="348"/>
      <c r="PY66" s="348"/>
      <c r="PZ66" s="348"/>
      <c r="QA66" s="348"/>
      <c r="QB66" s="348"/>
      <c r="QC66" s="348"/>
      <c r="QD66" s="348"/>
      <c r="QE66" s="348"/>
      <c r="QF66" s="348"/>
      <c r="QG66" s="348"/>
      <c r="QH66" s="348"/>
      <c r="QI66" s="348"/>
      <c r="QJ66" s="348"/>
      <c r="QK66" s="348"/>
      <c r="QL66" s="348"/>
      <c r="QM66" s="348"/>
      <c r="QN66" s="348"/>
      <c r="QO66" s="348"/>
      <c r="QP66" s="348"/>
      <c r="QQ66" s="348"/>
      <c r="QR66" s="348"/>
      <c r="QS66" s="348"/>
      <c r="QT66" s="348"/>
      <c r="QU66" s="348"/>
      <c r="QV66" s="348"/>
      <c r="QW66" s="348"/>
      <c r="QX66" s="348"/>
      <c r="QY66" s="348"/>
      <c r="QZ66" s="348"/>
      <c r="RA66" s="348"/>
      <c r="RB66" s="348"/>
      <c r="RC66" s="348"/>
      <c r="RD66" s="348"/>
      <c r="RE66" s="348"/>
      <c r="RF66" s="348"/>
      <c r="RG66" s="348"/>
      <c r="RH66" s="348"/>
      <c r="RI66" s="348"/>
      <c r="RJ66" s="348"/>
      <c r="RK66" s="348"/>
      <c r="RL66" s="348"/>
      <c r="RM66" s="348"/>
      <c r="RN66" s="348"/>
      <c r="RO66" s="348"/>
      <c r="RP66" s="348"/>
      <c r="RQ66" s="348"/>
      <c r="RR66" s="348"/>
      <c r="RS66" s="348"/>
      <c r="RT66" s="348"/>
      <c r="RU66" s="348"/>
      <c r="RV66" s="348"/>
      <c r="RW66" s="348"/>
      <c r="RX66" s="348"/>
      <c r="RY66" s="348"/>
      <c r="RZ66" s="348"/>
      <c r="SA66" s="348"/>
      <c r="SB66" s="348"/>
      <c r="SC66" s="348"/>
      <c r="SD66" s="348"/>
      <c r="SE66" s="348"/>
      <c r="SF66" s="348"/>
      <c r="SG66" s="348"/>
      <c r="SH66" s="348"/>
      <c r="SI66" s="348"/>
      <c r="SJ66" s="348"/>
      <c r="SK66" s="348"/>
      <c r="SL66" s="348"/>
      <c r="SM66" s="348"/>
      <c r="SN66" s="348"/>
      <c r="SO66" s="348"/>
      <c r="SP66" s="348"/>
      <c r="SQ66" s="348"/>
      <c r="SR66" s="348"/>
      <c r="SS66" s="348"/>
      <c r="ST66" s="348"/>
      <c r="SU66" s="348"/>
      <c r="SV66" s="348"/>
      <c r="SW66" s="348"/>
      <c r="SX66" s="348"/>
      <c r="SY66" s="348"/>
      <c r="SZ66" s="348"/>
      <c r="TA66" s="348"/>
      <c r="TB66" s="348"/>
      <c r="TC66" s="348"/>
      <c r="TD66" s="348"/>
      <c r="TE66" s="348"/>
      <c r="TF66" s="348"/>
      <c r="TG66" s="348"/>
      <c r="TH66" s="348"/>
      <c r="TI66" s="348"/>
      <c r="TJ66" s="348"/>
      <c r="TK66" s="348"/>
      <c r="TL66" s="348"/>
      <c r="TM66" s="348"/>
      <c r="TN66" s="348"/>
      <c r="TO66" s="348"/>
      <c r="TP66" s="348"/>
      <c r="TQ66" s="348"/>
      <c r="TR66" s="348"/>
      <c r="TS66" s="348"/>
      <c r="TT66" s="348"/>
      <c r="TU66" s="348"/>
      <c r="TV66" s="348"/>
      <c r="TW66" s="348"/>
      <c r="TX66" s="348"/>
      <c r="TY66" s="348"/>
      <c r="TZ66" s="348"/>
      <c r="UA66" s="348"/>
      <c r="UB66" s="348"/>
      <c r="UC66" s="348"/>
      <c r="UD66" s="348"/>
      <c r="UE66" s="348"/>
      <c r="UF66" s="348"/>
      <c r="UG66" s="348"/>
      <c r="UH66" s="348"/>
      <c r="UI66" s="348"/>
      <c r="UJ66" s="348"/>
      <c r="UK66" s="348"/>
      <c r="UL66" s="348"/>
      <c r="UM66" s="348"/>
      <c r="UN66" s="348"/>
      <c r="UO66" s="348"/>
      <c r="UP66" s="348"/>
      <c r="UQ66" s="348"/>
      <c r="UR66" s="348"/>
      <c r="US66" s="348"/>
      <c r="UT66" s="348"/>
      <c r="UU66" s="348"/>
      <c r="UV66" s="348"/>
      <c r="UW66" s="348"/>
      <c r="UX66" s="348"/>
      <c r="UY66" s="348"/>
      <c r="UZ66" s="348"/>
      <c r="VA66" s="348"/>
      <c r="VB66" s="348"/>
      <c r="VC66" s="348"/>
      <c r="VD66" s="348"/>
      <c r="VE66" s="348"/>
      <c r="VF66" s="348"/>
      <c r="VG66" s="348"/>
      <c r="VH66" s="348"/>
      <c r="VI66" s="348"/>
      <c r="VJ66" s="348"/>
      <c r="VK66" s="348"/>
      <c r="VL66" s="348"/>
      <c r="VM66" s="348"/>
      <c r="VN66" s="348"/>
      <c r="VO66" s="348"/>
      <c r="VP66" s="348"/>
      <c r="VQ66" s="348"/>
      <c r="VR66" s="348"/>
      <c r="VS66" s="348"/>
      <c r="VT66" s="348"/>
      <c r="VU66" s="348"/>
      <c r="VV66" s="348"/>
      <c r="VW66" s="348"/>
      <c r="VX66" s="348"/>
      <c r="VY66" s="348"/>
      <c r="VZ66" s="348"/>
      <c r="WA66" s="348"/>
      <c r="WB66" s="348"/>
      <c r="WC66" s="348"/>
      <c r="WD66" s="348"/>
      <c r="WE66" s="348"/>
      <c r="WF66" s="348"/>
      <c r="WG66" s="348"/>
      <c r="WH66" s="348"/>
      <c r="WI66" s="348"/>
      <c r="WJ66" s="348"/>
      <c r="WK66" s="348"/>
      <c r="WL66" s="348"/>
      <c r="WM66" s="348"/>
      <c r="WN66" s="348"/>
      <c r="WO66" s="348"/>
      <c r="WP66" s="348"/>
      <c r="WQ66" s="348"/>
      <c r="WR66" s="348"/>
      <c r="WS66" s="348"/>
      <c r="WT66" s="348"/>
      <c r="WU66" s="348"/>
      <c r="WV66" s="348"/>
      <c r="WW66" s="348"/>
      <c r="WX66" s="348"/>
      <c r="WY66" s="348"/>
      <c r="WZ66" s="348"/>
      <c r="XA66" s="348"/>
      <c r="XB66" s="348"/>
      <c r="XC66" s="348"/>
      <c r="XD66" s="348"/>
      <c r="XE66" s="348"/>
      <c r="XF66" s="348"/>
      <c r="XG66" s="348"/>
      <c r="XH66" s="348"/>
      <c r="XI66" s="348"/>
      <c r="XJ66" s="348"/>
      <c r="XK66" s="348"/>
      <c r="XL66" s="348"/>
      <c r="XM66" s="348"/>
      <c r="XN66" s="348"/>
      <c r="XO66" s="348"/>
      <c r="XP66" s="348"/>
      <c r="XQ66" s="348"/>
      <c r="XR66" s="348"/>
      <c r="XS66" s="348"/>
      <c r="XT66" s="348"/>
      <c r="XU66" s="348"/>
      <c r="XV66" s="348"/>
      <c r="XW66" s="348"/>
      <c r="XX66" s="348"/>
      <c r="XY66" s="348"/>
      <c r="XZ66" s="348"/>
      <c r="YA66" s="348"/>
      <c r="YB66" s="348"/>
      <c r="YC66" s="348"/>
      <c r="YD66" s="348"/>
      <c r="YE66" s="348"/>
      <c r="YF66" s="348"/>
      <c r="YG66" s="348"/>
      <c r="YH66" s="348"/>
      <c r="YI66" s="348"/>
      <c r="YJ66" s="348"/>
      <c r="YK66" s="348"/>
      <c r="YL66" s="348"/>
      <c r="YM66" s="348"/>
      <c r="YN66" s="348"/>
      <c r="YO66" s="348"/>
      <c r="YP66" s="348"/>
      <c r="YQ66" s="348"/>
      <c r="YR66" s="348"/>
      <c r="YS66" s="348"/>
      <c r="YT66" s="348"/>
      <c r="YU66" s="348"/>
      <c r="YV66" s="348"/>
      <c r="YW66" s="348"/>
      <c r="YX66" s="348"/>
      <c r="YY66" s="348"/>
      <c r="YZ66" s="348"/>
      <c r="ZA66" s="348"/>
      <c r="ZB66" s="348"/>
      <c r="ZC66" s="348"/>
      <c r="ZD66" s="348"/>
      <c r="ZE66" s="348"/>
      <c r="ZF66" s="348"/>
      <c r="ZG66" s="348"/>
      <c r="ZH66" s="348"/>
      <c r="ZI66" s="348"/>
      <c r="ZJ66" s="348"/>
      <c r="ZK66" s="348"/>
      <c r="ZL66" s="348"/>
      <c r="ZM66" s="348"/>
      <c r="ZN66" s="348"/>
      <c r="ZO66" s="348"/>
      <c r="ZP66" s="348"/>
      <c r="ZQ66" s="348"/>
      <c r="ZR66" s="348"/>
      <c r="ZS66" s="348"/>
      <c r="ZT66" s="348"/>
      <c r="ZU66" s="348"/>
      <c r="ZV66" s="348"/>
      <c r="ZW66" s="348"/>
      <c r="ZX66" s="348"/>
      <c r="ZY66" s="348"/>
      <c r="ZZ66" s="348"/>
      <c r="AAA66" s="348"/>
      <c r="AAB66" s="348"/>
      <c r="AAC66" s="348"/>
      <c r="AAD66" s="348"/>
      <c r="AAE66" s="348"/>
      <c r="AAF66" s="348"/>
      <c r="AAG66" s="348"/>
      <c r="AAH66" s="348"/>
      <c r="AAI66" s="348"/>
      <c r="AAJ66" s="348"/>
      <c r="AAK66" s="348"/>
      <c r="AAL66" s="348"/>
      <c r="AAM66" s="348"/>
      <c r="AAN66" s="348"/>
      <c r="AAO66" s="348"/>
      <c r="AAP66" s="348"/>
      <c r="AAQ66" s="348"/>
      <c r="AAR66" s="348"/>
      <c r="AAS66" s="348"/>
      <c r="AAT66" s="348"/>
      <c r="AAU66" s="348"/>
      <c r="AAV66" s="348"/>
      <c r="AAW66" s="348"/>
      <c r="AAX66" s="348"/>
      <c r="AAY66" s="348"/>
      <c r="AAZ66" s="348"/>
      <c r="ABA66" s="348"/>
      <c r="ABB66" s="348"/>
      <c r="ABC66" s="348"/>
      <c r="ABD66" s="348"/>
      <c r="ABE66" s="348"/>
      <c r="ABF66" s="348"/>
      <c r="ABG66" s="348"/>
      <c r="ABH66" s="348"/>
      <c r="ABI66" s="348"/>
      <c r="ABJ66" s="348"/>
      <c r="ABK66" s="348"/>
      <c r="ABL66" s="348"/>
      <c r="ABM66" s="348"/>
      <c r="ABN66" s="348"/>
      <c r="ABO66" s="348"/>
      <c r="ABP66" s="348"/>
      <c r="ABQ66" s="348"/>
      <c r="ABR66" s="348"/>
      <c r="ABS66" s="348"/>
      <c r="ABT66" s="348"/>
      <c r="ABU66" s="348"/>
      <c r="ABV66" s="348"/>
      <c r="ABW66" s="348"/>
      <c r="ABX66" s="348"/>
      <c r="ABY66" s="348"/>
      <c r="ABZ66" s="348"/>
      <c r="ACA66" s="348"/>
      <c r="ACB66" s="348"/>
      <c r="ACC66" s="348"/>
      <c r="ACD66" s="348"/>
      <c r="ACE66" s="348"/>
      <c r="ACF66" s="348"/>
      <c r="ACG66" s="348"/>
      <c r="ACH66" s="348"/>
      <c r="ACI66" s="348"/>
      <c r="ACJ66" s="348"/>
      <c r="ACK66" s="348"/>
      <c r="ACL66" s="348"/>
      <c r="ACM66" s="348"/>
      <c r="ACN66" s="348"/>
      <c r="ACO66" s="348"/>
      <c r="ACP66" s="348"/>
      <c r="ACQ66" s="348"/>
    </row>
    <row r="67" spans="1:771" x14ac:dyDescent="0.2">
      <c r="A67" s="15" t="s">
        <v>138</v>
      </c>
      <c r="B67" s="362">
        <f>+B70*31.1035/B64</f>
        <v>1.8653992145631701</v>
      </c>
      <c r="C67" s="363">
        <f t="shared" ref="C67:M67" si="3002">+C70*31.1035/C64</f>
        <v>1.9661721710802686</v>
      </c>
      <c r="D67" s="363">
        <f t="shared" si="3002"/>
        <v>2.1322924285626237</v>
      </c>
      <c r="E67" s="363">
        <f t="shared" si="3002"/>
        <v>1.7332700388651816</v>
      </c>
      <c r="F67" s="363">
        <f t="shared" si="3002"/>
        <v>1.2133852831317091</v>
      </c>
      <c r="G67" s="363">
        <f t="shared" si="3002"/>
        <v>1.3998716091400309</v>
      </c>
      <c r="H67" s="363">
        <f t="shared" si="3002"/>
        <v>2.3580901673433461</v>
      </c>
      <c r="I67" s="363">
        <f t="shared" si="3002"/>
        <v>1.5756374634365504</v>
      </c>
      <c r="J67" s="363">
        <f t="shared" si="3002"/>
        <v>1.6360430396557135</v>
      </c>
      <c r="K67" s="363">
        <f t="shared" si="3002"/>
        <v>2.8557498374808414</v>
      </c>
      <c r="L67" s="363">
        <f t="shared" si="3002"/>
        <v>2.8120710037909706</v>
      </c>
      <c r="M67" s="364">
        <f t="shared" si="3002"/>
        <v>2.7643996714190107</v>
      </c>
      <c r="N67" s="363">
        <f t="shared" ref="N67:R67" si="3003">+N70*31.1035/N64</f>
        <v>1.991553638896679</v>
      </c>
      <c r="O67" s="363">
        <f t="shared" si="3003"/>
        <v>1.4480928785550446</v>
      </c>
      <c r="P67" s="363">
        <f t="shared" si="3003"/>
        <v>1.8511391371321799</v>
      </c>
      <c r="Q67" s="363">
        <f t="shared" si="3003"/>
        <v>2.8078874681755641</v>
      </c>
      <c r="R67" s="362">
        <f t="shared" si="3003"/>
        <v>1.8653992145631701</v>
      </c>
      <c r="S67" s="363">
        <f t="shared" ref="S67:T67" si="3004">+S70*31.1035/S64</f>
        <v>1.921184244063707</v>
      </c>
      <c r="T67" s="363">
        <f t="shared" si="3004"/>
        <v>1.991553638896679</v>
      </c>
      <c r="U67" s="363">
        <f t="shared" ref="U67:AA67" si="3005">+U70*31.1035/U64</f>
        <v>1.90158666758527</v>
      </c>
      <c r="V67" s="363">
        <f t="shared" si="3005"/>
        <v>1.7235000406230396</v>
      </c>
      <c r="W67" s="363">
        <f t="shared" si="3005"/>
        <v>1.6552205507810211</v>
      </c>
      <c r="X67" s="363">
        <f t="shared" si="3005"/>
        <v>1.8056212201765249</v>
      </c>
      <c r="Y67" s="363">
        <f t="shared" si="3005"/>
        <v>1.7639768271150045</v>
      </c>
      <c r="Z67" s="363">
        <f t="shared" si="3005"/>
        <v>1.7443627888251692</v>
      </c>
      <c r="AA67" s="363">
        <f t="shared" si="3005"/>
        <v>1.8879531977279567</v>
      </c>
      <c r="AB67" s="363">
        <f t="shared" ref="AB67:AC67" si="3006">+AB70*31.1035/AB64</f>
        <v>1.9967970949804836</v>
      </c>
      <c r="AC67" s="364">
        <f t="shared" si="3006"/>
        <v>2.0891558689289838</v>
      </c>
      <c r="AD67" s="363">
        <f t="shared" ref="AD67:AE67" si="3007">+AD70*31.1035/AD64</f>
        <v>1.8653992145631701</v>
      </c>
      <c r="AE67" s="363">
        <f t="shared" si="3007"/>
        <v>1.9661721710802686</v>
      </c>
      <c r="AF67" s="363">
        <f t="shared" ref="AF67:AO67" si="3008">+AF70*31.1035/AF64</f>
        <v>2.1322924285626237</v>
      </c>
      <c r="AG67" s="363">
        <f t="shared" si="3008"/>
        <v>1.7332700388651814</v>
      </c>
      <c r="AH67" s="363">
        <f t="shared" si="3008"/>
        <v>1.2133852831317091</v>
      </c>
      <c r="AI67" s="363">
        <f t="shared" si="3008"/>
        <v>1.3998716091400307</v>
      </c>
      <c r="AJ67" s="363">
        <f t="shared" si="3008"/>
        <v>2.3580901673433465</v>
      </c>
      <c r="AK67" s="363">
        <f t="shared" si="3008"/>
        <v>1.5756374634365504</v>
      </c>
      <c r="AL67" s="363">
        <f t="shared" si="3008"/>
        <v>1.6360430396557133</v>
      </c>
      <c r="AM67" s="363">
        <f t="shared" si="3008"/>
        <v>2.8557498374808419</v>
      </c>
      <c r="AN67" s="363">
        <f t="shared" si="3008"/>
        <v>2.8120710037909706</v>
      </c>
      <c r="AO67" s="364">
        <f t="shared" si="3008"/>
        <v>2.7643996714190107</v>
      </c>
      <c r="AP67" s="362">
        <f t="shared" ref="AP67:AR67" si="3009">+AP70*31.1035/AP64</f>
        <v>1.8653992145631701</v>
      </c>
      <c r="AQ67" s="363">
        <f t="shared" si="3009"/>
        <v>1.8653992145631701</v>
      </c>
      <c r="AR67" s="363">
        <f t="shared" si="3009"/>
        <v>1.8653992145631701</v>
      </c>
      <c r="AS67" s="363">
        <f t="shared" ref="AS67:BQ67" si="3010">+AS70*31.1035/AS64</f>
        <v>1.8653992145631701</v>
      </c>
      <c r="AT67" s="363">
        <f t="shared" si="3010"/>
        <v>1.8653992145631701</v>
      </c>
      <c r="AU67" s="363">
        <f t="shared" si="3010"/>
        <v>1.8653992145631701</v>
      </c>
      <c r="AV67" s="363">
        <f t="shared" si="3010"/>
        <v>1.8653992145631701</v>
      </c>
      <c r="AW67" s="363">
        <f t="shared" si="3010"/>
        <v>1.8653992145631701</v>
      </c>
      <c r="AX67" s="363">
        <f t="shared" si="3010"/>
        <v>1.8653992145631701</v>
      </c>
      <c r="AY67" s="363">
        <f t="shared" si="3010"/>
        <v>1.8653992145631701</v>
      </c>
      <c r="AZ67" s="363">
        <f t="shared" si="3010"/>
        <v>1.8653992145631699</v>
      </c>
      <c r="BA67" s="363">
        <f t="shared" si="3010"/>
        <v>1.8653992145631701</v>
      </c>
      <c r="BB67" s="363">
        <f t="shared" si="3010"/>
        <v>1.8653992145631701</v>
      </c>
      <c r="BC67" s="363">
        <f t="shared" si="3010"/>
        <v>1.8653992145631701</v>
      </c>
      <c r="BD67" s="363">
        <f t="shared" si="3010"/>
        <v>1.8653992145631701</v>
      </c>
      <c r="BE67" s="363">
        <f t="shared" si="3010"/>
        <v>1.8653992145631701</v>
      </c>
      <c r="BF67" s="363">
        <f t="shared" si="3010"/>
        <v>1.8653992145631701</v>
      </c>
      <c r="BG67" s="363">
        <f t="shared" si="3010"/>
        <v>1.8653992145631701</v>
      </c>
      <c r="BH67" s="363">
        <f t="shared" si="3010"/>
        <v>1.8653992145631701</v>
      </c>
      <c r="BI67" s="363">
        <f t="shared" si="3010"/>
        <v>1.8653992145631701</v>
      </c>
      <c r="BJ67" s="363">
        <f t="shared" si="3010"/>
        <v>1.8653992145631699</v>
      </c>
      <c r="BK67" s="363">
        <f t="shared" si="3010"/>
        <v>1.8653992145631699</v>
      </c>
      <c r="BL67" s="363">
        <f t="shared" si="3010"/>
        <v>1.8653992145631704</v>
      </c>
      <c r="BM67" s="363">
        <f t="shared" si="3010"/>
        <v>1.8653992145631701</v>
      </c>
      <c r="BN67" s="364">
        <f t="shared" si="3010"/>
        <v>1.8653992145631701</v>
      </c>
      <c r="BO67" s="362">
        <f t="shared" si="3010"/>
        <v>1.9661721710802686</v>
      </c>
      <c r="BP67" s="363">
        <f t="shared" si="3010"/>
        <v>1.9661721710802686</v>
      </c>
      <c r="BQ67" s="363">
        <f t="shared" si="3010"/>
        <v>1.9661721710802689</v>
      </c>
      <c r="BR67" s="363">
        <f t="shared" ref="BR67:CP67" si="3011">+BR70*31.1035/BR64</f>
        <v>1.9661721710802686</v>
      </c>
      <c r="BS67" s="363">
        <f t="shared" si="3011"/>
        <v>1.9661721710802684</v>
      </c>
      <c r="BT67" s="363">
        <f t="shared" si="3011"/>
        <v>1.9661721710802689</v>
      </c>
      <c r="BU67" s="363">
        <f t="shared" si="3011"/>
        <v>1.9661721710802689</v>
      </c>
      <c r="BV67" s="363">
        <f t="shared" si="3011"/>
        <v>1.9661721710802686</v>
      </c>
      <c r="BW67" s="363">
        <f t="shared" si="3011"/>
        <v>1.9661721710802686</v>
      </c>
      <c r="BX67" s="363">
        <f t="shared" si="3011"/>
        <v>1.9661721710802684</v>
      </c>
      <c r="BY67" s="363">
        <f t="shared" si="3011"/>
        <v>1.9661721710802686</v>
      </c>
      <c r="BZ67" s="363">
        <f t="shared" si="3011"/>
        <v>1.9661721710802689</v>
      </c>
      <c r="CA67" s="363">
        <f t="shared" si="3011"/>
        <v>1.9661721710802686</v>
      </c>
      <c r="CB67" s="363">
        <f t="shared" si="3011"/>
        <v>1.9661721710802689</v>
      </c>
      <c r="CC67" s="363">
        <f t="shared" si="3011"/>
        <v>1.9661721710802689</v>
      </c>
      <c r="CD67" s="363">
        <f t="shared" si="3011"/>
        <v>1.9661721710802686</v>
      </c>
      <c r="CE67" s="363">
        <f t="shared" si="3011"/>
        <v>1.9661721710802689</v>
      </c>
      <c r="CF67" s="363">
        <f t="shared" si="3011"/>
        <v>1.9661721710802686</v>
      </c>
      <c r="CG67" s="363">
        <f t="shared" si="3011"/>
        <v>1.9661721710802691</v>
      </c>
      <c r="CH67" s="363">
        <f t="shared" si="3011"/>
        <v>1.9661721710802684</v>
      </c>
      <c r="CI67" s="363">
        <f t="shared" si="3011"/>
        <v>1.9661721710802689</v>
      </c>
      <c r="CJ67" s="363">
        <f t="shared" si="3011"/>
        <v>1.9661721710802686</v>
      </c>
      <c r="CK67" s="363">
        <f t="shared" si="3011"/>
        <v>1.9661721710802686</v>
      </c>
      <c r="CL67" s="363">
        <f t="shared" si="3011"/>
        <v>1.9661721710802689</v>
      </c>
      <c r="CM67" s="363">
        <f t="shared" si="3011"/>
        <v>1.9661721710802686</v>
      </c>
      <c r="CN67" s="363">
        <f t="shared" si="3011"/>
        <v>1.9661721710802686</v>
      </c>
      <c r="CO67" s="363">
        <f t="shared" si="3011"/>
        <v>1.9661721710802689</v>
      </c>
      <c r="CP67" s="363">
        <f t="shared" si="3011"/>
        <v>1.9661721710802689</v>
      </c>
      <c r="CQ67" s="363">
        <f t="shared" ref="CQ67:DU67" si="3012">+CQ70*31.1035/CQ64</f>
        <v>1.9661721710802686</v>
      </c>
      <c r="CR67" s="363">
        <f t="shared" si="3012"/>
        <v>1.9661721710802689</v>
      </c>
      <c r="CS67" s="363">
        <f t="shared" si="3012"/>
        <v>1.9661721710802686</v>
      </c>
      <c r="CT67" s="362">
        <f t="shared" si="3012"/>
        <v>2.1322924285626237</v>
      </c>
      <c r="CU67" s="363">
        <f t="shared" si="3012"/>
        <v>2.1322924285626237</v>
      </c>
      <c r="CV67" s="363">
        <f t="shared" si="3012"/>
        <v>2.1322924285626237</v>
      </c>
      <c r="CW67" s="363">
        <f t="shared" si="3012"/>
        <v>2.1322924285626237</v>
      </c>
      <c r="CX67" s="363">
        <f t="shared" si="3012"/>
        <v>2.1322924285626237</v>
      </c>
      <c r="CY67" s="363">
        <f t="shared" si="3012"/>
        <v>2.1322924285626237</v>
      </c>
      <c r="CZ67" s="363">
        <f t="shared" si="3012"/>
        <v>2.1322924285626237</v>
      </c>
      <c r="DA67" s="363">
        <f t="shared" si="3012"/>
        <v>2.1322924285626237</v>
      </c>
      <c r="DB67" s="363">
        <f t="shared" si="3012"/>
        <v>2.1322924285626237</v>
      </c>
      <c r="DC67" s="363">
        <f t="shared" si="3012"/>
        <v>2.1322924285626237</v>
      </c>
      <c r="DD67" s="363">
        <f t="shared" si="3012"/>
        <v>2.1322924285626237</v>
      </c>
      <c r="DE67" s="363">
        <f t="shared" si="3012"/>
        <v>2.1322924285626237</v>
      </c>
      <c r="DF67" s="363">
        <f t="shared" si="3012"/>
        <v>2.1322924285626237</v>
      </c>
      <c r="DG67" s="363">
        <f t="shared" si="3012"/>
        <v>2.1322924285626237</v>
      </c>
      <c r="DH67" s="363">
        <f t="shared" si="3012"/>
        <v>2.1322924285626237</v>
      </c>
      <c r="DI67" s="363">
        <f t="shared" si="3012"/>
        <v>2.1322924285626237</v>
      </c>
      <c r="DJ67" s="363">
        <f t="shared" si="3012"/>
        <v>2.1322924285626237</v>
      </c>
      <c r="DK67" s="363">
        <f t="shared" si="3012"/>
        <v>2.1322924285626237</v>
      </c>
      <c r="DL67" s="363">
        <f t="shared" si="3012"/>
        <v>2.1322924285626237</v>
      </c>
      <c r="DM67" s="363">
        <f t="shared" si="3012"/>
        <v>2.1322924285626237</v>
      </c>
      <c r="DN67" s="363">
        <f t="shared" si="3012"/>
        <v>2.1322924285626232</v>
      </c>
      <c r="DO67" s="363">
        <f t="shared" si="3012"/>
        <v>2.1322924285626237</v>
      </c>
      <c r="DP67" s="363">
        <f t="shared" si="3012"/>
        <v>2.1322924285626237</v>
      </c>
      <c r="DQ67" s="363">
        <f t="shared" si="3012"/>
        <v>2.1322924285626237</v>
      </c>
      <c r="DR67" s="363">
        <f t="shared" si="3012"/>
        <v>2.1322924285626241</v>
      </c>
      <c r="DS67" s="363">
        <f t="shared" si="3012"/>
        <v>2.1322924285626237</v>
      </c>
      <c r="DT67" s="363">
        <f t="shared" si="3012"/>
        <v>2.1322924285626237</v>
      </c>
      <c r="DU67" s="363">
        <f t="shared" si="3012"/>
        <v>2.1322924285626237</v>
      </c>
      <c r="DV67" s="362">
        <f t="shared" ref="DV67:EW67" si="3013">+DV70*31.1035/DV64</f>
        <v>1.7332700388651814</v>
      </c>
      <c r="DW67" s="363">
        <f t="shared" si="3013"/>
        <v>1.7332700388651814</v>
      </c>
      <c r="DX67" s="363">
        <f t="shared" si="3013"/>
        <v>1.7332700388651814</v>
      </c>
      <c r="DY67" s="363">
        <f t="shared" si="3013"/>
        <v>1.7332700388651814</v>
      </c>
      <c r="DZ67" s="363">
        <f t="shared" si="3013"/>
        <v>1.7332700388651816</v>
      </c>
      <c r="EA67" s="363">
        <f t="shared" si="3013"/>
        <v>1.7332700388651814</v>
      </c>
      <c r="EB67" s="363">
        <f t="shared" si="3013"/>
        <v>1.7332700388651812</v>
      </c>
      <c r="EC67" s="363">
        <f t="shared" si="3013"/>
        <v>1.7332700388651814</v>
      </c>
      <c r="ED67" s="363">
        <f t="shared" si="3013"/>
        <v>1.7332700388651818</v>
      </c>
      <c r="EE67" s="363">
        <f t="shared" si="3013"/>
        <v>1.7332700388651816</v>
      </c>
      <c r="EF67" s="363">
        <f t="shared" si="3013"/>
        <v>1.7332700388651814</v>
      </c>
      <c r="EG67" s="363">
        <f t="shared" si="3013"/>
        <v>1.7332700388651814</v>
      </c>
      <c r="EH67" s="363">
        <f t="shared" si="3013"/>
        <v>1.7332700388651816</v>
      </c>
      <c r="EI67" s="363">
        <f t="shared" si="3013"/>
        <v>1.7332700388651812</v>
      </c>
      <c r="EJ67" s="363">
        <f t="shared" si="3013"/>
        <v>1.7332700388651816</v>
      </c>
      <c r="EK67" s="363">
        <f t="shared" si="3013"/>
        <v>1.7332700388651814</v>
      </c>
      <c r="EL67" s="363">
        <f t="shared" si="3013"/>
        <v>1.7332700388651814</v>
      </c>
      <c r="EM67" s="363">
        <f t="shared" si="3013"/>
        <v>1.7332700388651818</v>
      </c>
      <c r="EN67" s="363">
        <f t="shared" si="3013"/>
        <v>1.7332700388651814</v>
      </c>
      <c r="EO67" s="363">
        <f t="shared" si="3013"/>
        <v>1.7332700388651816</v>
      </c>
      <c r="EP67" s="363">
        <f t="shared" si="3013"/>
        <v>1.7332700388651814</v>
      </c>
      <c r="EQ67" s="363">
        <f t="shared" si="3013"/>
        <v>1.7332700388651814</v>
      </c>
      <c r="ER67" s="363">
        <f t="shared" si="3013"/>
        <v>1.7332700388651816</v>
      </c>
      <c r="ES67" s="363">
        <f t="shared" si="3013"/>
        <v>1.7332700388651814</v>
      </c>
      <c r="ET67" s="363">
        <f t="shared" si="3013"/>
        <v>1.7332700388651814</v>
      </c>
      <c r="EU67" s="363">
        <f t="shared" si="3013"/>
        <v>1.7332700388651816</v>
      </c>
      <c r="EV67" s="363">
        <f t="shared" si="3013"/>
        <v>1.7332700388651814</v>
      </c>
      <c r="EW67" s="363">
        <f t="shared" si="3013"/>
        <v>1.7332700388651812</v>
      </c>
      <c r="EX67" s="363">
        <f t="shared" ref="EX67:GB67" si="3014">+EX70*31.1035/EX64</f>
        <v>1.7332700388651814</v>
      </c>
      <c r="EY67" s="363">
        <f t="shared" si="3014"/>
        <v>1.7332700388651816</v>
      </c>
      <c r="EZ67" s="363">
        <f t="shared" si="3014"/>
        <v>1.7332700388651816</v>
      </c>
      <c r="FA67" s="362">
        <f t="shared" si="3014"/>
        <v>1.2133852831317091</v>
      </c>
      <c r="FB67" s="363">
        <f t="shared" si="3014"/>
        <v>1.2133852831317091</v>
      </c>
      <c r="FC67" s="363">
        <f t="shared" si="3014"/>
        <v>1.2133852831317089</v>
      </c>
      <c r="FD67" s="363">
        <f t="shared" si="3014"/>
        <v>1.2133852831317091</v>
      </c>
      <c r="FE67" s="363">
        <f t="shared" si="3014"/>
        <v>1.2133852831317093</v>
      </c>
      <c r="FF67" s="363">
        <f t="shared" si="3014"/>
        <v>1.2133852831317089</v>
      </c>
      <c r="FG67" s="363">
        <f t="shared" si="3014"/>
        <v>1.2133852831317091</v>
      </c>
      <c r="FH67" s="363">
        <f t="shared" si="3014"/>
        <v>1.2133852831317091</v>
      </c>
      <c r="FI67" s="363">
        <f t="shared" si="3014"/>
        <v>1.2133852831317091</v>
      </c>
      <c r="FJ67" s="363">
        <f t="shared" si="3014"/>
        <v>1.2133852831317093</v>
      </c>
      <c r="FK67" s="363">
        <f t="shared" si="3014"/>
        <v>1.2133852831317093</v>
      </c>
      <c r="FL67" s="363">
        <f t="shared" si="3014"/>
        <v>1.2133852831317089</v>
      </c>
      <c r="FM67" s="363">
        <f t="shared" si="3014"/>
        <v>1.2133852831317091</v>
      </c>
      <c r="FN67" s="363">
        <f t="shared" si="3014"/>
        <v>1.2133852831317091</v>
      </c>
      <c r="FO67" s="363">
        <f t="shared" si="3014"/>
        <v>1.2133852831317091</v>
      </c>
      <c r="FP67" s="363">
        <f t="shared" si="3014"/>
        <v>1.2133852831317091</v>
      </c>
      <c r="FQ67" s="363">
        <f t="shared" si="3014"/>
        <v>1.2133852831317091</v>
      </c>
      <c r="FR67" s="363">
        <f t="shared" si="3014"/>
        <v>1.2133852831317091</v>
      </c>
      <c r="FS67" s="363">
        <f t="shared" si="3014"/>
        <v>1.2133852831317091</v>
      </c>
      <c r="FT67" s="363">
        <f t="shared" si="3014"/>
        <v>1.2133852831317093</v>
      </c>
      <c r="FU67" s="363">
        <f t="shared" si="3014"/>
        <v>1.2133852831317091</v>
      </c>
      <c r="FV67" s="363">
        <f t="shared" si="3014"/>
        <v>1.2133852831317093</v>
      </c>
      <c r="FW67" s="363">
        <f t="shared" si="3014"/>
        <v>1.2133852831317091</v>
      </c>
      <c r="FX67" s="363">
        <f t="shared" si="3014"/>
        <v>1.2133852831317089</v>
      </c>
      <c r="FY67" s="363">
        <f t="shared" si="3014"/>
        <v>1.2133852831317093</v>
      </c>
      <c r="FZ67" s="363">
        <f t="shared" si="3014"/>
        <v>1.2133852831317091</v>
      </c>
      <c r="GA67" s="363">
        <f t="shared" si="3014"/>
        <v>1.2133852831317091</v>
      </c>
      <c r="GB67" s="363">
        <f t="shared" si="3014"/>
        <v>1.2133852831317091</v>
      </c>
      <c r="GC67" s="363">
        <f t="shared" ref="GC67:HF67" si="3015">+GC70*31.1035/GC64</f>
        <v>1.2133852831317091</v>
      </c>
      <c r="GD67" s="363">
        <f t="shared" si="3015"/>
        <v>1.2133852831317091</v>
      </c>
      <c r="GE67" s="362">
        <f t="shared" si="3015"/>
        <v>1.3998716091400307</v>
      </c>
      <c r="GF67" s="363">
        <f t="shared" si="3015"/>
        <v>1.3998716091400307</v>
      </c>
      <c r="GG67" s="363">
        <f t="shared" si="3015"/>
        <v>1.3998716091400309</v>
      </c>
      <c r="GH67" s="363">
        <f t="shared" si="3015"/>
        <v>1.3998716091400307</v>
      </c>
      <c r="GI67" s="363">
        <f t="shared" si="3015"/>
        <v>1.3998716091400307</v>
      </c>
      <c r="GJ67" s="363">
        <f t="shared" si="3015"/>
        <v>1.3998716091400309</v>
      </c>
      <c r="GK67" s="363">
        <f t="shared" si="3015"/>
        <v>1.3998716091400309</v>
      </c>
      <c r="GL67" s="363">
        <f t="shared" si="3015"/>
        <v>1.3998716091400307</v>
      </c>
      <c r="GM67" s="363">
        <f t="shared" si="3015"/>
        <v>1.3998716091400307</v>
      </c>
      <c r="GN67" s="363">
        <f t="shared" si="3015"/>
        <v>1.3998716091400307</v>
      </c>
      <c r="GO67" s="363">
        <f t="shared" si="3015"/>
        <v>1.3998716091400309</v>
      </c>
      <c r="GP67" s="363">
        <f t="shared" si="3015"/>
        <v>1.3998716091400309</v>
      </c>
      <c r="GQ67" s="363">
        <f t="shared" si="3015"/>
        <v>1.3998716091400309</v>
      </c>
      <c r="GR67" s="363">
        <f t="shared" si="3015"/>
        <v>1.3998716091400309</v>
      </c>
      <c r="GS67" s="363">
        <f t="shared" si="3015"/>
        <v>1.3998716091400309</v>
      </c>
      <c r="GT67" s="363">
        <f t="shared" si="3015"/>
        <v>1.3998716091400307</v>
      </c>
      <c r="GU67" s="363">
        <f t="shared" si="3015"/>
        <v>1.3998716091400309</v>
      </c>
      <c r="GV67" s="363">
        <f t="shared" si="3015"/>
        <v>1.3998716091400307</v>
      </c>
      <c r="GW67" s="363">
        <f t="shared" si="3015"/>
        <v>1.3998716091400307</v>
      </c>
      <c r="GX67" s="363">
        <f t="shared" si="3015"/>
        <v>1.3998716091400307</v>
      </c>
      <c r="GY67" s="363">
        <f t="shared" si="3015"/>
        <v>1.3998716091400307</v>
      </c>
      <c r="GZ67" s="363">
        <f t="shared" si="3015"/>
        <v>1.3998716091400309</v>
      </c>
      <c r="HA67" s="363">
        <f t="shared" si="3015"/>
        <v>1.3998716091400309</v>
      </c>
      <c r="HB67" s="363">
        <f t="shared" si="3015"/>
        <v>1.3998716091400309</v>
      </c>
      <c r="HC67" s="363">
        <f t="shared" si="3015"/>
        <v>1.3998716091400309</v>
      </c>
      <c r="HD67" s="363">
        <f t="shared" si="3015"/>
        <v>1.3998716091400309</v>
      </c>
      <c r="HE67" s="363">
        <f t="shared" si="3015"/>
        <v>1.3998716091400309</v>
      </c>
      <c r="HF67" s="363">
        <f t="shared" si="3015"/>
        <v>1.3998716091400309</v>
      </c>
      <c r="HG67" s="363">
        <f t="shared" ref="HG67:IK67" si="3016">+HG70*31.1035/HG64</f>
        <v>1.3998716091400309</v>
      </c>
      <c r="HH67" s="363">
        <f t="shared" si="3016"/>
        <v>1.3998716091400309</v>
      </c>
      <c r="HI67" s="364">
        <f t="shared" si="3016"/>
        <v>1.3998716091400309</v>
      </c>
      <c r="HJ67" s="362">
        <f t="shared" si="3016"/>
        <v>2.3580901673433465</v>
      </c>
      <c r="HK67" s="363">
        <f t="shared" si="3016"/>
        <v>2.3580901673433465</v>
      </c>
      <c r="HL67" s="363">
        <f t="shared" si="3016"/>
        <v>2.3580901673433465</v>
      </c>
      <c r="HM67" s="363">
        <f t="shared" si="3016"/>
        <v>2.3580901673433465</v>
      </c>
      <c r="HN67" s="363">
        <f t="shared" si="3016"/>
        <v>2.3580901673433465</v>
      </c>
      <c r="HO67" s="363">
        <f t="shared" si="3016"/>
        <v>2.3580901673433465</v>
      </c>
      <c r="HP67" s="363">
        <f t="shared" si="3016"/>
        <v>2.3580901673433461</v>
      </c>
      <c r="HQ67" s="363">
        <f t="shared" si="3016"/>
        <v>2.3580901673433465</v>
      </c>
      <c r="HR67" s="363">
        <f t="shared" si="3016"/>
        <v>2.3580901673433465</v>
      </c>
      <c r="HS67" s="363">
        <f t="shared" si="3016"/>
        <v>2.3580901673433465</v>
      </c>
      <c r="HT67" s="363">
        <f t="shared" si="3016"/>
        <v>2.3580901673433461</v>
      </c>
      <c r="HU67" s="363">
        <f t="shared" si="3016"/>
        <v>2.3580901673433465</v>
      </c>
      <c r="HV67" s="363">
        <f t="shared" si="3016"/>
        <v>2.3580901673433465</v>
      </c>
      <c r="HW67" s="363">
        <f t="shared" si="3016"/>
        <v>2.3580901673433461</v>
      </c>
      <c r="HX67" s="363">
        <f t="shared" si="3016"/>
        <v>2.3580901673433461</v>
      </c>
      <c r="HY67" s="363">
        <f t="shared" si="3016"/>
        <v>2.3580901673433465</v>
      </c>
      <c r="HZ67" s="363">
        <f t="shared" si="3016"/>
        <v>2.3580901673433465</v>
      </c>
      <c r="IA67" s="363">
        <f t="shared" si="3016"/>
        <v>2.3580901673433465</v>
      </c>
      <c r="IB67" s="363">
        <f t="shared" si="3016"/>
        <v>2.3580901673433461</v>
      </c>
      <c r="IC67" s="363">
        <f t="shared" si="3016"/>
        <v>2.3580901673433465</v>
      </c>
      <c r="ID67" s="363">
        <f t="shared" si="3016"/>
        <v>2.3580901673433465</v>
      </c>
      <c r="IE67" s="363">
        <f t="shared" si="3016"/>
        <v>2.3580901673433461</v>
      </c>
      <c r="IF67" s="363">
        <f t="shared" si="3016"/>
        <v>2.3580901673433465</v>
      </c>
      <c r="IG67" s="363">
        <f t="shared" si="3016"/>
        <v>2.3580901673433465</v>
      </c>
      <c r="IH67" s="363">
        <f t="shared" si="3016"/>
        <v>2.3580901673433465</v>
      </c>
      <c r="II67" s="363">
        <f t="shared" si="3016"/>
        <v>2.3580901673433465</v>
      </c>
      <c r="IJ67" s="363">
        <f t="shared" si="3016"/>
        <v>2.3580901673433461</v>
      </c>
      <c r="IK67" s="363">
        <f t="shared" si="3016"/>
        <v>2.3580901673433461</v>
      </c>
      <c r="IL67" s="363">
        <f t="shared" ref="IL67:JO67" si="3017">+IL70*31.1035/IL64</f>
        <v>2.3580901673433461</v>
      </c>
      <c r="IM67" s="363">
        <f t="shared" si="3017"/>
        <v>2.3580901673433461</v>
      </c>
      <c r="IN67" s="362">
        <f t="shared" si="3017"/>
        <v>1.5756374634365504</v>
      </c>
      <c r="IO67" s="363">
        <f t="shared" si="3017"/>
        <v>1.5756374634365504</v>
      </c>
      <c r="IP67" s="363">
        <f t="shared" si="3017"/>
        <v>1.5756374634365504</v>
      </c>
      <c r="IQ67" s="363">
        <f t="shared" si="3017"/>
        <v>1.5756374634365504</v>
      </c>
      <c r="IR67" s="363">
        <f t="shared" si="3017"/>
        <v>1.5756374634365506</v>
      </c>
      <c r="IS67" s="363">
        <f t="shared" si="3017"/>
        <v>1.5756374634365504</v>
      </c>
      <c r="IT67" s="363">
        <f t="shared" si="3017"/>
        <v>1.5756374634365506</v>
      </c>
      <c r="IU67" s="363">
        <f t="shared" si="3017"/>
        <v>1.5756374634365504</v>
      </c>
      <c r="IV67" s="363">
        <f t="shared" si="3017"/>
        <v>1.5756374634365504</v>
      </c>
      <c r="IW67" s="363">
        <f t="shared" si="3017"/>
        <v>1.5756374634365506</v>
      </c>
      <c r="IX67" s="363">
        <f t="shared" si="3017"/>
        <v>1.5756374634365506</v>
      </c>
      <c r="IY67" s="363">
        <f t="shared" si="3017"/>
        <v>1.5756374634365504</v>
      </c>
      <c r="IZ67" s="363">
        <f t="shared" si="3017"/>
        <v>1.5756374634365504</v>
      </c>
      <c r="JA67" s="363">
        <f t="shared" si="3017"/>
        <v>1.5756374634365506</v>
      </c>
      <c r="JB67" s="363">
        <f t="shared" si="3017"/>
        <v>1.5756374634365504</v>
      </c>
      <c r="JC67" s="363">
        <f t="shared" si="3017"/>
        <v>1.5756374634365504</v>
      </c>
      <c r="JD67" s="363">
        <f t="shared" si="3017"/>
        <v>1.5756374634365506</v>
      </c>
      <c r="JE67" s="363">
        <f t="shared" si="3017"/>
        <v>1.5756374634365504</v>
      </c>
      <c r="JF67" s="363">
        <f t="shared" si="3017"/>
        <v>1.5756374634365504</v>
      </c>
      <c r="JG67" s="363">
        <f t="shared" si="3017"/>
        <v>1.5756374634365506</v>
      </c>
      <c r="JH67" s="363">
        <f t="shared" si="3017"/>
        <v>1.5756374634365504</v>
      </c>
      <c r="JI67" s="363">
        <f t="shared" si="3017"/>
        <v>1.5756374634365506</v>
      </c>
      <c r="JJ67" s="363">
        <f t="shared" si="3017"/>
        <v>1.5756374634365506</v>
      </c>
      <c r="JK67" s="363">
        <f t="shared" si="3017"/>
        <v>1.5756374634365504</v>
      </c>
      <c r="JL67" s="363">
        <f t="shared" si="3017"/>
        <v>1.5756374634365504</v>
      </c>
      <c r="JM67" s="363">
        <f t="shared" si="3017"/>
        <v>1.5756374634365504</v>
      </c>
      <c r="JN67" s="363">
        <f t="shared" si="3017"/>
        <v>1.5756374634365504</v>
      </c>
      <c r="JO67" s="363">
        <f t="shared" si="3017"/>
        <v>1.5756374634365506</v>
      </c>
      <c r="JP67" s="363">
        <f t="shared" ref="JP67:KT67" si="3018">+JP70*31.1035/JP64</f>
        <v>1.5756374634365506</v>
      </c>
      <c r="JQ67" s="363">
        <f t="shared" si="3018"/>
        <v>1.5756374634365504</v>
      </c>
      <c r="JR67" s="364">
        <f t="shared" si="3018"/>
        <v>1.5756374634365504</v>
      </c>
      <c r="JS67" s="362">
        <f t="shared" si="3018"/>
        <v>1.6360430396557133</v>
      </c>
      <c r="JT67" s="363">
        <f t="shared" si="3018"/>
        <v>1.6360430396557133</v>
      </c>
      <c r="JU67" s="363">
        <f t="shared" si="3018"/>
        <v>1.6360430396557133</v>
      </c>
      <c r="JV67" s="363">
        <f t="shared" si="3018"/>
        <v>1.6360430396557133</v>
      </c>
      <c r="JW67" s="363">
        <f t="shared" si="3018"/>
        <v>1.6360430396557135</v>
      </c>
      <c r="JX67" s="363">
        <f t="shared" si="3018"/>
        <v>1.6360430396557133</v>
      </c>
      <c r="JY67" s="363">
        <f t="shared" si="3018"/>
        <v>1.6360430396557133</v>
      </c>
      <c r="JZ67" s="363">
        <f t="shared" si="3018"/>
        <v>1.6360430396557133</v>
      </c>
      <c r="KA67" s="363">
        <f t="shared" si="3018"/>
        <v>1.6360430396557135</v>
      </c>
      <c r="KB67" s="363">
        <f t="shared" si="3018"/>
        <v>1.6360430396557135</v>
      </c>
      <c r="KC67" s="363">
        <f t="shared" si="3018"/>
        <v>1.6360430396557133</v>
      </c>
      <c r="KD67" s="363">
        <f t="shared" si="3018"/>
        <v>1.6360430396557133</v>
      </c>
      <c r="KE67" s="363">
        <f t="shared" si="3018"/>
        <v>1.6360430396557133</v>
      </c>
      <c r="KF67" s="363">
        <f t="shared" si="3018"/>
        <v>1.6360430396557133</v>
      </c>
      <c r="KG67" s="363">
        <f t="shared" si="3018"/>
        <v>1.6360430396557133</v>
      </c>
      <c r="KH67" s="363">
        <f t="shared" si="3018"/>
        <v>1.6360430396557133</v>
      </c>
      <c r="KI67" s="363">
        <f t="shared" si="3018"/>
        <v>1.6360430396557135</v>
      </c>
      <c r="KJ67" s="363">
        <f t="shared" si="3018"/>
        <v>1.6360430396557135</v>
      </c>
      <c r="KK67" s="363">
        <f t="shared" si="3018"/>
        <v>1.6360430396557135</v>
      </c>
      <c r="KL67" s="363">
        <f t="shared" si="3018"/>
        <v>1.6360430396557135</v>
      </c>
      <c r="KM67" s="363">
        <f t="shared" si="3018"/>
        <v>1.6360430396557135</v>
      </c>
      <c r="KN67" s="363">
        <f t="shared" si="3018"/>
        <v>1.6360430396557133</v>
      </c>
      <c r="KO67" s="363">
        <f t="shared" si="3018"/>
        <v>1.6360430396557133</v>
      </c>
      <c r="KP67" s="363">
        <f t="shared" si="3018"/>
        <v>1.6360430396557133</v>
      </c>
      <c r="KQ67" s="363">
        <f t="shared" si="3018"/>
        <v>1.6360430396557133</v>
      </c>
      <c r="KR67" s="363">
        <f t="shared" si="3018"/>
        <v>1.6360430396557133</v>
      </c>
      <c r="KS67" s="363">
        <f t="shared" si="3018"/>
        <v>1.6360430396557133</v>
      </c>
      <c r="KT67" s="363">
        <f t="shared" si="3018"/>
        <v>1.6360430396557133</v>
      </c>
      <c r="KU67" s="363">
        <f t="shared" ref="KU67:LY67" si="3019">+KU70*31.1035/KU64</f>
        <v>1.6360430396557135</v>
      </c>
      <c r="KV67" s="363">
        <f t="shared" si="3019"/>
        <v>1.6360430396557133</v>
      </c>
      <c r="KW67" s="364">
        <f t="shared" si="3019"/>
        <v>1.6360430396557135</v>
      </c>
      <c r="KX67" s="362">
        <f t="shared" si="3019"/>
        <v>2.8557498374808419</v>
      </c>
      <c r="KY67" s="363">
        <f t="shared" si="3019"/>
        <v>2.8557498374808419</v>
      </c>
      <c r="KZ67" s="363">
        <f t="shared" si="3019"/>
        <v>2.8557498374808419</v>
      </c>
      <c r="LA67" s="363">
        <f t="shared" si="3019"/>
        <v>2.8557498374808419</v>
      </c>
      <c r="LB67" s="363">
        <f t="shared" si="3019"/>
        <v>2.8557498374808419</v>
      </c>
      <c r="LC67" s="363">
        <f t="shared" si="3019"/>
        <v>2.8557498374808419</v>
      </c>
      <c r="LD67" s="363">
        <f t="shared" si="3019"/>
        <v>2.8557498374808419</v>
      </c>
      <c r="LE67" s="363">
        <f t="shared" si="3019"/>
        <v>2.8557498374808419</v>
      </c>
      <c r="LF67" s="363">
        <f t="shared" si="3019"/>
        <v>2.8557498374808414</v>
      </c>
      <c r="LG67" s="363">
        <f t="shared" si="3019"/>
        <v>2.8557498374808419</v>
      </c>
      <c r="LH67" s="363">
        <f t="shared" si="3019"/>
        <v>2.8557498374808419</v>
      </c>
      <c r="LI67" s="363">
        <f t="shared" si="3019"/>
        <v>2.8557498374808419</v>
      </c>
      <c r="LJ67" s="363">
        <f t="shared" si="3019"/>
        <v>2.8557498374808419</v>
      </c>
      <c r="LK67" s="363">
        <f t="shared" si="3019"/>
        <v>2.8557498374808419</v>
      </c>
      <c r="LL67" s="363">
        <f t="shared" si="3019"/>
        <v>2.8557498374808414</v>
      </c>
      <c r="LM67" s="363">
        <f t="shared" si="3019"/>
        <v>2.8557498374808419</v>
      </c>
      <c r="LN67" s="363">
        <f t="shared" si="3019"/>
        <v>2.8557498374808419</v>
      </c>
      <c r="LO67" s="363">
        <f t="shared" si="3019"/>
        <v>2.8557498374808414</v>
      </c>
      <c r="LP67" s="363">
        <f t="shared" si="3019"/>
        <v>2.8557498374808419</v>
      </c>
      <c r="LQ67" s="363">
        <f t="shared" si="3019"/>
        <v>2.8557498374808419</v>
      </c>
      <c r="LR67" s="363">
        <f t="shared" si="3019"/>
        <v>2.8557498374808414</v>
      </c>
      <c r="LS67" s="363">
        <f t="shared" si="3019"/>
        <v>2.8557498374808419</v>
      </c>
      <c r="LT67" s="363">
        <f t="shared" si="3019"/>
        <v>2.8557498374808414</v>
      </c>
      <c r="LU67" s="363">
        <f t="shared" si="3019"/>
        <v>2.8557498374808419</v>
      </c>
      <c r="LV67" s="363">
        <f t="shared" si="3019"/>
        <v>2.8557498374808419</v>
      </c>
      <c r="LW67" s="363">
        <f t="shared" si="3019"/>
        <v>2.8557498374808419</v>
      </c>
      <c r="LX67" s="363">
        <f t="shared" si="3019"/>
        <v>2.8557498374808419</v>
      </c>
      <c r="LY67" s="363">
        <f t="shared" si="3019"/>
        <v>2.8557498374808419</v>
      </c>
      <c r="LZ67" s="363">
        <f t="shared" ref="LZ67:NC67" si="3020">+LZ70*31.1035/LZ64</f>
        <v>2.8557498374808419</v>
      </c>
      <c r="MA67" s="363">
        <f t="shared" si="3020"/>
        <v>2.8557498374808414</v>
      </c>
      <c r="MB67" s="362">
        <f t="shared" si="3020"/>
        <v>2.8120710037909706</v>
      </c>
      <c r="MC67" s="363">
        <f t="shared" si="3020"/>
        <v>2.8120710037909706</v>
      </c>
      <c r="MD67" s="363">
        <f t="shared" si="3020"/>
        <v>2.8120710037909711</v>
      </c>
      <c r="ME67" s="363">
        <f t="shared" si="3020"/>
        <v>2.8120710037909706</v>
      </c>
      <c r="MF67" s="363">
        <f t="shared" si="3020"/>
        <v>2.8120710037909702</v>
      </c>
      <c r="MG67" s="363">
        <f t="shared" si="3020"/>
        <v>2.8120710037909711</v>
      </c>
      <c r="MH67" s="363">
        <f t="shared" si="3020"/>
        <v>2.8120710037909706</v>
      </c>
      <c r="MI67" s="363">
        <f t="shared" si="3020"/>
        <v>2.8120710037909706</v>
      </c>
      <c r="MJ67" s="363">
        <f t="shared" si="3020"/>
        <v>2.8120710037909706</v>
      </c>
      <c r="MK67" s="363">
        <f t="shared" si="3020"/>
        <v>2.8120710037909702</v>
      </c>
      <c r="ML67" s="363">
        <f t="shared" si="3020"/>
        <v>2.8120710037909706</v>
      </c>
      <c r="MM67" s="363">
        <f t="shared" si="3020"/>
        <v>2.8120710037909711</v>
      </c>
      <c r="MN67" s="363">
        <f t="shared" si="3020"/>
        <v>2.8120710037909706</v>
      </c>
      <c r="MO67" s="363">
        <f t="shared" si="3020"/>
        <v>2.8120710037909706</v>
      </c>
      <c r="MP67" s="363">
        <f t="shared" si="3020"/>
        <v>2.8120710037909706</v>
      </c>
      <c r="MQ67" s="363">
        <f t="shared" si="3020"/>
        <v>2.8120710037909706</v>
      </c>
      <c r="MR67" s="363">
        <f t="shared" si="3020"/>
        <v>2.8120710037909706</v>
      </c>
      <c r="MS67" s="363">
        <f t="shared" si="3020"/>
        <v>2.8120710037909706</v>
      </c>
      <c r="MT67" s="363">
        <f t="shared" si="3020"/>
        <v>2.8120710037909706</v>
      </c>
      <c r="MU67" s="363">
        <f t="shared" si="3020"/>
        <v>2.8120710037909702</v>
      </c>
      <c r="MV67" s="363">
        <f t="shared" si="3020"/>
        <v>2.8120710037909706</v>
      </c>
      <c r="MW67" s="363">
        <f t="shared" si="3020"/>
        <v>2.8120710037909706</v>
      </c>
      <c r="MX67" s="363">
        <f t="shared" si="3020"/>
        <v>2.8120710037909706</v>
      </c>
      <c r="MY67" s="363">
        <f t="shared" si="3020"/>
        <v>2.8120710037909711</v>
      </c>
      <c r="MZ67" s="363">
        <f t="shared" si="3020"/>
        <v>2.8120710037909711</v>
      </c>
      <c r="NA67" s="363">
        <f t="shared" si="3020"/>
        <v>2.8120710037909706</v>
      </c>
      <c r="NB67" s="363">
        <f t="shared" si="3020"/>
        <v>2.8120710037909706</v>
      </c>
      <c r="NC67" s="363">
        <f t="shared" si="3020"/>
        <v>2.8120710037909706</v>
      </c>
      <c r="ND67" s="363">
        <f t="shared" ref="ND67:OH67" si="3021">+ND70*31.1035/ND64</f>
        <v>2.8120710037909711</v>
      </c>
      <c r="NE67" s="363">
        <f t="shared" si="3021"/>
        <v>2.8120710037909706</v>
      </c>
      <c r="NF67" s="363">
        <f t="shared" si="3021"/>
        <v>2.8120710037909706</v>
      </c>
      <c r="NG67" s="362">
        <f t="shared" si="3021"/>
        <v>2.7643996714190107</v>
      </c>
      <c r="NH67" s="363">
        <f t="shared" si="3021"/>
        <v>2.7643996714190107</v>
      </c>
      <c r="NI67" s="363">
        <f t="shared" si="3021"/>
        <v>2.7643996714190107</v>
      </c>
      <c r="NJ67" s="363">
        <f t="shared" si="3021"/>
        <v>2.7643996714190107</v>
      </c>
      <c r="NK67" s="363">
        <f t="shared" si="3021"/>
        <v>2.7643996714190107</v>
      </c>
      <c r="NL67" s="363">
        <f t="shared" si="3021"/>
        <v>2.7643996714190107</v>
      </c>
      <c r="NM67" s="363">
        <f t="shared" si="3021"/>
        <v>2.7643996714190107</v>
      </c>
      <c r="NN67" s="363">
        <f t="shared" si="3021"/>
        <v>2.7643996714190107</v>
      </c>
      <c r="NO67" s="363">
        <f t="shared" si="3021"/>
        <v>2.7643996714190107</v>
      </c>
      <c r="NP67" s="363">
        <f t="shared" si="3021"/>
        <v>2.7643996714190107</v>
      </c>
      <c r="NQ67" s="363">
        <f t="shared" si="3021"/>
        <v>2.7643996714190107</v>
      </c>
      <c r="NR67" s="363">
        <f t="shared" si="3021"/>
        <v>2.7643996714190107</v>
      </c>
      <c r="NS67" s="363">
        <f t="shared" si="3021"/>
        <v>2.7643996714190111</v>
      </c>
      <c r="NT67" s="363">
        <f t="shared" si="3021"/>
        <v>2.7643996714190107</v>
      </c>
      <c r="NU67" s="363">
        <f t="shared" si="3021"/>
        <v>2.7643996714190111</v>
      </c>
      <c r="NV67" s="363">
        <f t="shared" si="3021"/>
        <v>2.7643996714190107</v>
      </c>
      <c r="NW67" s="363">
        <f t="shared" si="3021"/>
        <v>2.7643996714190111</v>
      </c>
      <c r="NX67" s="363">
        <f t="shared" si="3021"/>
        <v>2.7643996714190107</v>
      </c>
      <c r="NY67" s="363">
        <f t="shared" si="3021"/>
        <v>2.7643996714190111</v>
      </c>
      <c r="NZ67" s="363">
        <f t="shared" si="3021"/>
        <v>2.7643996714190107</v>
      </c>
      <c r="OA67" s="363">
        <f t="shared" si="3021"/>
        <v>2.7643996714190107</v>
      </c>
      <c r="OB67" s="363">
        <f t="shared" si="3021"/>
        <v>2.7643996714190107</v>
      </c>
      <c r="OC67" s="363">
        <f t="shared" si="3021"/>
        <v>2.7643996714190107</v>
      </c>
      <c r="OD67" s="363">
        <f t="shared" si="3021"/>
        <v>2.7643996714190107</v>
      </c>
      <c r="OE67" s="363">
        <f t="shared" si="3021"/>
        <v>2.7643996714190107</v>
      </c>
      <c r="OF67" s="363">
        <f t="shared" si="3021"/>
        <v>2.7643996714190111</v>
      </c>
      <c r="OG67" s="363">
        <f t="shared" si="3021"/>
        <v>2.7643996714190111</v>
      </c>
      <c r="OH67" s="363">
        <f t="shared" si="3021"/>
        <v>2.7643996714190107</v>
      </c>
      <c r="OI67" s="363">
        <f t="shared" ref="OI67:OP67" si="3022">+OI70*31.1035/OI64</f>
        <v>2.7643996714190107</v>
      </c>
      <c r="OJ67" s="363">
        <f t="shared" si="3022"/>
        <v>2.7643996714190111</v>
      </c>
      <c r="OK67" s="363">
        <f t="shared" si="3022"/>
        <v>2.7643996714190111</v>
      </c>
      <c r="OL67" s="363">
        <f t="shared" si="3022"/>
        <v>2.7643996714190107</v>
      </c>
      <c r="OM67" s="363">
        <f t="shared" si="3022"/>
        <v>2.7643996714190107</v>
      </c>
      <c r="ON67" s="363">
        <f t="shared" si="3022"/>
        <v>2.7643996714190111</v>
      </c>
      <c r="OO67" s="363">
        <f t="shared" si="3022"/>
        <v>2.7643996714190111</v>
      </c>
      <c r="OP67" s="364">
        <f t="shared" si="3022"/>
        <v>2.7643996714190107</v>
      </c>
      <c r="OQ67" s="363"/>
      <c r="OR67" s="363"/>
      <c r="OS67" s="363"/>
      <c r="OT67" s="363"/>
      <c r="OU67" s="363"/>
      <c r="OV67" s="363"/>
      <c r="OW67" s="363"/>
      <c r="OX67" s="363"/>
      <c r="OY67" s="363"/>
      <c r="OZ67" s="363"/>
      <c r="PA67" s="363"/>
      <c r="PB67" s="363"/>
      <c r="PC67" s="363"/>
      <c r="PD67" s="363"/>
      <c r="PE67" s="363"/>
      <c r="PF67" s="363"/>
      <c r="PG67" s="363"/>
      <c r="PH67" s="363"/>
      <c r="PI67" s="363"/>
      <c r="PJ67" s="363"/>
      <c r="PK67" s="363"/>
      <c r="PL67" s="363"/>
      <c r="PM67" s="363"/>
      <c r="PN67" s="363"/>
      <c r="PO67" s="363"/>
      <c r="PP67" s="363"/>
      <c r="PQ67" s="363"/>
      <c r="PR67" s="363"/>
      <c r="PS67" s="363"/>
      <c r="PT67" s="363"/>
      <c r="PU67" s="363"/>
      <c r="PV67" s="363"/>
      <c r="PW67" s="363"/>
      <c r="PX67" s="363"/>
      <c r="PY67" s="363"/>
      <c r="PZ67" s="363"/>
      <c r="QA67" s="363"/>
      <c r="QB67" s="363"/>
      <c r="QC67" s="363"/>
      <c r="QD67" s="363"/>
      <c r="QE67" s="363"/>
      <c r="QF67" s="363"/>
      <c r="QG67" s="363"/>
      <c r="QH67" s="363"/>
      <c r="QI67" s="363"/>
      <c r="QJ67" s="363"/>
      <c r="QK67" s="363"/>
      <c r="QL67" s="363"/>
      <c r="QM67" s="363"/>
      <c r="QN67" s="363"/>
      <c r="QO67" s="363"/>
      <c r="QP67" s="363"/>
      <c r="QQ67" s="363"/>
      <c r="QR67" s="363"/>
      <c r="QS67" s="363"/>
      <c r="QT67" s="363"/>
      <c r="QU67" s="363"/>
      <c r="QV67" s="363"/>
      <c r="QW67" s="363"/>
      <c r="QX67" s="363"/>
      <c r="QY67" s="363"/>
      <c r="QZ67" s="363"/>
      <c r="RA67" s="363"/>
      <c r="RB67" s="363"/>
      <c r="RC67" s="363"/>
      <c r="RD67" s="363"/>
      <c r="RE67" s="363"/>
      <c r="RF67" s="363"/>
      <c r="RG67" s="363"/>
      <c r="RH67" s="363"/>
      <c r="RI67" s="363"/>
      <c r="RJ67" s="363"/>
      <c r="RK67" s="363"/>
      <c r="RL67" s="363"/>
      <c r="RM67" s="363"/>
      <c r="RN67" s="363"/>
      <c r="RO67" s="363"/>
      <c r="RP67" s="363"/>
      <c r="RQ67" s="363"/>
      <c r="RR67" s="363"/>
      <c r="RS67" s="363"/>
      <c r="RT67" s="363"/>
      <c r="RU67" s="363"/>
      <c r="RV67" s="363"/>
      <c r="RW67" s="363"/>
      <c r="RX67" s="363"/>
      <c r="RY67" s="363"/>
      <c r="RZ67" s="363"/>
      <c r="SA67" s="363"/>
      <c r="SB67" s="363"/>
      <c r="SC67" s="363"/>
      <c r="SD67" s="363"/>
      <c r="SE67" s="363"/>
      <c r="SF67" s="363"/>
      <c r="SG67" s="363"/>
      <c r="SH67" s="363"/>
      <c r="SI67" s="363"/>
      <c r="SJ67" s="363"/>
      <c r="SK67" s="363"/>
      <c r="SL67" s="363"/>
      <c r="SM67" s="363"/>
      <c r="SN67" s="363"/>
      <c r="SO67" s="363"/>
      <c r="SP67" s="363"/>
      <c r="SQ67" s="363"/>
      <c r="SR67" s="363"/>
      <c r="SS67" s="363"/>
      <c r="ST67" s="363"/>
      <c r="SU67" s="363"/>
      <c r="SV67" s="363"/>
      <c r="SW67" s="363"/>
      <c r="SX67" s="363"/>
      <c r="SY67" s="363"/>
      <c r="SZ67" s="363"/>
      <c r="TA67" s="363"/>
      <c r="TB67" s="363"/>
      <c r="TC67" s="363"/>
      <c r="TD67" s="363"/>
      <c r="TE67" s="363"/>
      <c r="TF67" s="363"/>
      <c r="TG67" s="363"/>
      <c r="TH67" s="363"/>
      <c r="TI67" s="363"/>
      <c r="TJ67" s="363"/>
      <c r="TK67" s="363"/>
      <c r="TL67" s="363"/>
      <c r="TM67" s="363"/>
      <c r="TN67" s="363"/>
      <c r="TO67" s="363"/>
      <c r="TP67" s="363"/>
      <c r="TQ67" s="363"/>
      <c r="TR67" s="363"/>
      <c r="TS67" s="363"/>
      <c r="TT67" s="363"/>
      <c r="TU67" s="363"/>
      <c r="TV67" s="363"/>
      <c r="TW67" s="363"/>
      <c r="TX67" s="363"/>
      <c r="TY67" s="363"/>
      <c r="TZ67" s="363"/>
      <c r="UA67" s="363"/>
      <c r="UB67" s="363"/>
      <c r="UC67" s="363"/>
      <c r="UD67" s="363"/>
      <c r="UE67" s="363"/>
      <c r="UF67" s="363"/>
      <c r="UG67" s="363"/>
      <c r="UH67" s="363"/>
      <c r="UI67" s="363"/>
      <c r="UJ67" s="363"/>
      <c r="UK67" s="363"/>
      <c r="UL67" s="363"/>
      <c r="UM67" s="363"/>
      <c r="UN67" s="363"/>
      <c r="UO67" s="363"/>
      <c r="UP67" s="363"/>
      <c r="UQ67" s="363"/>
      <c r="UR67" s="363"/>
      <c r="US67" s="363"/>
      <c r="UT67" s="363"/>
      <c r="UU67" s="363"/>
      <c r="UV67" s="363"/>
      <c r="UW67" s="363"/>
      <c r="UX67" s="363"/>
      <c r="UY67" s="363"/>
      <c r="UZ67" s="363"/>
      <c r="VA67" s="363"/>
      <c r="VB67" s="363"/>
      <c r="VC67" s="363"/>
      <c r="VD67" s="363"/>
      <c r="VE67" s="363"/>
      <c r="VF67" s="363"/>
      <c r="VG67" s="363"/>
      <c r="VH67" s="363"/>
      <c r="VI67" s="363"/>
      <c r="VJ67" s="363"/>
      <c r="VK67" s="363"/>
      <c r="VL67" s="363"/>
      <c r="VM67" s="363"/>
      <c r="VN67" s="363"/>
      <c r="VO67" s="363"/>
      <c r="VP67" s="363"/>
      <c r="VQ67" s="363"/>
      <c r="VR67" s="363"/>
      <c r="VS67" s="363"/>
      <c r="VT67" s="363"/>
      <c r="VU67" s="363"/>
      <c r="VV67" s="363"/>
      <c r="VW67" s="363"/>
      <c r="VX67" s="363"/>
      <c r="VY67" s="363"/>
      <c r="VZ67" s="363"/>
      <c r="WA67" s="363"/>
      <c r="WB67" s="363"/>
      <c r="WC67" s="363"/>
      <c r="WD67" s="363"/>
      <c r="WE67" s="363"/>
      <c r="WF67" s="363"/>
      <c r="WG67" s="363"/>
      <c r="WH67" s="363"/>
      <c r="WI67" s="363"/>
      <c r="WJ67" s="363"/>
      <c r="WK67" s="363"/>
      <c r="WL67" s="363"/>
      <c r="WM67" s="363"/>
      <c r="WN67" s="363"/>
      <c r="WO67" s="363"/>
      <c r="WP67" s="363"/>
      <c r="WQ67" s="363"/>
      <c r="WR67" s="363"/>
      <c r="WS67" s="363"/>
      <c r="WT67" s="363"/>
      <c r="WU67" s="363"/>
      <c r="WV67" s="363"/>
      <c r="WW67" s="363"/>
      <c r="WX67" s="363"/>
      <c r="WY67" s="363"/>
      <c r="WZ67" s="363"/>
      <c r="XA67" s="363"/>
      <c r="XB67" s="363"/>
      <c r="XC67" s="363"/>
      <c r="XD67" s="363"/>
      <c r="XE67" s="363"/>
      <c r="XF67" s="363"/>
      <c r="XG67" s="363"/>
      <c r="XH67" s="363"/>
      <c r="XI67" s="363"/>
      <c r="XJ67" s="363"/>
      <c r="XK67" s="363"/>
      <c r="XL67" s="363"/>
      <c r="XM67" s="363"/>
      <c r="XN67" s="363"/>
      <c r="XO67" s="363"/>
      <c r="XP67" s="363"/>
      <c r="XQ67" s="363"/>
      <c r="XR67" s="363"/>
      <c r="XS67" s="363"/>
      <c r="XT67" s="363"/>
      <c r="XU67" s="363"/>
      <c r="XV67" s="363"/>
      <c r="XW67" s="363"/>
      <c r="XX67" s="363"/>
      <c r="XY67" s="363"/>
      <c r="XZ67" s="363"/>
      <c r="YA67" s="363"/>
      <c r="YB67" s="363"/>
      <c r="YC67" s="363"/>
      <c r="YD67" s="363"/>
      <c r="YE67" s="363"/>
      <c r="YF67" s="363"/>
      <c r="YG67" s="363"/>
      <c r="YH67" s="363"/>
      <c r="YI67" s="363"/>
      <c r="YJ67" s="363"/>
      <c r="YK67" s="363"/>
      <c r="YL67" s="363"/>
      <c r="YM67" s="363"/>
      <c r="YN67" s="363"/>
      <c r="YO67" s="363"/>
      <c r="YP67" s="363"/>
      <c r="YQ67" s="363"/>
      <c r="YR67" s="363"/>
      <c r="YS67" s="363"/>
      <c r="YT67" s="363"/>
      <c r="YU67" s="363"/>
      <c r="YV67" s="363"/>
      <c r="YW67" s="363"/>
      <c r="YX67" s="363"/>
      <c r="YY67" s="363"/>
      <c r="YZ67" s="363"/>
      <c r="ZA67" s="363"/>
      <c r="ZB67" s="363"/>
      <c r="ZC67" s="363"/>
      <c r="ZD67" s="363"/>
      <c r="ZE67" s="363"/>
      <c r="ZF67" s="363"/>
      <c r="ZG67" s="363"/>
      <c r="ZH67" s="363"/>
      <c r="ZI67" s="363"/>
      <c r="ZJ67" s="363"/>
      <c r="ZK67" s="363"/>
      <c r="ZL67" s="363"/>
      <c r="ZM67" s="363"/>
      <c r="ZN67" s="363"/>
      <c r="ZO67" s="363"/>
      <c r="ZP67" s="363"/>
      <c r="ZQ67" s="363"/>
      <c r="ZR67" s="363"/>
      <c r="ZS67" s="363"/>
      <c r="ZT67" s="363"/>
      <c r="ZU67" s="363"/>
      <c r="ZV67" s="363"/>
      <c r="ZW67" s="363"/>
      <c r="ZX67" s="363"/>
      <c r="ZY67" s="363"/>
      <c r="ZZ67" s="363"/>
      <c r="AAA67" s="363"/>
      <c r="AAB67" s="363"/>
      <c r="AAC67" s="363"/>
      <c r="AAD67" s="363"/>
      <c r="AAE67" s="363"/>
      <c r="AAF67" s="363"/>
      <c r="AAG67" s="363"/>
      <c r="AAH67" s="363"/>
      <c r="AAI67" s="363"/>
      <c r="AAJ67" s="363"/>
      <c r="AAK67" s="363"/>
      <c r="AAL67" s="363"/>
      <c r="AAM67" s="363"/>
      <c r="AAN67" s="363"/>
      <c r="AAO67" s="363"/>
      <c r="AAP67" s="363"/>
      <c r="AAQ67" s="363"/>
      <c r="AAR67" s="363"/>
      <c r="AAS67" s="363"/>
      <c r="AAT67" s="363"/>
      <c r="AAU67" s="363"/>
      <c r="AAV67" s="363"/>
      <c r="AAW67" s="363"/>
      <c r="AAX67" s="363"/>
      <c r="AAY67" s="363"/>
      <c r="AAZ67" s="363"/>
      <c r="ABA67" s="363"/>
      <c r="ABB67" s="363"/>
      <c r="ABC67" s="363"/>
      <c r="ABD67" s="363"/>
      <c r="ABE67" s="363"/>
      <c r="ABF67" s="363"/>
      <c r="ABG67" s="363"/>
      <c r="ABH67" s="363"/>
      <c r="ABI67" s="363"/>
      <c r="ABJ67" s="363"/>
      <c r="ABK67" s="363"/>
      <c r="ABL67" s="363"/>
      <c r="ABM67" s="363"/>
      <c r="ABN67" s="363"/>
      <c r="ABO67" s="363"/>
      <c r="ABP67" s="363"/>
      <c r="ABQ67" s="363"/>
      <c r="ABR67" s="363"/>
      <c r="ABS67" s="363"/>
      <c r="ABT67" s="363"/>
      <c r="ABU67" s="363"/>
      <c r="ABV67" s="363"/>
      <c r="ABW67" s="363"/>
      <c r="ABX67" s="363"/>
      <c r="ABY67" s="363"/>
      <c r="ABZ67" s="363"/>
      <c r="ACA67" s="363"/>
      <c r="ACB67" s="363"/>
      <c r="ACC67" s="363"/>
      <c r="ACD67" s="363"/>
      <c r="ACE67" s="363"/>
      <c r="ACF67" s="363"/>
      <c r="ACG67" s="363"/>
      <c r="ACH67" s="363"/>
      <c r="ACI67" s="363"/>
      <c r="ACJ67" s="363"/>
      <c r="ACK67" s="363"/>
      <c r="ACL67" s="363"/>
      <c r="ACM67" s="363"/>
      <c r="ACN67" s="363"/>
      <c r="ACO67" s="363"/>
      <c r="ACP67" s="363"/>
      <c r="ACQ67" s="363"/>
    </row>
    <row r="68" spans="1:771" x14ac:dyDescent="0.2">
      <c r="A68" s="15" t="s">
        <v>139</v>
      </c>
      <c r="B68" s="356">
        <f>+B72*31.1035/B66</f>
        <v>18.537005555691817</v>
      </c>
      <c r="C68" s="358">
        <f t="shared" ref="C68:M68" si="3023">+C72*31.1035/C66</f>
        <v>19.53841524871476</v>
      </c>
      <c r="D68" s="358">
        <f t="shared" si="3023"/>
        <v>21.189199762733377</v>
      </c>
      <c r="E68" s="358">
        <f t="shared" si="3023"/>
        <v>17.224000143841597</v>
      </c>
      <c r="F68" s="358">
        <f t="shared" si="3023"/>
        <v>12.057756623358697</v>
      </c>
      <c r="G68" s="358">
        <f t="shared" si="3023"/>
        <v>13.910924585631236</v>
      </c>
      <c r="H68" s="358">
        <f t="shared" si="3023"/>
        <v>23.433016477977933</v>
      </c>
      <c r="I68" s="358">
        <f t="shared" si="3023"/>
        <v>15.657560154124537</v>
      </c>
      <c r="J68" s="358">
        <f t="shared" si="3023"/>
        <v>16.257827642835579</v>
      </c>
      <c r="K68" s="358">
        <f t="shared" si="3023"/>
        <v>28.378402965847126</v>
      </c>
      <c r="L68" s="358">
        <f t="shared" si="3023"/>
        <v>27.944353902003769</v>
      </c>
      <c r="M68" s="359">
        <f t="shared" si="3023"/>
        <v>27.470630236781158</v>
      </c>
      <c r="N68" s="358">
        <f t="shared" ref="N68:R68" si="3024">+N72*31.1035/N66</f>
        <v>19.790638154273662</v>
      </c>
      <c r="O68" s="358">
        <f t="shared" si="3024"/>
        <v>14.390113132549294</v>
      </c>
      <c r="P68" s="358">
        <f t="shared" si="3024"/>
        <v>18.395299087446755</v>
      </c>
      <c r="Q68" s="358">
        <f t="shared" si="3024"/>
        <v>27.902780911975796</v>
      </c>
      <c r="R68" s="356">
        <f t="shared" si="3024"/>
        <v>18.537005555691817</v>
      </c>
      <c r="S68" s="358">
        <f t="shared" ref="S68:T68" si="3025">+S72*31.1035/S66</f>
        <v>19.091357350043804</v>
      </c>
      <c r="T68" s="358">
        <f t="shared" si="3025"/>
        <v>19.790638154273662</v>
      </c>
      <c r="U68" s="358">
        <f t="shared" ref="U68:AA68" si="3026">+U72*31.1035/U66</f>
        <v>18.89661062707815</v>
      </c>
      <c r="V68" s="358">
        <f t="shared" si="3026"/>
        <v>17.126912876794528</v>
      </c>
      <c r="W68" s="358">
        <f t="shared" si="3026"/>
        <v>16.448400056235794</v>
      </c>
      <c r="X68" s="358">
        <f t="shared" si="3026"/>
        <v>17.942974527157883</v>
      </c>
      <c r="Y68" s="358">
        <f t="shared" si="3026"/>
        <v>17.52914228174998</v>
      </c>
      <c r="Z68" s="358">
        <f t="shared" si="3026"/>
        <v>17.334231973055882</v>
      </c>
      <c r="AA68" s="358">
        <f t="shared" si="3026"/>
        <v>18.761130937521425</v>
      </c>
      <c r="AB68" s="358">
        <f t="shared" ref="AB68:AC68" si="3027">+AB72*31.1035/AB66</f>
        <v>19.842743877165407</v>
      </c>
      <c r="AC68" s="359">
        <f t="shared" si="3027"/>
        <v>20.760539431293562</v>
      </c>
      <c r="AD68" s="358">
        <f t="shared" ref="AD68:AE68" si="3028">+AD72*31.1035/AD66</f>
        <v>18.537005555691817</v>
      </c>
      <c r="AE68" s="358">
        <f t="shared" si="3028"/>
        <v>19.53841524871476</v>
      </c>
      <c r="AF68" s="358">
        <f t="shared" ref="AF68:AO68" si="3029">+AF72*31.1035/AF66</f>
        <v>21.189199762733377</v>
      </c>
      <c r="AG68" s="358">
        <f t="shared" si="3029"/>
        <v>17.224000143841597</v>
      </c>
      <c r="AH68" s="358">
        <f t="shared" si="3029"/>
        <v>12.057756623358696</v>
      </c>
      <c r="AI68" s="358">
        <f t="shared" si="3029"/>
        <v>13.910924585631236</v>
      </c>
      <c r="AJ68" s="358">
        <f t="shared" si="3029"/>
        <v>23.43301647797793</v>
      </c>
      <c r="AK68" s="358">
        <f t="shared" si="3029"/>
        <v>15.657560154124536</v>
      </c>
      <c r="AL68" s="358">
        <f t="shared" si="3029"/>
        <v>16.257827642835583</v>
      </c>
      <c r="AM68" s="358">
        <f t="shared" si="3029"/>
        <v>28.378402965847123</v>
      </c>
      <c r="AN68" s="358">
        <f t="shared" si="3029"/>
        <v>27.944353902003765</v>
      </c>
      <c r="AO68" s="359">
        <f t="shared" si="3029"/>
        <v>27.470630236781158</v>
      </c>
      <c r="AP68" s="356">
        <f t="shared" ref="AP68:AR68" si="3030">+AP72*31.1035/AP66</f>
        <v>18.537005555691817</v>
      </c>
      <c r="AQ68" s="358">
        <f t="shared" si="3030"/>
        <v>18.537005555691817</v>
      </c>
      <c r="AR68" s="358">
        <f t="shared" si="3030"/>
        <v>18.537005555691817</v>
      </c>
      <c r="AS68" s="358">
        <f t="shared" ref="AS68:BQ68" si="3031">+AS72*31.1035/AS66</f>
        <v>18.537005555691817</v>
      </c>
      <c r="AT68" s="358">
        <f t="shared" si="3031"/>
        <v>18.537005555691817</v>
      </c>
      <c r="AU68" s="358">
        <f t="shared" si="3031"/>
        <v>18.537005555691817</v>
      </c>
      <c r="AV68" s="358">
        <f t="shared" si="3031"/>
        <v>18.537005555691817</v>
      </c>
      <c r="AW68" s="358">
        <f t="shared" si="3031"/>
        <v>18.537005555691817</v>
      </c>
      <c r="AX68" s="358">
        <f t="shared" si="3031"/>
        <v>18.537005555691817</v>
      </c>
      <c r="AY68" s="358">
        <f t="shared" si="3031"/>
        <v>18.537005555691817</v>
      </c>
      <c r="AZ68" s="358">
        <f t="shared" si="3031"/>
        <v>18.537005555691817</v>
      </c>
      <c r="BA68" s="358">
        <f t="shared" si="3031"/>
        <v>18.537005555691817</v>
      </c>
      <c r="BB68" s="358">
        <f t="shared" si="3031"/>
        <v>18.53700555569182</v>
      </c>
      <c r="BC68" s="358">
        <f t="shared" si="3031"/>
        <v>18.537005555691817</v>
      </c>
      <c r="BD68" s="358">
        <f t="shared" si="3031"/>
        <v>18.537005555691817</v>
      </c>
      <c r="BE68" s="358">
        <f t="shared" si="3031"/>
        <v>18.537005555691817</v>
      </c>
      <c r="BF68" s="358">
        <f t="shared" si="3031"/>
        <v>18.537005555691817</v>
      </c>
      <c r="BG68" s="358">
        <f t="shared" si="3031"/>
        <v>18.537005555691817</v>
      </c>
      <c r="BH68" s="358">
        <f t="shared" si="3031"/>
        <v>18.537005555691817</v>
      </c>
      <c r="BI68" s="358">
        <f t="shared" si="3031"/>
        <v>18.537005555691817</v>
      </c>
      <c r="BJ68" s="358">
        <f t="shared" si="3031"/>
        <v>18.537005555691817</v>
      </c>
      <c r="BK68" s="358">
        <f t="shared" si="3031"/>
        <v>18.537005555691817</v>
      </c>
      <c r="BL68" s="358">
        <f t="shared" si="3031"/>
        <v>18.53700555569182</v>
      </c>
      <c r="BM68" s="358">
        <f t="shared" si="3031"/>
        <v>18.537005555691817</v>
      </c>
      <c r="BN68" s="359">
        <f t="shared" si="3031"/>
        <v>18.537005555691817</v>
      </c>
      <c r="BO68" s="356">
        <f t="shared" si="3031"/>
        <v>19.53841524871476</v>
      </c>
      <c r="BP68" s="358">
        <f t="shared" si="3031"/>
        <v>19.53841524871476</v>
      </c>
      <c r="BQ68" s="358">
        <f t="shared" si="3031"/>
        <v>19.53841524871476</v>
      </c>
      <c r="BR68" s="358">
        <f t="shared" ref="BR68:CP68" si="3032">+BR72*31.1035/BR66</f>
        <v>19.53841524871476</v>
      </c>
      <c r="BS68" s="358">
        <f t="shared" si="3032"/>
        <v>19.53841524871476</v>
      </c>
      <c r="BT68" s="358">
        <f t="shared" si="3032"/>
        <v>19.53841524871476</v>
      </c>
      <c r="BU68" s="358">
        <f t="shared" si="3032"/>
        <v>19.538415248714763</v>
      </c>
      <c r="BV68" s="358">
        <f t="shared" si="3032"/>
        <v>19.53841524871476</v>
      </c>
      <c r="BW68" s="358">
        <f t="shared" si="3032"/>
        <v>19.53841524871476</v>
      </c>
      <c r="BX68" s="358">
        <f t="shared" si="3032"/>
        <v>19.53841524871476</v>
      </c>
      <c r="BY68" s="358">
        <f t="shared" si="3032"/>
        <v>19.53841524871476</v>
      </c>
      <c r="BZ68" s="358">
        <f t="shared" si="3032"/>
        <v>19.53841524871476</v>
      </c>
      <c r="CA68" s="358">
        <f t="shared" si="3032"/>
        <v>19.53841524871476</v>
      </c>
      <c r="CB68" s="358">
        <f t="shared" si="3032"/>
        <v>19.538415248714763</v>
      </c>
      <c r="CC68" s="358">
        <f t="shared" si="3032"/>
        <v>19.53841524871476</v>
      </c>
      <c r="CD68" s="358">
        <f t="shared" si="3032"/>
        <v>19.53841524871476</v>
      </c>
      <c r="CE68" s="358">
        <f t="shared" si="3032"/>
        <v>19.538415248714763</v>
      </c>
      <c r="CF68" s="358">
        <f t="shared" si="3032"/>
        <v>19.53841524871476</v>
      </c>
      <c r="CG68" s="358">
        <f t="shared" si="3032"/>
        <v>19.53841524871476</v>
      </c>
      <c r="CH68" s="358">
        <f t="shared" si="3032"/>
        <v>19.53841524871476</v>
      </c>
      <c r="CI68" s="358">
        <f t="shared" si="3032"/>
        <v>19.53841524871476</v>
      </c>
      <c r="CJ68" s="358">
        <f t="shared" si="3032"/>
        <v>19.53841524871476</v>
      </c>
      <c r="CK68" s="358">
        <f t="shared" si="3032"/>
        <v>19.53841524871476</v>
      </c>
      <c r="CL68" s="358">
        <f t="shared" si="3032"/>
        <v>19.53841524871476</v>
      </c>
      <c r="CM68" s="358">
        <f t="shared" si="3032"/>
        <v>19.53841524871476</v>
      </c>
      <c r="CN68" s="358">
        <f t="shared" si="3032"/>
        <v>19.53841524871476</v>
      </c>
      <c r="CO68" s="358">
        <f t="shared" si="3032"/>
        <v>19.53841524871476</v>
      </c>
      <c r="CP68" s="358">
        <f t="shared" si="3032"/>
        <v>19.538415248714763</v>
      </c>
      <c r="CQ68" s="358">
        <f t="shared" ref="CQ68:DU68" si="3033">+CQ72*31.1035/CQ66</f>
        <v>19.53841524871476</v>
      </c>
      <c r="CR68" s="358">
        <f t="shared" si="3033"/>
        <v>19.53841524871476</v>
      </c>
      <c r="CS68" s="358">
        <f t="shared" si="3033"/>
        <v>19.53841524871476</v>
      </c>
      <c r="CT68" s="356">
        <f t="shared" si="3033"/>
        <v>21.189199762733377</v>
      </c>
      <c r="CU68" s="358">
        <f t="shared" si="3033"/>
        <v>21.189199762733377</v>
      </c>
      <c r="CV68" s="358">
        <f t="shared" si="3033"/>
        <v>21.189199762733374</v>
      </c>
      <c r="CW68" s="358">
        <f t="shared" si="3033"/>
        <v>21.189199762733377</v>
      </c>
      <c r="CX68" s="358">
        <f t="shared" si="3033"/>
        <v>21.189199762733374</v>
      </c>
      <c r="CY68" s="358">
        <f t="shared" si="3033"/>
        <v>21.189199762733374</v>
      </c>
      <c r="CZ68" s="358">
        <f t="shared" si="3033"/>
        <v>21.189199762733377</v>
      </c>
      <c r="DA68" s="358">
        <f t="shared" si="3033"/>
        <v>21.189199762733377</v>
      </c>
      <c r="DB68" s="358">
        <f t="shared" si="3033"/>
        <v>21.189199762733377</v>
      </c>
      <c r="DC68" s="358">
        <f t="shared" si="3033"/>
        <v>21.189199762733374</v>
      </c>
      <c r="DD68" s="358">
        <f t="shared" si="3033"/>
        <v>21.189199762733377</v>
      </c>
      <c r="DE68" s="358">
        <f t="shared" si="3033"/>
        <v>21.189199762733374</v>
      </c>
      <c r="DF68" s="358">
        <f t="shared" si="3033"/>
        <v>21.189199762733374</v>
      </c>
      <c r="DG68" s="358">
        <f t="shared" si="3033"/>
        <v>21.189199762733377</v>
      </c>
      <c r="DH68" s="358">
        <f t="shared" si="3033"/>
        <v>21.189199762733374</v>
      </c>
      <c r="DI68" s="358">
        <f t="shared" si="3033"/>
        <v>21.189199762733377</v>
      </c>
      <c r="DJ68" s="358">
        <f t="shared" si="3033"/>
        <v>21.189199762733377</v>
      </c>
      <c r="DK68" s="358">
        <f t="shared" si="3033"/>
        <v>21.189199762733377</v>
      </c>
      <c r="DL68" s="358">
        <f t="shared" si="3033"/>
        <v>21.189199762733374</v>
      </c>
      <c r="DM68" s="358">
        <f t="shared" si="3033"/>
        <v>21.189199762733374</v>
      </c>
      <c r="DN68" s="358">
        <f t="shared" si="3033"/>
        <v>21.189199762733374</v>
      </c>
      <c r="DO68" s="358">
        <f t="shared" si="3033"/>
        <v>21.189199762733377</v>
      </c>
      <c r="DP68" s="358">
        <f t="shared" si="3033"/>
        <v>21.189199762733374</v>
      </c>
      <c r="DQ68" s="358">
        <f t="shared" si="3033"/>
        <v>21.189199762733374</v>
      </c>
      <c r="DR68" s="358">
        <f t="shared" si="3033"/>
        <v>21.189199762733374</v>
      </c>
      <c r="DS68" s="358">
        <f t="shared" si="3033"/>
        <v>21.189199762733374</v>
      </c>
      <c r="DT68" s="358">
        <f t="shared" si="3033"/>
        <v>21.189199762733377</v>
      </c>
      <c r="DU68" s="358">
        <f t="shared" si="3033"/>
        <v>21.189199762733377</v>
      </c>
      <c r="DV68" s="356">
        <f t="shared" ref="DV68:EW68" si="3034">+DV72*31.1035/DV66</f>
        <v>17.224000143841597</v>
      </c>
      <c r="DW68" s="358">
        <f t="shared" si="3034"/>
        <v>17.224000143841597</v>
      </c>
      <c r="DX68" s="358">
        <f t="shared" si="3034"/>
        <v>17.2240001438416</v>
      </c>
      <c r="DY68" s="358">
        <f t="shared" si="3034"/>
        <v>17.224000143841597</v>
      </c>
      <c r="DZ68" s="358">
        <f t="shared" si="3034"/>
        <v>17.2240001438416</v>
      </c>
      <c r="EA68" s="358">
        <f t="shared" si="3034"/>
        <v>17.2240001438416</v>
      </c>
      <c r="EB68" s="358">
        <f t="shared" si="3034"/>
        <v>17.2240001438416</v>
      </c>
      <c r="EC68" s="358">
        <f t="shared" si="3034"/>
        <v>17.224000143841597</v>
      </c>
      <c r="ED68" s="358">
        <f t="shared" si="3034"/>
        <v>17.2240001438416</v>
      </c>
      <c r="EE68" s="358">
        <f t="shared" si="3034"/>
        <v>17.2240001438416</v>
      </c>
      <c r="EF68" s="358">
        <f t="shared" si="3034"/>
        <v>17.2240001438416</v>
      </c>
      <c r="EG68" s="358">
        <f t="shared" si="3034"/>
        <v>17.2240001438416</v>
      </c>
      <c r="EH68" s="358">
        <f t="shared" si="3034"/>
        <v>17.2240001438416</v>
      </c>
      <c r="EI68" s="358">
        <f t="shared" si="3034"/>
        <v>17.2240001438416</v>
      </c>
      <c r="EJ68" s="358">
        <f t="shared" si="3034"/>
        <v>17.2240001438416</v>
      </c>
      <c r="EK68" s="358">
        <f t="shared" si="3034"/>
        <v>17.224000143841597</v>
      </c>
      <c r="EL68" s="358">
        <f t="shared" si="3034"/>
        <v>17.2240001438416</v>
      </c>
      <c r="EM68" s="358">
        <f t="shared" si="3034"/>
        <v>17.2240001438416</v>
      </c>
      <c r="EN68" s="358">
        <f t="shared" si="3034"/>
        <v>17.2240001438416</v>
      </c>
      <c r="EO68" s="358">
        <f t="shared" si="3034"/>
        <v>17.2240001438416</v>
      </c>
      <c r="EP68" s="358">
        <f t="shared" si="3034"/>
        <v>17.2240001438416</v>
      </c>
      <c r="EQ68" s="358">
        <f t="shared" si="3034"/>
        <v>17.2240001438416</v>
      </c>
      <c r="ER68" s="358">
        <f t="shared" si="3034"/>
        <v>17.2240001438416</v>
      </c>
      <c r="ES68" s="358">
        <f t="shared" si="3034"/>
        <v>17.2240001438416</v>
      </c>
      <c r="ET68" s="358">
        <f t="shared" si="3034"/>
        <v>17.224000143841597</v>
      </c>
      <c r="EU68" s="358">
        <f t="shared" si="3034"/>
        <v>17.2240001438416</v>
      </c>
      <c r="EV68" s="358">
        <f t="shared" si="3034"/>
        <v>17.224000143841597</v>
      </c>
      <c r="EW68" s="358">
        <f t="shared" si="3034"/>
        <v>17.2240001438416</v>
      </c>
      <c r="EX68" s="358">
        <f t="shared" ref="EX68:GB68" si="3035">+EX72*31.1035/EX66</f>
        <v>17.224000143841597</v>
      </c>
      <c r="EY68" s="358">
        <f t="shared" si="3035"/>
        <v>17.2240001438416</v>
      </c>
      <c r="EZ68" s="358">
        <f t="shared" si="3035"/>
        <v>17.224000143841597</v>
      </c>
      <c r="FA68" s="356">
        <f t="shared" si="3035"/>
        <v>12.057756623358696</v>
      </c>
      <c r="FB68" s="358">
        <f t="shared" si="3035"/>
        <v>12.057756623358696</v>
      </c>
      <c r="FC68" s="358">
        <f t="shared" si="3035"/>
        <v>12.057756623358694</v>
      </c>
      <c r="FD68" s="358">
        <f t="shared" si="3035"/>
        <v>12.057756623358696</v>
      </c>
      <c r="FE68" s="358">
        <f t="shared" si="3035"/>
        <v>12.057756623358696</v>
      </c>
      <c r="FF68" s="358">
        <f t="shared" si="3035"/>
        <v>12.057756623358694</v>
      </c>
      <c r="FG68" s="358">
        <f t="shared" si="3035"/>
        <v>12.057756623358696</v>
      </c>
      <c r="FH68" s="358">
        <f t="shared" si="3035"/>
        <v>12.057756623358696</v>
      </c>
      <c r="FI68" s="358">
        <f t="shared" si="3035"/>
        <v>12.057756623358697</v>
      </c>
      <c r="FJ68" s="358">
        <f t="shared" si="3035"/>
        <v>12.057756623358696</v>
      </c>
      <c r="FK68" s="358">
        <f t="shared" si="3035"/>
        <v>12.057756623358696</v>
      </c>
      <c r="FL68" s="358">
        <f t="shared" si="3035"/>
        <v>12.057756623358694</v>
      </c>
      <c r="FM68" s="358">
        <f t="shared" si="3035"/>
        <v>12.057756623358697</v>
      </c>
      <c r="FN68" s="358">
        <f t="shared" si="3035"/>
        <v>12.057756623358696</v>
      </c>
      <c r="FO68" s="358">
        <f t="shared" si="3035"/>
        <v>12.057756623358697</v>
      </c>
      <c r="FP68" s="358">
        <f t="shared" si="3035"/>
        <v>12.057756623358696</v>
      </c>
      <c r="FQ68" s="358">
        <f t="shared" si="3035"/>
        <v>12.057756623358696</v>
      </c>
      <c r="FR68" s="358">
        <f t="shared" si="3035"/>
        <v>12.057756623358697</v>
      </c>
      <c r="FS68" s="358">
        <f t="shared" si="3035"/>
        <v>12.057756623358697</v>
      </c>
      <c r="FT68" s="358">
        <f t="shared" si="3035"/>
        <v>12.057756623358696</v>
      </c>
      <c r="FU68" s="358">
        <f t="shared" si="3035"/>
        <v>12.057756623358696</v>
      </c>
      <c r="FV68" s="358">
        <f t="shared" si="3035"/>
        <v>12.057756623358696</v>
      </c>
      <c r="FW68" s="358">
        <f t="shared" si="3035"/>
        <v>12.057756623358697</v>
      </c>
      <c r="FX68" s="358">
        <f t="shared" si="3035"/>
        <v>12.057756623358694</v>
      </c>
      <c r="FY68" s="358">
        <f t="shared" si="3035"/>
        <v>12.057756623358697</v>
      </c>
      <c r="FZ68" s="358">
        <f t="shared" si="3035"/>
        <v>12.057756623358697</v>
      </c>
      <c r="GA68" s="358">
        <f t="shared" si="3035"/>
        <v>12.057756623358694</v>
      </c>
      <c r="GB68" s="358">
        <f t="shared" si="3035"/>
        <v>12.057756623358696</v>
      </c>
      <c r="GC68" s="358">
        <f t="shared" ref="GC68:HF68" si="3036">+GC72*31.1035/GC66</f>
        <v>12.057756623358694</v>
      </c>
      <c r="GD68" s="358">
        <f t="shared" si="3036"/>
        <v>12.057756623358697</v>
      </c>
      <c r="GE68" s="356">
        <f t="shared" si="3036"/>
        <v>13.910924585631236</v>
      </c>
      <c r="GF68" s="358">
        <f t="shared" si="3036"/>
        <v>13.910924585631236</v>
      </c>
      <c r="GG68" s="358">
        <f t="shared" si="3036"/>
        <v>13.910924585631234</v>
      </c>
      <c r="GH68" s="358">
        <f t="shared" si="3036"/>
        <v>13.910924585631236</v>
      </c>
      <c r="GI68" s="358">
        <f t="shared" si="3036"/>
        <v>13.910924585631237</v>
      </c>
      <c r="GJ68" s="358">
        <f t="shared" si="3036"/>
        <v>13.910924585631234</v>
      </c>
      <c r="GK68" s="358">
        <f t="shared" si="3036"/>
        <v>13.910924585631236</v>
      </c>
      <c r="GL68" s="358">
        <f t="shared" si="3036"/>
        <v>13.910924585631236</v>
      </c>
      <c r="GM68" s="358">
        <f t="shared" si="3036"/>
        <v>13.910924585631237</v>
      </c>
      <c r="GN68" s="358">
        <f t="shared" si="3036"/>
        <v>13.910924585631237</v>
      </c>
      <c r="GO68" s="358">
        <f t="shared" si="3036"/>
        <v>13.910924585631234</v>
      </c>
      <c r="GP68" s="358">
        <f t="shared" si="3036"/>
        <v>13.910924585631234</v>
      </c>
      <c r="GQ68" s="358">
        <f t="shared" si="3036"/>
        <v>13.910924585631234</v>
      </c>
      <c r="GR68" s="358">
        <f t="shared" si="3036"/>
        <v>13.910924585631236</v>
      </c>
      <c r="GS68" s="358">
        <f t="shared" si="3036"/>
        <v>13.910924585631234</v>
      </c>
      <c r="GT68" s="358">
        <f t="shared" si="3036"/>
        <v>13.910924585631236</v>
      </c>
      <c r="GU68" s="358">
        <f t="shared" si="3036"/>
        <v>13.910924585631236</v>
      </c>
      <c r="GV68" s="358">
        <f t="shared" si="3036"/>
        <v>13.910924585631237</v>
      </c>
      <c r="GW68" s="358">
        <f t="shared" si="3036"/>
        <v>13.910924585631234</v>
      </c>
      <c r="GX68" s="358">
        <f t="shared" si="3036"/>
        <v>13.910924585631237</v>
      </c>
      <c r="GY68" s="358">
        <f t="shared" si="3036"/>
        <v>13.910924585631236</v>
      </c>
      <c r="GZ68" s="358">
        <f t="shared" si="3036"/>
        <v>13.910924585631234</v>
      </c>
      <c r="HA68" s="358">
        <f t="shared" si="3036"/>
        <v>13.910924585631234</v>
      </c>
      <c r="HB68" s="358">
        <f t="shared" si="3036"/>
        <v>13.910924585631234</v>
      </c>
      <c r="HC68" s="358">
        <f t="shared" si="3036"/>
        <v>13.910924585631236</v>
      </c>
      <c r="HD68" s="358">
        <f t="shared" si="3036"/>
        <v>13.910924585631234</v>
      </c>
      <c r="HE68" s="358">
        <f t="shared" si="3036"/>
        <v>13.910924585631234</v>
      </c>
      <c r="HF68" s="358">
        <f t="shared" si="3036"/>
        <v>13.910924585631236</v>
      </c>
      <c r="HG68" s="358">
        <f t="shared" ref="HG68:IK68" si="3037">+HG72*31.1035/HG66</f>
        <v>13.910924585631236</v>
      </c>
      <c r="HH68" s="358">
        <f t="shared" si="3037"/>
        <v>13.910924585631234</v>
      </c>
      <c r="HI68" s="359">
        <f t="shared" si="3037"/>
        <v>13.910924585631236</v>
      </c>
      <c r="HJ68" s="356">
        <f t="shared" si="3037"/>
        <v>23.43301647797793</v>
      </c>
      <c r="HK68" s="358">
        <f t="shared" si="3037"/>
        <v>23.43301647797793</v>
      </c>
      <c r="HL68" s="358">
        <f t="shared" si="3037"/>
        <v>23.433016477977933</v>
      </c>
      <c r="HM68" s="358">
        <f t="shared" si="3037"/>
        <v>23.43301647797793</v>
      </c>
      <c r="HN68" s="358">
        <f t="shared" si="3037"/>
        <v>23.433016477977933</v>
      </c>
      <c r="HO68" s="358">
        <f t="shared" si="3037"/>
        <v>23.433016477977933</v>
      </c>
      <c r="HP68" s="358">
        <f t="shared" si="3037"/>
        <v>23.433016477977937</v>
      </c>
      <c r="HQ68" s="358">
        <f t="shared" si="3037"/>
        <v>23.43301647797793</v>
      </c>
      <c r="HR68" s="358">
        <f t="shared" si="3037"/>
        <v>23.43301647797793</v>
      </c>
      <c r="HS68" s="358">
        <f t="shared" si="3037"/>
        <v>23.433016477977933</v>
      </c>
      <c r="HT68" s="358">
        <f t="shared" si="3037"/>
        <v>23.43301647797793</v>
      </c>
      <c r="HU68" s="358">
        <f t="shared" si="3037"/>
        <v>23.433016477977933</v>
      </c>
      <c r="HV68" s="358">
        <f t="shared" si="3037"/>
        <v>23.433016477977933</v>
      </c>
      <c r="HW68" s="358">
        <f t="shared" si="3037"/>
        <v>23.433016477977937</v>
      </c>
      <c r="HX68" s="358">
        <f t="shared" si="3037"/>
        <v>23.433016477977933</v>
      </c>
      <c r="HY68" s="358">
        <f t="shared" si="3037"/>
        <v>23.43301647797793</v>
      </c>
      <c r="HZ68" s="358">
        <f t="shared" si="3037"/>
        <v>23.433016477977933</v>
      </c>
      <c r="IA68" s="358">
        <f t="shared" si="3037"/>
        <v>23.43301647797793</v>
      </c>
      <c r="IB68" s="358">
        <f t="shared" si="3037"/>
        <v>23.433016477977933</v>
      </c>
      <c r="IC68" s="358">
        <f t="shared" si="3037"/>
        <v>23.433016477977933</v>
      </c>
      <c r="ID68" s="358">
        <f t="shared" si="3037"/>
        <v>23.43301647797793</v>
      </c>
      <c r="IE68" s="358">
        <f t="shared" si="3037"/>
        <v>23.43301647797793</v>
      </c>
      <c r="IF68" s="358">
        <f t="shared" si="3037"/>
        <v>23.43301647797793</v>
      </c>
      <c r="IG68" s="358">
        <f t="shared" si="3037"/>
        <v>23.433016477977933</v>
      </c>
      <c r="IH68" s="358">
        <f t="shared" si="3037"/>
        <v>23.433016477977933</v>
      </c>
      <c r="II68" s="358">
        <f t="shared" si="3037"/>
        <v>23.433016477977933</v>
      </c>
      <c r="IJ68" s="358">
        <f t="shared" si="3037"/>
        <v>23.433016477977933</v>
      </c>
      <c r="IK68" s="358">
        <f t="shared" si="3037"/>
        <v>23.433016477977937</v>
      </c>
      <c r="IL68" s="358">
        <f t="shared" ref="IL68:JO68" si="3038">+IL72*31.1035/IL66</f>
        <v>23.43301647797793</v>
      </c>
      <c r="IM68" s="358">
        <f t="shared" si="3038"/>
        <v>23.433016477977933</v>
      </c>
      <c r="IN68" s="356">
        <f t="shared" si="3038"/>
        <v>15.657560154124536</v>
      </c>
      <c r="IO68" s="358">
        <f t="shared" si="3038"/>
        <v>15.657560154124536</v>
      </c>
      <c r="IP68" s="358">
        <f t="shared" si="3038"/>
        <v>15.657560154124536</v>
      </c>
      <c r="IQ68" s="358">
        <f t="shared" si="3038"/>
        <v>15.657560154124536</v>
      </c>
      <c r="IR68" s="358">
        <f t="shared" si="3038"/>
        <v>15.657560154124534</v>
      </c>
      <c r="IS68" s="358">
        <f t="shared" si="3038"/>
        <v>15.657560154124536</v>
      </c>
      <c r="IT68" s="358">
        <f t="shared" si="3038"/>
        <v>15.657560154124537</v>
      </c>
      <c r="IU68" s="358">
        <f t="shared" si="3038"/>
        <v>15.657560154124536</v>
      </c>
      <c r="IV68" s="358">
        <f t="shared" si="3038"/>
        <v>15.657560154124534</v>
      </c>
      <c r="IW68" s="358">
        <f t="shared" si="3038"/>
        <v>15.657560154124534</v>
      </c>
      <c r="IX68" s="358">
        <f t="shared" si="3038"/>
        <v>15.657560154124537</v>
      </c>
      <c r="IY68" s="358">
        <f t="shared" si="3038"/>
        <v>15.657560154124536</v>
      </c>
      <c r="IZ68" s="358">
        <f t="shared" si="3038"/>
        <v>15.657560154124536</v>
      </c>
      <c r="JA68" s="358">
        <f t="shared" si="3038"/>
        <v>15.657560154124537</v>
      </c>
      <c r="JB68" s="358">
        <f t="shared" si="3038"/>
        <v>15.657560154124534</v>
      </c>
      <c r="JC68" s="358">
        <f t="shared" si="3038"/>
        <v>15.657560154124536</v>
      </c>
      <c r="JD68" s="358">
        <f t="shared" si="3038"/>
        <v>15.657560154124537</v>
      </c>
      <c r="JE68" s="358">
        <f t="shared" si="3038"/>
        <v>15.657560154124534</v>
      </c>
      <c r="JF68" s="358">
        <f t="shared" si="3038"/>
        <v>15.657560154124536</v>
      </c>
      <c r="JG68" s="358">
        <f t="shared" si="3038"/>
        <v>15.657560154124534</v>
      </c>
      <c r="JH68" s="358">
        <f t="shared" si="3038"/>
        <v>15.657560154124534</v>
      </c>
      <c r="JI68" s="358">
        <f t="shared" si="3038"/>
        <v>15.657560154124537</v>
      </c>
      <c r="JJ68" s="358">
        <f t="shared" si="3038"/>
        <v>15.657560154124536</v>
      </c>
      <c r="JK68" s="358">
        <f t="shared" si="3038"/>
        <v>15.657560154124536</v>
      </c>
      <c r="JL68" s="358">
        <f t="shared" si="3038"/>
        <v>15.657560154124537</v>
      </c>
      <c r="JM68" s="358">
        <f t="shared" si="3038"/>
        <v>15.657560154124536</v>
      </c>
      <c r="JN68" s="358">
        <f t="shared" si="3038"/>
        <v>15.657560154124534</v>
      </c>
      <c r="JO68" s="358">
        <f t="shared" si="3038"/>
        <v>15.657560154124537</v>
      </c>
      <c r="JP68" s="358">
        <f t="shared" ref="JP68:KT68" si="3039">+JP72*31.1035/JP66</f>
        <v>15.657560154124536</v>
      </c>
      <c r="JQ68" s="358">
        <f t="shared" si="3039"/>
        <v>15.657560154124534</v>
      </c>
      <c r="JR68" s="359">
        <f t="shared" si="3039"/>
        <v>15.657560154124537</v>
      </c>
      <c r="JS68" s="356">
        <f t="shared" si="3039"/>
        <v>16.257827642835583</v>
      </c>
      <c r="JT68" s="358">
        <f t="shared" si="3039"/>
        <v>16.257827642835583</v>
      </c>
      <c r="JU68" s="358">
        <f t="shared" si="3039"/>
        <v>16.257827642835583</v>
      </c>
      <c r="JV68" s="358">
        <f t="shared" si="3039"/>
        <v>16.257827642835583</v>
      </c>
      <c r="JW68" s="358">
        <f t="shared" si="3039"/>
        <v>16.257827642835579</v>
      </c>
      <c r="JX68" s="358">
        <f t="shared" si="3039"/>
        <v>16.257827642835583</v>
      </c>
      <c r="JY68" s="358">
        <f t="shared" si="3039"/>
        <v>16.257827642835583</v>
      </c>
      <c r="JZ68" s="358">
        <f t="shared" si="3039"/>
        <v>16.257827642835583</v>
      </c>
      <c r="KA68" s="358">
        <f t="shared" si="3039"/>
        <v>16.257827642835579</v>
      </c>
      <c r="KB68" s="358">
        <f t="shared" si="3039"/>
        <v>16.257827642835579</v>
      </c>
      <c r="KC68" s="358">
        <f t="shared" si="3039"/>
        <v>16.257827642835583</v>
      </c>
      <c r="KD68" s="358">
        <f t="shared" si="3039"/>
        <v>16.257827642835583</v>
      </c>
      <c r="KE68" s="358">
        <f t="shared" si="3039"/>
        <v>16.257827642835583</v>
      </c>
      <c r="KF68" s="358">
        <f t="shared" si="3039"/>
        <v>16.257827642835583</v>
      </c>
      <c r="KG68" s="358">
        <f t="shared" si="3039"/>
        <v>16.257827642835579</v>
      </c>
      <c r="KH68" s="358">
        <f t="shared" si="3039"/>
        <v>16.257827642835583</v>
      </c>
      <c r="KI68" s="358">
        <f t="shared" si="3039"/>
        <v>16.257827642835583</v>
      </c>
      <c r="KJ68" s="358">
        <f t="shared" si="3039"/>
        <v>16.257827642835579</v>
      </c>
      <c r="KK68" s="358">
        <f t="shared" si="3039"/>
        <v>16.257827642835583</v>
      </c>
      <c r="KL68" s="358">
        <f t="shared" si="3039"/>
        <v>16.257827642835579</v>
      </c>
      <c r="KM68" s="358">
        <f t="shared" si="3039"/>
        <v>16.257827642835583</v>
      </c>
      <c r="KN68" s="358">
        <f t="shared" si="3039"/>
        <v>16.257827642835583</v>
      </c>
      <c r="KO68" s="358">
        <f t="shared" si="3039"/>
        <v>16.257827642835579</v>
      </c>
      <c r="KP68" s="358">
        <f t="shared" si="3039"/>
        <v>16.257827642835583</v>
      </c>
      <c r="KQ68" s="358">
        <f t="shared" si="3039"/>
        <v>16.257827642835579</v>
      </c>
      <c r="KR68" s="358">
        <f t="shared" si="3039"/>
        <v>16.257827642835583</v>
      </c>
      <c r="KS68" s="358">
        <f t="shared" si="3039"/>
        <v>16.257827642835583</v>
      </c>
      <c r="KT68" s="358">
        <f t="shared" si="3039"/>
        <v>16.257827642835583</v>
      </c>
      <c r="KU68" s="358">
        <f t="shared" ref="KU68:LY68" si="3040">+KU72*31.1035/KU66</f>
        <v>16.257827642835583</v>
      </c>
      <c r="KV68" s="358">
        <f t="shared" si="3040"/>
        <v>16.257827642835579</v>
      </c>
      <c r="KW68" s="359">
        <f t="shared" si="3040"/>
        <v>16.257827642835579</v>
      </c>
      <c r="KX68" s="356">
        <f t="shared" si="3040"/>
        <v>28.378402965847123</v>
      </c>
      <c r="KY68" s="358">
        <f t="shared" si="3040"/>
        <v>28.378402965847123</v>
      </c>
      <c r="KZ68" s="358">
        <f t="shared" si="3040"/>
        <v>28.378402965847126</v>
      </c>
      <c r="LA68" s="358">
        <f t="shared" si="3040"/>
        <v>28.378402965847123</v>
      </c>
      <c r="LB68" s="358">
        <f t="shared" si="3040"/>
        <v>28.378402965847123</v>
      </c>
      <c r="LC68" s="358">
        <f t="shared" si="3040"/>
        <v>28.378402965847126</v>
      </c>
      <c r="LD68" s="358">
        <f t="shared" si="3040"/>
        <v>28.378402965847123</v>
      </c>
      <c r="LE68" s="358">
        <f t="shared" si="3040"/>
        <v>28.378402965847123</v>
      </c>
      <c r="LF68" s="358">
        <f t="shared" si="3040"/>
        <v>28.378402965847123</v>
      </c>
      <c r="LG68" s="358">
        <f t="shared" si="3040"/>
        <v>28.378402965847123</v>
      </c>
      <c r="LH68" s="358">
        <f t="shared" si="3040"/>
        <v>28.378402965847123</v>
      </c>
      <c r="LI68" s="358">
        <f t="shared" si="3040"/>
        <v>28.378402965847126</v>
      </c>
      <c r="LJ68" s="358">
        <f t="shared" si="3040"/>
        <v>28.378402965847126</v>
      </c>
      <c r="LK68" s="358">
        <f t="shared" si="3040"/>
        <v>28.378402965847123</v>
      </c>
      <c r="LL68" s="358">
        <f t="shared" si="3040"/>
        <v>28.378402965847126</v>
      </c>
      <c r="LM68" s="358">
        <f t="shared" si="3040"/>
        <v>28.378402965847123</v>
      </c>
      <c r="LN68" s="358">
        <f t="shared" si="3040"/>
        <v>28.378402965847126</v>
      </c>
      <c r="LO68" s="358">
        <f t="shared" si="3040"/>
        <v>28.378402965847123</v>
      </c>
      <c r="LP68" s="358">
        <f t="shared" si="3040"/>
        <v>28.378402965847126</v>
      </c>
      <c r="LQ68" s="358">
        <f t="shared" si="3040"/>
        <v>28.378402965847123</v>
      </c>
      <c r="LR68" s="358">
        <f t="shared" si="3040"/>
        <v>28.378402965847126</v>
      </c>
      <c r="LS68" s="358">
        <f t="shared" si="3040"/>
        <v>28.378402965847123</v>
      </c>
      <c r="LT68" s="358">
        <f t="shared" si="3040"/>
        <v>28.378402965847126</v>
      </c>
      <c r="LU68" s="358">
        <f t="shared" si="3040"/>
        <v>28.378402965847126</v>
      </c>
      <c r="LV68" s="358">
        <f t="shared" si="3040"/>
        <v>28.378402965847126</v>
      </c>
      <c r="LW68" s="358">
        <f t="shared" si="3040"/>
        <v>28.378402965847126</v>
      </c>
      <c r="LX68" s="358">
        <f t="shared" si="3040"/>
        <v>28.378402965847126</v>
      </c>
      <c r="LY68" s="358">
        <f t="shared" si="3040"/>
        <v>28.378402965847123</v>
      </c>
      <c r="LZ68" s="358">
        <f t="shared" ref="LZ68:NC68" si="3041">+LZ72*31.1035/LZ66</f>
        <v>28.378402965847123</v>
      </c>
      <c r="MA68" s="358">
        <f t="shared" si="3041"/>
        <v>28.378402965847126</v>
      </c>
      <c r="MB68" s="356">
        <f t="shared" si="3041"/>
        <v>27.944353902003765</v>
      </c>
      <c r="MC68" s="358">
        <f t="shared" si="3041"/>
        <v>27.944353902003765</v>
      </c>
      <c r="MD68" s="358">
        <f t="shared" si="3041"/>
        <v>27.944353902003765</v>
      </c>
      <c r="ME68" s="358">
        <f t="shared" si="3041"/>
        <v>27.944353902003765</v>
      </c>
      <c r="MF68" s="358">
        <f t="shared" si="3041"/>
        <v>27.944353902003765</v>
      </c>
      <c r="MG68" s="358">
        <f t="shared" si="3041"/>
        <v>27.944353902003765</v>
      </c>
      <c r="MH68" s="358">
        <f t="shared" si="3041"/>
        <v>27.944353902003773</v>
      </c>
      <c r="MI68" s="358">
        <f t="shared" si="3041"/>
        <v>27.944353902003765</v>
      </c>
      <c r="MJ68" s="358">
        <f t="shared" si="3041"/>
        <v>27.944353902003762</v>
      </c>
      <c r="MK68" s="358">
        <f t="shared" si="3041"/>
        <v>27.944353902003765</v>
      </c>
      <c r="ML68" s="358">
        <f t="shared" si="3041"/>
        <v>27.944353902003765</v>
      </c>
      <c r="MM68" s="358">
        <f t="shared" si="3041"/>
        <v>27.944353902003765</v>
      </c>
      <c r="MN68" s="358">
        <f t="shared" si="3041"/>
        <v>27.944353902003765</v>
      </c>
      <c r="MO68" s="358">
        <f t="shared" si="3041"/>
        <v>27.944353902003773</v>
      </c>
      <c r="MP68" s="358">
        <f t="shared" si="3041"/>
        <v>27.944353902003769</v>
      </c>
      <c r="MQ68" s="358">
        <f t="shared" si="3041"/>
        <v>27.944353902003765</v>
      </c>
      <c r="MR68" s="358">
        <f t="shared" si="3041"/>
        <v>27.944353902003769</v>
      </c>
      <c r="MS68" s="358">
        <f t="shared" si="3041"/>
        <v>27.944353902003762</v>
      </c>
      <c r="MT68" s="358">
        <f t="shared" si="3041"/>
        <v>27.944353902003769</v>
      </c>
      <c r="MU68" s="358">
        <f t="shared" si="3041"/>
        <v>27.944353902003765</v>
      </c>
      <c r="MV68" s="358">
        <f t="shared" si="3041"/>
        <v>27.944353902003765</v>
      </c>
      <c r="MW68" s="358">
        <f t="shared" si="3041"/>
        <v>27.944353902003765</v>
      </c>
      <c r="MX68" s="358">
        <f t="shared" si="3041"/>
        <v>27.944353902003769</v>
      </c>
      <c r="MY68" s="358">
        <f t="shared" si="3041"/>
        <v>27.944353902003765</v>
      </c>
      <c r="MZ68" s="358">
        <f t="shared" si="3041"/>
        <v>27.944353902003765</v>
      </c>
      <c r="NA68" s="358">
        <f t="shared" si="3041"/>
        <v>27.944353902003765</v>
      </c>
      <c r="NB68" s="358">
        <f t="shared" si="3041"/>
        <v>27.944353902003769</v>
      </c>
      <c r="NC68" s="358">
        <f t="shared" si="3041"/>
        <v>27.944353902003773</v>
      </c>
      <c r="ND68" s="358">
        <f t="shared" ref="ND68:OH68" si="3042">+ND72*31.1035/ND66</f>
        <v>27.944353902003765</v>
      </c>
      <c r="NE68" s="358">
        <f t="shared" si="3042"/>
        <v>27.944353902003769</v>
      </c>
      <c r="NF68" s="358">
        <f t="shared" si="3042"/>
        <v>27.944353902003769</v>
      </c>
      <c r="NG68" s="356">
        <f t="shared" si="3042"/>
        <v>27.470630236781158</v>
      </c>
      <c r="NH68" s="358">
        <f t="shared" si="3042"/>
        <v>27.470630236781158</v>
      </c>
      <c r="NI68" s="358">
        <f t="shared" si="3042"/>
        <v>27.470630236781155</v>
      </c>
      <c r="NJ68" s="358">
        <f t="shared" si="3042"/>
        <v>27.470630236781158</v>
      </c>
      <c r="NK68" s="358">
        <f t="shared" si="3042"/>
        <v>27.470630236781158</v>
      </c>
      <c r="NL68" s="358">
        <f t="shared" si="3042"/>
        <v>27.470630236781155</v>
      </c>
      <c r="NM68" s="358">
        <f t="shared" si="3042"/>
        <v>27.470630236781158</v>
      </c>
      <c r="NN68" s="358">
        <f t="shared" si="3042"/>
        <v>27.470630236781158</v>
      </c>
      <c r="NO68" s="358">
        <f t="shared" si="3042"/>
        <v>27.470630236781158</v>
      </c>
      <c r="NP68" s="358">
        <f t="shared" si="3042"/>
        <v>27.470630236781158</v>
      </c>
      <c r="NQ68" s="358">
        <f t="shared" si="3042"/>
        <v>27.470630236781158</v>
      </c>
      <c r="NR68" s="358">
        <f t="shared" si="3042"/>
        <v>27.470630236781155</v>
      </c>
      <c r="NS68" s="358">
        <f t="shared" si="3042"/>
        <v>27.470630236781158</v>
      </c>
      <c r="NT68" s="358">
        <f t="shared" si="3042"/>
        <v>27.470630236781158</v>
      </c>
      <c r="NU68" s="358">
        <f t="shared" si="3042"/>
        <v>27.470630236781158</v>
      </c>
      <c r="NV68" s="358">
        <f t="shared" si="3042"/>
        <v>27.470630236781158</v>
      </c>
      <c r="NW68" s="358">
        <f t="shared" si="3042"/>
        <v>27.470630236781162</v>
      </c>
      <c r="NX68" s="358">
        <f t="shared" si="3042"/>
        <v>27.470630236781158</v>
      </c>
      <c r="NY68" s="358">
        <f t="shared" si="3042"/>
        <v>27.470630236781158</v>
      </c>
      <c r="NZ68" s="358">
        <f t="shared" si="3042"/>
        <v>27.470630236781158</v>
      </c>
      <c r="OA68" s="358">
        <f t="shared" si="3042"/>
        <v>27.470630236781158</v>
      </c>
      <c r="OB68" s="358">
        <f t="shared" si="3042"/>
        <v>27.470630236781158</v>
      </c>
      <c r="OC68" s="358">
        <f t="shared" si="3042"/>
        <v>27.470630236781158</v>
      </c>
      <c r="OD68" s="358">
        <f t="shared" si="3042"/>
        <v>27.470630236781155</v>
      </c>
      <c r="OE68" s="358">
        <f t="shared" si="3042"/>
        <v>27.470630236781158</v>
      </c>
      <c r="OF68" s="358">
        <f t="shared" si="3042"/>
        <v>27.470630236781158</v>
      </c>
      <c r="OG68" s="358">
        <f t="shared" si="3042"/>
        <v>27.470630236781158</v>
      </c>
      <c r="OH68" s="358">
        <f t="shared" si="3042"/>
        <v>27.470630236781158</v>
      </c>
      <c r="OI68" s="358">
        <f t="shared" ref="OI68:OP68" si="3043">+OI72*31.1035/OI66</f>
        <v>27.470630236781155</v>
      </c>
      <c r="OJ68" s="358">
        <f t="shared" si="3043"/>
        <v>27.470630236781158</v>
      </c>
      <c r="OK68" s="358">
        <f t="shared" si="3043"/>
        <v>27.470630236781162</v>
      </c>
      <c r="OL68" s="358">
        <f t="shared" si="3043"/>
        <v>27.470630236781158</v>
      </c>
      <c r="OM68" s="358">
        <f t="shared" si="3043"/>
        <v>27.470630236781158</v>
      </c>
      <c r="ON68" s="358">
        <f t="shared" si="3043"/>
        <v>27.470630236781162</v>
      </c>
      <c r="OO68" s="358">
        <f t="shared" si="3043"/>
        <v>27.470630236781165</v>
      </c>
      <c r="OP68" s="359">
        <f t="shared" si="3043"/>
        <v>27.470630236781158</v>
      </c>
      <c r="OQ68" s="358"/>
      <c r="OR68" s="358"/>
      <c r="OS68" s="358"/>
      <c r="OT68" s="358"/>
      <c r="OU68" s="358"/>
      <c r="OV68" s="358"/>
      <c r="OW68" s="358"/>
      <c r="OX68" s="358"/>
      <c r="OY68" s="358"/>
      <c r="OZ68" s="358"/>
      <c r="PA68" s="358"/>
      <c r="PB68" s="358"/>
      <c r="PC68" s="358"/>
      <c r="PD68" s="358"/>
      <c r="PE68" s="358"/>
      <c r="PF68" s="358"/>
      <c r="PG68" s="358"/>
      <c r="PH68" s="358"/>
      <c r="PI68" s="358"/>
      <c r="PJ68" s="358"/>
      <c r="PK68" s="358"/>
      <c r="PL68" s="358"/>
      <c r="PM68" s="358"/>
      <c r="PN68" s="358"/>
      <c r="PO68" s="358"/>
      <c r="PP68" s="358"/>
      <c r="PQ68" s="358"/>
      <c r="PR68" s="358"/>
      <c r="PS68" s="358"/>
      <c r="PT68" s="358"/>
      <c r="PU68" s="358"/>
      <c r="PV68" s="358"/>
      <c r="PW68" s="358"/>
      <c r="PX68" s="358"/>
      <c r="PY68" s="358"/>
      <c r="PZ68" s="358"/>
      <c r="QA68" s="358"/>
      <c r="QB68" s="358"/>
      <c r="QC68" s="358"/>
      <c r="QD68" s="358"/>
      <c r="QE68" s="358"/>
      <c r="QF68" s="358"/>
      <c r="QG68" s="358"/>
      <c r="QH68" s="358"/>
      <c r="QI68" s="358"/>
      <c r="QJ68" s="358"/>
      <c r="QK68" s="358"/>
      <c r="QL68" s="358"/>
      <c r="QM68" s="358"/>
      <c r="QN68" s="358"/>
      <c r="QO68" s="358"/>
      <c r="QP68" s="358"/>
      <c r="QQ68" s="358"/>
      <c r="QR68" s="358"/>
      <c r="QS68" s="358"/>
      <c r="QT68" s="358"/>
      <c r="QU68" s="358"/>
      <c r="QV68" s="358"/>
      <c r="QW68" s="358"/>
      <c r="QX68" s="358"/>
      <c r="QY68" s="358"/>
      <c r="QZ68" s="358"/>
      <c r="RA68" s="358"/>
      <c r="RB68" s="358"/>
      <c r="RC68" s="358"/>
      <c r="RD68" s="358"/>
      <c r="RE68" s="358"/>
      <c r="RF68" s="358"/>
      <c r="RG68" s="358"/>
      <c r="RH68" s="358"/>
      <c r="RI68" s="358"/>
      <c r="RJ68" s="358"/>
      <c r="RK68" s="358"/>
      <c r="RL68" s="358"/>
      <c r="RM68" s="358"/>
      <c r="RN68" s="358"/>
      <c r="RO68" s="358"/>
      <c r="RP68" s="358"/>
      <c r="RQ68" s="358"/>
      <c r="RR68" s="358"/>
      <c r="RS68" s="358"/>
      <c r="RT68" s="358"/>
      <c r="RU68" s="358"/>
      <c r="RV68" s="358"/>
      <c r="RW68" s="358"/>
      <c r="RX68" s="358"/>
      <c r="RY68" s="358"/>
      <c r="RZ68" s="358"/>
      <c r="SA68" s="358"/>
      <c r="SB68" s="358"/>
      <c r="SC68" s="358"/>
      <c r="SD68" s="358"/>
      <c r="SE68" s="358"/>
      <c r="SF68" s="358"/>
      <c r="SG68" s="358"/>
      <c r="SH68" s="358"/>
      <c r="SI68" s="358"/>
      <c r="SJ68" s="358"/>
      <c r="SK68" s="358"/>
      <c r="SL68" s="358"/>
      <c r="SM68" s="358"/>
      <c r="SN68" s="358"/>
      <c r="SO68" s="358"/>
      <c r="SP68" s="358"/>
      <c r="SQ68" s="358"/>
      <c r="SR68" s="358"/>
      <c r="SS68" s="358"/>
      <c r="ST68" s="358"/>
      <c r="SU68" s="358"/>
      <c r="SV68" s="358"/>
      <c r="SW68" s="358"/>
      <c r="SX68" s="358"/>
      <c r="SY68" s="358"/>
      <c r="SZ68" s="358"/>
      <c r="TA68" s="358"/>
      <c r="TB68" s="358"/>
      <c r="TC68" s="358"/>
      <c r="TD68" s="358"/>
      <c r="TE68" s="358"/>
      <c r="TF68" s="358"/>
      <c r="TG68" s="358"/>
      <c r="TH68" s="358"/>
      <c r="TI68" s="358"/>
      <c r="TJ68" s="358"/>
      <c r="TK68" s="358"/>
      <c r="TL68" s="358"/>
      <c r="TM68" s="358"/>
      <c r="TN68" s="358"/>
      <c r="TO68" s="358"/>
      <c r="TP68" s="358"/>
      <c r="TQ68" s="358"/>
      <c r="TR68" s="358"/>
      <c r="TS68" s="358"/>
      <c r="TT68" s="358"/>
      <c r="TU68" s="358"/>
      <c r="TV68" s="358"/>
      <c r="TW68" s="358"/>
      <c r="TX68" s="358"/>
      <c r="TY68" s="358"/>
      <c r="TZ68" s="358"/>
      <c r="UA68" s="358"/>
      <c r="UB68" s="358"/>
      <c r="UC68" s="358"/>
      <c r="UD68" s="358"/>
      <c r="UE68" s="358"/>
      <c r="UF68" s="358"/>
      <c r="UG68" s="358"/>
      <c r="UH68" s="358"/>
      <c r="UI68" s="358"/>
      <c r="UJ68" s="358"/>
      <c r="UK68" s="358"/>
      <c r="UL68" s="358"/>
      <c r="UM68" s="358"/>
      <c r="UN68" s="358"/>
      <c r="UO68" s="358"/>
      <c r="UP68" s="358"/>
      <c r="UQ68" s="358"/>
      <c r="UR68" s="358"/>
      <c r="US68" s="358"/>
      <c r="UT68" s="358"/>
      <c r="UU68" s="358"/>
      <c r="UV68" s="358"/>
      <c r="UW68" s="358"/>
      <c r="UX68" s="358"/>
      <c r="UY68" s="358"/>
      <c r="UZ68" s="358"/>
      <c r="VA68" s="358"/>
      <c r="VB68" s="358"/>
      <c r="VC68" s="358"/>
      <c r="VD68" s="358"/>
      <c r="VE68" s="358"/>
      <c r="VF68" s="358"/>
      <c r="VG68" s="358"/>
      <c r="VH68" s="358"/>
      <c r="VI68" s="358"/>
      <c r="VJ68" s="358"/>
      <c r="VK68" s="358"/>
      <c r="VL68" s="358"/>
      <c r="VM68" s="358"/>
      <c r="VN68" s="358"/>
      <c r="VO68" s="358"/>
      <c r="VP68" s="358"/>
      <c r="VQ68" s="358"/>
      <c r="VR68" s="358"/>
      <c r="VS68" s="358"/>
      <c r="VT68" s="358"/>
      <c r="VU68" s="358"/>
      <c r="VV68" s="358"/>
      <c r="VW68" s="358"/>
      <c r="VX68" s="358"/>
      <c r="VY68" s="358"/>
      <c r="VZ68" s="358"/>
      <c r="WA68" s="358"/>
      <c r="WB68" s="358"/>
      <c r="WC68" s="358"/>
      <c r="WD68" s="358"/>
      <c r="WE68" s="358"/>
      <c r="WF68" s="358"/>
      <c r="WG68" s="358"/>
      <c r="WH68" s="358"/>
      <c r="WI68" s="358"/>
      <c r="WJ68" s="358"/>
      <c r="WK68" s="358"/>
      <c r="WL68" s="358"/>
      <c r="WM68" s="358"/>
      <c r="WN68" s="358"/>
      <c r="WO68" s="358"/>
      <c r="WP68" s="358"/>
      <c r="WQ68" s="358"/>
      <c r="WR68" s="358"/>
      <c r="WS68" s="358"/>
      <c r="WT68" s="358"/>
      <c r="WU68" s="358"/>
      <c r="WV68" s="358"/>
      <c r="WW68" s="358"/>
      <c r="WX68" s="358"/>
      <c r="WY68" s="358"/>
      <c r="WZ68" s="358"/>
      <c r="XA68" s="358"/>
      <c r="XB68" s="358"/>
      <c r="XC68" s="358"/>
      <c r="XD68" s="358"/>
      <c r="XE68" s="358"/>
      <c r="XF68" s="358"/>
      <c r="XG68" s="358"/>
      <c r="XH68" s="358"/>
      <c r="XI68" s="358"/>
      <c r="XJ68" s="358"/>
      <c r="XK68" s="358"/>
      <c r="XL68" s="358"/>
      <c r="XM68" s="358"/>
      <c r="XN68" s="358"/>
      <c r="XO68" s="358"/>
      <c r="XP68" s="358"/>
      <c r="XQ68" s="358"/>
      <c r="XR68" s="358"/>
      <c r="XS68" s="358"/>
      <c r="XT68" s="358"/>
      <c r="XU68" s="358"/>
      <c r="XV68" s="358"/>
      <c r="XW68" s="358"/>
      <c r="XX68" s="358"/>
      <c r="XY68" s="358"/>
      <c r="XZ68" s="358"/>
      <c r="YA68" s="358"/>
      <c r="YB68" s="358"/>
      <c r="YC68" s="358"/>
      <c r="YD68" s="358"/>
      <c r="YE68" s="358"/>
      <c r="YF68" s="358"/>
      <c r="YG68" s="358"/>
      <c r="YH68" s="358"/>
      <c r="YI68" s="358"/>
      <c r="YJ68" s="358"/>
      <c r="YK68" s="358"/>
      <c r="YL68" s="358"/>
      <c r="YM68" s="358"/>
      <c r="YN68" s="358"/>
      <c r="YO68" s="358"/>
      <c r="YP68" s="358"/>
      <c r="YQ68" s="358"/>
      <c r="YR68" s="358"/>
      <c r="YS68" s="358"/>
      <c r="YT68" s="358"/>
      <c r="YU68" s="358"/>
      <c r="YV68" s="358"/>
      <c r="YW68" s="358"/>
      <c r="YX68" s="358"/>
      <c r="YY68" s="358"/>
      <c r="YZ68" s="358"/>
      <c r="ZA68" s="358"/>
      <c r="ZB68" s="358"/>
      <c r="ZC68" s="358"/>
      <c r="ZD68" s="358"/>
      <c r="ZE68" s="358"/>
      <c r="ZF68" s="358"/>
      <c r="ZG68" s="358"/>
      <c r="ZH68" s="358"/>
      <c r="ZI68" s="358"/>
      <c r="ZJ68" s="358"/>
      <c r="ZK68" s="358"/>
      <c r="ZL68" s="358"/>
      <c r="ZM68" s="358"/>
      <c r="ZN68" s="358"/>
      <c r="ZO68" s="358"/>
      <c r="ZP68" s="358"/>
      <c r="ZQ68" s="358"/>
      <c r="ZR68" s="358"/>
      <c r="ZS68" s="358"/>
      <c r="ZT68" s="358"/>
      <c r="ZU68" s="358"/>
      <c r="ZV68" s="358"/>
      <c r="ZW68" s="358"/>
      <c r="ZX68" s="358"/>
      <c r="ZY68" s="358"/>
      <c r="ZZ68" s="358"/>
      <c r="AAA68" s="358"/>
      <c r="AAB68" s="358"/>
      <c r="AAC68" s="358"/>
      <c r="AAD68" s="358"/>
      <c r="AAE68" s="358"/>
      <c r="AAF68" s="358"/>
      <c r="AAG68" s="358"/>
      <c r="AAH68" s="358"/>
      <c r="AAI68" s="358"/>
      <c r="AAJ68" s="358"/>
      <c r="AAK68" s="358"/>
      <c r="AAL68" s="358"/>
      <c r="AAM68" s="358"/>
      <c r="AAN68" s="358"/>
      <c r="AAO68" s="358"/>
      <c r="AAP68" s="358"/>
      <c r="AAQ68" s="358"/>
      <c r="AAR68" s="358"/>
      <c r="AAS68" s="358"/>
      <c r="AAT68" s="358"/>
      <c r="AAU68" s="358"/>
      <c r="AAV68" s="358"/>
      <c r="AAW68" s="358"/>
      <c r="AAX68" s="358"/>
      <c r="AAY68" s="358"/>
      <c r="AAZ68" s="358"/>
      <c r="ABA68" s="358"/>
      <c r="ABB68" s="358"/>
      <c r="ABC68" s="358"/>
      <c r="ABD68" s="358"/>
      <c r="ABE68" s="358"/>
      <c r="ABF68" s="358"/>
      <c r="ABG68" s="358"/>
      <c r="ABH68" s="358"/>
      <c r="ABI68" s="358"/>
      <c r="ABJ68" s="358"/>
      <c r="ABK68" s="358"/>
      <c r="ABL68" s="358"/>
      <c r="ABM68" s="358"/>
      <c r="ABN68" s="358"/>
      <c r="ABO68" s="358"/>
      <c r="ABP68" s="358"/>
      <c r="ABQ68" s="358"/>
      <c r="ABR68" s="358"/>
      <c r="ABS68" s="358"/>
      <c r="ABT68" s="358"/>
      <c r="ABU68" s="358"/>
      <c r="ABV68" s="358"/>
      <c r="ABW68" s="358"/>
      <c r="ABX68" s="358"/>
      <c r="ABY68" s="358"/>
      <c r="ABZ68" s="358"/>
      <c r="ACA68" s="358"/>
      <c r="ACB68" s="358"/>
      <c r="ACC68" s="358"/>
      <c r="ACD68" s="358"/>
      <c r="ACE68" s="358"/>
      <c r="ACF68" s="358"/>
      <c r="ACG68" s="358"/>
      <c r="ACH68" s="358"/>
      <c r="ACI68" s="358"/>
      <c r="ACJ68" s="358"/>
      <c r="ACK68" s="358"/>
      <c r="ACL68" s="358"/>
      <c r="ACM68" s="358"/>
      <c r="ACN68" s="358"/>
      <c r="ACO68" s="358"/>
      <c r="ACP68" s="358"/>
      <c r="ACQ68" s="358"/>
    </row>
    <row r="69" spans="1:771" x14ac:dyDescent="0.2">
      <c r="A69" s="15" t="s">
        <v>140</v>
      </c>
      <c r="B69" s="362">
        <f>+B71*31.1035/B65</f>
        <v>0.36597085897700588</v>
      </c>
      <c r="C69" s="363">
        <f t="shared" ref="C69:M69" si="3044">+C71*31.1035/C65</f>
        <v>0.38574140737774115</v>
      </c>
      <c r="D69" s="363">
        <f t="shared" si="3044"/>
        <v>0.4183323792456774</v>
      </c>
      <c r="E69" s="363">
        <f t="shared" si="3044"/>
        <v>0.34004856440938397</v>
      </c>
      <c r="F69" s="363">
        <f t="shared" si="3044"/>
        <v>0.23805287944315856</v>
      </c>
      <c r="G69" s="363">
        <f t="shared" si="3044"/>
        <v>0.27463945050200461</v>
      </c>
      <c r="H69" s="363">
        <f t="shared" si="3044"/>
        <v>0.4626314181707033</v>
      </c>
      <c r="I69" s="363">
        <f t="shared" si="3044"/>
        <v>0.30912278263463233</v>
      </c>
      <c r="J69" s="363">
        <f t="shared" si="3044"/>
        <v>0.32097369392661818</v>
      </c>
      <c r="K69" s="363">
        <f t="shared" si="3044"/>
        <v>0.56026678519377915</v>
      </c>
      <c r="L69" s="363">
        <f t="shared" si="3044"/>
        <v>0.55169747726237262</v>
      </c>
      <c r="M69" s="364">
        <f t="shared" si="3044"/>
        <v>0.54234488489472177</v>
      </c>
      <c r="N69" s="363">
        <f t="shared" ref="N69:R69" si="3045">+N71*31.1035/N65</f>
        <v>0.39072097288112012</v>
      </c>
      <c r="O69" s="363">
        <f t="shared" si="3045"/>
        <v>0.28409993448366366</v>
      </c>
      <c r="P69" s="363">
        <f t="shared" si="3045"/>
        <v>0.36317318824478112</v>
      </c>
      <c r="Q69" s="363">
        <f t="shared" si="3045"/>
        <v>0.55087671347584455</v>
      </c>
      <c r="R69" s="362">
        <f t="shared" si="3045"/>
        <v>0.36597085897700588</v>
      </c>
      <c r="S69" s="363">
        <f t="shared" ref="S69:T69" si="3046">+S71*31.1035/S65</f>
        <v>0.37691526969884143</v>
      </c>
      <c r="T69" s="363">
        <f t="shared" si="3046"/>
        <v>0.39072097288112012</v>
      </c>
      <c r="U69" s="363">
        <f t="shared" ref="U69:AA69" si="3047">+U71*31.1035/U65</f>
        <v>0.37307044021586089</v>
      </c>
      <c r="V69" s="363">
        <f t="shared" si="3047"/>
        <v>0.33813179794944009</v>
      </c>
      <c r="W69" s="363">
        <f t="shared" si="3047"/>
        <v>0.3247361111962177</v>
      </c>
      <c r="X69" s="363">
        <f t="shared" si="3047"/>
        <v>0.35424307235481273</v>
      </c>
      <c r="Y69" s="363">
        <f t="shared" si="3047"/>
        <v>0.34607289935306762</v>
      </c>
      <c r="Z69" s="363">
        <f t="shared" si="3047"/>
        <v>0.34222484024330757</v>
      </c>
      <c r="AA69" s="363">
        <f t="shared" si="3047"/>
        <v>0.37039570301453401</v>
      </c>
      <c r="AB69" s="363">
        <f t="shared" ref="AB69:AC69" si="3048">+AB71*31.1035/AB65</f>
        <v>0.39174968143423666</v>
      </c>
      <c r="AC69" s="364">
        <f t="shared" si="3048"/>
        <v>0.40986945953434212</v>
      </c>
      <c r="AD69" s="363">
        <f t="shared" ref="AD69:AE69" si="3049">+AD71*31.1035/AD65</f>
        <v>0.36597085897700588</v>
      </c>
      <c r="AE69" s="363">
        <f t="shared" si="3049"/>
        <v>0.38574140737774121</v>
      </c>
      <c r="AF69" s="363">
        <f t="shared" ref="AF69:AO69" si="3050">+AF71*31.1035/AF65</f>
        <v>0.4183323792456774</v>
      </c>
      <c r="AG69" s="363">
        <f t="shared" si="3050"/>
        <v>0.34004856440938397</v>
      </c>
      <c r="AH69" s="363">
        <f t="shared" si="3050"/>
        <v>0.23805287944315853</v>
      </c>
      <c r="AI69" s="363">
        <f t="shared" si="3050"/>
        <v>0.27463945050200461</v>
      </c>
      <c r="AJ69" s="363">
        <f t="shared" si="3050"/>
        <v>0.4626314181707033</v>
      </c>
      <c r="AK69" s="363">
        <f t="shared" si="3050"/>
        <v>0.30912278263463239</v>
      </c>
      <c r="AL69" s="363">
        <f t="shared" si="3050"/>
        <v>0.32097369392661818</v>
      </c>
      <c r="AM69" s="363">
        <f t="shared" si="3050"/>
        <v>0.56026678519377904</v>
      </c>
      <c r="AN69" s="363">
        <f t="shared" si="3050"/>
        <v>0.55169747726237273</v>
      </c>
      <c r="AO69" s="364">
        <f t="shared" si="3050"/>
        <v>0.54234488489472188</v>
      </c>
      <c r="AP69" s="362">
        <f t="shared" ref="AP69:AR69" si="3051">+AP71*31.1035/AP65</f>
        <v>0.36597085897700588</v>
      </c>
      <c r="AQ69" s="363">
        <f t="shared" si="3051"/>
        <v>0.36597085897700588</v>
      </c>
      <c r="AR69" s="363">
        <f t="shared" si="3051"/>
        <v>0.36597085897700588</v>
      </c>
      <c r="AS69" s="363">
        <f t="shared" ref="AS69:BQ69" si="3052">+AS71*31.1035/AS65</f>
        <v>0.36597085897700588</v>
      </c>
      <c r="AT69" s="363">
        <f t="shared" si="3052"/>
        <v>0.36597085897700582</v>
      </c>
      <c r="AU69" s="363">
        <f t="shared" si="3052"/>
        <v>0.36597085897700588</v>
      </c>
      <c r="AV69" s="363">
        <f t="shared" si="3052"/>
        <v>0.36597085897700582</v>
      </c>
      <c r="AW69" s="363">
        <f t="shared" si="3052"/>
        <v>0.36597085897700588</v>
      </c>
      <c r="AX69" s="363">
        <f t="shared" si="3052"/>
        <v>0.36597085897700588</v>
      </c>
      <c r="AY69" s="363">
        <f t="shared" si="3052"/>
        <v>0.36597085897700582</v>
      </c>
      <c r="AZ69" s="363">
        <f t="shared" si="3052"/>
        <v>0.36597085897700582</v>
      </c>
      <c r="BA69" s="363">
        <f t="shared" si="3052"/>
        <v>0.36597085897700588</v>
      </c>
      <c r="BB69" s="363">
        <f t="shared" si="3052"/>
        <v>0.36597085897700582</v>
      </c>
      <c r="BC69" s="363">
        <f t="shared" si="3052"/>
        <v>0.36597085897700582</v>
      </c>
      <c r="BD69" s="363">
        <f t="shared" si="3052"/>
        <v>0.36597085897700582</v>
      </c>
      <c r="BE69" s="363">
        <f t="shared" si="3052"/>
        <v>0.36597085897700588</v>
      </c>
      <c r="BF69" s="363">
        <f t="shared" si="3052"/>
        <v>0.36597085897700582</v>
      </c>
      <c r="BG69" s="363">
        <f t="shared" si="3052"/>
        <v>0.36597085897700588</v>
      </c>
      <c r="BH69" s="363">
        <f t="shared" si="3052"/>
        <v>0.36597085897700588</v>
      </c>
      <c r="BI69" s="363">
        <f t="shared" si="3052"/>
        <v>0.36597085897700582</v>
      </c>
      <c r="BJ69" s="363">
        <f t="shared" si="3052"/>
        <v>0.36597085897700582</v>
      </c>
      <c r="BK69" s="363">
        <f t="shared" si="3052"/>
        <v>0.36597085897700582</v>
      </c>
      <c r="BL69" s="363">
        <f t="shared" si="3052"/>
        <v>0.36597085897700582</v>
      </c>
      <c r="BM69" s="363">
        <f t="shared" si="3052"/>
        <v>0.36597085897700588</v>
      </c>
      <c r="BN69" s="364">
        <f t="shared" si="3052"/>
        <v>0.36597085897700588</v>
      </c>
      <c r="BO69" s="362">
        <f t="shared" si="3052"/>
        <v>0.38574140737774121</v>
      </c>
      <c r="BP69" s="363">
        <f t="shared" si="3052"/>
        <v>0.38574140737774121</v>
      </c>
      <c r="BQ69" s="363">
        <f t="shared" si="3052"/>
        <v>0.38574140737774121</v>
      </c>
      <c r="BR69" s="363">
        <f t="shared" ref="BR69:CP69" si="3053">+BR71*31.1035/BR65</f>
        <v>0.38574140737774121</v>
      </c>
      <c r="BS69" s="363">
        <f t="shared" si="3053"/>
        <v>0.38574140737774121</v>
      </c>
      <c r="BT69" s="363">
        <f t="shared" si="3053"/>
        <v>0.38574140737774121</v>
      </c>
      <c r="BU69" s="363">
        <f t="shared" si="3053"/>
        <v>0.38574140737774121</v>
      </c>
      <c r="BV69" s="363">
        <f t="shared" si="3053"/>
        <v>0.38574140737774121</v>
      </c>
      <c r="BW69" s="363">
        <f t="shared" si="3053"/>
        <v>0.38574140737774121</v>
      </c>
      <c r="BX69" s="363">
        <f t="shared" si="3053"/>
        <v>0.38574140737774121</v>
      </c>
      <c r="BY69" s="363">
        <f t="shared" si="3053"/>
        <v>0.38574140737774121</v>
      </c>
      <c r="BZ69" s="363">
        <f t="shared" si="3053"/>
        <v>0.38574140737774121</v>
      </c>
      <c r="CA69" s="363">
        <f t="shared" si="3053"/>
        <v>0.38574140737774121</v>
      </c>
      <c r="CB69" s="363">
        <f t="shared" si="3053"/>
        <v>0.38574140737774121</v>
      </c>
      <c r="CC69" s="363">
        <f t="shared" si="3053"/>
        <v>0.38574140737774115</v>
      </c>
      <c r="CD69" s="363">
        <f t="shared" si="3053"/>
        <v>0.38574140737774121</v>
      </c>
      <c r="CE69" s="363">
        <f t="shared" si="3053"/>
        <v>0.38574140737774121</v>
      </c>
      <c r="CF69" s="363">
        <f t="shared" si="3053"/>
        <v>0.38574140737774121</v>
      </c>
      <c r="CG69" s="363">
        <f t="shared" si="3053"/>
        <v>0.38574140737774121</v>
      </c>
      <c r="CH69" s="363">
        <f t="shared" si="3053"/>
        <v>0.38574140737774121</v>
      </c>
      <c r="CI69" s="363">
        <f t="shared" si="3053"/>
        <v>0.38574140737774115</v>
      </c>
      <c r="CJ69" s="363">
        <f t="shared" si="3053"/>
        <v>0.38574140737774121</v>
      </c>
      <c r="CK69" s="363">
        <f t="shared" si="3053"/>
        <v>0.38574140737774115</v>
      </c>
      <c r="CL69" s="363">
        <f t="shared" si="3053"/>
        <v>0.38574140737774121</v>
      </c>
      <c r="CM69" s="363">
        <f t="shared" si="3053"/>
        <v>0.38574140737774121</v>
      </c>
      <c r="CN69" s="363">
        <f t="shared" si="3053"/>
        <v>0.38574140737774121</v>
      </c>
      <c r="CO69" s="363">
        <f t="shared" si="3053"/>
        <v>0.38574140737774115</v>
      </c>
      <c r="CP69" s="363">
        <f t="shared" si="3053"/>
        <v>0.38574140737774121</v>
      </c>
      <c r="CQ69" s="363">
        <f t="shared" ref="CQ69:DU69" si="3054">+CQ71*31.1035/CQ65</f>
        <v>0.38574140737774121</v>
      </c>
      <c r="CR69" s="363">
        <f t="shared" si="3054"/>
        <v>0.38574140737774115</v>
      </c>
      <c r="CS69" s="363">
        <f t="shared" si="3054"/>
        <v>0.38574140737774115</v>
      </c>
      <c r="CT69" s="362">
        <f t="shared" si="3054"/>
        <v>0.4183323792456774</v>
      </c>
      <c r="CU69" s="363">
        <f t="shared" si="3054"/>
        <v>0.4183323792456774</v>
      </c>
      <c r="CV69" s="363">
        <f t="shared" si="3054"/>
        <v>0.41833237924567751</v>
      </c>
      <c r="CW69" s="363">
        <f t="shared" si="3054"/>
        <v>0.4183323792456774</v>
      </c>
      <c r="CX69" s="363">
        <f t="shared" si="3054"/>
        <v>0.4183323792456774</v>
      </c>
      <c r="CY69" s="363">
        <f t="shared" si="3054"/>
        <v>0.41833237924567751</v>
      </c>
      <c r="CZ69" s="363">
        <f t="shared" si="3054"/>
        <v>0.4183323792456774</v>
      </c>
      <c r="DA69" s="363">
        <f t="shared" si="3054"/>
        <v>0.4183323792456774</v>
      </c>
      <c r="DB69" s="363">
        <f t="shared" si="3054"/>
        <v>0.4183323792456774</v>
      </c>
      <c r="DC69" s="363">
        <f t="shared" si="3054"/>
        <v>0.4183323792456774</v>
      </c>
      <c r="DD69" s="363">
        <f t="shared" si="3054"/>
        <v>0.41833237924567734</v>
      </c>
      <c r="DE69" s="363">
        <f t="shared" si="3054"/>
        <v>0.41833237924567751</v>
      </c>
      <c r="DF69" s="363">
        <f t="shared" si="3054"/>
        <v>0.41833237924567745</v>
      </c>
      <c r="DG69" s="363">
        <f t="shared" si="3054"/>
        <v>0.4183323792456774</v>
      </c>
      <c r="DH69" s="363">
        <f t="shared" si="3054"/>
        <v>0.4183323792456774</v>
      </c>
      <c r="DI69" s="363">
        <f t="shared" si="3054"/>
        <v>0.4183323792456774</v>
      </c>
      <c r="DJ69" s="363">
        <f t="shared" si="3054"/>
        <v>0.4183323792456774</v>
      </c>
      <c r="DK69" s="363">
        <f t="shared" si="3054"/>
        <v>0.4183323792456774</v>
      </c>
      <c r="DL69" s="363">
        <f t="shared" si="3054"/>
        <v>0.4183323792456774</v>
      </c>
      <c r="DM69" s="363">
        <f t="shared" si="3054"/>
        <v>0.4183323792456774</v>
      </c>
      <c r="DN69" s="363">
        <f t="shared" si="3054"/>
        <v>0.4183323792456774</v>
      </c>
      <c r="DO69" s="363">
        <f t="shared" si="3054"/>
        <v>0.41833237924567734</v>
      </c>
      <c r="DP69" s="363">
        <f t="shared" si="3054"/>
        <v>0.41833237924567734</v>
      </c>
      <c r="DQ69" s="363">
        <f t="shared" si="3054"/>
        <v>0.41833237924567751</v>
      </c>
      <c r="DR69" s="363">
        <f t="shared" si="3054"/>
        <v>0.4183323792456774</v>
      </c>
      <c r="DS69" s="363">
        <f t="shared" si="3054"/>
        <v>0.41833237924567745</v>
      </c>
      <c r="DT69" s="363">
        <f t="shared" si="3054"/>
        <v>0.41833237924567734</v>
      </c>
      <c r="DU69" s="363">
        <f t="shared" si="3054"/>
        <v>0.4183323792456774</v>
      </c>
      <c r="DV69" s="362">
        <f t="shared" ref="DV69:EW69" si="3055">+DV71*31.1035/DV65</f>
        <v>0.34004856440938397</v>
      </c>
      <c r="DW69" s="363">
        <f t="shared" si="3055"/>
        <v>0.34004856440938397</v>
      </c>
      <c r="DX69" s="363">
        <f t="shared" si="3055"/>
        <v>0.34004856440938397</v>
      </c>
      <c r="DY69" s="363">
        <f t="shared" si="3055"/>
        <v>0.34004856440938397</v>
      </c>
      <c r="DZ69" s="363">
        <f t="shared" si="3055"/>
        <v>0.34004856440938397</v>
      </c>
      <c r="EA69" s="363">
        <f t="shared" si="3055"/>
        <v>0.34004856440938397</v>
      </c>
      <c r="EB69" s="363">
        <f t="shared" si="3055"/>
        <v>0.34004856440938397</v>
      </c>
      <c r="EC69" s="363">
        <f t="shared" si="3055"/>
        <v>0.34004856440938397</v>
      </c>
      <c r="ED69" s="363">
        <f t="shared" si="3055"/>
        <v>0.34004856440938397</v>
      </c>
      <c r="EE69" s="363">
        <f t="shared" si="3055"/>
        <v>0.34004856440938397</v>
      </c>
      <c r="EF69" s="363">
        <f t="shared" si="3055"/>
        <v>0.34004856440938402</v>
      </c>
      <c r="EG69" s="363">
        <f t="shared" si="3055"/>
        <v>0.34004856440938397</v>
      </c>
      <c r="EH69" s="363">
        <f t="shared" si="3055"/>
        <v>0.34004856440938402</v>
      </c>
      <c r="EI69" s="363">
        <f t="shared" si="3055"/>
        <v>0.34004856440938397</v>
      </c>
      <c r="EJ69" s="363">
        <f t="shared" si="3055"/>
        <v>0.34004856440938391</v>
      </c>
      <c r="EK69" s="363">
        <f t="shared" si="3055"/>
        <v>0.34004856440938397</v>
      </c>
      <c r="EL69" s="363">
        <f t="shared" si="3055"/>
        <v>0.34004856440938402</v>
      </c>
      <c r="EM69" s="363">
        <f t="shared" si="3055"/>
        <v>0.34004856440938397</v>
      </c>
      <c r="EN69" s="363">
        <f t="shared" si="3055"/>
        <v>0.34004856440938391</v>
      </c>
      <c r="EO69" s="363">
        <f t="shared" si="3055"/>
        <v>0.34004856440938397</v>
      </c>
      <c r="EP69" s="363">
        <f t="shared" si="3055"/>
        <v>0.34004856440938402</v>
      </c>
      <c r="EQ69" s="363">
        <f t="shared" si="3055"/>
        <v>0.34004856440938402</v>
      </c>
      <c r="ER69" s="363">
        <f t="shared" si="3055"/>
        <v>0.34004856440938397</v>
      </c>
      <c r="ES69" s="363">
        <f t="shared" si="3055"/>
        <v>0.34004856440938397</v>
      </c>
      <c r="ET69" s="363">
        <f t="shared" si="3055"/>
        <v>0.34004856440938402</v>
      </c>
      <c r="EU69" s="363">
        <f t="shared" si="3055"/>
        <v>0.34004856440938402</v>
      </c>
      <c r="EV69" s="363">
        <f t="shared" si="3055"/>
        <v>0.34004856440938397</v>
      </c>
      <c r="EW69" s="363">
        <f t="shared" si="3055"/>
        <v>0.34004856440938397</v>
      </c>
      <c r="EX69" s="363">
        <f t="shared" ref="EX69:GB69" si="3056">+EX71*31.1035/EX65</f>
        <v>0.34004856440938402</v>
      </c>
      <c r="EY69" s="363">
        <f t="shared" si="3056"/>
        <v>0.34004856440938391</v>
      </c>
      <c r="EZ69" s="363">
        <f t="shared" si="3056"/>
        <v>0.34004856440938397</v>
      </c>
      <c r="FA69" s="362">
        <f t="shared" si="3056"/>
        <v>0.23805287944315853</v>
      </c>
      <c r="FB69" s="363">
        <f t="shared" si="3056"/>
        <v>0.23805287944315853</v>
      </c>
      <c r="FC69" s="363">
        <f t="shared" si="3056"/>
        <v>0.23805287944315853</v>
      </c>
      <c r="FD69" s="363">
        <f t="shared" si="3056"/>
        <v>0.23805287944315853</v>
      </c>
      <c r="FE69" s="363">
        <f t="shared" si="3056"/>
        <v>0.23805287944315856</v>
      </c>
      <c r="FF69" s="363">
        <f t="shared" si="3056"/>
        <v>0.23805287944315853</v>
      </c>
      <c r="FG69" s="363">
        <f t="shared" si="3056"/>
        <v>0.23805287944315856</v>
      </c>
      <c r="FH69" s="363">
        <f t="shared" si="3056"/>
        <v>0.23805287944315853</v>
      </c>
      <c r="FI69" s="363">
        <f t="shared" si="3056"/>
        <v>0.23805287944315853</v>
      </c>
      <c r="FJ69" s="363">
        <f t="shared" si="3056"/>
        <v>0.23805287944315856</v>
      </c>
      <c r="FK69" s="363">
        <f t="shared" si="3056"/>
        <v>0.23805287944315853</v>
      </c>
      <c r="FL69" s="363">
        <f t="shared" si="3056"/>
        <v>0.23805287944315853</v>
      </c>
      <c r="FM69" s="363">
        <f t="shared" si="3056"/>
        <v>0.23805287944315853</v>
      </c>
      <c r="FN69" s="363">
        <f t="shared" si="3056"/>
        <v>0.23805287944315856</v>
      </c>
      <c r="FO69" s="363">
        <f t="shared" si="3056"/>
        <v>0.23805287944315856</v>
      </c>
      <c r="FP69" s="363">
        <f t="shared" si="3056"/>
        <v>0.23805287944315853</v>
      </c>
      <c r="FQ69" s="363">
        <f t="shared" si="3056"/>
        <v>0.23805287944315853</v>
      </c>
      <c r="FR69" s="363">
        <f t="shared" si="3056"/>
        <v>0.23805287944315853</v>
      </c>
      <c r="FS69" s="363">
        <f t="shared" si="3056"/>
        <v>0.23805287944315856</v>
      </c>
      <c r="FT69" s="363">
        <f t="shared" si="3056"/>
        <v>0.23805287944315856</v>
      </c>
      <c r="FU69" s="363">
        <f t="shared" si="3056"/>
        <v>0.2380528794431585</v>
      </c>
      <c r="FV69" s="363">
        <f t="shared" si="3056"/>
        <v>0.23805287944315853</v>
      </c>
      <c r="FW69" s="363">
        <f t="shared" si="3056"/>
        <v>0.23805287944315853</v>
      </c>
      <c r="FX69" s="363">
        <f t="shared" si="3056"/>
        <v>0.23805287944315853</v>
      </c>
      <c r="FY69" s="363">
        <f t="shared" si="3056"/>
        <v>0.23805287944315853</v>
      </c>
      <c r="FZ69" s="363">
        <f t="shared" si="3056"/>
        <v>0.23805287944315853</v>
      </c>
      <c r="GA69" s="363">
        <f t="shared" si="3056"/>
        <v>0.23805287944315853</v>
      </c>
      <c r="GB69" s="363">
        <f t="shared" si="3056"/>
        <v>0.23805287944315856</v>
      </c>
      <c r="GC69" s="363">
        <f t="shared" ref="GC69:HF69" si="3057">+GC71*31.1035/GC65</f>
        <v>0.2380528794431585</v>
      </c>
      <c r="GD69" s="363">
        <f t="shared" si="3057"/>
        <v>0.23805287944315856</v>
      </c>
      <c r="GE69" s="362">
        <f t="shared" si="3057"/>
        <v>0.27463945050200461</v>
      </c>
      <c r="GF69" s="363">
        <f t="shared" si="3057"/>
        <v>0.27463945050200461</v>
      </c>
      <c r="GG69" s="363">
        <f t="shared" si="3057"/>
        <v>0.27463945050200461</v>
      </c>
      <c r="GH69" s="363">
        <f t="shared" si="3057"/>
        <v>0.27463945050200461</v>
      </c>
      <c r="GI69" s="363">
        <f t="shared" si="3057"/>
        <v>0.27463945050200461</v>
      </c>
      <c r="GJ69" s="363">
        <f t="shared" si="3057"/>
        <v>0.27463945050200461</v>
      </c>
      <c r="GK69" s="363">
        <f t="shared" si="3057"/>
        <v>0.27463945050200461</v>
      </c>
      <c r="GL69" s="363">
        <f t="shared" si="3057"/>
        <v>0.27463945050200461</v>
      </c>
      <c r="GM69" s="363">
        <f t="shared" si="3057"/>
        <v>0.27463945050200461</v>
      </c>
      <c r="GN69" s="363">
        <f t="shared" si="3057"/>
        <v>0.27463945050200461</v>
      </c>
      <c r="GO69" s="363">
        <f t="shared" si="3057"/>
        <v>0.27463945050200467</v>
      </c>
      <c r="GP69" s="363">
        <f t="shared" si="3057"/>
        <v>0.27463945050200461</v>
      </c>
      <c r="GQ69" s="363">
        <f t="shared" si="3057"/>
        <v>0.27463945050200461</v>
      </c>
      <c r="GR69" s="363">
        <f t="shared" si="3057"/>
        <v>0.27463945050200461</v>
      </c>
      <c r="GS69" s="363">
        <f t="shared" si="3057"/>
        <v>0.27463945050200461</v>
      </c>
      <c r="GT69" s="363">
        <f t="shared" si="3057"/>
        <v>0.27463945050200461</v>
      </c>
      <c r="GU69" s="363">
        <f t="shared" si="3057"/>
        <v>0.27463945050200461</v>
      </c>
      <c r="GV69" s="363">
        <f t="shared" si="3057"/>
        <v>0.27463945050200461</v>
      </c>
      <c r="GW69" s="363">
        <f t="shared" si="3057"/>
        <v>0.27463945050200461</v>
      </c>
      <c r="GX69" s="363">
        <f t="shared" si="3057"/>
        <v>0.27463945050200461</v>
      </c>
      <c r="GY69" s="363">
        <f t="shared" si="3057"/>
        <v>0.27463945050200461</v>
      </c>
      <c r="GZ69" s="363">
        <f t="shared" si="3057"/>
        <v>0.27463945050200467</v>
      </c>
      <c r="HA69" s="363">
        <f t="shared" si="3057"/>
        <v>0.27463945050200467</v>
      </c>
      <c r="HB69" s="363">
        <f t="shared" si="3057"/>
        <v>0.27463945050200461</v>
      </c>
      <c r="HC69" s="363">
        <f t="shared" si="3057"/>
        <v>0.27463945050200461</v>
      </c>
      <c r="HD69" s="363">
        <f t="shared" si="3057"/>
        <v>0.27463945050200461</v>
      </c>
      <c r="HE69" s="363">
        <f t="shared" si="3057"/>
        <v>0.27463945050200461</v>
      </c>
      <c r="HF69" s="363">
        <f t="shared" si="3057"/>
        <v>0.27463945050200461</v>
      </c>
      <c r="HG69" s="363">
        <f t="shared" ref="HG69:IK69" si="3058">+HG71*31.1035/HG65</f>
        <v>0.27463945050200461</v>
      </c>
      <c r="HH69" s="363">
        <f t="shared" si="3058"/>
        <v>0.27463945050200461</v>
      </c>
      <c r="HI69" s="364">
        <f t="shared" si="3058"/>
        <v>0.27463945050200461</v>
      </c>
      <c r="HJ69" s="362">
        <f t="shared" si="3058"/>
        <v>0.4626314181707033</v>
      </c>
      <c r="HK69" s="363">
        <f t="shared" si="3058"/>
        <v>0.4626314181707033</v>
      </c>
      <c r="HL69" s="363">
        <f t="shared" si="3058"/>
        <v>0.4626314181707033</v>
      </c>
      <c r="HM69" s="363">
        <f t="shared" si="3058"/>
        <v>0.4626314181707033</v>
      </c>
      <c r="HN69" s="363">
        <f t="shared" si="3058"/>
        <v>0.4626314181707033</v>
      </c>
      <c r="HO69" s="363">
        <f t="shared" si="3058"/>
        <v>0.4626314181707033</v>
      </c>
      <c r="HP69" s="363">
        <f t="shared" si="3058"/>
        <v>0.46263141817070325</v>
      </c>
      <c r="HQ69" s="363">
        <f t="shared" si="3058"/>
        <v>0.4626314181707033</v>
      </c>
      <c r="HR69" s="363">
        <f t="shared" si="3058"/>
        <v>0.46263141817070336</v>
      </c>
      <c r="HS69" s="363">
        <f t="shared" si="3058"/>
        <v>0.4626314181707033</v>
      </c>
      <c r="HT69" s="363">
        <f t="shared" si="3058"/>
        <v>0.46263141817070325</v>
      </c>
      <c r="HU69" s="363">
        <f t="shared" si="3058"/>
        <v>0.4626314181707033</v>
      </c>
      <c r="HV69" s="363">
        <f t="shared" si="3058"/>
        <v>0.4626314181707033</v>
      </c>
      <c r="HW69" s="363">
        <f t="shared" si="3058"/>
        <v>0.46263141817070325</v>
      </c>
      <c r="HX69" s="363">
        <f t="shared" si="3058"/>
        <v>0.4626314181707033</v>
      </c>
      <c r="HY69" s="363">
        <f t="shared" si="3058"/>
        <v>0.4626314181707033</v>
      </c>
      <c r="HZ69" s="363">
        <f t="shared" si="3058"/>
        <v>0.4626314181707033</v>
      </c>
      <c r="IA69" s="363">
        <f t="shared" si="3058"/>
        <v>0.46263141817070336</v>
      </c>
      <c r="IB69" s="363">
        <f t="shared" si="3058"/>
        <v>0.46263141817070325</v>
      </c>
      <c r="IC69" s="363">
        <f t="shared" si="3058"/>
        <v>0.4626314181707033</v>
      </c>
      <c r="ID69" s="363">
        <f t="shared" si="3058"/>
        <v>0.46263141817070325</v>
      </c>
      <c r="IE69" s="363">
        <f t="shared" si="3058"/>
        <v>0.46263141817070325</v>
      </c>
      <c r="IF69" s="363">
        <f t="shared" si="3058"/>
        <v>0.46263141817070325</v>
      </c>
      <c r="IG69" s="363">
        <f t="shared" si="3058"/>
        <v>0.4626314181707033</v>
      </c>
      <c r="IH69" s="363">
        <f t="shared" si="3058"/>
        <v>0.46263141817070325</v>
      </c>
      <c r="II69" s="363">
        <f t="shared" si="3058"/>
        <v>0.4626314181707033</v>
      </c>
      <c r="IJ69" s="363">
        <f t="shared" si="3058"/>
        <v>0.4626314181707033</v>
      </c>
      <c r="IK69" s="363">
        <f t="shared" si="3058"/>
        <v>0.46263141817070325</v>
      </c>
      <c r="IL69" s="363">
        <f t="shared" ref="IL69:JO69" si="3059">+IL71*31.1035/IL65</f>
        <v>0.46263141817070325</v>
      </c>
      <c r="IM69" s="363">
        <f t="shared" si="3059"/>
        <v>0.4626314181707033</v>
      </c>
      <c r="IN69" s="362">
        <f t="shared" si="3059"/>
        <v>0.30912278263463239</v>
      </c>
      <c r="IO69" s="363">
        <f t="shared" si="3059"/>
        <v>0.30912278263463239</v>
      </c>
      <c r="IP69" s="363">
        <f t="shared" si="3059"/>
        <v>0.30912278263463239</v>
      </c>
      <c r="IQ69" s="363">
        <f t="shared" si="3059"/>
        <v>0.30912278263463239</v>
      </c>
      <c r="IR69" s="363">
        <f t="shared" si="3059"/>
        <v>0.30912278263463244</v>
      </c>
      <c r="IS69" s="363">
        <f t="shared" si="3059"/>
        <v>0.30912278263463239</v>
      </c>
      <c r="IT69" s="363">
        <f t="shared" si="3059"/>
        <v>0.30912278263463239</v>
      </c>
      <c r="IU69" s="363">
        <f t="shared" si="3059"/>
        <v>0.30912278263463239</v>
      </c>
      <c r="IV69" s="363">
        <f t="shared" si="3059"/>
        <v>0.30912278263463244</v>
      </c>
      <c r="IW69" s="363">
        <f t="shared" si="3059"/>
        <v>0.30912278263463244</v>
      </c>
      <c r="IX69" s="363">
        <f t="shared" si="3059"/>
        <v>0.30912278263463244</v>
      </c>
      <c r="IY69" s="363">
        <f t="shared" si="3059"/>
        <v>0.30912278263463239</v>
      </c>
      <c r="IZ69" s="363">
        <f t="shared" si="3059"/>
        <v>0.30912278263463239</v>
      </c>
      <c r="JA69" s="363">
        <f t="shared" si="3059"/>
        <v>0.30912278263463239</v>
      </c>
      <c r="JB69" s="363">
        <f t="shared" si="3059"/>
        <v>0.30912278263463244</v>
      </c>
      <c r="JC69" s="363">
        <f t="shared" si="3059"/>
        <v>0.30912278263463239</v>
      </c>
      <c r="JD69" s="363">
        <f t="shared" si="3059"/>
        <v>0.30912278263463239</v>
      </c>
      <c r="JE69" s="363">
        <f t="shared" si="3059"/>
        <v>0.30912278263463244</v>
      </c>
      <c r="JF69" s="363">
        <f t="shared" si="3059"/>
        <v>0.30912278263463239</v>
      </c>
      <c r="JG69" s="363">
        <f t="shared" si="3059"/>
        <v>0.30912278263463244</v>
      </c>
      <c r="JH69" s="363">
        <f t="shared" si="3059"/>
        <v>0.30912278263463239</v>
      </c>
      <c r="JI69" s="363">
        <f t="shared" si="3059"/>
        <v>0.30912278263463244</v>
      </c>
      <c r="JJ69" s="363">
        <f t="shared" si="3059"/>
        <v>0.30912278263463239</v>
      </c>
      <c r="JK69" s="363">
        <f t="shared" si="3059"/>
        <v>0.30912278263463239</v>
      </c>
      <c r="JL69" s="363">
        <f t="shared" si="3059"/>
        <v>0.30912278263463239</v>
      </c>
      <c r="JM69" s="363">
        <f t="shared" si="3059"/>
        <v>0.30912278263463239</v>
      </c>
      <c r="JN69" s="363">
        <f t="shared" si="3059"/>
        <v>0.30912278263463239</v>
      </c>
      <c r="JO69" s="363">
        <f t="shared" si="3059"/>
        <v>0.30912278263463239</v>
      </c>
      <c r="JP69" s="363">
        <f t="shared" ref="JP69:KT69" si="3060">+JP71*31.1035/JP65</f>
        <v>0.30912278263463239</v>
      </c>
      <c r="JQ69" s="363">
        <f t="shared" si="3060"/>
        <v>0.30912278263463244</v>
      </c>
      <c r="JR69" s="364">
        <f t="shared" si="3060"/>
        <v>0.30912278263463233</v>
      </c>
      <c r="JS69" s="362">
        <f t="shared" si="3060"/>
        <v>0.32097369392661818</v>
      </c>
      <c r="JT69" s="363">
        <f t="shared" si="3060"/>
        <v>0.32097369392661818</v>
      </c>
      <c r="JU69" s="363">
        <f t="shared" si="3060"/>
        <v>0.32097369392661818</v>
      </c>
      <c r="JV69" s="363">
        <f t="shared" si="3060"/>
        <v>0.32097369392661818</v>
      </c>
      <c r="JW69" s="363">
        <f t="shared" si="3060"/>
        <v>0.32097369392661823</v>
      </c>
      <c r="JX69" s="363">
        <f t="shared" si="3060"/>
        <v>0.32097369392661818</v>
      </c>
      <c r="JY69" s="363">
        <f t="shared" si="3060"/>
        <v>0.32097369392661823</v>
      </c>
      <c r="JZ69" s="363">
        <f t="shared" si="3060"/>
        <v>0.32097369392661818</v>
      </c>
      <c r="KA69" s="363">
        <f t="shared" si="3060"/>
        <v>0.32097369392661823</v>
      </c>
      <c r="KB69" s="363">
        <f t="shared" si="3060"/>
        <v>0.32097369392661823</v>
      </c>
      <c r="KC69" s="363">
        <f t="shared" si="3060"/>
        <v>0.32097369392661823</v>
      </c>
      <c r="KD69" s="363">
        <f t="shared" si="3060"/>
        <v>0.32097369392661818</v>
      </c>
      <c r="KE69" s="363">
        <f t="shared" si="3060"/>
        <v>0.32097369392661823</v>
      </c>
      <c r="KF69" s="363">
        <f t="shared" si="3060"/>
        <v>0.32097369392661823</v>
      </c>
      <c r="KG69" s="363">
        <f t="shared" si="3060"/>
        <v>0.32097369392661823</v>
      </c>
      <c r="KH69" s="363">
        <f t="shared" si="3060"/>
        <v>0.32097369392661818</v>
      </c>
      <c r="KI69" s="363">
        <f t="shared" si="3060"/>
        <v>0.32097369392661818</v>
      </c>
      <c r="KJ69" s="363">
        <f t="shared" si="3060"/>
        <v>0.32097369392661823</v>
      </c>
      <c r="KK69" s="363">
        <f t="shared" si="3060"/>
        <v>0.32097369392661823</v>
      </c>
      <c r="KL69" s="363">
        <f t="shared" si="3060"/>
        <v>0.32097369392661823</v>
      </c>
      <c r="KM69" s="363">
        <f t="shared" si="3060"/>
        <v>0.32097369392661818</v>
      </c>
      <c r="KN69" s="363">
        <f t="shared" si="3060"/>
        <v>0.32097369392661823</v>
      </c>
      <c r="KO69" s="363">
        <f t="shared" si="3060"/>
        <v>0.32097369392661818</v>
      </c>
      <c r="KP69" s="363">
        <f t="shared" si="3060"/>
        <v>0.32097369392661818</v>
      </c>
      <c r="KQ69" s="363">
        <f t="shared" si="3060"/>
        <v>0.32097369392661823</v>
      </c>
      <c r="KR69" s="363">
        <f t="shared" si="3060"/>
        <v>0.32097369392661823</v>
      </c>
      <c r="KS69" s="363">
        <f t="shared" si="3060"/>
        <v>0.32097369392661818</v>
      </c>
      <c r="KT69" s="363">
        <f t="shared" si="3060"/>
        <v>0.32097369392661823</v>
      </c>
      <c r="KU69" s="363">
        <f t="shared" ref="KU69:LY69" si="3061">+KU71*31.1035/KU65</f>
        <v>0.32097369392661818</v>
      </c>
      <c r="KV69" s="363">
        <f t="shared" si="3061"/>
        <v>0.32097369392661823</v>
      </c>
      <c r="KW69" s="364">
        <f t="shared" si="3061"/>
        <v>0.32097369392661818</v>
      </c>
      <c r="KX69" s="362">
        <f t="shared" si="3061"/>
        <v>0.56026678519377904</v>
      </c>
      <c r="KY69" s="363">
        <f t="shared" si="3061"/>
        <v>0.56026678519377904</v>
      </c>
      <c r="KZ69" s="363">
        <f t="shared" si="3061"/>
        <v>0.56026678519377915</v>
      </c>
      <c r="LA69" s="363">
        <f t="shared" si="3061"/>
        <v>0.56026678519377904</v>
      </c>
      <c r="LB69" s="363">
        <f t="shared" si="3061"/>
        <v>0.56026678519377915</v>
      </c>
      <c r="LC69" s="363">
        <f t="shared" si="3061"/>
        <v>0.56026678519377915</v>
      </c>
      <c r="LD69" s="363">
        <f t="shared" si="3061"/>
        <v>0.56026678519377915</v>
      </c>
      <c r="LE69" s="363">
        <f t="shared" si="3061"/>
        <v>0.56026678519377904</v>
      </c>
      <c r="LF69" s="363">
        <f t="shared" si="3061"/>
        <v>0.56026678519377915</v>
      </c>
      <c r="LG69" s="363">
        <f t="shared" si="3061"/>
        <v>0.56026678519377915</v>
      </c>
      <c r="LH69" s="363">
        <f t="shared" si="3061"/>
        <v>0.56026678519377915</v>
      </c>
      <c r="LI69" s="363">
        <f t="shared" si="3061"/>
        <v>0.56026678519377915</v>
      </c>
      <c r="LJ69" s="363">
        <f t="shared" si="3061"/>
        <v>0.56026678519377915</v>
      </c>
      <c r="LK69" s="363">
        <f t="shared" si="3061"/>
        <v>0.56026678519377915</v>
      </c>
      <c r="LL69" s="363">
        <f t="shared" si="3061"/>
        <v>0.56026678519377904</v>
      </c>
      <c r="LM69" s="363">
        <f t="shared" si="3061"/>
        <v>0.56026678519377904</v>
      </c>
      <c r="LN69" s="363">
        <f t="shared" si="3061"/>
        <v>0.56026678519377915</v>
      </c>
      <c r="LO69" s="363">
        <f t="shared" si="3061"/>
        <v>0.56026678519377915</v>
      </c>
      <c r="LP69" s="363">
        <f t="shared" si="3061"/>
        <v>0.56026678519377904</v>
      </c>
      <c r="LQ69" s="363">
        <f t="shared" si="3061"/>
        <v>0.56026678519377915</v>
      </c>
      <c r="LR69" s="363">
        <f t="shared" si="3061"/>
        <v>0.56026678519377915</v>
      </c>
      <c r="LS69" s="363">
        <f t="shared" si="3061"/>
        <v>0.56026678519377915</v>
      </c>
      <c r="LT69" s="363">
        <f t="shared" si="3061"/>
        <v>0.56026678519377915</v>
      </c>
      <c r="LU69" s="363">
        <f t="shared" si="3061"/>
        <v>0.56026678519377915</v>
      </c>
      <c r="LV69" s="363">
        <f t="shared" si="3061"/>
        <v>0.56026678519377904</v>
      </c>
      <c r="LW69" s="363">
        <f t="shared" si="3061"/>
        <v>0.56026678519377915</v>
      </c>
      <c r="LX69" s="363">
        <f t="shared" si="3061"/>
        <v>0.56026678519377904</v>
      </c>
      <c r="LY69" s="363">
        <f t="shared" si="3061"/>
        <v>0.56026678519377915</v>
      </c>
      <c r="LZ69" s="363">
        <f t="shared" ref="LZ69:NC69" si="3062">+LZ71*31.1035/LZ65</f>
        <v>0.56026678519377915</v>
      </c>
      <c r="MA69" s="363">
        <f t="shared" si="3062"/>
        <v>0.56026678519377904</v>
      </c>
      <c r="MB69" s="362">
        <f t="shared" si="3062"/>
        <v>0.55169747726237273</v>
      </c>
      <c r="MC69" s="363">
        <f t="shared" si="3062"/>
        <v>0.55169747726237273</v>
      </c>
      <c r="MD69" s="363">
        <f t="shared" si="3062"/>
        <v>0.55169747726237273</v>
      </c>
      <c r="ME69" s="363">
        <f t="shared" si="3062"/>
        <v>0.55169747726237273</v>
      </c>
      <c r="MF69" s="363">
        <f t="shared" si="3062"/>
        <v>0.55169747726237273</v>
      </c>
      <c r="MG69" s="363">
        <f t="shared" si="3062"/>
        <v>0.55169747726237273</v>
      </c>
      <c r="MH69" s="363">
        <f t="shared" si="3062"/>
        <v>0.55169747726237262</v>
      </c>
      <c r="MI69" s="363">
        <f t="shared" si="3062"/>
        <v>0.55169747726237273</v>
      </c>
      <c r="MJ69" s="363">
        <f t="shared" si="3062"/>
        <v>0.55169747726237262</v>
      </c>
      <c r="MK69" s="363">
        <f t="shared" si="3062"/>
        <v>0.55169747726237273</v>
      </c>
      <c r="ML69" s="363">
        <f t="shared" si="3062"/>
        <v>0.55169747726237273</v>
      </c>
      <c r="MM69" s="363">
        <f t="shared" si="3062"/>
        <v>0.55169747726237273</v>
      </c>
      <c r="MN69" s="363">
        <f t="shared" si="3062"/>
        <v>0.55169747726237262</v>
      </c>
      <c r="MO69" s="363">
        <f t="shared" si="3062"/>
        <v>0.55169747726237262</v>
      </c>
      <c r="MP69" s="363">
        <f t="shared" si="3062"/>
        <v>0.55169747726237262</v>
      </c>
      <c r="MQ69" s="363">
        <f t="shared" si="3062"/>
        <v>0.55169747726237273</v>
      </c>
      <c r="MR69" s="363">
        <f t="shared" si="3062"/>
        <v>0.55169747726237273</v>
      </c>
      <c r="MS69" s="363">
        <f t="shared" si="3062"/>
        <v>0.55169747726237262</v>
      </c>
      <c r="MT69" s="363">
        <f t="shared" si="3062"/>
        <v>0.55169747726237262</v>
      </c>
      <c r="MU69" s="363">
        <f t="shared" si="3062"/>
        <v>0.55169747726237273</v>
      </c>
      <c r="MV69" s="363">
        <f t="shared" si="3062"/>
        <v>0.55169747726237262</v>
      </c>
      <c r="MW69" s="363">
        <f t="shared" si="3062"/>
        <v>0.55169747726237273</v>
      </c>
      <c r="MX69" s="363">
        <f t="shared" si="3062"/>
        <v>0.55169747726237262</v>
      </c>
      <c r="MY69" s="363">
        <f t="shared" si="3062"/>
        <v>0.55169747726237273</v>
      </c>
      <c r="MZ69" s="363">
        <f t="shared" si="3062"/>
        <v>0.55169747726237262</v>
      </c>
      <c r="NA69" s="363">
        <f t="shared" si="3062"/>
        <v>0.55169747726237262</v>
      </c>
      <c r="NB69" s="363">
        <f t="shared" si="3062"/>
        <v>0.55169747726237262</v>
      </c>
      <c r="NC69" s="363">
        <f t="shared" si="3062"/>
        <v>0.55169747726237262</v>
      </c>
      <c r="ND69" s="363">
        <f t="shared" ref="ND69:OH69" si="3063">+ND71*31.1035/ND65</f>
        <v>0.55169747726237262</v>
      </c>
      <c r="NE69" s="363">
        <f t="shared" si="3063"/>
        <v>0.55169747726237262</v>
      </c>
      <c r="NF69" s="363">
        <f t="shared" si="3063"/>
        <v>0.55169747726237262</v>
      </c>
      <c r="NG69" s="362">
        <f t="shared" si="3063"/>
        <v>0.54234488489472188</v>
      </c>
      <c r="NH69" s="363">
        <f t="shared" si="3063"/>
        <v>0.54234488489472188</v>
      </c>
      <c r="NI69" s="363">
        <f t="shared" si="3063"/>
        <v>0.54234488489472188</v>
      </c>
      <c r="NJ69" s="363">
        <f t="shared" si="3063"/>
        <v>0.54234488489472188</v>
      </c>
      <c r="NK69" s="363">
        <f t="shared" si="3063"/>
        <v>0.54234488489472188</v>
      </c>
      <c r="NL69" s="363">
        <f t="shared" si="3063"/>
        <v>0.54234488489472188</v>
      </c>
      <c r="NM69" s="363">
        <f t="shared" si="3063"/>
        <v>0.54234488489472188</v>
      </c>
      <c r="NN69" s="363">
        <f t="shared" si="3063"/>
        <v>0.54234488489472188</v>
      </c>
      <c r="NO69" s="363">
        <f t="shared" si="3063"/>
        <v>0.54234488489472177</v>
      </c>
      <c r="NP69" s="363">
        <f t="shared" si="3063"/>
        <v>0.54234488489472188</v>
      </c>
      <c r="NQ69" s="363">
        <f t="shared" si="3063"/>
        <v>0.54234488489472188</v>
      </c>
      <c r="NR69" s="363">
        <f t="shared" si="3063"/>
        <v>0.54234488489472188</v>
      </c>
      <c r="NS69" s="363">
        <f t="shared" si="3063"/>
        <v>0.54234488489472177</v>
      </c>
      <c r="NT69" s="363">
        <f t="shared" si="3063"/>
        <v>0.54234488489472188</v>
      </c>
      <c r="NU69" s="363">
        <f t="shared" si="3063"/>
        <v>0.54234488489472188</v>
      </c>
      <c r="NV69" s="363">
        <f t="shared" si="3063"/>
        <v>0.54234488489472188</v>
      </c>
      <c r="NW69" s="363">
        <f t="shared" si="3063"/>
        <v>0.54234488489472177</v>
      </c>
      <c r="NX69" s="363">
        <f t="shared" si="3063"/>
        <v>0.54234488489472177</v>
      </c>
      <c r="NY69" s="363">
        <f t="shared" si="3063"/>
        <v>0.54234488489472177</v>
      </c>
      <c r="NZ69" s="363">
        <f t="shared" si="3063"/>
        <v>0.54234488489472188</v>
      </c>
      <c r="OA69" s="363">
        <f t="shared" si="3063"/>
        <v>0.54234488489472188</v>
      </c>
      <c r="OB69" s="363">
        <f t="shared" si="3063"/>
        <v>0.54234488489472188</v>
      </c>
      <c r="OC69" s="363">
        <f t="shared" si="3063"/>
        <v>0.54234488489472177</v>
      </c>
      <c r="OD69" s="363">
        <f t="shared" si="3063"/>
        <v>0.54234488489472188</v>
      </c>
      <c r="OE69" s="363">
        <f t="shared" si="3063"/>
        <v>0.54234488489472188</v>
      </c>
      <c r="OF69" s="363">
        <f t="shared" si="3063"/>
        <v>0.54234488489472177</v>
      </c>
      <c r="OG69" s="363">
        <f t="shared" si="3063"/>
        <v>0.54234488489472177</v>
      </c>
      <c r="OH69" s="363">
        <f t="shared" si="3063"/>
        <v>0.54234488489472188</v>
      </c>
      <c r="OI69" s="363">
        <f t="shared" ref="OI69:OP69" si="3064">+OI71*31.1035/OI65</f>
        <v>0.54234488489472188</v>
      </c>
      <c r="OJ69" s="363">
        <f t="shared" si="3064"/>
        <v>0.54234488489472188</v>
      </c>
      <c r="OK69" s="363">
        <f t="shared" si="3064"/>
        <v>0.54234488489472177</v>
      </c>
      <c r="OL69" s="363">
        <f t="shared" si="3064"/>
        <v>0.54234488489472188</v>
      </c>
      <c r="OM69" s="363">
        <f t="shared" si="3064"/>
        <v>0.54234488489472188</v>
      </c>
      <c r="ON69" s="363">
        <f t="shared" si="3064"/>
        <v>0.54234488489472177</v>
      </c>
      <c r="OO69" s="363">
        <f t="shared" si="3064"/>
        <v>0.54234488489472177</v>
      </c>
      <c r="OP69" s="364">
        <f t="shared" si="3064"/>
        <v>0.54234488489472177</v>
      </c>
      <c r="OQ69" s="363"/>
      <c r="OR69" s="363"/>
      <c r="OS69" s="363"/>
      <c r="OT69" s="363"/>
      <c r="OU69" s="363"/>
      <c r="OV69" s="363"/>
      <c r="OW69" s="363"/>
      <c r="OX69" s="363"/>
      <c r="OY69" s="363"/>
      <c r="OZ69" s="363"/>
      <c r="PA69" s="363"/>
      <c r="PB69" s="363"/>
      <c r="PC69" s="363"/>
      <c r="PD69" s="363"/>
      <c r="PE69" s="363"/>
      <c r="PF69" s="363"/>
      <c r="PG69" s="363"/>
      <c r="PH69" s="363"/>
      <c r="PI69" s="363"/>
      <c r="PJ69" s="363"/>
      <c r="PK69" s="363"/>
      <c r="PL69" s="363"/>
      <c r="PM69" s="363"/>
      <c r="PN69" s="363"/>
      <c r="PO69" s="363"/>
      <c r="PP69" s="363"/>
      <c r="PQ69" s="363"/>
      <c r="PR69" s="363"/>
      <c r="PS69" s="363"/>
      <c r="PT69" s="363"/>
      <c r="PU69" s="363"/>
      <c r="PV69" s="363"/>
      <c r="PW69" s="363"/>
      <c r="PX69" s="363"/>
      <c r="PY69" s="363"/>
      <c r="PZ69" s="363"/>
      <c r="QA69" s="363"/>
      <c r="QB69" s="363"/>
      <c r="QC69" s="363"/>
      <c r="QD69" s="363"/>
      <c r="QE69" s="363"/>
      <c r="QF69" s="363"/>
      <c r="QG69" s="363"/>
      <c r="QH69" s="363"/>
      <c r="QI69" s="363"/>
      <c r="QJ69" s="363"/>
      <c r="QK69" s="363"/>
      <c r="QL69" s="363"/>
      <c r="QM69" s="363"/>
      <c r="QN69" s="363"/>
      <c r="QO69" s="363"/>
      <c r="QP69" s="363"/>
      <c r="QQ69" s="363"/>
      <c r="QR69" s="363"/>
      <c r="QS69" s="363"/>
      <c r="QT69" s="363"/>
      <c r="QU69" s="363"/>
      <c r="QV69" s="363"/>
      <c r="QW69" s="363"/>
      <c r="QX69" s="363"/>
      <c r="QY69" s="363"/>
      <c r="QZ69" s="363"/>
      <c r="RA69" s="363"/>
      <c r="RB69" s="363"/>
      <c r="RC69" s="363"/>
      <c r="RD69" s="363"/>
      <c r="RE69" s="363"/>
      <c r="RF69" s="363"/>
      <c r="RG69" s="363"/>
      <c r="RH69" s="363"/>
      <c r="RI69" s="363"/>
      <c r="RJ69" s="363"/>
      <c r="RK69" s="363"/>
      <c r="RL69" s="363"/>
      <c r="RM69" s="363"/>
      <c r="RN69" s="363"/>
      <c r="RO69" s="363"/>
      <c r="RP69" s="363"/>
      <c r="RQ69" s="363"/>
      <c r="RR69" s="363"/>
      <c r="RS69" s="363"/>
      <c r="RT69" s="363"/>
      <c r="RU69" s="363"/>
      <c r="RV69" s="363"/>
      <c r="RW69" s="363"/>
      <c r="RX69" s="363"/>
      <c r="RY69" s="363"/>
      <c r="RZ69" s="363"/>
      <c r="SA69" s="363"/>
      <c r="SB69" s="363"/>
      <c r="SC69" s="363"/>
      <c r="SD69" s="363"/>
      <c r="SE69" s="363"/>
      <c r="SF69" s="363"/>
      <c r="SG69" s="363"/>
      <c r="SH69" s="363"/>
      <c r="SI69" s="363"/>
      <c r="SJ69" s="363"/>
      <c r="SK69" s="363"/>
      <c r="SL69" s="363"/>
      <c r="SM69" s="363"/>
      <c r="SN69" s="363"/>
      <c r="SO69" s="363"/>
      <c r="SP69" s="363"/>
      <c r="SQ69" s="363"/>
      <c r="SR69" s="363"/>
      <c r="SS69" s="363"/>
      <c r="ST69" s="363"/>
      <c r="SU69" s="363"/>
      <c r="SV69" s="363"/>
      <c r="SW69" s="363"/>
      <c r="SX69" s="363"/>
      <c r="SY69" s="363"/>
      <c r="SZ69" s="363"/>
      <c r="TA69" s="363"/>
      <c r="TB69" s="363"/>
      <c r="TC69" s="363"/>
      <c r="TD69" s="363"/>
      <c r="TE69" s="363"/>
      <c r="TF69" s="363"/>
      <c r="TG69" s="363"/>
      <c r="TH69" s="363"/>
      <c r="TI69" s="363"/>
      <c r="TJ69" s="363"/>
      <c r="TK69" s="363"/>
      <c r="TL69" s="363"/>
      <c r="TM69" s="363"/>
      <c r="TN69" s="363"/>
      <c r="TO69" s="363"/>
      <c r="TP69" s="363"/>
      <c r="TQ69" s="363"/>
      <c r="TR69" s="363"/>
      <c r="TS69" s="363"/>
      <c r="TT69" s="363"/>
      <c r="TU69" s="363"/>
      <c r="TV69" s="363"/>
      <c r="TW69" s="363"/>
      <c r="TX69" s="363"/>
      <c r="TY69" s="363"/>
      <c r="TZ69" s="363"/>
      <c r="UA69" s="363"/>
      <c r="UB69" s="363"/>
      <c r="UC69" s="363"/>
      <c r="UD69" s="363"/>
      <c r="UE69" s="363"/>
      <c r="UF69" s="363"/>
      <c r="UG69" s="363"/>
      <c r="UH69" s="363"/>
      <c r="UI69" s="363"/>
      <c r="UJ69" s="363"/>
      <c r="UK69" s="363"/>
      <c r="UL69" s="363"/>
      <c r="UM69" s="363"/>
      <c r="UN69" s="363"/>
      <c r="UO69" s="363"/>
      <c r="UP69" s="363"/>
      <c r="UQ69" s="363"/>
      <c r="UR69" s="363"/>
      <c r="US69" s="363"/>
      <c r="UT69" s="363"/>
      <c r="UU69" s="363"/>
      <c r="UV69" s="363"/>
      <c r="UW69" s="363"/>
      <c r="UX69" s="363"/>
      <c r="UY69" s="363"/>
      <c r="UZ69" s="363"/>
      <c r="VA69" s="363"/>
      <c r="VB69" s="363"/>
      <c r="VC69" s="363"/>
      <c r="VD69" s="363"/>
      <c r="VE69" s="363"/>
      <c r="VF69" s="363"/>
      <c r="VG69" s="363"/>
      <c r="VH69" s="363"/>
      <c r="VI69" s="363"/>
      <c r="VJ69" s="363"/>
      <c r="VK69" s="363"/>
      <c r="VL69" s="363"/>
      <c r="VM69" s="363"/>
      <c r="VN69" s="363"/>
      <c r="VO69" s="363"/>
      <c r="VP69" s="363"/>
      <c r="VQ69" s="363"/>
      <c r="VR69" s="363"/>
      <c r="VS69" s="363"/>
      <c r="VT69" s="363"/>
      <c r="VU69" s="363"/>
      <c r="VV69" s="363"/>
      <c r="VW69" s="363"/>
      <c r="VX69" s="363"/>
      <c r="VY69" s="363"/>
      <c r="VZ69" s="363"/>
      <c r="WA69" s="363"/>
      <c r="WB69" s="363"/>
      <c r="WC69" s="363"/>
      <c r="WD69" s="363"/>
      <c r="WE69" s="363"/>
      <c r="WF69" s="363"/>
      <c r="WG69" s="363"/>
      <c r="WH69" s="363"/>
      <c r="WI69" s="363"/>
      <c r="WJ69" s="363"/>
      <c r="WK69" s="363"/>
      <c r="WL69" s="363"/>
      <c r="WM69" s="363"/>
      <c r="WN69" s="363"/>
      <c r="WO69" s="363"/>
      <c r="WP69" s="363"/>
      <c r="WQ69" s="363"/>
      <c r="WR69" s="363"/>
      <c r="WS69" s="363"/>
      <c r="WT69" s="363"/>
      <c r="WU69" s="363"/>
      <c r="WV69" s="363"/>
      <c r="WW69" s="363"/>
      <c r="WX69" s="363"/>
      <c r="WY69" s="363"/>
      <c r="WZ69" s="363"/>
      <c r="XA69" s="363"/>
      <c r="XB69" s="363"/>
      <c r="XC69" s="363"/>
      <c r="XD69" s="363"/>
      <c r="XE69" s="363"/>
      <c r="XF69" s="363"/>
      <c r="XG69" s="363"/>
      <c r="XH69" s="363"/>
      <c r="XI69" s="363"/>
      <c r="XJ69" s="363"/>
      <c r="XK69" s="363"/>
      <c r="XL69" s="363"/>
      <c r="XM69" s="363"/>
      <c r="XN69" s="363"/>
      <c r="XO69" s="363"/>
      <c r="XP69" s="363"/>
      <c r="XQ69" s="363"/>
      <c r="XR69" s="363"/>
      <c r="XS69" s="363"/>
      <c r="XT69" s="363"/>
      <c r="XU69" s="363"/>
      <c r="XV69" s="363"/>
      <c r="XW69" s="363"/>
      <c r="XX69" s="363"/>
      <c r="XY69" s="363"/>
      <c r="XZ69" s="363"/>
      <c r="YA69" s="363"/>
      <c r="YB69" s="363"/>
      <c r="YC69" s="363"/>
      <c r="YD69" s="363"/>
      <c r="YE69" s="363"/>
      <c r="YF69" s="363"/>
      <c r="YG69" s="363"/>
      <c r="YH69" s="363"/>
      <c r="YI69" s="363"/>
      <c r="YJ69" s="363"/>
      <c r="YK69" s="363"/>
      <c r="YL69" s="363"/>
      <c r="YM69" s="363"/>
      <c r="YN69" s="363"/>
      <c r="YO69" s="363"/>
      <c r="YP69" s="363"/>
      <c r="YQ69" s="363"/>
      <c r="YR69" s="363"/>
      <c r="YS69" s="363"/>
      <c r="YT69" s="363"/>
      <c r="YU69" s="363"/>
      <c r="YV69" s="363"/>
      <c r="YW69" s="363"/>
      <c r="YX69" s="363"/>
      <c r="YY69" s="363"/>
      <c r="YZ69" s="363"/>
      <c r="ZA69" s="363"/>
      <c r="ZB69" s="363"/>
      <c r="ZC69" s="363"/>
      <c r="ZD69" s="363"/>
      <c r="ZE69" s="363"/>
      <c r="ZF69" s="363"/>
      <c r="ZG69" s="363"/>
      <c r="ZH69" s="363"/>
      <c r="ZI69" s="363"/>
      <c r="ZJ69" s="363"/>
      <c r="ZK69" s="363"/>
      <c r="ZL69" s="363"/>
      <c r="ZM69" s="363"/>
      <c r="ZN69" s="363"/>
      <c r="ZO69" s="363"/>
      <c r="ZP69" s="363"/>
      <c r="ZQ69" s="363"/>
      <c r="ZR69" s="363"/>
      <c r="ZS69" s="363"/>
      <c r="ZT69" s="363"/>
      <c r="ZU69" s="363"/>
      <c r="ZV69" s="363"/>
      <c r="ZW69" s="363"/>
      <c r="ZX69" s="363"/>
      <c r="ZY69" s="363"/>
      <c r="ZZ69" s="363"/>
      <c r="AAA69" s="363"/>
      <c r="AAB69" s="363"/>
      <c r="AAC69" s="363"/>
      <c r="AAD69" s="363"/>
      <c r="AAE69" s="363"/>
      <c r="AAF69" s="363"/>
      <c r="AAG69" s="363"/>
      <c r="AAH69" s="363"/>
      <c r="AAI69" s="363"/>
      <c r="AAJ69" s="363"/>
      <c r="AAK69" s="363"/>
      <c r="AAL69" s="363"/>
      <c r="AAM69" s="363"/>
      <c r="AAN69" s="363"/>
      <c r="AAO69" s="363"/>
      <c r="AAP69" s="363"/>
      <c r="AAQ69" s="363"/>
      <c r="AAR69" s="363"/>
      <c r="AAS69" s="363"/>
      <c r="AAT69" s="363"/>
      <c r="AAU69" s="363"/>
      <c r="AAV69" s="363"/>
      <c r="AAW69" s="363"/>
      <c r="AAX69" s="363"/>
      <c r="AAY69" s="363"/>
      <c r="AAZ69" s="363"/>
      <c r="ABA69" s="363"/>
      <c r="ABB69" s="363"/>
      <c r="ABC69" s="363"/>
      <c r="ABD69" s="363"/>
      <c r="ABE69" s="363"/>
      <c r="ABF69" s="363"/>
      <c r="ABG69" s="363"/>
      <c r="ABH69" s="363"/>
      <c r="ABI69" s="363"/>
      <c r="ABJ69" s="363"/>
      <c r="ABK69" s="363"/>
      <c r="ABL69" s="363"/>
      <c r="ABM69" s="363"/>
      <c r="ABN69" s="363"/>
      <c r="ABO69" s="363"/>
      <c r="ABP69" s="363"/>
      <c r="ABQ69" s="363"/>
      <c r="ABR69" s="363"/>
      <c r="ABS69" s="363"/>
      <c r="ABT69" s="363"/>
      <c r="ABU69" s="363"/>
      <c r="ABV69" s="363"/>
      <c r="ABW69" s="363"/>
      <c r="ABX69" s="363"/>
      <c r="ABY69" s="363"/>
      <c r="ABZ69" s="363"/>
      <c r="ACA69" s="363"/>
      <c r="ACB69" s="363"/>
      <c r="ACC69" s="363"/>
      <c r="ACD69" s="363"/>
      <c r="ACE69" s="363"/>
      <c r="ACF69" s="363"/>
      <c r="ACG69" s="363"/>
      <c r="ACH69" s="363"/>
      <c r="ACI69" s="363"/>
      <c r="ACJ69" s="363"/>
      <c r="ACK69" s="363"/>
      <c r="ACL69" s="363"/>
      <c r="ACM69" s="363"/>
      <c r="ACN69" s="363"/>
      <c r="ACO69" s="363"/>
      <c r="ACP69" s="363"/>
      <c r="ACQ69" s="363"/>
    </row>
    <row r="70" spans="1:771" x14ac:dyDescent="0.2">
      <c r="A70" s="1" t="s">
        <v>141</v>
      </c>
      <c r="B70" s="347">
        <f>+B72*100/'BUDGET DATA ENTRY'!B31</f>
        <v>2998.6966331171252</v>
      </c>
      <c r="C70" s="348">
        <f>+C72*100/'BUDGET DATA ENTRY'!C31</f>
        <v>3919.2590739619868</v>
      </c>
      <c r="D70" s="348">
        <f>+D72*100/'BUDGET DATA ENTRY'!D31</f>
        <v>3839.0655713828646</v>
      </c>
      <c r="E70" s="348">
        <f>+E72*100/'BUDGET DATA ENTRY'!E31</f>
        <v>5004.0579023937844</v>
      </c>
      <c r="F70" s="348">
        <f>+F72*100/'BUDGET DATA ENTRY'!F31</f>
        <v>3511.0092266739698</v>
      </c>
      <c r="G70" s="348">
        <f>+G72*100/'BUDGET DATA ENTRY'!G31</f>
        <v>4185.6401900115061</v>
      </c>
      <c r="H70" s="348">
        <f>+H72*100/'BUDGET DATA ENTRY'!H31</f>
        <v>9097.7163367852991</v>
      </c>
      <c r="I70" s="348">
        <f>+I72*100/'BUDGET DATA ENTRY'!I31</f>
        <v>6281.5774901902441</v>
      </c>
      <c r="J70" s="348">
        <f>+J72*100/'BUDGET DATA ENTRY'!J31</f>
        <v>6522.3957727364595</v>
      </c>
      <c r="K70" s="348">
        <f>+K72*100/'BUDGET DATA ENTRY'!K31</f>
        <v>11017.730496493996</v>
      </c>
      <c r="L70" s="348">
        <f>+L72*100/'BUDGET DATA ENTRY'!L31</f>
        <v>11210.85422766185</v>
      </c>
      <c r="M70" s="349">
        <f>+M72*100/'BUDGET DATA ENTRY'!M31</f>
        <v>12798.352361770783</v>
      </c>
      <c r="N70" s="347">
        <f t="shared" ref="N70:N72" si="3065">+SUM(B70:D70)</f>
        <v>10757.021278461976</v>
      </c>
      <c r="O70" s="348">
        <f t="shared" ref="O70:O72" si="3066">+SUM(E70:G70)</f>
        <v>12700.707319079262</v>
      </c>
      <c r="P70" s="348">
        <f t="shared" ref="P70:P72" si="3067">+SUM(H70:J70)</f>
        <v>21901.689599712001</v>
      </c>
      <c r="Q70" s="348">
        <f t="shared" ref="Q70:Q72" si="3068">+SUM(K70:M70)</f>
        <v>35026.937085926627</v>
      </c>
      <c r="R70" s="347">
        <f>+SUM($B$70:B70)</f>
        <v>2998.6966331171252</v>
      </c>
      <c r="S70" s="348">
        <f>+SUM($B$70:C70)</f>
        <v>6917.9557070791125</v>
      </c>
      <c r="T70" s="348">
        <f>+SUM($B$70:D70)</f>
        <v>10757.021278461976</v>
      </c>
      <c r="U70" s="348">
        <f>+SUM($B$70:E70)</f>
        <v>15761.079180855761</v>
      </c>
      <c r="V70" s="348">
        <f>+SUM($B$70:F70)</f>
        <v>19272.088407529729</v>
      </c>
      <c r="W70" s="348">
        <f>+SUM($B$70:G70)</f>
        <v>23457.728597541234</v>
      </c>
      <c r="X70" s="348">
        <f>+SUM($B$70:H70)</f>
        <v>32555.444934326533</v>
      </c>
      <c r="Y70" s="348">
        <f>+SUM($B$70:I70)</f>
        <v>38837.022424516777</v>
      </c>
      <c r="Z70" s="348">
        <f>+SUM($B$70:J70)</f>
        <v>45359.418197253239</v>
      </c>
      <c r="AA70" s="348">
        <f>+SUM($B$70:K70)</f>
        <v>56377.148693747236</v>
      </c>
      <c r="AB70" s="348">
        <f>+SUM($B$70:L70)</f>
        <v>67588.00292140909</v>
      </c>
      <c r="AC70" s="349">
        <f>+SUM($B$70:M70)</f>
        <v>80386.355283179873</v>
      </c>
      <c r="AD70" s="334">
        <f>+B70/AD6</f>
        <v>119.94786532468501</v>
      </c>
      <c r="AE70" s="334">
        <f t="shared" ref="AE70:AO70" si="3069">+C70/AE6</f>
        <v>126.4277120632899</v>
      </c>
      <c r="AF70" s="334">
        <f t="shared" si="3069"/>
        <v>137.10948469224516</v>
      </c>
      <c r="AG70" s="334">
        <f t="shared" si="3069"/>
        <v>161.42122265786401</v>
      </c>
      <c r="AH70" s="334">
        <f t="shared" si="3069"/>
        <v>117.03364088913233</v>
      </c>
      <c r="AI70" s="334">
        <f t="shared" si="3069"/>
        <v>135.02065129069373</v>
      </c>
      <c r="AJ70" s="334">
        <f t="shared" si="3069"/>
        <v>303.25721122617665</v>
      </c>
      <c r="AK70" s="334">
        <f t="shared" si="3069"/>
        <v>202.63153194162078</v>
      </c>
      <c r="AL70" s="334">
        <f t="shared" si="3069"/>
        <v>210.39986363665997</v>
      </c>
      <c r="AM70" s="334">
        <f t="shared" si="3069"/>
        <v>367.25768321646655</v>
      </c>
      <c r="AN70" s="334">
        <f t="shared" si="3069"/>
        <v>361.64045895683387</v>
      </c>
      <c r="AO70" s="334">
        <f t="shared" si="3069"/>
        <v>355.5097878269662</v>
      </c>
      <c r="AP70" s="347">
        <f>+$AD$70*AP6</f>
        <v>119.94786532468501</v>
      </c>
      <c r="AQ70" s="348">
        <f t="shared" ref="AQ70:BN70" si="3070">+$AD$70*AQ6</f>
        <v>239.89573064937002</v>
      </c>
      <c r="AR70" s="348">
        <f t="shared" si="3070"/>
        <v>359.84359597405501</v>
      </c>
      <c r="AS70" s="348">
        <f t="shared" si="3070"/>
        <v>479.79146129874005</v>
      </c>
      <c r="AT70" s="348">
        <f t="shared" si="3070"/>
        <v>599.73932662342509</v>
      </c>
      <c r="AU70" s="348">
        <f t="shared" si="3070"/>
        <v>719.68719194811001</v>
      </c>
      <c r="AV70" s="348">
        <f t="shared" si="3070"/>
        <v>839.63505727279505</v>
      </c>
      <c r="AW70" s="348">
        <f t="shared" si="3070"/>
        <v>959.58292259748009</v>
      </c>
      <c r="AX70" s="348">
        <f t="shared" si="3070"/>
        <v>1079.530787922165</v>
      </c>
      <c r="AY70" s="348">
        <f t="shared" si="3070"/>
        <v>1199.4786532468502</v>
      </c>
      <c r="AZ70" s="348">
        <f t="shared" si="3070"/>
        <v>1319.4265185715351</v>
      </c>
      <c r="BA70" s="348">
        <f t="shared" si="3070"/>
        <v>1439.37438389622</v>
      </c>
      <c r="BB70" s="348">
        <f t="shared" si="3070"/>
        <v>1559.3222492209052</v>
      </c>
      <c r="BC70" s="348">
        <f t="shared" si="3070"/>
        <v>1679.2701145455901</v>
      </c>
      <c r="BD70" s="348">
        <f t="shared" si="3070"/>
        <v>1799.2179798702753</v>
      </c>
      <c r="BE70" s="348">
        <f t="shared" si="3070"/>
        <v>1919.1658451949602</v>
      </c>
      <c r="BF70" s="348">
        <f t="shared" si="3070"/>
        <v>2039.1137105196451</v>
      </c>
      <c r="BG70" s="348">
        <f t="shared" si="3070"/>
        <v>2159.06157584433</v>
      </c>
      <c r="BH70" s="348">
        <f t="shared" si="3070"/>
        <v>2279.0094411690152</v>
      </c>
      <c r="BI70" s="348">
        <f t="shared" si="3070"/>
        <v>2398.9573064937003</v>
      </c>
      <c r="BJ70" s="348">
        <f t="shared" si="3070"/>
        <v>2518.905171818385</v>
      </c>
      <c r="BK70" s="348">
        <f t="shared" si="3070"/>
        <v>2638.8530371430702</v>
      </c>
      <c r="BL70" s="348">
        <f t="shared" si="3070"/>
        <v>2758.8009024677553</v>
      </c>
      <c r="BM70" s="348">
        <f t="shared" si="3070"/>
        <v>2878.74876779244</v>
      </c>
      <c r="BN70" s="349">
        <f t="shared" si="3070"/>
        <v>2998.6966331171252</v>
      </c>
      <c r="BO70" s="347">
        <f t="shared" ref="BO70:CS70" si="3071">+$AE$70*BO6</f>
        <v>126.4277120632899</v>
      </c>
      <c r="BP70" s="348">
        <f t="shared" si="3071"/>
        <v>252.85542412657981</v>
      </c>
      <c r="BQ70" s="348">
        <f t="shared" si="3071"/>
        <v>379.28313618986971</v>
      </c>
      <c r="BR70" s="348">
        <f t="shared" si="3071"/>
        <v>505.71084825315961</v>
      </c>
      <c r="BS70" s="348">
        <f t="shared" si="3071"/>
        <v>632.13856031644946</v>
      </c>
      <c r="BT70" s="348">
        <f t="shared" si="3071"/>
        <v>758.56627237973942</v>
      </c>
      <c r="BU70" s="348">
        <f t="shared" si="3071"/>
        <v>884.99398444302938</v>
      </c>
      <c r="BV70" s="348">
        <f t="shared" si="3071"/>
        <v>1011.4216965063192</v>
      </c>
      <c r="BW70" s="348">
        <f t="shared" si="3071"/>
        <v>1137.8494085696091</v>
      </c>
      <c r="BX70" s="348">
        <f t="shared" si="3071"/>
        <v>1264.2771206328989</v>
      </c>
      <c r="BY70" s="348">
        <f t="shared" si="3071"/>
        <v>1390.704832696189</v>
      </c>
      <c r="BZ70" s="348">
        <f t="shared" si="3071"/>
        <v>1517.1325447594788</v>
      </c>
      <c r="CA70" s="348">
        <f t="shared" si="3071"/>
        <v>1643.5602568227687</v>
      </c>
      <c r="CB70" s="348">
        <f t="shared" si="3071"/>
        <v>1769.9879688860588</v>
      </c>
      <c r="CC70" s="348">
        <f t="shared" si="3071"/>
        <v>1896.4156809493486</v>
      </c>
      <c r="CD70" s="348">
        <f t="shared" si="3071"/>
        <v>2022.8433930126384</v>
      </c>
      <c r="CE70" s="348">
        <f t="shared" si="3071"/>
        <v>2149.2711050759285</v>
      </c>
      <c r="CF70" s="348">
        <f t="shared" si="3071"/>
        <v>2275.6988171392181</v>
      </c>
      <c r="CG70" s="348">
        <f t="shared" si="3071"/>
        <v>2402.1265292025082</v>
      </c>
      <c r="CH70" s="348">
        <f t="shared" si="3071"/>
        <v>2528.5542412657978</v>
      </c>
      <c r="CI70" s="348">
        <f t="shared" si="3071"/>
        <v>2654.9819533290879</v>
      </c>
      <c r="CJ70" s="348">
        <f t="shared" si="3071"/>
        <v>2781.409665392378</v>
      </c>
      <c r="CK70" s="348">
        <f t="shared" si="3071"/>
        <v>2907.8373774556676</v>
      </c>
      <c r="CL70" s="348">
        <f t="shared" si="3071"/>
        <v>3034.2650895189577</v>
      </c>
      <c r="CM70" s="348">
        <f t="shared" si="3071"/>
        <v>3160.6928015822477</v>
      </c>
      <c r="CN70" s="348">
        <f t="shared" si="3071"/>
        <v>3287.1205136455374</v>
      </c>
      <c r="CO70" s="348">
        <f t="shared" si="3071"/>
        <v>3413.5482257088274</v>
      </c>
      <c r="CP70" s="348">
        <f t="shared" si="3071"/>
        <v>3539.9759377721175</v>
      </c>
      <c r="CQ70" s="348">
        <f t="shared" si="3071"/>
        <v>3666.4036498354071</v>
      </c>
      <c r="CR70" s="348">
        <f t="shared" si="3071"/>
        <v>3792.8313618986972</v>
      </c>
      <c r="CS70" s="348">
        <f t="shared" si="3071"/>
        <v>3919.2590739619868</v>
      </c>
      <c r="CT70" s="347">
        <f t="shared" ref="CT70:DU70" si="3072">+$AF$70*CT6</f>
        <v>137.10948469224516</v>
      </c>
      <c r="CU70" s="348">
        <f t="shared" si="3072"/>
        <v>274.21896938449032</v>
      </c>
      <c r="CV70" s="348">
        <f t="shared" si="3072"/>
        <v>411.32845407673551</v>
      </c>
      <c r="CW70" s="348">
        <f t="shared" si="3072"/>
        <v>548.43793876898064</v>
      </c>
      <c r="CX70" s="348">
        <f t="shared" si="3072"/>
        <v>685.54742346122578</v>
      </c>
      <c r="CY70" s="348">
        <f t="shared" si="3072"/>
        <v>822.65690815347102</v>
      </c>
      <c r="CZ70" s="348">
        <f t="shared" si="3072"/>
        <v>959.76639284571615</v>
      </c>
      <c r="DA70" s="348">
        <f t="shared" si="3072"/>
        <v>1096.8758775379613</v>
      </c>
      <c r="DB70" s="348">
        <f t="shared" si="3072"/>
        <v>1233.9853622302064</v>
      </c>
      <c r="DC70" s="348">
        <f t="shared" si="3072"/>
        <v>1371.0948469224516</v>
      </c>
      <c r="DD70" s="348">
        <f t="shared" si="3072"/>
        <v>1508.2043316146967</v>
      </c>
      <c r="DE70" s="348">
        <f t="shared" si="3072"/>
        <v>1645.313816306942</v>
      </c>
      <c r="DF70" s="348">
        <f t="shared" si="3072"/>
        <v>1782.4233009991872</v>
      </c>
      <c r="DG70" s="348">
        <f t="shared" si="3072"/>
        <v>1919.5327856914323</v>
      </c>
      <c r="DH70" s="348">
        <f t="shared" si="3072"/>
        <v>2056.6422703836774</v>
      </c>
      <c r="DI70" s="348">
        <f t="shared" si="3072"/>
        <v>2193.7517550759226</v>
      </c>
      <c r="DJ70" s="348">
        <f t="shared" si="3072"/>
        <v>2330.8612397681677</v>
      </c>
      <c r="DK70" s="348">
        <f t="shared" si="3072"/>
        <v>2467.9707244604128</v>
      </c>
      <c r="DL70" s="348">
        <f t="shared" si="3072"/>
        <v>2605.080209152658</v>
      </c>
      <c r="DM70" s="348">
        <f t="shared" si="3072"/>
        <v>2742.1896938449031</v>
      </c>
      <c r="DN70" s="348">
        <f t="shared" si="3072"/>
        <v>2879.2991785371482</v>
      </c>
      <c r="DO70" s="348">
        <f t="shared" si="3072"/>
        <v>3016.4086632293934</v>
      </c>
      <c r="DP70" s="348">
        <f t="shared" si="3072"/>
        <v>3153.5181479216385</v>
      </c>
      <c r="DQ70" s="348">
        <f t="shared" si="3072"/>
        <v>3290.6276326138841</v>
      </c>
      <c r="DR70" s="348">
        <f t="shared" si="3072"/>
        <v>3427.7371173061292</v>
      </c>
      <c r="DS70" s="348">
        <f t="shared" si="3072"/>
        <v>3564.8466019983744</v>
      </c>
      <c r="DT70" s="348">
        <f t="shared" si="3072"/>
        <v>3701.9560866906195</v>
      </c>
      <c r="DU70" s="348">
        <f t="shared" si="3072"/>
        <v>3839.0655713828646</v>
      </c>
      <c r="DV70" s="347">
        <f t="shared" ref="DV70:EZ70" si="3073">+$AG$70*DV6</f>
        <v>161.42122265786401</v>
      </c>
      <c r="DW70" s="348">
        <f t="shared" si="3073"/>
        <v>322.84244531572801</v>
      </c>
      <c r="DX70" s="348">
        <f t="shared" si="3073"/>
        <v>484.26366797359202</v>
      </c>
      <c r="DY70" s="348">
        <f t="shared" si="3073"/>
        <v>645.68489063145603</v>
      </c>
      <c r="DZ70" s="348">
        <f t="shared" si="3073"/>
        <v>807.10611328932009</v>
      </c>
      <c r="EA70" s="348">
        <f t="shared" si="3073"/>
        <v>968.52733594718404</v>
      </c>
      <c r="EB70" s="348">
        <f t="shared" si="3073"/>
        <v>1129.948558605048</v>
      </c>
      <c r="EC70" s="348">
        <f t="shared" si="3073"/>
        <v>1291.3697812629121</v>
      </c>
      <c r="ED70" s="348">
        <f t="shared" si="3073"/>
        <v>1452.7910039207761</v>
      </c>
      <c r="EE70" s="348">
        <f t="shared" si="3073"/>
        <v>1614.2122265786402</v>
      </c>
      <c r="EF70" s="348">
        <f t="shared" si="3073"/>
        <v>1775.633449236504</v>
      </c>
      <c r="EG70" s="348">
        <f t="shared" si="3073"/>
        <v>1937.0546718943681</v>
      </c>
      <c r="EH70" s="348">
        <f t="shared" si="3073"/>
        <v>2098.4758945522321</v>
      </c>
      <c r="EI70" s="348">
        <f t="shared" si="3073"/>
        <v>2259.897117210096</v>
      </c>
      <c r="EJ70" s="348">
        <f t="shared" si="3073"/>
        <v>2421.3183398679603</v>
      </c>
      <c r="EK70" s="348">
        <f t="shared" si="3073"/>
        <v>2582.7395625258241</v>
      </c>
      <c r="EL70" s="348">
        <f t="shared" si="3073"/>
        <v>2744.1607851836879</v>
      </c>
      <c r="EM70" s="348">
        <f t="shared" si="3073"/>
        <v>2905.5820078415522</v>
      </c>
      <c r="EN70" s="348">
        <f t="shared" si="3073"/>
        <v>3067.0032304994161</v>
      </c>
      <c r="EO70" s="348">
        <f t="shared" si="3073"/>
        <v>3228.4244531572804</v>
      </c>
      <c r="EP70" s="348">
        <f t="shared" si="3073"/>
        <v>3389.8456758151442</v>
      </c>
      <c r="EQ70" s="348">
        <f t="shared" si="3073"/>
        <v>3551.266898473008</v>
      </c>
      <c r="ER70" s="348">
        <f t="shared" si="3073"/>
        <v>3712.6881211308723</v>
      </c>
      <c r="ES70" s="348">
        <f t="shared" si="3073"/>
        <v>3874.1093437887362</v>
      </c>
      <c r="ET70" s="348">
        <f t="shared" si="3073"/>
        <v>4035.5305664466</v>
      </c>
      <c r="EU70" s="348">
        <f t="shared" si="3073"/>
        <v>4196.9517891044643</v>
      </c>
      <c r="EV70" s="348">
        <f t="shared" si="3073"/>
        <v>4358.3730117623281</v>
      </c>
      <c r="EW70" s="348">
        <f t="shared" si="3073"/>
        <v>4519.794234420192</v>
      </c>
      <c r="EX70" s="348">
        <f t="shared" si="3073"/>
        <v>4681.2154570780558</v>
      </c>
      <c r="EY70" s="348">
        <f t="shared" si="3073"/>
        <v>4842.6366797359206</v>
      </c>
      <c r="EZ70" s="348">
        <f t="shared" si="3073"/>
        <v>5004.0579023937844</v>
      </c>
      <c r="FA70" s="347">
        <f t="shared" ref="FA70:GD70" si="3074">+$AH$70*FA6</f>
        <v>117.03364088913233</v>
      </c>
      <c r="FB70" s="348">
        <f t="shared" si="3074"/>
        <v>234.06728177826466</v>
      </c>
      <c r="FC70" s="348">
        <f t="shared" si="3074"/>
        <v>351.10092266739696</v>
      </c>
      <c r="FD70" s="348">
        <f t="shared" si="3074"/>
        <v>468.13456355652932</v>
      </c>
      <c r="FE70" s="348">
        <f t="shared" si="3074"/>
        <v>585.16820444566167</v>
      </c>
      <c r="FF70" s="348">
        <f t="shared" si="3074"/>
        <v>702.20184533479392</v>
      </c>
      <c r="FG70" s="348">
        <f t="shared" si="3074"/>
        <v>819.23548622392627</v>
      </c>
      <c r="FH70" s="348">
        <f t="shared" si="3074"/>
        <v>936.26912711305863</v>
      </c>
      <c r="FI70" s="348">
        <f t="shared" si="3074"/>
        <v>1053.302768002191</v>
      </c>
      <c r="FJ70" s="348">
        <f t="shared" si="3074"/>
        <v>1170.3364088913233</v>
      </c>
      <c r="FK70" s="348">
        <f t="shared" si="3074"/>
        <v>1287.3700497804557</v>
      </c>
      <c r="FL70" s="348">
        <f t="shared" si="3074"/>
        <v>1404.4036906695878</v>
      </c>
      <c r="FM70" s="348">
        <f t="shared" si="3074"/>
        <v>1521.4373315587202</v>
      </c>
      <c r="FN70" s="348">
        <f t="shared" si="3074"/>
        <v>1638.4709724478525</v>
      </c>
      <c r="FO70" s="348">
        <f t="shared" si="3074"/>
        <v>1755.5046133369849</v>
      </c>
      <c r="FP70" s="348">
        <f t="shared" si="3074"/>
        <v>1872.5382542261173</v>
      </c>
      <c r="FQ70" s="348">
        <f t="shared" si="3074"/>
        <v>1989.5718951152496</v>
      </c>
      <c r="FR70" s="348">
        <f t="shared" si="3074"/>
        <v>2106.605536004382</v>
      </c>
      <c r="FS70" s="348">
        <f t="shared" si="3074"/>
        <v>2223.6391768935141</v>
      </c>
      <c r="FT70" s="348">
        <f t="shared" si="3074"/>
        <v>2340.6728177826467</v>
      </c>
      <c r="FU70" s="348">
        <f t="shared" si="3074"/>
        <v>2457.7064586717788</v>
      </c>
      <c r="FV70" s="348">
        <f t="shared" si="3074"/>
        <v>2574.7400995609114</v>
      </c>
      <c r="FW70" s="348">
        <f t="shared" si="3074"/>
        <v>2691.7737404500435</v>
      </c>
      <c r="FX70" s="348">
        <f t="shared" si="3074"/>
        <v>2808.8073813391757</v>
      </c>
      <c r="FY70" s="348">
        <f t="shared" si="3074"/>
        <v>2925.8410222283082</v>
      </c>
      <c r="FZ70" s="348">
        <f t="shared" si="3074"/>
        <v>3042.8746631174404</v>
      </c>
      <c r="GA70" s="348">
        <f t="shared" si="3074"/>
        <v>3159.908304006573</v>
      </c>
      <c r="GB70" s="348">
        <f t="shared" si="3074"/>
        <v>3276.9419448957051</v>
      </c>
      <c r="GC70" s="348">
        <f t="shared" si="3074"/>
        <v>3393.9755857848377</v>
      </c>
      <c r="GD70" s="348">
        <f t="shared" si="3074"/>
        <v>3511.0092266739698</v>
      </c>
      <c r="GE70" s="347">
        <f t="shared" ref="GE70:HI70" si="3075">+$AI$70*GE6</f>
        <v>135.02065129069373</v>
      </c>
      <c r="GF70" s="348">
        <f t="shared" si="3075"/>
        <v>270.04130258138747</v>
      </c>
      <c r="GG70" s="348">
        <f t="shared" si="3075"/>
        <v>405.06195387208118</v>
      </c>
      <c r="GH70" s="348">
        <f t="shared" si="3075"/>
        <v>540.08260516277494</v>
      </c>
      <c r="GI70" s="348">
        <f t="shared" si="3075"/>
        <v>675.1032564534687</v>
      </c>
      <c r="GJ70" s="348">
        <f t="shared" si="3075"/>
        <v>810.12390774416235</v>
      </c>
      <c r="GK70" s="348">
        <f t="shared" si="3075"/>
        <v>945.14455903485612</v>
      </c>
      <c r="GL70" s="348">
        <f t="shared" si="3075"/>
        <v>1080.1652103255499</v>
      </c>
      <c r="GM70" s="348">
        <f t="shared" si="3075"/>
        <v>1215.1858616162435</v>
      </c>
      <c r="GN70" s="348">
        <f t="shared" si="3075"/>
        <v>1350.2065129069374</v>
      </c>
      <c r="GO70" s="348">
        <f t="shared" si="3075"/>
        <v>1485.2271641976311</v>
      </c>
      <c r="GP70" s="348">
        <f t="shared" si="3075"/>
        <v>1620.2478154883247</v>
      </c>
      <c r="GQ70" s="348">
        <f t="shared" si="3075"/>
        <v>1755.2684667790186</v>
      </c>
      <c r="GR70" s="348">
        <f t="shared" si="3075"/>
        <v>1890.2891180697122</v>
      </c>
      <c r="GS70" s="348">
        <f t="shared" si="3075"/>
        <v>2025.3097693604061</v>
      </c>
      <c r="GT70" s="348">
        <f t="shared" si="3075"/>
        <v>2160.3304206510998</v>
      </c>
      <c r="GU70" s="348">
        <f t="shared" si="3075"/>
        <v>2295.3510719417936</v>
      </c>
      <c r="GV70" s="348">
        <f t="shared" si="3075"/>
        <v>2430.3717232324871</v>
      </c>
      <c r="GW70" s="348">
        <f t="shared" si="3075"/>
        <v>2565.3923745231809</v>
      </c>
      <c r="GX70" s="348">
        <f t="shared" si="3075"/>
        <v>2700.4130258138748</v>
      </c>
      <c r="GY70" s="348">
        <f t="shared" si="3075"/>
        <v>2835.4336771045682</v>
      </c>
      <c r="GZ70" s="348">
        <f t="shared" si="3075"/>
        <v>2970.4543283952621</v>
      </c>
      <c r="HA70" s="348">
        <f t="shared" si="3075"/>
        <v>3105.474979685956</v>
      </c>
      <c r="HB70" s="348">
        <f t="shared" si="3075"/>
        <v>3240.4956309766494</v>
      </c>
      <c r="HC70" s="348">
        <f t="shared" si="3075"/>
        <v>3375.5162822673433</v>
      </c>
      <c r="HD70" s="348">
        <f t="shared" si="3075"/>
        <v>3510.5369335580372</v>
      </c>
      <c r="HE70" s="348">
        <f t="shared" si="3075"/>
        <v>3645.557584848731</v>
      </c>
      <c r="HF70" s="348">
        <f t="shared" si="3075"/>
        <v>3780.5782361394245</v>
      </c>
      <c r="HG70" s="348">
        <f t="shared" si="3075"/>
        <v>3915.5988874301183</v>
      </c>
      <c r="HH70" s="348">
        <f t="shared" si="3075"/>
        <v>4050.6195387208122</v>
      </c>
      <c r="HI70" s="349">
        <f t="shared" si="3075"/>
        <v>4185.6401900115061</v>
      </c>
      <c r="HJ70" s="347">
        <f t="shared" ref="HJ70:IM70" si="3076">+$AJ$70*HJ6</f>
        <v>303.25721122617665</v>
      </c>
      <c r="HK70" s="348">
        <f t="shared" si="3076"/>
        <v>606.5144224523533</v>
      </c>
      <c r="HL70" s="348">
        <f t="shared" si="3076"/>
        <v>909.77163367852995</v>
      </c>
      <c r="HM70" s="348">
        <f t="shared" si="3076"/>
        <v>1213.0288449047066</v>
      </c>
      <c r="HN70" s="348">
        <f t="shared" si="3076"/>
        <v>1516.2860561308833</v>
      </c>
      <c r="HO70" s="348">
        <f t="shared" si="3076"/>
        <v>1819.5432673570599</v>
      </c>
      <c r="HP70" s="348">
        <f t="shared" si="3076"/>
        <v>2122.8004785832363</v>
      </c>
      <c r="HQ70" s="348">
        <f t="shared" si="3076"/>
        <v>2426.0576898094132</v>
      </c>
      <c r="HR70" s="348">
        <f t="shared" si="3076"/>
        <v>2729.3149010355901</v>
      </c>
      <c r="HS70" s="348">
        <f t="shared" si="3076"/>
        <v>3032.5721122617665</v>
      </c>
      <c r="HT70" s="348">
        <f t="shared" si="3076"/>
        <v>3335.8293234879429</v>
      </c>
      <c r="HU70" s="348">
        <f t="shared" si="3076"/>
        <v>3639.0865347141198</v>
      </c>
      <c r="HV70" s="348">
        <f t="shared" si="3076"/>
        <v>3942.3437459402967</v>
      </c>
      <c r="HW70" s="348">
        <f t="shared" si="3076"/>
        <v>4245.6009571664727</v>
      </c>
      <c r="HX70" s="348">
        <f t="shared" si="3076"/>
        <v>4548.8581683926495</v>
      </c>
      <c r="HY70" s="348">
        <f t="shared" si="3076"/>
        <v>4852.1153796188264</v>
      </c>
      <c r="HZ70" s="348">
        <f t="shared" si="3076"/>
        <v>5155.3725908450033</v>
      </c>
      <c r="IA70" s="348">
        <f t="shared" si="3076"/>
        <v>5458.6298020711802</v>
      </c>
      <c r="IB70" s="348">
        <f t="shared" si="3076"/>
        <v>5761.8870132973561</v>
      </c>
      <c r="IC70" s="348">
        <f t="shared" si="3076"/>
        <v>6065.144224523533</v>
      </c>
      <c r="ID70" s="348">
        <f t="shared" si="3076"/>
        <v>6368.4014357497099</v>
      </c>
      <c r="IE70" s="348">
        <f t="shared" si="3076"/>
        <v>6671.6586469758859</v>
      </c>
      <c r="IF70" s="348">
        <f t="shared" si="3076"/>
        <v>6974.9158582020627</v>
      </c>
      <c r="IG70" s="348">
        <f t="shared" si="3076"/>
        <v>7278.1730694282396</v>
      </c>
      <c r="IH70" s="348">
        <f t="shared" si="3076"/>
        <v>7581.4302806544165</v>
      </c>
      <c r="II70" s="348">
        <f t="shared" si="3076"/>
        <v>7884.6874918805934</v>
      </c>
      <c r="IJ70" s="348">
        <f t="shared" si="3076"/>
        <v>8187.9447031067693</v>
      </c>
      <c r="IK70" s="348">
        <f t="shared" si="3076"/>
        <v>8491.2019143329453</v>
      </c>
      <c r="IL70" s="348">
        <f t="shared" si="3076"/>
        <v>8794.4591255591222</v>
      </c>
      <c r="IM70" s="348">
        <f t="shared" si="3076"/>
        <v>9097.7163367852991</v>
      </c>
      <c r="IN70" s="347">
        <f t="shared" ref="IN70:JR70" si="3077">+$AK$70*IN6</f>
        <v>202.63153194162078</v>
      </c>
      <c r="IO70" s="348">
        <f t="shared" si="3077"/>
        <v>405.26306388324156</v>
      </c>
      <c r="IP70" s="348">
        <f t="shared" si="3077"/>
        <v>607.89459582486234</v>
      </c>
      <c r="IQ70" s="348">
        <f t="shared" si="3077"/>
        <v>810.52612776648311</v>
      </c>
      <c r="IR70" s="348">
        <f t="shared" si="3077"/>
        <v>1013.1576597081039</v>
      </c>
      <c r="IS70" s="348">
        <f t="shared" si="3077"/>
        <v>1215.7891916497247</v>
      </c>
      <c r="IT70" s="348">
        <f t="shared" si="3077"/>
        <v>1418.4207235913454</v>
      </c>
      <c r="IU70" s="348">
        <f t="shared" si="3077"/>
        <v>1621.0522555329662</v>
      </c>
      <c r="IV70" s="348">
        <f t="shared" si="3077"/>
        <v>1823.683787474587</v>
      </c>
      <c r="IW70" s="348">
        <f t="shared" si="3077"/>
        <v>2026.3153194162078</v>
      </c>
      <c r="IX70" s="348">
        <f t="shared" si="3077"/>
        <v>2228.9468513578286</v>
      </c>
      <c r="IY70" s="348">
        <f t="shared" si="3077"/>
        <v>2431.5783832994493</v>
      </c>
      <c r="IZ70" s="348">
        <f t="shared" si="3077"/>
        <v>2634.2099152410701</v>
      </c>
      <c r="JA70" s="348">
        <f t="shared" si="3077"/>
        <v>2836.8414471826909</v>
      </c>
      <c r="JB70" s="348">
        <f t="shared" si="3077"/>
        <v>3039.4729791243117</v>
      </c>
      <c r="JC70" s="348">
        <f t="shared" si="3077"/>
        <v>3242.1045110659325</v>
      </c>
      <c r="JD70" s="348">
        <f t="shared" si="3077"/>
        <v>3444.7360430075532</v>
      </c>
      <c r="JE70" s="348">
        <f t="shared" si="3077"/>
        <v>3647.367574949174</v>
      </c>
      <c r="JF70" s="348">
        <f t="shared" si="3077"/>
        <v>3849.9991068907948</v>
      </c>
      <c r="JG70" s="348">
        <f t="shared" si="3077"/>
        <v>4052.6306388324156</v>
      </c>
      <c r="JH70" s="348">
        <f t="shared" si="3077"/>
        <v>4255.2621707740363</v>
      </c>
      <c r="JI70" s="348">
        <f t="shared" si="3077"/>
        <v>4457.8937027156571</v>
      </c>
      <c r="JJ70" s="348">
        <f t="shared" si="3077"/>
        <v>4660.5252346572779</v>
      </c>
      <c r="JK70" s="348">
        <f t="shared" si="3077"/>
        <v>4863.1567665988987</v>
      </c>
      <c r="JL70" s="348">
        <f t="shared" si="3077"/>
        <v>5065.7882985405195</v>
      </c>
      <c r="JM70" s="348">
        <f t="shared" si="3077"/>
        <v>5268.4198304821402</v>
      </c>
      <c r="JN70" s="348">
        <f t="shared" si="3077"/>
        <v>5471.051362423761</v>
      </c>
      <c r="JO70" s="348">
        <f t="shared" si="3077"/>
        <v>5673.6828943653818</v>
      </c>
      <c r="JP70" s="348">
        <f t="shared" si="3077"/>
        <v>5876.3144263070026</v>
      </c>
      <c r="JQ70" s="348">
        <f t="shared" si="3077"/>
        <v>6078.9459582486234</v>
      </c>
      <c r="JR70" s="349">
        <f t="shared" si="3077"/>
        <v>6281.5774901902441</v>
      </c>
      <c r="JS70" s="347">
        <f t="shared" ref="JS70:KW70" si="3078">+$AL$70*JS6</f>
        <v>210.39986363665997</v>
      </c>
      <c r="JT70" s="348">
        <f t="shared" si="3078"/>
        <v>420.79972727331995</v>
      </c>
      <c r="JU70" s="348">
        <f t="shared" si="3078"/>
        <v>631.19959090997986</v>
      </c>
      <c r="JV70" s="348">
        <f t="shared" si="3078"/>
        <v>841.59945454663989</v>
      </c>
      <c r="JW70" s="348">
        <f t="shared" si="3078"/>
        <v>1051.9993181832999</v>
      </c>
      <c r="JX70" s="348">
        <f t="shared" si="3078"/>
        <v>1262.3991818199597</v>
      </c>
      <c r="JY70" s="348">
        <f t="shared" si="3078"/>
        <v>1472.7990454566198</v>
      </c>
      <c r="JZ70" s="348">
        <f t="shared" si="3078"/>
        <v>1683.1989090932798</v>
      </c>
      <c r="KA70" s="348">
        <f t="shared" si="3078"/>
        <v>1893.5987727299398</v>
      </c>
      <c r="KB70" s="348">
        <f t="shared" si="3078"/>
        <v>2103.9986363665998</v>
      </c>
      <c r="KC70" s="348">
        <f t="shared" si="3078"/>
        <v>2314.3985000032599</v>
      </c>
      <c r="KD70" s="348">
        <f t="shared" si="3078"/>
        <v>2524.7983636399194</v>
      </c>
      <c r="KE70" s="348">
        <f t="shared" si="3078"/>
        <v>2735.1982272765795</v>
      </c>
      <c r="KF70" s="348">
        <f t="shared" si="3078"/>
        <v>2945.5980909132395</v>
      </c>
      <c r="KG70" s="348">
        <f t="shared" si="3078"/>
        <v>3155.9979545498995</v>
      </c>
      <c r="KH70" s="348">
        <f t="shared" si="3078"/>
        <v>3366.3978181865596</v>
      </c>
      <c r="KI70" s="348">
        <f t="shared" si="3078"/>
        <v>3576.7976818232196</v>
      </c>
      <c r="KJ70" s="348">
        <f t="shared" si="3078"/>
        <v>3787.1975454598796</v>
      </c>
      <c r="KK70" s="348">
        <f t="shared" si="3078"/>
        <v>3997.5974090965396</v>
      </c>
      <c r="KL70" s="348">
        <f t="shared" si="3078"/>
        <v>4207.9972727331997</v>
      </c>
      <c r="KM70" s="348">
        <f t="shared" si="3078"/>
        <v>4418.3971363698593</v>
      </c>
      <c r="KN70" s="348">
        <f t="shared" si="3078"/>
        <v>4628.7970000065197</v>
      </c>
      <c r="KO70" s="348">
        <f t="shared" si="3078"/>
        <v>4839.1968636431793</v>
      </c>
      <c r="KP70" s="348">
        <f t="shared" si="3078"/>
        <v>5049.5967272798389</v>
      </c>
      <c r="KQ70" s="348">
        <f t="shared" si="3078"/>
        <v>5259.9965909164994</v>
      </c>
      <c r="KR70" s="348">
        <f t="shared" si="3078"/>
        <v>5470.3964545531589</v>
      </c>
      <c r="KS70" s="348">
        <f t="shared" si="3078"/>
        <v>5680.7963181898194</v>
      </c>
      <c r="KT70" s="348">
        <f t="shared" si="3078"/>
        <v>5891.196181826479</v>
      </c>
      <c r="KU70" s="348">
        <f t="shared" si="3078"/>
        <v>6101.5960454631395</v>
      </c>
      <c r="KV70" s="348">
        <f t="shared" si="3078"/>
        <v>6311.9959090997991</v>
      </c>
      <c r="KW70" s="349">
        <f t="shared" si="3078"/>
        <v>6522.3957727364595</v>
      </c>
      <c r="KX70" s="347">
        <f t="shared" ref="KX70:MA70" si="3079">+$AM$70*KX6</f>
        <v>367.25768321646655</v>
      </c>
      <c r="KY70" s="348">
        <f t="shared" si="3079"/>
        <v>734.51536643293309</v>
      </c>
      <c r="KZ70" s="348">
        <f t="shared" si="3079"/>
        <v>1101.7730496493996</v>
      </c>
      <c r="LA70" s="348">
        <f t="shared" si="3079"/>
        <v>1469.0307328658662</v>
      </c>
      <c r="LB70" s="348">
        <f t="shared" si="3079"/>
        <v>1836.2884160823328</v>
      </c>
      <c r="LC70" s="348">
        <f t="shared" si="3079"/>
        <v>2203.5460992987992</v>
      </c>
      <c r="LD70" s="348">
        <f t="shared" si="3079"/>
        <v>2570.803782515266</v>
      </c>
      <c r="LE70" s="348">
        <f t="shared" si="3079"/>
        <v>2938.0614657317324</v>
      </c>
      <c r="LF70" s="348">
        <f t="shared" si="3079"/>
        <v>3305.3191489481987</v>
      </c>
      <c r="LG70" s="348">
        <f t="shared" si="3079"/>
        <v>3672.5768321646656</v>
      </c>
      <c r="LH70" s="348">
        <f t="shared" si="3079"/>
        <v>4039.834515381132</v>
      </c>
      <c r="LI70" s="348">
        <f t="shared" si="3079"/>
        <v>4407.0921985975983</v>
      </c>
      <c r="LJ70" s="348">
        <f t="shared" si="3079"/>
        <v>4774.3498818140652</v>
      </c>
      <c r="LK70" s="348">
        <f t="shared" si="3079"/>
        <v>5141.607565030532</v>
      </c>
      <c r="LL70" s="348">
        <f t="shared" si="3079"/>
        <v>5508.8652482469979</v>
      </c>
      <c r="LM70" s="348">
        <f t="shared" si="3079"/>
        <v>5876.1229314634647</v>
      </c>
      <c r="LN70" s="348">
        <f t="shared" si="3079"/>
        <v>6243.3806146799316</v>
      </c>
      <c r="LO70" s="348">
        <f t="shared" si="3079"/>
        <v>6610.6382978963975</v>
      </c>
      <c r="LP70" s="348">
        <f t="shared" si="3079"/>
        <v>6977.8959811128643</v>
      </c>
      <c r="LQ70" s="348">
        <f t="shared" si="3079"/>
        <v>7345.1536643293311</v>
      </c>
      <c r="LR70" s="348">
        <f t="shared" si="3079"/>
        <v>7712.4113475457971</v>
      </c>
      <c r="LS70" s="348">
        <f t="shared" si="3079"/>
        <v>8079.6690307622639</v>
      </c>
      <c r="LT70" s="348">
        <f t="shared" si="3079"/>
        <v>8446.9267139787298</v>
      </c>
      <c r="LU70" s="348">
        <f t="shared" si="3079"/>
        <v>8814.1843971951967</v>
      </c>
      <c r="LV70" s="348">
        <f t="shared" si="3079"/>
        <v>9181.4420804116635</v>
      </c>
      <c r="LW70" s="348">
        <f t="shared" si="3079"/>
        <v>9548.6997636281303</v>
      </c>
      <c r="LX70" s="348">
        <f t="shared" si="3079"/>
        <v>9915.9574468445971</v>
      </c>
      <c r="LY70" s="348">
        <f t="shared" si="3079"/>
        <v>10283.215130061064</v>
      </c>
      <c r="LZ70" s="348">
        <f t="shared" si="3079"/>
        <v>10650.472813277529</v>
      </c>
      <c r="MA70" s="348">
        <f t="shared" si="3079"/>
        <v>11017.730496493996</v>
      </c>
      <c r="MB70" s="347">
        <f t="shared" ref="MB70:NF70" si="3080">+$AN$70*MB6</f>
        <v>361.64045895683387</v>
      </c>
      <c r="MC70" s="348">
        <f t="shared" si="3080"/>
        <v>723.28091791366774</v>
      </c>
      <c r="MD70" s="348">
        <f t="shared" si="3080"/>
        <v>1084.9213768705017</v>
      </c>
      <c r="ME70" s="348">
        <f t="shared" si="3080"/>
        <v>1446.5618358273355</v>
      </c>
      <c r="MF70" s="348">
        <f t="shared" si="3080"/>
        <v>1808.2022947841692</v>
      </c>
      <c r="MG70" s="348">
        <f t="shared" si="3080"/>
        <v>2169.8427537410034</v>
      </c>
      <c r="MH70" s="348">
        <f t="shared" si="3080"/>
        <v>2531.4832126978372</v>
      </c>
      <c r="MI70" s="348">
        <f t="shared" si="3080"/>
        <v>2893.1236716546709</v>
      </c>
      <c r="MJ70" s="348">
        <f t="shared" si="3080"/>
        <v>3254.7641306115047</v>
      </c>
      <c r="MK70" s="348">
        <f t="shared" si="3080"/>
        <v>3616.4045895683385</v>
      </c>
      <c r="ML70" s="348">
        <f t="shared" si="3080"/>
        <v>3978.0450485251727</v>
      </c>
      <c r="MM70" s="348">
        <f t="shared" si="3080"/>
        <v>4339.6855074820069</v>
      </c>
      <c r="MN70" s="348">
        <f t="shared" si="3080"/>
        <v>4701.3259664388406</v>
      </c>
      <c r="MO70" s="348">
        <f t="shared" si="3080"/>
        <v>5062.9664253956744</v>
      </c>
      <c r="MP70" s="348">
        <f t="shared" si="3080"/>
        <v>5424.6068843525081</v>
      </c>
      <c r="MQ70" s="348">
        <f t="shared" si="3080"/>
        <v>5786.2473433093419</v>
      </c>
      <c r="MR70" s="348">
        <f t="shared" si="3080"/>
        <v>6147.8878022661756</v>
      </c>
      <c r="MS70" s="348">
        <f t="shared" si="3080"/>
        <v>6509.5282612230094</v>
      </c>
      <c r="MT70" s="348">
        <f t="shared" si="3080"/>
        <v>6871.1687201798431</v>
      </c>
      <c r="MU70" s="348">
        <f t="shared" si="3080"/>
        <v>7232.8091791366769</v>
      </c>
      <c r="MV70" s="348">
        <f t="shared" si="3080"/>
        <v>7594.4496380935116</v>
      </c>
      <c r="MW70" s="348">
        <f t="shared" si="3080"/>
        <v>7956.0900970503453</v>
      </c>
      <c r="MX70" s="348">
        <f t="shared" si="3080"/>
        <v>8317.7305560071782</v>
      </c>
      <c r="MY70" s="348">
        <f t="shared" si="3080"/>
        <v>8679.3710149640137</v>
      </c>
      <c r="MZ70" s="348">
        <f t="shared" si="3080"/>
        <v>9041.0114739208475</v>
      </c>
      <c r="NA70" s="348">
        <f t="shared" si="3080"/>
        <v>9402.6519328776812</v>
      </c>
      <c r="NB70" s="348">
        <f t="shared" si="3080"/>
        <v>9764.292391834515</v>
      </c>
      <c r="NC70" s="348">
        <f t="shared" si="3080"/>
        <v>10125.932850791349</v>
      </c>
      <c r="ND70" s="348">
        <f t="shared" si="3080"/>
        <v>10487.573309748183</v>
      </c>
      <c r="NE70" s="348">
        <f t="shared" si="3080"/>
        <v>10849.213768705016</v>
      </c>
      <c r="NF70" s="348">
        <f t="shared" si="3080"/>
        <v>11210.85422766185</v>
      </c>
      <c r="NG70" s="347">
        <f t="shared" ref="NG70:OP70" si="3081">+$AO$70*NG6</f>
        <v>355.5097878269662</v>
      </c>
      <c r="NH70" s="348">
        <f t="shared" si="3081"/>
        <v>711.01957565393241</v>
      </c>
      <c r="NI70" s="348">
        <f t="shared" si="3081"/>
        <v>1066.5293634808986</v>
      </c>
      <c r="NJ70" s="348">
        <f t="shared" si="3081"/>
        <v>1422.0391513078648</v>
      </c>
      <c r="NK70" s="348">
        <f t="shared" si="3081"/>
        <v>1777.548939134831</v>
      </c>
      <c r="NL70" s="348">
        <f t="shared" si="3081"/>
        <v>2133.0587269617972</v>
      </c>
      <c r="NM70" s="348">
        <f t="shared" si="3081"/>
        <v>2488.5685147887634</v>
      </c>
      <c r="NN70" s="348">
        <f t="shared" si="3081"/>
        <v>2844.0783026157296</v>
      </c>
      <c r="NO70" s="348">
        <f t="shared" si="3081"/>
        <v>3199.5880904426958</v>
      </c>
      <c r="NP70" s="348">
        <f t="shared" si="3081"/>
        <v>3555.097878269662</v>
      </c>
      <c r="NQ70" s="348">
        <f t="shared" si="3081"/>
        <v>3910.6076660966282</v>
      </c>
      <c r="NR70" s="348">
        <f t="shared" si="3081"/>
        <v>4266.1174539235944</v>
      </c>
      <c r="NS70" s="348">
        <f t="shared" si="3081"/>
        <v>4621.6272417505606</v>
      </c>
      <c r="NT70" s="348">
        <f t="shared" si="3081"/>
        <v>4977.1370295775268</v>
      </c>
      <c r="NU70" s="348">
        <f t="shared" si="3081"/>
        <v>5332.646817404493</v>
      </c>
      <c r="NV70" s="348">
        <f t="shared" si="3081"/>
        <v>5688.1566052314593</v>
      </c>
      <c r="NW70" s="348">
        <f t="shared" si="3081"/>
        <v>6043.6663930584255</v>
      </c>
      <c r="NX70" s="348">
        <f t="shared" si="3081"/>
        <v>6399.1761808853917</v>
      </c>
      <c r="NY70" s="348">
        <f t="shared" si="3081"/>
        <v>6754.6859687123579</v>
      </c>
      <c r="NZ70" s="348">
        <f t="shared" si="3081"/>
        <v>7110.1957565393241</v>
      </c>
      <c r="OA70" s="348">
        <f t="shared" si="3081"/>
        <v>7465.7055443662903</v>
      </c>
      <c r="OB70" s="348">
        <f t="shared" si="3081"/>
        <v>7821.2153321932565</v>
      </c>
      <c r="OC70" s="348">
        <f t="shared" si="3081"/>
        <v>8176.7251200202227</v>
      </c>
      <c r="OD70" s="348">
        <f t="shared" si="3081"/>
        <v>8532.2349078471889</v>
      </c>
      <c r="OE70" s="348">
        <f t="shared" si="3081"/>
        <v>8887.7446956741551</v>
      </c>
      <c r="OF70" s="348">
        <f t="shared" si="3081"/>
        <v>9243.2544835011213</v>
      </c>
      <c r="OG70" s="348">
        <f t="shared" si="3081"/>
        <v>9598.7642713280875</v>
      </c>
      <c r="OH70" s="348">
        <f t="shared" si="3081"/>
        <v>9954.2740591550537</v>
      </c>
      <c r="OI70" s="348">
        <f t="shared" si="3081"/>
        <v>10309.78384698202</v>
      </c>
      <c r="OJ70" s="348">
        <f t="shared" si="3081"/>
        <v>10665.293634808986</v>
      </c>
      <c r="OK70" s="348">
        <f t="shared" si="3081"/>
        <v>11020.803422635952</v>
      </c>
      <c r="OL70" s="348">
        <f t="shared" si="3081"/>
        <v>11376.313210462919</v>
      </c>
      <c r="OM70" s="348">
        <f t="shared" si="3081"/>
        <v>11731.822998289885</v>
      </c>
      <c r="ON70" s="348">
        <f t="shared" si="3081"/>
        <v>12087.332786116851</v>
      </c>
      <c r="OO70" s="348">
        <f t="shared" si="3081"/>
        <v>12442.842573943817</v>
      </c>
      <c r="OP70" s="349">
        <f t="shared" si="3081"/>
        <v>12798.352361770783</v>
      </c>
      <c r="OQ70" s="348"/>
      <c r="OR70" s="348"/>
      <c r="OS70" s="348"/>
      <c r="OT70" s="348"/>
      <c r="OU70" s="348"/>
      <c r="OV70" s="348"/>
      <c r="OW70" s="348"/>
      <c r="OX70" s="348"/>
      <c r="OY70" s="348"/>
      <c r="OZ70" s="348"/>
      <c r="PA70" s="348"/>
      <c r="PB70" s="348"/>
      <c r="PC70" s="348"/>
      <c r="PD70" s="348"/>
      <c r="PE70" s="348"/>
      <c r="PF70" s="348"/>
      <c r="PG70" s="348"/>
      <c r="PH70" s="348"/>
      <c r="PI70" s="348"/>
      <c r="PJ70" s="348"/>
      <c r="PK70" s="348"/>
      <c r="PL70" s="348"/>
      <c r="PM70" s="348"/>
      <c r="PN70" s="348"/>
      <c r="PO70" s="348"/>
      <c r="PP70" s="348"/>
      <c r="PQ70" s="348"/>
      <c r="PR70" s="348"/>
      <c r="PS70" s="348"/>
      <c r="PT70" s="348"/>
      <c r="PU70" s="348"/>
      <c r="PV70" s="348"/>
      <c r="PW70" s="348"/>
      <c r="PX70" s="348"/>
      <c r="PY70" s="348"/>
      <c r="PZ70" s="348"/>
      <c r="QA70" s="348"/>
      <c r="QB70" s="348"/>
      <c r="QC70" s="348"/>
      <c r="QD70" s="348"/>
      <c r="QE70" s="348"/>
      <c r="QF70" s="348"/>
      <c r="QG70" s="348"/>
      <c r="QH70" s="348"/>
      <c r="QI70" s="348"/>
      <c r="QJ70" s="348"/>
      <c r="QK70" s="348"/>
      <c r="QL70" s="348"/>
      <c r="QM70" s="348"/>
      <c r="QN70" s="348"/>
      <c r="QO70" s="348"/>
      <c r="QP70" s="348"/>
      <c r="QQ70" s="348"/>
      <c r="QR70" s="348"/>
      <c r="QS70" s="348"/>
      <c r="QT70" s="348"/>
      <c r="QU70" s="348"/>
      <c r="QV70" s="348"/>
      <c r="QW70" s="348"/>
      <c r="QX70" s="348"/>
      <c r="QY70" s="348"/>
      <c r="QZ70" s="348"/>
      <c r="RA70" s="348"/>
      <c r="RB70" s="348"/>
      <c r="RC70" s="348"/>
      <c r="RD70" s="348"/>
      <c r="RE70" s="348"/>
      <c r="RF70" s="348"/>
      <c r="RG70" s="348"/>
      <c r="RH70" s="348"/>
      <c r="RI70" s="348"/>
      <c r="RJ70" s="348"/>
      <c r="RK70" s="348"/>
      <c r="RL70" s="348"/>
      <c r="RM70" s="348"/>
      <c r="RN70" s="348"/>
      <c r="RO70" s="348"/>
      <c r="RP70" s="348"/>
      <c r="RQ70" s="348"/>
      <c r="RR70" s="348"/>
      <c r="RS70" s="348"/>
      <c r="RT70" s="348"/>
      <c r="RU70" s="348"/>
      <c r="RV70" s="348"/>
      <c r="RW70" s="348"/>
      <c r="RX70" s="348"/>
      <c r="RY70" s="348"/>
      <c r="RZ70" s="348"/>
      <c r="SA70" s="348"/>
      <c r="SB70" s="348"/>
      <c r="SC70" s="348"/>
      <c r="SD70" s="348"/>
      <c r="SE70" s="348"/>
      <c r="SF70" s="348"/>
      <c r="SG70" s="348"/>
      <c r="SH70" s="348"/>
      <c r="SI70" s="348"/>
      <c r="SJ70" s="348"/>
      <c r="SK70" s="348"/>
      <c r="SL70" s="348"/>
      <c r="SM70" s="348"/>
      <c r="SN70" s="348"/>
      <c r="SO70" s="348"/>
      <c r="SP70" s="348"/>
      <c r="SQ70" s="348"/>
      <c r="SR70" s="348"/>
      <c r="SS70" s="348"/>
      <c r="ST70" s="348"/>
      <c r="SU70" s="348"/>
      <c r="SV70" s="348"/>
      <c r="SW70" s="348"/>
      <c r="SX70" s="348"/>
      <c r="SY70" s="348"/>
      <c r="SZ70" s="348"/>
      <c r="TA70" s="348"/>
      <c r="TB70" s="348"/>
      <c r="TC70" s="348"/>
      <c r="TD70" s="348"/>
      <c r="TE70" s="348"/>
      <c r="TF70" s="348"/>
      <c r="TG70" s="348"/>
      <c r="TH70" s="348"/>
      <c r="TI70" s="348"/>
      <c r="TJ70" s="348"/>
      <c r="TK70" s="348"/>
      <c r="TL70" s="348"/>
      <c r="TM70" s="348"/>
      <c r="TN70" s="348"/>
      <c r="TO70" s="348"/>
      <c r="TP70" s="348"/>
      <c r="TQ70" s="348"/>
      <c r="TR70" s="348"/>
      <c r="TS70" s="348"/>
      <c r="TT70" s="348"/>
      <c r="TU70" s="348"/>
      <c r="TV70" s="348"/>
      <c r="TW70" s="348"/>
      <c r="TX70" s="348"/>
      <c r="TY70" s="348"/>
      <c r="TZ70" s="348"/>
      <c r="UA70" s="348"/>
      <c r="UB70" s="348"/>
      <c r="UC70" s="348"/>
      <c r="UD70" s="348"/>
      <c r="UE70" s="348"/>
      <c r="UF70" s="348"/>
      <c r="UG70" s="348"/>
      <c r="UH70" s="348"/>
      <c r="UI70" s="348"/>
      <c r="UJ70" s="348"/>
      <c r="UK70" s="348"/>
      <c r="UL70" s="348"/>
      <c r="UM70" s="348"/>
      <c r="UN70" s="348"/>
      <c r="UO70" s="348"/>
      <c r="UP70" s="348"/>
      <c r="UQ70" s="348"/>
      <c r="UR70" s="348"/>
      <c r="US70" s="348"/>
      <c r="UT70" s="348"/>
      <c r="UU70" s="348"/>
      <c r="UV70" s="348"/>
      <c r="UW70" s="348"/>
      <c r="UX70" s="348"/>
      <c r="UY70" s="348"/>
      <c r="UZ70" s="348"/>
      <c r="VA70" s="348"/>
      <c r="VB70" s="348"/>
      <c r="VC70" s="348"/>
      <c r="VD70" s="348"/>
      <c r="VE70" s="348"/>
      <c r="VF70" s="348"/>
      <c r="VG70" s="348"/>
      <c r="VH70" s="348"/>
      <c r="VI70" s="348"/>
      <c r="VJ70" s="348"/>
      <c r="VK70" s="348"/>
      <c r="VL70" s="348"/>
      <c r="VM70" s="348"/>
      <c r="VN70" s="348"/>
      <c r="VO70" s="348"/>
      <c r="VP70" s="348"/>
      <c r="VQ70" s="348"/>
      <c r="VR70" s="348"/>
      <c r="VS70" s="348"/>
      <c r="VT70" s="348"/>
      <c r="VU70" s="348"/>
      <c r="VV70" s="348"/>
      <c r="VW70" s="348"/>
      <c r="VX70" s="348"/>
      <c r="VY70" s="348"/>
      <c r="VZ70" s="348"/>
      <c r="WA70" s="348"/>
      <c r="WB70" s="348"/>
      <c r="WC70" s="348"/>
      <c r="WD70" s="348"/>
      <c r="WE70" s="348"/>
      <c r="WF70" s="348"/>
      <c r="WG70" s="348"/>
      <c r="WH70" s="348"/>
      <c r="WI70" s="348"/>
      <c r="WJ70" s="348"/>
      <c r="WK70" s="348"/>
      <c r="WL70" s="348"/>
      <c r="WM70" s="348"/>
      <c r="WN70" s="348"/>
      <c r="WO70" s="348"/>
      <c r="WP70" s="348"/>
      <c r="WQ70" s="348"/>
      <c r="WR70" s="348"/>
      <c r="WS70" s="348"/>
      <c r="WT70" s="348"/>
      <c r="WU70" s="348"/>
      <c r="WV70" s="348"/>
      <c r="WW70" s="348"/>
      <c r="WX70" s="348"/>
      <c r="WY70" s="348"/>
      <c r="WZ70" s="348"/>
      <c r="XA70" s="348"/>
      <c r="XB70" s="348"/>
      <c r="XC70" s="348"/>
      <c r="XD70" s="348"/>
      <c r="XE70" s="348"/>
      <c r="XF70" s="348"/>
      <c r="XG70" s="348"/>
      <c r="XH70" s="348"/>
      <c r="XI70" s="348"/>
      <c r="XJ70" s="348"/>
      <c r="XK70" s="348"/>
      <c r="XL70" s="348"/>
      <c r="XM70" s="348"/>
      <c r="XN70" s="348"/>
      <c r="XO70" s="348"/>
      <c r="XP70" s="348"/>
      <c r="XQ70" s="348"/>
      <c r="XR70" s="348"/>
      <c r="XS70" s="348"/>
      <c r="XT70" s="348"/>
      <c r="XU70" s="348"/>
      <c r="XV70" s="348"/>
      <c r="XW70" s="348"/>
      <c r="XX70" s="348"/>
      <c r="XY70" s="348"/>
      <c r="XZ70" s="348"/>
      <c r="YA70" s="348"/>
      <c r="YB70" s="348"/>
      <c r="YC70" s="348"/>
      <c r="YD70" s="348"/>
      <c r="YE70" s="348"/>
      <c r="YF70" s="348"/>
      <c r="YG70" s="348"/>
      <c r="YH70" s="348"/>
      <c r="YI70" s="348"/>
      <c r="YJ70" s="348"/>
      <c r="YK70" s="348"/>
      <c r="YL70" s="348"/>
      <c r="YM70" s="348"/>
      <c r="YN70" s="348"/>
      <c r="YO70" s="348"/>
      <c r="YP70" s="348"/>
      <c r="YQ70" s="348"/>
      <c r="YR70" s="348"/>
      <c r="YS70" s="348"/>
      <c r="YT70" s="348"/>
      <c r="YU70" s="348"/>
      <c r="YV70" s="348"/>
      <c r="YW70" s="348"/>
      <c r="YX70" s="348"/>
      <c r="YY70" s="348"/>
      <c r="YZ70" s="348"/>
      <c r="ZA70" s="348"/>
      <c r="ZB70" s="348"/>
      <c r="ZC70" s="348"/>
      <c r="ZD70" s="348"/>
      <c r="ZE70" s="348"/>
      <c r="ZF70" s="348"/>
      <c r="ZG70" s="348"/>
      <c r="ZH70" s="348"/>
      <c r="ZI70" s="348"/>
      <c r="ZJ70" s="348"/>
      <c r="ZK70" s="348"/>
      <c r="ZL70" s="348"/>
      <c r="ZM70" s="348"/>
      <c r="ZN70" s="348"/>
      <c r="ZO70" s="348"/>
      <c r="ZP70" s="348"/>
      <c r="ZQ70" s="348"/>
      <c r="ZR70" s="348"/>
      <c r="ZS70" s="348"/>
      <c r="ZT70" s="348"/>
      <c r="ZU70" s="348"/>
      <c r="ZV70" s="348"/>
      <c r="ZW70" s="348"/>
      <c r="ZX70" s="348"/>
      <c r="ZY70" s="348"/>
      <c r="ZZ70" s="348"/>
      <c r="AAA70" s="348"/>
      <c r="AAB70" s="348"/>
      <c r="AAC70" s="348"/>
      <c r="AAD70" s="348"/>
      <c r="AAE70" s="348"/>
      <c r="AAF70" s="348"/>
      <c r="AAG70" s="348"/>
      <c r="AAH70" s="348"/>
      <c r="AAI70" s="348"/>
      <c r="AAJ70" s="348"/>
      <c r="AAK70" s="348"/>
      <c r="AAL70" s="348"/>
      <c r="AAM70" s="348"/>
      <c r="AAN70" s="348"/>
      <c r="AAO70" s="348"/>
      <c r="AAP70" s="348"/>
      <c r="AAQ70" s="348"/>
      <c r="AAR70" s="348"/>
      <c r="AAS70" s="348"/>
      <c r="AAT70" s="348"/>
      <c r="AAU70" s="348"/>
      <c r="AAV70" s="348"/>
      <c r="AAW70" s="348"/>
      <c r="AAX70" s="348"/>
      <c r="AAY70" s="348"/>
      <c r="AAZ70" s="348"/>
      <c r="ABA70" s="348"/>
      <c r="ABB70" s="348"/>
      <c r="ABC70" s="348"/>
      <c r="ABD70" s="348"/>
      <c r="ABE70" s="348"/>
      <c r="ABF70" s="348"/>
      <c r="ABG70" s="348"/>
      <c r="ABH70" s="348"/>
      <c r="ABI70" s="348"/>
      <c r="ABJ70" s="348"/>
      <c r="ABK70" s="348"/>
      <c r="ABL70" s="348"/>
      <c r="ABM70" s="348"/>
      <c r="ABN70" s="348"/>
      <c r="ABO70" s="348"/>
      <c r="ABP70" s="348"/>
      <c r="ABQ70" s="348"/>
      <c r="ABR70" s="348"/>
      <c r="ABS70" s="348"/>
      <c r="ABT70" s="348"/>
      <c r="ABU70" s="348"/>
      <c r="ABV70" s="348"/>
      <c r="ABW70" s="348"/>
      <c r="ABX70" s="348"/>
      <c r="ABY70" s="348"/>
      <c r="ABZ70" s="348"/>
      <c r="ACA70" s="348"/>
      <c r="ACB70" s="348"/>
      <c r="ACC70" s="348"/>
      <c r="ACD70" s="348"/>
      <c r="ACE70" s="348"/>
      <c r="ACF70" s="348"/>
      <c r="ACG70" s="348"/>
      <c r="ACH70" s="348"/>
      <c r="ACI70" s="348"/>
      <c r="ACJ70" s="348"/>
      <c r="ACK70" s="348"/>
      <c r="ACL70" s="348"/>
      <c r="ACM70" s="348"/>
      <c r="ACN70" s="348"/>
      <c r="ACO70" s="348"/>
      <c r="ACP70" s="348"/>
      <c r="ACQ70" s="348"/>
    </row>
    <row r="71" spans="1:771" x14ac:dyDescent="0.2">
      <c r="A71" s="1" t="s">
        <v>142</v>
      </c>
      <c r="B71" s="347">
        <f>+B70-B72</f>
        <v>539.76539396108274</v>
      </c>
      <c r="C71" s="348">
        <f t="shared" ref="C71:M71" si="3082">+C70-C72</f>
        <v>705.46663331315767</v>
      </c>
      <c r="D71" s="348">
        <f t="shared" si="3082"/>
        <v>691.0318028489155</v>
      </c>
      <c r="E71" s="348">
        <f t="shared" si="3082"/>
        <v>900.73042243088094</v>
      </c>
      <c r="F71" s="348">
        <f t="shared" si="3082"/>
        <v>631.98166080131477</v>
      </c>
      <c r="G71" s="348">
        <f t="shared" si="3082"/>
        <v>753.41523420207068</v>
      </c>
      <c r="H71" s="348">
        <f t="shared" si="3082"/>
        <v>1637.5889406213537</v>
      </c>
      <c r="I71" s="348">
        <f t="shared" si="3082"/>
        <v>1130.6839482342439</v>
      </c>
      <c r="J71" s="348">
        <f t="shared" si="3082"/>
        <v>1174.0312390925628</v>
      </c>
      <c r="K71" s="348">
        <f t="shared" si="3082"/>
        <v>1983.1914893689191</v>
      </c>
      <c r="L71" s="348">
        <f t="shared" si="3082"/>
        <v>2017.9537609791332</v>
      </c>
      <c r="M71" s="349">
        <f t="shared" si="3082"/>
        <v>2303.7034251187397</v>
      </c>
      <c r="N71" s="347">
        <f t="shared" si="3065"/>
        <v>1936.2638301231559</v>
      </c>
      <c r="O71" s="348">
        <f t="shared" si="3066"/>
        <v>2286.1273174342664</v>
      </c>
      <c r="P71" s="348">
        <f t="shared" si="3067"/>
        <v>3942.3041279481604</v>
      </c>
      <c r="Q71" s="348">
        <f t="shared" si="3068"/>
        <v>6304.848675466792</v>
      </c>
      <c r="R71" s="347">
        <f>+SUM($B$71:B71)</f>
        <v>539.76539396108274</v>
      </c>
      <c r="S71" s="348">
        <f>+SUM($B$71:C71)</f>
        <v>1245.2320272742404</v>
      </c>
      <c r="T71" s="348">
        <f>+SUM($B$71:D71)</f>
        <v>1936.2638301231559</v>
      </c>
      <c r="U71" s="348">
        <f>+SUM($B$71:E71)</f>
        <v>2836.9942525540368</v>
      </c>
      <c r="V71" s="348">
        <f>+SUM($B$71:F71)</f>
        <v>3468.9759133553516</v>
      </c>
      <c r="W71" s="348">
        <f>+SUM($B$71:G71)</f>
        <v>4222.3911475574223</v>
      </c>
      <c r="X71" s="348">
        <f>+SUM($B$71:H71)</f>
        <v>5859.980088178776</v>
      </c>
      <c r="Y71" s="348">
        <f>+SUM($B$71:I71)</f>
        <v>6990.6640364130199</v>
      </c>
      <c r="Z71" s="348">
        <f>+SUM($B$71:J71)</f>
        <v>8164.6952755055827</v>
      </c>
      <c r="AA71" s="348">
        <f>+SUM($B$71:K71)</f>
        <v>10147.886764874502</v>
      </c>
      <c r="AB71" s="348">
        <f>+SUM($B$71:L71)</f>
        <v>12165.840525853635</v>
      </c>
      <c r="AC71" s="349">
        <f>+SUM($B$71:M71)</f>
        <v>14469.543950972375</v>
      </c>
      <c r="AD71" s="334">
        <f>+B71/AD6</f>
        <v>21.59061575844331</v>
      </c>
      <c r="AE71" s="334">
        <f t="shared" ref="AE71:AO71" si="3083">+C71/AE6</f>
        <v>22.756988171392184</v>
      </c>
      <c r="AF71" s="334">
        <f t="shared" si="3083"/>
        <v>24.679707244604124</v>
      </c>
      <c r="AG71" s="334">
        <f t="shared" si="3083"/>
        <v>29.055820078415515</v>
      </c>
      <c r="AH71" s="334">
        <f t="shared" si="3083"/>
        <v>21.066055360043826</v>
      </c>
      <c r="AI71" s="334">
        <f t="shared" si="3083"/>
        <v>24.30371723232486</v>
      </c>
      <c r="AJ71" s="334">
        <f t="shared" si="3083"/>
        <v>54.586298020711787</v>
      </c>
      <c r="AK71" s="334">
        <f t="shared" si="3083"/>
        <v>36.47367574949174</v>
      </c>
      <c r="AL71" s="334">
        <f t="shared" si="3083"/>
        <v>37.871975454598804</v>
      </c>
      <c r="AM71" s="334">
        <f t="shared" si="3083"/>
        <v>66.106382978963964</v>
      </c>
      <c r="AN71" s="334">
        <f t="shared" si="3083"/>
        <v>65.095282612230108</v>
      </c>
      <c r="AO71" s="334">
        <f t="shared" si="3083"/>
        <v>63.99176180885388</v>
      </c>
      <c r="AP71" s="347">
        <f>+$AD$71*AP6</f>
        <v>21.59061575844331</v>
      </c>
      <c r="AQ71" s="348">
        <f t="shared" ref="AQ71:BN71" si="3084">+$AD$71*AQ6</f>
        <v>43.181231516886619</v>
      </c>
      <c r="AR71" s="348">
        <f t="shared" si="3084"/>
        <v>64.771847275329932</v>
      </c>
      <c r="AS71" s="348">
        <f t="shared" si="3084"/>
        <v>86.362463033773238</v>
      </c>
      <c r="AT71" s="348">
        <f t="shared" si="3084"/>
        <v>107.95307879221654</v>
      </c>
      <c r="AU71" s="348">
        <f t="shared" si="3084"/>
        <v>129.54369455065986</v>
      </c>
      <c r="AV71" s="348">
        <f t="shared" si="3084"/>
        <v>151.13431030910317</v>
      </c>
      <c r="AW71" s="348">
        <f t="shared" si="3084"/>
        <v>172.72492606754648</v>
      </c>
      <c r="AX71" s="348">
        <f t="shared" si="3084"/>
        <v>194.31554182598978</v>
      </c>
      <c r="AY71" s="348">
        <f t="shared" si="3084"/>
        <v>215.90615758443309</v>
      </c>
      <c r="AZ71" s="348">
        <f t="shared" si="3084"/>
        <v>237.49677334287639</v>
      </c>
      <c r="BA71" s="348">
        <f t="shared" si="3084"/>
        <v>259.08738910131973</v>
      </c>
      <c r="BB71" s="348">
        <f t="shared" si="3084"/>
        <v>280.67800485976301</v>
      </c>
      <c r="BC71" s="348">
        <f t="shared" si="3084"/>
        <v>302.26862061820634</v>
      </c>
      <c r="BD71" s="348">
        <f t="shared" si="3084"/>
        <v>323.85923637664962</v>
      </c>
      <c r="BE71" s="348">
        <f t="shared" si="3084"/>
        <v>345.44985213509295</v>
      </c>
      <c r="BF71" s="348">
        <f t="shared" si="3084"/>
        <v>367.04046789353629</v>
      </c>
      <c r="BG71" s="348">
        <f t="shared" si="3084"/>
        <v>388.63108365197957</v>
      </c>
      <c r="BH71" s="348">
        <f t="shared" si="3084"/>
        <v>410.2216994104229</v>
      </c>
      <c r="BI71" s="348">
        <f t="shared" si="3084"/>
        <v>431.81231516886618</v>
      </c>
      <c r="BJ71" s="348">
        <f t="shared" si="3084"/>
        <v>453.40293092730951</v>
      </c>
      <c r="BK71" s="348">
        <f t="shared" si="3084"/>
        <v>474.99354668575279</v>
      </c>
      <c r="BL71" s="348">
        <f t="shared" si="3084"/>
        <v>496.58416244419612</v>
      </c>
      <c r="BM71" s="348">
        <f t="shared" si="3084"/>
        <v>518.17477820263946</v>
      </c>
      <c r="BN71" s="349">
        <f t="shared" si="3084"/>
        <v>539.76539396108274</v>
      </c>
      <c r="BO71" s="347">
        <f t="shared" ref="BO71:CS71" si="3085">+$AE$71*BO6</f>
        <v>22.756988171392184</v>
      </c>
      <c r="BP71" s="348">
        <f t="shared" si="3085"/>
        <v>45.513976342784368</v>
      </c>
      <c r="BQ71" s="348">
        <f t="shared" si="3085"/>
        <v>68.270964514176555</v>
      </c>
      <c r="BR71" s="348">
        <f t="shared" si="3085"/>
        <v>91.027952685568735</v>
      </c>
      <c r="BS71" s="348">
        <f t="shared" si="3085"/>
        <v>113.78494085696092</v>
      </c>
      <c r="BT71" s="348">
        <f t="shared" si="3085"/>
        <v>136.54192902835311</v>
      </c>
      <c r="BU71" s="348">
        <f t="shared" si="3085"/>
        <v>159.29891719974529</v>
      </c>
      <c r="BV71" s="348">
        <f t="shared" si="3085"/>
        <v>182.05590537113747</v>
      </c>
      <c r="BW71" s="348">
        <f t="shared" si="3085"/>
        <v>204.81289354252965</v>
      </c>
      <c r="BX71" s="348">
        <f t="shared" si="3085"/>
        <v>227.56988171392183</v>
      </c>
      <c r="BY71" s="348">
        <f t="shared" si="3085"/>
        <v>250.32686988531401</v>
      </c>
      <c r="BZ71" s="348">
        <f t="shared" si="3085"/>
        <v>273.08385805670622</v>
      </c>
      <c r="CA71" s="348">
        <f t="shared" si="3085"/>
        <v>295.84084622809837</v>
      </c>
      <c r="CB71" s="348">
        <f t="shared" si="3085"/>
        <v>318.59783439949058</v>
      </c>
      <c r="CC71" s="348">
        <f t="shared" si="3085"/>
        <v>341.35482257088273</v>
      </c>
      <c r="CD71" s="348">
        <f t="shared" si="3085"/>
        <v>364.11181074227494</v>
      </c>
      <c r="CE71" s="348">
        <f t="shared" si="3085"/>
        <v>386.86879891366715</v>
      </c>
      <c r="CF71" s="348">
        <f t="shared" si="3085"/>
        <v>409.6257870850593</v>
      </c>
      <c r="CG71" s="348">
        <f t="shared" si="3085"/>
        <v>432.38277525645151</v>
      </c>
      <c r="CH71" s="348">
        <f t="shared" si="3085"/>
        <v>455.13976342784366</v>
      </c>
      <c r="CI71" s="348">
        <f t="shared" si="3085"/>
        <v>477.89675159923587</v>
      </c>
      <c r="CJ71" s="348">
        <f t="shared" si="3085"/>
        <v>500.65373977062802</v>
      </c>
      <c r="CK71" s="348">
        <f t="shared" si="3085"/>
        <v>523.41072794202023</v>
      </c>
      <c r="CL71" s="348">
        <f t="shared" si="3085"/>
        <v>546.16771611341244</v>
      </c>
      <c r="CM71" s="348">
        <f t="shared" si="3085"/>
        <v>568.92470428480465</v>
      </c>
      <c r="CN71" s="348">
        <f t="shared" si="3085"/>
        <v>591.68169245619674</v>
      </c>
      <c r="CO71" s="348">
        <f t="shared" si="3085"/>
        <v>614.43868062758895</v>
      </c>
      <c r="CP71" s="348">
        <f t="shared" si="3085"/>
        <v>637.19566879898116</v>
      </c>
      <c r="CQ71" s="348">
        <f t="shared" si="3085"/>
        <v>659.95265697037337</v>
      </c>
      <c r="CR71" s="348">
        <f t="shared" si="3085"/>
        <v>682.70964514176546</v>
      </c>
      <c r="CS71" s="348">
        <f t="shared" si="3085"/>
        <v>705.46663331315767</v>
      </c>
      <c r="CT71" s="347">
        <f t="shared" ref="CT71:DU71" si="3086">+$AF$71*CT6</f>
        <v>24.679707244604124</v>
      </c>
      <c r="CU71" s="348">
        <f t="shared" si="3086"/>
        <v>49.359414489208248</v>
      </c>
      <c r="CV71" s="348">
        <f t="shared" si="3086"/>
        <v>74.039121733812379</v>
      </c>
      <c r="CW71" s="348">
        <f t="shared" si="3086"/>
        <v>98.718828978416497</v>
      </c>
      <c r="CX71" s="348">
        <f t="shared" si="3086"/>
        <v>123.39853622302061</v>
      </c>
      <c r="CY71" s="348">
        <f t="shared" si="3086"/>
        <v>148.07824346762476</v>
      </c>
      <c r="CZ71" s="348">
        <f t="shared" si="3086"/>
        <v>172.75795071222888</v>
      </c>
      <c r="DA71" s="348">
        <f t="shared" si="3086"/>
        <v>197.43765795683299</v>
      </c>
      <c r="DB71" s="348">
        <f t="shared" si="3086"/>
        <v>222.11736520143711</v>
      </c>
      <c r="DC71" s="348">
        <f t="shared" si="3086"/>
        <v>246.79707244604123</v>
      </c>
      <c r="DD71" s="348">
        <f t="shared" si="3086"/>
        <v>271.47677969064534</v>
      </c>
      <c r="DE71" s="348">
        <f t="shared" si="3086"/>
        <v>296.15648693524952</v>
      </c>
      <c r="DF71" s="348">
        <f t="shared" si="3086"/>
        <v>320.83619417985363</v>
      </c>
      <c r="DG71" s="348">
        <f t="shared" si="3086"/>
        <v>345.51590142445775</v>
      </c>
      <c r="DH71" s="348">
        <f t="shared" si="3086"/>
        <v>370.19560866906187</v>
      </c>
      <c r="DI71" s="348">
        <f t="shared" si="3086"/>
        <v>394.87531591366599</v>
      </c>
      <c r="DJ71" s="348">
        <f t="shared" si="3086"/>
        <v>419.5550231582701</v>
      </c>
      <c r="DK71" s="348">
        <f t="shared" si="3086"/>
        <v>444.23473040287422</v>
      </c>
      <c r="DL71" s="348">
        <f t="shared" si="3086"/>
        <v>468.91443764747834</v>
      </c>
      <c r="DM71" s="348">
        <f t="shared" si="3086"/>
        <v>493.59414489208245</v>
      </c>
      <c r="DN71" s="348">
        <f t="shared" si="3086"/>
        <v>518.27385213668663</v>
      </c>
      <c r="DO71" s="348">
        <f t="shared" si="3086"/>
        <v>542.95355938129069</v>
      </c>
      <c r="DP71" s="348">
        <f t="shared" si="3086"/>
        <v>567.63326662589486</v>
      </c>
      <c r="DQ71" s="348">
        <f t="shared" si="3086"/>
        <v>592.31297387049904</v>
      </c>
      <c r="DR71" s="348">
        <f t="shared" si="3086"/>
        <v>616.9926811151031</v>
      </c>
      <c r="DS71" s="348">
        <f t="shared" si="3086"/>
        <v>641.67238835970727</v>
      </c>
      <c r="DT71" s="348">
        <f t="shared" si="3086"/>
        <v>666.35209560431133</v>
      </c>
      <c r="DU71" s="348">
        <f t="shared" si="3086"/>
        <v>691.0318028489155</v>
      </c>
      <c r="DV71" s="347">
        <f t="shared" ref="DV71:EZ71" si="3087">+$AG$71*DV6</f>
        <v>29.055820078415515</v>
      </c>
      <c r="DW71" s="348">
        <f t="shared" si="3087"/>
        <v>58.111640156831029</v>
      </c>
      <c r="DX71" s="348">
        <f t="shared" si="3087"/>
        <v>87.167460235246551</v>
      </c>
      <c r="DY71" s="348">
        <f t="shared" si="3087"/>
        <v>116.22328031366206</v>
      </c>
      <c r="DZ71" s="348">
        <f t="shared" si="3087"/>
        <v>145.27910039207757</v>
      </c>
      <c r="EA71" s="348">
        <f t="shared" si="3087"/>
        <v>174.3349204704931</v>
      </c>
      <c r="EB71" s="348">
        <f t="shared" si="3087"/>
        <v>203.39074054890861</v>
      </c>
      <c r="EC71" s="348">
        <f t="shared" si="3087"/>
        <v>232.44656062732412</v>
      </c>
      <c r="ED71" s="348">
        <f t="shared" si="3087"/>
        <v>261.50238070573965</v>
      </c>
      <c r="EE71" s="348">
        <f t="shared" si="3087"/>
        <v>290.55820078415513</v>
      </c>
      <c r="EF71" s="348">
        <f t="shared" si="3087"/>
        <v>319.61402086257067</v>
      </c>
      <c r="EG71" s="348">
        <f t="shared" si="3087"/>
        <v>348.66984094098621</v>
      </c>
      <c r="EH71" s="348">
        <f t="shared" si="3087"/>
        <v>377.72566101940168</v>
      </c>
      <c r="EI71" s="348">
        <f t="shared" si="3087"/>
        <v>406.78148109781722</v>
      </c>
      <c r="EJ71" s="348">
        <f t="shared" si="3087"/>
        <v>435.8373011762327</v>
      </c>
      <c r="EK71" s="348">
        <f t="shared" si="3087"/>
        <v>464.89312125464824</v>
      </c>
      <c r="EL71" s="348">
        <f t="shared" si="3087"/>
        <v>493.94894133306377</v>
      </c>
      <c r="EM71" s="348">
        <f t="shared" si="3087"/>
        <v>523.00476141147931</v>
      </c>
      <c r="EN71" s="348">
        <f t="shared" si="3087"/>
        <v>552.06058148989473</v>
      </c>
      <c r="EO71" s="348">
        <f t="shared" si="3087"/>
        <v>581.11640156831027</v>
      </c>
      <c r="EP71" s="348">
        <f t="shared" si="3087"/>
        <v>610.1722216467258</v>
      </c>
      <c r="EQ71" s="348">
        <f t="shared" si="3087"/>
        <v>639.22804172514134</v>
      </c>
      <c r="ER71" s="348">
        <f t="shared" si="3087"/>
        <v>668.28386180355687</v>
      </c>
      <c r="ES71" s="348">
        <f t="shared" si="3087"/>
        <v>697.33968188197241</v>
      </c>
      <c r="ET71" s="348">
        <f t="shared" si="3087"/>
        <v>726.39550196038783</v>
      </c>
      <c r="EU71" s="348">
        <f t="shared" si="3087"/>
        <v>755.45132203880337</v>
      </c>
      <c r="EV71" s="348">
        <f t="shared" si="3087"/>
        <v>784.5071421172189</v>
      </c>
      <c r="EW71" s="348">
        <f t="shared" si="3087"/>
        <v>813.56296219563444</v>
      </c>
      <c r="EX71" s="348">
        <f t="shared" si="3087"/>
        <v>842.61878227404998</v>
      </c>
      <c r="EY71" s="348">
        <f t="shared" si="3087"/>
        <v>871.6746023524654</v>
      </c>
      <c r="EZ71" s="348">
        <f t="shared" si="3087"/>
        <v>900.73042243088094</v>
      </c>
      <c r="FA71" s="347">
        <f t="shared" ref="FA71:GD71" si="3088">+$AH$71*FA6</f>
        <v>21.066055360043826</v>
      </c>
      <c r="FB71" s="348">
        <f t="shared" si="3088"/>
        <v>42.132110720087653</v>
      </c>
      <c r="FC71" s="348">
        <f t="shared" si="3088"/>
        <v>63.198166080131479</v>
      </c>
      <c r="FD71" s="348">
        <f t="shared" si="3088"/>
        <v>84.264221440175305</v>
      </c>
      <c r="FE71" s="348">
        <f t="shared" si="3088"/>
        <v>105.33027680021914</v>
      </c>
      <c r="FF71" s="348">
        <f t="shared" si="3088"/>
        <v>126.39633216026296</v>
      </c>
      <c r="FG71" s="348">
        <f t="shared" si="3088"/>
        <v>147.46238752030678</v>
      </c>
      <c r="FH71" s="348">
        <f t="shared" si="3088"/>
        <v>168.52844288035061</v>
      </c>
      <c r="FI71" s="348">
        <f t="shared" si="3088"/>
        <v>189.59449824039444</v>
      </c>
      <c r="FJ71" s="348">
        <f t="shared" si="3088"/>
        <v>210.66055360043828</v>
      </c>
      <c r="FK71" s="348">
        <f t="shared" si="3088"/>
        <v>231.72660896048208</v>
      </c>
      <c r="FL71" s="348">
        <f t="shared" si="3088"/>
        <v>252.79266432052592</v>
      </c>
      <c r="FM71" s="348">
        <f t="shared" si="3088"/>
        <v>273.85871968056972</v>
      </c>
      <c r="FN71" s="348">
        <f t="shared" si="3088"/>
        <v>294.92477504061355</v>
      </c>
      <c r="FO71" s="348">
        <f t="shared" si="3088"/>
        <v>315.99083040065739</v>
      </c>
      <c r="FP71" s="348">
        <f t="shared" si="3088"/>
        <v>337.05688576070122</v>
      </c>
      <c r="FQ71" s="348">
        <f t="shared" si="3088"/>
        <v>358.12294112074505</v>
      </c>
      <c r="FR71" s="348">
        <f t="shared" si="3088"/>
        <v>379.18899648078889</v>
      </c>
      <c r="FS71" s="348">
        <f t="shared" si="3088"/>
        <v>400.25505184083272</v>
      </c>
      <c r="FT71" s="348">
        <f t="shared" si="3088"/>
        <v>421.32110720087655</v>
      </c>
      <c r="FU71" s="348">
        <f t="shared" si="3088"/>
        <v>442.38716256092033</v>
      </c>
      <c r="FV71" s="348">
        <f t="shared" si="3088"/>
        <v>463.45321792096416</v>
      </c>
      <c r="FW71" s="348">
        <f t="shared" si="3088"/>
        <v>484.519273281008</v>
      </c>
      <c r="FX71" s="348">
        <f t="shared" si="3088"/>
        <v>505.58532864105183</v>
      </c>
      <c r="FY71" s="348">
        <f t="shared" si="3088"/>
        <v>526.65138400109561</v>
      </c>
      <c r="FZ71" s="348">
        <f t="shared" si="3088"/>
        <v>547.71743936113944</v>
      </c>
      <c r="GA71" s="348">
        <f t="shared" si="3088"/>
        <v>568.78349472118327</v>
      </c>
      <c r="GB71" s="348">
        <f t="shared" si="3088"/>
        <v>589.84955008122711</v>
      </c>
      <c r="GC71" s="348">
        <f t="shared" si="3088"/>
        <v>610.91560544127094</v>
      </c>
      <c r="GD71" s="348">
        <f t="shared" si="3088"/>
        <v>631.98166080131477</v>
      </c>
      <c r="GE71" s="347">
        <f t="shared" ref="GE71:HI71" si="3089">+$AI$71*GE6</f>
        <v>24.30371723232486</v>
      </c>
      <c r="GF71" s="348">
        <f t="shared" si="3089"/>
        <v>48.607434464649721</v>
      </c>
      <c r="GG71" s="348">
        <f t="shared" si="3089"/>
        <v>72.911151696974585</v>
      </c>
      <c r="GH71" s="348">
        <f t="shared" si="3089"/>
        <v>97.214868929299442</v>
      </c>
      <c r="GI71" s="348">
        <f t="shared" si="3089"/>
        <v>121.5185861616243</v>
      </c>
      <c r="GJ71" s="348">
        <f t="shared" si="3089"/>
        <v>145.82230339394917</v>
      </c>
      <c r="GK71" s="348">
        <f t="shared" si="3089"/>
        <v>170.12602062627403</v>
      </c>
      <c r="GL71" s="348">
        <f t="shared" si="3089"/>
        <v>194.42973785859888</v>
      </c>
      <c r="GM71" s="348">
        <f t="shared" si="3089"/>
        <v>218.73345509092374</v>
      </c>
      <c r="GN71" s="348">
        <f t="shared" si="3089"/>
        <v>243.0371723232486</v>
      </c>
      <c r="GO71" s="348">
        <f t="shared" si="3089"/>
        <v>267.34088955557348</v>
      </c>
      <c r="GP71" s="348">
        <f t="shared" si="3089"/>
        <v>291.64460678789834</v>
      </c>
      <c r="GQ71" s="348">
        <f t="shared" si="3089"/>
        <v>315.9483240202232</v>
      </c>
      <c r="GR71" s="348">
        <f t="shared" si="3089"/>
        <v>340.25204125254805</v>
      </c>
      <c r="GS71" s="348">
        <f t="shared" si="3089"/>
        <v>364.55575848487291</v>
      </c>
      <c r="GT71" s="348">
        <f t="shared" si="3089"/>
        <v>388.85947571719777</v>
      </c>
      <c r="GU71" s="348">
        <f t="shared" si="3089"/>
        <v>413.16319294952262</v>
      </c>
      <c r="GV71" s="348">
        <f t="shared" si="3089"/>
        <v>437.46691018184748</v>
      </c>
      <c r="GW71" s="348">
        <f t="shared" si="3089"/>
        <v>461.77062741417234</v>
      </c>
      <c r="GX71" s="348">
        <f t="shared" si="3089"/>
        <v>486.0743446464972</v>
      </c>
      <c r="GY71" s="348">
        <f t="shared" si="3089"/>
        <v>510.37806187882205</v>
      </c>
      <c r="GZ71" s="348">
        <f t="shared" si="3089"/>
        <v>534.68177911114697</v>
      </c>
      <c r="HA71" s="348">
        <f t="shared" si="3089"/>
        <v>558.98549634347182</v>
      </c>
      <c r="HB71" s="348">
        <f t="shared" si="3089"/>
        <v>583.28921357579668</v>
      </c>
      <c r="HC71" s="348">
        <f t="shared" si="3089"/>
        <v>607.59293080812154</v>
      </c>
      <c r="HD71" s="348">
        <f t="shared" si="3089"/>
        <v>631.89664804044639</v>
      </c>
      <c r="HE71" s="348">
        <f t="shared" si="3089"/>
        <v>656.20036527277125</v>
      </c>
      <c r="HF71" s="348">
        <f t="shared" si="3089"/>
        <v>680.50408250509611</v>
      </c>
      <c r="HG71" s="348">
        <f t="shared" si="3089"/>
        <v>704.80779973742096</v>
      </c>
      <c r="HH71" s="348">
        <f t="shared" si="3089"/>
        <v>729.11151696974582</v>
      </c>
      <c r="HI71" s="349">
        <f t="shared" si="3089"/>
        <v>753.41523420207068</v>
      </c>
      <c r="HJ71" s="347">
        <f t="shared" ref="HJ71:IM71" si="3090">+$AJ$71*HJ6</f>
        <v>54.586298020711787</v>
      </c>
      <c r="HK71" s="348">
        <f t="shared" si="3090"/>
        <v>109.17259604142357</v>
      </c>
      <c r="HL71" s="348">
        <f t="shared" si="3090"/>
        <v>163.75889406213537</v>
      </c>
      <c r="HM71" s="348">
        <f t="shared" si="3090"/>
        <v>218.34519208284715</v>
      </c>
      <c r="HN71" s="348">
        <f t="shared" si="3090"/>
        <v>272.93149010355893</v>
      </c>
      <c r="HO71" s="348">
        <f t="shared" si="3090"/>
        <v>327.51778812427074</v>
      </c>
      <c r="HP71" s="348">
        <f t="shared" si="3090"/>
        <v>382.10408614498249</v>
      </c>
      <c r="HQ71" s="348">
        <f t="shared" si="3090"/>
        <v>436.6903841656943</v>
      </c>
      <c r="HR71" s="348">
        <f t="shared" si="3090"/>
        <v>491.27668218640611</v>
      </c>
      <c r="HS71" s="348">
        <f t="shared" si="3090"/>
        <v>545.86298020711786</v>
      </c>
      <c r="HT71" s="348">
        <f t="shared" si="3090"/>
        <v>600.44927822782961</v>
      </c>
      <c r="HU71" s="348">
        <f t="shared" si="3090"/>
        <v>655.03557624854147</v>
      </c>
      <c r="HV71" s="348">
        <f t="shared" si="3090"/>
        <v>709.62187426925323</v>
      </c>
      <c r="HW71" s="348">
        <f t="shared" si="3090"/>
        <v>764.20817228996498</v>
      </c>
      <c r="HX71" s="348">
        <f t="shared" si="3090"/>
        <v>818.79447031067684</v>
      </c>
      <c r="HY71" s="348">
        <f t="shared" si="3090"/>
        <v>873.38076833138859</v>
      </c>
      <c r="HZ71" s="348">
        <f t="shared" si="3090"/>
        <v>927.96706635210035</v>
      </c>
      <c r="IA71" s="348">
        <f t="shared" si="3090"/>
        <v>982.55336437281221</v>
      </c>
      <c r="IB71" s="348">
        <f t="shared" si="3090"/>
        <v>1037.1396623935238</v>
      </c>
      <c r="IC71" s="348">
        <f t="shared" si="3090"/>
        <v>1091.7259604142357</v>
      </c>
      <c r="ID71" s="348">
        <f t="shared" si="3090"/>
        <v>1146.3122584349476</v>
      </c>
      <c r="IE71" s="348">
        <f t="shared" si="3090"/>
        <v>1200.8985564556592</v>
      </c>
      <c r="IF71" s="348">
        <f t="shared" si="3090"/>
        <v>1255.4848544763711</v>
      </c>
      <c r="IG71" s="348">
        <f t="shared" si="3090"/>
        <v>1310.0711524970829</v>
      </c>
      <c r="IH71" s="348">
        <f t="shared" si="3090"/>
        <v>1364.6574505177946</v>
      </c>
      <c r="II71" s="348">
        <f t="shared" si="3090"/>
        <v>1419.2437485385065</v>
      </c>
      <c r="IJ71" s="348">
        <f t="shared" si="3090"/>
        <v>1473.8300465592183</v>
      </c>
      <c r="IK71" s="348">
        <f t="shared" si="3090"/>
        <v>1528.41634457993</v>
      </c>
      <c r="IL71" s="348">
        <f t="shared" si="3090"/>
        <v>1583.0026426006418</v>
      </c>
      <c r="IM71" s="348">
        <f t="shared" si="3090"/>
        <v>1637.5889406213537</v>
      </c>
      <c r="IN71" s="347">
        <f t="shared" ref="IN71:JR71" si="3091">+$AK$71*IN6</f>
        <v>36.47367574949174</v>
      </c>
      <c r="IO71" s="348">
        <f t="shared" si="3091"/>
        <v>72.94735149898348</v>
      </c>
      <c r="IP71" s="348">
        <f t="shared" si="3091"/>
        <v>109.42102724847521</v>
      </c>
      <c r="IQ71" s="348">
        <f t="shared" si="3091"/>
        <v>145.89470299796696</v>
      </c>
      <c r="IR71" s="348">
        <f t="shared" si="3091"/>
        <v>182.36837874745871</v>
      </c>
      <c r="IS71" s="348">
        <f t="shared" si="3091"/>
        <v>218.84205449695042</v>
      </c>
      <c r="IT71" s="348">
        <f t="shared" si="3091"/>
        <v>255.31573024644217</v>
      </c>
      <c r="IU71" s="348">
        <f t="shared" si="3091"/>
        <v>291.78940599593392</v>
      </c>
      <c r="IV71" s="348">
        <f t="shared" si="3091"/>
        <v>328.26308174542567</v>
      </c>
      <c r="IW71" s="348">
        <f t="shared" si="3091"/>
        <v>364.73675749491741</v>
      </c>
      <c r="IX71" s="348">
        <f t="shared" si="3091"/>
        <v>401.21043324440916</v>
      </c>
      <c r="IY71" s="348">
        <f t="shared" si="3091"/>
        <v>437.68410899390085</v>
      </c>
      <c r="IZ71" s="348">
        <f t="shared" si="3091"/>
        <v>474.1577847433926</v>
      </c>
      <c r="JA71" s="348">
        <f t="shared" si="3091"/>
        <v>510.63146049288434</v>
      </c>
      <c r="JB71" s="348">
        <f t="shared" si="3091"/>
        <v>547.10513624237615</v>
      </c>
      <c r="JC71" s="348">
        <f t="shared" si="3091"/>
        <v>583.57881199186784</v>
      </c>
      <c r="JD71" s="348">
        <f t="shared" si="3091"/>
        <v>620.05248774135953</v>
      </c>
      <c r="JE71" s="348">
        <f t="shared" si="3091"/>
        <v>656.52616349085133</v>
      </c>
      <c r="JF71" s="348">
        <f t="shared" si="3091"/>
        <v>692.99983924034302</v>
      </c>
      <c r="JG71" s="348">
        <f t="shared" si="3091"/>
        <v>729.47351498983483</v>
      </c>
      <c r="JH71" s="348">
        <f t="shared" si="3091"/>
        <v>765.94719073932652</v>
      </c>
      <c r="JI71" s="348">
        <f t="shared" si="3091"/>
        <v>802.42086648881832</v>
      </c>
      <c r="JJ71" s="348">
        <f t="shared" si="3091"/>
        <v>838.89454223831001</v>
      </c>
      <c r="JK71" s="348">
        <f t="shared" si="3091"/>
        <v>875.3682179878017</v>
      </c>
      <c r="JL71" s="348">
        <f t="shared" si="3091"/>
        <v>911.8418937372935</v>
      </c>
      <c r="JM71" s="348">
        <f t="shared" si="3091"/>
        <v>948.31556948678519</v>
      </c>
      <c r="JN71" s="348">
        <f t="shared" si="3091"/>
        <v>984.789245236277</v>
      </c>
      <c r="JO71" s="348">
        <f t="shared" si="3091"/>
        <v>1021.2629209857687</v>
      </c>
      <c r="JP71" s="348">
        <f t="shared" si="3091"/>
        <v>1057.7365967352605</v>
      </c>
      <c r="JQ71" s="348">
        <f t="shared" si="3091"/>
        <v>1094.2102724847523</v>
      </c>
      <c r="JR71" s="349">
        <f t="shared" si="3091"/>
        <v>1130.6839482342439</v>
      </c>
      <c r="JS71" s="347">
        <f t="shared" ref="JS71:KW71" si="3092">+$AL$71*JS6</f>
        <v>37.871975454598804</v>
      </c>
      <c r="JT71" s="348">
        <f t="shared" si="3092"/>
        <v>75.743950909197608</v>
      </c>
      <c r="JU71" s="348">
        <f t="shared" si="3092"/>
        <v>113.6159263637964</v>
      </c>
      <c r="JV71" s="348">
        <f t="shared" si="3092"/>
        <v>151.48790181839522</v>
      </c>
      <c r="JW71" s="348">
        <f t="shared" si="3092"/>
        <v>189.35987727299403</v>
      </c>
      <c r="JX71" s="348">
        <f t="shared" si="3092"/>
        <v>227.23185272759281</v>
      </c>
      <c r="JY71" s="348">
        <f t="shared" si="3092"/>
        <v>265.10382818219165</v>
      </c>
      <c r="JZ71" s="348">
        <f t="shared" si="3092"/>
        <v>302.97580363679043</v>
      </c>
      <c r="KA71" s="348">
        <f t="shared" si="3092"/>
        <v>340.84777909138921</v>
      </c>
      <c r="KB71" s="348">
        <f t="shared" si="3092"/>
        <v>378.71975454598805</v>
      </c>
      <c r="KC71" s="348">
        <f t="shared" si="3092"/>
        <v>416.59173000058684</v>
      </c>
      <c r="KD71" s="348">
        <f t="shared" si="3092"/>
        <v>454.46370545518562</v>
      </c>
      <c r="KE71" s="348">
        <f t="shared" si="3092"/>
        <v>492.33568090978446</v>
      </c>
      <c r="KF71" s="348">
        <f t="shared" si="3092"/>
        <v>530.2076563643833</v>
      </c>
      <c r="KG71" s="348">
        <f t="shared" si="3092"/>
        <v>568.07963181898208</v>
      </c>
      <c r="KH71" s="348">
        <f t="shared" si="3092"/>
        <v>605.95160727358086</v>
      </c>
      <c r="KI71" s="348">
        <f t="shared" si="3092"/>
        <v>643.82358272817964</v>
      </c>
      <c r="KJ71" s="348">
        <f t="shared" si="3092"/>
        <v>681.69555818277843</v>
      </c>
      <c r="KK71" s="348">
        <f t="shared" si="3092"/>
        <v>719.56753363737732</v>
      </c>
      <c r="KL71" s="348">
        <f t="shared" si="3092"/>
        <v>757.43950909197611</v>
      </c>
      <c r="KM71" s="348">
        <f t="shared" si="3092"/>
        <v>795.31148454657489</v>
      </c>
      <c r="KN71" s="348">
        <f t="shared" si="3092"/>
        <v>833.18346000117367</v>
      </c>
      <c r="KO71" s="348">
        <f t="shared" si="3092"/>
        <v>871.05543545577245</v>
      </c>
      <c r="KP71" s="348">
        <f t="shared" si="3092"/>
        <v>908.92741091037124</v>
      </c>
      <c r="KQ71" s="348">
        <f t="shared" si="3092"/>
        <v>946.79938636497013</v>
      </c>
      <c r="KR71" s="348">
        <f t="shared" si="3092"/>
        <v>984.67136181956892</v>
      </c>
      <c r="KS71" s="348">
        <f t="shared" si="3092"/>
        <v>1022.5433372741677</v>
      </c>
      <c r="KT71" s="348">
        <f t="shared" si="3092"/>
        <v>1060.4153127287666</v>
      </c>
      <c r="KU71" s="348">
        <f t="shared" si="3092"/>
        <v>1098.2872881833653</v>
      </c>
      <c r="KV71" s="348">
        <f t="shared" si="3092"/>
        <v>1136.1592636379642</v>
      </c>
      <c r="KW71" s="349">
        <f t="shared" si="3092"/>
        <v>1174.0312390925628</v>
      </c>
      <c r="KX71" s="347">
        <f t="shared" ref="KX71:MA71" si="3093">+$AM$71*KX6</f>
        <v>66.106382978963964</v>
      </c>
      <c r="KY71" s="348">
        <f t="shared" si="3093"/>
        <v>132.21276595792793</v>
      </c>
      <c r="KZ71" s="348">
        <f t="shared" si="3093"/>
        <v>198.31914893689191</v>
      </c>
      <c r="LA71" s="348">
        <f t="shared" si="3093"/>
        <v>264.42553191585586</v>
      </c>
      <c r="LB71" s="348">
        <f t="shared" si="3093"/>
        <v>330.53191489481981</v>
      </c>
      <c r="LC71" s="348">
        <f t="shared" si="3093"/>
        <v>396.63829787378381</v>
      </c>
      <c r="LD71" s="348">
        <f t="shared" si="3093"/>
        <v>462.74468085274776</v>
      </c>
      <c r="LE71" s="348">
        <f t="shared" si="3093"/>
        <v>528.85106383171171</v>
      </c>
      <c r="LF71" s="348">
        <f t="shared" si="3093"/>
        <v>594.95744681067572</v>
      </c>
      <c r="LG71" s="348">
        <f t="shared" si="3093"/>
        <v>661.06382978963961</v>
      </c>
      <c r="LH71" s="348">
        <f t="shared" si="3093"/>
        <v>727.17021276860362</v>
      </c>
      <c r="LI71" s="348">
        <f t="shared" si="3093"/>
        <v>793.27659574756763</v>
      </c>
      <c r="LJ71" s="348">
        <f t="shared" si="3093"/>
        <v>859.38297872653152</v>
      </c>
      <c r="LK71" s="348">
        <f t="shared" si="3093"/>
        <v>925.48936170549553</v>
      </c>
      <c r="LL71" s="348">
        <f t="shared" si="3093"/>
        <v>991.59574468445942</v>
      </c>
      <c r="LM71" s="348">
        <f t="shared" si="3093"/>
        <v>1057.7021276634234</v>
      </c>
      <c r="LN71" s="348">
        <f t="shared" si="3093"/>
        <v>1123.8085106423873</v>
      </c>
      <c r="LO71" s="348">
        <f t="shared" si="3093"/>
        <v>1189.9148936213514</v>
      </c>
      <c r="LP71" s="348">
        <f t="shared" si="3093"/>
        <v>1256.0212766003153</v>
      </c>
      <c r="LQ71" s="348">
        <f t="shared" si="3093"/>
        <v>1322.1276595792792</v>
      </c>
      <c r="LR71" s="348">
        <f t="shared" si="3093"/>
        <v>1388.2340425582433</v>
      </c>
      <c r="LS71" s="348">
        <f t="shared" si="3093"/>
        <v>1454.3404255372072</v>
      </c>
      <c r="LT71" s="348">
        <f t="shared" si="3093"/>
        <v>1520.4468085161711</v>
      </c>
      <c r="LU71" s="348">
        <f t="shared" si="3093"/>
        <v>1586.5531914951353</v>
      </c>
      <c r="LV71" s="348">
        <f t="shared" si="3093"/>
        <v>1652.6595744740991</v>
      </c>
      <c r="LW71" s="348">
        <f t="shared" si="3093"/>
        <v>1718.765957453063</v>
      </c>
      <c r="LX71" s="348">
        <f t="shared" si="3093"/>
        <v>1784.8723404320269</v>
      </c>
      <c r="LY71" s="348">
        <f t="shared" si="3093"/>
        <v>1850.9787234109911</v>
      </c>
      <c r="LZ71" s="348">
        <f t="shared" si="3093"/>
        <v>1917.0851063899549</v>
      </c>
      <c r="MA71" s="348">
        <f t="shared" si="3093"/>
        <v>1983.1914893689188</v>
      </c>
      <c r="MB71" s="347">
        <f t="shared" ref="MB71:NF71" si="3094">+$AN$71*MB6</f>
        <v>65.095282612230108</v>
      </c>
      <c r="MC71" s="348">
        <f t="shared" si="3094"/>
        <v>130.19056522446022</v>
      </c>
      <c r="MD71" s="348">
        <f t="shared" si="3094"/>
        <v>195.28584783669032</v>
      </c>
      <c r="ME71" s="348">
        <f t="shared" si="3094"/>
        <v>260.38113044892043</v>
      </c>
      <c r="MF71" s="348">
        <f t="shared" si="3094"/>
        <v>325.47641306115054</v>
      </c>
      <c r="MG71" s="348">
        <f t="shared" si="3094"/>
        <v>390.57169567338065</v>
      </c>
      <c r="MH71" s="348">
        <f t="shared" si="3094"/>
        <v>455.66697828561075</v>
      </c>
      <c r="MI71" s="348">
        <f t="shared" si="3094"/>
        <v>520.76226089784086</v>
      </c>
      <c r="MJ71" s="348">
        <f t="shared" si="3094"/>
        <v>585.85754351007097</v>
      </c>
      <c r="MK71" s="348">
        <f t="shared" si="3094"/>
        <v>650.95282612230108</v>
      </c>
      <c r="ML71" s="348">
        <f t="shared" si="3094"/>
        <v>716.04810873453118</v>
      </c>
      <c r="MM71" s="348">
        <f t="shared" si="3094"/>
        <v>781.14339134676129</v>
      </c>
      <c r="MN71" s="348">
        <f t="shared" si="3094"/>
        <v>846.2386739589914</v>
      </c>
      <c r="MO71" s="348">
        <f t="shared" si="3094"/>
        <v>911.33395657122151</v>
      </c>
      <c r="MP71" s="348">
        <f t="shared" si="3094"/>
        <v>976.42923918345161</v>
      </c>
      <c r="MQ71" s="348">
        <f t="shared" si="3094"/>
        <v>1041.5245217956817</v>
      </c>
      <c r="MR71" s="348">
        <f t="shared" si="3094"/>
        <v>1106.6198044079119</v>
      </c>
      <c r="MS71" s="348">
        <f t="shared" si="3094"/>
        <v>1171.7150870201419</v>
      </c>
      <c r="MT71" s="348">
        <f t="shared" si="3094"/>
        <v>1236.8103696323719</v>
      </c>
      <c r="MU71" s="348">
        <f t="shared" si="3094"/>
        <v>1301.9056522446022</v>
      </c>
      <c r="MV71" s="348">
        <f t="shared" si="3094"/>
        <v>1367.0009348568324</v>
      </c>
      <c r="MW71" s="348">
        <f t="shared" si="3094"/>
        <v>1432.0962174690624</v>
      </c>
      <c r="MX71" s="348">
        <f t="shared" si="3094"/>
        <v>1497.1915000812924</v>
      </c>
      <c r="MY71" s="348">
        <f t="shared" si="3094"/>
        <v>1562.2867826935226</v>
      </c>
      <c r="MZ71" s="348">
        <f t="shared" si="3094"/>
        <v>1627.3820653057528</v>
      </c>
      <c r="NA71" s="348">
        <f t="shared" si="3094"/>
        <v>1692.4773479179828</v>
      </c>
      <c r="NB71" s="348">
        <f t="shared" si="3094"/>
        <v>1757.5726305302128</v>
      </c>
      <c r="NC71" s="348">
        <f t="shared" si="3094"/>
        <v>1822.667913142443</v>
      </c>
      <c r="ND71" s="348">
        <f t="shared" si="3094"/>
        <v>1887.7631957546732</v>
      </c>
      <c r="NE71" s="348">
        <f t="shared" si="3094"/>
        <v>1952.8584783669032</v>
      </c>
      <c r="NF71" s="348">
        <f t="shared" si="3094"/>
        <v>2017.9537609791332</v>
      </c>
      <c r="NG71" s="347">
        <f t="shared" ref="NG71:OP71" si="3095">+$AO$71*NG6</f>
        <v>63.99176180885388</v>
      </c>
      <c r="NH71" s="348">
        <f t="shared" si="3095"/>
        <v>127.98352361770776</v>
      </c>
      <c r="NI71" s="348">
        <f t="shared" si="3095"/>
        <v>191.97528542656164</v>
      </c>
      <c r="NJ71" s="348">
        <f t="shared" si="3095"/>
        <v>255.96704723541552</v>
      </c>
      <c r="NK71" s="348">
        <f t="shared" si="3095"/>
        <v>319.9588090442694</v>
      </c>
      <c r="NL71" s="348">
        <f t="shared" si="3095"/>
        <v>383.95057085312328</v>
      </c>
      <c r="NM71" s="348">
        <f t="shared" si="3095"/>
        <v>447.94233266197716</v>
      </c>
      <c r="NN71" s="348">
        <f t="shared" si="3095"/>
        <v>511.93409447083104</v>
      </c>
      <c r="NO71" s="348">
        <f t="shared" si="3095"/>
        <v>575.92585627968492</v>
      </c>
      <c r="NP71" s="348">
        <f t="shared" si="3095"/>
        <v>639.9176180885388</v>
      </c>
      <c r="NQ71" s="348">
        <f t="shared" si="3095"/>
        <v>703.90937989739268</v>
      </c>
      <c r="NR71" s="348">
        <f t="shared" si="3095"/>
        <v>767.90114170624656</v>
      </c>
      <c r="NS71" s="348">
        <f t="shared" si="3095"/>
        <v>831.89290351510044</v>
      </c>
      <c r="NT71" s="348">
        <f t="shared" si="3095"/>
        <v>895.88466532395432</v>
      </c>
      <c r="NU71" s="348">
        <f t="shared" si="3095"/>
        <v>959.8764271328082</v>
      </c>
      <c r="NV71" s="348">
        <f t="shared" si="3095"/>
        <v>1023.8681889416621</v>
      </c>
      <c r="NW71" s="348">
        <f t="shared" si="3095"/>
        <v>1087.859950750516</v>
      </c>
      <c r="NX71" s="348">
        <f t="shared" si="3095"/>
        <v>1151.8517125593698</v>
      </c>
      <c r="NY71" s="348">
        <f t="shared" si="3095"/>
        <v>1215.8434743682237</v>
      </c>
      <c r="NZ71" s="348">
        <f t="shared" si="3095"/>
        <v>1279.8352361770776</v>
      </c>
      <c r="OA71" s="348">
        <f t="shared" si="3095"/>
        <v>1343.8269979859315</v>
      </c>
      <c r="OB71" s="348">
        <f t="shared" si="3095"/>
        <v>1407.8187597947854</v>
      </c>
      <c r="OC71" s="348">
        <f t="shared" si="3095"/>
        <v>1471.8105216036392</v>
      </c>
      <c r="OD71" s="348">
        <f t="shared" si="3095"/>
        <v>1535.8022834124931</v>
      </c>
      <c r="OE71" s="348">
        <f t="shared" si="3095"/>
        <v>1599.794045221347</v>
      </c>
      <c r="OF71" s="348">
        <f t="shared" si="3095"/>
        <v>1663.7858070302009</v>
      </c>
      <c r="OG71" s="348">
        <f t="shared" si="3095"/>
        <v>1727.7775688390548</v>
      </c>
      <c r="OH71" s="348">
        <f t="shared" si="3095"/>
        <v>1791.7693306479086</v>
      </c>
      <c r="OI71" s="348">
        <f t="shared" si="3095"/>
        <v>1855.7610924567625</v>
      </c>
      <c r="OJ71" s="348">
        <f t="shared" si="3095"/>
        <v>1919.7528542656164</v>
      </c>
      <c r="OK71" s="348">
        <f t="shared" si="3095"/>
        <v>1983.7446160744703</v>
      </c>
      <c r="OL71" s="348">
        <f t="shared" si="3095"/>
        <v>2047.7363778833242</v>
      </c>
      <c r="OM71" s="348">
        <f t="shared" si="3095"/>
        <v>2111.728139692178</v>
      </c>
      <c r="ON71" s="348">
        <f t="shared" si="3095"/>
        <v>2175.7199015010319</v>
      </c>
      <c r="OO71" s="348">
        <f t="shared" si="3095"/>
        <v>2239.7116633098858</v>
      </c>
      <c r="OP71" s="349">
        <f t="shared" si="3095"/>
        <v>2303.7034251187397</v>
      </c>
      <c r="OQ71" s="348"/>
      <c r="OR71" s="348"/>
      <c r="OS71" s="348"/>
      <c r="OT71" s="348"/>
      <c r="OU71" s="348"/>
      <c r="OV71" s="348"/>
      <c r="OW71" s="348"/>
      <c r="OX71" s="348"/>
      <c r="OY71" s="348"/>
      <c r="OZ71" s="348"/>
      <c r="PA71" s="348"/>
      <c r="PB71" s="348"/>
      <c r="PC71" s="348"/>
      <c r="PD71" s="348"/>
      <c r="PE71" s="348"/>
      <c r="PF71" s="348"/>
      <c r="PG71" s="348"/>
      <c r="PH71" s="348"/>
      <c r="PI71" s="348"/>
      <c r="PJ71" s="348"/>
      <c r="PK71" s="348"/>
      <c r="PL71" s="348"/>
      <c r="PM71" s="348"/>
      <c r="PN71" s="348"/>
      <c r="PO71" s="348"/>
      <c r="PP71" s="348"/>
      <c r="PQ71" s="348"/>
      <c r="PR71" s="348"/>
      <c r="PS71" s="348"/>
      <c r="PT71" s="348"/>
      <c r="PU71" s="348"/>
      <c r="PV71" s="348"/>
      <c r="PW71" s="348"/>
      <c r="PX71" s="348"/>
      <c r="PY71" s="348"/>
      <c r="PZ71" s="348"/>
      <c r="QA71" s="348"/>
      <c r="QB71" s="348"/>
      <c r="QC71" s="348"/>
      <c r="QD71" s="348"/>
      <c r="QE71" s="348"/>
      <c r="QF71" s="348"/>
      <c r="QG71" s="348"/>
      <c r="QH71" s="348"/>
      <c r="QI71" s="348"/>
      <c r="QJ71" s="348"/>
      <c r="QK71" s="348"/>
      <c r="QL71" s="348"/>
      <c r="QM71" s="348"/>
      <c r="QN71" s="348"/>
      <c r="QO71" s="348"/>
      <c r="QP71" s="348"/>
      <c r="QQ71" s="348"/>
      <c r="QR71" s="348"/>
      <c r="QS71" s="348"/>
      <c r="QT71" s="348"/>
      <c r="QU71" s="348"/>
      <c r="QV71" s="348"/>
      <c r="QW71" s="348"/>
      <c r="QX71" s="348"/>
      <c r="QY71" s="348"/>
      <c r="QZ71" s="348"/>
      <c r="RA71" s="348"/>
      <c r="RB71" s="348"/>
      <c r="RC71" s="348"/>
      <c r="RD71" s="348"/>
      <c r="RE71" s="348"/>
      <c r="RF71" s="348"/>
      <c r="RG71" s="348"/>
      <c r="RH71" s="348"/>
      <c r="RI71" s="348"/>
      <c r="RJ71" s="348"/>
      <c r="RK71" s="348"/>
      <c r="RL71" s="348"/>
      <c r="RM71" s="348"/>
      <c r="RN71" s="348"/>
      <c r="RO71" s="348"/>
      <c r="RP71" s="348"/>
      <c r="RQ71" s="348"/>
      <c r="RR71" s="348"/>
      <c r="RS71" s="348"/>
      <c r="RT71" s="348"/>
      <c r="RU71" s="348"/>
      <c r="RV71" s="348"/>
      <c r="RW71" s="348"/>
      <c r="RX71" s="348"/>
      <c r="RY71" s="348"/>
      <c r="RZ71" s="348"/>
      <c r="SA71" s="348"/>
      <c r="SB71" s="348"/>
      <c r="SC71" s="348"/>
      <c r="SD71" s="348"/>
      <c r="SE71" s="348"/>
      <c r="SF71" s="348"/>
      <c r="SG71" s="348"/>
      <c r="SH71" s="348"/>
      <c r="SI71" s="348"/>
      <c r="SJ71" s="348"/>
      <c r="SK71" s="348"/>
      <c r="SL71" s="348"/>
      <c r="SM71" s="348"/>
      <c r="SN71" s="348"/>
      <c r="SO71" s="348"/>
      <c r="SP71" s="348"/>
      <c r="SQ71" s="348"/>
      <c r="SR71" s="348"/>
      <c r="SS71" s="348"/>
      <c r="ST71" s="348"/>
      <c r="SU71" s="348"/>
      <c r="SV71" s="348"/>
      <c r="SW71" s="348"/>
      <c r="SX71" s="348"/>
      <c r="SY71" s="348"/>
      <c r="SZ71" s="348"/>
      <c r="TA71" s="348"/>
      <c r="TB71" s="348"/>
      <c r="TC71" s="348"/>
      <c r="TD71" s="348"/>
      <c r="TE71" s="348"/>
      <c r="TF71" s="348"/>
      <c r="TG71" s="348"/>
      <c r="TH71" s="348"/>
      <c r="TI71" s="348"/>
      <c r="TJ71" s="348"/>
      <c r="TK71" s="348"/>
      <c r="TL71" s="348"/>
      <c r="TM71" s="348"/>
      <c r="TN71" s="348"/>
      <c r="TO71" s="348"/>
      <c r="TP71" s="348"/>
      <c r="TQ71" s="348"/>
      <c r="TR71" s="348"/>
      <c r="TS71" s="348"/>
      <c r="TT71" s="348"/>
      <c r="TU71" s="348"/>
      <c r="TV71" s="348"/>
      <c r="TW71" s="348"/>
      <c r="TX71" s="348"/>
      <c r="TY71" s="348"/>
      <c r="TZ71" s="348"/>
      <c r="UA71" s="348"/>
      <c r="UB71" s="348"/>
      <c r="UC71" s="348"/>
      <c r="UD71" s="348"/>
      <c r="UE71" s="348"/>
      <c r="UF71" s="348"/>
      <c r="UG71" s="348"/>
      <c r="UH71" s="348"/>
      <c r="UI71" s="348"/>
      <c r="UJ71" s="348"/>
      <c r="UK71" s="348"/>
      <c r="UL71" s="348"/>
      <c r="UM71" s="348"/>
      <c r="UN71" s="348"/>
      <c r="UO71" s="348"/>
      <c r="UP71" s="348"/>
      <c r="UQ71" s="348"/>
      <c r="UR71" s="348"/>
      <c r="US71" s="348"/>
      <c r="UT71" s="348"/>
      <c r="UU71" s="348"/>
      <c r="UV71" s="348"/>
      <c r="UW71" s="348"/>
      <c r="UX71" s="348"/>
      <c r="UY71" s="348"/>
      <c r="UZ71" s="348"/>
      <c r="VA71" s="348"/>
      <c r="VB71" s="348"/>
      <c r="VC71" s="348"/>
      <c r="VD71" s="348"/>
      <c r="VE71" s="348"/>
      <c r="VF71" s="348"/>
      <c r="VG71" s="348"/>
      <c r="VH71" s="348"/>
      <c r="VI71" s="348"/>
      <c r="VJ71" s="348"/>
      <c r="VK71" s="348"/>
      <c r="VL71" s="348"/>
      <c r="VM71" s="348"/>
      <c r="VN71" s="348"/>
      <c r="VO71" s="348"/>
      <c r="VP71" s="348"/>
      <c r="VQ71" s="348"/>
      <c r="VR71" s="348"/>
      <c r="VS71" s="348"/>
      <c r="VT71" s="348"/>
      <c r="VU71" s="348"/>
      <c r="VV71" s="348"/>
      <c r="VW71" s="348"/>
      <c r="VX71" s="348"/>
      <c r="VY71" s="348"/>
      <c r="VZ71" s="348"/>
      <c r="WA71" s="348"/>
      <c r="WB71" s="348"/>
      <c r="WC71" s="348"/>
      <c r="WD71" s="348"/>
      <c r="WE71" s="348"/>
      <c r="WF71" s="348"/>
      <c r="WG71" s="348"/>
      <c r="WH71" s="348"/>
      <c r="WI71" s="348"/>
      <c r="WJ71" s="348"/>
      <c r="WK71" s="348"/>
      <c r="WL71" s="348"/>
      <c r="WM71" s="348"/>
      <c r="WN71" s="348"/>
      <c r="WO71" s="348"/>
      <c r="WP71" s="348"/>
      <c r="WQ71" s="348"/>
      <c r="WR71" s="348"/>
      <c r="WS71" s="348"/>
      <c r="WT71" s="348"/>
      <c r="WU71" s="348"/>
      <c r="WV71" s="348"/>
      <c r="WW71" s="348"/>
      <c r="WX71" s="348"/>
      <c r="WY71" s="348"/>
      <c r="WZ71" s="348"/>
      <c r="XA71" s="348"/>
      <c r="XB71" s="348"/>
      <c r="XC71" s="348"/>
      <c r="XD71" s="348"/>
      <c r="XE71" s="348"/>
      <c r="XF71" s="348"/>
      <c r="XG71" s="348"/>
      <c r="XH71" s="348"/>
      <c r="XI71" s="348"/>
      <c r="XJ71" s="348"/>
      <c r="XK71" s="348"/>
      <c r="XL71" s="348"/>
      <c r="XM71" s="348"/>
      <c r="XN71" s="348"/>
      <c r="XO71" s="348"/>
      <c r="XP71" s="348"/>
      <c r="XQ71" s="348"/>
      <c r="XR71" s="348"/>
      <c r="XS71" s="348"/>
      <c r="XT71" s="348"/>
      <c r="XU71" s="348"/>
      <c r="XV71" s="348"/>
      <c r="XW71" s="348"/>
      <c r="XX71" s="348"/>
      <c r="XY71" s="348"/>
      <c r="XZ71" s="348"/>
      <c r="YA71" s="348"/>
      <c r="YB71" s="348"/>
      <c r="YC71" s="348"/>
      <c r="YD71" s="348"/>
      <c r="YE71" s="348"/>
      <c r="YF71" s="348"/>
      <c r="YG71" s="348"/>
      <c r="YH71" s="348"/>
      <c r="YI71" s="348"/>
      <c r="YJ71" s="348"/>
      <c r="YK71" s="348"/>
      <c r="YL71" s="348"/>
      <c r="YM71" s="348"/>
      <c r="YN71" s="348"/>
      <c r="YO71" s="348"/>
      <c r="YP71" s="348"/>
      <c r="YQ71" s="348"/>
      <c r="YR71" s="348"/>
      <c r="YS71" s="348"/>
      <c r="YT71" s="348"/>
      <c r="YU71" s="348"/>
      <c r="YV71" s="348"/>
      <c r="YW71" s="348"/>
      <c r="YX71" s="348"/>
      <c r="YY71" s="348"/>
      <c r="YZ71" s="348"/>
      <c r="ZA71" s="348"/>
      <c r="ZB71" s="348"/>
      <c r="ZC71" s="348"/>
      <c r="ZD71" s="348"/>
      <c r="ZE71" s="348"/>
      <c r="ZF71" s="348"/>
      <c r="ZG71" s="348"/>
      <c r="ZH71" s="348"/>
      <c r="ZI71" s="348"/>
      <c r="ZJ71" s="348"/>
      <c r="ZK71" s="348"/>
      <c r="ZL71" s="348"/>
      <c r="ZM71" s="348"/>
      <c r="ZN71" s="348"/>
      <c r="ZO71" s="348"/>
      <c r="ZP71" s="348"/>
      <c r="ZQ71" s="348"/>
      <c r="ZR71" s="348"/>
      <c r="ZS71" s="348"/>
      <c r="ZT71" s="348"/>
      <c r="ZU71" s="348"/>
      <c r="ZV71" s="348"/>
      <c r="ZW71" s="348"/>
      <c r="ZX71" s="348"/>
      <c r="ZY71" s="348"/>
      <c r="ZZ71" s="348"/>
      <c r="AAA71" s="348"/>
      <c r="AAB71" s="348"/>
      <c r="AAC71" s="348"/>
      <c r="AAD71" s="348"/>
      <c r="AAE71" s="348"/>
      <c r="AAF71" s="348"/>
      <c r="AAG71" s="348"/>
      <c r="AAH71" s="348"/>
      <c r="AAI71" s="348"/>
      <c r="AAJ71" s="348"/>
      <c r="AAK71" s="348"/>
      <c r="AAL71" s="348"/>
      <c r="AAM71" s="348"/>
      <c r="AAN71" s="348"/>
      <c r="AAO71" s="348"/>
      <c r="AAP71" s="348"/>
      <c r="AAQ71" s="348"/>
      <c r="AAR71" s="348"/>
      <c r="AAS71" s="348"/>
      <c r="AAT71" s="348"/>
      <c r="AAU71" s="348"/>
      <c r="AAV71" s="348"/>
      <c r="AAW71" s="348"/>
      <c r="AAX71" s="348"/>
      <c r="AAY71" s="348"/>
      <c r="AAZ71" s="348"/>
      <c r="ABA71" s="348"/>
      <c r="ABB71" s="348"/>
      <c r="ABC71" s="348"/>
      <c r="ABD71" s="348"/>
      <c r="ABE71" s="348"/>
      <c r="ABF71" s="348"/>
      <c r="ABG71" s="348"/>
      <c r="ABH71" s="348"/>
      <c r="ABI71" s="348"/>
      <c r="ABJ71" s="348"/>
      <c r="ABK71" s="348"/>
      <c r="ABL71" s="348"/>
      <c r="ABM71" s="348"/>
      <c r="ABN71" s="348"/>
      <c r="ABO71" s="348"/>
      <c r="ABP71" s="348"/>
      <c r="ABQ71" s="348"/>
      <c r="ABR71" s="348"/>
      <c r="ABS71" s="348"/>
      <c r="ABT71" s="348"/>
      <c r="ABU71" s="348"/>
      <c r="ABV71" s="348"/>
      <c r="ABW71" s="348"/>
      <c r="ABX71" s="348"/>
      <c r="ABY71" s="348"/>
      <c r="ABZ71" s="348"/>
      <c r="ACA71" s="348"/>
      <c r="ACB71" s="348"/>
      <c r="ACC71" s="348"/>
      <c r="ACD71" s="348"/>
      <c r="ACE71" s="348"/>
      <c r="ACF71" s="348"/>
      <c r="ACG71" s="348"/>
      <c r="ACH71" s="348"/>
      <c r="ACI71" s="348"/>
      <c r="ACJ71" s="348"/>
      <c r="ACK71" s="348"/>
      <c r="ACL71" s="348"/>
      <c r="ACM71" s="348"/>
      <c r="ACN71" s="348"/>
      <c r="ACO71" s="348"/>
      <c r="ACP71" s="348"/>
      <c r="ACQ71" s="348"/>
    </row>
    <row r="72" spans="1:771" x14ac:dyDescent="0.2">
      <c r="A72" s="1" t="s">
        <v>143</v>
      </c>
      <c r="B72" s="347">
        <f>+B86-B53</f>
        <v>2458.9312391560425</v>
      </c>
      <c r="C72" s="348">
        <f t="shared" ref="C72:M72" si="3096">+C86-C53</f>
        <v>3213.7924406488291</v>
      </c>
      <c r="D72" s="348">
        <f t="shared" si="3096"/>
        <v>3148.0337685339491</v>
      </c>
      <c r="E72" s="348">
        <f t="shared" si="3096"/>
        <v>4103.3274799629035</v>
      </c>
      <c r="F72" s="348">
        <f t="shared" si="3096"/>
        <v>2879.027565872655</v>
      </c>
      <c r="G72" s="348">
        <f t="shared" si="3096"/>
        <v>3432.2249558094354</v>
      </c>
      <c r="H72" s="348">
        <f t="shared" si="3096"/>
        <v>7460.1273961639454</v>
      </c>
      <c r="I72" s="348">
        <f t="shared" si="3096"/>
        <v>5150.8935419560003</v>
      </c>
      <c r="J72" s="348">
        <f t="shared" si="3096"/>
        <v>5348.3645336438967</v>
      </c>
      <c r="K72" s="348">
        <f t="shared" si="3096"/>
        <v>9034.5390071250768</v>
      </c>
      <c r="L72" s="348">
        <f t="shared" si="3096"/>
        <v>9192.9004666827168</v>
      </c>
      <c r="M72" s="349">
        <f t="shared" si="3096"/>
        <v>10494.648936652044</v>
      </c>
      <c r="N72" s="347">
        <f t="shared" si="3065"/>
        <v>8820.7574483388198</v>
      </c>
      <c r="O72" s="348">
        <f t="shared" si="3066"/>
        <v>10414.580001644994</v>
      </c>
      <c r="P72" s="348">
        <f t="shared" si="3067"/>
        <v>17959.385471763842</v>
      </c>
      <c r="Q72" s="348">
        <f t="shared" si="3068"/>
        <v>28722.088410459837</v>
      </c>
      <c r="R72" s="347">
        <f>+SUM($B$72:B72)</f>
        <v>2458.9312391560425</v>
      </c>
      <c r="S72" s="348">
        <f>+SUM($B$72:C72)</f>
        <v>5672.7236798048716</v>
      </c>
      <c r="T72" s="348">
        <f>+SUM($B$72:D72)</f>
        <v>8820.7574483388198</v>
      </c>
      <c r="U72" s="348">
        <f>+SUM($B$72:E72)</f>
        <v>12924.084928301723</v>
      </c>
      <c r="V72" s="348">
        <f>+SUM($B$72:F72)</f>
        <v>15803.112494174378</v>
      </c>
      <c r="W72" s="348">
        <f>+SUM($B$72:G72)</f>
        <v>19235.337449983814</v>
      </c>
      <c r="X72" s="348">
        <f>+SUM($B$72:H72)</f>
        <v>26695.464846147759</v>
      </c>
      <c r="Y72" s="348">
        <f>+SUM($B$72:I72)</f>
        <v>31846.358388103759</v>
      </c>
      <c r="Z72" s="348">
        <f>+SUM($B$72:J72)</f>
        <v>37194.722921747656</v>
      </c>
      <c r="AA72" s="348">
        <f>+SUM($B$72:K72)</f>
        <v>46229.261928872729</v>
      </c>
      <c r="AB72" s="348">
        <f>+SUM($B$72:L72)</f>
        <v>55422.162395555446</v>
      </c>
      <c r="AC72" s="349">
        <f>+SUM($B$72:M72)</f>
        <v>65916.811332207493</v>
      </c>
      <c r="AD72" s="334">
        <f>+B72/AD6</f>
        <v>98.357249566241705</v>
      </c>
      <c r="AE72" s="334">
        <f t="shared" ref="AE72:AO72" si="3097">+C72/AE6</f>
        <v>103.67072389189771</v>
      </c>
      <c r="AF72" s="334">
        <f t="shared" si="3097"/>
        <v>112.42977744764104</v>
      </c>
      <c r="AG72" s="334">
        <f t="shared" si="3097"/>
        <v>132.3654025794485</v>
      </c>
      <c r="AH72" s="334">
        <f t="shared" si="3097"/>
        <v>95.967585529088495</v>
      </c>
      <c r="AI72" s="334">
        <f t="shared" si="3097"/>
        <v>110.71693405836888</v>
      </c>
      <c r="AJ72" s="334">
        <f t="shared" si="3097"/>
        <v>248.67091320546484</v>
      </c>
      <c r="AK72" s="334">
        <f t="shared" si="3097"/>
        <v>166.15785619212903</v>
      </c>
      <c r="AL72" s="334">
        <f t="shared" si="3097"/>
        <v>172.52788818206119</v>
      </c>
      <c r="AM72" s="334">
        <f t="shared" si="3097"/>
        <v>301.15130023750254</v>
      </c>
      <c r="AN72" s="334">
        <f t="shared" si="3097"/>
        <v>296.54517634460376</v>
      </c>
      <c r="AO72" s="334">
        <f t="shared" si="3097"/>
        <v>291.51802601811232</v>
      </c>
      <c r="AP72" s="347">
        <f>+$AD$72*AP6</f>
        <v>98.357249566241705</v>
      </c>
      <c r="AQ72" s="348">
        <f t="shared" ref="AQ72:BN72" si="3098">+$AD$72*AQ6</f>
        <v>196.71449913248341</v>
      </c>
      <c r="AR72" s="348">
        <f t="shared" si="3098"/>
        <v>295.07174869872512</v>
      </c>
      <c r="AS72" s="348">
        <f t="shared" si="3098"/>
        <v>393.42899826496682</v>
      </c>
      <c r="AT72" s="348">
        <f t="shared" si="3098"/>
        <v>491.78624783120853</v>
      </c>
      <c r="AU72" s="348">
        <f t="shared" si="3098"/>
        <v>590.14349739745023</v>
      </c>
      <c r="AV72" s="348">
        <f t="shared" si="3098"/>
        <v>688.50074696369188</v>
      </c>
      <c r="AW72" s="348">
        <f t="shared" si="3098"/>
        <v>786.85799652993364</v>
      </c>
      <c r="AX72" s="348">
        <f t="shared" si="3098"/>
        <v>885.21524609617541</v>
      </c>
      <c r="AY72" s="348">
        <f t="shared" si="3098"/>
        <v>983.57249566241705</v>
      </c>
      <c r="AZ72" s="348">
        <f t="shared" si="3098"/>
        <v>1081.9297452286587</v>
      </c>
      <c r="BA72" s="348">
        <f t="shared" si="3098"/>
        <v>1180.2869947949005</v>
      </c>
      <c r="BB72" s="348">
        <f t="shared" si="3098"/>
        <v>1278.6442443611422</v>
      </c>
      <c r="BC72" s="348">
        <f t="shared" si="3098"/>
        <v>1377.0014939273838</v>
      </c>
      <c r="BD72" s="348">
        <f t="shared" si="3098"/>
        <v>1475.3587434936255</v>
      </c>
      <c r="BE72" s="348">
        <f t="shared" si="3098"/>
        <v>1573.7159930598673</v>
      </c>
      <c r="BF72" s="348">
        <f t="shared" si="3098"/>
        <v>1672.073242626109</v>
      </c>
      <c r="BG72" s="348">
        <f t="shared" si="3098"/>
        <v>1770.4304921923508</v>
      </c>
      <c r="BH72" s="348">
        <f t="shared" si="3098"/>
        <v>1868.7877417585923</v>
      </c>
      <c r="BI72" s="348">
        <f t="shared" si="3098"/>
        <v>1967.1449913248341</v>
      </c>
      <c r="BJ72" s="348">
        <f t="shared" si="3098"/>
        <v>2065.5022408910759</v>
      </c>
      <c r="BK72" s="348">
        <f t="shared" si="3098"/>
        <v>2163.8594904573174</v>
      </c>
      <c r="BL72" s="348">
        <f t="shared" si="3098"/>
        <v>2262.2167400235594</v>
      </c>
      <c r="BM72" s="348">
        <f t="shared" si="3098"/>
        <v>2360.5739895898009</v>
      </c>
      <c r="BN72" s="349">
        <f t="shared" si="3098"/>
        <v>2458.9312391560425</v>
      </c>
      <c r="BO72" s="347">
        <f t="shared" ref="BO72:CS72" si="3099">+$AE$72*BO6</f>
        <v>103.67072389189771</v>
      </c>
      <c r="BP72" s="348">
        <f t="shared" si="3099"/>
        <v>207.34144778379542</v>
      </c>
      <c r="BQ72" s="348">
        <f t="shared" si="3099"/>
        <v>311.01217167569314</v>
      </c>
      <c r="BR72" s="348">
        <f t="shared" si="3099"/>
        <v>414.68289556759083</v>
      </c>
      <c r="BS72" s="348">
        <f t="shared" si="3099"/>
        <v>518.35361945948853</v>
      </c>
      <c r="BT72" s="348">
        <f t="shared" si="3099"/>
        <v>622.02434335138628</v>
      </c>
      <c r="BU72" s="348">
        <f t="shared" si="3099"/>
        <v>725.69506724328392</v>
      </c>
      <c r="BV72" s="348">
        <f t="shared" si="3099"/>
        <v>829.36579113518167</v>
      </c>
      <c r="BW72" s="348">
        <f t="shared" si="3099"/>
        <v>933.03651502707942</v>
      </c>
      <c r="BX72" s="348">
        <f t="shared" si="3099"/>
        <v>1036.7072389189771</v>
      </c>
      <c r="BY72" s="348">
        <f t="shared" si="3099"/>
        <v>1140.3779628108748</v>
      </c>
      <c r="BZ72" s="348">
        <f t="shared" si="3099"/>
        <v>1244.0486867027726</v>
      </c>
      <c r="CA72" s="348">
        <f t="shared" si="3099"/>
        <v>1347.7194105946703</v>
      </c>
      <c r="CB72" s="348">
        <f t="shared" si="3099"/>
        <v>1451.3901344865678</v>
      </c>
      <c r="CC72" s="348">
        <f t="shared" si="3099"/>
        <v>1555.0608583784656</v>
      </c>
      <c r="CD72" s="348">
        <f t="shared" si="3099"/>
        <v>1658.7315822703633</v>
      </c>
      <c r="CE72" s="348">
        <f t="shared" si="3099"/>
        <v>1762.4023061622611</v>
      </c>
      <c r="CF72" s="348">
        <f t="shared" si="3099"/>
        <v>1866.0730300541588</v>
      </c>
      <c r="CG72" s="348">
        <f t="shared" si="3099"/>
        <v>1969.7437539460564</v>
      </c>
      <c r="CH72" s="348">
        <f t="shared" si="3099"/>
        <v>2073.4144778379541</v>
      </c>
      <c r="CI72" s="348">
        <f t="shared" si="3099"/>
        <v>2177.0852017298521</v>
      </c>
      <c r="CJ72" s="348">
        <f t="shared" si="3099"/>
        <v>2280.7559256217496</v>
      </c>
      <c r="CK72" s="348">
        <f t="shared" si="3099"/>
        <v>2384.4266495136471</v>
      </c>
      <c r="CL72" s="348">
        <f t="shared" si="3099"/>
        <v>2488.0973734055451</v>
      </c>
      <c r="CM72" s="348">
        <f t="shared" si="3099"/>
        <v>2591.7680972974426</v>
      </c>
      <c r="CN72" s="348">
        <f t="shared" si="3099"/>
        <v>2695.4388211893406</v>
      </c>
      <c r="CO72" s="348">
        <f t="shared" si="3099"/>
        <v>2799.1095450812381</v>
      </c>
      <c r="CP72" s="348">
        <f t="shared" si="3099"/>
        <v>2902.7802689731357</v>
      </c>
      <c r="CQ72" s="348">
        <f t="shared" si="3099"/>
        <v>3006.4509928650336</v>
      </c>
      <c r="CR72" s="348">
        <f t="shared" si="3099"/>
        <v>3110.1217167569312</v>
      </c>
      <c r="CS72" s="348">
        <f t="shared" si="3099"/>
        <v>3213.7924406488291</v>
      </c>
      <c r="CT72" s="347">
        <f t="shared" ref="CT72:DU72" si="3100">+$AF$72*CT6</f>
        <v>112.42977744764104</v>
      </c>
      <c r="CU72" s="348">
        <f t="shared" si="3100"/>
        <v>224.85955489528209</v>
      </c>
      <c r="CV72" s="348">
        <f t="shared" si="3100"/>
        <v>337.2893323429231</v>
      </c>
      <c r="CW72" s="348">
        <f t="shared" si="3100"/>
        <v>449.71910979056418</v>
      </c>
      <c r="CX72" s="348">
        <f t="shared" si="3100"/>
        <v>562.14888723820525</v>
      </c>
      <c r="CY72" s="348">
        <f t="shared" si="3100"/>
        <v>674.57866468584621</v>
      </c>
      <c r="CZ72" s="348">
        <f t="shared" si="3100"/>
        <v>787.00844213348728</v>
      </c>
      <c r="DA72" s="348">
        <f t="shared" si="3100"/>
        <v>899.43821958112835</v>
      </c>
      <c r="DB72" s="348">
        <f t="shared" si="3100"/>
        <v>1011.8679970287694</v>
      </c>
      <c r="DC72" s="348">
        <f t="shared" si="3100"/>
        <v>1124.2977744764105</v>
      </c>
      <c r="DD72" s="348">
        <f t="shared" si="3100"/>
        <v>1236.7275519240516</v>
      </c>
      <c r="DE72" s="348">
        <f t="shared" si="3100"/>
        <v>1349.1573293716924</v>
      </c>
      <c r="DF72" s="348">
        <f t="shared" si="3100"/>
        <v>1461.5871068193335</v>
      </c>
      <c r="DG72" s="348">
        <f t="shared" si="3100"/>
        <v>1574.0168842669746</v>
      </c>
      <c r="DH72" s="348">
        <f t="shared" si="3100"/>
        <v>1686.4466617146156</v>
      </c>
      <c r="DI72" s="348">
        <f t="shared" si="3100"/>
        <v>1798.8764391622567</v>
      </c>
      <c r="DJ72" s="348">
        <f t="shared" si="3100"/>
        <v>1911.3062166098978</v>
      </c>
      <c r="DK72" s="348">
        <f t="shared" si="3100"/>
        <v>2023.7359940575388</v>
      </c>
      <c r="DL72" s="348">
        <f t="shared" si="3100"/>
        <v>2136.1657715051797</v>
      </c>
      <c r="DM72" s="348">
        <f t="shared" si="3100"/>
        <v>2248.595548952821</v>
      </c>
      <c r="DN72" s="348">
        <f t="shared" si="3100"/>
        <v>2361.0253264004618</v>
      </c>
      <c r="DO72" s="348">
        <f t="shared" si="3100"/>
        <v>2473.4551038481031</v>
      </c>
      <c r="DP72" s="348">
        <f t="shared" si="3100"/>
        <v>2585.884881295744</v>
      </c>
      <c r="DQ72" s="348">
        <f t="shared" si="3100"/>
        <v>2698.3146587433848</v>
      </c>
      <c r="DR72" s="348">
        <f t="shared" si="3100"/>
        <v>2810.7444361910261</v>
      </c>
      <c r="DS72" s="348">
        <f t="shared" si="3100"/>
        <v>2923.174213638667</v>
      </c>
      <c r="DT72" s="348">
        <f t="shared" si="3100"/>
        <v>3035.6039910863083</v>
      </c>
      <c r="DU72" s="348">
        <f t="shared" si="3100"/>
        <v>3148.0337685339491</v>
      </c>
      <c r="DV72" s="347">
        <f t="shared" ref="DV72:EZ72" si="3101">+$AG$72*DV6</f>
        <v>132.3654025794485</v>
      </c>
      <c r="DW72" s="348">
        <f t="shared" si="3101"/>
        <v>264.730805158897</v>
      </c>
      <c r="DX72" s="348">
        <f t="shared" si="3101"/>
        <v>397.09620773834547</v>
      </c>
      <c r="DY72" s="348">
        <f t="shared" si="3101"/>
        <v>529.461610317794</v>
      </c>
      <c r="DZ72" s="348">
        <f t="shared" si="3101"/>
        <v>661.82701289724253</v>
      </c>
      <c r="EA72" s="348">
        <f t="shared" si="3101"/>
        <v>794.19241547669094</v>
      </c>
      <c r="EB72" s="348">
        <f t="shared" si="3101"/>
        <v>926.55781805613947</v>
      </c>
      <c r="EC72" s="348">
        <f t="shared" si="3101"/>
        <v>1058.923220635588</v>
      </c>
      <c r="ED72" s="348">
        <f t="shared" si="3101"/>
        <v>1191.2886232150365</v>
      </c>
      <c r="EE72" s="348">
        <f t="shared" si="3101"/>
        <v>1323.6540257944851</v>
      </c>
      <c r="EF72" s="348">
        <f t="shared" si="3101"/>
        <v>1456.0194283739336</v>
      </c>
      <c r="EG72" s="348">
        <f t="shared" si="3101"/>
        <v>1588.3848309533819</v>
      </c>
      <c r="EH72" s="348">
        <f t="shared" si="3101"/>
        <v>1720.7502335328304</v>
      </c>
      <c r="EI72" s="348">
        <f t="shared" si="3101"/>
        <v>1853.1156361122789</v>
      </c>
      <c r="EJ72" s="348">
        <f t="shared" si="3101"/>
        <v>1985.4810386917275</v>
      </c>
      <c r="EK72" s="348">
        <f t="shared" si="3101"/>
        <v>2117.846441271176</v>
      </c>
      <c r="EL72" s="348">
        <f t="shared" si="3101"/>
        <v>2250.2118438506245</v>
      </c>
      <c r="EM72" s="348">
        <f t="shared" si="3101"/>
        <v>2382.577246430073</v>
      </c>
      <c r="EN72" s="348">
        <f t="shared" si="3101"/>
        <v>2514.9426490095216</v>
      </c>
      <c r="EO72" s="348">
        <f t="shared" si="3101"/>
        <v>2647.3080515889701</v>
      </c>
      <c r="EP72" s="348">
        <f t="shared" si="3101"/>
        <v>2779.6734541684186</v>
      </c>
      <c r="EQ72" s="348">
        <f t="shared" si="3101"/>
        <v>2912.0388567478672</v>
      </c>
      <c r="ER72" s="348">
        <f t="shared" si="3101"/>
        <v>3044.4042593273157</v>
      </c>
      <c r="ES72" s="348">
        <f t="shared" si="3101"/>
        <v>3176.7696619067638</v>
      </c>
      <c r="ET72" s="348">
        <f t="shared" si="3101"/>
        <v>3309.1350644862123</v>
      </c>
      <c r="EU72" s="348">
        <f t="shared" si="3101"/>
        <v>3441.5004670656608</v>
      </c>
      <c r="EV72" s="348">
        <f t="shared" si="3101"/>
        <v>3573.8658696451093</v>
      </c>
      <c r="EW72" s="348">
        <f t="shared" si="3101"/>
        <v>3706.2312722245579</v>
      </c>
      <c r="EX72" s="348">
        <f t="shared" si="3101"/>
        <v>3838.5966748040064</v>
      </c>
      <c r="EY72" s="348">
        <f t="shared" si="3101"/>
        <v>3970.9620773834549</v>
      </c>
      <c r="EZ72" s="348">
        <f t="shared" si="3101"/>
        <v>4103.3274799629035</v>
      </c>
      <c r="FA72" s="347">
        <f t="shared" ref="FA72:GD72" si="3102">+$AH$72*FA6</f>
        <v>95.967585529088495</v>
      </c>
      <c r="FB72" s="348">
        <f t="shared" si="3102"/>
        <v>191.93517105817699</v>
      </c>
      <c r="FC72" s="348">
        <f t="shared" si="3102"/>
        <v>287.90275658726546</v>
      </c>
      <c r="FD72" s="348">
        <f t="shared" si="3102"/>
        <v>383.87034211635398</v>
      </c>
      <c r="FE72" s="348">
        <f t="shared" si="3102"/>
        <v>479.83792764544251</v>
      </c>
      <c r="FF72" s="348">
        <f t="shared" si="3102"/>
        <v>575.80551317453092</v>
      </c>
      <c r="FG72" s="348">
        <f t="shared" si="3102"/>
        <v>671.77309870361944</v>
      </c>
      <c r="FH72" s="348">
        <f t="shared" si="3102"/>
        <v>767.74068423270796</v>
      </c>
      <c r="FI72" s="348">
        <f t="shared" si="3102"/>
        <v>863.70826976179649</v>
      </c>
      <c r="FJ72" s="348">
        <f t="shared" si="3102"/>
        <v>959.67585529088501</v>
      </c>
      <c r="FK72" s="348">
        <f t="shared" si="3102"/>
        <v>1055.6434408199734</v>
      </c>
      <c r="FL72" s="348">
        <f t="shared" si="3102"/>
        <v>1151.6110263490618</v>
      </c>
      <c r="FM72" s="348">
        <f t="shared" si="3102"/>
        <v>1247.5786118781505</v>
      </c>
      <c r="FN72" s="348">
        <f t="shared" si="3102"/>
        <v>1343.5461974072389</v>
      </c>
      <c r="FO72" s="348">
        <f t="shared" si="3102"/>
        <v>1439.5137829363275</v>
      </c>
      <c r="FP72" s="348">
        <f t="shared" si="3102"/>
        <v>1535.4813684654159</v>
      </c>
      <c r="FQ72" s="348">
        <f t="shared" si="3102"/>
        <v>1631.4489539945043</v>
      </c>
      <c r="FR72" s="348">
        <f t="shared" si="3102"/>
        <v>1727.416539523593</v>
      </c>
      <c r="FS72" s="348">
        <f t="shared" si="3102"/>
        <v>1823.3841250526814</v>
      </c>
      <c r="FT72" s="348">
        <f t="shared" si="3102"/>
        <v>1919.35171058177</v>
      </c>
      <c r="FU72" s="348">
        <f t="shared" si="3102"/>
        <v>2015.3192961108584</v>
      </c>
      <c r="FV72" s="348">
        <f t="shared" si="3102"/>
        <v>2111.2868816399468</v>
      </c>
      <c r="FW72" s="348">
        <f t="shared" si="3102"/>
        <v>2207.2544671690353</v>
      </c>
      <c r="FX72" s="348">
        <f t="shared" si="3102"/>
        <v>2303.2220526981237</v>
      </c>
      <c r="FY72" s="348">
        <f t="shared" si="3102"/>
        <v>2399.1896382272125</v>
      </c>
      <c r="FZ72" s="348">
        <f t="shared" si="3102"/>
        <v>2495.1572237563009</v>
      </c>
      <c r="GA72" s="348">
        <f t="shared" si="3102"/>
        <v>2591.1248092853893</v>
      </c>
      <c r="GB72" s="348">
        <f t="shared" si="3102"/>
        <v>2687.0923948144778</v>
      </c>
      <c r="GC72" s="348">
        <f t="shared" si="3102"/>
        <v>2783.0599803435662</v>
      </c>
      <c r="GD72" s="348">
        <f t="shared" si="3102"/>
        <v>2879.027565872655</v>
      </c>
      <c r="GE72" s="347">
        <f t="shared" ref="GE72:HI72" si="3103">+$AI$72*GE6</f>
        <v>110.71693405836888</v>
      </c>
      <c r="GF72" s="348">
        <f t="shared" si="3103"/>
        <v>221.43386811673776</v>
      </c>
      <c r="GG72" s="348">
        <f t="shared" si="3103"/>
        <v>332.15080217510661</v>
      </c>
      <c r="GH72" s="348">
        <f t="shared" si="3103"/>
        <v>442.86773623347551</v>
      </c>
      <c r="GI72" s="348">
        <f t="shared" si="3103"/>
        <v>553.58467029184442</v>
      </c>
      <c r="GJ72" s="348">
        <f t="shared" si="3103"/>
        <v>664.30160435021321</v>
      </c>
      <c r="GK72" s="348">
        <f t="shared" si="3103"/>
        <v>775.01853840858212</v>
      </c>
      <c r="GL72" s="348">
        <f t="shared" si="3103"/>
        <v>885.73547246695102</v>
      </c>
      <c r="GM72" s="348">
        <f t="shared" si="3103"/>
        <v>996.45240652531993</v>
      </c>
      <c r="GN72" s="348">
        <f t="shared" si="3103"/>
        <v>1107.1693405836888</v>
      </c>
      <c r="GO72" s="348">
        <f t="shared" si="3103"/>
        <v>1217.8862746420577</v>
      </c>
      <c r="GP72" s="348">
        <f t="shared" si="3103"/>
        <v>1328.6032087004264</v>
      </c>
      <c r="GQ72" s="348">
        <f t="shared" si="3103"/>
        <v>1439.3201427587953</v>
      </c>
      <c r="GR72" s="348">
        <f t="shared" si="3103"/>
        <v>1550.0370768171642</v>
      </c>
      <c r="GS72" s="348">
        <f t="shared" si="3103"/>
        <v>1660.7540108755331</v>
      </c>
      <c r="GT72" s="348">
        <f t="shared" si="3103"/>
        <v>1771.470944933902</v>
      </c>
      <c r="GU72" s="348">
        <f t="shared" si="3103"/>
        <v>1882.187878992271</v>
      </c>
      <c r="GV72" s="348">
        <f t="shared" si="3103"/>
        <v>1992.9048130506399</v>
      </c>
      <c r="GW72" s="348">
        <f t="shared" si="3103"/>
        <v>2103.6217471090085</v>
      </c>
      <c r="GX72" s="348">
        <f t="shared" si="3103"/>
        <v>2214.3386811673777</v>
      </c>
      <c r="GY72" s="348">
        <f t="shared" si="3103"/>
        <v>2325.0556152257464</v>
      </c>
      <c r="GZ72" s="348">
        <f t="shared" si="3103"/>
        <v>2435.7725492841155</v>
      </c>
      <c r="HA72" s="348">
        <f t="shared" si="3103"/>
        <v>2546.4894833424842</v>
      </c>
      <c r="HB72" s="348">
        <f t="shared" si="3103"/>
        <v>2657.2064174008528</v>
      </c>
      <c r="HC72" s="348">
        <f t="shared" si="3103"/>
        <v>2767.923351459222</v>
      </c>
      <c r="HD72" s="348">
        <f t="shared" si="3103"/>
        <v>2878.6402855175907</v>
      </c>
      <c r="HE72" s="348">
        <f t="shared" si="3103"/>
        <v>2989.3572195759598</v>
      </c>
      <c r="HF72" s="348">
        <f t="shared" si="3103"/>
        <v>3100.0741536343285</v>
      </c>
      <c r="HG72" s="348">
        <f t="shared" si="3103"/>
        <v>3210.7910876926976</v>
      </c>
      <c r="HH72" s="348">
        <f t="shared" si="3103"/>
        <v>3321.5080217510663</v>
      </c>
      <c r="HI72" s="349">
        <f t="shared" si="3103"/>
        <v>3432.2249558094354</v>
      </c>
      <c r="HJ72" s="347">
        <f t="shared" ref="HJ72:IM72" si="3104">+$AJ$72*HJ6</f>
        <v>248.67091320546484</v>
      </c>
      <c r="HK72" s="348">
        <f t="shared" si="3104"/>
        <v>497.34182641092968</v>
      </c>
      <c r="HL72" s="348">
        <f t="shared" si="3104"/>
        <v>746.01273961639458</v>
      </c>
      <c r="HM72" s="348">
        <f t="shared" si="3104"/>
        <v>994.68365282185937</v>
      </c>
      <c r="HN72" s="348">
        <f t="shared" si="3104"/>
        <v>1243.3545660273242</v>
      </c>
      <c r="HO72" s="348">
        <f t="shared" si="3104"/>
        <v>1492.0254792327892</v>
      </c>
      <c r="HP72" s="348">
        <f t="shared" si="3104"/>
        <v>1740.696392438254</v>
      </c>
      <c r="HQ72" s="348">
        <f t="shared" si="3104"/>
        <v>1989.3673056437187</v>
      </c>
      <c r="HR72" s="348">
        <f t="shared" si="3104"/>
        <v>2238.0382188491835</v>
      </c>
      <c r="HS72" s="348">
        <f t="shared" si="3104"/>
        <v>2486.7091320546483</v>
      </c>
      <c r="HT72" s="348">
        <f t="shared" si="3104"/>
        <v>2735.3800452601131</v>
      </c>
      <c r="HU72" s="348">
        <f t="shared" si="3104"/>
        <v>2984.0509584655783</v>
      </c>
      <c r="HV72" s="348">
        <f t="shared" si="3104"/>
        <v>3232.7218716710431</v>
      </c>
      <c r="HW72" s="348">
        <f t="shared" si="3104"/>
        <v>3481.3927848765079</v>
      </c>
      <c r="HX72" s="348">
        <f t="shared" si="3104"/>
        <v>3730.0636980819727</v>
      </c>
      <c r="HY72" s="348">
        <f t="shared" si="3104"/>
        <v>3978.7346112874375</v>
      </c>
      <c r="HZ72" s="348">
        <f t="shared" si="3104"/>
        <v>4227.4055244929023</v>
      </c>
      <c r="IA72" s="348">
        <f t="shared" si="3104"/>
        <v>4476.076437698367</v>
      </c>
      <c r="IB72" s="348">
        <f t="shared" si="3104"/>
        <v>4724.7473509038318</v>
      </c>
      <c r="IC72" s="348">
        <f t="shared" si="3104"/>
        <v>4973.4182641092966</v>
      </c>
      <c r="ID72" s="348">
        <f t="shared" si="3104"/>
        <v>5222.0891773147614</v>
      </c>
      <c r="IE72" s="348">
        <f t="shared" si="3104"/>
        <v>5470.7600905202262</v>
      </c>
      <c r="IF72" s="348">
        <f t="shared" si="3104"/>
        <v>5719.431003725691</v>
      </c>
      <c r="IG72" s="348">
        <f t="shared" si="3104"/>
        <v>5968.1019169311567</v>
      </c>
      <c r="IH72" s="348">
        <f t="shared" si="3104"/>
        <v>6216.7728301366215</v>
      </c>
      <c r="II72" s="348">
        <f t="shared" si="3104"/>
        <v>6465.4437433420862</v>
      </c>
      <c r="IJ72" s="348">
        <f t="shared" si="3104"/>
        <v>6714.114656547551</v>
      </c>
      <c r="IK72" s="348">
        <f t="shared" si="3104"/>
        <v>6962.7855697530158</v>
      </c>
      <c r="IL72" s="348">
        <f t="shared" si="3104"/>
        <v>7211.4564829584806</v>
      </c>
      <c r="IM72" s="348">
        <f t="shared" si="3104"/>
        <v>7460.1273961639454</v>
      </c>
      <c r="IN72" s="347">
        <f t="shared" ref="IN72:JR72" si="3105">+$AK$72*IN6</f>
        <v>166.15785619212903</v>
      </c>
      <c r="IO72" s="348">
        <f t="shared" si="3105"/>
        <v>332.31571238425806</v>
      </c>
      <c r="IP72" s="348">
        <f t="shared" si="3105"/>
        <v>498.47356857638709</v>
      </c>
      <c r="IQ72" s="348">
        <f t="shared" si="3105"/>
        <v>664.63142476851613</v>
      </c>
      <c r="IR72" s="348">
        <f t="shared" si="3105"/>
        <v>830.7892809606451</v>
      </c>
      <c r="IS72" s="348">
        <f t="shared" si="3105"/>
        <v>996.94713715277419</v>
      </c>
      <c r="IT72" s="348">
        <f t="shared" si="3105"/>
        <v>1163.1049933449033</v>
      </c>
      <c r="IU72" s="348">
        <f t="shared" si="3105"/>
        <v>1329.2628495370323</v>
      </c>
      <c r="IV72" s="348">
        <f t="shared" si="3105"/>
        <v>1495.4207057291612</v>
      </c>
      <c r="IW72" s="348">
        <f t="shared" si="3105"/>
        <v>1661.5785619212902</v>
      </c>
      <c r="IX72" s="348">
        <f t="shared" si="3105"/>
        <v>1827.7364181134194</v>
      </c>
      <c r="IY72" s="348">
        <f t="shared" si="3105"/>
        <v>1993.8942743055484</v>
      </c>
      <c r="IZ72" s="348">
        <f t="shared" si="3105"/>
        <v>2160.0521304976774</v>
      </c>
      <c r="JA72" s="348">
        <f t="shared" si="3105"/>
        <v>2326.2099866898066</v>
      </c>
      <c r="JB72" s="348">
        <f t="shared" si="3105"/>
        <v>2492.3678428819353</v>
      </c>
      <c r="JC72" s="348">
        <f t="shared" si="3105"/>
        <v>2658.5256990740645</v>
      </c>
      <c r="JD72" s="348">
        <f t="shared" si="3105"/>
        <v>2824.6835552661937</v>
      </c>
      <c r="JE72" s="348">
        <f t="shared" si="3105"/>
        <v>2990.8414114583225</v>
      </c>
      <c r="JF72" s="348">
        <f t="shared" si="3105"/>
        <v>3156.9992676504517</v>
      </c>
      <c r="JG72" s="348">
        <f t="shared" si="3105"/>
        <v>3323.1571238425804</v>
      </c>
      <c r="JH72" s="348">
        <f t="shared" si="3105"/>
        <v>3489.3149800347096</v>
      </c>
      <c r="JI72" s="348">
        <f t="shared" si="3105"/>
        <v>3655.4728362268388</v>
      </c>
      <c r="JJ72" s="348">
        <f t="shared" si="3105"/>
        <v>3821.6306924189676</v>
      </c>
      <c r="JK72" s="348">
        <f t="shared" si="3105"/>
        <v>3987.7885486110968</v>
      </c>
      <c r="JL72" s="348">
        <f t="shared" si="3105"/>
        <v>4153.946404803226</v>
      </c>
      <c r="JM72" s="348">
        <f t="shared" si="3105"/>
        <v>4320.1042609953547</v>
      </c>
      <c r="JN72" s="348">
        <f t="shared" si="3105"/>
        <v>4486.2621171874835</v>
      </c>
      <c r="JO72" s="348">
        <f t="shared" si="3105"/>
        <v>4652.4199733796131</v>
      </c>
      <c r="JP72" s="348">
        <f t="shared" si="3105"/>
        <v>4818.5778295717419</v>
      </c>
      <c r="JQ72" s="348">
        <f t="shared" si="3105"/>
        <v>4984.7356857638706</v>
      </c>
      <c r="JR72" s="349">
        <f t="shared" si="3105"/>
        <v>5150.8935419560003</v>
      </c>
      <c r="JS72" s="347">
        <f t="shared" ref="JS72:KW72" si="3106">+$AL$72*JS6</f>
        <v>172.52788818206119</v>
      </c>
      <c r="JT72" s="348">
        <f t="shared" si="3106"/>
        <v>345.05577636412238</v>
      </c>
      <c r="JU72" s="348">
        <f t="shared" si="3106"/>
        <v>517.58366454618363</v>
      </c>
      <c r="JV72" s="348">
        <f t="shared" si="3106"/>
        <v>690.11155272824476</v>
      </c>
      <c r="JW72" s="348">
        <f t="shared" si="3106"/>
        <v>862.63944091030589</v>
      </c>
      <c r="JX72" s="348">
        <f t="shared" si="3106"/>
        <v>1035.1673290923673</v>
      </c>
      <c r="JY72" s="348">
        <f t="shared" si="3106"/>
        <v>1207.6952172744284</v>
      </c>
      <c r="JZ72" s="348">
        <f t="shared" si="3106"/>
        <v>1380.2231054564895</v>
      </c>
      <c r="KA72" s="348">
        <f t="shared" si="3106"/>
        <v>1552.7509936385507</v>
      </c>
      <c r="KB72" s="348">
        <f t="shared" si="3106"/>
        <v>1725.2788818206118</v>
      </c>
      <c r="KC72" s="348">
        <f t="shared" si="3106"/>
        <v>1897.8067700026731</v>
      </c>
      <c r="KD72" s="348">
        <f t="shared" si="3106"/>
        <v>2070.3346581847345</v>
      </c>
      <c r="KE72" s="348">
        <f t="shared" si="3106"/>
        <v>2242.8625463667954</v>
      </c>
      <c r="KF72" s="348">
        <f t="shared" si="3106"/>
        <v>2415.3904345488568</v>
      </c>
      <c r="KG72" s="348">
        <f t="shared" si="3106"/>
        <v>2587.9183227309177</v>
      </c>
      <c r="KH72" s="348">
        <f t="shared" si="3106"/>
        <v>2760.446210912979</v>
      </c>
      <c r="KI72" s="348">
        <f t="shared" si="3106"/>
        <v>2932.9740990950404</v>
      </c>
      <c r="KJ72" s="348">
        <f t="shared" si="3106"/>
        <v>3105.5019872771013</v>
      </c>
      <c r="KK72" s="348">
        <f t="shared" si="3106"/>
        <v>3278.0298754591627</v>
      </c>
      <c r="KL72" s="348">
        <f t="shared" si="3106"/>
        <v>3450.5577636412236</v>
      </c>
      <c r="KM72" s="348">
        <f t="shared" si="3106"/>
        <v>3623.0856518232849</v>
      </c>
      <c r="KN72" s="348">
        <f t="shared" si="3106"/>
        <v>3795.6135400053463</v>
      </c>
      <c r="KO72" s="348">
        <f t="shared" si="3106"/>
        <v>3968.1414281874072</v>
      </c>
      <c r="KP72" s="348">
        <f t="shared" si="3106"/>
        <v>4140.669316369469</v>
      </c>
      <c r="KQ72" s="348">
        <f t="shared" si="3106"/>
        <v>4313.1972045515295</v>
      </c>
      <c r="KR72" s="348">
        <f t="shared" si="3106"/>
        <v>4485.7250927335908</v>
      </c>
      <c r="KS72" s="348">
        <f t="shared" si="3106"/>
        <v>4658.2529809156522</v>
      </c>
      <c r="KT72" s="348">
        <f t="shared" si="3106"/>
        <v>4830.7808690977135</v>
      </c>
      <c r="KU72" s="348">
        <f t="shared" si="3106"/>
        <v>5003.3087572797749</v>
      </c>
      <c r="KV72" s="348">
        <f t="shared" si="3106"/>
        <v>5175.8366454618354</v>
      </c>
      <c r="KW72" s="349">
        <f t="shared" si="3106"/>
        <v>5348.3645336438967</v>
      </c>
      <c r="KX72" s="347">
        <f t="shared" ref="KX72:MA72" si="3107">+$AM$72*KX6</f>
        <v>301.15130023750254</v>
      </c>
      <c r="KY72" s="348">
        <f t="shared" si="3107"/>
        <v>602.30260047500508</v>
      </c>
      <c r="KZ72" s="348">
        <f t="shared" si="3107"/>
        <v>903.45390071250768</v>
      </c>
      <c r="LA72" s="348">
        <f t="shared" si="3107"/>
        <v>1204.6052009500102</v>
      </c>
      <c r="LB72" s="348">
        <f t="shared" si="3107"/>
        <v>1505.7565011875126</v>
      </c>
      <c r="LC72" s="348">
        <f t="shared" si="3107"/>
        <v>1806.9078014250154</v>
      </c>
      <c r="LD72" s="348">
        <f t="shared" si="3107"/>
        <v>2108.0591016625176</v>
      </c>
      <c r="LE72" s="348">
        <f t="shared" si="3107"/>
        <v>2409.2104019000203</v>
      </c>
      <c r="LF72" s="348">
        <f t="shared" si="3107"/>
        <v>2710.361702137523</v>
      </c>
      <c r="LG72" s="348">
        <f t="shared" si="3107"/>
        <v>3011.5130023750253</v>
      </c>
      <c r="LH72" s="348">
        <f t="shared" si="3107"/>
        <v>3312.664302612528</v>
      </c>
      <c r="LI72" s="348">
        <f t="shared" si="3107"/>
        <v>3613.8156028500307</v>
      </c>
      <c r="LJ72" s="348">
        <f t="shared" si="3107"/>
        <v>3914.966903087533</v>
      </c>
      <c r="LK72" s="348">
        <f t="shared" si="3107"/>
        <v>4216.1182033250352</v>
      </c>
      <c r="LL72" s="348">
        <f t="shared" si="3107"/>
        <v>4517.2695035625384</v>
      </c>
      <c r="LM72" s="348">
        <f t="shared" si="3107"/>
        <v>4818.4208038000406</v>
      </c>
      <c r="LN72" s="348">
        <f t="shared" si="3107"/>
        <v>5119.5721040375429</v>
      </c>
      <c r="LO72" s="348">
        <f t="shared" si="3107"/>
        <v>5420.7234042750461</v>
      </c>
      <c r="LP72" s="348">
        <f t="shared" si="3107"/>
        <v>5721.8747045125483</v>
      </c>
      <c r="LQ72" s="348">
        <f t="shared" si="3107"/>
        <v>6023.0260047500506</v>
      </c>
      <c r="LR72" s="348">
        <f t="shared" si="3107"/>
        <v>6324.1773049875537</v>
      </c>
      <c r="LS72" s="348">
        <f t="shared" si="3107"/>
        <v>6625.328605225056</v>
      </c>
      <c r="LT72" s="348">
        <f t="shared" si="3107"/>
        <v>6926.4799054625582</v>
      </c>
      <c r="LU72" s="348">
        <f t="shared" si="3107"/>
        <v>7227.6312057000614</v>
      </c>
      <c r="LV72" s="348">
        <f t="shared" si="3107"/>
        <v>7528.7825059375637</v>
      </c>
      <c r="LW72" s="348">
        <f t="shared" si="3107"/>
        <v>7829.9338061750659</v>
      </c>
      <c r="LX72" s="348">
        <f t="shared" si="3107"/>
        <v>8131.0851064125682</v>
      </c>
      <c r="LY72" s="348">
        <f t="shared" si="3107"/>
        <v>8432.2364066500704</v>
      </c>
      <c r="LZ72" s="348">
        <f t="shared" si="3107"/>
        <v>8733.3877068875736</v>
      </c>
      <c r="MA72" s="348">
        <f t="shared" si="3107"/>
        <v>9034.5390071250768</v>
      </c>
      <c r="MB72" s="347">
        <f t="shared" ref="MB72:NF72" si="3108">+$AN$72*MB6</f>
        <v>296.54517634460376</v>
      </c>
      <c r="MC72" s="348">
        <f t="shared" si="3108"/>
        <v>593.09035268920752</v>
      </c>
      <c r="MD72" s="348">
        <f t="shared" si="3108"/>
        <v>889.63552903381128</v>
      </c>
      <c r="ME72" s="348">
        <f t="shared" si="3108"/>
        <v>1186.180705378415</v>
      </c>
      <c r="MF72" s="348">
        <f t="shared" si="3108"/>
        <v>1482.7258817230188</v>
      </c>
      <c r="MG72" s="348">
        <f t="shared" si="3108"/>
        <v>1779.2710580676226</v>
      </c>
      <c r="MH72" s="348">
        <f t="shared" si="3108"/>
        <v>2075.8162344122265</v>
      </c>
      <c r="MI72" s="348">
        <f t="shared" si="3108"/>
        <v>2372.3614107568301</v>
      </c>
      <c r="MJ72" s="348">
        <f t="shared" si="3108"/>
        <v>2668.9065871014336</v>
      </c>
      <c r="MK72" s="348">
        <f t="shared" si="3108"/>
        <v>2965.4517634460376</v>
      </c>
      <c r="ML72" s="348">
        <f t="shared" si="3108"/>
        <v>3261.9969397906416</v>
      </c>
      <c r="MM72" s="348">
        <f t="shared" si="3108"/>
        <v>3558.5421161352451</v>
      </c>
      <c r="MN72" s="348">
        <f t="shared" si="3108"/>
        <v>3855.0872924798487</v>
      </c>
      <c r="MO72" s="348">
        <f t="shared" si="3108"/>
        <v>4151.6324688244531</v>
      </c>
      <c r="MP72" s="348">
        <f t="shared" si="3108"/>
        <v>4448.1776451690566</v>
      </c>
      <c r="MQ72" s="348">
        <f t="shared" si="3108"/>
        <v>4744.7228215136602</v>
      </c>
      <c r="MR72" s="348">
        <f t="shared" si="3108"/>
        <v>5041.2679978582637</v>
      </c>
      <c r="MS72" s="348">
        <f t="shared" si="3108"/>
        <v>5337.8131742028672</v>
      </c>
      <c r="MT72" s="348">
        <f t="shared" si="3108"/>
        <v>5634.3583505474717</v>
      </c>
      <c r="MU72" s="348">
        <f t="shared" si="3108"/>
        <v>5930.9035268920752</v>
      </c>
      <c r="MV72" s="348">
        <f t="shared" si="3108"/>
        <v>6227.4487032366787</v>
      </c>
      <c r="MW72" s="348">
        <f t="shared" si="3108"/>
        <v>6523.9938795812832</v>
      </c>
      <c r="MX72" s="348">
        <f t="shared" si="3108"/>
        <v>6820.5390559258867</v>
      </c>
      <c r="MY72" s="348">
        <f t="shared" si="3108"/>
        <v>7117.0842322704902</v>
      </c>
      <c r="MZ72" s="348">
        <f t="shared" si="3108"/>
        <v>7413.6294086150938</v>
      </c>
      <c r="NA72" s="348">
        <f t="shared" si="3108"/>
        <v>7710.1745849596973</v>
      </c>
      <c r="NB72" s="348">
        <f t="shared" si="3108"/>
        <v>8006.7197613043018</v>
      </c>
      <c r="NC72" s="348">
        <f t="shared" si="3108"/>
        <v>8303.2649376489062</v>
      </c>
      <c r="ND72" s="348">
        <f t="shared" si="3108"/>
        <v>8599.8101139935097</v>
      </c>
      <c r="NE72" s="348">
        <f t="shared" si="3108"/>
        <v>8896.3552903381133</v>
      </c>
      <c r="NF72" s="348">
        <f t="shared" si="3108"/>
        <v>9192.9004666827168</v>
      </c>
      <c r="NG72" s="347">
        <f t="shared" ref="NG72:OP72" si="3109">+$AO$72*NG6</f>
        <v>291.51802601811232</v>
      </c>
      <c r="NH72" s="348">
        <f t="shared" si="3109"/>
        <v>583.03605203622465</v>
      </c>
      <c r="NI72" s="348">
        <f t="shared" si="3109"/>
        <v>874.55407805433697</v>
      </c>
      <c r="NJ72" s="348">
        <f t="shared" si="3109"/>
        <v>1166.0721040724493</v>
      </c>
      <c r="NK72" s="348">
        <f t="shared" si="3109"/>
        <v>1457.5901300905616</v>
      </c>
      <c r="NL72" s="348">
        <f t="shared" si="3109"/>
        <v>1749.1081561086739</v>
      </c>
      <c r="NM72" s="348">
        <f t="shared" si="3109"/>
        <v>2040.6261821267863</v>
      </c>
      <c r="NN72" s="348">
        <f t="shared" si="3109"/>
        <v>2332.1442081448986</v>
      </c>
      <c r="NO72" s="348">
        <f t="shared" si="3109"/>
        <v>2623.6622341630109</v>
      </c>
      <c r="NP72" s="348">
        <f t="shared" si="3109"/>
        <v>2915.1802601811232</v>
      </c>
      <c r="NQ72" s="348">
        <f t="shared" si="3109"/>
        <v>3206.6982861992356</v>
      </c>
      <c r="NR72" s="348">
        <f t="shared" si="3109"/>
        <v>3498.2163122173479</v>
      </c>
      <c r="NS72" s="348">
        <f t="shared" si="3109"/>
        <v>3789.7343382354602</v>
      </c>
      <c r="NT72" s="348">
        <f t="shared" si="3109"/>
        <v>4081.2523642535725</v>
      </c>
      <c r="NU72" s="348">
        <f t="shared" si="3109"/>
        <v>4372.7703902716848</v>
      </c>
      <c r="NV72" s="348">
        <f t="shared" si="3109"/>
        <v>4664.2884162897972</v>
      </c>
      <c r="NW72" s="348">
        <f t="shared" si="3109"/>
        <v>4955.8064423079095</v>
      </c>
      <c r="NX72" s="348">
        <f t="shared" si="3109"/>
        <v>5247.3244683260218</v>
      </c>
      <c r="NY72" s="348">
        <f t="shared" si="3109"/>
        <v>5538.8424943441341</v>
      </c>
      <c r="NZ72" s="348">
        <f t="shared" si="3109"/>
        <v>5830.3605203622465</v>
      </c>
      <c r="OA72" s="348">
        <f t="shared" si="3109"/>
        <v>6121.8785463803588</v>
      </c>
      <c r="OB72" s="348">
        <f t="shared" si="3109"/>
        <v>6413.3965723984711</v>
      </c>
      <c r="OC72" s="348">
        <f t="shared" si="3109"/>
        <v>6704.9145984165834</v>
      </c>
      <c r="OD72" s="348">
        <f t="shared" si="3109"/>
        <v>6996.4326244346958</v>
      </c>
      <c r="OE72" s="348">
        <f t="shared" si="3109"/>
        <v>7287.9506504528081</v>
      </c>
      <c r="OF72" s="348">
        <f t="shared" si="3109"/>
        <v>7579.4686764709204</v>
      </c>
      <c r="OG72" s="348">
        <f t="shared" si="3109"/>
        <v>7870.9867024890327</v>
      </c>
      <c r="OH72" s="348">
        <f t="shared" si="3109"/>
        <v>8162.504728507145</v>
      </c>
      <c r="OI72" s="348">
        <f t="shared" si="3109"/>
        <v>8454.0227545252565</v>
      </c>
      <c r="OJ72" s="348">
        <f t="shared" si="3109"/>
        <v>8745.5407805433697</v>
      </c>
      <c r="OK72" s="348">
        <f t="shared" si="3109"/>
        <v>9037.0588065614829</v>
      </c>
      <c r="OL72" s="348">
        <f t="shared" si="3109"/>
        <v>9328.5768325795943</v>
      </c>
      <c r="OM72" s="348">
        <f t="shared" si="3109"/>
        <v>9620.0948585977058</v>
      </c>
      <c r="ON72" s="348">
        <f t="shared" si="3109"/>
        <v>9911.612884615819</v>
      </c>
      <c r="OO72" s="348">
        <f t="shared" si="3109"/>
        <v>10203.130910633932</v>
      </c>
      <c r="OP72" s="349">
        <f t="shared" si="3109"/>
        <v>10494.648936652044</v>
      </c>
      <c r="OQ72" s="348"/>
      <c r="OR72" s="348"/>
      <c r="OS72" s="348"/>
      <c r="OT72" s="348"/>
      <c r="OU72" s="348"/>
      <c r="OV72" s="348"/>
      <c r="OW72" s="348"/>
      <c r="OX72" s="348"/>
      <c r="OY72" s="348"/>
      <c r="OZ72" s="348"/>
      <c r="PA72" s="348"/>
      <c r="PB72" s="348"/>
      <c r="PC72" s="348"/>
      <c r="PD72" s="348"/>
      <c r="PE72" s="348"/>
      <c r="PF72" s="348"/>
      <c r="PG72" s="348"/>
      <c r="PH72" s="348"/>
      <c r="PI72" s="348"/>
      <c r="PJ72" s="348"/>
      <c r="PK72" s="348"/>
      <c r="PL72" s="348"/>
      <c r="PM72" s="348"/>
      <c r="PN72" s="348"/>
      <c r="PO72" s="348"/>
      <c r="PP72" s="348"/>
      <c r="PQ72" s="348"/>
      <c r="PR72" s="348"/>
      <c r="PS72" s="348"/>
      <c r="PT72" s="348"/>
      <c r="PU72" s="348"/>
      <c r="PV72" s="348"/>
      <c r="PW72" s="348"/>
      <c r="PX72" s="348"/>
      <c r="PY72" s="348"/>
      <c r="PZ72" s="348"/>
      <c r="QA72" s="348"/>
      <c r="QB72" s="348"/>
      <c r="QC72" s="348"/>
      <c r="QD72" s="348"/>
      <c r="QE72" s="348"/>
      <c r="QF72" s="348"/>
      <c r="QG72" s="348"/>
      <c r="QH72" s="348"/>
      <c r="QI72" s="348"/>
      <c r="QJ72" s="348"/>
      <c r="QK72" s="348"/>
      <c r="QL72" s="348"/>
      <c r="QM72" s="348"/>
      <c r="QN72" s="348"/>
      <c r="QO72" s="348"/>
      <c r="QP72" s="348"/>
      <c r="QQ72" s="348"/>
      <c r="QR72" s="348"/>
      <c r="QS72" s="348"/>
      <c r="QT72" s="348"/>
      <c r="QU72" s="348"/>
      <c r="QV72" s="348"/>
      <c r="QW72" s="348"/>
      <c r="QX72" s="348"/>
      <c r="QY72" s="348"/>
      <c r="QZ72" s="348"/>
      <c r="RA72" s="348"/>
      <c r="RB72" s="348"/>
      <c r="RC72" s="348"/>
      <c r="RD72" s="348"/>
      <c r="RE72" s="348"/>
      <c r="RF72" s="348"/>
      <c r="RG72" s="348"/>
      <c r="RH72" s="348"/>
      <c r="RI72" s="348"/>
      <c r="RJ72" s="348"/>
      <c r="RK72" s="348"/>
      <c r="RL72" s="348"/>
      <c r="RM72" s="348"/>
      <c r="RN72" s="348"/>
      <c r="RO72" s="348"/>
      <c r="RP72" s="348"/>
      <c r="RQ72" s="348"/>
      <c r="RR72" s="348"/>
      <c r="RS72" s="348"/>
      <c r="RT72" s="348"/>
      <c r="RU72" s="348"/>
      <c r="RV72" s="348"/>
      <c r="RW72" s="348"/>
      <c r="RX72" s="348"/>
      <c r="RY72" s="348"/>
      <c r="RZ72" s="348"/>
      <c r="SA72" s="348"/>
      <c r="SB72" s="348"/>
      <c r="SC72" s="348"/>
      <c r="SD72" s="348"/>
      <c r="SE72" s="348"/>
      <c r="SF72" s="348"/>
      <c r="SG72" s="348"/>
      <c r="SH72" s="348"/>
      <c r="SI72" s="348"/>
      <c r="SJ72" s="348"/>
      <c r="SK72" s="348"/>
      <c r="SL72" s="348"/>
      <c r="SM72" s="348"/>
      <c r="SN72" s="348"/>
      <c r="SO72" s="348"/>
      <c r="SP72" s="348"/>
      <c r="SQ72" s="348"/>
      <c r="SR72" s="348"/>
      <c r="SS72" s="348"/>
      <c r="ST72" s="348"/>
      <c r="SU72" s="348"/>
      <c r="SV72" s="348"/>
      <c r="SW72" s="348"/>
      <c r="SX72" s="348"/>
      <c r="SY72" s="348"/>
      <c r="SZ72" s="348"/>
      <c r="TA72" s="348"/>
      <c r="TB72" s="348"/>
      <c r="TC72" s="348"/>
      <c r="TD72" s="348"/>
      <c r="TE72" s="348"/>
      <c r="TF72" s="348"/>
      <c r="TG72" s="348"/>
      <c r="TH72" s="348"/>
      <c r="TI72" s="348"/>
      <c r="TJ72" s="348"/>
      <c r="TK72" s="348"/>
      <c r="TL72" s="348"/>
      <c r="TM72" s="348"/>
      <c r="TN72" s="348"/>
      <c r="TO72" s="348"/>
      <c r="TP72" s="348"/>
      <c r="TQ72" s="348"/>
      <c r="TR72" s="348"/>
      <c r="TS72" s="348"/>
      <c r="TT72" s="348"/>
      <c r="TU72" s="348"/>
      <c r="TV72" s="348"/>
      <c r="TW72" s="348"/>
      <c r="TX72" s="348"/>
      <c r="TY72" s="348"/>
      <c r="TZ72" s="348"/>
      <c r="UA72" s="348"/>
      <c r="UB72" s="348"/>
      <c r="UC72" s="348"/>
      <c r="UD72" s="348"/>
      <c r="UE72" s="348"/>
      <c r="UF72" s="348"/>
      <c r="UG72" s="348"/>
      <c r="UH72" s="348"/>
      <c r="UI72" s="348"/>
      <c r="UJ72" s="348"/>
      <c r="UK72" s="348"/>
      <c r="UL72" s="348"/>
      <c r="UM72" s="348"/>
      <c r="UN72" s="348"/>
      <c r="UO72" s="348"/>
      <c r="UP72" s="348"/>
      <c r="UQ72" s="348"/>
      <c r="UR72" s="348"/>
      <c r="US72" s="348"/>
      <c r="UT72" s="348"/>
      <c r="UU72" s="348"/>
      <c r="UV72" s="348"/>
      <c r="UW72" s="348"/>
      <c r="UX72" s="348"/>
      <c r="UY72" s="348"/>
      <c r="UZ72" s="348"/>
      <c r="VA72" s="348"/>
      <c r="VB72" s="348"/>
      <c r="VC72" s="348"/>
      <c r="VD72" s="348"/>
      <c r="VE72" s="348"/>
      <c r="VF72" s="348"/>
      <c r="VG72" s="348"/>
      <c r="VH72" s="348"/>
      <c r="VI72" s="348"/>
      <c r="VJ72" s="348"/>
      <c r="VK72" s="348"/>
      <c r="VL72" s="348"/>
      <c r="VM72" s="348"/>
      <c r="VN72" s="348"/>
      <c r="VO72" s="348"/>
      <c r="VP72" s="348"/>
      <c r="VQ72" s="348"/>
      <c r="VR72" s="348"/>
      <c r="VS72" s="348"/>
      <c r="VT72" s="348"/>
      <c r="VU72" s="348"/>
      <c r="VV72" s="348"/>
      <c r="VW72" s="348"/>
      <c r="VX72" s="348"/>
      <c r="VY72" s="348"/>
      <c r="VZ72" s="348"/>
      <c r="WA72" s="348"/>
      <c r="WB72" s="348"/>
      <c r="WC72" s="348"/>
      <c r="WD72" s="348"/>
      <c r="WE72" s="348"/>
      <c r="WF72" s="348"/>
      <c r="WG72" s="348"/>
      <c r="WH72" s="348"/>
      <c r="WI72" s="348"/>
      <c r="WJ72" s="348"/>
      <c r="WK72" s="348"/>
      <c r="WL72" s="348"/>
      <c r="WM72" s="348"/>
      <c r="WN72" s="348"/>
      <c r="WO72" s="348"/>
      <c r="WP72" s="348"/>
      <c r="WQ72" s="348"/>
      <c r="WR72" s="348"/>
      <c r="WS72" s="348"/>
      <c r="WT72" s="348"/>
      <c r="WU72" s="348"/>
      <c r="WV72" s="348"/>
      <c r="WW72" s="348"/>
      <c r="WX72" s="348"/>
      <c r="WY72" s="348"/>
      <c r="WZ72" s="348"/>
      <c r="XA72" s="348"/>
      <c r="XB72" s="348"/>
      <c r="XC72" s="348"/>
      <c r="XD72" s="348"/>
      <c r="XE72" s="348"/>
      <c r="XF72" s="348"/>
      <c r="XG72" s="348"/>
      <c r="XH72" s="348"/>
      <c r="XI72" s="348"/>
      <c r="XJ72" s="348"/>
      <c r="XK72" s="348"/>
      <c r="XL72" s="348"/>
      <c r="XM72" s="348"/>
      <c r="XN72" s="348"/>
      <c r="XO72" s="348"/>
      <c r="XP72" s="348"/>
      <c r="XQ72" s="348"/>
      <c r="XR72" s="348"/>
      <c r="XS72" s="348"/>
      <c r="XT72" s="348"/>
      <c r="XU72" s="348"/>
      <c r="XV72" s="348"/>
      <c r="XW72" s="348"/>
      <c r="XX72" s="348"/>
      <c r="XY72" s="348"/>
      <c r="XZ72" s="348"/>
      <c r="YA72" s="348"/>
      <c r="YB72" s="348"/>
      <c r="YC72" s="348"/>
      <c r="YD72" s="348"/>
      <c r="YE72" s="348"/>
      <c r="YF72" s="348"/>
      <c r="YG72" s="348"/>
      <c r="YH72" s="348"/>
      <c r="YI72" s="348"/>
      <c r="YJ72" s="348"/>
      <c r="YK72" s="348"/>
      <c r="YL72" s="348"/>
      <c r="YM72" s="348"/>
      <c r="YN72" s="348"/>
      <c r="YO72" s="348"/>
      <c r="YP72" s="348"/>
      <c r="YQ72" s="348"/>
      <c r="YR72" s="348"/>
      <c r="YS72" s="348"/>
      <c r="YT72" s="348"/>
      <c r="YU72" s="348"/>
      <c r="YV72" s="348"/>
      <c r="YW72" s="348"/>
      <c r="YX72" s="348"/>
      <c r="YY72" s="348"/>
      <c r="YZ72" s="348"/>
      <c r="ZA72" s="348"/>
      <c r="ZB72" s="348"/>
      <c r="ZC72" s="348"/>
      <c r="ZD72" s="348"/>
      <c r="ZE72" s="348"/>
      <c r="ZF72" s="348"/>
      <c r="ZG72" s="348"/>
      <c r="ZH72" s="348"/>
      <c r="ZI72" s="348"/>
      <c r="ZJ72" s="348"/>
      <c r="ZK72" s="348"/>
      <c r="ZL72" s="348"/>
      <c r="ZM72" s="348"/>
      <c r="ZN72" s="348"/>
      <c r="ZO72" s="348"/>
      <c r="ZP72" s="348"/>
      <c r="ZQ72" s="348"/>
      <c r="ZR72" s="348"/>
      <c r="ZS72" s="348"/>
      <c r="ZT72" s="348"/>
      <c r="ZU72" s="348"/>
      <c r="ZV72" s="348"/>
      <c r="ZW72" s="348"/>
      <c r="ZX72" s="348"/>
      <c r="ZY72" s="348"/>
      <c r="ZZ72" s="348"/>
      <c r="AAA72" s="348"/>
      <c r="AAB72" s="348"/>
      <c r="AAC72" s="348"/>
      <c r="AAD72" s="348"/>
      <c r="AAE72" s="348"/>
      <c r="AAF72" s="348"/>
      <c r="AAG72" s="348"/>
      <c r="AAH72" s="348"/>
      <c r="AAI72" s="348"/>
      <c r="AAJ72" s="348"/>
      <c r="AAK72" s="348"/>
      <c r="AAL72" s="348"/>
      <c r="AAM72" s="348"/>
      <c r="AAN72" s="348"/>
      <c r="AAO72" s="348"/>
      <c r="AAP72" s="348"/>
      <c r="AAQ72" s="348"/>
      <c r="AAR72" s="348"/>
      <c r="AAS72" s="348"/>
      <c r="AAT72" s="348"/>
      <c r="AAU72" s="348"/>
      <c r="AAV72" s="348"/>
      <c r="AAW72" s="348"/>
      <c r="AAX72" s="348"/>
      <c r="AAY72" s="348"/>
      <c r="AAZ72" s="348"/>
      <c r="ABA72" s="348"/>
      <c r="ABB72" s="348"/>
      <c r="ABC72" s="348"/>
      <c r="ABD72" s="348"/>
      <c r="ABE72" s="348"/>
      <c r="ABF72" s="348"/>
      <c r="ABG72" s="348"/>
      <c r="ABH72" s="348"/>
      <c r="ABI72" s="348"/>
      <c r="ABJ72" s="348"/>
      <c r="ABK72" s="348"/>
      <c r="ABL72" s="348"/>
      <c r="ABM72" s="348"/>
      <c r="ABN72" s="348"/>
      <c r="ABO72" s="348"/>
      <c r="ABP72" s="348"/>
      <c r="ABQ72" s="348"/>
      <c r="ABR72" s="348"/>
      <c r="ABS72" s="348"/>
      <c r="ABT72" s="348"/>
      <c r="ABU72" s="348"/>
      <c r="ABV72" s="348"/>
      <c r="ABW72" s="348"/>
      <c r="ABX72" s="348"/>
      <c r="ABY72" s="348"/>
      <c r="ABZ72" s="348"/>
      <c r="ACA72" s="348"/>
      <c r="ACB72" s="348"/>
      <c r="ACC72" s="348"/>
      <c r="ACD72" s="348"/>
      <c r="ACE72" s="348"/>
      <c r="ACF72" s="348"/>
      <c r="ACG72" s="348"/>
      <c r="ACH72" s="348"/>
      <c r="ACI72" s="348"/>
      <c r="ACJ72" s="348"/>
      <c r="ACK72" s="348"/>
      <c r="ACL72" s="348"/>
      <c r="ACM72" s="348"/>
      <c r="ACN72" s="348"/>
      <c r="ACO72" s="348"/>
      <c r="ACP72" s="348"/>
      <c r="ACQ72" s="348"/>
    </row>
    <row r="73" spans="1:771" x14ac:dyDescent="0.2">
      <c r="A73" s="1" t="s">
        <v>144</v>
      </c>
      <c r="B73" s="360">
        <f>+B64*B45/100</f>
        <v>29137499.999999989</v>
      </c>
      <c r="C73" s="348"/>
      <c r="D73" s="348"/>
      <c r="E73" s="348"/>
      <c r="F73" s="348"/>
      <c r="G73" s="348"/>
      <c r="H73" s="348"/>
      <c r="I73" s="348"/>
      <c r="J73" s="348"/>
      <c r="K73" s="348"/>
      <c r="L73" s="348"/>
      <c r="M73" s="349"/>
      <c r="N73" s="347"/>
      <c r="O73" s="348"/>
      <c r="P73" s="348"/>
      <c r="Q73" s="348"/>
      <c r="R73" s="347"/>
      <c r="S73" s="348"/>
      <c r="T73" s="348"/>
      <c r="U73" s="348"/>
      <c r="V73" s="348"/>
      <c r="W73" s="348"/>
      <c r="X73" s="348"/>
      <c r="Y73" s="348"/>
      <c r="Z73" s="348"/>
      <c r="AA73" s="348"/>
      <c r="AB73" s="348"/>
      <c r="AC73" s="349"/>
      <c r="AD73" s="334"/>
      <c r="AE73" s="334"/>
      <c r="AF73" s="334"/>
      <c r="AG73" s="334"/>
      <c r="AH73" s="334"/>
      <c r="AI73" s="334"/>
      <c r="AJ73" s="334"/>
      <c r="AK73" s="334"/>
      <c r="AL73" s="334"/>
      <c r="AM73" s="334"/>
      <c r="AN73" s="334"/>
      <c r="AO73" s="334"/>
      <c r="AP73" s="335"/>
      <c r="AQ73" s="334"/>
      <c r="AR73" s="334"/>
      <c r="AS73" s="334"/>
      <c r="AT73" s="334"/>
      <c r="AU73" s="334"/>
      <c r="AV73" s="334"/>
      <c r="AW73" s="334"/>
      <c r="AX73" s="334"/>
      <c r="AY73" s="334"/>
      <c r="AZ73" s="334"/>
      <c r="BA73" s="334"/>
      <c r="BB73" s="334"/>
      <c r="BC73" s="334"/>
      <c r="BD73" s="334"/>
      <c r="BE73" s="334"/>
      <c r="BF73" s="334"/>
      <c r="BG73" s="334"/>
      <c r="BH73" s="334"/>
      <c r="BI73" s="334"/>
      <c r="BJ73" s="334"/>
      <c r="BK73" s="334"/>
      <c r="BL73" s="334"/>
      <c r="BM73" s="334"/>
      <c r="BN73" s="336"/>
      <c r="BO73" s="335"/>
      <c r="BP73" s="334"/>
      <c r="BQ73" s="334"/>
      <c r="BR73" s="334"/>
      <c r="BS73" s="334"/>
      <c r="BT73" s="334"/>
      <c r="BU73" s="334"/>
      <c r="BV73" s="334"/>
      <c r="BW73" s="334"/>
      <c r="BX73" s="334"/>
      <c r="BY73" s="334"/>
      <c r="BZ73" s="334"/>
      <c r="CA73" s="334"/>
      <c r="CB73" s="334"/>
      <c r="CC73" s="334"/>
      <c r="CD73" s="334"/>
      <c r="CE73" s="334"/>
      <c r="CF73" s="334"/>
      <c r="CG73" s="334"/>
      <c r="CH73" s="334"/>
      <c r="CI73" s="334"/>
      <c r="CJ73" s="334"/>
      <c r="CK73" s="334"/>
      <c r="CL73" s="334"/>
      <c r="CM73" s="337"/>
      <c r="CN73" s="334"/>
      <c r="CO73" s="334"/>
      <c r="CP73" s="334"/>
      <c r="CQ73" s="334"/>
      <c r="CR73" s="334"/>
      <c r="CS73" s="334"/>
      <c r="CT73" s="335"/>
      <c r="CU73" s="334"/>
      <c r="CV73" s="334"/>
      <c r="CW73" s="334"/>
      <c r="CX73" s="334"/>
      <c r="CY73" s="334"/>
      <c r="CZ73" s="334"/>
      <c r="DA73" s="334"/>
      <c r="DB73" s="334"/>
      <c r="DC73" s="334"/>
      <c r="DD73" s="334"/>
      <c r="DE73" s="334"/>
      <c r="DF73" s="334"/>
      <c r="DG73" s="334"/>
      <c r="DH73" s="334"/>
      <c r="DI73" s="334"/>
      <c r="DJ73" s="334"/>
      <c r="DK73" s="334"/>
      <c r="DL73" s="334"/>
      <c r="DM73" s="334"/>
      <c r="DN73" s="334"/>
      <c r="DO73" s="334"/>
      <c r="DP73" s="334"/>
      <c r="DQ73" s="334"/>
      <c r="DR73" s="337"/>
      <c r="DS73" s="334"/>
      <c r="DT73" s="334"/>
      <c r="DU73" s="334"/>
      <c r="DV73" s="335"/>
      <c r="DW73" s="334"/>
      <c r="DX73" s="334"/>
      <c r="DY73" s="334"/>
      <c r="DZ73" s="334"/>
      <c r="EA73" s="334"/>
      <c r="EB73" s="334"/>
      <c r="EC73" s="334"/>
      <c r="ED73" s="334"/>
      <c r="EE73" s="334"/>
      <c r="EF73" s="334"/>
      <c r="EG73" s="334"/>
      <c r="EH73" s="334"/>
      <c r="EI73" s="334"/>
      <c r="EJ73" s="334"/>
      <c r="EK73" s="334"/>
      <c r="EL73" s="334"/>
      <c r="EM73" s="334"/>
      <c r="EN73" s="334"/>
      <c r="EO73" s="334"/>
      <c r="EP73" s="334"/>
      <c r="EQ73" s="334"/>
      <c r="ER73" s="334"/>
      <c r="ES73" s="334"/>
      <c r="ET73" s="337"/>
      <c r="EU73" s="334"/>
      <c r="EV73" s="334"/>
      <c r="EW73" s="334"/>
      <c r="EX73" s="334"/>
      <c r="EY73" s="334"/>
      <c r="EZ73" s="334"/>
      <c r="FA73" s="335"/>
      <c r="FB73" s="334"/>
      <c r="FC73" s="334"/>
      <c r="FD73" s="334"/>
      <c r="FE73" s="334"/>
      <c r="FF73" s="334"/>
      <c r="FG73" s="334"/>
      <c r="FH73" s="334"/>
      <c r="FI73" s="334"/>
      <c r="FJ73" s="334"/>
      <c r="FK73" s="334"/>
      <c r="FL73" s="334"/>
      <c r="FM73" s="334"/>
      <c r="FN73" s="334"/>
      <c r="FO73" s="334"/>
      <c r="FP73" s="334"/>
      <c r="FQ73" s="334"/>
      <c r="FR73" s="334"/>
      <c r="FS73" s="334"/>
      <c r="FT73" s="334"/>
      <c r="FU73" s="334"/>
      <c r="FV73" s="334"/>
      <c r="FW73" s="334"/>
      <c r="FX73" s="334"/>
      <c r="FY73" s="337"/>
      <c r="FZ73" s="334"/>
      <c r="GA73" s="334"/>
      <c r="GB73" s="334"/>
      <c r="GC73" s="334"/>
      <c r="GD73" s="334"/>
      <c r="GE73" s="335"/>
      <c r="GF73" s="334"/>
      <c r="GG73" s="334"/>
      <c r="GH73" s="334"/>
      <c r="GI73" s="334"/>
      <c r="GJ73" s="334"/>
      <c r="GK73" s="334"/>
      <c r="GL73" s="334"/>
      <c r="GM73" s="334"/>
      <c r="GN73" s="334"/>
      <c r="GO73" s="334"/>
      <c r="GP73" s="334"/>
      <c r="GQ73" s="334"/>
      <c r="GR73" s="334"/>
      <c r="GS73" s="334"/>
      <c r="GT73" s="334"/>
      <c r="GU73" s="334"/>
      <c r="GV73" s="334"/>
      <c r="GW73" s="334"/>
      <c r="GX73" s="334"/>
      <c r="GY73" s="334"/>
      <c r="GZ73" s="334"/>
      <c r="HA73" s="334"/>
      <c r="HB73" s="334"/>
      <c r="HC73" s="337"/>
      <c r="HD73" s="334"/>
      <c r="HE73" s="334"/>
      <c r="HF73" s="334"/>
      <c r="HG73" s="334"/>
      <c r="HH73" s="334"/>
      <c r="HI73" s="344"/>
      <c r="HJ73" s="335"/>
      <c r="HK73" s="334"/>
      <c r="HL73" s="334"/>
      <c r="HM73" s="334"/>
      <c r="HN73" s="334"/>
      <c r="HO73" s="334"/>
      <c r="HP73" s="334"/>
      <c r="HQ73" s="334"/>
      <c r="HR73" s="334"/>
      <c r="HS73" s="334"/>
      <c r="HT73" s="334"/>
      <c r="HU73" s="334"/>
      <c r="HV73" s="334"/>
      <c r="HW73" s="334"/>
      <c r="HX73" s="334"/>
      <c r="HY73" s="334"/>
      <c r="HZ73" s="334"/>
      <c r="IA73" s="334"/>
      <c r="IB73" s="334"/>
      <c r="IC73" s="334"/>
      <c r="ID73" s="334"/>
      <c r="IE73" s="334"/>
      <c r="IF73" s="334"/>
      <c r="IG73" s="334"/>
      <c r="IH73" s="337"/>
      <c r="II73" s="334"/>
      <c r="IJ73" s="334"/>
      <c r="IK73" s="334"/>
      <c r="IL73" s="334"/>
      <c r="IM73" s="334"/>
      <c r="IN73" s="335"/>
      <c r="IO73" s="334"/>
      <c r="IP73" s="334"/>
      <c r="IQ73" s="334"/>
      <c r="IR73" s="334"/>
      <c r="IS73" s="334"/>
      <c r="IT73" s="334"/>
      <c r="IU73" s="334"/>
      <c r="IV73" s="334"/>
      <c r="IW73" s="334"/>
      <c r="IX73" s="334"/>
      <c r="IY73" s="334"/>
      <c r="IZ73" s="334"/>
      <c r="JA73" s="334"/>
      <c r="JB73" s="334"/>
      <c r="JC73" s="334"/>
      <c r="JD73" s="334"/>
      <c r="JE73" s="334"/>
      <c r="JF73" s="334"/>
      <c r="JG73" s="334"/>
      <c r="JH73" s="334"/>
      <c r="JI73" s="334"/>
      <c r="JJ73" s="334"/>
      <c r="JK73" s="334"/>
      <c r="JL73" s="337"/>
      <c r="JM73" s="334"/>
      <c r="JN73" s="334"/>
      <c r="JO73" s="334"/>
      <c r="JP73" s="334"/>
      <c r="JQ73" s="334"/>
      <c r="JR73" s="344"/>
      <c r="JS73" s="335"/>
      <c r="JT73" s="334"/>
      <c r="JU73" s="334"/>
      <c r="JV73" s="334"/>
      <c r="JW73" s="334"/>
      <c r="JX73" s="334"/>
      <c r="JY73" s="334"/>
      <c r="JZ73" s="334"/>
      <c r="KA73" s="334"/>
      <c r="KB73" s="334"/>
      <c r="KC73" s="334"/>
      <c r="KD73" s="334"/>
      <c r="KE73" s="334"/>
      <c r="KF73" s="334"/>
      <c r="KG73" s="334"/>
      <c r="KH73" s="334"/>
      <c r="KI73" s="334"/>
      <c r="KJ73" s="334"/>
      <c r="KK73" s="334"/>
      <c r="KL73" s="334"/>
      <c r="KM73" s="334"/>
      <c r="KN73" s="334"/>
      <c r="KO73" s="334"/>
      <c r="KP73" s="334"/>
      <c r="KQ73" s="337"/>
      <c r="KR73" s="334"/>
      <c r="KS73" s="334"/>
      <c r="KT73" s="334"/>
      <c r="KU73" s="334"/>
      <c r="KV73" s="334"/>
      <c r="KW73" s="344"/>
      <c r="KX73" s="335"/>
      <c r="KY73" s="334"/>
      <c r="KZ73" s="334"/>
      <c r="LA73" s="334"/>
      <c r="LB73" s="334"/>
      <c r="LC73" s="334"/>
      <c r="LD73" s="334"/>
      <c r="LE73" s="334"/>
      <c r="LF73" s="334"/>
      <c r="LG73" s="334"/>
      <c r="LH73" s="334"/>
      <c r="LI73" s="334"/>
      <c r="LJ73" s="334"/>
      <c r="LK73" s="334"/>
      <c r="LL73" s="334"/>
      <c r="LM73" s="334"/>
      <c r="LN73" s="334"/>
      <c r="LO73" s="334"/>
      <c r="LP73" s="334"/>
      <c r="LQ73" s="334"/>
      <c r="LR73" s="334"/>
      <c r="LS73" s="334"/>
      <c r="LT73" s="334"/>
      <c r="LU73" s="334"/>
      <c r="LV73" s="337"/>
      <c r="LW73" s="334"/>
      <c r="LX73" s="334"/>
      <c r="LY73" s="334"/>
      <c r="LZ73" s="334"/>
      <c r="MA73" s="334"/>
      <c r="MB73" s="335"/>
      <c r="MC73" s="334"/>
      <c r="MD73" s="334"/>
      <c r="ME73" s="334"/>
      <c r="MF73" s="334"/>
      <c r="MG73" s="334"/>
      <c r="MH73" s="334"/>
      <c r="MI73" s="334"/>
      <c r="MJ73" s="334"/>
      <c r="MK73" s="334"/>
      <c r="ML73" s="334"/>
      <c r="MM73" s="334"/>
      <c r="MN73" s="334"/>
      <c r="MO73" s="334"/>
      <c r="MP73" s="334"/>
      <c r="MQ73" s="334"/>
      <c r="MR73" s="334"/>
      <c r="MS73" s="334"/>
      <c r="MT73" s="334"/>
      <c r="MU73" s="334"/>
      <c r="MV73" s="334"/>
      <c r="MW73" s="334"/>
      <c r="MX73" s="334"/>
      <c r="MY73" s="334"/>
      <c r="MZ73" s="337"/>
      <c r="NA73" s="334"/>
      <c r="NB73" s="334"/>
      <c r="NC73" s="334"/>
      <c r="ND73" s="334"/>
      <c r="NE73" s="334"/>
      <c r="NF73" s="334"/>
      <c r="NG73" s="335"/>
      <c r="NH73" s="334"/>
      <c r="NI73" s="334"/>
      <c r="NJ73" s="334"/>
      <c r="NK73" s="334"/>
      <c r="NL73" s="334"/>
      <c r="NM73" s="334"/>
      <c r="NN73" s="334"/>
      <c r="NO73" s="334"/>
      <c r="NP73" s="334"/>
      <c r="NQ73" s="334"/>
      <c r="NR73" s="334"/>
      <c r="NS73" s="334"/>
      <c r="NT73" s="334"/>
      <c r="NU73" s="334"/>
      <c r="NV73" s="334"/>
      <c r="NW73" s="334"/>
      <c r="NX73" s="334"/>
      <c r="NY73" s="334"/>
      <c r="NZ73" s="334"/>
      <c r="OA73" s="334"/>
      <c r="OB73" s="334"/>
      <c r="OC73" s="334"/>
      <c r="OD73" s="334"/>
      <c r="OE73" s="337"/>
      <c r="OF73" s="334"/>
      <c r="OG73" s="334"/>
      <c r="OH73" s="334"/>
      <c r="OI73" s="334"/>
      <c r="OJ73" s="334"/>
      <c r="OK73" s="334"/>
      <c r="OL73" s="334"/>
      <c r="OM73" s="334"/>
      <c r="ON73" s="334"/>
      <c r="OO73" s="334"/>
      <c r="OP73" s="344"/>
      <c r="OQ73" s="334"/>
      <c r="OR73" s="334"/>
      <c r="OS73" s="334"/>
      <c r="OT73" s="334"/>
      <c r="OU73" s="334"/>
      <c r="OV73" s="334"/>
      <c r="OW73" s="334"/>
      <c r="OX73" s="334"/>
      <c r="OY73" s="334"/>
      <c r="OZ73" s="334"/>
      <c r="PA73" s="334"/>
      <c r="PB73" s="334"/>
      <c r="PC73" s="334"/>
      <c r="PD73" s="334"/>
      <c r="PE73" s="334"/>
      <c r="PF73" s="334"/>
      <c r="PG73" s="334"/>
      <c r="PH73" s="334"/>
      <c r="PI73" s="334"/>
      <c r="PJ73" s="334"/>
      <c r="PK73" s="334"/>
      <c r="PL73" s="334"/>
      <c r="PM73" s="334"/>
      <c r="PN73" s="334"/>
      <c r="PO73" s="334"/>
      <c r="PP73" s="334"/>
      <c r="PQ73" s="334"/>
      <c r="PR73" s="334"/>
      <c r="PS73" s="334"/>
      <c r="PT73" s="334"/>
      <c r="PU73" s="334"/>
      <c r="PV73" s="334"/>
      <c r="PW73" s="334"/>
      <c r="PX73" s="334"/>
      <c r="PY73" s="334"/>
      <c r="PZ73" s="334"/>
      <c r="QA73" s="334"/>
      <c r="QB73" s="334"/>
      <c r="QC73" s="334"/>
      <c r="QD73" s="334"/>
      <c r="QE73" s="334"/>
      <c r="QF73" s="334"/>
      <c r="QG73" s="334"/>
      <c r="QH73" s="334"/>
      <c r="QI73" s="334"/>
      <c r="QJ73" s="334"/>
      <c r="QK73" s="334"/>
      <c r="QL73" s="334"/>
      <c r="QM73" s="334"/>
      <c r="QN73" s="334"/>
      <c r="QO73" s="334"/>
      <c r="QP73" s="334"/>
      <c r="QQ73" s="334"/>
      <c r="QR73" s="334"/>
      <c r="QS73" s="334"/>
      <c r="QT73" s="334"/>
      <c r="QU73" s="334"/>
      <c r="QV73" s="334"/>
      <c r="QW73" s="334"/>
      <c r="QX73" s="334"/>
      <c r="QY73" s="334"/>
      <c r="QZ73" s="334"/>
      <c r="RA73" s="334"/>
      <c r="RB73" s="334"/>
      <c r="RC73" s="334"/>
      <c r="RD73" s="334"/>
      <c r="RE73" s="334"/>
      <c r="RF73" s="334"/>
      <c r="RG73" s="334"/>
      <c r="RH73" s="334"/>
      <c r="RI73" s="334"/>
      <c r="RJ73" s="334"/>
      <c r="RK73" s="334"/>
      <c r="RL73" s="334"/>
      <c r="RM73" s="334"/>
      <c r="RN73" s="334"/>
      <c r="RO73" s="334"/>
      <c r="RP73" s="334"/>
      <c r="RQ73" s="334"/>
      <c r="RR73" s="334"/>
      <c r="RS73" s="334"/>
      <c r="RT73" s="334"/>
      <c r="RU73" s="334"/>
      <c r="RV73" s="334"/>
      <c r="RW73" s="334"/>
      <c r="RX73" s="334"/>
      <c r="RY73" s="334"/>
      <c r="RZ73" s="334"/>
      <c r="SA73" s="334"/>
      <c r="SB73" s="334"/>
      <c r="SC73" s="334"/>
      <c r="SD73" s="334"/>
      <c r="SE73" s="334"/>
      <c r="SF73" s="334"/>
      <c r="SG73" s="334"/>
      <c r="SH73" s="334"/>
      <c r="SI73" s="334"/>
      <c r="SJ73" s="334"/>
      <c r="SK73" s="334"/>
      <c r="SL73" s="334"/>
      <c r="SM73" s="334"/>
      <c r="SN73" s="334"/>
      <c r="SO73" s="334"/>
      <c r="SP73" s="334"/>
      <c r="SQ73" s="334"/>
      <c r="SR73" s="334"/>
      <c r="SS73" s="334"/>
      <c r="ST73" s="334"/>
      <c r="SU73" s="334"/>
      <c r="SV73" s="334"/>
      <c r="SW73" s="334"/>
      <c r="SX73" s="334"/>
      <c r="SY73" s="334"/>
      <c r="SZ73" s="334"/>
      <c r="TA73" s="334"/>
      <c r="TB73" s="334"/>
      <c r="TC73" s="334"/>
      <c r="TD73" s="334"/>
      <c r="TE73" s="334"/>
      <c r="TF73" s="334"/>
      <c r="TG73" s="334"/>
      <c r="TH73" s="334"/>
      <c r="TI73" s="334"/>
      <c r="TJ73" s="334"/>
      <c r="TK73" s="334"/>
      <c r="TL73" s="334"/>
      <c r="TM73" s="334"/>
      <c r="TN73" s="334"/>
      <c r="TO73" s="334"/>
      <c r="TP73" s="334"/>
      <c r="TQ73" s="334"/>
      <c r="TR73" s="334"/>
      <c r="TS73" s="334"/>
      <c r="TT73" s="334"/>
      <c r="TU73" s="334"/>
      <c r="TV73" s="334"/>
      <c r="TW73" s="334"/>
      <c r="TX73" s="334"/>
      <c r="TY73" s="334"/>
      <c r="TZ73" s="334"/>
      <c r="UA73" s="334"/>
      <c r="UB73" s="334"/>
      <c r="UC73" s="334"/>
      <c r="UD73" s="334"/>
      <c r="UE73" s="334"/>
      <c r="UF73" s="334"/>
      <c r="UG73" s="334"/>
      <c r="UH73" s="334"/>
      <c r="UI73" s="334"/>
      <c r="UJ73" s="334"/>
      <c r="UK73" s="334"/>
      <c r="UL73" s="334"/>
      <c r="UM73" s="334"/>
      <c r="UN73" s="334"/>
      <c r="UO73" s="334"/>
      <c r="UP73" s="334"/>
      <c r="UQ73" s="334"/>
      <c r="UR73" s="334"/>
      <c r="US73" s="334"/>
      <c r="UT73" s="334"/>
      <c r="UU73" s="334"/>
      <c r="UV73" s="334"/>
      <c r="UW73" s="334"/>
      <c r="UX73" s="334"/>
      <c r="UY73" s="334"/>
      <c r="UZ73" s="334"/>
      <c r="VA73" s="334"/>
      <c r="VB73" s="334"/>
      <c r="VC73" s="334"/>
      <c r="VD73" s="334"/>
      <c r="VE73" s="334"/>
      <c r="VF73" s="334"/>
      <c r="VG73" s="334"/>
      <c r="VH73" s="334"/>
      <c r="VI73" s="334"/>
      <c r="VJ73" s="334"/>
      <c r="VK73" s="334"/>
      <c r="VL73" s="334"/>
      <c r="VM73" s="334"/>
      <c r="VN73" s="334"/>
      <c r="VO73" s="334"/>
      <c r="VP73" s="334"/>
      <c r="VQ73" s="334"/>
      <c r="VR73" s="334"/>
      <c r="VS73" s="334"/>
      <c r="VT73" s="334"/>
      <c r="VU73" s="334"/>
      <c r="VV73" s="334"/>
      <c r="VW73" s="334"/>
      <c r="VX73" s="334"/>
      <c r="VY73" s="334"/>
      <c r="VZ73" s="334"/>
      <c r="WA73" s="334"/>
      <c r="WB73" s="334"/>
      <c r="WC73" s="334"/>
      <c r="WD73" s="334"/>
      <c r="WE73" s="334"/>
      <c r="WF73" s="334"/>
      <c r="WG73" s="334"/>
      <c r="WH73" s="334"/>
      <c r="WI73" s="334"/>
      <c r="WJ73" s="334"/>
      <c r="WK73" s="334"/>
      <c r="WL73" s="334"/>
      <c r="WM73" s="334"/>
      <c r="WN73" s="334"/>
      <c r="WO73" s="334"/>
      <c r="WP73" s="334"/>
      <c r="WQ73" s="334"/>
      <c r="WR73" s="334"/>
      <c r="WS73" s="334"/>
      <c r="WT73" s="334"/>
      <c r="WU73" s="334"/>
      <c r="WV73" s="334"/>
      <c r="WW73" s="334"/>
      <c r="WX73" s="334"/>
      <c r="WY73" s="334"/>
      <c r="WZ73" s="334"/>
      <c r="XA73" s="334"/>
      <c r="XB73" s="334"/>
      <c r="XC73" s="334"/>
      <c r="XD73" s="334"/>
      <c r="XE73" s="334"/>
      <c r="XF73" s="334"/>
      <c r="XG73" s="334"/>
      <c r="XH73" s="334"/>
      <c r="XI73" s="334"/>
      <c r="XJ73" s="334"/>
      <c r="XK73" s="334"/>
      <c r="XL73" s="334"/>
      <c r="XM73" s="334"/>
      <c r="XN73" s="334"/>
      <c r="XO73" s="334"/>
      <c r="XP73" s="334"/>
      <c r="XQ73" s="334"/>
      <c r="XR73" s="334"/>
      <c r="XS73" s="334"/>
      <c r="XT73" s="334"/>
      <c r="XU73" s="334"/>
      <c r="XV73" s="334"/>
      <c r="XW73" s="334"/>
      <c r="XX73" s="334"/>
      <c r="XY73" s="334"/>
      <c r="XZ73" s="334"/>
      <c r="YA73" s="334"/>
      <c r="YB73" s="334"/>
      <c r="YC73" s="334"/>
      <c r="YD73" s="334"/>
      <c r="YE73" s="334"/>
      <c r="YF73" s="334"/>
      <c r="YG73" s="334"/>
      <c r="YH73" s="334"/>
      <c r="YI73" s="334"/>
      <c r="YJ73" s="334"/>
      <c r="YK73" s="334"/>
      <c r="YL73" s="334"/>
      <c r="YM73" s="334"/>
      <c r="YN73" s="334"/>
      <c r="YO73" s="334"/>
      <c r="YP73" s="334"/>
      <c r="YQ73" s="334"/>
      <c r="YR73" s="334"/>
      <c r="YS73" s="334"/>
      <c r="YT73" s="334"/>
      <c r="YU73" s="334"/>
      <c r="YV73" s="334"/>
      <c r="YW73" s="334"/>
      <c r="YX73" s="334"/>
      <c r="YY73" s="334"/>
      <c r="YZ73" s="334"/>
      <c r="ZA73" s="334"/>
      <c r="ZB73" s="334"/>
      <c r="ZC73" s="334"/>
      <c r="ZD73" s="334"/>
      <c r="ZE73" s="334"/>
      <c r="ZF73" s="334"/>
      <c r="ZG73" s="334"/>
      <c r="ZH73" s="334"/>
      <c r="ZI73" s="334"/>
      <c r="ZJ73" s="334"/>
      <c r="ZK73" s="334"/>
      <c r="ZL73" s="334"/>
      <c r="ZM73" s="334"/>
      <c r="ZN73" s="334"/>
      <c r="ZO73" s="334"/>
      <c r="ZP73" s="334"/>
      <c r="ZQ73" s="334"/>
      <c r="ZR73" s="334"/>
      <c r="ZS73" s="334"/>
      <c r="ZT73" s="334"/>
      <c r="ZU73" s="334"/>
      <c r="ZV73" s="334"/>
      <c r="ZW73" s="334"/>
      <c r="ZX73" s="334"/>
      <c r="ZY73" s="334"/>
      <c r="ZZ73" s="334"/>
      <c r="AAA73" s="334"/>
      <c r="AAB73" s="334"/>
      <c r="AAC73" s="334"/>
      <c r="AAD73" s="334"/>
      <c r="AAE73" s="334"/>
      <c r="AAF73" s="334"/>
      <c r="AAG73" s="334"/>
      <c r="AAH73" s="334"/>
      <c r="AAI73" s="334"/>
      <c r="AAJ73" s="334"/>
      <c r="AAK73" s="334"/>
      <c r="AAL73" s="334"/>
      <c r="AAM73" s="334"/>
      <c r="AAN73" s="334"/>
      <c r="AAO73" s="334"/>
      <c r="AAP73" s="334"/>
      <c r="AAQ73" s="334"/>
      <c r="AAR73" s="334"/>
      <c r="AAS73" s="334"/>
      <c r="AAT73" s="334"/>
      <c r="AAU73" s="334"/>
      <c r="AAV73" s="334"/>
      <c r="AAW73" s="334"/>
      <c r="AAX73" s="334"/>
      <c r="AAY73" s="334"/>
      <c r="AAZ73" s="334"/>
      <c r="ABA73" s="334"/>
      <c r="ABB73" s="334"/>
      <c r="ABC73" s="334"/>
      <c r="ABD73" s="334"/>
      <c r="ABE73" s="334"/>
      <c r="ABF73" s="334"/>
      <c r="ABG73" s="334"/>
      <c r="ABH73" s="334"/>
      <c r="ABI73" s="334"/>
      <c r="ABJ73" s="334"/>
      <c r="ABK73" s="334"/>
      <c r="ABL73" s="334"/>
      <c r="ABM73" s="334"/>
      <c r="ABN73" s="334"/>
      <c r="ABO73" s="334"/>
      <c r="ABP73" s="334"/>
      <c r="ABQ73" s="334"/>
      <c r="ABR73" s="334"/>
      <c r="ABS73" s="334"/>
      <c r="ABT73" s="334"/>
      <c r="ABU73" s="334"/>
      <c r="ABV73" s="334"/>
      <c r="ABW73" s="334"/>
      <c r="ABX73" s="334"/>
      <c r="ABY73" s="334"/>
      <c r="ABZ73" s="334"/>
      <c r="ACA73" s="334"/>
      <c r="ACB73" s="334"/>
      <c r="ACC73" s="334"/>
      <c r="ACD73" s="334"/>
      <c r="ACE73" s="334"/>
      <c r="ACF73" s="334"/>
      <c r="ACG73" s="334"/>
      <c r="ACH73" s="334"/>
      <c r="ACI73" s="334"/>
      <c r="ACJ73" s="334"/>
      <c r="ACK73" s="334"/>
      <c r="ACL73" s="334"/>
      <c r="ACM73" s="334"/>
      <c r="ACN73" s="334"/>
      <c r="ACO73" s="334"/>
      <c r="ACP73" s="334"/>
      <c r="ACQ73" s="334"/>
    </row>
    <row r="74" spans="1:771" x14ac:dyDescent="0.2">
      <c r="A74" s="1" t="s">
        <v>145</v>
      </c>
      <c r="B74" s="360">
        <f>+B73-B75</f>
        <v>13111874.999999996</v>
      </c>
      <c r="C74" s="348"/>
      <c r="D74" s="348"/>
      <c r="E74" s="348"/>
      <c r="F74" s="348"/>
      <c r="G74" s="348"/>
      <c r="H74" s="348"/>
      <c r="I74" s="348"/>
      <c r="J74" s="348"/>
      <c r="K74" s="348"/>
      <c r="L74" s="348"/>
      <c r="M74" s="349"/>
      <c r="N74" s="347"/>
      <c r="O74" s="348"/>
      <c r="P74" s="348"/>
      <c r="Q74" s="348"/>
      <c r="R74" s="347"/>
      <c r="S74" s="348"/>
      <c r="T74" s="348"/>
      <c r="U74" s="348"/>
      <c r="V74" s="348"/>
      <c r="W74" s="348"/>
      <c r="X74" s="348"/>
      <c r="Y74" s="348"/>
      <c r="Z74" s="348"/>
      <c r="AA74" s="348"/>
      <c r="AB74" s="348"/>
      <c r="AC74" s="349"/>
      <c r="AD74" s="334"/>
      <c r="AE74" s="334"/>
      <c r="AF74" s="334"/>
      <c r="AG74" s="334"/>
      <c r="AH74" s="334"/>
      <c r="AI74" s="334"/>
      <c r="AJ74" s="334"/>
      <c r="AK74" s="334"/>
      <c r="AL74" s="334"/>
      <c r="AM74" s="334"/>
      <c r="AN74" s="334"/>
      <c r="AO74" s="334"/>
      <c r="AP74" s="335"/>
      <c r="AQ74" s="334"/>
      <c r="AR74" s="334"/>
      <c r="AS74" s="334"/>
      <c r="AT74" s="334"/>
      <c r="AU74" s="334"/>
      <c r="AV74" s="334"/>
      <c r="AW74" s="334"/>
      <c r="AX74" s="334"/>
      <c r="AY74" s="334"/>
      <c r="AZ74" s="334"/>
      <c r="BA74" s="334"/>
      <c r="BB74" s="334"/>
      <c r="BC74" s="334"/>
      <c r="BD74" s="334"/>
      <c r="BE74" s="334"/>
      <c r="BF74" s="334"/>
      <c r="BG74" s="334"/>
      <c r="BH74" s="334"/>
      <c r="BI74" s="334"/>
      <c r="BJ74" s="334"/>
      <c r="BK74" s="334"/>
      <c r="BL74" s="334"/>
      <c r="BM74" s="334"/>
      <c r="BN74" s="336"/>
      <c r="BO74" s="335"/>
      <c r="BP74" s="334"/>
      <c r="BQ74" s="334"/>
      <c r="BR74" s="334"/>
      <c r="BS74" s="334"/>
      <c r="BT74" s="334"/>
      <c r="BU74" s="334"/>
      <c r="BV74" s="334"/>
      <c r="BW74" s="334"/>
      <c r="BX74" s="334"/>
      <c r="BY74" s="334"/>
      <c r="BZ74" s="334"/>
      <c r="CA74" s="334"/>
      <c r="CB74" s="334"/>
      <c r="CC74" s="334"/>
      <c r="CD74" s="334"/>
      <c r="CE74" s="334"/>
      <c r="CF74" s="334"/>
      <c r="CG74" s="334"/>
      <c r="CH74" s="334"/>
      <c r="CI74" s="334"/>
      <c r="CJ74" s="334"/>
      <c r="CK74" s="334"/>
      <c r="CL74" s="334"/>
      <c r="CM74" s="337"/>
      <c r="CN74" s="334"/>
      <c r="CO74" s="334"/>
      <c r="CP74" s="334"/>
      <c r="CQ74" s="334"/>
      <c r="CR74" s="334"/>
      <c r="CS74" s="334"/>
      <c r="CT74" s="335"/>
      <c r="CU74" s="334"/>
      <c r="CV74" s="334"/>
      <c r="CW74" s="334"/>
      <c r="CX74" s="334"/>
      <c r="CY74" s="334"/>
      <c r="CZ74" s="334"/>
      <c r="DA74" s="334"/>
      <c r="DB74" s="334"/>
      <c r="DC74" s="334"/>
      <c r="DD74" s="334"/>
      <c r="DE74" s="334"/>
      <c r="DF74" s="334"/>
      <c r="DG74" s="334"/>
      <c r="DH74" s="334"/>
      <c r="DI74" s="334"/>
      <c r="DJ74" s="334"/>
      <c r="DK74" s="334"/>
      <c r="DL74" s="334"/>
      <c r="DM74" s="334"/>
      <c r="DN74" s="334"/>
      <c r="DO74" s="334"/>
      <c r="DP74" s="334"/>
      <c r="DQ74" s="334"/>
      <c r="DR74" s="337"/>
      <c r="DS74" s="334"/>
      <c r="DT74" s="334"/>
      <c r="DU74" s="334"/>
      <c r="DV74" s="335"/>
      <c r="DW74" s="334"/>
      <c r="DX74" s="334"/>
      <c r="DY74" s="334"/>
      <c r="DZ74" s="334"/>
      <c r="EA74" s="334"/>
      <c r="EB74" s="334"/>
      <c r="EC74" s="334"/>
      <c r="ED74" s="334"/>
      <c r="EE74" s="334"/>
      <c r="EF74" s="334"/>
      <c r="EG74" s="334"/>
      <c r="EH74" s="334"/>
      <c r="EI74" s="334"/>
      <c r="EJ74" s="334"/>
      <c r="EK74" s="334"/>
      <c r="EL74" s="334"/>
      <c r="EM74" s="334"/>
      <c r="EN74" s="334"/>
      <c r="EO74" s="334"/>
      <c r="EP74" s="334"/>
      <c r="EQ74" s="334"/>
      <c r="ER74" s="334"/>
      <c r="ES74" s="334"/>
      <c r="ET74" s="337"/>
      <c r="EU74" s="334"/>
      <c r="EV74" s="334"/>
      <c r="EW74" s="334"/>
      <c r="EX74" s="334"/>
      <c r="EY74" s="334"/>
      <c r="EZ74" s="334"/>
      <c r="FA74" s="335"/>
      <c r="FB74" s="334"/>
      <c r="FC74" s="334"/>
      <c r="FD74" s="334"/>
      <c r="FE74" s="334"/>
      <c r="FF74" s="334"/>
      <c r="FG74" s="334"/>
      <c r="FH74" s="334"/>
      <c r="FI74" s="334"/>
      <c r="FJ74" s="334"/>
      <c r="FK74" s="334"/>
      <c r="FL74" s="334"/>
      <c r="FM74" s="334"/>
      <c r="FN74" s="334"/>
      <c r="FO74" s="334"/>
      <c r="FP74" s="334"/>
      <c r="FQ74" s="334"/>
      <c r="FR74" s="334"/>
      <c r="FS74" s="334"/>
      <c r="FT74" s="334"/>
      <c r="FU74" s="334"/>
      <c r="FV74" s="334"/>
      <c r="FW74" s="334"/>
      <c r="FX74" s="334"/>
      <c r="FY74" s="337"/>
      <c r="FZ74" s="334"/>
      <c r="GA74" s="334"/>
      <c r="GB74" s="334"/>
      <c r="GC74" s="334"/>
      <c r="GD74" s="334"/>
      <c r="GE74" s="335"/>
      <c r="GF74" s="334"/>
      <c r="GG74" s="334"/>
      <c r="GH74" s="334"/>
      <c r="GI74" s="334"/>
      <c r="GJ74" s="334"/>
      <c r="GK74" s="334"/>
      <c r="GL74" s="334"/>
      <c r="GM74" s="334"/>
      <c r="GN74" s="334"/>
      <c r="GO74" s="334"/>
      <c r="GP74" s="334"/>
      <c r="GQ74" s="334"/>
      <c r="GR74" s="334"/>
      <c r="GS74" s="334"/>
      <c r="GT74" s="334"/>
      <c r="GU74" s="334"/>
      <c r="GV74" s="334"/>
      <c r="GW74" s="334"/>
      <c r="GX74" s="334"/>
      <c r="GY74" s="334"/>
      <c r="GZ74" s="334"/>
      <c r="HA74" s="334"/>
      <c r="HB74" s="334"/>
      <c r="HC74" s="337"/>
      <c r="HD74" s="334"/>
      <c r="HE74" s="334"/>
      <c r="HF74" s="334"/>
      <c r="HG74" s="334"/>
      <c r="HH74" s="334"/>
      <c r="HI74" s="344"/>
      <c r="HJ74" s="335"/>
      <c r="HK74" s="334"/>
      <c r="HL74" s="334"/>
      <c r="HM74" s="334"/>
      <c r="HN74" s="334"/>
      <c r="HO74" s="334"/>
      <c r="HP74" s="334"/>
      <c r="HQ74" s="334"/>
      <c r="HR74" s="334"/>
      <c r="HS74" s="334"/>
      <c r="HT74" s="334"/>
      <c r="HU74" s="334"/>
      <c r="HV74" s="334"/>
      <c r="HW74" s="334"/>
      <c r="HX74" s="334"/>
      <c r="HY74" s="334"/>
      <c r="HZ74" s="334"/>
      <c r="IA74" s="334"/>
      <c r="IB74" s="334"/>
      <c r="IC74" s="334"/>
      <c r="ID74" s="334"/>
      <c r="IE74" s="334"/>
      <c r="IF74" s="334"/>
      <c r="IG74" s="334"/>
      <c r="IH74" s="337"/>
      <c r="II74" s="334"/>
      <c r="IJ74" s="334"/>
      <c r="IK74" s="334"/>
      <c r="IL74" s="334"/>
      <c r="IM74" s="334"/>
      <c r="IN74" s="335"/>
      <c r="IO74" s="334"/>
      <c r="IP74" s="334"/>
      <c r="IQ74" s="334"/>
      <c r="IR74" s="334"/>
      <c r="IS74" s="334"/>
      <c r="IT74" s="334"/>
      <c r="IU74" s="334"/>
      <c r="IV74" s="334"/>
      <c r="IW74" s="334"/>
      <c r="IX74" s="334"/>
      <c r="IY74" s="334"/>
      <c r="IZ74" s="334"/>
      <c r="JA74" s="334"/>
      <c r="JB74" s="334"/>
      <c r="JC74" s="334"/>
      <c r="JD74" s="334"/>
      <c r="JE74" s="334"/>
      <c r="JF74" s="334"/>
      <c r="JG74" s="334"/>
      <c r="JH74" s="334"/>
      <c r="JI74" s="334"/>
      <c r="JJ74" s="334"/>
      <c r="JK74" s="334"/>
      <c r="JL74" s="337"/>
      <c r="JM74" s="334"/>
      <c r="JN74" s="334"/>
      <c r="JO74" s="334"/>
      <c r="JP74" s="334"/>
      <c r="JQ74" s="334"/>
      <c r="JR74" s="344"/>
      <c r="JS74" s="335"/>
      <c r="JT74" s="334"/>
      <c r="JU74" s="334"/>
      <c r="JV74" s="334"/>
      <c r="JW74" s="334"/>
      <c r="JX74" s="334"/>
      <c r="JY74" s="334"/>
      <c r="JZ74" s="334"/>
      <c r="KA74" s="334"/>
      <c r="KB74" s="334"/>
      <c r="KC74" s="334"/>
      <c r="KD74" s="334"/>
      <c r="KE74" s="334"/>
      <c r="KF74" s="334"/>
      <c r="KG74" s="334"/>
      <c r="KH74" s="334"/>
      <c r="KI74" s="334"/>
      <c r="KJ74" s="334"/>
      <c r="KK74" s="334"/>
      <c r="KL74" s="334"/>
      <c r="KM74" s="334"/>
      <c r="KN74" s="334"/>
      <c r="KO74" s="334"/>
      <c r="KP74" s="334"/>
      <c r="KQ74" s="337"/>
      <c r="KR74" s="334"/>
      <c r="KS74" s="334"/>
      <c r="KT74" s="334"/>
      <c r="KU74" s="334"/>
      <c r="KV74" s="334"/>
      <c r="KW74" s="344"/>
      <c r="KX74" s="335"/>
      <c r="KY74" s="334"/>
      <c r="KZ74" s="334"/>
      <c r="LA74" s="334"/>
      <c r="LB74" s="334"/>
      <c r="LC74" s="334"/>
      <c r="LD74" s="334"/>
      <c r="LE74" s="334"/>
      <c r="LF74" s="334"/>
      <c r="LG74" s="334"/>
      <c r="LH74" s="334"/>
      <c r="LI74" s="334"/>
      <c r="LJ74" s="334"/>
      <c r="LK74" s="334"/>
      <c r="LL74" s="334"/>
      <c r="LM74" s="334"/>
      <c r="LN74" s="334"/>
      <c r="LO74" s="334"/>
      <c r="LP74" s="334"/>
      <c r="LQ74" s="334"/>
      <c r="LR74" s="334"/>
      <c r="LS74" s="334"/>
      <c r="LT74" s="334"/>
      <c r="LU74" s="334"/>
      <c r="LV74" s="337"/>
      <c r="LW74" s="334"/>
      <c r="LX74" s="334"/>
      <c r="LY74" s="334"/>
      <c r="LZ74" s="334"/>
      <c r="MA74" s="334"/>
      <c r="MB74" s="335"/>
      <c r="MC74" s="334"/>
      <c r="MD74" s="334"/>
      <c r="ME74" s="334"/>
      <c r="MF74" s="334"/>
      <c r="MG74" s="334"/>
      <c r="MH74" s="334"/>
      <c r="MI74" s="334"/>
      <c r="MJ74" s="334"/>
      <c r="MK74" s="334"/>
      <c r="ML74" s="334"/>
      <c r="MM74" s="334"/>
      <c r="MN74" s="334"/>
      <c r="MO74" s="334"/>
      <c r="MP74" s="334"/>
      <c r="MQ74" s="334"/>
      <c r="MR74" s="334"/>
      <c r="MS74" s="334"/>
      <c r="MT74" s="334"/>
      <c r="MU74" s="334"/>
      <c r="MV74" s="334"/>
      <c r="MW74" s="334"/>
      <c r="MX74" s="334"/>
      <c r="MY74" s="334"/>
      <c r="MZ74" s="337"/>
      <c r="NA74" s="334"/>
      <c r="NB74" s="334"/>
      <c r="NC74" s="334"/>
      <c r="ND74" s="334"/>
      <c r="NE74" s="334"/>
      <c r="NF74" s="334"/>
      <c r="NG74" s="335"/>
      <c r="NH74" s="334"/>
      <c r="NI74" s="334"/>
      <c r="NJ74" s="334"/>
      <c r="NK74" s="334"/>
      <c r="NL74" s="334"/>
      <c r="NM74" s="334"/>
      <c r="NN74" s="334"/>
      <c r="NO74" s="334"/>
      <c r="NP74" s="334"/>
      <c r="NQ74" s="334"/>
      <c r="NR74" s="334"/>
      <c r="NS74" s="334"/>
      <c r="NT74" s="334"/>
      <c r="NU74" s="334"/>
      <c r="NV74" s="334"/>
      <c r="NW74" s="334"/>
      <c r="NX74" s="334"/>
      <c r="NY74" s="334"/>
      <c r="NZ74" s="334"/>
      <c r="OA74" s="334"/>
      <c r="OB74" s="334"/>
      <c r="OC74" s="334"/>
      <c r="OD74" s="334"/>
      <c r="OE74" s="337"/>
      <c r="OF74" s="334"/>
      <c r="OG74" s="334"/>
      <c r="OH74" s="334"/>
      <c r="OI74" s="334"/>
      <c r="OJ74" s="334"/>
      <c r="OK74" s="334"/>
      <c r="OL74" s="334"/>
      <c r="OM74" s="334"/>
      <c r="ON74" s="334"/>
      <c r="OO74" s="334"/>
      <c r="OP74" s="344"/>
      <c r="OQ74" s="334"/>
      <c r="OR74" s="334"/>
      <c r="OS74" s="334"/>
      <c r="OT74" s="334"/>
      <c r="OU74" s="334"/>
      <c r="OV74" s="334"/>
      <c r="OW74" s="334"/>
      <c r="OX74" s="334"/>
      <c r="OY74" s="334"/>
      <c r="OZ74" s="334"/>
      <c r="PA74" s="334"/>
      <c r="PB74" s="334"/>
      <c r="PC74" s="334"/>
      <c r="PD74" s="334"/>
      <c r="PE74" s="334"/>
      <c r="PF74" s="334"/>
      <c r="PG74" s="334"/>
      <c r="PH74" s="334"/>
      <c r="PI74" s="334"/>
      <c r="PJ74" s="334"/>
      <c r="PK74" s="334"/>
      <c r="PL74" s="334"/>
      <c r="PM74" s="334"/>
      <c r="PN74" s="334"/>
      <c r="PO74" s="334"/>
      <c r="PP74" s="334"/>
      <c r="PQ74" s="334"/>
      <c r="PR74" s="334"/>
      <c r="PS74" s="334"/>
      <c r="PT74" s="334"/>
      <c r="PU74" s="334"/>
      <c r="PV74" s="334"/>
      <c r="PW74" s="334"/>
      <c r="PX74" s="334"/>
      <c r="PY74" s="334"/>
      <c r="PZ74" s="334"/>
      <c r="QA74" s="334"/>
      <c r="QB74" s="334"/>
      <c r="QC74" s="334"/>
      <c r="QD74" s="334"/>
      <c r="QE74" s="334"/>
      <c r="QF74" s="334"/>
      <c r="QG74" s="334"/>
      <c r="QH74" s="334"/>
      <c r="QI74" s="334"/>
      <c r="QJ74" s="334"/>
      <c r="QK74" s="334"/>
      <c r="QL74" s="334"/>
      <c r="QM74" s="334"/>
      <c r="QN74" s="334"/>
      <c r="QO74" s="334"/>
      <c r="QP74" s="334"/>
      <c r="QQ74" s="334"/>
      <c r="QR74" s="334"/>
      <c r="QS74" s="334"/>
      <c r="QT74" s="334"/>
      <c r="QU74" s="334"/>
      <c r="QV74" s="334"/>
      <c r="QW74" s="334"/>
      <c r="QX74" s="334"/>
      <c r="QY74" s="334"/>
      <c r="QZ74" s="334"/>
      <c r="RA74" s="334"/>
      <c r="RB74" s="334"/>
      <c r="RC74" s="334"/>
      <c r="RD74" s="334"/>
      <c r="RE74" s="334"/>
      <c r="RF74" s="334"/>
      <c r="RG74" s="334"/>
      <c r="RH74" s="334"/>
      <c r="RI74" s="334"/>
      <c r="RJ74" s="334"/>
      <c r="RK74" s="334"/>
      <c r="RL74" s="334"/>
      <c r="RM74" s="334"/>
      <c r="RN74" s="334"/>
      <c r="RO74" s="334"/>
      <c r="RP74" s="334"/>
      <c r="RQ74" s="334"/>
      <c r="RR74" s="334"/>
      <c r="RS74" s="334"/>
      <c r="RT74" s="334"/>
      <c r="RU74" s="334"/>
      <c r="RV74" s="334"/>
      <c r="RW74" s="334"/>
      <c r="RX74" s="334"/>
      <c r="RY74" s="334"/>
      <c r="RZ74" s="334"/>
      <c r="SA74" s="334"/>
      <c r="SB74" s="334"/>
      <c r="SC74" s="334"/>
      <c r="SD74" s="334"/>
      <c r="SE74" s="334"/>
      <c r="SF74" s="334"/>
      <c r="SG74" s="334"/>
      <c r="SH74" s="334"/>
      <c r="SI74" s="334"/>
      <c r="SJ74" s="334"/>
      <c r="SK74" s="334"/>
      <c r="SL74" s="334"/>
      <c r="SM74" s="334"/>
      <c r="SN74" s="334"/>
      <c r="SO74" s="334"/>
      <c r="SP74" s="334"/>
      <c r="SQ74" s="334"/>
      <c r="SR74" s="334"/>
      <c r="SS74" s="334"/>
      <c r="ST74" s="334"/>
      <c r="SU74" s="334"/>
      <c r="SV74" s="334"/>
      <c r="SW74" s="334"/>
      <c r="SX74" s="334"/>
      <c r="SY74" s="334"/>
      <c r="SZ74" s="334"/>
      <c r="TA74" s="334"/>
      <c r="TB74" s="334"/>
      <c r="TC74" s="334"/>
      <c r="TD74" s="334"/>
      <c r="TE74" s="334"/>
      <c r="TF74" s="334"/>
      <c r="TG74" s="334"/>
      <c r="TH74" s="334"/>
      <c r="TI74" s="334"/>
      <c r="TJ74" s="334"/>
      <c r="TK74" s="334"/>
      <c r="TL74" s="334"/>
      <c r="TM74" s="334"/>
      <c r="TN74" s="334"/>
      <c r="TO74" s="334"/>
      <c r="TP74" s="334"/>
      <c r="TQ74" s="334"/>
      <c r="TR74" s="334"/>
      <c r="TS74" s="334"/>
      <c r="TT74" s="334"/>
      <c r="TU74" s="334"/>
      <c r="TV74" s="334"/>
      <c r="TW74" s="334"/>
      <c r="TX74" s="334"/>
      <c r="TY74" s="334"/>
      <c r="TZ74" s="334"/>
      <c r="UA74" s="334"/>
      <c r="UB74" s="334"/>
      <c r="UC74" s="334"/>
      <c r="UD74" s="334"/>
      <c r="UE74" s="334"/>
      <c r="UF74" s="334"/>
      <c r="UG74" s="334"/>
      <c r="UH74" s="334"/>
      <c r="UI74" s="334"/>
      <c r="UJ74" s="334"/>
      <c r="UK74" s="334"/>
      <c r="UL74" s="334"/>
      <c r="UM74" s="334"/>
      <c r="UN74" s="334"/>
      <c r="UO74" s="334"/>
      <c r="UP74" s="334"/>
      <c r="UQ74" s="334"/>
      <c r="UR74" s="334"/>
      <c r="US74" s="334"/>
      <c r="UT74" s="334"/>
      <c r="UU74" s="334"/>
      <c r="UV74" s="334"/>
      <c r="UW74" s="334"/>
      <c r="UX74" s="334"/>
      <c r="UY74" s="334"/>
      <c r="UZ74" s="334"/>
      <c r="VA74" s="334"/>
      <c r="VB74" s="334"/>
      <c r="VC74" s="334"/>
      <c r="VD74" s="334"/>
      <c r="VE74" s="334"/>
      <c r="VF74" s="334"/>
      <c r="VG74" s="334"/>
      <c r="VH74" s="334"/>
      <c r="VI74" s="334"/>
      <c r="VJ74" s="334"/>
      <c r="VK74" s="334"/>
      <c r="VL74" s="334"/>
      <c r="VM74" s="334"/>
      <c r="VN74" s="334"/>
      <c r="VO74" s="334"/>
      <c r="VP74" s="334"/>
      <c r="VQ74" s="334"/>
      <c r="VR74" s="334"/>
      <c r="VS74" s="334"/>
      <c r="VT74" s="334"/>
      <c r="VU74" s="334"/>
      <c r="VV74" s="334"/>
      <c r="VW74" s="334"/>
      <c r="VX74" s="334"/>
      <c r="VY74" s="334"/>
      <c r="VZ74" s="334"/>
      <c r="WA74" s="334"/>
      <c r="WB74" s="334"/>
      <c r="WC74" s="334"/>
      <c r="WD74" s="334"/>
      <c r="WE74" s="334"/>
      <c r="WF74" s="334"/>
      <c r="WG74" s="334"/>
      <c r="WH74" s="334"/>
      <c r="WI74" s="334"/>
      <c r="WJ74" s="334"/>
      <c r="WK74" s="334"/>
      <c r="WL74" s="334"/>
      <c r="WM74" s="334"/>
      <c r="WN74" s="334"/>
      <c r="WO74" s="334"/>
      <c r="WP74" s="334"/>
      <c r="WQ74" s="334"/>
      <c r="WR74" s="334"/>
      <c r="WS74" s="334"/>
      <c r="WT74" s="334"/>
      <c r="WU74" s="334"/>
      <c r="WV74" s="334"/>
      <c r="WW74" s="334"/>
      <c r="WX74" s="334"/>
      <c r="WY74" s="334"/>
      <c r="WZ74" s="334"/>
      <c r="XA74" s="334"/>
      <c r="XB74" s="334"/>
      <c r="XC74" s="334"/>
      <c r="XD74" s="334"/>
      <c r="XE74" s="334"/>
      <c r="XF74" s="334"/>
      <c r="XG74" s="334"/>
      <c r="XH74" s="334"/>
      <c r="XI74" s="334"/>
      <c r="XJ74" s="334"/>
      <c r="XK74" s="334"/>
      <c r="XL74" s="334"/>
      <c r="XM74" s="334"/>
      <c r="XN74" s="334"/>
      <c r="XO74" s="334"/>
      <c r="XP74" s="334"/>
      <c r="XQ74" s="334"/>
      <c r="XR74" s="334"/>
      <c r="XS74" s="334"/>
      <c r="XT74" s="334"/>
      <c r="XU74" s="334"/>
      <c r="XV74" s="334"/>
      <c r="XW74" s="334"/>
      <c r="XX74" s="334"/>
      <c r="XY74" s="334"/>
      <c r="XZ74" s="334"/>
      <c r="YA74" s="334"/>
      <c r="YB74" s="334"/>
      <c r="YC74" s="334"/>
      <c r="YD74" s="334"/>
      <c r="YE74" s="334"/>
      <c r="YF74" s="334"/>
      <c r="YG74" s="334"/>
      <c r="YH74" s="334"/>
      <c r="YI74" s="334"/>
      <c r="YJ74" s="334"/>
      <c r="YK74" s="334"/>
      <c r="YL74" s="334"/>
      <c r="YM74" s="334"/>
      <c r="YN74" s="334"/>
      <c r="YO74" s="334"/>
      <c r="YP74" s="334"/>
      <c r="YQ74" s="334"/>
      <c r="YR74" s="334"/>
      <c r="YS74" s="334"/>
      <c r="YT74" s="334"/>
      <c r="YU74" s="334"/>
      <c r="YV74" s="334"/>
      <c r="YW74" s="334"/>
      <c r="YX74" s="334"/>
      <c r="YY74" s="334"/>
      <c r="YZ74" s="334"/>
      <c r="ZA74" s="334"/>
      <c r="ZB74" s="334"/>
      <c r="ZC74" s="334"/>
      <c r="ZD74" s="334"/>
      <c r="ZE74" s="334"/>
      <c r="ZF74" s="334"/>
      <c r="ZG74" s="334"/>
      <c r="ZH74" s="334"/>
      <c r="ZI74" s="334"/>
      <c r="ZJ74" s="334"/>
      <c r="ZK74" s="334"/>
      <c r="ZL74" s="334"/>
      <c r="ZM74" s="334"/>
      <c r="ZN74" s="334"/>
      <c r="ZO74" s="334"/>
      <c r="ZP74" s="334"/>
      <c r="ZQ74" s="334"/>
      <c r="ZR74" s="334"/>
      <c r="ZS74" s="334"/>
      <c r="ZT74" s="334"/>
      <c r="ZU74" s="334"/>
      <c r="ZV74" s="334"/>
      <c r="ZW74" s="334"/>
      <c r="ZX74" s="334"/>
      <c r="ZY74" s="334"/>
      <c r="ZZ74" s="334"/>
      <c r="AAA74" s="334"/>
      <c r="AAB74" s="334"/>
      <c r="AAC74" s="334"/>
      <c r="AAD74" s="334"/>
      <c r="AAE74" s="334"/>
      <c r="AAF74" s="334"/>
      <c r="AAG74" s="334"/>
      <c r="AAH74" s="334"/>
      <c r="AAI74" s="334"/>
      <c r="AAJ74" s="334"/>
      <c r="AAK74" s="334"/>
      <c r="AAL74" s="334"/>
      <c r="AAM74" s="334"/>
      <c r="AAN74" s="334"/>
      <c r="AAO74" s="334"/>
      <c r="AAP74" s="334"/>
      <c r="AAQ74" s="334"/>
      <c r="AAR74" s="334"/>
      <c r="AAS74" s="334"/>
      <c r="AAT74" s="334"/>
      <c r="AAU74" s="334"/>
      <c r="AAV74" s="334"/>
      <c r="AAW74" s="334"/>
      <c r="AAX74" s="334"/>
      <c r="AAY74" s="334"/>
      <c r="AAZ74" s="334"/>
      <c r="ABA74" s="334"/>
      <c r="ABB74" s="334"/>
      <c r="ABC74" s="334"/>
      <c r="ABD74" s="334"/>
      <c r="ABE74" s="334"/>
      <c r="ABF74" s="334"/>
      <c r="ABG74" s="334"/>
      <c r="ABH74" s="334"/>
      <c r="ABI74" s="334"/>
      <c r="ABJ74" s="334"/>
      <c r="ABK74" s="334"/>
      <c r="ABL74" s="334"/>
      <c r="ABM74" s="334"/>
      <c r="ABN74" s="334"/>
      <c r="ABO74" s="334"/>
      <c r="ABP74" s="334"/>
      <c r="ABQ74" s="334"/>
      <c r="ABR74" s="334"/>
      <c r="ABS74" s="334"/>
      <c r="ABT74" s="334"/>
      <c r="ABU74" s="334"/>
      <c r="ABV74" s="334"/>
      <c r="ABW74" s="334"/>
      <c r="ABX74" s="334"/>
      <c r="ABY74" s="334"/>
      <c r="ABZ74" s="334"/>
      <c r="ACA74" s="334"/>
      <c r="ACB74" s="334"/>
      <c r="ACC74" s="334"/>
      <c r="ACD74" s="334"/>
      <c r="ACE74" s="334"/>
      <c r="ACF74" s="334"/>
      <c r="ACG74" s="334"/>
      <c r="ACH74" s="334"/>
      <c r="ACI74" s="334"/>
      <c r="ACJ74" s="334"/>
      <c r="ACK74" s="334"/>
      <c r="ACL74" s="334"/>
      <c r="ACM74" s="334"/>
      <c r="ACN74" s="334"/>
      <c r="ACO74" s="334"/>
      <c r="ACP74" s="334"/>
      <c r="ACQ74" s="334"/>
    </row>
    <row r="75" spans="1:771" x14ac:dyDescent="0.2">
      <c r="A75" s="1" t="s">
        <v>146</v>
      </c>
      <c r="B75" s="360">
        <f>+B73*'BUDGET DATA ENTRY'!B34/100</f>
        <v>16025624.999999993</v>
      </c>
      <c r="C75" s="348"/>
      <c r="D75" s="348"/>
      <c r="E75" s="348"/>
      <c r="F75" s="348"/>
      <c r="G75" s="348"/>
      <c r="H75" s="348"/>
      <c r="I75" s="348"/>
      <c r="J75" s="348"/>
      <c r="K75" s="348"/>
      <c r="L75" s="348"/>
      <c r="M75" s="349"/>
      <c r="N75" s="347"/>
      <c r="O75" s="348"/>
      <c r="P75" s="348"/>
      <c r="Q75" s="348"/>
      <c r="R75" s="347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9"/>
      <c r="AD75" s="334"/>
      <c r="AE75" s="334"/>
      <c r="AF75" s="334"/>
      <c r="AG75" s="334"/>
      <c r="AH75" s="334"/>
      <c r="AI75" s="334"/>
      <c r="AJ75" s="334"/>
      <c r="AK75" s="334"/>
      <c r="AL75" s="334"/>
      <c r="AM75" s="334"/>
      <c r="AN75" s="334"/>
      <c r="AO75" s="334"/>
      <c r="AP75" s="335"/>
      <c r="AQ75" s="334"/>
      <c r="AR75" s="334"/>
      <c r="AS75" s="334"/>
      <c r="AT75" s="334"/>
      <c r="AU75" s="334"/>
      <c r="AV75" s="334"/>
      <c r="AW75" s="334"/>
      <c r="AX75" s="334"/>
      <c r="AY75" s="334"/>
      <c r="AZ75" s="334"/>
      <c r="BA75" s="334"/>
      <c r="BB75" s="334"/>
      <c r="BC75" s="334"/>
      <c r="BD75" s="334"/>
      <c r="BE75" s="334"/>
      <c r="BF75" s="334"/>
      <c r="BG75" s="334"/>
      <c r="BH75" s="334"/>
      <c r="BI75" s="334"/>
      <c r="BJ75" s="334"/>
      <c r="BK75" s="334"/>
      <c r="BL75" s="334"/>
      <c r="BM75" s="334"/>
      <c r="BN75" s="336"/>
      <c r="BO75" s="335"/>
      <c r="BP75" s="334"/>
      <c r="BQ75" s="334"/>
      <c r="BR75" s="334"/>
      <c r="BS75" s="334"/>
      <c r="BT75" s="334"/>
      <c r="BU75" s="334"/>
      <c r="BV75" s="334"/>
      <c r="BW75" s="334"/>
      <c r="BX75" s="334"/>
      <c r="BY75" s="334"/>
      <c r="BZ75" s="334"/>
      <c r="CA75" s="334"/>
      <c r="CB75" s="334"/>
      <c r="CC75" s="334"/>
      <c r="CD75" s="334"/>
      <c r="CE75" s="334"/>
      <c r="CF75" s="334"/>
      <c r="CG75" s="334"/>
      <c r="CH75" s="334"/>
      <c r="CI75" s="334"/>
      <c r="CJ75" s="334"/>
      <c r="CK75" s="334"/>
      <c r="CL75" s="334"/>
      <c r="CM75" s="337"/>
      <c r="CN75" s="334"/>
      <c r="CO75" s="334"/>
      <c r="CP75" s="334"/>
      <c r="CQ75" s="334"/>
      <c r="CR75" s="334"/>
      <c r="CS75" s="334"/>
      <c r="CT75" s="335"/>
      <c r="CU75" s="334"/>
      <c r="CV75" s="334"/>
      <c r="CW75" s="334"/>
      <c r="CX75" s="334"/>
      <c r="CY75" s="334"/>
      <c r="CZ75" s="334"/>
      <c r="DA75" s="334"/>
      <c r="DB75" s="334"/>
      <c r="DC75" s="334"/>
      <c r="DD75" s="334"/>
      <c r="DE75" s="334"/>
      <c r="DF75" s="334"/>
      <c r="DG75" s="334"/>
      <c r="DH75" s="334"/>
      <c r="DI75" s="334"/>
      <c r="DJ75" s="334"/>
      <c r="DK75" s="334"/>
      <c r="DL75" s="334"/>
      <c r="DM75" s="334"/>
      <c r="DN75" s="334"/>
      <c r="DO75" s="334"/>
      <c r="DP75" s="334"/>
      <c r="DQ75" s="334"/>
      <c r="DR75" s="337"/>
      <c r="DS75" s="334"/>
      <c r="DT75" s="334"/>
      <c r="DU75" s="334"/>
      <c r="DV75" s="335"/>
      <c r="DW75" s="334"/>
      <c r="DX75" s="334"/>
      <c r="DY75" s="334"/>
      <c r="DZ75" s="334"/>
      <c r="EA75" s="334"/>
      <c r="EB75" s="334"/>
      <c r="EC75" s="334"/>
      <c r="ED75" s="334"/>
      <c r="EE75" s="334"/>
      <c r="EF75" s="334"/>
      <c r="EG75" s="334"/>
      <c r="EH75" s="334"/>
      <c r="EI75" s="334"/>
      <c r="EJ75" s="334"/>
      <c r="EK75" s="334"/>
      <c r="EL75" s="334"/>
      <c r="EM75" s="334"/>
      <c r="EN75" s="334"/>
      <c r="EO75" s="334"/>
      <c r="EP75" s="334"/>
      <c r="EQ75" s="334"/>
      <c r="ER75" s="334"/>
      <c r="ES75" s="334"/>
      <c r="ET75" s="337"/>
      <c r="EU75" s="334"/>
      <c r="EV75" s="334"/>
      <c r="EW75" s="334"/>
      <c r="EX75" s="334"/>
      <c r="EY75" s="334"/>
      <c r="EZ75" s="334"/>
      <c r="FA75" s="335"/>
      <c r="FB75" s="334"/>
      <c r="FC75" s="334"/>
      <c r="FD75" s="334"/>
      <c r="FE75" s="334"/>
      <c r="FF75" s="334"/>
      <c r="FG75" s="334"/>
      <c r="FH75" s="334"/>
      <c r="FI75" s="334"/>
      <c r="FJ75" s="334"/>
      <c r="FK75" s="334"/>
      <c r="FL75" s="334"/>
      <c r="FM75" s="334"/>
      <c r="FN75" s="334"/>
      <c r="FO75" s="334"/>
      <c r="FP75" s="334"/>
      <c r="FQ75" s="334"/>
      <c r="FR75" s="334"/>
      <c r="FS75" s="334"/>
      <c r="FT75" s="334"/>
      <c r="FU75" s="334"/>
      <c r="FV75" s="334"/>
      <c r="FW75" s="334"/>
      <c r="FX75" s="334"/>
      <c r="FY75" s="337"/>
      <c r="FZ75" s="334"/>
      <c r="GA75" s="334"/>
      <c r="GB75" s="334"/>
      <c r="GC75" s="334"/>
      <c r="GD75" s="334"/>
      <c r="GE75" s="335"/>
      <c r="GF75" s="334"/>
      <c r="GG75" s="334"/>
      <c r="GH75" s="334"/>
      <c r="GI75" s="334"/>
      <c r="GJ75" s="334"/>
      <c r="GK75" s="334"/>
      <c r="GL75" s="334"/>
      <c r="GM75" s="334"/>
      <c r="GN75" s="334"/>
      <c r="GO75" s="334"/>
      <c r="GP75" s="334"/>
      <c r="GQ75" s="334"/>
      <c r="GR75" s="334"/>
      <c r="GS75" s="334"/>
      <c r="GT75" s="334"/>
      <c r="GU75" s="334"/>
      <c r="GV75" s="334"/>
      <c r="GW75" s="334"/>
      <c r="GX75" s="334"/>
      <c r="GY75" s="334"/>
      <c r="GZ75" s="334"/>
      <c r="HA75" s="334"/>
      <c r="HB75" s="334"/>
      <c r="HC75" s="337"/>
      <c r="HD75" s="334"/>
      <c r="HE75" s="334"/>
      <c r="HF75" s="334"/>
      <c r="HG75" s="334"/>
      <c r="HH75" s="334"/>
      <c r="HI75" s="344"/>
      <c r="HJ75" s="335"/>
      <c r="HK75" s="334"/>
      <c r="HL75" s="334"/>
      <c r="HM75" s="334"/>
      <c r="HN75" s="334"/>
      <c r="HO75" s="334"/>
      <c r="HP75" s="334"/>
      <c r="HQ75" s="334"/>
      <c r="HR75" s="334"/>
      <c r="HS75" s="334"/>
      <c r="HT75" s="334"/>
      <c r="HU75" s="334"/>
      <c r="HV75" s="334"/>
      <c r="HW75" s="334"/>
      <c r="HX75" s="334"/>
      <c r="HY75" s="334"/>
      <c r="HZ75" s="334"/>
      <c r="IA75" s="334"/>
      <c r="IB75" s="334"/>
      <c r="IC75" s="334"/>
      <c r="ID75" s="334"/>
      <c r="IE75" s="334"/>
      <c r="IF75" s="334"/>
      <c r="IG75" s="334"/>
      <c r="IH75" s="337"/>
      <c r="II75" s="334"/>
      <c r="IJ75" s="334"/>
      <c r="IK75" s="334"/>
      <c r="IL75" s="334"/>
      <c r="IM75" s="334"/>
      <c r="IN75" s="335"/>
      <c r="IO75" s="334"/>
      <c r="IP75" s="334"/>
      <c r="IQ75" s="334"/>
      <c r="IR75" s="334"/>
      <c r="IS75" s="334"/>
      <c r="IT75" s="334"/>
      <c r="IU75" s="334"/>
      <c r="IV75" s="334"/>
      <c r="IW75" s="334"/>
      <c r="IX75" s="334"/>
      <c r="IY75" s="334"/>
      <c r="IZ75" s="334"/>
      <c r="JA75" s="334"/>
      <c r="JB75" s="334"/>
      <c r="JC75" s="334"/>
      <c r="JD75" s="334"/>
      <c r="JE75" s="334"/>
      <c r="JF75" s="334"/>
      <c r="JG75" s="334"/>
      <c r="JH75" s="334"/>
      <c r="JI75" s="334"/>
      <c r="JJ75" s="334"/>
      <c r="JK75" s="334"/>
      <c r="JL75" s="337"/>
      <c r="JM75" s="334"/>
      <c r="JN75" s="334"/>
      <c r="JO75" s="334"/>
      <c r="JP75" s="334"/>
      <c r="JQ75" s="334"/>
      <c r="JR75" s="344"/>
      <c r="JS75" s="335"/>
      <c r="JT75" s="334"/>
      <c r="JU75" s="334"/>
      <c r="JV75" s="334"/>
      <c r="JW75" s="334"/>
      <c r="JX75" s="334"/>
      <c r="JY75" s="334"/>
      <c r="JZ75" s="334"/>
      <c r="KA75" s="334"/>
      <c r="KB75" s="334"/>
      <c r="KC75" s="334"/>
      <c r="KD75" s="334"/>
      <c r="KE75" s="334"/>
      <c r="KF75" s="334"/>
      <c r="KG75" s="334"/>
      <c r="KH75" s="334"/>
      <c r="KI75" s="334"/>
      <c r="KJ75" s="334"/>
      <c r="KK75" s="334"/>
      <c r="KL75" s="334"/>
      <c r="KM75" s="334"/>
      <c r="KN75" s="334"/>
      <c r="KO75" s="334"/>
      <c r="KP75" s="334"/>
      <c r="KQ75" s="337"/>
      <c r="KR75" s="334"/>
      <c r="KS75" s="334"/>
      <c r="KT75" s="334"/>
      <c r="KU75" s="334"/>
      <c r="KV75" s="334"/>
      <c r="KW75" s="344"/>
      <c r="KX75" s="335"/>
      <c r="KY75" s="334"/>
      <c r="KZ75" s="334"/>
      <c r="LA75" s="334"/>
      <c r="LB75" s="334"/>
      <c r="LC75" s="334"/>
      <c r="LD75" s="334"/>
      <c r="LE75" s="334"/>
      <c r="LF75" s="334"/>
      <c r="LG75" s="334"/>
      <c r="LH75" s="334"/>
      <c r="LI75" s="334"/>
      <c r="LJ75" s="334"/>
      <c r="LK75" s="334"/>
      <c r="LL75" s="334"/>
      <c r="LM75" s="334"/>
      <c r="LN75" s="334"/>
      <c r="LO75" s="334"/>
      <c r="LP75" s="334"/>
      <c r="LQ75" s="334"/>
      <c r="LR75" s="334"/>
      <c r="LS75" s="334"/>
      <c r="LT75" s="334"/>
      <c r="LU75" s="334"/>
      <c r="LV75" s="337"/>
      <c r="LW75" s="334"/>
      <c r="LX75" s="334"/>
      <c r="LY75" s="334"/>
      <c r="LZ75" s="334"/>
      <c r="MA75" s="334"/>
      <c r="MB75" s="335"/>
      <c r="MC75" s="334"/>
      <c r="MD75" s="334"/>
      <c r="ME75" s="334"/>
      <c r="MF75" s="334"/>
      <c r="MG75" s="334"/>
      <c r="MH75" s="334"/>
      <c r="MI75" s="334"/>
      <c r="MJ75" s="334"/>
      <c r="MK75" s="334"/>
      <c r="ML75" s="334"/>
      <c r="MM75" s="334"/>
      <c r="MN75" s="334"/>
      <c r="MO75" s="334"/>
      <c r="MP75" s="334"/>
      <c r="MQ75" s="334"/>
      <c r="MR75" s="334"/>
      <c r="MS75" s="334"/>
      <c r="MT75" s="334"/>
      <c r="MU75" s="334"/>
      <c r="MV75" s="334"/>
      <c r="MW75" s="334"/>
      <c r="MX75" s="334"/>
      <c r="MY75" s="334"/>
      <c r="MZ75" s="337"/>
      <c r="NA75" s="334"/>
      <c r="NB75" s="334"/>
      <c r="NC75" s="334"/>
      <c r="ND75" s="334"/>
      <c r="NE75" s="334"/>
      <c r="NF75" s="334"/>
      <c r="NG75" s="335"/>
      <c r="NH75" s="334"/>
      <c r="NI75" s="334"/>
      <c r="NJ75" s="334"/>
      <c r="NK75" s="334"/>
      <c r="NL75" s="334"/>
      <c r="NM75" s="334"/>
      <c r="NN75" s="334"/>
      <c r="NO75" s="334"/>
      <c r="NP75" s="334"/>
      <c r="NQ75" s="334"/>
      <c r="NR75" s="334"/>
      <c r="NS75" s="334"/>
      <c r="NT75" s="334"/>
      <c r="NU75" s="334"/>
      <c r="NV75" s="334"/>
      <c r="NW75" s="334"/>
      <c r="NX75" s="334"/>
      <c r="NY75" s="334"/>
      <c r="NZ75" s="334"/>
      <c r="OA75" s="334"/>
      <c r="OB75" s="334"/>
      <c r="OC75" s="334"/>
      <c r="OD75" s="334"/>
      <c r="OE75" s="337"/>
      <c r="OF75" s="334"/>
      <c r="OG75" s="334"/>
      <c r="OH75" s="334"/>
      <c r="OI75" s="334"/>
      <c r="OJ75" s="334"/>
      <c r="OK75" s="334"/>
      <c r="OL75" s="334"/>
      <c r="OM75" s="334"/>
      <c r="ON75" s="334"/>
      <c r="OO75" s="334"/>
      <c r="OP75" s="344"/>
      <c r="OQ75" s="334"/>
      <c r="OR75" s="334"/>
      <c r="OS75" s="334"/>
      <c r="OT75" s="334"/>
      <c r="OU75" s="334"/>
      <c r="OV75" s="334"/>
      <c r="OW75" s="334"/>
      <c r="OX75" s="334"/>
      <c r="OY75" s="334"/>
      <c r="OZ75" s="334"/>
      <c r="PA75" s="334"/>
      <c r="PB75" s="334"/>
      <c r="PC75" s="334"/>
      <c r="PD75" s="334"/>
      <c r="PE75" s="334"/>
      <c r="PF75" s="334"/>
      <c r="PG75" s="334"/>
      <c r="PH75" s="334"/>
      <c r="PI75" s="334"/>
      <c r="PJ75" s="334"/>
      <c r="PK75" s="334"/>
      <c r="PL75" s="334"/>
      <c r="PM75" s="334"/>
      <c r="PN75" s="334"/>
      <c r="PO75" s="334"/>
      <c r="PP75" s="334"/>
      <c r="PQ75" s="334"/>
      <c r="PR75" s="334"/>
      <c r="PS75" s="334"/>
      <c r="PT75" s="334"/>
      <c r="PU75" s="334"/>
      <c r="PV75" s="334"/>
      <c r="PW75" s="334"/>
      <c r="PX75" s="334"/>
      <c r="PY75" s="334"/>
      <c r="PZ75" s="334"/>
      <c r="QA75" s="334"/>
      <c r="QB75" s="334"/>
      <c r="QC75" s="334"/>
      <c r="QD75" s="334"/>
      <c r="QE75" s="334"/>
      <c r="QF75" s="334"/>
      <c r="QG75" s="334"/>
      <c r="QH75" s="334"/>
      <c r="QI75" s="334"/>
      <c r="QJ75" s="334"/>
      <c r="QK75" s="334"/>
      <c r="QL75" s="334"/>
      <c r="QM75" s="334"/>
      <c r="QN75" s="334"/>
      <c r="QO75" s="334"/>
      <c r="QP75" s="334"/>
      <c r="QQ75" s="334"/>
      <c r="QR75" s="334"/>
      <c r="QS75" s="334"/>
      <c r="QT75" s="334"/>
      <c r="QU75" s="334"/>
      <c r="QV75" s="334"/>
      <c r="QW75" s="334"/>
      <c r="QX75" s="334"/>
      <c r="QY75" s="334"/>
      <c r="QZ75" s="334"/>
      <c r="RA75" s="334"/>
      <c r="RB75" s="334"/>
      <c r="RC75" s="334"/>
      <c r="RD75" s="334"/>
      <c r="RE75" s="334"/>
      <c r="RF75" s="334"/>
      <c r="RG75" s="334"/>
      <c r="RH75" s="334"/>
      <c r="RI75" s="334"/>
      <c r="RJ75" s="334"/>
      <c r="RK75" s="334"/>
      <c r="RL75" s="334"/>
      <c r="RM75" s="334"/>
      <c r="RN75" s="334"/>
      <c r="RO75" s="334"/>
      <c r="RP75" s="334"/>
      <c r="RQ75" s="334"/>
      <c r="RR75" s="334"/>
      <c r="RS75" s="334"/>
      <c r="RT75" s="334"/>
      <c r="RU75" s="334"/>
      <c r="RV75" s="334"/>
      <c r="RW75" s="334"/>
      <c r="RX75" s="334"/>
      <c r="RY75" s="334"/>
      <c r="RZ75" s="334"/>
      <c r="SA75" s="334"/>
      <c r="SB75" s="334"/>
      <c r="SC75" s="334"/>
      <c r="SD75" s="334"/>
      <c r="SE75" s="334"/>
      <c r="SF75" s="334"/>
      <c r="SG75" s="334"/>
      <c r="SH75" s="334"/>
      <c r="SI75" s="334"/>
      <c r="SJ75" s="334"/>
      <c r="SK75" s="334"/>
      <c r="SL75" s="334"/>
      <c r="SM75" s="334"/>
      <c r="SN75" s="334"/>
      <c r="SO75" s="334"/>
      <c r="SP75" s="334"/>
      <c r="SQ75" s="334"/>
      <c r="SR75" s="334"/>
      <c r="SS75" s="334"/>
      <c r="ST75" s="334"/>
      <c r="SU75" s="334"/>
      <c r="SV75" s="334"/>
      <c r="SW75" s="334"/>
      <c r="SX75" s="334"/>
      <c r="SY75" s="334"/>
      <c r="SZ75" s="334"/>
      <c r="TA75" s="334"/>
      <c r="TB75" s="334"/>
      <c r="TC75" s="334"/>
      <c r="TD75" s="334"/>
      <c r="TE75" s="334"/>
      <c r="TF75" s="334"/>
      <c r="TG75" s="334"/>
      <c r="TH75" s="334"/>
      <c r="TI75" s="334"/>
      <c r="TJ75" s="334"/>
      <c r="TK75" s="334"/>
      <c r="TL75" s="334"/>
      <c r="TM75" s="334"/>
      <c r="TN75" s="334"/>
      <c r="TO75" s="334"/>
      <c r="TP75" s="334"/>
      <c r="TQ75" s="334"/>
      <c r="TR75" s="334"/>
      <c r="TS75" s="334"/>
      <c r="TT75" s="334"/>
      <c r="TU75" s="334"/>
      <c r="TV75" s="334"/>
      <c r="TW75" s="334"/>
      <c r="TX75" s="334"/>
      <c r="TY75" s="334"/>
      <c r="TZ75" s="334"/>
      <c r="UA75" s="334"/>
      <c r="UB75" s="334"/>
      <c r="UC75" s="334"/>
      <c r="UD75" s="334"/>
      <c r="UE75" s="334"/>
      <c r="UF75" s="334"/>
      <c r="UG75" s="334"/>
      <c r="UH75" s="334"/>
      <c r="UI75" s="334"/>
      <c r="UJ75" s="334"/>
      <c r="UK75" s="334"/>
      <c r="UL75" s="334"/>
      <c r="UM75" s="334"/>
      <c r="UN75" s="334"/>
      <c r="UO75" s="334"/>
      <c r="UP75" s="334"/>
      <c r="UQ75" s="334"/>
      <c r="UR75" s="334"/>
      <c r="US75" s="334"/>
      <c r="UT75" s="334"/>
      <c r="UU75" s="334"/>
      <c r="UV75" s="334"/>
      <c r="UW75" s="334"/>
      <c r="UX75" s="334"/>
      <c r="UY75" s="334"/>
      <c r="UZ75" s="334"/>
      <c r="VA75" s="334"/>
      <c r="VB75" s="334"/>
      <c r="VC75" s="334"/>
      <c r="VD75" s="334"/>
      <c r="VE75" s="334"/>
      <c r="VF75" s="334"/>
      <c r="VG75" s="334"/>
      <c r="VH75" s="334"/>
      <c r="VI75" s="334"/>
      <c r="VJ75" s="334"/>
      <c r="VK75" s="334"/>
      <c r="VL75" s="334"/>
      <c r="VM75" s="334"/>
      <c r="VN75" s="334"/>
      <c r="VO75" s="334"/>
      <c r="VP75" s="334"/>
      <c r="VQ75" s="334"/>
      <c r="VR75" s="334"/>
      <c r="VS75" s="334"/>
      <c r="VT75" s="334"/>
      <c r="VU75" s="334"/>
      <c r="VV75" s="334"/>
      <c r="VW75" s="334"/>
      <c r="VX75" s="334"/>
      <c r="VY75" s="334"/>
      <c r="VZ75" s="334"/>
      <c r="WA75" s="334"/>
      <c r="WB75" s="334"/>
      <c r="WC75" s="334"/>
      <c r="WD75" s="334"/>
      <c r="WE75" s="334"/>
      <c r="WF75" s="334"/>
      <c r="WG75" s="334"/>
      <c r="WH75" s="334"/>
      <c r="WI75" s="334"/>
      <c r="WJ75" s="334"/>
      <c r="WK75" s="334"/>
      <c r="WL75" s="334"/>
      <c r="WM75" s="334"/>
      <c r="WN75" s="334"/>
      <c r="WO75" s="334"/>
      <c r="WP75" s="334"/>
      <c r="WQ75" s="334"/>
      <c r="WR75" s="334"/>
      <c r="WS75" s="334"/>
      <c r="WT75" s="334"/>
      <c r="WU75" s="334"/>
      <c r="WV75" s="334"/>
      <c r="WW75" s="334"/>
      <c r="WX75" s="334"/>
      <c r="WY75" s="334"/>
      <c r="WZ75" s="334"/>
      <c r="XA75" s="334"/>
      <c r="XB75" s="334"/>
      <c r="XC75" s="334"/>
      <c r="XD75" s="334"/>
      <c r="XE75" s="334"/>
      <c r="XF75" s="334"/>
      <c r="XG75" s="334"/>
      <c r="XH75" s="334"/>
      <c r="XI75" s="334"/>
      <c r="XJ75" s="334"/>
      <c r="XK75" s="334"/>
      <c r="XL75" s="334"/>
      <c r="XM75" s="334"/>
      <c r="XN75" s="334"/>
      <c r="XO75" s="334"/>
      <c r="XP75" s="334"/>
      <c r="XQ75" s="334"/>
      <c r="XR75" s="334"/>
      <c r="XS75" s="334"/>
      <c r="XT75" s="334"/>
      <c r="XU75" s="334"/>
      <c r="XV75" s="334"/>
      <c r="XW75" s="334"/>
      <c r="XX75" s="334"/>
      <c r="XY75" s="334"/>
      <c r="XZ75" s="334"/>
      <c r="YA75" s="334"/>
      <c r="YB75" s="334"/>
      <c r="YC75" s="334"/>
      <c r="YD75" s="334"/>
      <c r="YE75" s="334"/>
      <c r="YF75" s="334"/>
      <c r="YG75" s="334"/>
      <c r="YH75" s="334"/>
      <c r="YI75" s="334"/>
      <c r="YJ75" s="334"/>
      <c r="YK75" s="334"/>
      <c r="YL75" s="334"/>
      <c r="YM75" s="334"/>
      <c r="YN75" s="334"/>
      <c r="YO75" s="334"/>
      <c r="YP75" s="334"/>
      <c r="YQ75" s="334"/>
      <c r="YR75" s="334"/>
      <c r="YS75" s="334"/>
      <c r="YT75" s="334"/>
      <c r="YU75" s="334"/>
      <c r="YV75" s="334"/>
      <c r="YW75" s="334"/>
      <c r="YX75" s="334"/>
      <c r="YY75" s="334"/>
      <c r="YZ75" s="334"/>
      <c r="ZA75" s="334"/>
      <c r="ZB75" s="334"/>
      <c r="ZC75" s="334"/>
      <c r="ZD75" s="334"/>
      <c r="ZE75" s="334"/>
      <c r="ZF75" s="334"/>
      <c r="ZG75" s="334"/>
      <c r="ZH75" s="334"/>
      <c r="ZI75" s="334"/>
      <c r="ZJ75" s="334"/>
      <c r="ZK75" s="334"/>
      <c r="ZL75" s="334"/>
      <c r="ZM75" s="334"/>
      <c r="ZN75" s="334"/>
      <c r="ZO75" s="334"/>
      <c r="ZP75" s="334"/>
      <c r="ZQ75" s="334"/>
      <c r="ZR75" s="334"/>
      <c r="ZS75" s="334"/>
      <c r="ZT75" s="334"/>
      <c r="ZU75" s="334"/>
      <c r="ZV75" s="334"/>
      <c r="ZW75" s="334"/>
      <c r="ZX75" s="334"/>
      <c r="ZY75" s="334"/>
      <c r="ZZ75" s="334"/>
      <c r="AAA75" s="334"/>
      <c r="AAB75" s="334"/>
      <c r="AAC75" s="334"/>
      <c r="AAD75" s="334"/>
      <c r="AAE75" s="334"/>
      <c r="AAF75" s="334"/>
      <c r="AAG75" s="334"/>
      <c r="AAH75" s="334"/>
      <c r="AAI75" s="334"/>
      <c r="AAJ75" s="334"/>
      <c r="AAK75" s="334"/>
      <c r="AAL75" s="334"/>
      <c r="AAM75" s="334"/>
      <c r="AAN75" s="334"/>
      <c r="AAO75" s="334"/>
      <c r="AAP75" s="334"/>
      <c r="AAQ75" s="334"/>
      <c r="AAR75" s="334"/>
      <c r="AAS75" s="334"/>
      <c r="AAT75" s="334"/>
      <c r="AAU75" s="334"/>
      <c r="AAV75" s="334"/>
      <c r="AAW75" s="334"/>
      <c r="AAX75" s="334"/>
      <c r="AAY75" s="334"/>
      <c r="AAZ75" s="334"/>
      <c r="ABA75" s="334"/>
      <c r="ABB75" s="334"/>
      <c r="ABC75" s="334"/>
      <c r="ABD75" s="334"/>
      <c r="ABE75" s="334"/>
      <c r="ABF75" s="334"/>
      <c r="ABG75" s="334"/>
      <c r="ABH75" s="334"/>
      <c r="ABI75" s="334"/>
      <c r="ABJ75" s="334"/>
      <c r="ABK75" s="334"/>
      <c r="ABL75" s="334"/>
      <c r="ABM75" s="334"/>
      <c r="ABN75" s="334"/>
      <c r="ABO75" s="334"/>
      <c r="ABP75" s="334"/>
      <c r="ABQ75" s="334"/>
      <c r="ABR75" s="334"/>
      <c r="ABS75" s="334"/>
      <c r="ABT75" s="334"/>
      <c r="ABU75" s="334"/>
      <c r="ABV75" s="334"/>
      <c r="ABW75" s="334"/>
      <c r="ABX75" s="334"/>
      <c r="ABY75" s="334"/>
      <c r="ABZ75" s="334"/>
      <c r="ACA75" s="334"/>
      <c r="ACB75" s="334"/>
      <c r="ACC75" s="334"/>
      <c r="ACD75" s="334"/>
      <c r="ACE75" s="334"/>
      <c r="ACF75" s="334"/>
      <c r="ACG75" s="334"/>
      <c r="ACH75" s="334"/>
      <c r="ACI75" s="334"/>
      <c r="ACJ75" s="334"/>
      <c r="ACK75" s="334"/>
      <c r="ACL75" s="334"/>
      <c r="ACM75" s="334"/>
      <c r="ACN75" s="334"/>
      <c r="ACO75" s="334"/>
      <c r="ACP75" s="334"/>
      <c r="ACQ75" s="334"/>
    </row>
    <row r="76" spans="1:771" x14ac:dyDescent="0.2">
      <c r="A76" s="1" t="s">
        <v>147</v>
      </c>
      <c r="B76" s="347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9"/>
      <c r="N76" s="347"/>
      <c r="O76" s="348"/>
      <c r="P76" s="348"/>
      <c r="Q76" s="348"/>
      <c r="R76" s="347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9"/>
      <c r="AD76" s="334"/>
      <c r="AE76" s="334"/>
      <c r="AF76" s="334"/>
      <c r="AG76" s="334"/>
      <c r="AH76" s="334"/>
      <c r="AI76" s="334"/>
      <c r="AJ76" s="334"/>
      <c r="AK76" s="334"/>
      <c r="AL76" s="334"/>
      <c r="AM76" s="334"/>
      <c r="AN76" s="334"/>
      <c r="AO76" s="334"/>
      <c r="AP76" s="335"/>
      <c r="AQ76" s="334"/>
      <c r="AR76" s="334"/>
      <c r="AS76" s="334"/>
      <c r="AT76" s="334"/>
      <c r="AU76" s="334"/>
      <c r="AV76" s="334"/>
      <c r="AW76" s="334"/>
      <c r="AX76" s="334"/>
      <c r="AY76" s="334"/>
      <c r="AZ76" s="334"/>
      <c r="BA76" s="334"/>
      <c r="BB76" s="334"/>
      <c r="BC76" s="334"/>
      <c r="BD76" s="334"/>
      <c r="BE76" s="334"/>
      <c r="BF76" s="334"/>
      <c r="BG76" s="334"/>
      <c r="BH76" s="334"/>
      <c r="BI76" s="334"/>
      <c r="BJ76" s="334"/>
      <c r="BK76" s="334"/>
      <c r="BL76" s="334"/>
      <c r="BM76" s="334"/>
      <c r="BN76" s="336"/>
      <c r="BO76" s="335"/>
      <c r="BP76" s="334"/>
      <c r="BQ76" s="334"/>
      <c r="BR76" s="334"/>
      <c r="BS76" s="334"/>
      <c r="BT76" s="334"/>
      <c r="BU76" s="334"/>
      <c r="BV76" s="334"/>
      <c r="BW76" s="334"/>
      <c r="BX76" s="334"/>
      <c r="BY76" s="334"/>
      <c r="BZ76" s="334"/>
      <c r="CA76" s="334"/>
      <c r="CB76" s="334"/>
      <c r="CC76" s="334"/>
      <c r="CD76" s="334"/>
      <c r="CE76" s="334"/>
      <c r="CF76" s="334"/>
      <c r="CG76" s="334"/>
      <c r="CH76" s="334"/>
      <c r="CI76" s="334"/>
      <c r="CJ76" s="334"/>
      <c r="CK76" s="334"/>
      <c r="CL76" s="334"/>
      <c r="CM76" s="337"/>
      <c r="CN76" s="334"/>
      <c r="CO76" s="334"/>
      <c r="CP76" s="334"/>
      <c r="CQ76" s="334"/>
      <c r="CR76" s="334"/>
      <c r="CS76" s="334"/>
      <c r="CT76" s="335"/>
      <c r="CU76" s="334"/>
      <c r="CV76" s="334"/>
      <c r="CW76" s="334"/>
      <c r="CX76" s="334"/>
      <c r="CY76" s="334"/>
      <c r="CZ76" s="334"/>
      <c r="DA76" s="334"/>
      <c r="DB76" s="334"/>
      <c r="DC76" s="334"/>
      <c r="DD76" s="334"/>
      <c r="DE76" s="334"/>
      <c r="DF76" s="334"/>
      <c r="DG76" s="334"/>
      <c r="DH76" s="334"/>
      <c r="DI76" s="334"/>
      <c r="DJ76" s="334"/>
      <c r="DK76" s="334"/>
      <c r="DL76" s="334"/>
      <c r="DM76" s="334"/>
      <c r="DN76" s="334"/>
      <c r="DO76" s="334"/>
      <c r="DP76" s="334"/>
      <c r="DQ76" s="334"/>
      <c r="DR76" s="337"/>
      <c r="DS76" s="334"/>
      <c r="DT76" s="334"/>
      <c r="DU76" s="334"/>
      <c r="DV76" s="335"/>
      <c r="DW76" s="334"/>
      <c r="DX76" s="334"/>
      <c r="DY76" s="334"/>
      <c r="DZ76" s="334"/>
      <c r="EA76" s="334"/>
      <c r="EB76" s="334"/>
      <c r="EC76" s="334"/>
      <c r="ED76" s="334"/>
      <c r="EE76" s="334"/>
      <c r="EF76" s="334"/>
      <c r="EG76" s="334"/>
      <c r="EH76" s="334"/>
      <c r="EI76" s="334"/>
      <c r="EJ76" s="334"/>
      <c r="EK76" s="334"/>
      <c r="EL76" s="334"/>
      <c r="EM76" s="334"/>
      <c r="EN76" s="334"/>
      <c r="EO76" s="334"/>
      <c r="EP76" s="334"/>
      <c r="EQ76" s="334"/>
      <c r="ER76" s="334"/>
      <c r="ES76" s="334"/>
      <c r="ET76" s="337"/>
      <c r="EU76" s="334"/>
      <c r="EV76" s="334"/>
      <c r="EW76" s="334"/>
      <c r="EX76" s="334"/>
      <c r="EY76" s="334"/>
      <c r="EZ76" s="334"/>
      <c r="FA76" s="335"/>
      <c r="FB76" s="334"/>
      <c r="FC76" s="334"/>
      <c r="FD76" s="334"/>
      <c r="FE76" s="334"/>
      <c r="FF76" s="334"/>
      <c r="FG76" s="334"/>
      <c r="FH76" s="334"/>
      <c r="FI76" s="334"/>
      <c r="FJ76" s="334"/>
      <c r="FK76" s="334"/>
      <c r="FL76" s="334"/>
      <c r="FM76" s="334"/>
      <c r="FN76" s="334"/>
      <c r="FO76" s="334"/>
      <c r="FP76" s="334"/>
      <c r="FQ76" s="334"/>
      <c r="FR76" s="334"/>
      <c r="FS76" s="334"/>
      <c r="FT76" s="334"/>
      <c r="FU76" s="334"/>
      <c r="FV76" s="334"/>
      <c r="FW76" s="334"/>
      <c r="FX76" s="334"/>
      <c r="FY76" s="337"/>
      <c r="FZ76" s="334"/>
      <c r="GA76" s="334"/>
      <c r="GB76" s="334"/>
      <c r="GC76" s="334"/>
      <c r="GD76" s="334"/>
      <c r="GE76" s="335"/>
      <c r="GF76" s="334"/>
      <c r="GG76" s="334"/>
      <c r="GH76" s="334"/>
      <c r="GI76" s="334"/>
      <c r="GJ76" s="334"/>
      <c r="GK76" s="334"/>
      <c r="GL76" s="334"/>
      <c r="GM76" s="334"/>
      <c r="GN76" s="334"/>
      <c r="GO76" s="334"/>
      <c r="GP76" s="334"/>
      <c r="GQ76" s="334"/>
      <c r="GR76" s="334"/>
      <c r="GS76" s="334"/>
      <c r="GT76" s="334"/>
      <c r="GU76" s="334"/>
      <c r="GV76" s="334"/>
      <c r="GW76" s="334"/>
      <c r="GX76" s="334"/>
      <c r="GY76" s="334"/>
      <c r="GZ76" s="334"/>
      <c r="HA76" s="334"/>
      <c r="HB76" s="334"/>
      <c r="HC76" s="337"/>
      <c r="HD76" s="334"/>
      <c r="HE76" s="334"/>
      <c r="HF76" s="334"/>
      <c r="HG76" s="334"/>
      <c r="HH76" s="334"/>
      <c r="HI76" s="344"/>
      <c r="HJ76" s="335"/>
      <c r="HK76" s="334"/>
      <c r="HL76" s="334"/>
      <c r="HM76" s="334"/>
      <c r="HN76" s="334"/>
      <c r="HO76" s="334"/>
      <c r="HP76" s="334"/>
      <c r="HQ76" s="334"/>
      <c r="HR76" s="334"/>
      <c r="HS76" s="334"/>
      <c r="HT76" s="334"/>
      <c r="HU76" s="334"/>
      <c r="HV76" s="334"/>
      <c r="HW76" s="334"/>
      <c r="HX76" s="334"/>
      <c r="HY76" s="334"/>
      <c r="HZ76" s="334"/>
      <c r="IA76" s="334"/>
      <c r="IB76" s="334"/>
      <c r="IC76" s="334"/>
      <c r="ID76" s="334"/>
      <c r="IE76" s="334"/>
      <c r="IF76" s="334"/>
      <c r="IG76" s="334"/>
      <c r="IH76" s="337"/>
      <c r="II76" s="334"/>
      <c r="IJ76" s="334"/>
      <c r="IK76" s="334"/>
      <c r="IL76" s="334"/>
      <c r="IM76" s="334"/>
      <c r="IN76" s="335"/>
      <c r="IO76" s="334"/>
      <c r="IP76" s="334"/>
      <c r="IQ76" s="334"/>
      <c r="IR76" s="334"/>
      <c r="IS76" s="334"/>
      <c r="IT76" s="334"/>
      <c r="IU76" s="334"/>
      <c r="IV76" s="334"/>
      <c r="IW76" s="334"/>
      <c r="IX76" s="334"/>
      <c r="IY76" s="334"/>
      <c r="IZ76" s="334"/>
      <c r="JA76" s="334"/>
      <c r="JB76" s="334"/>
      <c r="JC76" s="334"/>
      <c r="JD76" s="334"/>
      <c r="JE76" s="334"/>
      <c r="JF76" s="334"/>
      <c r="JG76" s="334"/>
      <c r="JH76" s="334"/>
      <c r="JI76" s="334"/>
      <c r="JJ76" s="334"/>
      <c r="JK76" s="334"/>
      <c r="JL76" s="337"/>
      <c r="JM76" s="334"/>
      <c r="JN76" s="334"/>
      <c r="JO76" s="334"/>
      <c r="JP76" s="334"/>
      <c r="JQ76" s="334"/>
      <c r="JR76" s="344"/>
      <c r="JS76" s="335"/>
      <c r="JT76" s="334"/>
      <c r="JU76" s="334"/>
      <c r="JV76" s="334"/>
      <c r="JW76" s="334"/>
      <c r="JX76" s="334"/>
      <c r="JY76" s="334"/>
      <c r="JZ76" s="334"/>
      <c r="KA76" s="334"/>
      <c r="KB76" s="334"/>
      <c r="KC76" s="334"/>
      <c r="KD76" s="334"/>
      <c r="KE76" s="334"/>
      <c r="KF76" s="334"/>
      <c r="KG76" s="334"/>
      <c r="KH76" s="334"/>
      <c r="KI76" s="334"/>
      <c r="KJ76" s="334"/>
      <c r="KK76" s="334"/>
      <c r="KL76" s="334"/>
      <c r="KM76" s="334"/>
      <c r="KN76" s="334"/>
      <c r="KO76" s="334"/>
      <c r="KP76" s="334"/>
      <c r="KQ76" s="337"/>
      <c r="KR76" s="334"/>
      <c r="KS76" s="334"/>
      <c r="KT76" s="334"/>
      <c r="KU76" s="334"/>
      <c r="KV76" s="334"/>
      <c r="KW76" s="344"/>
      <c r="KX76" s="335"/>
      <c r="KY76" s="334"/>
      <c r="KZ76" s="334"/>
      <c r="LA76" s="334"/>
      <c r="LB76" s="334"/>
      <c r="LC76" s="334"/>
      <c r="LD76" s="334"/>
      <c r="LE76" s="334"/>
      <c r="LF76" s="334"/>
      <c r="LG76" s="334"/>
      <c r="LH76" s="334"/>
      <c r="LI76" s="334"/>
      <c r="LJ76" s="334"/>
      <c r="LK76" s="334"/>
      <c r="LL76" s="334"/>
      <c r="LM76" s="334"/>
      <c r="LN76" s="334"/>
      <c r="LO76" s="334"/>
      <c r="LP76" s="334"/>
      <c r="LQ76" s="334"/>
      <c r="LR76" s="334"/>
      <c r="LS76" s="334"/>
      <c r="LT76" s="334"/>
      <c r="LU76" s="334"/>
      <c r="LV76" s="337"/>
      <c r="LW76" s="334"/>
      <c r="LX76" s="334"/>
      <c r="LY76" s="334"/>
      <c r="LZ76" s="334"/>
      <c r="MA76" s="334"/>
      <c r="MB76" s="335"/>
      <c r="MC76" s="334"/>
      <c r="MD76" s="334"/>
      <c r="ME76" s="334"/>
      <c r="MF76" s="334"/>
      <c r="MG76" s="334"/>
      <c r="MH76" s="334"/>
      <c r="MI76" s="334"/>
      <c r="MJ76" s="334"/>
      <c r="MK76" s="334"/>
      <c r="ML76" s="334"/>
      <c r="MM76" s="334"/>
      <c r="MN76" s="334"/>
      <c r="MO76" s="334"/>
      <c r="MP76" s="334"/>
      <c r="MQ76" s="334"/>
      <c r="MR76" s="334"/>
      <c r="MS76" s="334"/>
      <c r="MT76" s="334"/>
      <c r="MU76" s="334"/>
      <c r="MV76" s="334"/>
      <c r="MW76" s="334"/>
      <c r="MX76" s="334"/>
      <c r="MY76" s="334"/>
      <c r="MZ76" s="337"/>
      <c r="NA76" s="334"/>
      <c r="NB76" s="334"/>
      <c r="NC76" s="334"/>
      <c r="ND76" s="334"/>
      <c r="NE76" s="334"/>
      <c r="NF76" s="334"/>
      <c r="NG76" s="335"/>
      <c r="NH76" s="334"/>
      <c r="NI76" s="334"/>
      <c r="NJ76" s="334"/>
      <c r="NK76" s="334"/>
      <c r="NL76" s="334"/>
      <c r="NM76" s="334"/>
      <c r="NN76" s="334"/>
      <c r="NO76" s="334"/>
      <c r="NP76" s="334"/>
      <c r="NQ76" s="334"/>
      <c r="NR76" s="334"/>
      <c r="NS76" s="334"/>
      <c r="NT76" s="334"/>
      <c r="NU76" s="334"/>
      <c r="NV76" s="334"/>
      <c r="NW76" s="334"/>
      <c r="NX76" s="334"/>
      <c r="NY76" s="334"/>
      <c r="NZ76" s="334"/>
      <c r="OA76" s="334"/>
      <c r="OB76" s="334"/>
      <c r="OC76" s="334"/>
      <c r="OD76" s="334"/>
      <c r="OE76" s="337"/>
      <c r="OF76" s="334"/>
      <c r="OG76" s="334"/>
      <c r="OH76" s="334"/>
      <c r="OI76" s="334"/>
      <c r="OJ76" s="334"/>
      <c r="OK76" s="334"/>
      <c r="OL76" s="334"/>
      <c r="OM76" s="334"/>
      <c r="ON76" s="334"/>
      <c r="OO76" s="334"/>
      <c r="OP76" s="344"/>
      <c r="OQ76" s="334"/>
      <c r="OR76" s="334"/>
      <c r="OS76" s="334"/>
      <c r="OT76" s="334"/>
      <c r="OU76" s="334"/>
      <c r="OV76" s="334"/>
      <c r="OW76" s="334"/>
      <c r="OX76" s="334"/>
      <c r="OY76" s="334"/>
      <c r="OZ76" s="334"/>
      <c r="PA76" s="334"/>
      <c r="PB76" s="334"/>
      <c r="PC76" s="334"/>
      <c r="PD76" s="334"/>
      <c r="PE76" s="334"/>
      <c r="PF76" s="334"/>
      <c r="PG76" s="334"/>
      <c r="PH76" s="334"/>
      <c r="PI76" s="334"/>
      <c r="PJ76" s="334"/>
      <c r="PK76" s="334"/>
      <c r="PL76" s="334"/>
      <c r="PM76" s="334"/>
      <c r="PN76" s="334"/>
      <c r="PO76" s="334"/>
      <c r="PP76" s="334"/>
      <c r="PQ76" s="334"/>
      <c r="PR76" s="334"/>
      <c r="PS76" s="334"/>
      <c r="PT76" s="334"/>
      <c r="PU76" s="334"/>
      <c r="PV76" s="334"/>
      <c r="PW76" s="334"/>
      <c r="PX76" s="334"/>
      <c r="PY76" s="334"/>
      <c r="PZ76" s="334"/>
      <c r="QA76" s="334"/>
      <c r="QB76" s="334"/>
      <c r="QC76" s="334"/>
      <c r="QD76" s="334"/>
      <c r="QE76" s="334"/>
      <c r="QF76" s="334"/>
      <c r="QG76" s="334"/>
      <c r="QH76" s="334"/>
      <c r="QI76" s="334"/>
      <c r="QJ76" s="334"/>
      <c r="QK76" s="334"/>
      <c r="QL76" s="334"/>
      <c r="QM76" s="334"/>
      <c r="QN76" s="334"/>
      <c r="QO76" s="334"/>
      <c r="QP76" s="334"/>
      <c r="QQ76" s="334"/>
      <c r="QR76" s="334"/>
      <c r="QS76" s="334"/>
      <c r="QT76" s="334"/>
      <c r="QU76" s="334"/>
      <c r="QV76" s="334"/>
      <c r="QW76" s="334"/>
      <c r="QX76" s="334"/>
      <c r="QY76" s="334"/>
      <c r="QZ76" s="334"/>
      <c r="RA76" s="334"/>
      <c r="RB76" s="334"/>
      <c r="RC76" s="334"/>
      <c r="RD76" s="334"/>
      <c r="RE76" s="334"/>
      <c r="RF76" s="334"/>
      <c r="RG76" s="334"/>
      <c r="RH76" s="334"/>
      <c r="RI76" s="334"/>
      <c r="RJ76" s="334"/>
      <c r="RK76" s="334"/>
      <c r="RL76" s="334"/>
      <c r="RM76" s="334"/>
      <c r="RN76" s="334"/>
      <c r="RO76" s="334"/>
      <c r="RP76" s="334"/>
      <c r="RQ76" s="334"/>
      <c r="RR76" s="334"/>
      <c r="RS76" s="334"/>
      <c r="RT76" s="334"/>
      <c r="RU76" s="334"/>
      <c r="RV76" s="334"/>
      <c r="RW76" s="334"/>
      <c r="RX76" s="334"/>
      <c r="RY76" s="334"/>
      <c r="RZ76" s="334"/>
      <c r="SA76" s="334"/>
      <c r="SB76" s="334"/>
      <c r="SC76" s="334"/>
      <c r="SD76" s="334"/>
      <c r="SE76" s="334"/>
      <c r="SF76" s="334"/>
      <c r="SG76" s="334"/>
      <c r="SH76" s="334"/>
      <c r="SI76" s="334"/>
      <c r="SJ76" s="334"/>
      <c r="SK76" s="334"/>
      <c r="SL76" s="334"/>
      <c r="SM76" s="334"/>
      <c r="SN76" s="334"/>
      <c r="SO76" s="334"/>
      <c r="SP76" s="334"/>
      <c r="SQ76" s="334"/>
      <c r="SR76" s="334"/>
      <c r="SS76" s="334"/>
      <c r="ST76" s="334"/>
      <c r="SU76" s="334"/>
      <c r="SV76" s="334"/>
      <c r="SW76" s="334"/>
      <c r="SX76" s="334"/>
      <c r="SY76" s="334"/>
      <c r="SZ76" s="334"/>
      <c r="TA76" s="334"/>
      <c r="TB76" s="334"/>
      <c r="TC76" s="334"/>
      <c r="TD76" s="334"/>
      <c r="TE76" s="334"/>
      <c r="TF76" s="334"/>
      <c r="TG76" s="334"/>
      <c r="TH76" s="334"/>
      <c r="TI76" s="334"/>
      <c r="TJ76" s="334"/>
      <c r="TK76" s="334"/>
      <c r="TL76" s="334"/>
      <c r="TM76" s="334"/>
      <c r="TN76" s="334"/>
      <c r="TO76" s="334"/>
      <c r="TP76" s="334"/>
      <c r="TQ76" s="334"/>
      <c r="TR76" s="334"/>
      <c r="TS76" s="334"/>
      <c r="TT76" s="334"/>
      <c r="TU76" s="334"/>
      <c r="TV76" s="334"/>
      <c r="TW76" s="334"/>
      <c r="TX76" s="334"/>
      <c r="TY76" s="334"/>
      <c r="TZ76" s="334"/>
      <c r="UA76" s="334"/>
      <c r="UB76" s="334"/>
      <c r="UC76" s="334"/>
      <c r="UD76" s="334"/>
      <c r="UE76" s="334"/>
      <c r="UF76" s="334"/>
      <c r="UG76" s="334"/>
      <c r="UH76" s="334"/>
      <c r="UI76" s="334"/>
      <c r="UJ76" s="334"/>
      <c r="UK76" s="334"/>
      <c r="UL76" s="334"/>
      <c r="UM76" s="334"/>
      <c r="UN76" s="334"/>
      <c r="UO76" s="334"/>
      <c r="UP76" s="334"/>
      <c r="UQ76" s="334"/>
      <c r="UR76" s="334"/>
      <c r="US76" s="334"/>
      <c r="UT76" s="334"/>
      <c r="UU76" s="334"/>
      <c r="UV76" s="334"/>
      <c r="UW76" s="334"/>
      <c r="UX76" s="334"/>
      <c r="UY76" s="334"/>
      <c r="UZ76" s="334"/>
      <c r="VA76" s="334"/>
      <c r="VB76" s="334"/>
      <c r="VC76" s="334"/>
      <c r="VD76" s="334"/>
      <c r="VE76" s="334"/>
      <c r="VF76" s="334"/>
      <c r="VG76" s="334"/>
      <c r="VH76" s="334"/>
      <c r="VI76" s="334"/>
      <c r="VJ76" s="334"/>
      <c r="VK76" s="334"/>
      <c r="VL76" s="334"/>
      <c r="VM76" s="334"/>
      <c r="VN76" s="334"/>
      <c r="VO76" s="334"/>
      <c r="VP76" s="334"/>
      <c r="VQ76" s="334"/>
      <c r="VR76" s="334"/>
      <c r="VS76" s="334"/>
      <c r="VT76" s="334"/>
      <c r="VU76" s="334"/>
      <c r="VV76" s="334"/>
      <c r="VW76" s="334"/>
      <c r="VX76" s="334"/>
      <c r="VY76" s="334"/>
      <c r="VZ76" s="334"/>
      <c r="WA76" s="334"/>
      <c r="WB76" s="334"/>
      <c r="WC76" s="334"/>
      <c r="WD76" s="334"/>
      <c r="WE76" s="334"/>
      <c r="WF76" s="334"/>
      <c r="WG76" s="334"/>
      <c r="WH76" s="334"/>
      <c r="WI76" s="334"/>
      <c r="WJ76" s="334"/>
      <c r="WK76" s="334"/>
      <c r="WL76" s="334"/>
      <c r="WM76" s="334"/>
      <c r="WN76" s="334"/>
      <c r="WO76" s="334"/>
      <c r="WP76" s="334"/>
      <c r="WQ76" s="334"/>
      <c r="WR76" s="334"/>
      <c r="WS76" s="334"/>
      <c r="WT76" s="334"/>
      <c r="WU76" s="334"/>
      <c r="WV76" s="334"/>
      <c r="WW76" s="334"/>
      <c r="WX76" s="334"/>
      <c r="WY76" s="334"/>
      <c r="WZ76" s="334"/>
      <c r="XA76" s="334"/>
      <c r="XB76" s="334"/>
      <c r="XC76" s="334"/>
      <c r="XD76" s="334"/>
      <c r="XE76" s="334"/>
      <c r="XF76" s="334"/>
      <c r="XG76" s="334"/>
      <c r="XH76" s="334"/>
      <c r="XI76" s="334"/>
      <c r="XJ76" s="334"/>
      <c r="XK76" s="334"/>
      <c r="XL76" s="334"/>
      <c r="XM76" s="334"/>
      <c r="XN76" s="334"/>
      <c r="XO76" s="334"/>
      <c r="XP76" s="334"/>
      <c r="XQ76" s="334"/>
      <c r="XR76" s="334"/>
      <c r="XS76" s="334"/>
      <c r="XT76" s="334"/>
      <c r="XU76" s="334"/>
      <c r="XV76" s="334"/>
      <c r="XW76" s="334"/>
      <c r="XX76" s="334"/>
      <c r="XY76" s="334"/>
      <c r="XZ76" s="334"/>
      <c r="YA76" s="334"/>
      <c r="YB76" s="334"/>
      <c r="YC76" s="334"/>
      <c r="YD76" s="334"/>
      <c r="YE76" s="334"/>
      <c r="YF76" s="334"/>
      <c r="YG76" s="334"/>
      <c r="YH76" s="334"/>
      <c r="YI76" s="334"/>
      <c r="YJ76" s="334"/>
      <c r="YK76" s="334"/>
      <c r="YL76" s="334"/>
      <c r="YM76" s="334"/>
      <c r="YN76" s="334"/>
      <c r="YO76" s="334"/>
      <c r="YP76" s="334"/>
      <c r="YQ76" s="334"/>
      <c r="YR76" s="334"/>
      <c r="YS76" s="334"/>
      <c r="YT76" s="334"/>
      <c r="YU76" s="334"/>
      <c r="YV76" s="334"/>
      <c r="YW76" s="334"/>
      <c r="YX76" s="334"/>
      <c r="YY76" s="334"/>
      <c r="YZ76" s="334"/>
      <c r="ZA76" s="334"/>
      <c r="ZB76" s="334"/>
      <c r="ZC76" s="334"/>
      <c r="ZD76" s="334"/>
      <c r="ZE76" s="334"/>
      <c r="ZF76" s="334"/>
      <c r="ZG76" s="334"/>
      <c r="ZH76" s="334"/>
      <c r="ZI76" s="334"/>
      <c r="ZJ76" s="334"/>
      <c r="ZK76" s="334"/>
      <c r="ZL76" s="334"/>
      <c r="ZM76" s="334"/>
      <c r="ZN76" s="334"/>
      <c r="ZO76" s="334"/>
      <c r="ZP76" s="334"/>
      <c r="ZQ76" s="334"/>
      <c r="ZR76" s="334"/>
      <c r="ZS76" s="334"/>
      <c r="ZT76" s="334"/>
      <c r="ZU76" s="334"/>
      <c r="ZV76" s="334"/>
      <c r="ZW76" s="334"/>
      <c r="ZX76" s="334"/>
      <c r="ZY76" s="334"/>
      <c r="ZZ76" s="334"/>
      <c r="AAA76" s="334"/>
      <c r="AAB76" s="334"/>
      <c r="AAC76" s="334"/>
      <c r="AAD76" s="334"/>
      <c r="AAE76" s="334"/>
      <c r="AAF76" s="334"/>
      <c r="AAG76" s="334"/>
      <c r="AAH76" s="334"/>
      <c r="AAI76" s="334"/>
      <c r="AAJ76" s="334"/>
      <c r="AAK76" s="334"/>
      <c r="AAL76" s="334"/>
      <c r="AAM76" s="334"/>
      <c r="AAN76" s="334"/>
      <c r="AAO76" s="334"/>
      <c r="AAP76" s="334"/>
      <c r="AAQ76" s="334"/>
      <c r="AAR76" s="334"/>
      <c r="AAS76" s="334"/>
      <c r="AAT76" s="334"/>
      <c r="AAU76" s="334"/>
      <c r="AAV76" s="334"/>
      <c r="AAW76" s="334"/>
      <c r="AAX76" s="334"/>
      <c r="AAY76" s="334"/>
      <c r="AAZ76" s="334"/>
      <c r="ABA76" s="334"/>
      <c r="ABB76" s="334"/>
      <c r="ABC76" s="334"/>
      <c r="ABD76" s="334"/>
      <c r="ABE76" s="334"/>
      <c r="ABF76" s="334"/>
      <c r="ABG76" s="334"/>
      <c r="ABH76" s="334"/>
      <c r="ABI76" s="334"/>
      <c r="ABJ76" s="334"/>
      <c r="ABK76" s="334"/>
      <c r="ABL76" s="334"/>
      <c r="ABM76" s="334"/>
      <c r="ABN76" s="334"/>
      <c r="ABO76" s="334"/>
      <c r="ABP76" s="334"/>
      <c r="ABQ76" s="334"/>
      <c r="ABR76" s="334"/>
      <c r="ABS76" s="334"/>
      <c r="ABT76" s="334"/>
      <c r="ABU76" s="334"/>
      <c r="ABV76" s="334"/>
      <c r="ABW76" s="334"/>
      <c r="ABX76" s="334"/>
      <c r="ABY76" s="334"/>
      <c r="ABZ76" s="334"/>
      <c r="ACA76" s="334"/>
      <c r="ACB76" s="334"/>
      <c r="ACC76" s="334"/>
      <c r="ACD76" s="334"/>
      <c r="ACE76" s="334"/>
      <c r="ACF76" s="334"/>
      <c r="ACG76" s="334"/>
      <c r="ACH76" s="334"/>
      <c r="ACI76" s="334"/>
      <c r="ACJ76" s="334"/>
      <c r="ACK76" s="334"/>
      <c r="ACL76" s="334"/>
      <c r="ACM76" s="334"/>
      <c r="ACN76" s="334"/>
      <c r="ACO76" s="334"/>
      <c r="ACP76" s="334"/>
      <c r="ACQ76" s="334"/>
    </row>
    <row r="77" spans="1:771" x14ac:dyDescent="0.2">
      <c r="A77" s="1" t="s">
        <v>148</v>
      </c>
      <c r="B77" s="347"/>
      <c r="C77" s="348"/>
      <c r="D77" s="348"/>
      <c r="E77" s="348"/>
      <c r="F77" s="348"/>
      <c r="G77" s="348"/>
      <c r="H77" s="348"/>
      <c r="I77" s="348"/>
      <c r="J77" s="348"/>
      <c r="K77" s="348"/>
      <c r="L77" s="348"/>
      <c r="M77" s="349"/>
      <c r="N77" s="347"/>
      <c r="O77" s="348"/>
      <c r="P77" s="348"/>
      <c r="Q77" s="348"/>
      <c r="R77" s="347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9"/>
      <c r="AD77" s="334"/>
      <c r="AE77" s="334"/>
      <c r="AF77" s="334"/>
      <c r="AG77" s="334"/>
      <c r="AH77" s="334"/>
      <c r="AI77" s="334"/>
      <c r="AJ77" s="334"/>
      <c r="AK77" s="334"/>
      <c r="AL77" s="334"/>
      <c r="AM77" s="334"/>
      <c r="AN77" s="334"/>
      <c r="AO77" s="334"/>
      <c r="AP77" s="335"/>
      <c r="AQ77" s="334"/>
      <c r="AR77" s="334"/>
      <c r="AS77" s="334"/>
      <c r="AT77" s="334"/>
      <c r="AU77" s="334"/>
      <c r="AV77" s="334"/>
      <c r="AW77" s="334"/>
      <c r="AX77" s="334"/>
      <c r="AY77" s="334"/>
      <c r="AZ77" s="334"/>
      <c r="BA77" s="334"/>
      <c r="BB77" s="334"/>
      <c r="BC77" s="334"/>
      <c r="BD77" s="334"/>
      <c r="BE77" s="334"/>
      <c r="BF77" s="334"/>
      <c r="BG77" s="334"/>
      <c r="BH77" s="334"/>
      <c r="BI77" s="334"/>
      <c r="BJ77" s="334"/>
      <c r="BK77" s="334"/>
      <c r="BL77" s="334"/>
      <c r="BM77" s="334"/>
      <c r="BN77" s="336"/>
      <c r="BO77" s="335"/>
      <c r="BP77" s="334"/>
      <c r="BQ77" s="334"/>
      <c r="BR77" s="334"/>
      <c r="BS77" s="334"/>
      <c r="BT77" s="334"/>
      <c r="BU77" s="334"/>
      <c r="BV77" s="334"/>
      <c r="BW77" s="334"/>
      <c r="BX77" s="334"/>
      <c r="BY77" s="334"/>
      <c r="BZ77" s="334"/>
      <c r="CA77" s="334"/>
      <c r="CB77" s="334"/>
      <c r="CC77" s="334"/>
      <c r="CD77" s="334"/>
      <c r="CE77" s="334"/>
      <c r="CF77" s="334"/>
      <c r="CG77" s="334"/>
      <c r="CH77" s="334"/>
      <c r="CI77" s="334"/>
      <c r="CJ77" s="334"/>
      <c r="CK77" s="334"/>
      <c r="CL77" s="334"/>
      <c r="CM77" s="337"/>
      <c r="CN77" s="334"/>
      <c r="CO77" s="334"/>
      <c r="CP77" s="334"/>
      <c r="CQ77" s="334"/>
      <c r="CR77" s="334"/>
      <c r="CS77" s="334"/>
      <c r="CT77" s="335"/>
      <c r="CU77" s="334"/>
      <c r="CV77" s="334"/>
      <c r="CW77" s="334"/>
      <c r="CX77" s="334"/>
      <c r="CY77" s="334"/>
      <c r="CZ77" s="334"/>
      <c r="DA77" s="334"/>
      <c r="DB77" s="334"/>
      <c r="DC77" s="334"/>
      <c r="DD77" s="334"/>
      <c r="DE77" s="334"/>
      <c r="DF77" s="334"/>
      <c r="DG77" s="334"/>
      <c r="DH77" s="334"/>
      <c r="DI77" s="334"/>
      <c r="DJ77" s="334"/>
      <c r="DK77" s="334"/>
      <c r="DL77" s="334"/>
      <c r="DM77" s="334"/>
      <c r="DN77" s="334"/>
      <c r="DO77" s="334"/>
      <c r="DP77" s="334"/>
      <c r="DQ77" s="334"/>
      <c r="DR77" s="337"/>
      <c r="DS77" s="334"/>
      <c r="DT77" s="334"/>
      <c r="DU77" s="334"/>
      <c r="DV77" s="335"/>
      <c r="DW77" s="334"/>
      <c r="DX77" s="334"/>
      <c r="DY77" s="334"/>
      <c r="DZ77" s="334"/>
      <c r="EA77" s="334"/>
      <c r="EB77" s="334"/>
      <c r="EC77" s="334"/>
      <c r="ED77" s="334"/>
      <c r="EE77" s="334"/>
      <c r="EF77" s="334"/>
      <c r="EG77" s="334"/>
      <c r="EH77" s="334"/>
      <c r="EI77" s="334"/>
      <c r="EJ77" s="334"/>
      <c r="EK77" s="334"/>
      <c r="EL77" s="334"/>
      <c r="EM77" s="334"/>
      <c r="EN77" s="334"/>
      <c r="EO77" s="334"/>
      <c r="EP77" s="334"/>
      <c r="EQ77" s="334"/>
      <c r="ER77" s="334"/>
      <c r="ES77" s="334"/>
      <c r="ET77" s="337"/>
      <c r="EU77" s="334"/>
      <c r="EV77" s="334"/>
      <c r="EW77" s="334"/>
      <c r="EX77" s="334"/>
      <c r="EY77" s="334"/>
      <c r="EZ77" s="334"/>
      <c r="FA77" s="335"/>
      <c r="FB77" s="334"/>
      <c r="FC77" s="334"/>
      <c r="FD77" s="334"/>
      <c r="FE77" s="334"/>
      <c r="FF77" s="334"/>
      <c r="FG77" s="334"/>
      <c r="FH77" s="334"/>
      <c r="FI77" s="334"/>
      <c r="FJ77" s="334"/>
      <c r="FK77" s="334"/>
      <c r="FL77" s="334"/>
      <c r="FM77" s="334"/>
      <c r="FN77" s="334"/>
      <c r="FO77" s="334"/>
      <c r="FP77" s="334"/>
      <c r="FQ77" s="334"/>
      <c r="FR77" s="334"/>
      <c r="FS77" s="334"/>
      <c r="FT77" s="334"/>
      <c r="FU77" s="334"/>
      <c r="FV77" s="334"/>
      <c r="FW77" s="334"/>
      <c r="FX77" s="334"/>
      <c r="FY77" s="337"/>
      <c r="FZ77" s="334"/>
      <c r="GA77" s="334"/>
      <c r="GB77" s="334"/>
      <c r="GC77" s="334"/>
      <c r="GD77" s="334"/>
      <c r="GE77" s="335"/>
      <c r="GF77" s="334"/>
      <c r="GG77" s="334"/>
      <c r="GH77" s="334"/>
      <c r="GI77" s="334"/>
      <c r="GJ77" s="334"/>
      <c r="GK77" s="334"/>
      <c r="GL77" s="334"/>
      <c r="GM77" s="334"/>
      <c r="GN77" s="334"/>
      <c r="GO77" s="334"/>
      <c r="GP77" s="334"/>
      <c r="GQ77" s="334"/>
      <c r="GR77" s="334"/>
      <c r="GS77" s="334"/>
      <c r="GT77" s="334"/>
      <c r="GU77" s="334"/>
      <c r="GV77" s="334"/>
      <c r="GW77" s="334"/>
      <c r="GX77" s="334"/>
      <c r="GY77" s="334"/>
      <c r="GZ77" s="334"/>
      <c r="HA77" s="334"/>
      <c r="HB77" s="334"/>
      <c r="HC77" s="337"/>
      <c r="HD77" s="334"/>
      <c r="HE77" s="334"/>
      <c r="HF77" s="334"/>
      <c r="HG77" s="334"/>
      <c r="HH77" s="334"/>
      <c r="HI77" s="344"/>
      <c r="HJ77" s="335"/>
      <c r="HK77" s="334"/>
      <c r="HL77" s="334"/>
      <c r="HM77" s="334"/>
      <c r="HN77" s="334"/>
      <c r="HO77" s="334"/>
      <c r="HP77" s="334"/>
      <c r="HQ77" s="334"/>
      <c r="HR77" s="334"/>
      <c r="HS77" s="334"/>
      <c r="HT77" s="334"/>
      <c r="HU77" s="334"/>
      <c r="HV77" s="334"/>
      <c r="HW77" s="334"/>
      <c r="HX77" s="334"/>
      <c r="HY77" s="334"/>
      <c r="HZ77" s="334"/>
      <c r="IA77" s="334"/>
      <c r="IB77" s="334"/>
      <c r="IC77" s="334"/>
      <c r="ID77" s="334"/>
      <c r="IE77" s="334"/>
      <c r="IF77" s="334"/>
      <c r="IG77" s="334"/>
      <c r="IH77" s="337"/>
      <c r="II77" s="334"/>
      <c r="IJ77" s="334"/>
      <c r="IK77" s="334"/>
      <c r="IL77" s="334"/>
      <c r="IM77" s="334"/>
      <c r="IN77" s="335"/>
      <c r="IO77" s="334"/>
      <c r="IP77" s="334"/>
      <c r="IQ77" s="334"/>
      <c r="IR77" s="334"/>
      <c r="IS77" s="334"/>
      <c r="IT77" s="334"/>
      <c r="IU77" s="334"/>
      <c r="IV77" s="334"/>
      <c r="IW77" s="334"/>
      <c r="IX77" s="334"/>
      <c r="IY77" s="334"/>
      <c r="IZ77" s="334"/>
      <c r="JA77" s="334"/>
      <c r="JB77" s="334"/>
      <c r="JC77" s="334"/>
      <c r="JD77" s="334"/>
      <c r="JE77" s="334"/>
      <c r="JF77" s="334"/>
      <c r="JG77" s="334"/>
      <c r="JH77" s="334"/>
      <c r="JI77" s="334"/>
      <c r="JJ77" s="334"/>
      <c r="JK77" s="334"/>
      <c r="JL77" s="337"/>
      <c r="JM77" s="334"/>
      <c r="JN77" s="334"/>
      <c r="JO77" s="334"/>
      <c r="JP77" s="334"/>
      <c r="JQ77" s="334"/>
      <c r="JR77" s="344"/>
      <c r="JS77" s="335"/>
      <c r="JT77" s="334"/>
      <c r="JU77" s="334"/>
      <c r="JV77" s="334"/>
      <c r="JW77" s="334"/>
      <c r="JX77" s="334"/>
      <c r="JY77" s="334"/>
      <c r="JZ77" s="334"/>
      <c r="KA77" s="334"/>
      <c r="KB77" s="334"/>
      <c r="KC77" s="334"/>
      <c r="KD77" s="334"/>
      <c r="KE77" s="334"/>
      <c r="KF77" s="334"/>
      <c r="KG77" s="334"/>
      <c r="KH77" s="334"/>
      <c r="KI77" s="334"/>
      <c r="KJ77" s="334"/>
      <c r="KK77" s="334"/>
      <c r="KL77" s="334"/>
      <c r="KM77" s="334"/>
      <c r="KN77" s="334"/>
      <c r="KO77" s="334"/>
      <c r="KP77" s="334"/>
      <c r="KQ77" s="337"/>
      <c r="KR77" s="334"/>
      <c r="KS77" s="334"/>
      <c r="KT77" s="334"/>
      <c r="KU77" s="334"/>
      <c r="KV77" s="334"/>
      <c r="KW77" s="344"/>
      <c r="KX77" s="335"/>
      <c r="KY77" s="334"/>
      <c r="KZ77" s="334"/>
      <c r="LA77" s="334"/>
      <c r="LB77" s="334"/>
      <c r="LC77" s="334"/>
      <c r="LD77" s="334"/>
      <c r="LE77" s="334"/>
      <c r="LF77" s="334"/>
      <c r="LG77" s="334"/>
      <c r="LH77" s="334"/>
      <c r="LI77" s="334"/>
      <c r="LJ77" s="334"/>
      <c r="LK77" s="334"/>
      <c r="LL77" s="334"/>
      <c r="LM77" s="334"/>
      <c r="LN77" s="334"/>
      <c r="LO77" s="334"/>
      <c r="LP77" s="334"/>
      <c r="LQ77" s="334"/>
      <c r="LR77" s="334"/>
      <c r="LS77" s="334"/>
      <c r="LT77" s="334"/>
      <c r="LU77" s="334"/>
      <c r="LV77" s="337"/>
      <c r="LW77" s="334"/>
      <c r="LX77" s="334"/>
      <c r="LY77" s="334"/>
      <c r="LZ77" s="334"/>
      <c r="MA77" s="334"/>
      <c r="MB77" s="335"/>
      <c r="MC77" s="334"/>
      <c r="MD77" s="334"/>
      <c r="ME77" s="334"/>
      <c r="MF77" s="334"/>
      <c r="MG77" s="334"/>
      <c r="MH77" s="334"/>
      <c r="MI77" s="334"/>
      <c r="MJ77" s="334"/>
      <c r="MK77" s="334"/>
      <c r="ML77" s="334"/>
      <c r="MM77" s="334"/>
      <c r="MN77" s="334"/>
      <c r="MO77" s="334"/>
      <c r="MP77" s="334"/>
      <c r="MQ77" s="334"/>
      <c r="MR77" s="334"/>
      <c r="MS77" s="334"/>
      <c r="MT77" s="334"/>
      <c r="MU77" s="334"/>
      <c r="MV77" s="334"/>
      <c r="MW77" s="334"/>
      <c r="MX77" s="334"/>
      <c r="MY77" s="334"/>
      <c r="MZ77" s="337"/>
      <c r="NA77" s="334"/>
      <c r="NB77" s="334"/>
      <c r="NC77" s="334"/>
      <c r="ND77" s="334"/>
      <c r="NE77" s="334"/>
      <c r="NF77" s="334"/>
      <c r="NG77" s="335"/>
      <c r="NH77" s="334"/>
      <c r="NI77" s="334"/>
      <c r="NJ77" s="334"/>
      <c r="NK77" s="334"/>
      <c r="NL77" s="334"/>
      <c r="NM77" s="334"/>
      <c r="NN77" s="334"/>
      <c r="NO77" s="334"/>
      <c r="NP77" s="334"/>
      <c r="NQ77" s="334"/>
      <c r="NR77" s="334"/>
      <c r="NS77" s="334"/>
      <c r="NT77" s="334"/>
      <c r="NU77" s="334"/>
      <c r="NV77" s="334"/>
      <c r="NW77" s="334"/>
      <c r="NX77" s="334"/>
      <c r="NY77" s="334"/>
      <c r="NZ77" s="334"/>
      <c r="OA77" s="334"/>
      <c r="OB77" s="334"/>
      <c r="OC77" s="334"/>
      <c r="OD77" s="334"/>
      <c r="OE77" s="337"/>
      <c r="OF77" s="334"/>
      <c r="OG77" s="334"/>
      <c r="OH77" s="334"/>
      <c r="OI77" s="334"/>
      <c r="OJ77" s="334"/>
      <c r="OK77" s="334"/>
      <c r="OL77" s="334"/>
      <c r="OM77" s="334"/>
      <c r="ON77" s="334"/>
      <c r="OO77" s="334"/>
      <c r="OP77" s="344"/>
      <c r="OQ77" s="334"/>
      <c r="OR77" s="334"/>
      <c r="OS77" s="334"/>
      <c r="OT77" s="334"/>
      <c r="OU77" s="334"/>
      <c r="OV77" s="334"/>
      <c r="OW77" s="334"/>
      <c r="OX77" s="334"/>
      <c r="OY77" s="334"/>
      <c r="OZ77" s="334"/>
      <c r="PA77" s="334"/>
      <c r="PB77" s="334"/>
      <c r="PC77" s="334"/>
      <c r="PD77" s="334"/>
      <c r="PE77" s="334"/>
      <c r="PF77" s="334"/>
      <c r="PG77" s="334"/>
      <c r="PH77" s="334"/>
      <c r="PI77" s="334"/>
      <c r="PJ77" s="334"/>
      <c r="PK77" s="334"/>
      <c r="PL77" s="334"/>
      <c r="PM77" s="334"/>
      <c r="PN77" s="334"/>
      <c r="PO77" s="334"/>
      <c r="PP77" s="334"/>
      <c r="PQ77" s="334"/>
      <c r="PR77" s="334"/>
      <c r="PS77" s="334"/>
      <c r="PT77" s="334"/>
      <c r="PU77" s="334"/>
      <c r="PV77" s="334"/>
      <c r="PW77" s="334"/>
      <c r="PX77" s="334"/>
      <c r="PY77" s="334"/>
      <c r="PZ77" s="334"/>
      <c r="QA77" s="334"/>
      <c r="QB77" s="334"/>
      <c r="QC77" s="334"/>
      <c r="QD77" s="334"/>
      <c r="QE77" s="334"/>
      <c r="QF77" s="334"/>
      <c r="QG77" s="334"/>
      <c r="QH77" s="334"/>
      <c r="QI77" s="334"/>
      <c r="QJ77" s="334"/>
      <c r="QK77" s="334"/>
      <c r="QL77" s="334"/>
      <c r="QM77" s="334"/>
      <c r="QN77" s="334"/>
      <c r="QO77" s="334"/>
      <c r="QP77" s="334"/>
      <c r="QQ77" s="334"/>
      <c r="QR77" s="334"/>
      <c r="QS77" s="334"/>
      <c r="QT77" s="334"/>
      <c r="QU77" s="334"/>
      <c r="QV77" s="334"/>
      <c r="QW77" s="334"/>
      <c r="QX77" s="334"/>
      <c r="QY77" s="334"/>
      <c r="QZ77" s="334"/>
      <c r="RA77" s="334"/>
      <c r="RB77" s="334"/>
      <c r="RC77" s="334"/>
      <c r="RD77" s="334"/>
      <c r="RE77" s="334"/>
      <c r="RF77" s="334"/>
      <c r="RG77" s="334"/>
      <c r="RH77" s="334"/>
      <c r="RI77" s="334"/>
      <c r="RJ77" s="334"/>
      <c r="RK77" s="334"/>
      <c r="RL77" s="334"/>
      <c r="RM77" s="334"/>
      <c r="RN77" s="334"/>
      <c r="RO77" s="334"/>
      <c r="RP77" s="334"/>
      <c r="RQ77" s="334"/>
      <c r="RR77" s="334"/>
      <c r="RS77" s="334"/>
      <c r="RT77" s="334"/>
      <c r="RU77" s="334"/>
      <c r="RV77" s="334"/>
      <c r="RW77" s="334"/>
      <c r="RX77" s="334"/>
      <c r="RY77" s="334"/>
      <c r="RZ77" s="334"/>
      <c r="SA77" s="334"/>
      <c r="SB77" s="334"/>
      <c r="SC77" s="334"/>
      <c r="SD77" s="334"/>
      <c r="SE77" s="334"/>
      <c r="SF77" s="334"/>
      <c r="SG77" s="334"/>
      <c r="SH77" s="334"/>
      <c r="SI77" s="334"/>
      <c r="SJ77" s="334"/>
      <c r="SK77" s="334"/>
      <c r="SL77" s="334"/>
      <c r="SM77" s="334"/>
      <c r="SN77" s="334"/>
      <c r="SO77" s="334"/>
      <c r="SP77" s="334"/>
      <c r="SQ77" s="334"/>
      <c r="SR77" s="334"/>
      <c r="SS77" s="334"/>
      <c r="ST77" s="334"/>
      <c r="SU77" s="334"/>
      <c r="SV77" s="334"/>
      <c r="SW77" s="334"/>
      <c r="SX77" s="334"/>
      <c r="SY77" s="334"/>
      <c r="SZ77" s="334"/>
      <c r="TA77" s="334"/>
      <c r="TB77" s="334"/>
      <c r="TC77" s="334"/>
      <c r="TD77" s="334"/>
      <c r="TE77" s="334"/>
      <c r="TF77" s="334"/>
      <c r="TG77" s="334"/>
      <c r="TH77" s="334"/>
      <c r="TI77" s="334"/>
      <c r="TJ77" s="334"/>
      <c r="TK77" s="334"/>
      <c r="TL77" s="334"/>
      <c r="TM77" s="334"/>
      <c r="TN77" s="334"/>
      <c r="TO77" s="334"/>
      <c r="TP77" s="334"/>
      <c r="TQ77" s="334"/>
      <c r="TR77" s="334"/>
      <c r="TS77" s="334"/>
      <c r="TT77" s="334"/>
      <c r="TU77" s="334"/>
      <c r="TV77" s="334"/>
      <c r="TW77" s="334"/>
      <c r="TX77" s="334"/>
      <c r="TY77" s="334"/>
      <c r="TZ77" s="334"/>
      <c r="UA77" s="334"/>
      <c r="UB77" s="334"/>
      <c r="UC77" s="334"/>
      <c r="UD77" s="334"/>
      <c r="UE77" s="334"/>
      <c r="UF77" s="334"/>
      <c r="UG77" s="334"/>
      <c r="UH77" s="334"/>
      <c r="UI77" s="334"/>
      <c r="UJ77" s="334"/>
      <c r="UK77" s="334"/>
      <c r="UL77" s="334"/>
      <c r="UM77" s="334"/>
      <c r="UN77" s="334"/>
      <c r="UO77" s="334"/>
      <c r="UP77" s="334"/>
      <c r="UQ77" s="334"/>
      <c r="UR77" s="334"/>
      <c r="US77" s="334"/>
      <c r="UT77" s="334"/>
      <c r="UU77" s="334"/>
      <c r="UV77" s="334"/>
      <c r="UW77" s="334"/>
      <c r="UX77" s="334"/>
      <c r="UY77" s="334"/>
      <c r="UZ77" s="334"/>
      <c r="VA77" s="334"/>
      <c r="VB77" s="334"/>
      <c r="VC77" s="334"/>
      <c r="VD77" s="334"/>
      <c r="VE77" s="334"/>
      <c r="VF77" s="334"/>
      <c r="VG77" s="334"/>
      <c r="VH77" s="334"/>
      <c r="VI77" s="334"/>
      <c r="VJ77" s="334"/>
      <c r="VK77" s="334"/>
      <c r="VL77" s="334"/>
      <c r="VM77" s="334"/>
      <c r="VN77" s="334"/>
      <c r="VO77" s="334"/>
      <c r="VP77" s="334"/>
      <c r="VQ77" s="334"/>
      <c r="VR77" s="334"/>
      <c r="VS77" s="334"/>
      <c r="VT77" s="334"/>
      <c r="VU77" s="334"/>
      <c r="VV77" s="334"/>
      <c r="VW77" s="334"/>
      <c r="VX77" s="334"/>
      <c r="VY77" s="334"/>
      <c r="VZ77" s="334"/>
      <c r="WA77" s="334"/>
      <c r="WB77" s="334"/>
      <c r="WC77" s="334"/>
      <c r="WD77" s="334"/>
      <c r="WE77" s="334"/>
      <c r="WF77" s="334"/>
      <c r="WG77" s="334"/>
      <c r="WH77" s="334"/>
      <c r="WI77" s="334"/>
      <c r="WJ77" s="334"/>
      <c r="WK77" s="334"/>
      <c r="WL77" s="334"/>
      <c r="WM77" s="334"/>
      <c r="WN77" s="334"/>
      <c r="WO77" s="334"/>
      <c r="WP77" s="334"/>
      <c r="WQ77" s="334"/>
      <c r="WR77" s="334"/>
      <c r="WS77" s="334"/>
      <c r="WT77" s="334"/>
      <c r="WU77" s="334"/>
      <c r="WV77" s="334"/>
      <c r="WW77" s="334"/>
      <c r="WX77" s="334"/>
      <c r="WY77" s="334"/>
      <c r="WZ77" s="334"/>
      <c r="XA77" s="334"/>
      <c r="XB77" s="334"/>
      <c r="XC77" s="334"/>
      <c r="XD77" s="334"/>
      <c r="XE77" s="334"/>
      <c r="XF77" s="334"/>
      <c r="XG77" s="334"/>
      <c r="XH77" s="334"/>
      <c r="XI77" s="334"/>
      <c r="XJ77" s="334"/>
      <c r="XK77" s="334"/>
      <c r="XL77" s="334"/>
      <c r="XM77" s="334"/>
      <c r="XN77" s="334"/>
      <c r="XO77" s="334"/>
      <c r="XP77" s="334"/>
      <c r="XQ77" s="334"/>
      <c r="XR77" s="334"/>
      <c r="XS77" s="334"/>
      <c r="XT77" s="334"/>
      <c r="XU77" s="334"/>
      <c r="XV77" s="334"/>
      <c r="XW77" s="334"/>
      <c r="XX77" s="334"/>
      <c r="XY77" s="334"/>
      <c r="XZ77" s="334"/>
      <c r="YA77" s="334"/>
      <c r="YB77" s="334"/>
      <c r="YC77" s="334"/>
      <c r="YD77" s="334"/>
      <c r="YE77" s="334"/>
      <c r="YF77" s="334"/>
      <c r="YG77" s="334"/>
      <c r="YH77" s="334"/>
      <c r="YI77" s="334"/>
      <c r="YJ77" s="334"/>
      <c r="YK77" s="334"/>
      <c r="YL77" s="334"/>
      <c r="YM77" s="334"/>
      <c r="YN77" s="334"/>
      <c r="YO77" s="334"/>
      <c r="YP77" s="334"/>
      <c r="YQ77" s="334"/>
      <c r="YR77" s="334"/>
      <c r="YS77" s="334"/>
      <c r="YT77" s="334"/>
      <c r="YU77" s="334"/>
      <c r="YV77" s="334"/>
      <c r="YW77" s="334"/>
      <c r="YX77" s="334"/>
      <c r="YY77" s="334"/>
      <c r="YZ77" s="334"/>
      <c r="ZA77" s="334"/>
      <c r="ZB77" s="334"/>
      <c r="ZC77" s="334"/>
      <c r="ZD77" s="334"/>
      <c r="ZE77" s="334"/>
      <c r="ZF77" s="334"/>
      <c r="ZG77" s="334"/>
      <c r="ZH77" s="334"/>
      <c r="ZI77" s="334"/>
      <c r="ZJ77" s="334"/>
      <c r="ZK77" s="334"/>
      <c r="ZL77" s="334"/>
      <c r="ZM77" s="334"/>
      <c r="ZN77" s="334"/>
      <c r="ZO77" s="334"/>
      <c r="ZP77" s="334"/>
      <c r="ZQ77" s="334"/>
      <c r="ZR77" s="334"/>
      <c r="ZS77" s="334"/>
      <c r="ZT77" s="334"/>
      <c r="ZU77" s="334"/>
      <c r="ZV77" s="334"/>
      <c r="ZW77" s="334"/>
      <c r="ZX77" s="334"/>
      <c r="ZY77" s="334"/>
      <c r="ZZ77" s="334"/>
      <c r="AAA77" s="334"/>
      <c r="AAB77" s="334"/>
      <c r="AAC77" s="334"/>
      <c r="AAD77" s="334"/>
      <c r="AAE77" s="334"/>
      <c r="AAF77" s="334"/>
      <c r="AAG77" s="334"/>
      <c r="AAH77" s="334"/>
      <c r="AAI77" s="334"/>
      <c r="AAJ77" s="334"/>
      <c r="AAK77" s="334"/>
      <c r="AAL77" s="334"/>
      <c r="AAM77" s="334"/>
      <c r="AAN77" s="334"/>
      <c r="AAO77" s="334"/>
      <c r="AAP77" s="334"/>
      <c r="AAQ77" s="334"/>
      <c r="AAR77" s="334"/>
      <c r="AAS77" s="334"/>
      <c r="AAT77" s="334"/>
      <c r="AAU77" s="334"/>
      <c r="AAV77" s="334"/>
      <c r="AAW77" s="334"/>
      <c r="AAX77" s="334"/>
      <c r="AAY77" s="334"/>
      <c r="AAZ77" s="334"/>
      <c r="ABA77" s="334"/>
      <c r="ABB77" s="334"/>
      <c r="ABC77" s="334"/>
      <c r="ABD77" s="334"/>
      <c r="ABE77" s="334"/>
      <c r="ABF77" s="334"/>
      <c r="ABG77" s="334"/>
      <c r="ABH77" s="334"/>
      <c r="ABI77" s="334"/>
      <c r="ABJ77" s="334"/>
      <c r="ABK77" s="334"/>
      <c r="ABL77" s="334"/>
      <c r="ABM77" s="334"/>
      <c r="ABN77" s="334"/>
      <c r="ABO77" s="334"/>
      <c r="ABP77" s="334"/>
      <c r="ABQ77" s="334"/>
      <c r="ABR77" s="334"/>
      <c r="ABS77" s="334"/>
      <c r="ABT77" s="334"/>
      <c r="ABU77" s="334"/>
      <c r="ABV77" s="334"/>
      <c r="ABW77" s="334"/>
      <c r="ABX77" s="334"/>
      <c r="ABY77" s="334"/>
      <c r="ABZ77" s="334"/>
      <c r="ACA77" s="334"/>
      <c r="ACB77" s="334"/>
      <c r="ACC77" s="334"/>
      <c r="ACD77" s="334"/>
      <c r="ACE77" s="334"/>
      <c r="ACF77" s="334"/>
      <c r="ACG77" s="334"/>
      <c r="ACH77" s="334"/>
      <c r="ACI77" s="334"/>
      <c r="ACJ77" s="334"/>
      <c r="ACK77" s="334"/>
      <c r="ACL77" s="334"/>
      <c r="ACM77" s="334"/>
      <c r="ACN77" s="334"/>
      <c r="ACO77" s="334"/>
      <c r="ACP77" s="334"/>
      <c r="ACQ77" s="334"/>
    </row>
    <row r="78" spans="1:771" x14ac:dyDescent="0.2">
      <c r="A78" s="1" t="s">
        <v>149</v>
      </c>
      <c r="B78" s="347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9"/>
      <c r="N78" s="347"/>
      <c r="O78" s="348"/>
      <c r="P78" s="348"/>
      <c r="Q78" s="348"/>
      <c r="R78" s="347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9"/>
      <c r="AD78" s="334"/>
      <c r="AE78" s="334"/>
      <c r="AF78" s="334"/>
      <c r="AG78" s="334"/>
      <c r="AH78" s="334"/>
      <c r="AI78" s="334"/>
      <c r="AJ78" s="334"/>
      <c r="AK78" s="334"/>
      <c r="AL78" s="334"/>
      <c r="AM78" s="334"/>
      <c r="AN78" s="334"/>
      <c r="AO78" s="334"/>
      <c r="AP78" s="335"/>
      <c r="AQ78" s="334"/>
      <c r="AR78" s="334"/>
      <c r="AS78" s="334"/>
      <c r="AT78" s="334"/>
      <c r="AU78" s="334"/>
      <c r="AV78" s="334"/>
      <c r="AW78" s="334"/>
      <c r="AX78" s="334"/>
      <c r="AY78" s="334"/>
      <c r="AZ78" s="334"/>
      <c r="BA78" s="334"/>
      <c r="BB78" s="334"/>
      <c r="BC78" s="334"/>
      <c r="BD78" s="334"/>
      <c r="BE78" s="334"/>
      <c r="BF78" s="334"/>
      <c r="BG78" s="334"/>
      <c r="BH78" s="334"/>
      <c r="BI78" s="334"/>
      <c r="BJ78" s="334"/>
      <c r="BK78" s="334"/>
      <c r="BL78" s="334"/>
      <c r="BM78" s="334"/>
      <c r="BN78" s="336"/>
      <c r="BO78" s="335"/>
      <c r="BP78" s="334"/>
      <c r="BQ78" s="334"/>
      <c r="BR78" s="334"/>
      <c r="BS78" s="334"/>
      <c r="BT78" s="334"/>
      <c r="BU78" s="334"/>
      <c r="BV78" s="334"/>
      <c r="BW78" s="334"/>
      <c r="BX78" s="334"/>
      <c r="BY78" s="334"/>
      <c r="BZ78" s="334"/>
      <c r="CA78" s="334"/>
      <c r="CB78" s="334"/>
      <c r="CC78" s="334"/>
      <c r="CD78" s="334"/>
      <c r="CE78" s="334"/>
      <c r="CF78" s="334"/>
      <c r="CG78" s="334"/>
      <c r="CH78" s="334"/>
      <c r="CI78" s="334"/>
      <c r="CJ78" s="334"/>
      <c r="CK78" s="334"/>
      <c r="CL78" s="334"/>
      <c r="CM78" s="337"/>
      <c r="CN78" s="334"/>
      <c r="CO78" s="334"/>
      <c r="CP78" s="334"/>
      <c r="CQ78" s="334"/>
      <c r="CR78" s="334"/>
      <c r="CS78" s="334"/>
      <c r="CT78" s="335"/>
      <c r="CU78" s="334"/>
      <c r="CV78" s="334"/>
      <c r="CW78" s="334"/>
      <c r="CX78" s="334"/>
      <c r="CY78" s="334"/>
      <c r="CZ78" s="334"/>
      <c r="DA78" s="334"/>
      <c r="DB78" s="334"/>
      <c r="DC78" s="334"/>
      <c r="DD78" s="334"/>
      <c r="DE78" s="334"/>
      <c r="DF78" s="334"/>
      <c r="DG78" s="334"/>
      <c r="DH78" s="334"/>
      <c r="DI78" s="334"/>
      <c r="DJ78" s="334"/>
      <c r="DK78" s="334"/>
      <c r="DL78" s="334"/>
      <c r="DM78" s="334"/>
      <c r="DN78" s="334"/>
      <c r="DO78" s="334"/>
      <c r="DP78" s="334"/>
      <c r="DQ78" s="334"/>
      <c r="DR78" s="337"/>
      <c r="DS78" s="334"/>
      <c r="DT78" s="334"/>
      <c r="DU78" s="334"/>
      <c r="DV78" s="335"/>
      <c r="DW78" s="334"/>
      <c r="DX78" s="334"/>
      <c r="DY78" s="334"/>
      <c r="DZ78" s="334"/>
      <c r="EA78" s="334"/>
      <c r="EB78" s="334"/>
      <c r="EC78" s="334"/>
      <c r="ED78" s="334"/>
      <c r="EE78" s="334"/>
      <c r="EF78" s="334"/>
      <c r="EG78" s="334"/>
      <c r="EH78" s="334"/>
      <c r="EI78" s="334"/>
      <c r="EJ78" s="334"/>
      <c r="EK78" s="334"/>
      <c r="EL78" s="334"/>
      <c r="EM78" s="334"/>
      <c r="EN78" s="334"/>
      <c r="EO78" s="334"/>
      <c r="EP78" s="334"/>
      <c r="EQ78" s="334"/>
      <c r="ER78" s="334"/>
      <c r="ES78" s="334"/>
      <c r="ET78" s="337"/>
      <c r="EU78" s="334"/>
      <c r="EV78" s="334"/>
      <c r="EW78" s="334"/>
      <c r="EX78" s="334"/>
      <c r="EY78" s="334"/>
      <c r="EZ78" s="334"/>
      <c r="FA78" s="335"/>
      <c r="FB78" s="334"/>
      <c r="FC78" s="334"/>
      <c r="FD78" s="334"/>
      <c r="FE78" s="334"/>
      <c r="FF78" s="334"/>
      <c r="FG78" s="334"/>
      <c r="FH78" s="334"/>
      <c r="FI78" s="334"/>
      <c r="FJ78" s="334"/>
      <c r="FK78" s="334"/>
      <c r="FL78" s="334"/>
      <c r="FM78" s="334"/>
      <c r="FN78" s="334"/>
      <c r="FO78" s="334"/>
      <c r="FP78" s="334"/>
      <c r="FQ78" s="334"/>
      <c r="FR78" s="334"/>
      <c r="FS78" s="334"/>
      <c r="FT78" s="334"/>
      <c r="FU78" s="334"/>
      <c r="FV78" s="334"/>
      <c r="FW78" s="334"/>
      <c r="FX78" s="334"/>
      <c r="FY78" s="337"/>
      <c r="FZ78" s="334"/>
      <c r="GA78" s="334"/>
      <c r="GB78" s="334"/>
      <c r="GC78" s="334"/>
      <c r="GD78" s="334"/>
      <c r="GE78" s="335"/>
      <c r="GF78" s="334"/>
      <c r="GG78" s="334"/>
      <c r="GH78" s="334"/>
      <c r="GI78" s="334"/>
      <c r="GJ78" s="334"/>
      <c r="GK78" s="334"/>
      <c r="GL78" s="334"/>
      <c r="GM78" s="334"/>
      <c r="GN78" s="334"/>
      <c r="GO78" s="334"/>
      <c r="GP78" s="334"/>
      <c r="GQ78" s="334"/>
      <c r="GR78" s="334"/>
      <c r="GS78" s="334"/>
      <c r="GT78" s="334"/>
      <c r="GU78" s="334"/>
      <c r="GV78" s="334"/>
      <c r="GW78" s="334"/>
      <c r="GX78" s="334"/>
      <c r="GY78" s="334"/>
      <c r="GZ78" s="334"/>
      <c r="HA78" s="334"/>
      <c r="HB78" s="334"/>
      <c r="HC78" s="337"/>
      <c r="HD78" s="334"/>
      <c r="HE78" s="334"/>
      <c r="HF78" s="334"/>
      <c r="HG78" s="334"/>
      <c r="HH78" s="334"/>
      <c r="HI78" s="344"/>
      <c r="HJ78" s="335"/>
      <c r="HK78" s="334"/>
      <c r="HL78" s="334"/>
      <c r="HM78" s="334"/>
      <c r="HN78" s="334"/>
      <c r="HO78" s="334"/>
      <c r="HP78" s="334"/>
      <c r="HQ78" s="334"/>
      <c r="HR78" s="334"/>
      <c r="HS78" s="334"/>
      <c r="HT78" s="334"/>
      <c r="HU78" s="334"/>
      <c r="HV78" s="334"/>
      <c r="HW78" s="334"/>
      <c r="HX78" s="334"/>
      <c r="HY78" s="334"/>
      <c r="HZ78" s="334"/>
      <c r="IA78" s="334"/>
      <c r="IB78" s="334"/>
      <c r="IC78" s="334"/>
      <c r="ID78" s="334"/>
      <c r="IE78" s="334"/>
      <c r="IF78" s="334"/>
      <c r="IG78" s="334"/>
      <c r="IH78" s="337"/>
      <c r="II78" s="334"/>
      <c r="IJ78" s="334"/>
      <c r="IK78" s="334"/>
      <c r="IL78" s="334"/>
      <c r="IM78" s="334"/>
      <c r="IN78" s="335"/>
      <c r="IO78" s="334"/>
      <c r="IP78" s="334"/>
      <c r="IQ78" s="334"/>
      <c r="IR78" s="334"/>
      <c r="IS78" s="334"/>
      <c r="IT78" s="334"/>
      <c r="IU78" s="334"/>
      <c r="IV78" s="334"/>
      <c r="IW78" s="334"/>
      <c r="IX78" s="334"/>
      <c r="IY78" s="334"/>
      <c r="IZ78" s="334"/>
      <c r="JA78" s="334"/>
      <c r="JB78" s="334"/>
      <c r="JC78" s="334"/>
      <c r="JD78" s="334"/>
      <c r="JE78" s="334"/>
      <c r="JF78" s="334"/>
      <c r="JG78" s="334"/>
      <c r="JH78" s="334"/>
      <c r="JI78" s="334"/>
      <c r="JJ78" s="334"/>
      <c r="JK78" s="334"/>
      <c r="JL78" s="337"/>
      <c r="JM78" s="334"/>
      <c r="JN78" s="334"/>
      <c r="JO78" s="334"/>
      <c r="JP78" s="334"/>
      <c r="JQ78" s="334"/>
      <c r="JR78" s="344"/>
      <c r="JS78" s="335"/>
      <c r="JT78" s="334"/>
      <c r="JU78" s="334"/>
      <c r="JV78" s="334"/>
      <c r="JW78" s="334"/>
      <c r="JX78" s="334"/>
      <c r="JY78" s="334"/>
      <c r="JZ78" s="334"/>
      <c r="KA78" s="334"/>
      <c r="KB78" s="334"/>
      <c r="KC78" s="334"/>
      <c r="KD78" s="334"/>
      <c r="KE78" s="334"/>
      <c r="KF78" s="334"/>
      <c r="KG78" s="334"/>
      <c r="KH78" s="334"/>
      <c r="KI78" s="334"/>
      <c r="KJ78" s="334"/>
      <c r="KK78" s="334"/>
      <c r="KL78" s="334"/>
      <c r="KM78" s="334"/>
      <c r="KN78" s="334"/>
      <c r="KO78" s="334"/>
      <c r="KP78" s="334"/>
      <c r="KQ78" s="337"/>
      <c r="KR78" s="334"/>
      <c r="KS78" s="334"/>
      <c r="KT78" s="334"/>
      <c r="KU78" s="334"/>
      <c r="KV78" s="334"/>
      <c r="KW78" s="344"/>
      <c r="KX78" s="335"/>
      <c r="KY78" s="334"/>
      <c r="KZ78" s="334"/>
      <c r="LA78" s="334"/>
      <c r="LB78" s="334"/>
      <c r="LC78" s="334"/>
      <c r="LD78" s="334"/>
      <c r="LE78" s="334"/>
      <c r="LF78" s="334"/>
      <c r="LG78" s="334"/>
      <c r="LH78" s="334"/>
      <c r="LI78" s="334"/>
      <c r="LJ78" s="334"/>
      <c r="LK78" s="334"/>
      <c r="LL78" s="334"/>
      <c r="LM78" s="334"/>
      <c r="LN78" s="334"/>
      <c r="LO78" s="334"/>
      <c r="LP78" s="334"/>
      <c r="LQ78" s="334"/>
      <c r="LR78" s="334"/>
      <c r="LS78" s="334"/>
      <c r="LT78" s="334"/>
      <c r="LU78" s="334"/>
      <c r="LV78" s="337"/>
      <c r="LW78" s="334"/>
      <c r="LX78" s="334"/>
      <c r="LY78" s="334"/>
      <c r="LZ78" s="334"/>
      <c r="MA78" s="334"/>
      <c r="MB78" s="335"/>
      <c r="MC78" s="334"/>
      <c r="MD78" s="334"/>
      <c r="ME78" s="334"/>
      <c r="MF78" s="334"/>
      <c r="MG78" s="334"/>
      <c r="MH78" s="334"/>
      <c r="MI78" s="334"/>
      <c r="MJ78" s="334"/>
      <c r="MK78" s="334"/>
      <c r="ML78" s="334"/>
      <c r="MM78" s="334"/>
      <c r="MN78" s="334"/>
      <c r="MO78" s="334"/>
      <c r="MP78" s="334"/>
      <c r="MQ78" s="334"/>
      <c r="MR78" s="334"/>
      <c r="MS78" s="334"/>
      <c r="MT78" s="334"/>
      <c r="MU78" s="334"/>
      <c r="MV78" s="334"/>
      <c r="MW78" s="334"/>
      <c r="MX78" s="334"/>
      <c r="MY78" s="334"/>
      <c r="MZ78" s="337"/>
      <c r="NA78" s="334"/>
      <c r="NB78" s="334"/>
      <c r="NC78" s="334"/>
      <c r="ND78" s="334"/>
      <c r="NE78" s="334"/>
      <c r="NF78" s="334"/>
      <c r="NG78" s="335"/>
      <c r="NH78" s="334"/>
      <c r="NI78" s="334"/>
      <c r="NJ78" s="334"/>
      <c r="NK78" s="334"/>
      <c r="NL78" s="334"/>
      <c r="NM78" s="334"/>
      <c r="NN78" s="334"/>
      <c r="NO78" s="334"/>
      <c r="NP78" s="334"/>
      <c r="NQ78" s="334"/>
      <c r="NR78" s="334"/>
      <c r="NS78" s="334"/>
      <c r="NT78" s="334"/>
      <c r="NU78" s="334"/>
      <c r="NV78" s="334"/>
      <c r="NW78" s="334"/>
      <c r="NX78" s="334"/>
      <c r="NY78" s="334"/>
      <c r="NZ78" s="334"/>
      <c r="OA78" s="334"/>
      <c r="OB78" s="334"/>
      <c r="OC78" s="334"/>
      <c r="OD78" s="334"/>
      <c r="OE78" s="337"/>
      <c r="OF78" s="334"/>
      <c r="OG78" s="334"/>
      <c r="OH78" s="334"/>
      <c r="OI78" s="334"/>
      <c r="OJ78" s="334"/>
      <c r="OK78" s="334"/>
      <c r="OL78" s="334"/>
      <c r="OM78" s="334"/>
      <c r="ON78" s="334"/>
      <c r="OO78" s="334"/>
      <c r="OP78" s="344"/>
      <c r="OQ78" s="334"/>
      <c r="OR78" s="334"/>
      <c r="OS78" s="334"/>
      <c r="OT78" s="334"/>
      <c r="OU78" s="334"/>
      <c r="OV78" s="334"/>
      <c r="OW78" s="334"/>
      <c r="OX78" s="334"/>
      <c r="OY78" s="334"/>
      <c r="OZ78" s="334"/>
      <c r="PA78" s="334"/>
      <c r="PB78" s="334"/>
      <c r="PC78" s="334"/>
      <c r="PD78" s="334"/>
      <c r="PE78" s="334"/>
      <c r="PF78" s="334"/>
      <c r="PG78" s="334"/>
      <c r="PH78" s="334"/>
      <c r="PI78" s="334"/>
      <c r="PJ78" s="334"/>
      <c r="PK78" s="334"/>
      <c r="PL78" s="334"/>
      <c r="PM78" s="334"/>
      <c r="PN78" s="334"/>
      <c r="PO78" s="334"/>
      <c r="PP78" s="334"/>
      <c r="PQ78" s="334"/>
      <c r="PR78" s="334"/>
      <c r="PS78" s="334"/>
      <c r="PT78" s="334"/>
      <c r="PU78" s="334"/>
      <c r="PV78" s="334"/>
      <c r="PW78" s="334"/>
      <c r="PX78" s="334"/>
      <c r="PY78" s="334"/>
      <c r="PZ78" s="334"/>
      <c r="QA78" s="334"/>
      <c r="QB78" s="334"/>
      <c r="QC78" s="334"/>
      <c r="QD78" s="334"/>
      <c r="QE78" s="334"/>
      <c r="QF78" s="334"/>
      <c r="QG78" s="334"/>
      <c r="QH78" s="334"/>
      <c r="QI78" s="334"/>
      <c r="QJ78" s="334"/>
      <c r="QK78" s="334"/>
      <c r="QL78" s="334"/>
      <c r="QM78" s="334"/>
      <c r="QN78" s="334"/>
      <c r="QO78" s="334"/>
      <c r="QP78" s="334"/>
      <c r="QQ78" s="334"/>
      <c r="QR78" s="334"/>
      <c r="QS78" s="334"/>
      <c r="QT78" s="334"/>
      <c r="QU78" s="334"/>
      <c r="QV78" s="334"/>
      <c r="QW78" s="334"/>
      <c r="QX78" s="334"/>
      <c r="QY78" s="334"/>
      <c r="QZ78" s="334"/>
      <c r="RA78" s="334"/>
      <c r="RB78" s="334"/>
      <c r="RC78" s="334"/>
      <c r="RD78" s="334"/>
      <c r="RE78" s="334"/>
      <c r="RF78" s="334"/>
      <c r="RG78" s="334"/>
      <c r="RH78" s="334"/>
      <c r="RI78" s="334"/>
      <c r="RJ78" s="334"/>
      <c r="RK78" s="334"/>
      <c r="RL78" s="334"/>
      <c r="RM78" s="334"/>
      <c r="RN78" s="334"/>
      <c r="RO78" s="334"/>
      <c r="RP78" s="334"/>
      <c r="RQ78" s="334"/>
      <c r="RR78" s="334"/>
      <c r="RS78" s="334"/>
      <c r="RT78" s="334"/>
      <c r="RU78" s="334"/>
      <c r="RV78" s="334"/>
      <c r="RW78" s="334"/>
      <c r="RX78" s="334"/>
      <c r="RY78" s="334"/>
      <c r="RZ78" s="334"/>
      <c r="SA78" s="334"/>
      <c r="SB78" s="334"/>
      <c r="SC78" s="334"/>
      <c r="SD78" s="334"/>
      <c r="SE78" s="334"/>
      <c r="SF78" s="334"/>
      <c r="SG78" s="334"/>
      <c r="SH78" s="334"/>
      <c r="SI78" s="334"/>
      <c r="SJ78" s="334"/>
      <c r="SK78" s="334"/>
      <c r="SL78" s="334"/>
      <c r="SM78" s="334"/>
      <c r="SN78" s="334"/>
      <c r="SO78" s="334"/>
      <c r="SP78" s="334"/>
      <c r="SQ78" s="334"/>
      <c r="SR78" s="334"/>
      <c r="SS78" s="334"/>
      <c r="ST78" s="334"/>
      <c r="SU78" s="334"/>
      <c r="SV78" s="334"/>
      <c r="SW78" s="334"/>
      <c r="SX78" s="334"/>
      <c r="SY78" s="334"/>
      <c r="SZ78" s="334"/>
      <c r="TA78" s="334"/>
      <c r="TB78" s="334"/>
      <c r="TC78" s="334"/>
      <c r="TD78" s="334"/>
      <c r="TE78" s="334"/>
      <c r="TF78" s="334"/>
      <c r="TG78" s="334"/>
      <c r="TH78" s="334"/>
      <c r="TI78" s="334"/>
      <c r="TJ78" s="334"/>
      <c r="TK78" s="334"/>
      <c r="TL78" s="334"/>
      <c r="TM78" s="334"/>
      <c r="TN78" s="334"/>
      <c r="TO78" s="334"/>
      <c r="TP78" s="334"/>
      <c r="TQ78" s="334"/>
      <c r="TR78" s="334"/>
      <c r="TS78" s="334"/>
      <c r="TT78" s="334"/>
      <c r="TU78" s="334"/>
      <c r="TV78" s="334"/>
      <c r="TW78" s="334"/>
      <c r="TX78" s="334"/>
      <c r="TY78" s="334"/>
      <c r="TZ78" s="334"/>
      <c r="UA78" s="334"/>
      <c r="UB78" s="334"/>
      <c r="UC78" s="334"/>
      <c r="UD78" s="334"/>
      <c r="UE78" s="334"/>
      <c r="UF78" s="334"/>
      <c r="UG78" s="334"/>
      <c r="UH78" s="334"/>
      <c r="UI78" s="334"/>
      <c r="UJ78" s="334"/>
      <c r="UK78" s="334"/>
      <c r="UL78" s="334"/>
      <c r="UM78" s="334"/>
      <c r="UN78" s="334"/>
      <c r="UO78" s="334"/>
      <c r="UP78" s="334"/>
      <c r="UQ78" s="334"/>
      <c r="UR78" s="334"/>
      <c r="US78" s="334"/>
      <c r="UT78" s="334"/>
      <c r="UU78" s="334"/>
      <c r="UV78" s="334"/>
      <c r="UW78" s="334"/>
      <c r="UX78" s="334"/>
      <c r="UY78" s="334"/>
      <c r="UZ78" s="334"/>
      <c r="VA78" s="334"/>
      <c r="VB78" s="334"/>
      <c r="VC78" s="334"/>
      <c r="VD78" s="334"/>
      <c r="VE78" s="334"/>
      <c r="VF78" s="334"/>
      <c r="VG78" s="334"/>
      <c r="VH78" s="334"/>
      <c r="VI78" s="334"/>
      <c r="VJ78" s="334"/>
      <c r="VK78" s="334"/>
      <c r="VL78" s="334"/>
      <c r="VM78" s="334"/>
      <c r="VN78" s="334"/>
      <c r="VO78" s="334"/>
      <c r="VP78" s="334"/>
      <c r="VQ78" s="334"/>
      <c r="VR78" s="334"/>
      <c r="VS78" s="334"/>
      <c r="VT78" s="334"/>
      <c r="VU78" s="334"/>
      <c r="VV78" s="334"/>
      <c r="VW78" s="334"/>
      <c r="VX78" s="334"/>
      <c r="VY78" s="334"/>
      <c r="VZ78" s="334"/>
      <c r="WA78" s="334"/>
      <c r="WB78" s="334"/>
      <c r="WC78" s="334"/>
      <c r="WD78" s="334"/>
      <c r="WE78" s="334"/>
      <c r="WF78" s="334"/>
      <c r="WG78" s="334"/>
      <c r="WH78" s="334"/>
      <c r="WI78" s="334"/>
      <c r="WJ78" s="334"/>
      <c r="WK78" s="334"/>
      <c r="WL78" s="334"/>
      <c r="WM78" s="334"/>
      <c r="WN78" s="334"/>
      <c r="WO78" s="334"/>
      <c r="WP78" s="334"/>
      <c r="WQ78" s="334"/>
      <c r="WR78" s="334"/>
      <c r="WS78" s="334"/>
      <c r="WT78" s="334"/>
      <c r="WU78" s="334"/>
      <c r="WV78" s="334"/>
      <c r="WW78" s="334"/>
      <c r="WX78" s="334"/>
      <c r="WY78" s="334"/>
      <c r="WZ78" s="334"/>
      <c r="XA78" s="334"/>
      <c r="XB78" s="334"/>
      <c r="XC78" s="334"/>
      <c r="XD78" s="334"/>
      <c r="XE78" s="334"/>
      <c r="XF78" s="334"/>
      <c r="XG78" s="334"/>
      <c r="XH78" s="334"/>
      <c r="XI78" s="334"/>
      <c r="XJ78" s="334"/>
      <c r="XK78" s="334"/>
      <c r="XL78" s="334"/>
      <c r="XM78" s="334"/>
      <c r="XN78" s="334"/>
      <c r="XO78" s="334"/>
      <c r="XP78" s="334"/>
      <c r="XQ78" s="334"/>
      <c r="XR78" s="334"/>
      <c r="XS78" s="334"/>
      <c r="XT78" s="334"/>
      <c r="XU78" s="334"/>
      <c r="XV78" s="334"/>
      <c r="XW78" s="334"/>
      <c r="XX78" s="334"/>
      <c r="XY78" s="334"/>
      <c r="XZ78" s="334"/>
      <c r="YA78" s="334"/>
      <c r="YB78" s="334"/>
      <c r="YC78" s="334"/>
      <c r="YD78" s="334"/>
      <c r="YE78" s="334"/>
      <c r="YF78" s="334"/>
      <c r="YG78" s="334"/>
      <c r="YH78" s="334"/>
      <c r="YI78" s="334"/>
      <c r="YJ78" s="334"/>
      <c r="YK78" s="334"/>
      <c r="YL78" s="334"/>
      <c r="YM78" s="334"/>
      <c r="YN78" s="334"/>
      <c r="YO78" s="334"/>
      <c r="YP78" s="334"/>
      <c r="YQ78" s="334"/>
      <c r="YR78" s="334"/>
      <c r="YS78" s="334"/>
      <c r="YT78" s="334"/>
      <c r="YU78" s="334"/>
      <c r="YV78" s="334"/>
      <c r="YW78" s="334"/>
      <c r="YX78" s="334"/>
      <c r="YY78" s="334"/>
      <c r="YZ78" s="334"/>
      <c r="ZA78" s="334"/>
      <c r="ZB78" s="334"/>
      <c r="ZC78" s="334"/>
      <c r="ZD78" s="334"/>
      <c r="ZE78" s="334"/>
      <c r="ZF78" s="334"/>
      <c r="ZG78" s="334"/>
      <c r="ZH78" s="334"/>
      <c r="ZI78" s="334"/>
      <c r="ZJ78" s="334"/>
      <c r="ZK78" s="334"/>
      <c r="ZL78" s="334"/>
      <c r="ZM78" s="334"/>
      <c r="ZN78" s="334"/>
      <c r="ZO78" s="334"/>
      <c r="ZP78" s="334"/>
      <c r="ZQ78" s="334"/>
      <c r="ZR78" s="334"/>
      <c r="ZS78" s="334"/>
      <c r="ZT78" s="334"/>
      <c r="ZU78" s="334"/>
      <c r="ZV78" s="334"/>
      <c r="ZW78" s="334"/>
      <c r="ZX78" s="334"/>
      <c r="ZY78" s="334"/>
      <c r="ZZ78" s="334"/>
      <c r="AAA78" s="334"/>
      <c r="AAB78" s="334"/>
      <c r="AAC78" s="334"/>
      <c r="AAD78" s="334"/>
      <c r="AAE78" s="334"/>
      <c r="AAF78" s="334"/>
      <c r="AAG78" s="334"/>
      <c r="AAH78" s="334"/>
      <c r="AAI78" s="334"/>
      <c r="AAJ78" s="334"/>
      <c r="AAK78" s="334"/>
      <c r="AAL78" s="334"/>
      <c r="AAM78" s="334"/>
      <c r="AAN78" s="334"/>
      <c r="AAO78" s="334"/>
      <c r="AAP78" s="334"/>
      <c r="AAQ78" s="334"/>
      <c r="AAR78" s="334"/>
      <c r="AAS78" s="334"/>
      <c r="AAT78" s="334"/>
      <c r="AAU78" s="334"/>
      <c r="AAV78" s="334"/>
      <c r="AAW78" s="334"/>
      <c r="AAX78" s="334"/>
      <c r="AAY78" s="334"/>
      <c r="AAZ78" s="334"/>
      <c r="ABA78" s="334"/>
      <c r="ABB78" s="334"/>
      <c r="ABC78" s="334"/>
      <c r="ABD78" s="334"/>
      <c r="ABE78" s="334"/>
      <c r="ABF78" s="334"/>
      <c r="ABG78" s="334"/>
      <c r="ABH78" s="334"/>
      <c r="ABI78" s="334"/>
      <c r="ABJ78" s="334"/>
      <c r="ABK78" s="334"/>
      <c r="ABL78" s="334"/>
      <c r="ABM78" s="334"/>
      <c r="ABN78" s="334"/>
      <c r="ABO78" s="334"/>
      <c r="ABP78" s="334"/>
      <c r="ABQ78" s="334"/>
      <c r="ABR78" s="334"/>
      <c r="ABS78" s="334"/>
      <c r="ABT78" s="334"/>
      <c r="ABU78" s="334"/>
      <c r="ABV78" s="334"/>
      <c r="ABW78" s="334"/>
      <c r="ABX78" s="334"/>
      <c r="ABY78" s="334"/>
      <c r="ABZ78" s="334"/>
      <c r="ACA78" s="334"/>
      <c r="ACB78" s="334"/>
      <c r="ACC78" s="334"/>
      <c r="ACD78" s="334"/>
      <c r="ACE78" s="334"/>
      <c r="ACF78" s="334"/>
      <c r="ACG78" s="334"/>
      <c r="ACH78" s="334"/>
      <c r="ACI78" s="334"/>
      <c r="ACJ78" s="334"/>
      <c r="ACK78" s="334"/>
      <c r="ACL78" s="334"/>
      <c r="ACM78" s="334"/>
      <c r="ACN78" s="334"/>
      <c r="ACO78" s="334"/>
      <c r="ACP78" s="334"/>
      <c r="ACQ78" s="334"/>
    </row>
    <row r="79" spans="1:771" x14ac:dyDescent="0.2">
      <c r="A79" s="15" t="s">
        <v>150</v>
      </c>
      <c r="B79" s="347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9"/>
      <c r="N79" s="347"/>
      <c r="O79" s="348"/>
      <c r="P79" s="348"/>
      <c r="Q79" s="348"/>
      <c r="R79" s="347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9"/>
      <c r="AD79" s="334"/>
      <c r="AE79" s="334"/>
      <c r="AF79" s="334"/>
      <c r="AG79" s="334"/>
      <c r="AH79" s="334"/>
      <c r="AI79" s="334"/>
      <c r="AJ79" s="334"/>
      <c r="AK79" s="334"/>
      <c r="AL79" s="334"/>
      <c r="AM79" s="334"/>
      <c r="AN79" s="334"/>
      <c r="AO79" s="334"/>
      <c r="AP79" s="335"/>
      <c r="AQ79" s="334"/>
      <c r="AR79" s="334"/>
      <c r="AS79" s="334"/>
      <c r="AT79" s="334"/>
      <c r="AU79" s="334"/>
      <c r="AV79" s="334"/>
      <c r="AW79" s="334"/>
      <c r="AX79" s="334"/>
      <c r="AY79" s="334"/>
      <c r="AZ79" s="334"/>
      <c r="BA79" s="334"/>
      <c r="BB79" s="334"/>
      <c r="BC79" s="334"/>
      <c r="BD79" s="334"/>
      <c r="BE79" s="334"/>
      <c r="BF79" s="334"/>
      <c r="BG79" s="334"/>
      <c r="BH79" s="334"/>
      <c r="BI79" s="334"/>
      <c r="BJ79" s="334"/>
      <c r="BK79" s="334"/>
      <c r="BL79" s="334"/>
      <c r="BM79" s="334"/>
      <c r="BN79" s="336"/>
      <c r="BO79" s="335"/>
      <c r="BP79" s="334"/>
      <c r="BQ79" s="334"/>
      <c r="BR79" s="334"/>
      <c r="BS79" s="334"/>
      <c r="BT79" s="334"/>
      <c r="BU79" s="334"/>
      <c r="BV79" s="334"/>
      <c r="BW79" s="334"/>
      <c r="BX79" s="334"/>
      <c r="BY79" s="334"/>
      <c r="BZ79" s="334"/>
      <c r="CA79" s="334"/>
      <c r="CB79" s="334"/>
      <c r="CC79" s="334"/>
      <c r="CD79" s="334"/>
      <c r="CE79" s="334"/>
      <c r="CF79" s="334"/>
      <c r="CG79" s="334"/>
      <c r="CH79" s="334"/>
      <c r="CI79" s="334"/>
      <c r="CJ79" s="334"/>
      <c r="CK79" s="334"/>
      <c r="CL79" s="334"/>
      <c r="CM79" s="337"/>
      <c r="CN79" s="334"/>
      <c r="CO79" s="334"/>
      <c r="CP79" s="334"/>
      <c r="CQ79" s="334"/>
      <c r="CR79" s="334"/>
      <c r="CS79" s="334"/>
      <c r="CT79" s="335"/>
      <c r="CU79" s="334"/>
      <c r="CV79" s="334"/>
      <c r="CW79" s="334"/>
      <c r="CX79" s="334"/>
      <c r="CY79" s="334"/>
      <c r="CZ79" s="334"/>
      <c r="DA79" s="334"/>
      <c r="DB79" s="334"/>
      <c r="DC79" s="334"/>
      <c r="DD79" s="334"/>
      <c r="DE79" s="334"/>
      <c r="DF79" s="334"/>
      <c r="DG79" s="334"/>
      <c r="DH79" s="334"/>
      <c r="DI79" s="334"/>
      <c r="DJ79" s="334"/>
      <c r="DK79" s="334"/>
      <c r="DL79" s="334"/>
      <c r="DM79" s="334"/>
      <c r="DN79" s="334"/>
      <c r="DO79" s="334"/>
      <c r="DP79" s="334"/>
      <c r="DQ79" s="334"/>
      <c r="DR79" s="337"/>
      <c r="DS79" s="334"/>
      <c r="DT79" s="334"/>
      <c r="DU79" s="334"/>
      <c r="DV79" s="335"/>
      <c r="DW79" s="334"/>
      <c r="DX79" s="334"/>
      <c r="DY79" s="334"/>
      <c r="DZ79" s="334"/>
      <c r="EA79" s="334"/>
      <c r="EB79" s="334"/>
      <c r="EC79" s="334"/>
      <c r="ED79" s="334"/>
      <c r="EE79" s="334"/>
      <c r="EF79" s="334"/>
      <c r="EG79" s="334"/>
      <c r="EH79" s="334"/>
      <c r="EI79" s="334"/>
      <c r="EJ79" s="334"/>
      <c r="EK79" s="334"/>
      <c r="EL79" s="334"/>
      <c r="EM79" s="334"/>
      <c r="EN79" s="334"/>
      <c r="EO79" s="334"/>
      <c r="EP79" s="334"/>
      <c r="EQ79" s="334"/>
      <c r="ER79" s="334"/>
      <c r="ES79" s="334"/>
      <c r="ET79" s="337"/>
      <c r="EU79" s="334"/>
      <c r="EV79" s="334"/>
      <c r="EW79" s="334"/>
      <c r="EX79" s="334"/>
      <c r="EY79" s="334"/>
      <c r="EZ79" s="334"/>
      <c r="FA79" s="335"/>
      <c r="FB79" s="334"/>
      <c r="FC79" s="334"/>
      <c r="FD79" s="334"/>
      <c r="FE79" s="334"/>
      <c r="FF79" s="334"/>
      <c r="FG79" s="334"/>
      <c r="FH79" s="334"/>
      <c r="FI79" s="334"/>
      <c r="FJ79" s="334"/>
      <c r="FK79" s="334"/>
      <c r="FL79" s="334"/>
      <c r="FM79" s="334"/>
      <c r="FN79" s="334"/>
      <c r="FO79" s="334"/>
      <c r="FP79" s="334"/>
      <c r="FQ79" s="334"/>
      <c r="FR79" s="334"/>
      <c r="FS79" s="334"/>
      <c r="FT79" s="334"/>
      <c r="FU79" s="334"/>
      <c r="FV79" s="334"/>
      <c r="FW79" s="334"/>
      <c r="FX79" s="334"/>
      <c r="FY79" s="337"/>
      <c r="FZ79" s="334"/>
      <c r="GA79" s="334"/>
      <c r="GB79" s="334"/>
      <c r="GC79" s="334"/>
      <c r="GD79" s="334"/>
      <c r="GE79" s="335"/>
      <c r="GF79" s="334"/>
      <c r="GG79" s="334"/>
      <c r="GH79" s="334"/>
      <c r="GI79" s="334"/>
      <c r="GJ79" s="334"/>
      <c r="GK79" s="334"/>
      <c r="GL79" s="334"/>
      <c r="GM79" s="334"/>
      <c r="GN79" s="334"/>
      <c r="GO79" s="334"/>
      <c r="GP79" s="334"/>
      <c r="GQ79" s="334"/>
      <c r="GR79" s="334"/>
      <c r="GS79" s="334"/>
      <c r="GT79" s="334"/>
      <c r="GU79" s="334"/>
      <c r="GV79" s="334"/>
      <c r="GW79" s="334"/>
      <c r="GX79" s="334"/>
      <c r="GY79" s="334"/>
      <c r="GZ79" s="334"/>
      <c r="HA79" s="334"/>
      <c r="HB79" s="334"/>
      <c r="HC79" s="337"/>
      <c r="HD79" s="334"/>
      <c r="HE79" s="334"/>
      <c r="HF79" s="334"/>
      <c r="HG79" s="334"/>
      <c r="HH79" s="334"/>
      <c r="HI79" s="344"/>
      <c r="HJ79" s="335"/>
      <c r="HK79" s="334"/>
      <c r="HL79" s="334"/>
      <c r="HM79" s="334"/>
      <c r="HN79" s="334"/>
      <c r="HO79" s="334"/>
      <c r="HP79" s="334"/>
      <c r="HQ79" s="334"/>
      <c r="HR79" s="334"/>
      <c r="HS79" s="334"/>
      <c r="HT79" s="334"/>
      <c r="HU79" s="334"/>
      <c r="HV79" s="334"/>
      <c r="HW79" s="334"/>
      <c r="HX79" s="334"/>
      <c r="HY79" s="334"/>
      <c r="HZ79" s="334"/>
      <c r="IA79" s="334"/>
      <c r="IB79" s="334"/>
      <c r="IC79" s="334"/>
      <c r="ID79" s="334"/>
      <c r="IE79" s="334"/>
      <c r="IF79" s="334"/>
      <c r="IG79" s="334"/>
      <c r="IH79" s="337"/>
      <c r="II79" s="334"/>
      <c r="IJ79" s="334"/>
      <c r="IK79" s="334"/>
      <c r="IL79" s="334"/>
      <c r="IM79" s="334"/>
      <c r="IN79" s="335"/>
      <c r="IO79" s="334"/>
      <c r="IP79" s="334"/>
      <c r="IQ79" s="334"/>
      <c r="IR79" s="334"/>
      <c r="IS79" s="334"/>
      <c r="IT79" s="334"/>
      <c r="IU79" s="334"/>
      <c r="IV79" s="334"/>
      <c r="IW79" s="334"/>
      <c r="IX79" s="334"/>
      <c r="IY79" s="334"/>
      <c r="IZ79" s="334"/>
      <c r="JA79" s="334"/>
      <c r="JB79" s="334"/>
      <c r="JC79" s="334"/>
      <c r="JD79" s="334"/>
      <c r="JE79" s="334"/>
      <c r="JF79" s="334"/>
      <c r="JG79" s="334"/>
      <c r="JH79" s="334"/>
      <c r="JI79" s="334"/>
      <c r="JJ79" s="334"/>
      <c r="JK79" s="334"/>
      <c r="JL79" s="337"/>
      <c r="JM79" s="334"/>
      <c r="JN79" s="334"/>
      <c r="JO79" s="334"/>
      <c r="JP79" s="334"/>
      <c r="JQ79" s="334"/>
      <c r="JR79" s="344"/>
      <c r="JS79" s="335"/>
      <c r="JT79" s="334"/>
      <c r="JU79" s="334"/>
      <c r="JV79" s="334"/>
      <c r="JW79" s="334"/>
      <c r="JX79" s="334"/>
      <c r="JY79" s="334"/>
      <c r="JZ79" s="334"/>
      <c r="KA79" s="334"/>
      <c r="KB79" s="334"/>
      <c r="KC79" s="334"/>
      <c r="KD79" s="334"/>
      <c r="KE79" s="334"/>
      <c r="KF79" s="334"/>
      <c r="KG79" s="334"/>
      <c r="KH79" s="334"/>
      <c r="KI79" s="334"/>
      <c r="KJ79" s="334"/>
      <c r="KK79" s="334"/>
      <c r="KL79" s="334"/>
      <c r="KM79" s="334"/>
      <c r="KN79" s="334"/>
      <c r="KO79" s="334"/>
      <c r="KP79" s="334"/>
      <c r="KQ79" s="337"/>
      <c r="KR79" s="334"/>
      <c r="KS79" s="334"/>
      <c r="KT79" s="334"/>
      <c r="KU79" s="334"/>
      <c r="KV79" s="334"/>
      <c r="KW79" s="344"/>
      <c r="KX79" s="335"/>
      <c r="KY79" s="334"/>
      <c r="KZ79" s="334"/>
      <c r="LA79" s="334"/>
      <c r="LB79" s="334"/>
      <c r="LC79" s="334"/>
      <c r="LD79" s="334"/>
      <c r="LE79" s="334"/>
      <c r="LF79" s="334"/>
      <c r="LG79" s="334"/>
      <c r="LH79" s="334"/>
      <c r="LI79" s="334"/>
      <c r="LJ79" s="334"/>
      <c r="LK79" s="334"/>
      <c r="LL79" s="334"/>
      <c r="LM79" s="334"/>
      <c r="LN79" s="334"/>
      <c r="LO79" s="334"/>
      <c r="LP79" s="334"/>
      <c r="LQ79" s="334"/>
      <c r="LR79" s="334"/>
      <c r="LS79" s="334"/>
      <c r="LT79" s="334"/>
      <c r="LU79" s="334"/>
      <c r="LV79" s="337"/>
      <c r="LW79" s="334"/>
      <c r="LX79" s="334"/>
      <c r="LY79" s="334"/>
      <c r="LZ79" s="334"/>
      <c r="MA79" s="334"/>
      <c r="MB79" s="335"/>
      <c r="MC79" s="334"/>
      <c r="MD79" s="334"/>
      <c r="ME79" s="334"/>
      <c r="MF79" s="334"/>
      <c r="MG79" s="334"/>
      <c r="MH79" s="334"/>
      <c r="MI79" s="334"/>
      <c r="MJ79" s="334"/>
      <c r="MK79" s="334"/>
      <c r="ML79" s="334"/>
      <c r="MM79" s="334"/>
      <c r="MN79" s="334"/>
      <c r="MO79" s="334"/>
      <c r="MP79" s="334"/>
      <c r="MQ79" s="334"/>
      <c r="MR79" s="334"/>
      <c r="MS79" s="334"/>
      <c r="MT79" s="334"/>
      <c r="MU79" s="334"/>
      <c r="MV79" s="334"/>
      <c r="MW79" s="334"/>
      <c r="MX79" s="334"/>
      <c r="MY79" s="334"/>
      <c r="MZ79" s="337"/>
      <c r="NA79" s="334"/>
      <c r="NB79" s="334"/>
      <c r="NC79" s="334"/>
      <c r="ND79" s="334"/>
      <c r="NE79" s="334"/>
      <c r="NF79" s="334"/>
      <c r="NG79" s="335"/>
      <c r="NH79" s="334"/>
      <c r="NI79" s="334"/>
      <c r="NJ79" s="334"/>
      <c r="NK79" s="334"/>
      <c r="NL79" s="334"/>
      <c r="NM79" s="334"/>
      <c r="NN79" s="334"/>
      <c r="NO79" s="334"/>
      <c r="NP79" s="334"/>
      <c r="NQ79" s="334"/>
      <c r="NR79" s="334"/>
      <c r="NS79" s="334"/>
      <c r="NT79" s="334"/>
      <c r="NU79" s="334"/>
      <c r="NV79" s="334"/>
      <c r="NW79" s="334"/>
      <c r="NX79" s="334"/>
      <c r="NY79" s="334"/>
      <c r="NZ79" s="334"/>
      <c r="OA79" s="334"/>
      <c r="OB79" s="334"/>
      <c r="OC79" s="334"/>
      <c r="OD79" s="334"/>
      <c r="OE79" s="337"/>
      <c r="OF79" s="334"/>
      <c r="OG79" s="334"/>
      <c r="OH79" s="334"/>
      <c r="OI79" s="334"/>
      <c r="OJ79" s="334"/>
      <c r="OK79" s="334"/>
      <c r="OL79" s="334"/>
      <c r="OM79" s="334"/>
      <c r="ON79" s="334"/>
      <c r="OO79" s="334"/>
      <c r="OP79" s="344"/>
      <c r="OQ79" s="334"/>
      <c r="OR79" s="334"/>
      <c r="OS79" s="334"/>
      <c r="OT79" s="334"/>
      <c r="OU79" s="334"/>
      <c r="OV79" s="334"/>
      <c r="OW79" s="334"/>
      <c r="OX79" s="334"/>
      <c r="OY79" s="334"/>
      <c r="OZ79" s="334"/>
      <c r="PA79" s="334"/>
      <c r="PB79" s="334"/>
      <c r="PC79" s="334"/>
      <c r="PD79" s="334"/>
      <c r="PE79" s="334"/>
      <c r="PF79" s="334"/>
      <c r="PG79" s="334"/>
      <c r="PH79" s="334"/>
      <c r="PI79" s="334"/>
      <c r="PJ79" s="334"/>
      <c r="PK79" s="334"/>
      <c r="PL79" s="334"/>
      <c r="PM79" s="334"/>
      <c r="PN79" s="334"/>
      <c r="PO79" s="334"/>
      <c r="PP79" s="334"/>
      <c r="PQ79" s="334"/>
      <c r="PR79" s="334"/>
      <c r="PS79" s="334"/>
      <c r="PT79" s="334"/>
      <c r="PU79" s="334"/>
      <c r="PV79" s="334"/>
      <c r="PW79" s="334"/>
      <c r="PX79" s="334"/>
      <c r="PY79" s="334"/>
      <c r="PZ79" s="334"/>
      <c r="QA79" s="334"/>
      <c r="QB79" s="334"/>
      <c r="QC79" s="334"/>
      <c r="QD79" s="334"/>
      <c r="QE79" s="334"/>
      <c r="QF79" s="334"/>
      <c r="QG79" s="334"/>
      <c r="QH79" s="334"/>
      <c r="QI79" s="334"/>
      <c r="QJ79" s="334"/>
      <c r="QK79" s="334"/>
      <c r="QL79" s="334"/>
      <c r="QM79" s="334"/>
      <c r="QN79" s="334"/>
      <c r="QO79" s="334"/>
      <c r="QP79" s="334"/>
      <c r="QQ79" s="334"/>
      <c r="QR79" s="334"/>
      <c r="QS79" s="334"/>
      <c r="QT79" s="334"/>
      <c r="QU79" s="334"/>
      <c r="QV79" s="334"/>
      <c r="QW79" s="334"/>
      <c r="QX79" s="334"/>
      <c r="QY79" s="334"/>
      <c r="QZ79" s="334"/>
      <c r="RA79" s="334"/>
      <c r="RB79" s="334"/>
      <c r="RC79" s="334"/>
      <c r="RD79" s="334"/>
      <c r="RE79" s="334"/>
      <c r="RF79" s="334"/>
      <c r="RG79" s="334"/>
      <c r="RH79" s="334"/>
      <c r="RI79" s="334"/>
      <c r="RJ79" s="334"/>
      <c r="RK79" s="334"/>
      <c r="RL79" s="334"/>
      <c r="RM79" s="334"/>
      <c r="RN79" s="334"/>
      <c r="RO79" s="334"/>
      <c r="RP79" s="334"/>
      <c r="RQ79" s="334"/>
      <c r="RR79" s="334"/>
      <c r="RS79" s="334"/>
      <c r="RT79" s="334"/>
      <c r="RU79" s="334"/>
      <c r="RV79" s="334"/>
      <c r="RW79" s="334"/>
      <c r="RX79" s="334"/>
      <c r="RY79" s="334"/>
      <c r="RZ79" s="334"/>
      <c r="SA79" s="334"/>
      <c r="SB79" s="334"/>
      <c r="SC79" s="334"/>
      <c r="SD79" s="334"/>
      <c r="SE79" s="334"/>
      <c r="SF79" s="334"/>
      <c r="SG79" s="334"/>
      <c r="SH79" s="334"/>
      <c r="SI79" s="334"/>
      <c r="SJ79" s="334"/>
      <c r="SK79" s="334"/>
      <c r="SL79" s="334"/>
      <c r="SM79" s="334"/>
      <c r="SN79" s="334"/>
      <c r="SO79" s="334"/>
      <c r="SP79" s="334"/>
      <c r="SQ79" s="334"/>
      <c r="SR79" s="334"/>
      <c r="SS79" s="334"/>
      <c r="ST79" s="334"/>
      <c r="SU79" s="334"/>
      <c r="SV79" s="334"/>
      <c r="SW79" s="334"/>
      <c r="SX79" s="334"/>
      <c r="SY79" s="334"/>
      <c r="SZ79" s="334"/>
      <c r="TA79" s="334"/>
      <c r="TB79" s="334"/>
      <c r="TC79" s="334"/>
      <c r="TD79" s="334"/>
      <c r="TE79" s="334"/>
      <c r="TF79" s="334"/>
      <c r="TG79" s="334"/>
      <c r="TH79" s="334"/>
      <c r="TI79" s="334"/>
      <c r="TJ79" s="334"/>
      <c r="TK79" s="334"/>
      <c r="TL79" s="334"/>
      <c r="TM79" s="334"/>
      <c r="TN79" s="334"/>
      <c r="TO79" s="334"/>
      <c r="TP79" s="334"/>
      <c r="TQ79" s="334"/>
      <c r="TR79" s="334"/>
      <c r="TS79" s="334"/>
      <c r="TT79" s="334"/>
      <c r="TU79" s="334"/>
      <c r="TV79" s="334"/>
      <c r="TW79" s="334"/>
      <c r="TX79" s="334"/>
      <c r="TY79" s="334"/>
      <c r="TZ79" s="334"/>
      <c r="UA79" s="334"/>
      <c r="UB79" s="334"/>
      <c r="UC79" s="334"/>
      <c r="UD79" s="334"/>
      <c r="UE79" s="334"/>
      <c r="UF79" s="334"/>
      <c r="UG79" s="334"/>
      <c r="UH79" s="334"/>
      <c r="UI79" s="334"/>
      <c r="UJ79" s="334"/>
      <c r="UK79" s="334"/>
      <c r="UL79" s="334"/>
      <c r="UM79" s="334"/>
      <c r="UN79" s="334"/>
      <c r="UO79" s="334"/>
      <c r="UP79" s="334"/>
      <c r="UQ79" s="334"/>
      <c r="UR79" s="334"/>
      <c r="US79" s="334"/>
      <c r="UT79" s="334"/>
      <c r="UU79" s="334"/>
      <c r="UV79" s="334"/>
      <c r="UW79" s="334"/>
      <c r="UX79" s="334"/>
      <c r="UY79" s="334"/>
      <c r="UZ79" s="334"/>
      <c r="VA79" s="334"/>
      <c r="VB79" s="334"/>
      <c r="VC79" s="334"/>
      <c r="VD79" s="334"/>
      <c r="VE79" s="334"/>
      <c r="VF79" s="334"/>
      <c r="VG79" s="334"/>
      <c r="VH79" s="334"/>
      <c r="VI79" s="334"/>
      <c r="VJ79" s="334"/>
      <c r="VK79" s="334"/>
      <c r="VL79" s="334"/>
      <c r="VM79" s="334"/>
      <c r="VN79" s="334"/>
      <c r="VO79" s="334"/>
      <c r="VP79" s="334"/>
      <c r="VQ79" s="334"/>
      <c r="VR79" s="334"/>
      <c r="VS79" s="334"/>
      <c r="VT79" s="334"/>
      <c r="VU79" s="334"/>
      <c r="VV79" s="334"/>
      <c r="VW79" s="334"/>
      <c r="VX79" s="334"/>
      <c r="VY79" s="334"/>
      <c r="VZ79" s="334"/>
      <c r="WA79" s="334"/>
      <c r="WB79" s="334"/>
      <c r="WC79" s="334"/>
      <c r="WD79" s="334"/>
      <c r="WE79" s="334"/>
      <c r="WF79" s="334"/>
      <c r="WG79" s="334"/>
      <c r="WH79" s="334"/>
      <c r="WI79" s="334"/>
      <c r="WJ79" s="334"/>
      <c r="WK79" s="334"/>
      <c r="WL79" s="334"/>
      <c r="WM79" s="334"/>
      <c r="WN79" s="334"/>
      <c r="WO79" s="334"/>
      <c r="WP79" s="334"/>
      <c r="WQ79" s="334"/>
      <c r="WR79" s="334"/>
      <c r="WS79" s="334"/>
      <c r="WT79" s="334"/>
      <c r="WU79" s="334"/>
      <c r="WV79" s="334"/>
      <c r="WW79" s="334"/>
      <c r="WX79" s="334"/>
      <c r="WY79" s="334"/>
      <c r="WZ79" s="334"/>
      <c r="XA79" s="334"/>
      <c r="XB79" s="334"/>
      <c r="XC79" s="334"/>
      <c r="XD79" s="334"/>
      <c r="XE79" s="334"/>
      <c r="XF79" s="334"/>
      <c r="XG79" s="334"/>
      <c r="XH79" s="334"/>
      <c r="XI79" s="334"/>
      <c r="XJ79" s="334"/>
      <c r="XK79" s="334"/>
      <c r="XL79" s="334"/>
      <c r="XM79" s="334"/>
      <c r="XN79" s="334"/>
      <c r="XO79" s="334"/>
      <c r="XP79" s="334"/>
      <c r="XQ79" s="334"/>
      <c r="XR79" s="334"/>
      <c r="XS79" s="334"/>
      <c r="XT79" s="334"/>
      <c r="XU79" s="334"/>
      <c r="XV79" s="334"/>
      <c r="XW79" s="334"/>
      <c r="XX79" s="334"/>
      <c r="XY79" s="334"/>
      <c r="XZ79" s="334"/>
      <c r="YA79" s="334"/>
      <c r="YB79" s="334"/>
      <c r="YC79" s="334"/>
      <c r="YD79" s="334"/>
      <c r="YE79" s="334"/>
      <c r="YF79" s="334"/>
      <c r="YG79" s="334"/>
      <c r="YH79" s="334"/>
      <c r="YI79" s="334"/>
      <c r="YJ79" s="334"/>
      <c r="YK79" s="334"/>
      <c r="YL79" s="334"/>
      <c r="YM79" s="334"/>
      <c r="YN79" s="334"/>
      <c r="YO79" s="334"/>
      <c r="YP79" s="334"/>
      <c r="YQ79" s="334"/>
      <c r="YR79" s="334"/>
      <c r="YS79" s="334"/>
      <c r="YT79" s="334"/>
      <c r="YU79" s="334"/>
      <c r="YV79" s="334"/>
      <c r="YW79" s="334"/>
      <c r="YX79" s="334"/>
      <c r="YY79" s="334"/>
      <c r="YZ79" s="334"/>
      <c r="ZA79" s="334"/>
      <c r="ZB79" s="334"/>
      <c r="ZC79" s="334"/>
      <c r="ZD79" s="334"/>
      <c r="ZE79" s="334"/>
      <c r="ZF79" s="334"/>
      <c r="ZG79" s="334"/>
      <c r="ZH79" s="334"/>
      <c r="ZI79" s="334"/>
      <c r="ZJ79" s="334"/>
      <c r="ZK79" s="334"/>
      <c r="ZL79" s="334"/>
      <c r="ZM79" s="334"/>
      <c r="ZN79" s="334"/>
      <c r="ZO79" s="334"/>
      <c r="ZP79" s="334"/>
      <c r="ZQ79" s="334"/>
      <c r="ZR79" s="334"/>
      <c r="ZS79" s="334"/>
      <c r="ZT79" s="334"/>
      <c r="ZU79" s="334"/>
      <c r="ZV79" s="334"/>
      <c r="ZW79" s="334"/>
      <c r="ZX79" s="334"/>
      <c r="ZY79" s="334"/>
      <c r="ZZ79" s="334"/>
      <c r="AAA79" s="334"/>
      <c r="AAB79" s="334"/>
      <c r="AAC79" s="334"/>
      <c r="AAD79" s="334"/>
      <c r="AAE79" s="334"/>
      <c r="AAF79" s="334"/>
      <c r="AAG79" s="334"/>
      <c r="AAH79" s="334"/>
      <c r="AAI79" s="334"/>
      <c r="AAJ79" s="334"/>
      <c r="AAK79" s="334"/>
      <c r="AAL79" s="334"/>
      <c r="AAM79" s="334"/>
      <c r="AAN79" s="334"/>
      <c r="AAO79" s="334"/>
      <c r="AAP79" s="334"/>
      <c r="AAQ79" s="334"/>
      <c r="AAR79" s="334"/>
      <c r="AAS79" s="334"/>
      <c r="AAT79" s="334"/>
      <c r="AAU79" s="334"/>
      <c r="AAV79" s="334"/>
      <c r="AAW79" s="334"/>
      <c r="AAX79" s="334"/>
      <c r="AAY79" s="334"/>
      <c r="AAZ79" s="334"/>
      <c r="ABA79" s="334"/>
      <c r="ABB79" s="334"/>
      <c r="ABC79" s="334"/>
      <c r="ABD79" s="334"/>
      <c r="ABE79" s="334"/>
      <c r="ABF79" s="334"/>
      <c r="ABG79" s="334"/>
      <c r="ABH79" s="334"/>
      <c r="ABI79" s="334"/>
      <c r="ABJ79" s="334"/>
      <c r="ABK79" s="334"/>
      <c r="ABL79" s="334"/>
      <c r="ABM79" s="334"/>
      <c r="ABN79" s="334"/>
      <c r="ABO79" s="334"/>
      <c r="ABP79" s="334"/>
      <c r="ABQ79" s="334"/>
      <c r="ABR79" s="334"/>
      <c r="ABS79" s="334"/>
      <c r="ABT79" s="334"/>
      <c r="ABU79" s="334"/>
      <c r="ABV79" s="334"/>
      <c r="ABW79" s="334"/>
      <c r="ABX79" s="334"/>
      <c r="ABY79" s="334"/>
      <c r="ABZ79" s="334"/>
      <c r="ACA79" s="334"/>
      <c r="ACB79" s="334"/>
      <c r="ACC79" s="334"/>
      <c r="ACD79" s="334"/>
      <c r="ACE79" s="334"/>
      <c r="ACF79" s="334"/>
      <c r="ACG79" s="334"/>
      <c r="ACH79" s="334"/>
      <c r="ACI79" s="334"/>
      <c r="ACJ79" s="334"/>
      <c r="ACK79" s="334"/>
      <c r="ACL79" s="334"/>
      <c r="ACM79" s="334"/>
      <c r="ACN79" s="334"/>
      <c r="ACO79" s="334"/>
      <c r="ACP79" s="334"/>
      <c r="ACQ79" s="334"/>
    </row>
    <row r="80" spans="1:771" x14ac:dyDescent="0.2">
      <c r="A80" s="15" t="s">
        <v>154</v>
      </c>
      <c r="B80" s="347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9"/>
      <c r="N80" s="347"/>
      <c r="O80" s="348"/>
      <c r="P80" s="348"/>
      <c r="Q80" s="348"/>
      <c r="R80" s="347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9"/>
      <c r="AD80" s="334"/>
      <c r="AE80" s="334"/>
      <c r="AF80" s="334"/>
      <c r="AG80" s="334"/>
      <c r="AH80" s="334"/>
      <c r="AI80" s="334"/>
      <c r="AJ80" s="334"/>
      <c r="AK80" s="334"/>
      <c r="AL80" s="334"/>
      <c r="AM80" s="334"/>
      <c r="AN80" s="334"/>
      <c r="AO80" s="334"/>
      <c r="AP80" s="335"/>
      <c r="AQ80" s="334"/>
      <c r="AR80" s="334"/>
      <c r="AS80" s="334"/>
      <c r="AT80" s="334"/>
      <c r="AU80" s="334"/>
      <c r="AV80" s="334"/>
      <c r="AW80" s="334"/>
      <c r="AX80" s="334"/>
      <c r="AY80" s="334"/>
      <c r="AZ80" s="334"/>
      <c r="BA80" s="334"/>
      <c r="BB80" s="334"/>
      <c r="BC80" s="334"/>
      <c r="BD80" s="334"/>
      <c r="BE80" s="334"/>
      <c r="BF80" s="334"/>
      <c r="BG80" s="334"/>
      <c r="BH80" s="334"/>
      <c r="BI80" s="334"/>
      <c r="BJ80" s="334"/>
      <c r="BK80" s="334"/>
      <c r="BL80" s="334"/>
      <c r="BM80" s="334"/>
      <c r="BN80" s="336"/>
      <c r="BO80" s="335"/>
      <c r="BP80" s="334"/>
      <c r="BQ80" s="334"/>
      <c r="BR80" s="334"/>
      <c r="BS80" s="334"/>
      <c r="BT80" s="334"/>
      <c r="BU80" s="334"/>
      <c r="BV80" s="334"/>
      <c r="BW80" s="334"/>
      <c r="BX80" s="334"/>
      <c r="BY80" s="334"/>
      <c r="BZ80" s="334"/>
      <c r="CA80" s="334"/>
      <c r="CB80" s="334"/>
      <c r="CC80" s="334"/>
      <c r="CD80" s="334"/>
      <c r="CE80" s="334"/>
      <c r="CF80" s="334"/>
      <c r="CG80" s="334"/>
      <c r="CH80" s="334"/>
      <c r="CI80" s="334"/>
      <c r="CJ80" s="334"/>
      <c r="CK80" s="334"/>
      <c r="CL80" s="334"/>
      <c r="CM80" s="337"/>
      <c r="CN80" s="334"/>
      <c r="CO80" s="334"/>
      <c r="CP80" s="334"/>
      <c r="CQ80" s="334"/>
      <c r="CR80" s="334"/>
      <c r="CS80" s="334"/>
      <c r="CT80" s="335"/>
      <c r="CU80" s="334"/>
      <c r="CV80" s="334"/>
      <c r="CW80" s="334"/>
      <c r="CX80" s="334"/>
      <c r="CY80" s="334"/>
      <c r="CZ80" s="334"/>
      <c r="DA80" s="334"/>
      <c r="DB80" s="334"/>
      <c r="DC80" s="334"/>
      <c r="DD80" s="334"/>
      <c r="DE80" s="334"/>
      <c r="DF80" s="334"/>
      <c r="DG80" s="334"/>
      <c r="DH80" s="334"/>
      <c r="DI80" s="334"/>
      <c r="DJ80" s="334"/>
      <c r="DK80" s="334"/>
      <c r="DL80" s="334"/>
      <c r="DM80" s="334"/>
      <c r="DN80" s="334"/>
      <c r="DO80" s="334"/>
      <c r="DP80" s="334"/>
      <c r="DQ80" s="334"/>
      <c r="DR80" s="337"/>
      <c r="DS80" s="334"/>
      <c r="DT80" s="334"/>
      <c r="DU80" s="334"/>
      <c r="DV80" s="335"/>
      <c r="DW80" s="334"/>
      <c r="DX80" s="334"/>
      <c r="DY80" s="334"/>
      <c r="DZ80" s="334"/>
      <c r="EA80" s="334"/>
      <c r="EB80" s="334"/>
      <c r="EC80" s="334"/>
      <c r="ED80" s="334"/>
      <c r="EE80" s="334"/>
      <c r="EF80" s="334"/>
      <c r="EG80" s="334"/>
      <c r="EH80" s="334"/>
      <c r="EI80" s="334"/>
      <c r="EJ80" s="334"/>
      <c r="EK80" s="334"/>
      <c r="EL80" s="334"/>
      <c r="EM80" s="334"/>
      <c r="EN80" s="334"/>
      <c r="EO80" s="334"/>
      <c r="EP80" s="334"/>
      <c r="EQ80" s="334"/>
      <c r="ER80" s="334"/>
      <c r="ES80" s="334"/>
      <c r="ET80" s="337"/>
      <c r="EU80" s="334"/>
      <c r="EV80" s="334"/>
      <c r="EW80" s="334"/>
      <c r="EX80" s="334"/>
      <c r="EY80" s="334"/>
      <c r="EZ80" s="334"/>
      <c r="FA80" s="335"/>
      <c r="FB80" s="334"/>
      <c r="FC80" s="334"/>
      <c r="FD80" s="334"/>
      <c r="FE80" s="334"/>
      <c r="FF80" s="334"/>
      <c r="FG80" s="334"/>
      <c r="FH80" s="334"/>
      <c r="FI80" s="334"/>
      <c r="FJ80" s="334"/>
      <c r="FK80" s="334"/>
      <c r="FL80" s="334"/>
      <c r="FM80" s="334"/>
      <c r="FN80" s="334"/>
      <c r="FO80" s="334"/>
      <c r="FP80" s="334"/>
      <c r="FQ80" s="334"/>
      <c r="FR80" s="334"/>
      <c r="FS80" s="334"/>
      <c r="FT80" s="334"/>
      <c r="FU80" s="334"/>
      <c r="FV80" s="334"/>
      <c r="FW80" s="334"/>
      <c r="FX80" s="334"/>
      <c r="FY80" s="337"/>
      <c r="FZ80" s="334"/>
      <c r="GA80" s="334"/>
      <c r="GB80" s="334"/>
      <c r="GC80" s="334"/>
      <c r="GD80" s="334"/>
      <c r="GE80" s="335"/>
      <c r="GF80" s="334"/>
      <c r="GG80" s="334"/>
      <c r="GH80" s="334"/>
      <c r="GI80" s="334"/>
      <c r="GJ80" s="334"/>
      <c r="GK80" s="334"/>
      <c r="GL80" s="334"/>
      <c r="GM80" s="334"/>
      <c r="GN80" s="334"/>
      <c r="GO80" s="334"/>
      <c r="GP80" s="334"/>
      <c r="GQ80" s="334"/>
      <c r="GR80" s="334"/>
      <c r="GS80" s="334"/>
      <c r="GT80" s="334"/>
      <c r="GU80" s="334"/>
      <c r="GV80" s="334"/>
      <c r="GW80" s="334"/>
      <c r="GX80" s="334"/>
      <c r="GY80" s="334"/>
      <c r="GZ80" s="334"/>
      <c r="HA80" s="334"/>
      <c r="HB80" s="334"/>
      <c r="HC80" s="337"/>
      <c r="HD80" s="334"/>
      <c r="HE80" s="334"/>
      <c r="HF80" s="334"/>
      <c r="HG80" s="334"/>
      <c r="HH80" s="334"/>
      <c r="HI80" s="344"/>
      <c r="HJ80" s="335"/>
      <c r="HK80" s="334"/>
      <c r="HL80" s="334"/>
      <c r="HM80" s="334"/>
      <c r="HN80" s="334"/>
      <c r="HO80" s="334"/>
      <c r="HP80" s="334"/>
      <c r="HQ80" s="334"/>
      <c r="HR80" s="334"/>
      <c r="HS80" s="334"/>
      <c r="HT80" s="334"/>
      <c r="HU80" s="334"/>
      <c r="HV80" s="334"/>
      <c r="HW80" s="334"/>
      <c r="HX80" s="334"/>
      <c r="HY80" s="334"/>
      <c r="HZ80" s="334"/>
      <c r="IA80" s="334"/>
      <c r="IB80" s="334"/>
      <c r="IC80" s="334"/>
      <c r="ID80" s="334"/>
      <c r="IE80" s="334"/>
      <c r="IF80" s="334"/>
      <c r="IG80" s="334"/>
      <c r="IH80" s="337"/>
      <c r="II80" s="334"/>
      <c r="IJ80" s="334"/>
      <c r="IK80" s="334"/>
      <c r="IL80" s="334"/>
      <c r="IM80" s="334"/>
      <c r="IN80" s="335"/>
      <c r="IO80" s="334"/>
      <c r="IP80" s="334"/>
      <c r="IQ80" s="334"/>
      <c r="IR80" s="334"/>
      <c r="IS80" s="334"/>
      <c r="IT80" s="334"/>
      <c r="IU80" s="334"/>
      <c r="IV80" s="334"/>
      <c r="IW80" s="334"/>
      <c r="IX80" s="334"/>
      <c r="IY80" s="334"/>
      <c r="IZ80" s="334"/>
      <c r="JA80" s="334"/>
      <c r="JB80" s="334"/>
      <c r="JC80" s="334"/>
      <c r="JD80" s="334"/>
      <c r="JE80" s="334"/>
      <c r="JF80" s="334"/>
      <c r="JG80" s="334"/>
      <c r="JH80" s="334"/>
      <c r="JI80" s="334"/>
      <c r="JJ80" s="334"/>
      <c r="JK80" s="334"/>
      <c r="JL80" s="337"/>
      <c r="JM80" s="334"/>
      <c r="JN80" s="334"/>
      <c r="JO80" s="334"/>
      <c r="JP80" s="334"/>
      <c r="JQ80" s="334"/>
      <c r="JR80" s="344"/>
      <c r="JS80" s="335"/>
      <c r="JT80" s="334"/>
      <c r="JU80" s="334"/>
      <c r="JV80" s="334"/>
      <c r="JW80" s="334"/>
      <c r="JX80" s="334"/>
      <c r="JY80" s="334"/>
      <c r="JZ80" s="334"/>
      <c r="KA80" s="334"/>
      <c r="KB80" s="334"/>
      <c r="KC80" s="334"/>
      <c r="KD80" s="334"/>
      <c r="KE80" s="334"/>
      <c r="KF80" s="334"/>
      <c r="KG80" s="334"/>
      <c r="KH80" s="334"/>
      <c r="KI80" s="334"/>
      <c r="KJ80" s="334"/>
      <c r="KK80" s="334"/>
      <c r="KL80" s="334"/>
      <c r="KM80" s="334"/>
      <c r="KN80" s="334"/>
      <c r="KO80" s="334"/>
      <c r="KP80" s="334"/>
      <c r="KQ80" s="337"/>
      <c r="KR80" s="334"/>
      <c r="KS80" s="334"/>
      <c r="KT80" s="334"/>
      <c r="KU80" s="334"/>
      <c r="KV80" s="334"/>
      <c r="KW80" s="344"/>
      <c r="KX80" s="335"/>
      <c r="KY80" s="334"/>
      <c r="KZ80" s="334"/>
      <c r="LA80" s="334"/>
      <c r="LB80" s="334"/>
      <c r="LC80" s="334"/>
      <c r="LD80" s="334"/>
      <c r="LE80" s="334"/>
      <c r="LF80" s="334"/>
      <c r="LG80" s="334"/>
      <c r="LH80" s="334"/>
      <c r="LI80" s="334"/>
      <c r="LJ80" s="334"/>
      <c r="LK80" s="334"/>
      <c r="LL80" s="334"/>
      <c r="LM80" s="334"/>
      <c r="LN80" s="334"/>
      <c r="LO80" s="334"/>
      <c r="LP80" s="334"/>
      <c r="LQ80" s="334"/>
      <c r="LR80" s="334"/>
      <c r="LS80" s="334"/>
      <c r="LT80" s="334"/>
      <c r="LU80" s="334"/>
      <c r="LV80" s="337"/>
      <c r="LW80" s="334"/>
      <c r="LX80" s="334"/>
      <c r="LY80" s="334"/>
      <c r="LZ80" s="334"/>
      <c r="MA80" s="334"/>
      <c r="MB80" s="335"/>
      <c r="MC80" s="334"/>
      <c r="MD80" s="334"/>
      <c r="ME80" s="334"/>
      <c r="MF80" s="334"/>
      <c r="MG80" s="334"/>
      <c r="MH80" s="334"/>
      <c r="MI80" s="334"/>
      <c r="MJ80" s="334"/>
      <c r="MK80" s="334"/>
      <c r="ML80" s="334"/>
      <c r="MM80" s="334"/>
      <c r="MN80" s="334"/>
      <c r="MO80" s="334"/>
      <c r="MP80" s="334"/>
      <c r="MQ80" s="334"/>
      <c r="MR80" s="334"/>
      <c r="MS80" s="334"/>
      <c r="MT80" s="334"/>
      <c r="MU80" s="334"/>
      <c r="MV80" s="334"/>
      <c r="MW80" s="334"/>
      <c r="MX80" s="334"/>
      <c r="MY80" s="334"/>
      <c r="MZ80" s="337"/>
      <c r="NA80" s="334"/>
      <c r="NB80" s="334"/>
      <c r="NC80" s="334"/>
      <c r="ND80" s="334"/>
      <c r="NE80" s="334"/>
      <c r="NF80" s="334"/>
      <c r="NG80" s="335"/>
      <c r="NH80" s="334"/>
      <c r="NI80" s="334"/>
      <c r="NJ80" s="334"/>
      <c r="NK80" s="334"/>
      <c r="NL80" s="334"/>
      <c r="NM80" s="334"/>
      <c r="NN80" s="334"/>
      <c r="NO80" s="334"/>
      <c r="NP80" s="334"/>
      <c r="NQ80" s="334"/>
      <c r="NR80" s="334"/>
      <c r="NS80" s="334"/>
      <c r="NT80" s="334"/>
      <c r="NU80" s="334"/>
      <c r="NV80" s="334"/>
      <c r="NW80" s="334"/>
      <c r="NX80" s="334"/>
      <c r="NY80" s="334"/>
      <c r="NZ80" s="334"/>
      <c r="OA80" s="334"/>
      <c r="OB80" s="334"/>
      <c r="OC80" s="334"/>
      <c r="OD80" s="334"/>
      <c r="OE80" s="337"/>
      <c r="OF80" s="334"/>
      <c r="OG80" s="334"/>
      <c r="OH80" s="334"/>
      <c r="OI80" s="334"/>
      <c r="OJ80" s="334"/>
      <c r="OK80" s="334"/>
      <c r="OL80" s="334"/>
      <c r="OM80" s="334"/>
      <c r="ON80" s="334"/>
      <c r="OO80" s="334"/>
      <c r="OP80" s="344"/>
      <c r="OQ80" s="334"/>
      <c r="OR80" s="334"/>
      <c r="OS80" s="334"/>
      <c r="OT80" s="334"/>
      <c r="OU80" s="334"/>
      <c r="OV80" s="334"/>
      <c r="OW80" s="334"/>
      <c r="OX80" s="334"/>
      <c r="OY80" s="334"/>
      <c r="OZ80" s="334"/>
      <c r="PA80" s="334"/>
      <c r="PB80" s="334"/>
      <c r="PC80" s="334"/>
      <c r="PD80" s="334"/>
      <c r="PE80" s="334"/>
      <c r="PF80" s="334"/>
      <c r="PG80" s="334"/>
      <c r="PH80" s="334"/>
      <c r="PI80" s="334"/>
      <c r="PJ80" s="334"/>
      <c r="PK80" s="334"/>
      <c r="PL80" s="334"/>
      <c r="PM80" s="334"/>
      <c r="PN80" s="334"/>
      <c r="PO80" s="334"/>
      <c r="PP80" s="334"/>
      <c r="PQ80" s="334"/>
      <c r="PR80" s="334"/>
      <c r="PS80" s="334"/>
      <c r="PT80" s="334"/>
      <c r="PU80" s="334"/>
      <c r="PV80" s="334"/>
      <c r="PW80" s="334"/>
      <c r="PX80" s="334"/>
      <c r="PY80" s="334"/>
      <c r="PZ80" s="334"/>
      <c r="QA80" s="334"/>
      <c r="QB80" s="334"/>
      <c r="QC80" s="334"/>
      <c r="QD80" s="334"/>
      <c r="QE80" s="334"/>
      <c r="QF80" s="334"/>
      <c r="QG80" s="334"/>
      <c r="QH80" s="334"/>
      <c r="QI80" s="334"/>
      <c r="QJ80" s="334"/>
      <c r="QK80" s="334"/>
      <c r="QL80" s="334"/>
      <c r="QM80" s="334"/>
      <c r="QN80" s="334"/>
      <c r="QO80" s="334"/>
      <c r="QP80" s="334"/>
      <c r="QQ80" s="334"/>
      <c r="QR80" s="334"/>
      <c r="QS80" s="334"/>
      <c r="QT80" s="334"/>
      <c r="QU80" s="334"/>
      <c r="QV80" s="334"/>
      <c r="QW80" s="334"/>
      <c r="QX80" s="334"/>
      <c r="QY80" s="334"/>
      <c r="QZ80" s="334"/>
      <c r="RA80" s="334"/>
      <c r="RB80" s="334"/>
      <c r="RC80" s="334"/>
      <c r="RD80" s="334"/>
      <c r="RE80" s="334"/>
      <c r="RF80" s="334"/>
      <c r="RG80" s="334"/>
      <c r="RH80" s="334"/>
      <c r="RI80" s="334"/>
      <c r="RJ80" s="334"/>
      <c r="RK80" s="334"/>
      <c r="RL80" s="334"/>
      <c r="RM80" s="334"/>
      <c r="RN80" s="334"/>
      <c r="RO80" s="334"/>
      <c r="RP80" s="334"/>
      <c r="RQ80" s="334"/>
      <c r="RR80" s="334"/>
      <c r="RS80" s="334"/>
      <c r="RT80" s="334"/>
      <c r="RU80" s="334"/>
      <c r="RV80" s="334"/>
      <c r="RW80" s="334"/>
      <c r="RX80" s="334"/>
      <c r="RY80" s="334"/>
      <c r="RZ80" s="334"/>
      <c r="SA80" s="334"/>
      <c r="SB80" s="334"/>
      <c r="SC80" s="334"/>
      <c r="SD80" s="334"/>
      <c r="SE80" s="334"/>
      <c r="SF80" s="334"/>
      <c r="SG80" s="334"/>
      <c r="SH80" s="334"/>
      <c r="SI80" s="334"/>
      <c r="SJ80" s="334"/>
      <c r="SK80" s="334"/>
      <c r="SL80" s="334"/>
      <c r="SM80" s="334"/>
      <c r="SN80" s="334"/>
      <c r="SO80" s="334"/>
      <c r="SP80" s="334"/>
      <c r="SQ80" s="334"/>
      <c r="SR80" s="334"/>
      <c r="SS80" s="334"/>
      <c r="ST80" s="334"/>
      <c r="SU80" s="334"/>
      <c r="SV80" s="334"/>
      <c r="SW80" s="334"/>
      <c r="SX80" s="334"/>
      <c r="SY80" s="334"/>
      <c r="SZ80" s="334"/>
      <c r="TA80" s="334"/>
      <c r="TB80" s="334"/>
      <c r="TC80" s="334"/>
      <c r="TD80" s="334"/>
      <c r="TE80" s="334"/>
      <c r="TF80" s="334"/>
      <c r="TG80" s="334"/>
      <c r="TH80" s="334"/>
      <c r="TI80" s="334"/>
      <c r="TJ80" s="334"/>
      <c r="TK80" s="334"/>
      <c r="TL80" s="334"/>
      <c r="TM80" s="334"/>
      <c r="TN80" s="334"/>
      <c r="TO80" s="334"/>
      <c r="TP80" s="334"/>
      <c r="TQ80" s="334"/>
      <c r="TR80" s="334"/>
      <c r="TS80" s="334"/>
      <c r="TT80" s="334"/>
      <c r="TU80" s="334"/>
      <c r="TV80" s="334"/>
      <c r="TW80" s="334"/>
      <c r="TX80" s="334"/>
      <c r="TY80" s="334"/>
      <c r="TZ80" s="334"/>
      <c r="UA80" s="334"/>
      <c r="UB80" s="334"/>
      <c r="UC80" s="334"/>
      <c r="UD80" s="334"/>
      <c r="UE80" s="334"/>
      <c r="UF80" s="334"/>
      <c r="UG80" s="334"/>
      <c r="UH80" s="334"/>
      <c r="UI80" s="334"/>
      <c r="UJ80" s="334"/>
      <c r="UK80" s="334"/>
      <c r="UL80" s="334"/>
      <c r="UM80" s="334"/>
      <c r="UN80" s="334"/>
      <c r="UO80" s="334"/>
      <c r="UP80" s="334"/>
      <c r="UQ80" s="334"/>
      <c r="UR80" s="334"/>
      <c r="US80" s="334"/>
      <c r="UT80" s="334"/>
      <c r="UU80" s="334"/>
      <c r="UV80" s="334"/>
      <c r="UW80" s="334"/>
      <c r="UX80" s="334"/>
      <c r="UY80" s="334"/>
      <c r="UZ80" s="334"/>
      <c r="VA80" s="334"/>
      <c r="VB80" s="334"/>
      <c r="VC80" s="334"/>
      <c r="VD80" s="334"/>
      <c r="VE80" s="334"/>
      <c r="VF80" s="334"/>
      <c r="VG80" s="334"/>
      <c r="VH80" s="334"/>
      <c r="VI80" s="334"/>
      <c r="VJ80" s="334"/>
      <c r="VK80" s="334"/>
      <c r="VL80" s="334"/>
      <c r="VM80" s="334"/>
      <c r="VN80" s="334"/>
      <c r="VO80" s="334"/>
      <c r="VP80" s="334"/>
      <c r="VQ80" s="334"/>
      <c r="VR80" s="334"/>
      <c r="VS80" s="334"/>
      <c r="VT80" s="334"/>
      <c r="VU80" s="334"/>
      <c r="VV80" s="334"/>
      <c r="VW80" s="334"/>
      <c r="VX80" s="334"/>
      <c r="VY80" s="334"/>
      <c r="VZ80" s="334"/>
      <c r="WA80" s="334"/>
      <c r="WB80" s="334"/>
      <c r="WC80" s="334"/>
      <c r="WD80" s="334"/>
      <c r="WE80" s="334"/>
      <c r="WF80" s="334"/>
      <c r="WG80" s="334"/>
      <c r="WH80" s="334"/>
      <c r="WI80" s="334"/>
      <c r="WJ80" s="334"/>
      <c r="WK80" s="334"/>
      <c r="WL80" s="334"/>
      <c r="WM80" s="334"/>
      <c r="WN80" s="334"/>
      <c r="WO80" s="334"/>
      <c r="WP80" s="334"/>
      <c r="WQ80" s="334"/>
      <c r="WR80" s="334"/>
      <c r="WS80" s="334"/>
      <c r="WT80" s="334"/>
      <c r="WU80" s="334"/>
      <c r="WV80" s="334"/>
      <c r="WW80" s="334"/>
      <c r="WX80" s="334"/>
      <c r="WY80" s="334"/>
      <c r="WZ80" s="334"/>
      <c r="XA80" s="334"/>
      <c r="XB80" s="334"/>
      <c r="XC80" s="334"/>
      <c r="XD80" s="334"/>
      <c r="XE80" s="334"/>
      <c r="XF80" s="334"/>
      <c r="XG80" s="334"/>
      <c r="XH80" s="334"/>
      <c r="XI80" s="334"/>
      <c r="XJ80" s="334"/>
      <c r="XK80" s="334"/>
      <c r="XL80" s="334"/>
      <c r="XM80" s="334"/>
      <c r="XN80" s="334"/>
      <c r="XO80" s="334"/>
      <c r="XP80" s="334"/>
      <c r="XQ80" s="334"/>
      <c r="XR80" s="334"/>
      <c r="XS80" s="334"/>
      <c r="XT80" s="334"/>
      <c r="XU80" s="334"/>
      <c r="XV80" s="334"/>
      <c r="XW80" s="334"/>
      <c r="XX80" s="334"/>
      <c r="XY80" s="334"/>
      <c r="XZ80" s="334"/>
      <c r="YA80" s="334"/>
      <c r="YB80" s="334"/>
      <c r="YC80" s="334"/>
      <c r="YD80" s="334"/>
      <c r="YE80" s="334"/>
      <c r="YF80" s="334"/>
      <c r="YG80" s="334"/>
      <c r="YH80" s="334"/>
      <c r="YI80" s="334"/>
      <c r="YJ80" s="334"/>
      <c r="YK80" s="334"/>
      <c r="YL80" s="334"/>
      <c r="YM80" s="334"/>
      <c r="YN80" s="334"/>
      <c r="YO80" s="334"/>
      <c r="YP80" s="334"/>
      <c r="YQ80" s="334"/>
      <c r="YR80" s="334"/>
      <c r="YS80" s="334"/>
      <c r="YT80" s="334"/>
      <c r="YU80" s="334"/>
      <c r="YV80" s="334"/>
      <c r="YW80" s="334"/>
      <c r="YX80" s="334"/>
      <c r="YY80" s="334"/>
      <c r="YZ80" s="334"/>
      <c r="ZA80" s="334"/>
      <c r="ZB80" s="334"/>
      <c r="ZC80" s="334"/>
      <c r="ZD80" s="334"/>
      <c r="ZE80" s="334"/>
      <c r="ZF80" s="334"/>
      <c r="ZG80" s="334"/>
      <c r="ZH80" s="334"/>
      <c r="ZI80" s="334"/>
      <c r="ZJ80" s="334"/>
      <c r="ZK80" s="334"/>
      <c r="ZL80" s="334"/>
      <c r="ZM80" s="334"/>
      <c r="ZN80" s="334"/>
      <c r="ZO80" s="334"/>
      <c r="ZP80" s="334"/>
      <c r="ZQ80" s="334"/>
      <c r="ZR80" s="334"/>
      <c r="ZS80" s="334"/>
      <c r="ZT80" s="334"/>
      <c r="ZU80" s="334"/>
      <c r="ZV80" s="334"/>
      <c r="ZW80" s="334"/>
      <c r="ZX80" s="334"/>
      <c r="ZY80" s="334"/>
      <c r="ZZ80" s="334"/>
      <c r="AAA80" s="334"/>
      <c r="AAB80" s="334"/>
      <c r="AAC80" s="334"/>
      <c r="AAD80" s="334"/>
      <c r="AAE80" s="334"/>
      <c r="AAF80" s="334"/>
      <c r="AAG80" s="334"/>
      <c r="AAH80" s="334"/>
      <c r="AAI80" s="334"/>
      <c r="AAJ80" s="334"/>
      <c r="AAK80" s="334"/>
      <c r="AAL80" s="334"/>
      <c r="AAM80" s="334"/>
      <c r="AAN80" s="334"/>
      <c r="AAO80" s="334"/>
      <c r="AAP80" s="334"/>
      <c r="AAQ80" s="334"/>
      <c r="AAR80" s="334"/>
      <c r="AAS80" s="334"/>
      <c r="AAT80" s="334"/>
      <c r="AAU80" s="334"/>
      <c r="AAV80" s="334"/>
      <c r="AAW80" s="334"/>
      <c r="AAX80" s="334"/>
      <c r="AAY80" s="334"/>
      <c r="AAZ80" s="334"/>
      <c r="ABA80" s="334"/>
      <c r="ABB80" s="334"/>
      <c r="ABC80" s="334"/>
      <c r="ABD80" s="334"/>
      <c r="ABE80" s="334"/>
      <c r="ABF80" s="334"/>
      <c r="ABG80" s="334"/>
      <c r="ABH80" s="334"/>
      <c r="ABI80" s="334"/>
      <c r="ABJ80" s="334"/>
      <c r="ABK80" s="334"/>
      <c r="ABL80" s="334"/>
      <c r="ABM80" s="334"/>
      <c r="ABN80" s="334"/>
      <c r="ABO80" s="334"/>
      <c r="ABP80" s="334"/>
      <c r="ABQ80" s="334"/>
      <c r="ABR80" s="334"/>
      <c r="ABS80" s="334"/>
      <c r="ABT80" s="334"/>
      <c r="ABU80" s="334"/>
      <c r="ABV80" s="334"/>
      <c r="ABW80" s="334"/>
      <c r="ABX80" s="334"/>
      <c r="ABY80" s="334"/>
      <c r="ABZ80" s="334"/>
      <c r="ACA80" s="334"/>
      <c r="ACB80" s="334"/>
      <c r="ACC80" s="334"/>
      <c r="ACD80" s="334"/>
      <c r="ACE80" s="334"/>
      <c r="ACF80" s="334"/>
      <c r="ACG80" s="334"/>
      <c r="ACH80" s="334"/>
      <c r="ACI80" s="334"/>
      <c r="ACJ80" s="334"/>
      <c r="ACK80" s="334"/>
      <c r="ACL80" s="334"/>
      <c r="ACM80" s="334"/>
      <c r="ACN80" s="334"/>
      <c r="ACO80" s="334"/>
      <c r="ACP80" s="334"/>
      <c r="ACQ80" s="334"/>
    </row>
    <row r="81" spans="1:877" x14ac:dyDescent="0.2">
      <c r="A81" s="15" t="s">
        <v>152</v>
      </c>
      <c r="B81" s="347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9"/>
      <c r="N81" s="347"/>
      <c r="O81" s="348"/>
      <c r="P81" s="348"/>
      <c r="Q81" s="348"/>
      <c r="R81" s="347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9"/>
      <c r="AD81" s="334"/>
      <c r="AE81" s="334"/>
      <c r="AF81" s="334"/>
      <c r="AG81" s="334"/>
      <c r="AH81" s="334"/>
      <c r="AI81" s="334"/>
      <c r="AJ81" s="334"/>
      <c r="AK81" s="334"/>
      <c r="AL81" s="334"/>
      <c r="AM81" s="334"/>
      <c r="AN81" s="334"/>
      <c r="AO81" s="334"/>
      <c r="AP81" s="335"/>
      <c r="AQ81" s="334"/>
      <c r="AR81" s="334"/>
      <c r="AS81" s="334"/>
      <c r="AT81" s="334"/>
      <c r="AU81" s="334"/>
      <c r="AV81" s="334"/>
      <c r="AW81" s="334"/>
      <c r="AX81" s="334"/>
      <c r="AY81" s="334"/>
      <c r="AZ81" s="334"/>
      <c r="BA81" s="334"/>
      <c r="BB81" s="334"/>
      <c r="BC81" s="334"/>
      <c r="BD81" s="334"/>
      <c r="BE81" s="334"/>
      <c r="BF81" s="334"/>
      <c r="BG81" s="334"/>
      <c r="BH81" s="334"/>
      <c r="BI81" s="334"/>
      <c r="BJ81" s="334"/>
      <c r="BK81" s="334"/>
      <c r="BL81" s="334"/>
      <c r="BM81" s="334"/>
      <c r="BN81" s="336"/>
      <c r="BO81" s="335"/>
      <c r="BP81" s="334"/>
      <c r="BQ81" s="334"/>
      <c r="BR81" s="334"/>
      <c r="BS81" s="334"/>
      <c r="BT81" s="334"/>
      <c r="BU81" s="334"/>
      <c r="BV81" s="334"/>
      <c r="BW81" s="334"/>
      <c r="BX81" s="334"/>
      <c r="BY81" s="334"/>
      <c r="BZ81" s="334"/>
      <c r="CA81" s="334"/>
      <c r="CB81" s="334"/>
      <c r="CC81" s="334"/>
      <c r="CD81" s="334"/>
      <c r="CE81" s="334"/>
      <c r="CF81" s="334"/>
      <c r="CG81" s="334"/>
      <c r="CH81" s="334"/>
      <c r="CI81" s="334"/>
      <c r="CJ81" s="334"/>
      <c r="CK81" s="334"/>
      <c r="CL81" s="334"/>
      <c r="CM81" s="337"/>
      <c r="CN81" s="334"/>
      <c r="CO81" s="334"/>
      <c r="CP81" s="334"/>
      <c r="CQ81" s="334"/>
      <c r="CR81" s="334"/>
      <c r="CS81" s="334"/>
      <c r="CT81" s="335"/>
      <c r="CU81" s="334"/>
      <c r="CV81" s="334"/>
      <c r="CW81" s="334"/>
      <c r="CX81" s="334"/>
      <c r="CY81" s="334"/>
      <c r="CZ81" s="334"/>
      <c r="DA81" s="334"/>
      <c r="DB81" s="334"/>
      <c r="DC81" s="334"/>
      <c r="DD81" s="334"/>
      <c r="DE81" s="334"/>
      <c r="DF81" s="334"/>
      <c r="DG81" s="334"/>
      <c r="DH81" s="334"/>
      <c r="DI81" s="334"/>
      <c r="DJ81" s="334"/>
      <c r="DK81" s="334"/>
      <c r="DL81" s="334"/>
      <c r="DM81" s="334"/>
      <c r="DN81" s="334"/>
      <c r="DO81" s="334"/>
      <c r="DP81" s="334"/>
      <c r="DQ81" s="334"/>
      <c r="DR81" s="337"/>
      <c r="DS81" s="334"/>
      <c r="DT81" s="334"/>
      <c r="DU81" s="334"/>
      <c r="DV81" s="335"/>
      <c r="DW81" s="334"/>
      <c r="DX81" s="334"/>
      <c r="DY81" s="334"/>
      <c r="DZ81" s="334"/>
      <c r="EA81" s="334"/>
      <c r="EB81" s="334"/>
      <c r="EC81" s="334"/>
      <c r="ED81" s="334"/>
      <c r="EE81" s="334"/>
      <c r="EF81" s="334"/>
      <c r="EG81" s="334"/>
      <c r="EH81" s="334"/>
      <c r="EI81" s="334"/>
      <c r="EJ81" s="334"/>
      <c r="EK81" s="334"/>
      <c r="EL81" s="334"/>
      <c r="EM81" s="334"/>
      <c r="EN81" s="334"/>
      <c r="EO81" s="334"/>
      <c r="EP81" s="334"/>
      <c r="EQ81" s="334"/>
      <c r="ER81" s="334"/>
      <c r="ES81" s="334"/>
      <c r="ET81" s="337"/>
      <c r="EU81" s="334"/>
      <c r="EV81" s="334"/>
      <c r="EW81" s="334"/>
      <c r="EX81" s="334"/>
      <c r="EY81" s="334"/>
      <c r="EZ81" s="334"/>
      <c r="FA81" s="335"/>
      <c r="FB81" s="334"/>
      <c r="FC81" s="334"/>
      <c r="FD81" s="334"/>
      <c r="FE81" s="334"/>
      <c r="FF81" s="334"/>
      <c r="FG81" s="334"/>
      <c r="FH81" s="334"/>
      <c r="FI81" s="334"/>
      <c r="FJ81" s="334"/>
      <c r="FK81" s="334"/>
      <c r="FL81" s="334"/>
      <c r="FM81" s="334"/>
      <c r="FN81" s="334"/>
      <c r="FO81" s="334"/>
      <c r="FP81" s="334"/>
      <c r="FQ81" s="334"/>
      <c r="FR81" s="334"/>
      <c r="FS81" s="334"/>
      <c r="FT81" s="334"/>
      <c r="FU81" s="334"/>
      <c r="FV81" s="334"/>
      <c r="FW81" s="334"/>
      <c r="FX81" s="334"/>
      <c r="FY81" s="337"/>
      <c r="FZ81" s="334"/>
      <c r="GA81" s="334"/>
      <c r="GB81" s="334"/>
      <c r="GC81" s="334"/>
      <c r="GD81" s="334"/>
      <c r="GE81" s="335"/>
      <c r="GF81" s="334"/>
      <c r="GG81" s="334"/>
      <c r="GH81" s="334"/>
      <c r="GI81" s="334"/>
      <c r="GJ81" s="334"/>
      <c r="GK81" s="334"/>
      <c r="GL81" s="334"/>
      <c r="GM81" s="334"/>
      <c r="GN81" s="334"/>
      <c r="GO81" s="334"/>
      <c r="GP81" s="334"/>
      <c r="GQ81" s="334"/>
      <c r="GR81" s="334"/>
      <c r="GS81" s="334"/>
      <c r="GT81" s="334"/>
      <c r="GU81" s="334"/>
      <c r="GV81" s="334"/>
      <c r="GW81" s="334"/>
      <c r="GX81" s="334"/>
      <c r="GY81" s="334"/>
      <c r="GZ81" s="334"/>
      <c r="HA81" s="334"/>
      <c r="HB81" s="334"/>
      <c r="HC81" s="337"/>
      <c r="HD81" s="334"/>
      <c r="HE81" s="334"/>
      <c r="HF81" s="334"/>
      <c r="HG81" s="334"/>
      <c r="HH81" s="334"/>
      <c r="HI81" s="344"/>
      <c r="HJ81" s="335"/>
      <c r="HK81" s="334"/>
      <c r="HL81" s="334"/>
      <c r="HM81" s="334"/>
      <c r="HN81" s="334"/>
      <c r="HO81" s="334"/>
      <c r="HP81" s="334"/>
      <c r="HQ81" s="334"/>
      <c r="HR81" s="334"/>
      <c r="HS81" s="334"/>
      <c r="HT81" s="334"/>
      <c r="HU81" s="334"/>
      <c r="HV81" s="334"/>
      <c r="HW81" s="334"/>
      <c r="HX81" s="334"/>
      <c r="HY81" s="334"/>
      <c r="HZ81" s="334"/>
      <c r="IA81" s="334"/>
      <c r="IB81" s="334"/>
      <c r="IC81" s="334"/>
      <c r="ID81" s="334"/>
      <c r="IE81" s="334"/>
      <c r="IF81" s="334"/>
      <c r="IG81" s="334"/>
      <c r="IH81" s="337"/>
      <c r="II81" s="334"/>
      <c r="IJ81" s="334"/>
      <c r="IK81" s="334"/>
      <c r="IL81" s="334"/>
      <c r="IM81" s="334"/>
      <c r="IN81" s="335"/>
      <c r="IO81" s="334"/>
      <c r="IP81" s="334"/>
      <c r="IQ81" s="334"/>
      <c r="IR81" s="334"/>
      <c r="IS81" s="334"/>
      <c r="IT81" s="334"/>
      <c r="IU81" s="334"/>
      <c r="IV81" s="334"/>
      <c r="IW81" s="334"/>
      <c r="IX81" s="334"/>
      <c r="IY81" s="334"/>
      <c r="IZ81" s="334"/>
      <c r="JA81" s="334"/>
      <c r="JB81" s="334"/>
      <c r="JC81" s="334"/>
      <c r="JD81" s="334"/>
      <c r="JE81" s="334"/>
      <c r="JF81" s="334"/>
      <c r="JG81" s="334"/>
      <c r="JH81" s="334"/>
      <c r="JI81" s="334"/>
      <c r="JJ81" s="334"/>
      <c r="JK81" s="334"/>
      <c r="JL81" s="337"/>
      <c r="JM81" s="334"/>
      <c r="JN81" s="334"/>
      <c r="JO81" s="334"/>
      <c r="JP81" s="334"/>
      <c r="JQ81" s="334"/>
      <c r="JR81" s="344"/>
      <c r="JS81" s="335"/>
      <c r="JT81" s="334"/>
      <c r="JU81" s="334"/>
      <c r="JV81" s="334"/>
      <c r="JW81" s="334"/>
      <c r="JX81" s="334"/>
      <c r="JY81" s="334"/>
      <c r="JZ81" s="334"/>
      <c r="KA81" s="334"/>
      <c r="KB81" s="334"/>
      <c r="KC81" s="334"/>
      <c r="KD81" s="334"/>
      <c r="KE81" s="334"/>
      <c r="KF81" s="334"/>
      <c r="KG81" s="334"/>
      <c r="KH81" s="334"/>
      <c r="KI81" s="334"/>
      <c r="KJ81" s="334"/>
      <c r="KK81" s="334"/>
      <c r="KL81" s="334"/>
      <c r="KM81" s="334"/>
      <c r="KN81" s="334"/>
      <c r="KO81" s="334"/>
      <c r="KP81" s="334"/>
      <c r="KQ81" s="337"/>
      <c r="KR81" s="334"/>
      <c r="KS81" s="334"/>
      <c r="KT81" s="334"/>
      <c r="KU81" s="334"/>
      <c r="KV81" s="334"/>
      <c r="KW81" s="344"/>
      <c r="KX81" s="335"/>
      <c r="KY81" s="334"/>
      <c r="KZ81" s="334"/>
      <c r="LA81" s="334"/>
      <c r="LB81" s="334"/>
      <c r="LC81" s="334"/>
      <c r="LD81" s="334"/>
      <c r="LE81" s="334"/>
      <c r="LF81" s="334"/>
      <c r="LG81" s="334"/>
      <c r="LH81" s="334"/>
      <c r="LI81" s="334"/>
      <c r="LJ81" s="334"/>
      <c r="LK81" s="334"/>
      <c r="LL81" s="334"/>
      <c r="LM81" s="334"/>
      <c r="LN81" s="334"/>
      <c r="LO81" s="334"/>
      <c r="LP81" s="334"/>
      <c r="LQ81" s="334"/>
      <c r="LR81" s="334"/>
      <c r="LS81" s="334"/>
      <c r="LT81" s="334"/>
      <c r="LU81" s="334"/>
      <c r="LV81" s="337"/>
      <c r="LW81" s="334"/>
      <c r="LX81" s="334"/>
      <c r="LY81" s="334"/>
      <c r="LZ81" s="334"/>
      <c r="MA81" s="334"/>
      <c r="MB81" s="335"/>
      <c r="MC81" s="334"/>
      <c r="MD81" s="334"/>
      <c r="ME81" s="334"/>
      <c r="MF81" s="334"/>
      <c r="MG81" s="334"/>
      <c r="MH81" s="334"/>
      <c r="MI81" s="334"/>
      <c r="MJ81" s="334"/>
      <c r="MK81" s="334"/>
      <c r="ML81" s="334"/>
      <c r="MM81" s="334"/>
      <c r="MN81" s="334"/>
      <c r="MO81" s="334"/>
      <c r="MP81" s="334"/>
      <c r="MQ81" s="334"/>
      <c r="MR81" s="334"/>
      <c r="MS81" s="334"/>
      <c r="MT81" s="334"/>
      <c r="MU81" s="334"/>
      <c r="MV81" s="334"/>
      <c r="MW81" s="334"/>
      <c r="MX81" s="334"/>
      <c r="MY81" s="334"/>
      <c r="MZ81" s="337"/>
      <c r="NA81" s="334"/>
      <c r="NB81" s="334"/>
      <c r="NC81" s="334"/>
      <c r="ND81" s="334"/>
      <c r="NE81" s="334"/>
      <c r="NF81" s="334"/>
      <c r="NG81" s="335"/>
      <c r="NH81" s="334"/>
      <c r="NI81" s="334"/>
      <c r="NJ81" s="334"/>
      <c r="NK81" s="334"/>
      <c r="NL81" s="334"/>
      <c r="NM81" s="334"/>
      <c r="NN81" s="334"/>
      <c r="NO81" s="334"/>
      <c r="NP81" s="334"/>
      <c r="NQ81" s="334"/>
      <c r="NR81" s="334"/>
      <c r="NS81" s="334"/>
      <c r="NT81" s="334"/>
      <c r="NU81" s="334"/>
      <c r="NV81" s="334"/>
      <c r="NW81" s="334"/>
      <c r="NX81" s="334"/>
      <c r="NY81" s="334"/>
      <c r="NZ81" s="334"/>
      <c r="OA81" s="334"/>
      <c r="OB81" s="334"/>
      <c r="OC81" s="334"/>
      <c r="OD81" s="334"/>
      <c r="OE81" s="337"/>
      <c r="OF81" s="334"/>
      <c r="OG81" s="334"/>
      <c r="OH81" s="334"/>
      <c r="OI81" s="334"/>
      <c r="OJ81" s="334"/>
      <c r="OK81" s="334"/>
      <c r="OL81" s="334"/>
      <c r="OM81" s="334"/>
      <c r="ON81" s="334"/>
      <c r="OO81" s="334"/>
      <c r="OP81" s="344"/>
      <c r="OQ81" s="334"/>
      <c r="OR81" s="334"/>
      <c r="OS81" s="334"/>
      <c r="OT81" s="334"/>
      <c r="OU81" s="334"/>
      <c r="OV81" s="334"/>
      <c r="OW81" s="334"/>
      <c r="OX81" s="334"/>
      <c r="OY81" s="334"/>
      <c r="OZ81" s="334"/>
      <c r="PA81" s="334"/>
      <c r="PB81" s="334"/>
      <c r="PC81" s="334"/>
      <c r="PD81" s="334"/>
      <c r="PE81" s="334"/>
      <c r="PF81" s="334"/>
      <c r="PG81" s="334"/>
      <c r="PH81" s="334"/>
      <c r="PI81" s="334"/>
      <c r="PJ81" s="334"/>
      <c r="PK81" s="334"/>
      <c r="PL81" s="334"/>
      <c r="PM81" s="334"/>
      <c r="PN81" s="334"/>
      <c r="PO81" s="334"/>
      <c r="PP81" s="334"/>
      <c r="PQ81" s="334"/>
      <c r="PR81" s="334"/>
      <c r="PS81" s="334"/>
      <c r="PT81" s="334"/>
      <c r="PU81" s="334"/>
      <c r="PV81" s="334"/>
      <c r="PW81" s="334"/>
      <c r="PX81" s="334"/>
      <c r="PY81" s="334"/>
      <c r="PZ81" s="334"/>
      <c r="QA81" s="334"/>
      <c r="QB81" s="334"/>
      <c r="QC81" s="334"/>
      <c r="QD81" s="334"/>
      <c r="QE81" s="334"/>
      <c r="QF81" s="334"/>
      <c r="QG81" s="334"/>
      <c r="QH81" s="334"/>
      <c r="QI81" s="334"/>
      <c r="QJ81" s="334"/>
      <c r="QK81" s="334"/>
      <c r="QL81" s="334"/>
      <c r="QM81" s="334"/>
      <c r="QN81" s="334"/>
      <c r="QO81" s="334"/>
      <c r="QP81" s="334"/>
      <c r="QQ81" s="334"/>
      <c r="QR81" s="334"/>
      <c r="QS81" s="334"/>
      <c r="QT81" s="334"/>
      <c r="QU81" s="334"/>
      <c r="QV81" s="334"/>
      <c r="QW81" s="334"/>
      <c r="QX81" s="334"/>
      <c r="QY81" s="334"/>
      <c r="QZ81" s="334"/>
      <c r="RA81" s="334"/>
      <c r="RB81" s="334"/>
      <c r="RC81" s="334"/>
      <c r="RD81" s="334"/>
      <c r="RE81" s="334"/>
      <c r="RF81" s="334"/>
      <c r="RG81" s="334"/>
      <c r="RH81" s="334"/>
      <c r="RI81" s="334"/>
      <c r="RJ81" s="334"/>
      <c r="RK81" s="334"/>
      <c r="RL81" s="334"/>
      <c r="RM81" s="334"/>
      <c r="RN81" s="334"/>
      <c r="RO81" s="334"/>
      <c r="RP81" s="334"/>
      <c r="RQ81" s="334"/>
      <c r="RR81" s="334"/>
      <c r="RS81" s="334"/>
      <c r="RT81" s="334"/>
      <c r="RU81" s="334"/>
      <c r="RV81" s="334"/>
      <c r="RW81" s="334"/>
      <c r="RX81" s="334"/>
      <c r="RY81" s="334"/>
      <c r="RZ81" s="334"/>
      <c r="SA81" s="334"/>
      <c r="SB81" s="334"/>
      <c r="SC81" s="334"/>
      <c r="SD81" s="334"/>
      <c r="SE81" s="334"/>
      <c r="SF81" s="334"/>
      <c r="SG81" s="334"/>
      <c r="SH81" s="334"/>
      <c r="SI81" s="334"/>
      <c r="SJ81" s="334"/>
      <c r="SK81" s="334"/>
      <c r="SL81" s="334"/>
      <c r="SM81" s="334"/>
      <c r="SN81" s="334"/>
      <c r="SO81" s="334"/>
      <c r="SP81" s="334"/>
      <c r="SQ81" s="334"/>
      <c r="SR81" s="334"/>
      <c r="SS81" s="334"/>
      <c r="ST81" s="334"/>
      <c r="SU81" s="334"/>
      <c r="SV81" s="334"/>
      <c r="SW81" s="334"/>
      <c r="SX81" s="334"/>
      <c r="SY81" s="334"/>
      <c r="SZ81" s="334"/>
      <c r="TA81" s="334"/>
      <c r="TB81" s="334"/>
      <c r="TC81" s="334"/>
      <c r="TD81" s="334"/>
      <c r="TE81" s="334"/>
      <c r="TF81" s="334"/>
      <c r="TG81" s="334"/>
      <c r="TH81" s="334"/>
      <c r="TI81" s="334"/>
      <c r="TJ81" s="334"/>
      <c r="TK81" s="334"/>
      <c r="TL81" s="334"/>
      <c r="TM81" s="334"/>
      <c r="TN81" s="334"/>
      <c r="TO81" s="334"/>
      <c r="TP81" s="334"/>
      <c r="TQ81" s="334"/>
      <c r="TR81" s="334"/>
      <c r="TS81" s="334"/>
      <c r="TT81" s="334"/>
      <c r="TU81" s="334"/>
      <c r="TV81" s="334"/>
      <c r="TW81" s="334"/>
      <c r="TX81" s="334"/>
      <c r="TY81" s="334"/>
      <c r="TZ81" s="334"/>
      <c r="UA81" s="334"/>
      <c r="UB81" s="334"/>
      <c r="UC81" s="334"/>
      <c r="UD81" s="334"/>
      <c r="UE81" s="334"/>
      <c r="UF81" s="334"/>
      <c r="UG81" s="334"/>
      <c r="UH81" s="334"/>
      <c r="UI81" s="334"/>
      <c r="UJ81" s="334"/>
      <c r="UK81" s="334"/>
      <c r="UL81" s="334"/>
      <c r="UM81" s="334"/>
      <c r="UN81" s="334"/>
      <c r="UO81" s="334"/>
      <c r="UP81" s="334"/>
      <c r="UQ81" s="334"/>
      <c r="UR81" s="334"/>
      <c r="US81" s="334"/>
      <c r="UT81" s="334"/>
      <c r="UU81" s="334"/>
      <c r="UV81" s="334"/>
      <c r="UW81" s="334"/>
      <c r="UX81" s="334"/>
      <c r="UY81" s="334"/>
      <c r="UZ81" s="334"/>
      <c r="VA81" s="334"/>
      <c r="VB81" s="334"/>
      <c r="VC81" s="334"/>
      <c r="VD81" s="334"/>
      <c r="VE81" s="334"/>
      <c r="VF81" s="334"/>
      <c r="VG81" s="334"/>
      <c r="VH81" s="334"/>
      <c r="VI81" s="334"/>
      <c r="VJ81" s="334"/>
      <c r="VK81" s="334"/>
      <c r="VL81" s="334"/>
      <c r="VM81" s="334"/>
      <c r="VN81" s="334"/>
      <c r="VO81" s="334"/>
      <c r="VP81" s="334"/>
      <c r="VQ81" s="334"/>
      <c r="VR81" s="334"/>
      <c r="VS81" s="334"/>
      <c r="VT81" s="334"/>
      <c r="VU81" s="334"/>
      <c r="VV81" s="334"/>
      <c r="VW81" s="334"/>
      <c r="VX81" s="334"/>
      <c r="VY81" s="334"/>
      <c r="VZ81" s="334"/>
      <c r="WA81" s="334"/>
      <c r="WB81" s="334"/>
      <c r="WC81" s="334"/>
      <c r="WD81" s="334"/>
      <c r="WE81" s="334"/>
      <c r="WF81" s="334"/>
      <c r="WG81" s="334"/>
      <c r="WH81" s="334"/>
      <c r="WI81" s="334"/>
      <c r="WJ81" s="334"/>
      <c r="WK81" s="334"/>
      <c r="WL81" s="334"/>
      <c r="WM81" s="334"/>
      <c r="WN81" s="334"/>
      <c r="WO81" s="334"/>
      <c r="WP81" s="334"/>
      <c r="WQ81" s="334"/>
      <c r="WR81" s="334"/>
      <c r="WS81" s="334"/>
      <c r="WT81" s="334"/>
      <c r="WU81" s="334"/>
      <c r="WV81" s="334"/>
      <c r="WW81" s="334"/>
      <c r="WX81" s="334"/>
      <c r="WY81" s="334"/>
      <c r="WZ81" s="334"/>
      <c r="XA81" s="334"/>
      <c r="XB81" s="334"/>
      <c r="XC81" s="334"/>
      <c r="XD81" s="334"/>
      <c r="XE81" s="334"/>
      <c r="XF81" s="334"/>
      <c r="XG81" s="334"/>
      <c r="XH81" s="334"/>
      <c r="XI81" s="334"/>
      <c r="XJ81" s="334"/>
      <c r="XK81" s="334"/>
      <c r="XL81" s="334"/>
      <c r="XM81" s="334"/>
      <c r="XN81" s="334"/>
      <c r="XO81" s="334"/>
      <c r="XP81" s="334"/>
      <c r="XQ81" s="334"/>
      <c r="XR81" s="334"/>
      <c r="XS81" s="334"/>
      <c r="XT81" s="334"/>
      <c r="XU81" s="334"/>
      <c r="XV81" s="334"/>
      <c r="XW81" s="334"/>
      <c r="XX81" s="334"/>
      <c r="XY81" s="334"/>
      <c r="XZ81" s="334"/>
      <c r="YA81" s="334"/>
      <c r="YB81" s="334"/>
      <c r="YC81" s="334"/>
      <c r="YD81" s="334"/>
      <c r="YE81" s="334"/>
      <c r="YF81" s="334"/>
      <c r="YG81" s="334"/>
      <c r="YH81" s="334"/>
      <c r="YI81" s="334"/>
      <c r="YJ81" s="334"/>
      <c r="YK81" s="334"/>
      <c r="YL81" s="334"/>
      <c r="YM81" s="334"/>
      <c r="YN81" s="334"/>
      <c r="YO81" s="334"/>
      <c r="YP81" s="334"/>
      <c r="YQ81" s="334"/>
      <c r="YR81" s="334"/>
      <c r="YS81" s="334"/>
      <c r="YT81" s="334"/>
      <c r="YU81" s="334"/>
      <c r="YV81" s="334"/>
      <c r="YW81" s="334"/>
      <c r="YX81" s="334"/>
      <c r="YY81" s="334"/>
      <c r="YZ81" s="334"/>
      <c r="ZA81" s="334"/>
      <c r="ZB81" s="334"/>
      <c r="ZC81" s="334"/>
      <c r="ZD81" s="334"/>
      <c r="ZE81" s="334"/>
      <c r="ZF81" s="334"/>
      <c r="ZG81" s="334"/>
      <c r="ZH81" s="334"/>
      <c r="ZI81" s="334"/>
      <c r="ZJ81" s="334"/>
      <c r="ZK81" s="334"/>
      <c r="ZL81" s="334"/>
      <c r="ZM81" s="334"/>
      <c r="ZN81" s="334"/>
      <c r="ZO81" s="334"/>
      <c r="ZP81" s="334"/>
      <c r="ZQ81" s="334"/>
      <c r="ZR81" s="334"/>
      <c r="ZS81" s="334"/>
      <c r="ZT81" s="334"/>
      <c r="ZU81" s="334"/>
      <c r="ZV81" s="334"/>
      <c r="ZW81" s="334"/>
      <c r="ZX81" s="334"/>
      <c r="ZY81" s="334"/>
      <c r="ZZ81" s="334"/>
      <c r="AAA81" s="334"/>
      <c r="AAB81" s="334"/>
      <c r="AAC81" s="334"/>
      <c r="AAD81" s="334"/>
      <c r="AAE81" s="334"/>
      <c r="AAF81" s="334"/>
      <c r="AAG81" s="334"/>
      <c r="AAH81" s="334"/>
      <c r="AAI81" s="334"/>
      <c r="AAJ81" s="334"/>
      <c r="AAK81" s="334"/>
      <c r="AAL81" s="334"/>
      <c r="AAM81" s="334"/>
      <c r="AAN81" s="334"/>
      <c r="AAO81" s="334"/>
      <c r="AAP81" s="334"/>
      <c r="AAQ81" s="334"/>
      <c r="AAR81" s="334"/>
      <c r="AAS81" s="334"/>
      <c r="AAT81" s="334"/>
      <c r="AAU81" s="334"/>
      <c r="AAV81" s="334"/>
      <c r="AAW81" s="334"/>
      <c r="AAX81" s="334"/>
      <c r="AAY81" s="334"/>
      <c r="AAZ81" s="334"/>
      <c r="ABA81" s="334"/>
      <c r="ABB81" s="334"/>
      <c r="ABC81" s="334"/>
      <c r="ABD81" s="334"/>
      <c r="ABE81" s="334"/>
      <c r="ABF81" s="334"/>
      <c r="ABG81" s="334"/>
      <c r="ABH81" s="334"/>
      <c r="ABI81" s="334"/>
      <c r="ABJ81" s="334"/>
      <c r="ABK81" s="334"/>
      <c r="ABL81" s="334"/>
      <c r="ABM81" s="334"/>
      <c r="ABN81" s="334"/>
      <c r="ABO81" s="334"/>
      <c r="ABP81" s="334"/>
      <c r="ABQ81" s="334"/>
      <c r="ABR81" s="334"/>
      <c r="ABS81" s="334"/>
      <c r="ABT81" s="334"/>
      <c r="ABU81" s="334"/>
      <c r="ABV81" s="334"/>
      <c r="ABW81" s="334"/>
      <c r="ABX81" s="334"/>
      <c r="ABY81" s="334"/>
      <c r="ABZ81" s="334"/>
      <c r="ACA81" s="334"/>
      <c r="ACB81" s="334"/>
      <c r="ACC81" s="334"/>
      <c r="ACD81" s="334"/>
      <c r="ACE81" s="334"/>
      <c r="ACF81" s="334"/>
      <c r="ACG81" s="334"/>
      <c r="ACH81" s="334"/>
      <c r="ACI81" s="334"/>
      <c r="ACJ81" s="334"/>
      <c r="ACK81" s="334"/>
      <c r="ACL81" s="334"/>
      <c r="ACM81" s="334"/>
      <c r="ACN81" s="334"/>
      <c r="ACO81" s="334"/>
      <c r="ACP81" s="334"/>
      <c r="ACQ81" s="334"/>
    </row>
    <row r="82" spans="1:877" x14ac:dyDescent="0.2">
      <c r="A82" s="278" t="s">
        <v>155</v>
      </c>
      <c r="B82" s="339"/>
      <c r="C82" s="338"/>
      <c r="D82" s="338"/>
      <c r="E82" s="338"/>
      <c r="F82" s="338"/>
      <c r="G82" s="338"/>
      <c r="H82" s="338"/>
      <c r="I82" s="338"/>
      <c r="J82" s="338"/>
      <c r="K82" s="338"/>
      <c r="L82" s="338"/>
      <c r="M82" s="340"/>
      <c r="N82" s="339"/>
      <c r="O82" s="338"/>
      <c r="P82" s="338"/>
      <c r="Q82" s="338"/>
      <c r="R82" s="339"/>
      <c r="S82" s="338"/>
      <c r="T82" s="338"/>
      <c r="U82" s="338"/>
      <c r="V82" s="338"/>
      <c r="W82" s="338"/>
      <c r="X82" s="338"/>
      <c r="Y82" s="338"/>
      <c r="Z82" s="338"/>
      <c r="AA82" s="338"/>
      <c r="AB82" s="338"/>
      <c r="AC82" s="340"/>
      <c r="AD82" s="338"/>
      <c r="AE82" s="338"/>
      <c r="AF82" s="338"/>
      <c r="AG82" s="338"/>
      <c r="AH82" s="338"/>
      <c r="AI82" s="338"/>
      <c r="AJ82" s="338"/>
      <c r="AK82" s="338"/>
      <c r="AL82" s="338"/>
      <c r="AM82" s="338"/>
      <c r="AN82" s="338"/>
      <c r="AO82" s="338"/>
      <c r="AP82" s="339"/>
      <c r="AQ82" s="338"/>
      <c r="AR82" s="338"/>
      <c r="AS82" s="338"/>
      <c r="AT82" s="338"/>
      <c r="AU82" s="338"/>
      <c r="AV82" s="338"/>
      <c r="AW82" s="338"/>
      <c r="AX82" s="338"/>
      <c r="AY82" s="338"/>
      <c r="AZ82" s="338"/>
      <c r="BA82" s="338"/>
      <c r="BB82" s="338"/>
      <c r="BC82" s="338"/>
      <c r="BD82" s="338"/>
      <c r="BE82" s="338"/>
      <c r="BF82" s="338"/>
      <c r="BG82" s="338"/>
      <c r="BH82" s="338"/>
      <c r="BI82" s="338"/>
      <c r="BJ82" s="338"/>
      <c r="BK82" s="338"/>
      <c r="BL82" s="338"/>
      <c r="BM82" s="338"/>
      <c r="BN82" s="340"/>
      <c r="BO82" s="339"/>
      <c r="BP82" s="338"/>
      <c r="BQ82" s="338"/>
      <c r="BR82" s="338"/>
      <c r="BS82" s="338"/>
      <c r="BT82" s="338"/>
      <c r="BU82" s="338"/>
      <c r="BV82" s="338"/>
      <c r="BW82" s="338"/>
      <c r="BX82" s="338"/>
      <c r="BY82" s="338"/>
      <c r="BZ82" s="338"/>
      <c r="CA82" s="338"/>
      <c r="CB82" s="338"/>
      <c r="CC82" s="338"/>
      <c r="CD82" s="338"/>
      <c r="CE82" s="338"/>
      <c r="CF82" s="338"/>
      <c r="CG82" s="338"/>
      <c r="CH82" s="338"/>
      <c r="CI82" s="338"/>
      <c r="CJ82" s="338"/>
      <c r="CK82" s="338"/>
      <c r="CL82" s="338"/>
      <c r="CM82" s="338"/>
      <c r="CN82" s="338"/>
      <c r="CO82" s="338"/>
      <c r="CP82" s="338"/>
      <c r="CQ82" s="338"/>
      <c r="CR82" s="338"/>
      <c r="CS82" s="338"/>
      <c r="CT82" s="339"/>
      <c r="CU82" s="338"/>
      <c r="CV82" s="338"/>
      <c r="CW82" s="338"/>
      <c r="CX82" s="338"/>
      <c r="CY82" s="338"/>
      <c r="CZ82" s="338"/>
      <c r="DA82" s="338"/>
      <c r="DB82" s="338"/>
      <c r="DC82" s="338"/>
      <c r="DD82" s="338"/>
      <c r="DE82" s="338"/>
      <c r="DF82" s="338"/>
      <c r="DG82" s="338"/>
      <c r="DH82" s="338"/>
      <c r="DI82" s="338"/>
      <c r="DJ82" s="338"/>
      <c r="DK82" s="338"/>
      <c r="DL82" s="338"/>
      <c r="DM82" s="338"/>
      <c r="DN82" s="338"/>
      <c r="DO82" s="338"/>
      <c r="DP82" s="338"/>
      <c r="DQ82" s="338"/>
      <c r="DR82" s="338"/>
      <c r="DS82" s="338"/>
      <c r="DT82" s="338"/>
      <c r="DU82" s="338"/>
      <c r="DV82" s="339"/>
      <c r="DW82" s="338"/>
      <c r="DX82" s="338"/>
      <c r="DY82" s="338"/>
      <c r="DZ82" s="338"/>
      <c r="EA82" s="338"/>
      <c r="EB82" s="338"/>
      <c r="EC82" s="338"/>
      <c r="ED82" s="338"/>
      <c r="EE82" s="338"/>
      <c r="EF82" s="338"/>
      <c r="EG82" s="338"/>
      <c r="EH82" s="338"/>
      <c r="EI82" s="338"/>
      <c r="EJ82" s="338"/>
      <c r="EK82" s="338"/>
      <c r="EL82" s="338"/>
      <c r="EM82" s="338"/>
      <c r="EN82" s="338"/>
      <c r="EO82" s="338"/>
      <c r="EP82" s="338"/>
      <c r="EQ82" s="338"/>
      <c r="ER82" s="338"/>
      <c r="ES82" s="338"/>
      <c r="ET82" s="338"/>
      <c r="EU82" s="338"/>
      <c r="EV82" s="338"/>
      <c r="EW82" s="338"/>
      <c r="EX82" s="338"/>
      <c r="EY82" s="338"/>
      <c r="EZ82" s="338"/>
      <c r="FA82" s="339"/>
      <c r="FB82" s="338"/>
      <c r="FC82" s="338"/>
      <c r="FD82" s="338"/>
      <c r="FE82" s="338"/>
      <c r="FF82" s="338"/>
      <c r="FG82" s="338"/>
      <c r="FH82" s="338"/>
      <c r="FI82" s="338"/>
      <c r="FJ82" s="338"/>
      <c r="FK82" s="338"/>
      <c r="FL82" s="338"/>
      <c r="FM82" s="338"/>
      <c r="FN82" s="338"/>
      <c r="FO82" s="338"/>
      <c r="FP82" s="338"/>
      <c r="FQ82" s="338"/>
      <c r="FR82" s="338"/>
      <c r="FS82" s="338"/>
      <c r="FT82" s="338"/>
      <c r="FU82" s="338"/>
      <c r="FV82" s="338"/>
      <c r="FW82" s="338"/>
      <c r="FX82" s="338"/>
      <c r="FY82" s="338"/>
      <c r="FZ82" s="338"/>
      <c r="GA82" s="338"/>
      <c r="GB82" s="338"/>
      <c r="GC82" s="338"/>
      <c r="GD82" s="338"/>
      <c r="GE82" s="339"/>
      <c r="GF82" s="338"/>
      <c r="GG82" s="338"/>
      <c r="GH82" s="338"/>
      <c r="GI82" s="338"/>
      <c r="GJ82" s="338"/>
      <c r="GK82" s="338"/>
      <c r="GL82" s="338"/>
      <c r="GM82" s="338"/>
      <c r="GN82" s="338"/>
      <c r="GO82" s="338"/>
      <c r="GP82" s="338"/>
      <c r="GQ82" s="338"/>
      <c r="GR82" s="338"/>
      <c r="GS82" s="338"/>
      <c r="GT82" s="338"/>
      <c r="GU82" s="338"/>
      <c r="GV82" s="338"/>
      <c r="GW82" s="338"/>
      <c r="GX82" s="338"/>
      <c r="GY82" s="338"/>
      <c r="GZ82" s="338"/>
      <c r="HA82" s="338"/>
      <c r="HB82" s="338"/>
      <c r="HC82" s="338"/>
      <c r="HD82" s="338"/>
      <c r="HE82" s="338"/>
      <c r="HF82" s="338"/>
      <c r="HG82" s="338"/>
      <c r="HH82" s="338"/>
      <c r="HI82" s="340"/>
      <c r="HJ82" s="339"/>
      <c r="HK82" s="338"/>
      <c r="HL82" s="338"/>
      <c r="HM82" s="338"/>
      <c r="HN82" s="338"/>
      <c r="HO82" s="338"/>
      <c r="HP82" s="338"/>
      <c r="HQ82" s="338"/>
      <c r="HR82" s="338"/>
      <c r="HS82" s="338"/>
      <c r="HT82" s="338"/>
      <c r="HU82" s="338"/>
      <c r="HV82" s="338"/>
      <c r="HW82" s="338"/>
      <c r="HX82" s="338"/>
      <c r="HY82" s="338"/>
      <c r="HZ82" s="338"/>
      <c r="IA82" s="338"/>
      <c r="IB82" s="338"/>
      <c r="IC82" s="338"/>
      <c r="ID82" s="338"/>
      <c r="IE82" s="338"/>
      <c r="IF82" s="338"/>
      <c r="IG82" s="338"/>
      <c r="IH82" s="338"/>
      <c r="II82" s="338"/>
      <c r="IJ82" s="338"/>
      <c r="IK82" s="338"/>
      <c r="IL82" s="338"/>
      <c r="IM82" s="338"/>
      <c r="IN82" s="339"/>
      <c r="IO82" s="338"/>
      <c r="IP82" s="338"/>
      <c r="IQ82" s="338"/>
      <c r="IR82" s="338"/>
      <c r="IS82" s="338"/>
      <c r="IT82" s="338"/>
      <c r="IU82" s="338"/>
      <c r="IV82" s="338"/>
      <c r="IW82" s="338"/>
      <c r="IX82" s="338"/>
      <c r="IY82" s="338"/>
      <c r="IZ82" s="338"/>
      <c r="JA82" s="338"/>
      <c r="JB82" s="338"/>
      <c r="JC82" s="338"/>
      <c r="JD82" s="338"/>
      <c r="JE82" s="338"/>
      <c r="JF82" s="338"/>
      <c r="JG82" s="338"/>
      <c r="JH82" s="338"/>
      <c r="JI82" s="338"/>
      <c r="JJ82" s="338"/>
      <c r="JK82" s="338"/>
      <c r="JL82" s="338"/>
      <c r="JM82" s="338"/>
      <c r="JN82" s="338"/>
      <c r="JO82" s="338"/>
      <c r="JP82" s="338"/>
      <c r="JQ82" s="338"/>
      <c r="JR82" s="340"/>
      <c r="JS82" s="339"/>
      <c r="JT82" s="338"/>
      <c r="JU82" s="338"/>
      <c r="JV82" s="338"/>
      <c r="JW82" s="338"/>
      <c r="JX82" s="338"/>
      <c r="JY82" s="338"/>
      <c r="JZ82" s="338"/>
      <c r="KA82" s="338"/>
      <c r="KB82" s="338"/>
      <c r="KC82" s="338"/>
      <c r="KD82" s="338"/>
      <c r="KE82" s="338"/>
      <c r="KF82" s="338"/>
      <c r="KG82" s="338"/>
      <c r="KH82" s="338"/>
      <c r="KI82" s="338"/>
      <c r="KJ82" s="338"/>
      <c r="KK82" s="338"/>
      <c r="KL82" s="338"/>
      <c r="KM82" s="338"/>
      <c r="KN82" s="338"/>
      <c r="KO82" s="338"/>
      <c r="KP82" s="338"/>
      <c r="KQ82" s="338"/>
      <c r="KR82" s="338"/>
      <c r="KS82" s="338"/>
      <c r="KT82" s="338"/>
      <c r="KU82" s="338"/>
      <c r="KV82" s="338"/>
      <c r="KW82" s="340"/>
      <c r="KX82" s="339"/>
      <c r="KY82" s="338"/>
      <c r="KZ82" s="338"/>
      <c r="LA82" s="338"/>
      <c r="LB82" s="338"/>
      <c r="LC82" s="338"/>
      <c r="LD82" s="338"/>
      <c r="LE82" s="338"/>
      <c r="LF82" s="338"/>
      <c r="LG82" s="338"/>
      <c r="LH82" s="338"/>
      <c r="LI82" s="338"/>
      <c r="LJ82" s="338"/>
      <c r="LK82" s="338"/>
      <c r="LL82" s="338"/>
      <c r="LM82" s="338"/>
      <c r="LN82" s="338"/>
      <c r="LO82" s="338"/>
      <c r="LP82" s="338"/>
      <c r="LQ82" s="338"/>
      <c r="LR82" s="338"/>
      <c r="LS82" s="338"/>
      <c r="LT82" s="338"/>
      <c r="LU82" s="338"/>
      <c r="LV82" s="338"/>
      <c r="LW82" s="338"/>
      <c r="LX82" s="338"/>
      <c r="LY82" s="338"/>
      <c r="LZ82" s="338"/>
      <c r="MA82" s="338"/>
      <c r="MB82" s="339"/>
      <c r="MC82" s="338"/>
      <c r="MD82" s="338"/>
      <c r="ME82" s="338"/>
      <c r="MF82" s="338"/>
      <c r="MG82" s="338"/>
      <c r="MH82" s="338"/>
      <c r="MI82" s="338"/>
      <c r="MJ82" s="338"/>
      <c r="MK82" s="338"/>
      <c r="ML82" s="338"/>
      <c r="MM82" s="338"/>
      <c r="MN82" s="338"/>
      <c r="MO82" s="338"/>
      <c r="MP82" s="338"/>
      <c r="MQ82" s="338"/>
      <c r="MR82" s="338"/>
      <c r="MS82" s="338"/>
      <c r="MT82" s="338"/>
      <c r="MU82" s="338"/>
      <c r="MV82" s="338"/>
      <c r="MW82" s="338"/>
      <c r="MX82" s="338"/>
      <c r="MY82" s="338"/>
      <c r="MZ82" s="338"/>
      <c r="NA82" s="338"/>
      <c r="NB82" s="338"/>
      <c r="NC82" s="338"/>
      <c r="ND82" s="338"/>
      <c r="NE82" s="338"/>
      <c r="NF82" s="338"/>
      <c r="NG82" s="339"/>
      <c r="NH82" s="338"/>
      <c r="NI82" s="338"/>
      <c r="NJ82" s="338"/>
      <c r="NK82" s="338"/>
      <c r="NL82" s="338"/>
      <c r="NM82" s="338"/>
      <c r="NN82" s="338"/>
      <c r="NO82" s="338"/>
      <c r="NP82" s="338"/>
      <c r="NQ82" s="338"/>
      <c r="NR82" s="338"/>
      <c r="NS82" s="338"/>
      <c r="NT82" s="338"/>
      <c r="NU82" s="338"/>
      <c r="NV82" s="338"/>
      <c r="NW82" s="338"/>
      <c r="NX82" s="338"/>
      <c r="NY82" s="338"/>
      <c r="NZ82" s="338"/>
      <c r="OA82" s="338"/>
      <c r="OB82" s="338"/>
      <c r="OC82" s="338"/>
      <c r="OD82" s="338"/>
      <c r="OE82" s="338"/>
      <c r="OF82" s="338"/>
      <c r="OG82" s="338"/>
      <c r="OH82" s="338"/>
      <c r="OI82" s="338"/>
      <c r="OJ82" s="338"/>
      <c r="OK82" s="338"/>
      <c r="OL82" s="338"/>
      <c r="OM82" s="338"/>
      <c r="ON82" s="338"/>
      <c r="OO82" s="338"/>
      <c r="OP82" s="340"/>
      <c r="OQ82" s="338"/>
      <c r="OR82" s="338"/>
      <c r="OS82" s="338"/>
      <c r="OT82" s="338"/>
      <c r="OU82" s="338"/>
      <c r="OV82" s="338"/>
      <c r="OW82" s="338"/>
      <c r="OX82" s="338"/>
      <c r="OY82" s="338"/>
      <c r="OZ82" s="338"/>
      <c r="PA82" s="338"/>
      <c r="PB82" s="338"/>
      <c r="PC82" s="338"/>
      <c r="PD82" s="338"/>
      <c r="PE82" s="338"/>
      <c r="PF82" s="338"/>
      <c r="PG82" s="338"/>
      <c r="PH82" s="338"/>
      <c r="PI82" s="338"/>
      <c r="PJ82" s="338"/>
      <c r="PK82" s="338"/>
      <c r="PL82" s="338"/>
      <c r="PM82" s="338"/>
      <c r="PN82" s="338"/>
      <c r="PO82" s="338"/>
      <c r="PP82" s="338"/>
      <c r="PQ82" s="338"/>
      <c r="PR82" s="338"/>
      <c r="PS82" s="338"/>
      <c r="PT82" s="338"/>
      <c r="PU82" s="338"/>
      <c r="PV82" s="338"/>
      <c r="PW82" s="338"/>
      <c r="PX82" s="338"/>
      <c r="PY82" s="338"/>
      <c r="PZ82" s="338"/>
      <c r="QA82" s="338"/>
      <c r="QB82" s="338"/>
      <c r="QC82" s="338"/>
      <c r="QD82" s="338"/>
      <c r="QE82" s="338"/>
      <c r="QF82" s="338"/>
      <c r="QG82" s="338"/>
      <c r="QH82" s="338"/>
      <c r="QI82" s="338"/>
      <c r="QJ82" s="338"/>
      <c r="QK82" s="338"/>
      <c r="QL82" s="338"/>
      <c r="QM82" s="338"/>
      <c r="QN82" s="338"/>
      <c r="QO82" s="338"/>
      <c r="QP82" s="338"/>
      <c r="QQ82" s="338"/>
      <c r="QR82" s="338"/>
      <c r="QS82" s="338"/>
      <c r="QT82" s="338"/>
      <c r="QU82" s="338"/>
      <c r="QV82" s="338"/>
      <c r="QW82" s="338"/>
      <c r="QX82" s="338"/>
      <c r="QY82" s="338"/>
      <c r="QZ82" s="338"/>
      <c r="RA82" s="338"/>
      <c r="RB82" s="338"/>
      <c r="RC82" s="338"/>
      <c r="RD82" s="338"/>
      <c r="RE82" s="338"/>
      <c r="RF82" s="338"/>
      <c r="RG82" s="338"/>
      <c r="RH82" s="338"/>
      <c r="RI82" s="338"/>
      <c r="RJ82" s="338"/>
      <c r="RK82" s="338"/>
      <c r="RL82" s="338"/>
      <c r="RM82" s="338"/>
      <c r="RN82" s="338"/>
      <c r="RO82" s="338"/>
      <c r="RP82" s="338"/>
      <c r="RQ82" s="338"/>
      <c r="RR82" s="338"/>
      <c r="RS82" s="338"/>
      <c r="RT82" s="338"/>
      <c r="RU82" s="338"/>
      <c r="RV82" s="338"/>
      <c r="RW82" s="338"/>
      <c r="RX82" s="338"/>
      <c r="RY82" s="338"/>
      <c r="RZ82" s="338"/>
      <c r="SA82" s="338"/>
      <c r="SB82" s="338"/>
      <c r="SC82" s="338"/>
      <c r="SD82" s="338"/>
      <c r="SE82" s="338"/>
      <c r="SF82" s="338"/>
      <c r="SG82" s="338"/>
      <c r="SH82" s="338"/>
      <c r="SI82" s="338"/>
      <c r="SJ82" s="338"/>
      <c r="SK82" s="338"/>
      <c r="SL82" s="338"/>
      <c r="SM82" s="338"/>
      <c r="SN82" s="338"/>
      <c r="SO82" s="338"/>
      <c r="SP82" s="338"/>
      <c r="SQ82" s="338"/>
      <c r="SR82" s="338"/>
      <c r="SS82" s="338"/>
      <c r="ST82" s="338"/>
      <c r="SU82" s="338"/>
      <c r="SV82" s="338"/>
      <c r="SW82" s="338"/>
      <c r="SX82" s="338"/>
      <c r="SY82" s="338"/>
      <c r="SZ82" s="338"/>
      <c r="TA82" s="338"/>
      <c r="TB82" s="338"/>
      <c r="TC82" s="338"/>
      <c r="TD82" s="338"/>
      <c r="TE82" s="338"/>
      <c r="TF82" s="338"/>
      <c r="TG82" s="338"/>
      <c r="TH82" s="338"/>
      <c r="TI82" s="338"/>
      <c r="TJ82" s="338"/>
      <c r="TK82" s="338"/>
      <c r="TL82" s="338"/>
      <c r="TM82" s="338"/>
      <c r="TN82" s="338"/>
      <c r="TO82" s="338"/>
      <c r="TP82" s="338"/>
      <c r="TQ82" s="338"/>
      <c r="TR82" s="338"/>
      <c r="TS82" s="338"/>
      <c r="TT82" s="338"/>
      <c r="TU82" s="338"/>
      <c r="TV82" s="338"/>
      <c r="TW82" s="338"/>
      <c r="TX82" s="338"/>
      <c r="TY82" s="338"/>
      <c r="TZ82" s="338"/>
      <c r="UA82" s="338"/>
      <c r="UB82" s="338"/>
      <c r="UC82" s="338"/>
      <c r="UD82" s="338"/>
      <c r="UE82" s="338"/>
      <c r="UF82" s="338"/>
      <c r="UG82" s="338"/>
      <c r="UH82" s="338"/>
      <c r="UI82" s="338"/>
      <c r="UJ82" s="338"/>
      <c r="UK82" s="338"/>
      <c r="UL82" s="338"/>
      <c r="UM82" s="338"/>
      <c r="UN82" s="338"/>
      <c r="UO82" s="338"/>
      <c r="UP82" s="338"/>
      <c r="UQ82" s="338"/>
      <c r="UR82" s="338"/>
      <c r="US82" s="338"/>
      <c r="UT82" s="338"/>
      <c r="UU82" s="338"/>
      <c r="UV82" s="338"/>
      <c r="UW82" s="338"/>
      <c r="UX82" s="338"/>
      <c r="UY82" s="338"/>
      <c r="UZ82" s="338"/>
      <c r="VA82" s="338"/>
      <c r="VB82" s="338"/>
      <c r="VC82" s="338"/>
      <c r="VD82" s="338"/>
      <c r="VE82" s="338"/>
      <c r="VF82" s="338"/>
      <c r="VG82" s="338"/>
      <c r="VH82" s="338"/>
      <c r="VI82" s="338"/>
      <c r="VJ82" s="338"/>
      <c r="VK82" s="338"/>
      <c r="VL82" s="338"/>
      <c r="VM82" s="338"/>
      <c r="VN82" s="338"/>
      <c r="VO82" s="338"/>
      <c r="VP82" s="338"/>
      <c r="VQ82" s="338"/>
      <c r="VR82" s="338"/>
      <c r="VS82" s="338"/>
      <c r="VT82" s="338"/>
      <c r="VU82" s="338"/>
      <c r="VV82" s="338"/>
      <c r="VW82" s="338"/>
      <c r="VX82" s="338"/>
      <c r="VY82" s="338"/>
      <c r="VZ82" s="338"/>
      <c r="WA82" s="338"/>
      <c r="WB82" s="338"/>
      <c r="WC82" s="338"/>
      <c r="WD82" s="338"/>
      <c r="WE82" s="338"/>
      <c r="WF82" s="338"/>
      <c r="WG82" s="338"/>
      <c r="WH82" s="338"/>
      <c r="WI82" s="338"/>
      <c r="WJ82" s="338"/>
      <c r="WK82" s="338"/>
      <c r="WL82" s="338"/>
      <c r="WM82" s="338"/>
      <c r="WN82" s="338"/>
      <c r="WO82" s="338"/>
      <c r="WP82" s="338"/>
      <c r="WQ82" s="338"/>
      <c r="WR82" s="338"/>
      <c r="WS82" s="338"/>
      <c r="WT82" s="338"/>
      <c r="WU82" s="338"/>
      <c r="WV82" s="338"/>
      <c r="WW82" s="338"/>
      <c r="WX82" s="338"/>
      <c r="WY82" s="338"/>
      <c r="WZ82" s="338"/>
      <c r="XA82" s="338"/>
      <c r="XB82" s="338"/>
      <c r="XC82" s="338"/>
      <c r="XD82" s="338"/>
      <c r="XE82" s="338"/>
      <c r="XF82" s="338"/>
      <c r="XG82" s="338"/>
      <c r="XH82" s="338"/>
      <c r="XI82" s="338"/>
      <c r="XJ82" s="338"/>
      <c r="XK82" s="338"/>
      <c r="XL82" s="338"/>
      <c r="XM82" s="338"/>
      <c r="XN82" s="338"/>
      <c r="XO82" s="338"/>
      <c r="XP82" s="338"/>
      <c r="XQ82" s="338"/>
      <c r="XR82" s="338"/>
      <c r="XS82" s="338"/>
      <c r="XT82" s="338"/>
      <c r="XU82" s="338"/>
      <c r="XV82" s="338"/>
      <c r="XW82" s="338"/>
      <c r="XX82" s="338"/>
      <c r="XY82" s="338"/>
      <c r="XZ82" s="338"/>
      <c r="YA82" s="338"/>
      <c r="YB82" s="338"/>
      <c r="YC82" s="338"/>
      <c r="YD82" s="338"/>
      <c r="YE82" s="338"/>
      <c r="YF82" s="338"/>
      <c r="YG82" s="338"/>
      <c r="YH82" s="338"/>
      <c r="YI82" s="338"/>
      <c r="YJ82" s="338"/>
      <c r="YK82" s="338"/>
      <c r="YL82" s="338"/>
      <c r="YM82" s="338"/>
      <c r="YN82" s="338"/>
      <c r="YO82" s="338"/>
      <c r="YP82" s="338"/>
      <c r="YQ82" s="338"/>
      <c r="YR82" s="338"/>
      <c r="YS82" s="338"/>
      <c r="YT82" s="338"/>
      <c r="YU82" s="338"/>
      <c r="YV82" s="338"/>
      <c r="YW82" s="338"/>
      <c r="YX82" s="338"/>
      <c r="YY82" s="338"/>
      <c r="YZ82" s="338"/>
      <c r="ZA82" s="338"/>
      <c r="ZB82" s="338"/>
      <c r="ZC82" s="338"/>
      <c r="ZD82" s="338"/>
      <c r="ZE82" s="338"/>
      <c r="ZF82" s="338"/>
      <c r="ZG82" s="338"/>
      <c r="ZH82" s="338"/>
      <c r="ZI82" s="338"/>
      <c r="ZJ82" s="338"/>
      <c r="ZK82" s="338"/>
      <c r="ZL82" s="338"/>
      <c r="ZM82" s="338"/>
      <c r="ZN82" s="338"/>
      <c r="ZO82" s="338"/>
      <c r="ZP82" s="338"/>
      <c r="ZQ82" s="338"/>
      <c r="ZR82" s="338"/>
      <c r="ZS82" s="338"/>
      <c r="ZT82" s="338"/>
      <c r="ZU82" s="338"/>
      <c r="ZV82" s="338"/>
      <c r="ZW82" s="338"/>
      <c r="ZX82" s="338"/>
      <c r="ZY82" s="338"/>
      <c r="ZZ82" s="338"/>
      <c r="AAA82" s="338"/>
      <c r="AAB82" s="338"/>
      <c r="AAC82" s="338"/>
      <c r="AAD82" s="338"/>
      <c r="AAE82" s="338"/>
      <c r="AAF82" s="338"/>
      <c r="AAG82" s="338"/>
      <c r="AAH82" s="338"/>
      <c r="AAI82" s="338"/>
      <c r="AAJ82" s="338"/>
      <c r="AAK82" s="338"/>
      <c r="AAL82" s="338"/>
      <c r="AAM82" s="338"/>
      <c r="AAN82" s="338"/>
      <c r="AAO82" s="338"/>
      <c r="AAP82" s="338"/>
      <c r="AAQ82" s="338"/>
      <c r="AAR82" s="338"/>
      <c r="AAS82" s="338"/>
      <c r="AAT82" s="338"/>
      <c r="AAU82" s="338"/>
      <c r="AAV82" s="338"/>
      <c r="AAW82" s="338"/>
      <c r="AAX82" s="338"/>
      <c r="AAY82" s="338"/>
      <c r="AAZ82" s="338"/>
      <c r="ABA82" s="338"/>
      <c r="ABB82" s="338"/>
      <c r="ABC82" s="338"/>
      <c r="ABD82" s="338"/>
      <c r="ABE82" s="338"/>
      <c r="ABF82" s="338"/>
      <c r="ABG82" s="338"/>
      <c r="ABH82" s="338"/>
      <c r="ABI82" s="338"/>
      <c r="ABJ82" s="338"/>
      <c r="ABK82" s="338"/>
      <c r="ABL82" s="338"/>
      <c r="ABM82" s="338"/>
      <c r="ABN82" s="338"/>
      <c r="ABO82" s="338"/>
      <c r="ABP82" s="338"/>
      <c r="ABQ82" s="338"/>
      <c r="ABR82" s="338"/>
      <c r="ABS82" s="338"/>
      <c r="ABT82" s="338"/>
      <c r="ABU82" s="338"/>
      <c r="ABV82" s="338"/>
      <c r="ABW82" s="338"/>
      <c r="ABX82" s="338"/>
      <c r="ABY82" s="338"/>
      <c r="ABZ82" s="338"/>
      <c r="ACA82" s="338"/>
      <c r="ACB82" s="338"/>
      <c r="ACC82" s="338"/>
      <c r="ACD82" s="338"/>
      <c r="ACE82" s="338"/>
      <c r="ACF82" s="338"/>
      <c r="ACG82" s="338"/>
      <c r="ACH82" s="338"/>
      <c r="ACI82" s="338"/>
      <c r="ACJ82" s="338"/>
      <c r="ACK82" s="338"/>
      <c r="ACL82" s="338"/>
      <c r="ACM82" s="338"/>
      <c r="ACN82" s="338"/>
      <c r="ACO82" s="338"/>
      <c r="ACP82" s="338"/>
      <c r="ACQ82" s="338"/>
      <c r="ACR82" s="272"/>
      <c r="ACS82" s="272"/>
      <c r="ACT82" s="272"/>
      <c r="ACU82" s="272"/>
      <c r="ACV82" s="272"/>
      <c r="ACW82" s="272"/>
      <c r="ACX82" s="272"/>
      <c r="ACY82" s="272"/>
      <c r="ACZ82" s="272"/>
      <c r="ADA82" s="272"/>
      <c r="ADB82" s="272"/>
      <c r="ADC82" s="272"/>
      <c r="ADD82" s="272"/>
      <c r="ADE82" s="272"/>
      <c r="ADF82" s="272"/>
      <c r="ADG82" s="272"/>
      <c r="ADH82" s="272"/>
      <c r="ADI82" s="272"/>
      <c r="ADJ82" s="272"/>
      <c r="ADK82" s="272"/>
      <c r="ADL82" s="272"/>
      <c r="ADM82" s="272"/>
      <c r="ADN82" s="272"/>
      <c r="ADO82" s="272"/>
      <c r="ADP82" s="272"/>
      <c r="ADQ82" s="272"/>
      <c r="ADR82" s="272"/>
      <c r="ADS82" s="272"/>
      <c r="ADT82" s="272"/>
      <c r="ADU82" s="272"/>
      <c r="ADV82" s="272"/>
      <c r="ADW82" s="272"/>
      <c r="ADX82" s="272"/>
      <c r="ADY82" s="272"/>
      <c r="ADZ82" s="272"/>
      <c r="AEA82" s="272"/>
      <c r="AEB82" s="272"/>
      <c r="AEC82" s="272"/>
      <c r="AED82" s="272"/>
      <c r="AEE82" s="272"/>
      <c r="AEF82" s="272"/>
      <c r="AEG82" s="272"/>
      <c r="AEH82" s="272"/>
      <c r="AEI82" s="272"/>
      <c r="AEJ82" s="272"/>
      <c r="AEK82" s="272"/>
      <c r="AEL82" s="272"/>
      <c r="AEM82" s="272"/>
      <c r="AEN82" s="272"/>
      <c r="AEO82" s="272"/>
      <c r="AEP82" s="272"/>
      <c r="AEQ82" s="272"/>
      <c r="AER82" s="272"/>
      <c r="AES82" s="272"/>
      <c r="AET82" s="272"/>
      <c r="AEU82" s="272"/>
      <c r="AEV82" s="272"/>
      <c r="AEW82" s="272"/>
      <c r="AEX82" s="272"/>
      <c r="AEY82" s="272"/>
      <c r="AEZ82" s="272"/>
      <c r="AFA82" s="272"/>
      <c r="AFB82" s="272"/>
      <c r="AFC82" s="272"/>
      <c r="AFD82" s="272"/>
      <c r="AFE82" s="272"/>
      <c r="AFF82" s="272"/>
      <c r="AFG82" s="272"/>
      <c r="AFH82" s="272"/>
      <c r="AFI82" s="272"/>
      <c r="AFJ82" s="272"/>
      <c r="AFK82" s="272"/>
      <c r="AFL82" s="272"/>
      <c r="AFM82" s="272"/>
      <c r="AFN82" s="272"/>
      <c r="AFO82" s="272"/>
      <c r="AFP82" s="272"/>
      <c r="AFQ82" s="272"/>
      <c r="AFR82" s="272"/>
      <c r="AFS82" s="272"/>
      <c r="AFT82" s="272"/>
      <c r="AFU82" s="272"/>
      <c r="AFV82" s="272"/>
      <c r="AFW82" s="272"/>
      <c r="AFX82" s="272"/>
      <c r="AFY82" s="272"/>
      <c r="AFZ82" s="272"/>
      <c r="AGA82" s="272"/>
      <c r="AGB82" s="272"/>
      <c r="AGC82" s="272"/>
      <c r="AGD82" s="272"/>
      <c r="AGE82" s="272"/>
      <c r="AGF82" s="272"/>
      <c r="AGG82" s="272"/>
      <c r="AGH82" s="272"/>
      <c r="AGI82" s="272"/>
      <c r="AGJ82" s="272"/>
      <c r="AGK82" s="272"/>
      <c r="AGL82" s="272"/>
      <c r="AGM82" s="272"/>
      <c r="AGN82" s="272"/>
      <c r="AGO82" s="272"/>
      <c r="AGP82" s="272"/>
      <c r="AGQ82" s="272"/>
      <c r="AGR82" s="272"/>
      <c r="AGS82" s="272"/>
    </row>
    <row r="83" spans="1:877" x14ac:dyDescent="0.2">
      <c r="A83" s="15" t="s">
        <v>156</v>
      </c>
      <c r="B83" s="333">
        <f>+'BUDGET DATA ENTRY'!B29</f>
        <v>10</v>
      </c>
      <c r="C83" s="287">
        <f>+'BUDGET DATA ENTRY'!C29</f>
        <v>10</v>
      </c>
      <c r="D83" s="287">
        <f>+'BUDGET DATA ENTRY'!D29</f>
        <v>10</v>
      </c>
      <c r="E83" s="287">
        <f>+'BUDGET DATA ENTRY'!E29</f>
        <v>10</v>
      </c>
      <c r="F83" s="287">
        <f>+'BUDGET DATA ENTRY'!F29</f>
        <v>10</v>
      </c>
      <c r="G83" s="287">
        <f>+'BUDGET DATA ENTRY'!G29</f>
        <v>10</v>
      </c>
      <c r="H83" s="287">
        <f>+'BUDGET DATA ENTRY'!H29</f>
        <v>10</v>
      </c>
      <c r="I83" s="287">
        <f>+'BUDGET DATA ENTRY'!I29</f>
        <v>10</v>
      </c>
      <c r="J83" s="287">
        <f>+'BUDGET DATA ENTRY'!J29</f>
        <v>10</v>
      </c>
      <c r="K83" s="287">
        <f>+'BUDGET DATA ENTRY'!K29</f>
        <v>10</v>
      </c>
      <c r="L83" s="287">
        <f>+'BUDGET DATA ENTRY'!L29</f>
        <v>10</v>
      </c>
      <c r="M83" s="345">
        <f>+'BUDGET DATA ENTRY'!M29</f>
        <v>10</v>
      </c>
      <c r="N83" s="287">
        <f>+N85/N14*100</f>
        <v>10</v>
      </c>
      <c r="O83" s="287">
        <f t="shared" ref="O83:Q83" si="3110">+O85/O14*100</f>
        <v>10</v>
      </c>
      <c r="P83" s="287">
        <f t="shared" si="3110"/>
        <v>10</v>
      </c>
      <c r="Q83" s="345">
        <f t="shared" si="3110"/>
        <v>10</v>
      </c>
      <c r="R83" s="333">
        <f t="shared" ref="R83:S83" si="3111">+R85/R14*100</f>
        <v>10</v>
      </c>
      <c r="S83" s="287">
        <f t="shared" si="3111"/>
        <v>10</v>
      </c>
      <c r="T83" s="287">
        <f t="shared" ref="T83:AD83" si="3112">+T85/T14*100</f>
        <v>10</v>
      </c>
      <c r="U83" s="287">
        <f t="shared" si="3112"/>
        <v>10</v>
      </c>
      <c r="V83" s="287">
        <f t="shared" si="3112"/>
        <v>10</v>
      </c>
      <c r="W83" s="287">
        <f t="shared" si="3112"/>
        <v>10</v>
      </c>
      <c r="X83" s="287">
        <f t="shared" si="3112"/>
        <v>10</v>
      </c>
      <c r="Y83" s="287">
        <f t="shared" si="3112"/>
        <v>10</v>
      </c>
      <c r="Z83" s="287">
        <f t="shared" si="3112"/>
        <v>10</v>
      </c>
      <c r="AA83" s="287">
        <f t="shared" si="3112"/>
        <v>10</v>
      </c>
      <c r="AB83" s="287">
        <f t="shared" si="3112"/>
        <v>10</v>
      </c>
      <c r="AC83" s="345">
        <f t="shared" si="3112"/>
        <v>10</v>
      </c>
      <c r="AD83" s="287">
        <f t="shared" si="3112"/>
        <v>10</v>
      </c>
      <c r="AE83" s="287">
        <f t="shared" ref="AE83:AO83" si="3113">+AE85/AE14*100</f>
        <v>10</v>
      </c>
      <c r="AF83" s="287">
        <f t="shared" si="3113"/>
        <v>10</v>
      </c>
      <c r="AG83" s="287">
        <f t="shared" si="3113"/>
        <v>9.9999999999999982</v>
      </c>
      <c r="AH83" s="287">
        <f t="shared" si="3113"/>
        <v>10</v>
      </c>
      <c r="AI83" s="287">
        <f t="shared" si="3113"/>
        <v>10</v>
      </c>
      <c r="AJ83" s="287">
        <f t="shared" si="3113"/>
        <v>10</v>
      </c>
      <c r="AK83" s="287">
        <f t="shared" si="3113"/>
        <v>10</v>
      </c>
      <c r="AL83" s="287">
        <f t="shared" si="3113"/>
        <v>10</v>
      </c>
      <c r="AM83" s="287">
        <f t="shared" si="3113"/>
        <v>10</v>
      </c>
      <c r="AN83" s="287">
        <f t="shared" si="3113"/>
        <v>10</v>
      </c>
      <c r="AO83" s="345">
        <f t="shared" si="3113"/>
        <v>10</v>
      </c>
      <c r="AP83" s="333">
        <f t="shared" ref="AP83:AQ83" si="3114">+AP85/AP14*100</f>
        <v>10</v>
      </c>
      <c r="AQ83" s="287">
        <f t="shared" si="3114"/>
        <v>10</v>
      </c>
      <c r="AR83" s="287">
        <f t="shared" ref="AR83:BP83" si="3115">+AR85/AR14*100</f>
        <v>10</v>
      </c>
      <c r="AS83" s="287">
        <f t="shared" si="3115"/>
        <v>10</v>
      </c>
      <c r="AT83" s="287">
        <f t="shared" si="3115"/>
        <v>10</v>
      </c>
      <c r="AU83" s="287">
        <f t="shared" si="3115"/>
        <v>10</v>
      </c>
      <c r="AV83" s="287">
        <f t="shared" si="3115"/>
        <v>10</v>
      </c>
      <c r="AW83" s="287">
        <f t="shared" si="3115"/>
        <v>10</v>
      </c>
      <c r="AX83" s="287">
        <f t="shared" si="3115"/>
        <v>10</v>
      </c>
      <c r="AY83" s="287">
        <f t="shared" si="3115"/>
        <v>10</v>
      </c>
      <c r="AZ83" s="287">
        <f t="shared" si="3115"/>
        <v>10</v>
      </c>
      <c r="BA83" s="287">
        <f t="shared" si="3115"/>
        <v>10</v>
      </c>
      <c r="BB83" s="287">
        <f t="shared" si="3115"/>
        <v>10</v>
      </c>
      <c r="BC83" s="287">
        <f t="shared" si="3115"/>
        <v>10</v>
      </c>
      <c r="BD83" s="287">
        <f t="shared" si="3115"/>
        <v>10</v>
      </c>
      <c r="BE83" s="287">
        <f t="shared" si="3115"/>
        <v>10</v>
      </c>
      <c r="BF83" s="287">
        <f t="shared" si="3115"/>
        <v>10</v>
      </c>
      <c r="BG83" s="287">
        <f t="shared" si="3115"/>
        <v>10</v>
      </c>
      <c r="BH83" s="287">
        <f t="shared" si="3115"/>
        <v>10</v>
      </c>
      <c r="BI83" s="287">
        <f t="shared" si="3115"/>
        <v>10</v>
      </c>
      <c r="BJ83" s="287">
        <f t="shared" si="3115"/>
        <v>10</v>
      </c>
      <c r="BK83" s="287">
        <f t="shared" si="3115"/>
        <v>10</v>
      </c>
      <c r="BL83" s="287">
        <f t="shared" si="3115"/>
        <v>10</v>
      </c>
      <c r="BM83" s="287">
        <f t="shared" si="3115"/>
        <v>10</v>
      </c>
      <c r="BN83" s="345">
        <f t="shared" si="3115"/>
        <v>10</v>
      </c>
      <c r="BO83" s="333">
        <f t="shared" si="3115"/>
        <v>10</v>
      </c>
      <c r="BP83" s="287">
        <f t="shared" si="3115"/>
        <v>10</v>
      </c>
      <c r="BQ83" s="287">
        <f t="shared" ref="BQ83:CO83" si="3116">+BQ85/BQ14*100</f>
        <v>10</v>
      </c>
      <c r="BR83" s="287">
        <f t="shared" si="3116"/>
        <v>10</v>
      </c>
      <c r="BS83" s="287">
        <f t="shared" si="3116"/>
        <v>10</v>
      </c>
      <c r="BT83" s="287">
        <f t="shared" si="3116"/>
        <v>10</v>
      </c>
      <c r="BU83" s="287">
        <f t="shared" si="3116"/>
        <v>10</v>
      </c>
      <c r="BV83" s="287">
        <f t="shared" si="3116"/>
        <v>10</v>
      </c>
      <c r="BW83" s="287">
        <f t="shared" si="3116"/>
        <v>10</v>
      </c>
      <c r="BX83" s="287">
        <f t="shared" si="3116"/>
        <v>10</v>
      </c>
      <c r="BY83" s="287">
        <f t="shared" si="3116"/>
        <v>10</v>
      </c>
      <c r="BZ83" s="287">
        <f t="shared" si="3116"/>
        <v>10</v>
      </c>
      <c r="CA83" s="287">
        <f t="shared" si="3116"/>
        <v>10</v>
      </c>
      <c r="CB83" s="287">
        <f t="shared" si="3116"/>
        <v>10</v>
      </c>
      <c r="CC83" s="287">
        <f t="shared" si="3116"/>
        <v>10</v>
      </c>
      <c r="CD83" s="287">
        <f t="shared" si="3116"/>
        <v>10</v>
      </c>
      <c r="CE83" s="287">
        <f t="shared" si="3116"/>
        <v>10</v>
      </c>
      <c r="CF83" s="287">
        <f t="shared" si="3116"/>
        <v>10</v>
      </c>
      <c r="CG83" s="287">
        <f t="shared" si="3116"/>
        <v>10</v>
      </c>
      <c r="CH83" s="287">
        <f t="shared" si="3116"/>
        <v>10</v>
      </c>
      <c r="CI83" s="287">
        <f t="shared" si="3116"/>
        <v>10</v>
      </c>
      <c r="CJ83" s="287">
        <f t="shared" si="3116"/>
        <v>10</v>
      </c>
      <c r="CK83" s="287">
        <f t="shared" si="3116"/>
        <v>10</v>
      </c>
      <c r="CL83" s="287">
        <f t="shared" si="3116"/>
        <v>10</v>
      </c>
      <c r="CM83" s="287">
        <f t="shared" si="3116"/>
        <v>10</v>
      </c>
      <c r="CN83" s="287">
        <f t="shared" si="3116"/>
        <v>10</v>
      </c>
      <c r="CO83" s="287">
        <f t="shared" si="3116"/>
        <v>10</v>
      </c>
      <c r="CP83" s="287">
        <f t="shared" ref="CP83:DT83" si="3117">+CP85/CP14*100</f>
        <v>10</v>
      </c>
      <c r="CQ83" s="287">
        <f t="shared" si="3117"/>
        <v>10</v>
      </c>
      <c r="CR83" s="287">
        <f t="shared" si="3117"/>
        <v>10</v>
      </c>
      <c r="CS83" s="287">
        <f t="shared" si="3117"/>
        <v>10</v>
      </c>
      <c r="CT83" s="333">
        <f t="shared" si="3117"/>
        <v>10</v>
      </c>
      <c r="CU83" s="287">
        <f t="shared" si="3117"/>
        <v>10</v>
      </c>
      <c r="CV83" s="287">
        <f t="shared" si="3117"/>
        <v>10</v>
      </c>
      <c r="CW83" s="287">
        <f t="shared" si="3117"/>
        <v>10</v>
      </c>
      <c r="CX83" s="287">
        <f t="shared" si="3117"/>
        <v>10</v>
      </c>
      <c r="CY83" s="287">
        <f t="shared" si="3117"/>
        <v>10</v>
      </c>
      <c r="CZ83" s="287">
        <f t="shared" si="3117"/>
        <v>10</v>
      </c>
      <c r="DA83" s="287">
        <f t="shared" si="3117"/>
        <v>10</v>
      </c>
      <c r="DB83" s="287">
        <f t="shared" si="3117"/>
        <v>10</v>
      </c>
      <c r="DC83" s="287">
        <f t="shared" si="3117"/>
        <v>10</v>
      </c>
      <c r="DD83" s="287">
        <f t="shared" si="3117"/>
        <v>10</v>
      </c>
      <c r="DE83" s="287">
        <f t="shared" si="3117"/>
        <v>10</v>
      </c>
      <c r="DF83" s="287">
        <f t="shared" si="3117"/>
        <v>10</v>
      </c>
      <c r="DG83" s="287">
        <f t="shared" si="3117"/>
        <v>10</v>
      </c>
      <c r="DH83" s="287">
        <f t="shared" si="3117"/>
        <v>10</v>
      </c>
      <c r="DI83" s="287">
        <f t="shared" si="3117"/>
        <v>10</v>
      </c>
      <c r="DJ83" s="287">
        <f t="shared" si="3117"/>
        <v>10</v>
      </c>
      <c r="DK83" s="287">
        <f t="shared" si="3117"/>
        <v>10</v>
      </c>
      <c r="DL83" s="287">
        <f t="shared" si="3117"/>
        <v>10</v>
      </c>
      <c r="DM83" s="287">
        <f t="shared" si="3117"/>
        <v>10</v>
      </c>
      <c r="DN83" s="287">
        <f t="shared" si="3117"/>
        <v>10</v>
      </c>
      <c r="DO83" s="287">
        <f t="shared" si="3117"/>
        <v>10</v>
      </c>
      <c r="DP83" s="287">
        <f t="shared" si="3117"/>
        <v>10</v>
      </c>
      <c r="DQ83" s="287">
        <f t="shared" si="3117"/>
        <v>10</v>
      </c>
      <c r="DR83" s="287">
        <f t="shared" si="3117"/>
        <v>10</v>
      </c>
      <c r="DS83" s="287">
        <f t="shared" si="3117"/>
        <v>10</v>
      </c>
      <c r="DT83" s="287">
        <f t="shared" si="3117"/>
        <v>10</v>
      </c>
      <c r="DU83" s="287">
        <f t="shared" ref="DU83:EV83" si="3118">+DU85/DU14*100</f>
        <v>10</v>
      </c>
      <c r="DV83" s="333">
        <f t="shared" si="3118"/>
        <v>9.9999999999999982</v>
      </c>
      <c r="DW83" s="287">
        <f t="shared" si="3118"/>
        <v>9.9999999999999982</v>
      </c>
      <c r="DX83" s="287">
        <f t="shared" si="3118"/>
        <v>9.9999999999999982</v>
      </c>
      <c r="DY83" s="287">
        <f t="shared" si="3118"/>
        <v>9.9999999999999982</v>
      </c>
      <c r="DZ83" s="287">
        <f t="shared" si="3118"/>
        <v>9.9999999999999982</v>
      </c>
      <c r="EA83" s="287">
        <f t="shared" si="3118"/>
        <v>9.9999999999999982</v>
      </c>
      <c r="EB83" s="287">
        <f t="shared" si="3118"/>
        <v>9.9999999999999964</v>
      </c>
      <c r="EC83" s="287">
        <f t="shared" si="3118"/>
        <v>9.9999999999999982</v>
      </c>
      <c r="ED83" s="287">
        <f t="shared" si="3118"/>
        <v>10</v>
      </c>
      <c r="EE83" s="287">
        <f t="shared" si="3118"/>
        <v>9.9999999999999982</v>
      </c>
      <c r="EF83" s="287">
        <f t="shared" si="3118"/>
        <v>9.9999999999999982</v>
      </c>
      <c r="EG83" s="287">
        <f t="shared" si="3118"/>
        <v>9.9999999999999982</v>
      </c>
      <c r="EH83" s="287">
        <f t="shared" si="3118"/>
        <v>9.9999999999999982</v>
      </c>
      <c r="EI83" s="287">
        <f t="shared" si="3118"/>
        <v>9.9999999999999964</v>
      </c>
      <c r="EJ83" s="287">
        <f t="shared" si="3118"/>
        <v>9.9999999999999982</v>
      </c>
      <c r="EK83" s="287">
        <f t="shared" si="3118"/>
        <v>9.9999999999999982</v>
      </c>
      <c r="EL83" s="287">
        <f t="shared" si="3118"/>
        <v>10</v>
      </c>
      <c r="EM83" s="287">
        <f t="shared" si="3118"/>
        <v>10</v>
      </c>
      <c r="EN83" s="287">
        <f t="shared" si="3118"/>
        <v>9.9999999999999982</v>
      </c>
      <c r="EO83" s="287">
        <f t="shared" si="3118"/>
        <v>9.9999999999999982</v>
      </c>
      <c r="EP83" s="287">
        <f t="shared" si="3118"/>
        <v>10</v>
      </c>
      <c r="EQ83" s="287">
        <f t="shared" si="3118"/>
        <v>9.9999999999999982</v>
      </c>
      <c r="ER83" s="287">
        <f t="shared" si="3118"/>
        <v>10</v>
      </c>
      <c r="ES83" s="287">
        <f t="shared" si="3118"/>
        <v>9.9999999999999982</v>
      </c>
      <c r="ET83" s="287">
        <f t="shared" si="3118"/>
        <v>9.9999999999999964</v>
      </c>
      <c r="EU83" s="287">
        <f t="shared" si="3118"/>
        <v>9.9999999999999982</v>
      </c>
      <c r="EV83" s="287">
        <f t="shared" si="3118"/>
        <v>9.9999999999999982</v>
      </c>
      <c r="EW83" s="287">
        <f t="shared" ref="EW83:GA83" si="3119">+EW85/EW14*100</f>
        <v>9.9999999999999964</v>
      </c>
      <c r="EX83" s="287">
        <f t="shared" si="3119"/>
        <v>10</v>
      </c>
      <c r="EY83" s="287">
        <f t="shared" si="3119"/>
        <v>9.9999999999999982</v>
      </c>
      <c r="EZ83" s="287">
        <f t="shared" si="3119"/>
        <v>10</v>
      </c>
      <c r="FA83" s="333">
        <f t="shared" si="3119"/>
        <v>10</v>
      </c>
      <c r="FB83" s="287">
        <f t="shared" si="3119"/>
        <v>10</v>
      </c>
      <c r="FC83" s="287">
        <f t="shared" si="3119"/>
        <v>10</v>
      </c>
      <c r="FD83" s="287">
        <f t="shared" si="3119"/>
        <v>10</v>
      </c>
      <c r="FE83" s="287">
        <f t="shared" si="3119"/>
        <v>10</v>
      </c>
      <c r="FF83" s="287">
        <f t="shared" si="3119"/>
        <v>10</v>
      </c>
      <c r="FG83" s="287">
        <f t="shared" si="3119"/>
        <v>10</v>
      </c>
      <c r="FH83" s="287">
        <f t="shared" si="3119"/>
        <v>10</v>
      </c>
      <c r="FI83" s="287">
        <f t="shared" si="3119"/>
        <v>10</v>
      </c>
      <c r="FJ83" s="287">
        <f t="shared" si="3119"/>
        <v>10</v>
      </c>
      <c r="FK83" s="287">
        <f t="shared" si="3119"/>
        <v>10</v>
      </c>
      <c r="FL83" s="287">
        <f t="shared" si="3119"/>
        <v>10</v>
      </c>
      <c r="FM83" s="287">
        <f t="shared" si="3119"/>
        <v>10</v>
      </c>
      <c r="FN83" s="287">
        <f t="shared" si="3119"/>
        <v>10</v>
      </c>
      <c r="FO83" s="287">
        <f t="shared" si="3119"/>
        <v>10</v>
      </c>
      <c r="FP83" s="287">
        <f t="shared" si="3119"/>
        <v>10</v>
      </c>
      <c r="FQ83" s="287">
        <f t="shared" si="3119"/>
        <v>10</v>
      </c>
      <c r="FR83" s="287">
        <f t="shared" si="3119"/>
        <v>10</v>
      </c>
      <c r="FS83" s="287">
        <f t="shared" si="3119"/>
        <v>10</v>
      </c>
      <c r="FT83" s="287">
        <f t="shared" si="3119"/>
        <v>10</v>
      </c>
      <c r="FU83" s="287">
        <f t="shared" si="3119"/>
        <v>10</v>
      </c>
      <c r="FV83" s="287">
        <f t="shared" si="3119"/>
        <v>10</v>
      </c>
      <c r="FW83" s="287">
        <f t="shared" si="3119"/>
        <v>10</v>
      </c>
      <c r="FX83" s="287">
        <f t="shared" si="3119"/>
        <v>10</v>
      </c>
      <c r="FY83" s="287">
        <f t="shared" si="3119"/>
        <v>10</v>
      </c>
      <c r="FZ83" s="287">
        <f t="shared" si="3119"/>
        <v>10</v>
      </c>
      <c r="GA83" s="287">
        <f t="shared" si="3119"/>
        <v>10</v>
      </c>
      <c r="GB83" s="287">
        <f t="shared" ref="GB83:HE83" si="3120">+GB85/GB14*100</f>
        <v>10</v>
      </c>
      <c r="GC83" s="287">
        <f t="shared" si="3120"/>
        <v>10</v>
      </c>
      <c r="GD83" s="287">
        <f t="shared" si="3120"/>
        <v>10</v>
      </c>
      <c r="GE83" s="333">
        <f t="shared" si="3120"/>
        <v>10</v>
      </c>
      <c r="GF83" s="287">
        <f t="shared" si="3120"/>
        <v>10</v>
      </c>
      <c r="GG83" s="287">
        <f t="shared" si="3120"/>
        <v>10</v>
      </c>
      <c r="GH83" s="287">
        <f t="shared" si="3120"/>
        <v>10</v>
      </c>
      <c r="GI83" s="287">
        <f t="shared" si="3120"/>
        <v>10</v>
      </c>
      <c r="GJ83" s="287">
        <f t="shared" si="3120"/>
        <v>10</v>
      </c>
      <c r="GK83" s="287">
        <f t="shared" si="3120"/>
        <v>10</v>
      </c>
      <c r="GL83" s="287">
        <f t="shared" si="3120"/>
        <v>10</v>
      </c>
      <c r="GM83" s="287">
        <f t="shared" si="3120"/>
        <v>10</v>
      </c>
      <c r="GN83" s="287">
        <f t="shared" si="3120"/>
        <v>10</v>
      </c>
      <c r="GO83" s="287">
        <f t="shared" si="3120"/>
        <v>10</v>
      </c>
      <c r="GP83" s="287">
        <f t="shared" si="3120"/>
        <v>10</v>
      </c>
      <c r="GQ83" s="287">
        <f t="shared" si="3120"/>
        <v>10</v>
      </c>
      <c r="GR83" s="287">
        <f t="shared" si="3120"/>
        <v>10</v>
      </c>
      <c r="GS83" s="287">
        <f t="shared" si="3120"/>
        <v>10</v>
      </c>
      <c r="GT83" s="287">
        <f t="shared" si="3120"/>
        <v>10</v>
      </c>
      <c r="GU83" s="287">
        <f t="shared" si="3120"/>
        <v>10</v>
      </c>
      <c r="GV83" s="287">
        <f t="shared" si="3120"/>
        <v>10</v>
      </c>
      <c r="GW83" s="287">
        <f t="shared" si="3120"/>
        <v>10</v>
      </c>
      <c r="GX83" s="287">
        <f t="shared" si="3120"/>
        <v>10</v>
      </c>
      <c r="GY83" s="287">
        <f t="shared" si="3120"/>
        <v>10</v>
      </c>
      <c r="GZ83" s="287">
        <f t="shared" si="3120"/>
        <v>10</v>
      </c>
      <c r="HA83" s="287">
        <f t="shared" si="3120"/>
        <v>10</v>
      </c>
      <c r="HB83" s="287">
        <f t="shared" si="3120"/>
        <v>10</v>
      </c>
      <c r="HC83" s="287">
        <f t="shared" si="3120"/>
        <v>10</v>
      </c>
      <c r="HD83" s="287">
        <f t="shared" si="3120"/>
        <v>10</v>
      </c>
      <c r="HE83" s="287">
        <f t="shared" si="3120"/>
        <v>10</v>
      </c>
      <c r="HF83" s="287">
        <f t="shared" ref="HF83:IJ83" si="3121">+HF85/HF14*100</f>
        <v>10</v>
      </c>
      <c r="HG83" s="287">
        <f t="shared" si="3121"/>
        <v>10</v>
      </c>
      <c r="HH83" s="287">
        <f t="shared" si="3121"/>
        <v>10</v>
      </c>
      <c r="HI83" s="345">
        <f t="shared" si="3121"/>
        <v>10</v>
      </c>
      <c r="HJ83" s="333">
        <f t="shared" si="3121"/>
        <v>10</v>
      </c>
      <c r="HK83" s="287">
        <f t="shared" si="3121"/>
        <v>10</v>
      </c>
      <c r="HL83" s="287">
        <f t="shared" si="3121"/>
        <v>10</v>
      </c>
      <c r="HM83" s="287">
        <f t="shared" si="3121"/>
        <v>10</v>
      </c>
      <c r="HN83" s="287">
        <f t="shared" si="3121"/>
        <v>10</v>
      </c>
      <c r="HO83" s="287">
        <f t="shared" si="3121"/>
        <v>10</v>
      </c>
      <c r="HP83" s="287">
        <f t="shared" si="3121"/>
        <v>10</v>
      </c>
      <c r="HQ83" s="287">
        <f t="shared" si="3121"/>
        <v>10</v>
      </c>
      <c r="HR83" s="287">
        <f t="shared" si="3121"/>
        <v>10</v>
      </c>
      <c r="HS83" s="287">
        <f t="shared" si="3121"/>
        <v>10</v>
      </c>
      <c r="HT83" s="287">
        <f t="shared" si="3121"/>
        <v>10</v>
      </c>
      <c r="HU83" s="287">
        <f t="shared" si="3121"/>
        <v>10</v>
      </c>
      <c r="HV83" s="287">
        <f t="shared" si="3121"/>
        <v>10</v>
      </c>
      <c r="HW83" s="287">
        <f t="shared" si="3121"/>
        <v>10</v>
      </c>
      <c r="HX83" s="287">
        <f t="shared" si="3121"/>
        <v>10</v>
      </c>
      <c r="HY83" s="287">
        <f t="shared" si="3121"/>
        <v>10</v>
      </c>
      <c r="HZ83" s="287">
        <f t="shared" si="3121"/>
        <v>10</v>
      </c>
      <c r="IA83" s="287">
        <f t="shared" si="3121"/>
        <v>10</v>
      </c>
      <c r="IB83" s="287">
        <f t="shared" si="3121"/>
        <v>10</v>
      </c>
      <c r="IC83" s="287">
        <f t="shared" si="3121"/>
        <v>10</v>
      </c>
      <c r="ID83" s="287">
        <f t="shared" si="3121"/>
        <v>10</v>
      </c>
      <c r="IE83" s="287">
        <f t="shared" si="3121"/>
        <v>10</v>
      </c>
      <c r="IF83" s="287">
        <f t="shared" si="3121"/>
        <v>10</v>
      </c>
      <c r="IG83" s="287">
        <f t="shared" si="3121"/>
        <v>10</v>
      </c>
      <c r="IH83" s="287">
        <f t="shared" si="3121"/>
        <v>10</v>
      </c>
      <c r="II83" s="287">
        <f t="shared" si="3121"/>
        <v>10</v>
      </c>
      <c r="IJ83" s="287">
        <f t="shared" si="3121"/>
        <v>10</v>
      </c>
      <c r="IK83" s="287">
        <f t="shared" ref="IK83:JN83" si="3122">+IK85/IK14*100</f>
        <v>10</v>
      </c>
      <c r="IL83" s="287">
        <f t="shared" si="3122"/>
        <v>10</v>
      </c>
      <c r="IM83" s="287">
        <f t="shared" si="3122"/>
        <v>10</v>
      </c>
      <c r="IN83" s="333">
        <f t="shared" si="3122"/>
        <v>10</v>
      </c>
      <c r="IO83" s="287">
        <f t="shared" si="3122"/>
        <v>10</v>
      </c>
      <c r="IP83" s="287">
        <f t="shared" si="3122"/>
        <v>10</v>
      </c>
      <c r="IQ83" s="287">
        <f t="shared" si="3122"/>
        <v>10</v>
      </c>
      <c r="IR83" s="287">
        <f t="shared" si="3122"/>
        <v>10</v>
      </c>
      <c r="IS83" s="287">
        <f t="shared" si="3122"/>
        <v>10</v>
      </c>
      <c r="IT83" s="287">
        <f t="shared" si="3122"/>
        <v>10</v>
      </c>
      <c r="IU83" s="287">
        <f t="shared" si="3122"/>
        <v>10</v>
      </c>
      <c r="IV83" s="287">
        <f t="shared" si="3122"/>
        <v>10</v>
      </c>
      <c r="IW83" s="287">
        <f t="shared" si="3122"/>
        <v>10</v>
      </c>
      <c r="IX83" s="287">
        <f t="shared" si="3122"/>
        <v>10</v>
      </c>
      <c r="IY83" s="287">
        <f t="shared" si="3122"/>
        <v>10</v>
      </c>
      <c r="IZ83" s="287">
        <f t="shared" si="3122"/>
        <v>10</v>
      </c>
      <c r="JA83" s="287">
        <f t="shared" si="3122"/>
        <v>10</v>
      </c>
      <c r="JB83" s="287">
        <f t="shared" si="3122"/>
        <v>10</v>
      </c>
      <c r="JC83" s="287">
        <f t="shared" si="3122"/>
        <v>10</v>
      </c>
      <c r="JD83" s="287">
        <f t="shared" si="3122"/>
        <v>10</v>
      </c>
      <c r="JE83" s="287">
        <f t="shared" si="3122"/>
        <v>10</v>
      </c>
      <c r="JF83" s="287">
        <f t="shared" si="3122"/>
        <v>10</v>
      </c>
      <c r="JG83" s="287">
        <f t="shared" si="3122"/>
        <v>10</v>
      </c>
      <c r="JH83" s="287">
        <f t="shared" si="3122"/>
        <v>10</v>
      </c>
      <c r="JI83" s="287">
        <f t="shared" si="3122"/>
        <v>10</v>
      </c>
      <c r="JJ83" s="287">
        <f t="shared" si="3122"/>
        <v>10</v>
      </c>
      <c r="JK83" s="287">
        <f t="shared" si="3122"/>
        <v>10</v>
      </c>
      <c r="JL83" s="287">
        <f t="shared" si="3122"/>
        <v>10</v>
      </c>
      <c r="JM83" s="287">
        <f t="shared" si="3122"/>
        <v>10</v>
      </c>
      <c r="JN83" s="287">
        <f t="shared" si="3122"/>
        <v>10</v>
      </c>
      <c r="JO83" s="287">
        <f t="shared" ref="JO83:KS83" si="3123">+JO85/JO14*100</f>
        <v>10</v>
      </c>
      <c r="JP83" s="287">
        <f t="shared" si="3123"/>
        <v>10</v>
      </c>
      <c r="JQ83" s="287">
        <f t="shared" si="3123"/>
        <v>10</v>
      </c>
      <c r="JR83" s="345">
        <f t="shared" si="3123"/>
        <v>10</v>
      </c>
      <c r="JS83" s="333">
        <f t="shared" si="3123"/>
        <v>10</v>
      </c>
      <c r="JT83" s="287">
        <f t="shared" si="3123"/>
        <v>10</v>
      </c>
      <c r="JU83" s="287">
        <f t="shared" si="3123"/>
        <v>10</v>
      </c>
      <c r="JV83" s="287">
        <f t="shared" si="3123"/>
        <v>10</v>
      </c>
      <c r="JW83" s="287">
        <f t="shared" si="3123"/>
        <v>10</v>
      </c>
      <c r="JX83" s="287">
        <f t="shared" si="3123"/>
        <v>10</v>
      </c>
      <c r="JY83" s="287">
        <f t="shared" si="3123"/>
        <v>10</v>
      </c>
      <c r="JZ83" s="287">
        <f t="shared" si="3123"/>
        <v>10</v>
      </c>
      <c r="KA83" s="287">
        <f t="shared" si="3123"/>
        <v>10</v>
      </c>
      <c r="KB83" s="287">
        <f t="shared" si="3123"/>
        <v>10</v>
      </c>
      <c r="KC83" s="287">
        <f t="shared" si="3123"/>
        <v>10</v>
      </c>
      <c r="KD83" s="287">
        <f t="shared" si="3123"/>
        <v>10</v>
      </c>
      <c r="KE83" s="287">
        <f t="shared" si="3123"/>
        <v>10</v>
      </c>
      <c r="KF83" s="287">
        <f t="shared" si="3123"/>
        <v>10</v>
      </c>
      <c r="KG83" s="287">
        <f t="shared" si="3123"/>
        <v>10</v>
      </c>
      <c r="KH83" s="287">
        <f t="shared" si="3123"/>
        <v>10</v>
      </c>
      <c r="KI83" s="287">
        <f t="shared" si="3123"/>
        <v>10</v>
      </c>
      <c r="KJ83" s="287">
        <f t="shared" si="3123"/>
        <v>10</v>
      </c>
      <c r="KK83" s="287">
        <f t="shared" si="3123"/>
        <v>10</v>
      </c>
      <c r="KL83" s="287">
        <f t="shared" si="3123"/>
        <v>10</v>
      </c>
      <c r="KM83" s="287">
        <f t="shared" si="3123"/>
        <v>10</v>
      </c>
      <c r="KN83" s="287">
        <f t="shared" si="3123"/>
        <v>10</v>
      </c>
      <c r="KO83" s="287">
        <f t="shared" si="3123"/>
        <v>10</v>
      </c>
      <c r="KP83" s="287">
        <f t="shared" si="3123"/>
        <v>10</v>
      </c>
      <c r="KQ83" s="287">
        <f t="shared" si="3123"/>
        <v>10</v>
      </c>
      <c r="KR83" s="287">
        <f t="shared" si="3123"/>
        <v>10</v>
      </c>
      <c r="KS83" s="287">
        <f t="shared" si="3123"/>
        <v>10</v>
      </c>
      <c r="KT83" s="287">
        <f t="shared" ref="KT83:LX83" si="3124">+KT85/KT14*100</f>
        <v>10</v>
      </c>
      <c r="KU83" s="287">
        <f t="shared" si="3124"/>
        <v>10</v>
      </c>
      <c r="KV83" s="287">
        <f t="shared" si="3124"/>
        <v>10</v>
      </c>
      <c r="KW83" s="345">
        <f t="shared" si="3124"/>
        <v>10</v>
      </c>
      <c r="KX83" s="333">
        <f t="shared" si="3124"/>
        <v>10</v>
      </c>
      <c r="KY83" s="287">
        <f t="shared" si="3124"/>
        <v>10</v>
      </c>
      <c r="KZ83" s="287">
        <f t="shared" si="3124"/>
        <v>10</v>
      </c>
      <c r="LA83" s="287">
        <f t="shared" si="3124"/>
        <v>10</v>
      </c>
      <c r="LB83" s="287">
        <f t="shared" si="3124"/>
        <v>10</v>
      </c>
      <c r="LC83" s="287">
        <f t="shared" si="3124"/>
        <v>10</v>
      </c>
      <c r="LD83" s="287">
        <f t="shared" si="3124"/>
        <v>10</v>
      </c>
      <c r="LE83" s="287">
        <f t="shared" si="3124"/>
        <v>10</v>
      </c>
      <c r="LF83" s="287">
        <f t="shared" si="3124"/>
        <v>10</v>
      </c>
      <c r="LG83" s="287">
        <f t="shared" si="3124"/>
        <v>10</v>
      </c>
      <c r="LH83" s="287">
        <f t="shared" si="3124"/>
        <v>10</v>
      </c>
      <c r="LI83" s="287">
        <f t="shared" si="3124"/>
        <v>10</v>
      </c>
      <c r="LJ83" s="287">
        <f t="shared" si="3124"/>
        <v>10</v>
      </c>
      <c r="LK83" s="287">
        <f t="shared" si="3124"/>
        <v>10</v>
      </c>
      <c r="LL83" s="287">
        <f t="shared" si="3124"/>
        <v>10</v>
      </c>
      <c r="LM83" s="287">
        <f t="shared" si="3124"/>
        <v>10</v>
      </c>
      <c r="LN83" s="287">
        <f t="shared" si="3124"/>
        <v>10</v>
      </c>
      <c r="LO83" s="287">
        <f t="shared" si="3124"/>
        <v>10</v>
      </c>
      <c r="LP83" s="287">
        <f t="shared" si="3124"/>
        <v>10</v>
      </c>
      <c r="LQ83" s="287">
        <f t="shared" si="3124"/>
        <v>10</v>
      </c>
      <c r="LR83" s="287">
        <f t="shared" si="3124"/>
        <v>10</v>
      </c>
      <c r="LS83" s="287">
        <f t="shared" si="3124"/>
        <v>10</v>
      </c>
      <c r="LT83" s="287">
        <f t="shared" si="3124"/>
        <v>10</v>
      </c>
      <c r="LU83" s="287">
        <f t="shared" si="3124"/>
        <v>10</v>
      </c>
      <c r="LV83" s="287">
        <f t="shared" si="3124"/>
        <v>10</v>
      </c>
      <c r="LW83" s="287">
        <f t="shared" si="3124"/>
        <v>10</v>
      </c>
      <c r="LX83" s="287">
        <f t="shared" si="3124"/>
        <v>10</v>
      </c>
      <c r="LY83" s="287">
        <f t="shared" ref="LY83:NB83" si="3125">+LY85/LY14*100</f>
        <v>10</v>
      </c>
      <c r="LZ83" s="287">
        <f t="shared" si="3125"/>
        <v>10</v>
      </c>
      <c r="MA83" s="287">
        <f t="shared" si="3125"/>
        <v>10</v>
      </c>
      <c r="MB83" s="333">
        <f t="shared" si="3125"/>
        <v>10</v>
      </c>
      <c r="MC83" s="287">
        <f t="shared" si="3125"/>
        <v>10</v>
      </c>
      <c r="MD83" s="287">
        <f t="shared" si="3125"/>
        <v>10</v>
      </c>
      <c r="ME83" s="287">
        <f t="shared" si="3125"/>
        <v>10</v>
      </c>
      <c r="MF83" s="287">
        <f t="shared" si="3125"/>
        <v>10</v>
      </c>
      <c r="MG83" s="287">
        <f t="shared" si="3125"/>
        <v>10</v>
      </c>
      <c r="MH83" s="287">
        <f t="shared" si="3125"/>
        <v>10</v>
      </c>
      <c r="MI83" s="287">
        <f t="shared" si="3125"/>
        <v>10</v>
      </c>
      <c r="MJ83" s="287">
        <f t="shared" si="3125"/>
        <v>10</v>
      </c>
      <c r="MK83" s="287">
        <f t="shared" si="3125"/>
        <v>10</v>
      </c>
      <c r="ML83" s="287">
        <f t="shared" si="3125"/>
        <v>10</v>
      </c>
      <c r="MM83" s="287">
        <f t="shared" si="3125"/>
        <v>10</v>
      </c>
      <c r="MN83" s="287">
        <f t="shared" si="3125"/>
        <v>10</v>
      </c>
      <c r="MO83" s="287">
        <f t="shared" si="3125"/>
        <v>10</v>
      </c>
      <c r="MP83" s="287">
        <f t="shared" si="3125"/>
        <v>10</v>
      </c>
      <c r="MQ83" s="287">
        <f t="shared" si="3125"/>
        <v>10</v>
      </c>
      <c r="MR83" s="287">
        <f t="shared" si="3125"/>
        <v>10</v>
      </c>
      <c r="MS83" s="287">
        <f t="shared" si="3125"/>
        <v>10</v>
      </c>
      <c r="MT83" s="287">
        <f t="shared" si="3125"/>
        <v>10</v>
      </c>
      <c r="MU83" s="287">
        <f t="shared" si="3125"/>
        <v>10</v>
      </c>
      <c r="MV83" s="287">
        <f t="shared" si="3125"/>
        <v>10</v>
      </c>
      <c r="MW83" s="287">
        <f t="shared" si="3125"/>
        <v>10</v>
      </c>
      <c r="MX83" s="287">
        <f t="shared" si="3125"/>
        <v>10</v>
      </c>
      <c r="MY83" s="287">
        <f t="shared" si="3125"/>
        <v>10</v>
      </c>
      <c r="MZ83" s="287">
        <f t="shared" si="3125"/>
        <v>10</v>
      </c>
      <c r="NA83" s="287">
        <f t="shared" si="3125"/>
        <v>10</v>
      </c>
      <c r="NB83" s="287">
        <f t="shared" si="3125"/>
        <v>10</v>
      </c>
      <c r="NC83" s="287">
        <f t="shared" ref="NC83:OG83" si="3126">+NC85/NC14*100</f>
        <v>10</v>
      </c>
      <c r="ND83" s="287">
        <f t="shared" si="3126"/>
        <v>10</v>
      </c>
      <c r="NE83" s="287">
        <f t="shared" si="3126"/>
        <v>10</v>
      </c>
      <c r="NF83" s="287">
        <f t="shared" si="3126"/>
        <v>10</v>
      </c>
      <c r="NG83" s="333">
        <f t="shared" si="3126"/>
        <v>10</v>
      </c>
      <c r="NH83" s="287">
        <f t="shared" si="3126"/>
        <v>10</v>
      </c>
      <c r="NI83" s="287">
        <f t="shared" si="3126"/>
        <v>10</v>
      </c>
      <c r="NJ83" s="287">
        <f t="shared" si="3126"/>
        <v>10</v>
      </c>
      <c r="NK83" s="287">
        <f t="shared" si="3126"/>
        <v>10</v>
      </c>
      <c r="NL83" s="287">
        <f t="shared" si="3126"/>
        <v>10</v>
      </c>
      <c r="NM83" s="287">
        <f t="shared" si="3126"/>
        <v>10</v>
      </c>
      <c r="NN83" s="287">
        <f t="shared" si="3126"/>
        <v>10</v>
      </c>
      <c r="NO83" s="287">
        <f t="shared" si="3126"/>
        <v>10</v>
      </c>
      <c r="NP83" s="287">
        <f t="shared" si="3126"/>
        <v>10</v>
      </c>
      <c r="NQ83" s="287">
        <f t="shared" si="3126"/>
        <v>10</v>
      </c>
      <c r="NR83" s="287">
        <f t="shared" si="3126"/>
        <v>10</v>
      </c>
      <c r="NS83" s="287">
        <f t="shared" si="3126"/>
        <v>10</v>
      </c>
      <c r="NT83" s="287">
        <f t="shared" si="3126"/>
        <v>10</v>
      </c>
      <c r="NU83" s="287">
        <f t="shared" si="3126"/>
        <v>10</v>
      </c>
      <c r="NV83" s="287">
        <f t="shared" si="3126"/>
        <v>10</v>
      </c>
      <c r="NW83" s="287">
        <f t="shared" si="3126"/>
        <v>10</v>
      </c>
      <c r="NX83" s="287">
        <f t="shared" si="3126"/>
        <v>10</v>
      </c>
      <c r="NY83" s="287">
        <f t="shared" si="3126"/>
        <v>10</v>
      </c>
      <c r="NZ83" s="287">
        <f t="shared" si="3126"/>
        <v>10</v>
      </c>
      <c r="OA83" s="287">
        <f t="shared" si="3126"/>
        <v>10</v>
      </c>
      <c r="OB83" s="287">
        <f t="shared" si="3126"/>
        <v>10</v>
      </c>
      <c r="OC83" s="287">
        <f t="shared" si="3126"/>
        <v>10</v>
      </c>
      <c r="OD83" s="287">
        <f t="shared" si="3126"/>
        <v>10</v>
      </c>
      <c r="OE83" s="287">
        <f t="shared" si="3126"/>
        <v>10</v>
      </c>
      <c r="OF83" s="287">
        <f t="shared" si="3126"/>
        <v>10</v>
      </c>
      <c r="OG83" s="287">
        <f t="shared" si="3126"/>
        <v>10</v>
      </c>
      <c r="OH83" s="287">
        <f t="shared" ref="OH83:OP83" si="3127">+OH85/OH14*100</f>
        <v>10</v>
      </c>
      <c r="OI83" s="287">
        <f t="shared" si="3127"/>
        <v>10</v>
      </c>
      <c r="OJ83" s="287">
        <f t="shared" si="3127"/>
        <v>10</v>
      </c>
      <c r="OK83" s="287">
        <f t="shared" si="3127"/>
        <v>10</v>
      </c>
      <c r="OL83" s="287">
        <f t="shared" si="3127"/>
        <v>10</v>
      </c>
      <c r="OM83" s="287">
        <f t="shared" si="3127"/>
        <v>10</v>
      </c>
      <c r="ON83" s="287">
        <f t="shared" si="3127"/>
        <v>10</v>
      </c>
      <c r="OO83" s="287">
        <f t="shared" si="3127"/>
        <v>10</v>
      </c>
      <c r="OP83" s="345">
        <f t="shared" si="3127"/>
        <v>10</v>
      </c>
      <c r="OQ83" s="287"/>
      <c r="OR83" s="287"/>
      <c r="OS83" s="287"/>
      <c r="OT83" s="287"/>
      <c r="OU83" s="287"/>
      <c r="OV83" s="287"/>
      <c r="OW83" s="287"/>
      <c r="OX83" s="287"/>
      <c r="OY83" s="287"/>
      <c r="OZ83" s="287"/>
      <c r="PA83" s="287"/>
      <c r="PB83" s="287"/>
      <c r="PC83" s="287"/>
      <c r="PD83" s="287"/>
      <c r="PE83" s="287"/>
      <c r="PF83" s="287"/>
      <c r="PG83" s="287"/>
      <c r="PH83" s="287"/>
      <c r="PI83" s="287"/>
      <c r="PJ83" s="287"/>
      <c r="PK83" s="287"/>
      <c r="PL83" s="287"/>
      <c r="PM83" s="287"/>
      <c r="PN83" s="287"/>
      <c r="PO83" s="287"/>
      <c r="PP83" s="287"/>
      <c r="PQ83" s="287"/>
      <c r="PR83" s="287"/>
      <c r="PS83" s="287"/>
      <c r="PT83" s="287"/>
      <c r="PU83" s="287"/>
      <c r="PV83" s="287"/>
      <c r="PW83" s="287"/>
      <c r="PX83" s="287"/>
      <c r="PY83" s="287"/>
      <c r="PZ83" s="287"/>
      <c r="QA83" s="287"/>
      <c r="QB83" s="287"/>
      <c r="QC83" s="287"/>
      <c r="QD83" s="287"/>
      <c r="QE83" s="287"/>
      <c r="QF83" s="287"/>
      <c r="QG83" s="287"/>
      <c r="QH83" s="287"/>
      <c r="QI83" s="287"/>
      <c r="QJ83" s="287"/>
      <c r="QK83" s="287"/>
      <c r="QL83" s="287"/>
      <c r="QM83" s="287"/>
      <c r="QN83" s="287"/>
      <c r="QO83" s="287"/>
      <c r="QP83" s="287"/>
      <c r="QQ83" s="287"/>
      <c r="QR83" s="287"/>
      <c r="QS83" s="287"/>
      <c r="QT83" s="287"/>
      <c r="QU83" s="287"/>
      <c r="QV83" s="287"/>
      <c r="QW83" s="287"/>
      <c r="QX83" s="287"/>
      <c r="QY83" s="287"/>
      <c r="QZ83" s="287"/>
      <c r="RA83" s="287"/>
      <c r="RB83" s="287"/>
      <c r="RC83" s="287"/>
      <c r="RD83" s="287"/>
      <c r="RE83" s="287"/>
      <c r="RF83" s="287"/>
      <c r="RG83" s="287"/>
      <c r="RH83" s="287"/>
      <c r="RI83" s="287"/>
      <c r="RJ83" s="287"/>
      <c r="RK83" s="287"/>
      <c r="RL83" s="287"/>
      <c r="RM83" s="287"/>
      <c r="RN83" s="287"/>
      <c r="RO83" s="287"/>
      <c r="RP83" s="287"/>
      <c r="RQ83" s="287"/>
      <c r="RR83" s="287"/>
      <c r="RS83" s="287"/>
      <c r="RT83" s="287"/>
      <c r="RU83" s="287"/>
      <c r="RV83" s="287"/>
      <c r="RW83" s="287"/>
      <c r="RX83" s="287"/>
      <c r="RY83" s="287"/>
      <c r="RZ83" s="287"/>
      <c r="SA83" s="287"/>
      <c r="SB83" s="287"/>
      <c r="SC83" s="287"/>
      <c r="SD83" s="287"/>
      <c r="SE83" s="287"/>
      <c r="SF83" s="287"/>
      <c r="SG83" s="287"/>
      <c r="SH83" s="287"/>
      <c r="SI83" s="287"/>
      <c r="SJ83" s="287"/>
      <c r="SK83" s="287"/>
      <c r="SL83" s="287"/>
      <c r="SM83" s="287"/>
      <c r="SN83" s="287"/>
      <c r="SO83" s="287"/>
      <c r="SP83" s="287"/>
      <c r="SQ83" s="287"/>
      <c r="SR83" s="287"/>
      <c r="SS83" s="287"/>
      <c r="ST83" s="287"/>
      <c r="SU83" s="287"/>
      <c r="SV83" s="287"/>
      <c r="SW83" s="287"/>
      <c r="SX83" s="287"/>
      <c r="SY83" s="287"/>
      <c r="SZ83" s="287"/>
      <c r="TA83" s="287"/>
      <c r="TB83" s="287"/>
      <c r="TC83" s="287"/>
      <c r="TD83" s="287"/>
      <c r="TE83" s="287"/>
      <c r="TF83" s="287"/>
      <c r="TG83" s="287"/>
      <c r="TH83" s="287"/>
      <c r="TI83" s="287"/>
      <c r="TJ83" s="287"/>
      <c r="TK83" s="287"/>
      <c r="TL83" s="287"/>
      <c r="TM83" s="287"/>
      <c r="TN83" s="287"/>
      <c r="TO83" s="287"/>
      <c r="TP83" s="287"/>
      <c r="TQ83" s="287"/>
      <c r="TR83" s="287"/>
      <c r="TS83" s="287"/>
      <c r="TT83" s="287"/>
      <c r="TU83" s="287"/>
      <c r="TV83" s="287"/>
      <c r="TW83" s="287"/>
      <c r="TX83" s="287"/>
      <c r="TY83" s="287"/>
      <c r="TZ83" s="287"/>
      <c r="UA83" s="287"/>
      <c r="UB83" s="287"/>
      <c r="UC83" s="287"/>
      <c r="UD83" s="287"/>
      <c r="UE83" s="287"/>
      <c r="UF83" s="287"/>
      <c r="UG83" s="287"/>
      <c r="UH83" s="287"/>
      <c r="UI83" s="287"/>
      <c r="UJ83" s="287"/>
      <c r="UK83" s="287"/>
      <c r="UL83" s="287"/>
      <c r="UM83" s="287"/>
      <c r="UN83" s="287"/>
      <c r="UO83" s="287"/>
      <c r="UP83" s="287"/>
      <c r="UQ83" s="287"/>
      <c r="UR83" s="287"/>
      <c r="US83" s="287"/>
      <c r="UT83" s="287"/>
      <c r="UU83" s="287"/>
      <c r="UV83" s="287"/>
      <c r="UW83" s="287"/>
      <c r="UX83" s="287"/>
      <c r="UY83" s="287"/>
      <c r="UZ83" s="287"/>
      <c r="VA83" s="287"/>
      <c r="VB83" s="287"/>
      <c r="VC83" s="287"/>
      <c r="VD83" s="287"/>
      <c r="VE83" s="287"/>
      <c r="VF83" s="287"/>
      <c r="VG83" s="287"/>
      <c r="VH83" s="287"/>
      <c r="VI83" s="287"/>
      <c r="VJ83" s="287"/>
      <c r="VK83" s="287"/>
      <c r="VL83" s="287"/>
      <c r="VM83" s="287"/>
      <c r="VN83" s="287"/>
      <c r="VO83" s="287"/>
      <c r="VP83" s="287"/>
      <c r="VQ83" s="287"/>
      <c r="VR83" s="287"/>
      <c r="VS83" s="287"/>
      <c r="VT83" s="287"/>
      <c r="VU83" s="287"/>
      <c r="VV83" s="287"/>
      <c r="VW83" s="287"/>
      <c r="VX83" s="287"/>
      <c r="VY83" s="287"/>
      <c r="VZ83" s="287"/>
      <c r="WA83" s="287"/>
      <c r="WB83" s="287"/>
      <c r="WC83" s="287"/>
      <c r="WD83" s="287"/>
      <c r="WE83" s="287"/>
      <c r="WF83" s="287"/>
      <c r="WG83" s="287"/>
      <c r="WH83" s="287"/>
      <c r="WI83" s="287"/>
      <c r="WJ83" s="287"/>
      <c r="WK83" s="287"/>
      <c r="WL83" s="287"/>
      <c r="WM83" s="287"/>
      <c r="WN83" s="287"/>
      <c r="WO83" s="287"/>
      <c r="WP83" s="287"/>
      <c r="WQ83" s="287"/>
      <c r="WR83" s="287"/>
      <c r="WS83" s="287"/>
      <c r="WT83" s="287"/>
      <c r="WU83" s="287"/>
      <c r="WV83" s="287"/>
      <c r="WW83" s="287"/>
      <c r="WX83" s="287"/>
      <c r="WY83" s="287"/>
      <c r="WZ83" s="287"/>
      <c r="XA83" s="287"/>
      <c r="XB83" s="287"/>
      <c r="XC83" s="287"/>
      <c r="XD83" s="287"/>
      <c r="XE83" s="287"/>
      <c r="XF83" s="287"/>
      <c r="XG83" s="287"/>
      <c r="XH83" s="287"/>
      <c r="XI83" s="287"/>
      <c r="XJ83" s="287"/>
      <c r="XK83" s="287"/>
      <c r="XL83" s="287"/>
      <c r="XM83" s="287"/>
      <c r="XN83" s="287"/>
      <c r="XO83" s="287"/>
      <c r="XP83" s="287"/>
      <c r="XQ83" s="287"/>
      <c r="XR83" s="287"/>
      <c r="XS83" s="287"/>
      <c r="XT83" s="287"/>
      <c r="XU83" s="287"/>
      <c r="XV83" s="287"/>
      <c r="XW83" s="287"/>
      <c r="XX83" s="287"/>
      <c r="XY83" s="287"/>
      <c r="XZ83" s="287"/>
      <c r="YA83" s="287"/>
      <c r="YB83" s="287"/>
      <c r="YC83" s="287"/>
      <c r="YD83" s="287"/>
      <c r="YE83" s="287"/>
      <c r="YF83" s="287"/>
      <c r="YG83" s="287"/>
      <c r="YH83" s="287"/>
      <c r="YI83" s="287"/>
      <c r="YJ83" s="287"/>
      <c r="YK83" s="287"/>
      <c r="YL83" s="287"/>
      <c r="YM83" s="287"/>
      <c r="YN83" s="287"/>
      <c r="YO83" s="287"/>
      <c r="YP83" s="287"/>
      <c r="YQ83" s="287"/>
      <c r="YR83" s="287"/>
      <c r="YS83" s="287"/>
      <c r="YT83" s="287"/>
      <c r="YU83" s="287"/>
      <c r="YV83" s="287"/>
      <c r="YW83" s="287"/>
      <c r="YX83" s="287"/>
      <c r="YY83" s="287"/>
      <c r="YZ83" s="287"/>
      <c r="ZA83" s="287"/>
      <c r="ZB83" s="287"/>
      <c r="ZC83" s="287"/>
      <c r="ZD83" s="287"/>
      <c r="ZE83" s="287"/>
      <c r="ZF83" s="287"/>
      <c r="ZG83" s="287"/>
      <c r="ZH83" s="287"/>
      <c r="ZI83" s="287"/>
      <c r="ZJ83" s="287"/>
      <c r="ZK83" s="287"/>
      <c r="ZL83" s="287"/>
      <c r="ZM83" s="287"/>
      <c r="ZN83" s="287"/>
      <c r="ZO83" s="287"/>
      <c r="ZP83" s="287"/>
      <c r="ZQ83" s="287"/>
      <c r="ZR83" s="287"/>
      <c r="ZS83" s="287"/>
      <c r="ZT83" s="287"/>
      <c r="ZU83" s="287"/>
      <c r="ZV83" s="287"/>
      <c r="ZW83" s="287"/>
      <c r="ZX83" s="287"/>
      <c r="ZY83" s="287"/>
      <c r="ZZ83" s="287"/>
      <c r="AAA83" s="287"/>
      <c r="AAB83" s="287"/>
      <c r="AAC83" s="287"/>
      <c r="AAD83" s="287"/>
      <c r="AAE83" s="287"/>
      <c r="AAF83" s="287"/>
      <c r="AAG83" s="287"/>
      <c r="AAH83" s="287"/>
      <c r="AAI83" s="287"/>
      <c r="AAJ83" s="287"/>
      <c r="AAK83" s="287"/>
      <c r="AAL83" s="287"/>
      <c r="AAM83" s="287"/>
      <c r="AAN83" s="287"/>
      <c r="AAO83" s="287"/>
      <c r="AAP83" s="287"/>
      <c r="AAQ83" s="287"/>
      <c r="AAR83" s="287"/>
      <c r="AAS83" s="287"/>
      <c r="AAT83" s="287"/>
      <c r="AAU83" s="287"/>
      <c r="AAV83" s="287"/>
      <c r="AAW83" s="287"/>
      <c r="AAX83" s="287"/>
      <c r="AAY83" s="287"/>
      <c r="AAZ83" s="287"/>
      <c r="ABA83" s="287"/>
      <c r="ABB83" s="287"/>
      <c r="ABC83" s="287"/>
      <c r="ABD83" s="287"/>
      <c r="ABE83" s="287"/>
      <c r="ABF83" s="287"/>
      <c r="ABG83" s="287"/>
      <c r="ABH83" s="287"/>
      <c r="ABI83" s="287"/>
      <c r="ABJ83" s="287"/>
      <c r="ABK83" s="287"/>
      <c r="ABL83" s="287"/>
      <c r="ABM83" s="287"/>
      <c r="ABN83" s="287"/>
      <c r="ABO83" s="287"/>
      <c r="ABP83" s="287"/>
      <c r="ABQ83" s="287"/>
      <c r="ABR83" s="287"/>
      <c r="ABS83" s="287"/>
      <c r="ABT83" s="287"/>
      <c r="ABU83" s="287"/>
      <c r="ABV83" s="287"/>
      <c r="ABW83" s="287"/>
      <c r="ABX83" s="287"/>
      <c r="ABY83" s="287"/>
      <c r="ABZ83" s="287"/>
      <c r="ACA83" s="287"/>
      <c r="ACB83" s="287"/>
      <c r="ACC83" s="287"/>
      <c r="ACD83" s="287"/>
      <c r="ACE83" s="287"/>
      <c r="ACF83" s="287"/>
      <c r="ACG83" s="287"/>
      <c r="ACH83" s="287"/>
      <c r="ACI83" s="287"/>
      <c r="ACJ83" s="287"/>
      <c r="ACK83" s="287"/>
      <c r="ACL83" s="287"/>
      <c r="ACM83" s="287"/>
      <c r="ACN83" s="287"/>
      <c r="ACO83" s="287"/>
      <c r="ACP83" s="287"/>
      <c r="ACQ83" s="287"/>
    </row>
    <row r="84" spans="1:877" x14ac:dyDescent="0.2">
      <c r="A84" s="15" t="s">
        <v>152</v>
      </c>
      <c r="B84" s="333">
        <f>+'BUDGET DATA ENTRY'!B32</f>
        <v>92</v>
      </c>
      <c r="C84" s="287">
        <f>+'BUDGET DATA ENTRY'!C32</f>
        <v>92</v>
      </c>
      <c r="D84" s="287">
        <f>+'BUDGET DATA ENTRY'!D32</f>
        <v>92</v>
      </c>
      <c r="E84" s="287">
        <f>+'BUDGET DATA ENTRY'!E32</f>
        <v>92</v>
      </c>
      <c r="F84" s="287">
        <f>+'BUDGET DATA ENTRY'!F32</f>
        <v>92</v>
      </c>
      <c r="G84" s="287">
        <f>+'BUDGET DATA ENTRY'!G32</f>
        <v>92</v>
      </c>
      <c r="H84" s="287">
        <f>+'BUDGET DATA ENTRY'!H32</f>
        <v>92</v>
      </c>
      <c r="I84" s="287">
        <f>+'BUDGET DATA ENTRY'!I32</f>
        <v>92</v>
      </c>
      <c r="J84" s="287">
        <f>+'BUDGET DATA ENTRY'!J32</f>
        <v>92</v>
      </c>
      <c r="K84" s="287">
        <f>+'BUDGET DATA ENTRY'!K32</f>
        <v>92</v>
      </c>
      <c r="L84" s="287">
        <f>+'BUDGET DATA ENTRY'!L32</f>
        <v>92</v>
      </c>
      <c r="M84" s="345">
        <f>+'BUDGET DATA ENTRY'!M32</f>
        <v>92</v>
      </c>
      <c r="N84" s="287">
        <f>+N86/N31*100</f>
        <v>92</v>
      </c>
      <c r="O84" s="287">
        <f t="shared" ref="O84:Q84" si="3128">+O86/O31*100</f>
        <v>92</v>
      </c>
      <c r="P84" s="287">
        <f t="shared" si="3128"/>
        <v>92</v>
      </c>
      <c r="Q84" s="345">
        <f t="shared" si="3128"/>
        <v>92</v>
      </c>
      <c r="R84" s="333">
        <f t="shared" ref="R84:S84" si="3129">+R86/R31*100</f>
        <v>92</v>
      </c>
      <c r="S84" s="287">
        <f t="shared" si="3129"/>
        <v>92</v>
      </c>
      <c r="T84" s="287">
        <f t="shared" ref="T84:AD84" si="3130">+T86/T31*100</f>
        <v>92</v>
      </c>
      <c r="U84" s="287">
        <f t="shared" si="3130"/>
        <v>92</v>
      </c>
      <c r="V84" s="287">
        <f t="shared" si="3130"/>
        <v>92</v>
      </c>
      <c r="W84" s="287">
        <f t="shared" si="3130"/>
        <v>92</v>
      </c>
      <c r="X84" s="287">
        <f t="shared" si="3130"/>
        <v>92</v>
      </c>
      <c r="Y84" s="287">
        <f t="shared" si="3130"/>
        <v>92</v>
      </c>
      <c r="Z84" s="287">
        <f t="shared" si="3130"/>
        <v>92</v>
      </c>
      <c r="AA84" s="287">
        <f t="shared" si="3130"/>
        <v>92.000000000000014</v>
      </c>
      <c r="AB84" s="287">
        <f t="shared" si="3130"/>
        <v>92.000000000000014</v>
      </c>
      <c r="AC84" s="345">
        <f t="shared" si="3130"/>
        <v>92</v>
      </c>
      <c r="AD84" s="287">
        <f t="shared" si="3130"/>
        <v>92</v>
      </c>
      <c r="AE84" s="287">
        <f t="shared" ref="AE84:AO84" si="3131">+AE86/AE31*100</f>
        <v>92</v>
      </c>
      <c r="AF84" s="287">
        <f t="shared" si="3131"/>
        <v>92</v>
      </c>
      <c r="AG84" s="287">
        <f t="shared" si="3131"/>
        <v>92.000000000000028</v>
      </c>
      <c r="AH84" s="287">
        <f t="shared" si="3131"/>
        <v>92</v>
      </c>
      <c r="AI84" s="287">
        <f t="shared" si="3131"/>
        <v>92</v>
      </c>
      <c r="AJ84" s="287">
        <f t="shared" si="3131"/>
        <v>91.999999999999986</v>
      </c>
      <c r="AK84" s="287">
        <f t="shared" si="3131"/>
        <v>92</v>
      </c>
      <c r="AL84" s="287">
        <f t="shared" si="3131"/>
        <v>92</v>
      </c>
      <c r="AM84" s="287">
        <f t="shared" si="3131"/>
        <v>92</v>
      </c>
      <c r="AN84" s="287">
        <f t="shared" si="3131"/>
        <v>92</v>
      </c>
      <c r="AO84" s="345">
        <f t="shared" si="3131"/>
        <v>92</v>
      </c>
      <c r="AP84" s="333">
        <f t="shared" ref="AP84:AQ84" si="3132">+AP86/AP31*100</f>
        <v>92</v>
      </c>
      <c r="AQ84" s="287">
        <f t="shared" si="3132"/>
        <v>92</v>
      </c>
      <c r="AR84" s="287">
        <f t="shared" ref="AR84:BP84" si="3133">+AR86/AR31*100</f>
        <v>92</v>
      </c>
      <c r="AS84" s="287">
        <f t="shared" si="3133"/>
        <v>92</v>
      </c>
      <c r="AT84" s="287">
        <f t="shared" si="3133"/>
        <v>92.000000000000014</v>
      </c>
      <c r="AU84" s="287">
        <f t="shared" si="3133"/>
        <v>92</v>
      </c>
      <c r="AV84" s="287">
        <f t="shared" si="3133"/>
        <v>92.000000000000014</v>
      </c>
      <c r="AW84" s="287">
        <f t="shared" si="3133"/>
        <v>92</v>
      </c>
      <c r="AX84" s="287">
        <f t="shared" si="3133"/>
        <v>92</v>
      </c>
      <c r="AY84" s="287">
        <f t="shared" si="3133"/>
        <v>92.000000000000014</v>
      </c>
      <c r="AZ84" s="287">
        <f t="shared" si="3133"/>
        <v>92</v>
      </c>
      <c r="BA84" s="287">
        <f t="shared" si="3133"/>
        <v>92</v>
      </c>
      <c r="BB84" s="287">
        <f t="shared" si="3133"/>
        <v>92</v>
      </c>
      <c r="BC84" s="287">
        <f t="shared" si="3133"/>
        <v>92.000000000000014</v>
      </c>
      <c r="BD84" s="287">
        <f t="shared" si="3133"/>
        <v>92</v>
      </c>
      <c r="BE84" s="287">
        <f t="shared" si="3133"/>
        <v>92</v>
      </c>
      <c r="BF84" s="287">
        <f t="shared" si="3133"/>
        <v>92</v>
      </c>
      <c r="BG84" s="287">
        <f t="shared" si="3133"/>
        <v>92</v>
      </c>
      <c r="BH84" s="287">
        <f t="shared" si="3133"/>
        <v>92.000000000000014</v>
      </c>
      <c r="BI84" s="287">
        <f t="shared" si="3133"/>
        <v>92.000000000000014</v>
      </c>
      <c r="BJ84" s="287">
        <f t="shared" si="3133"/>
        <v>92</v>
      </c>
      <c r="BK84" s="287">
        <f t="shared" si="3133"/>
        <v>92</v>
      </c>
      <c r="BL84" s="287">
        <f t="shared" si="3133"/>
        <v>92</v>
      </c>
      <c r="BM84" s="287">
        <f t="shared" si="3133"/>
        <v>92</v>
      </c>
      <c r="BN84" s="345">
        <f t="shared" si="3133"/>
        <v>92</v>
      </c>
      <c r="BO84" s="333">
        <f t="shared" si="3133"/>
        <v>92</v>
      </c>
      <c r="BP84" s="287">
        <f t="shared" si="3133"/>
        <v>92</v>
      </c>
      <c r="BQ84" s="287">
        <f t="shared" ref="BQ84:CO84" si="3134">+BQ86/BQ31*100</f>
        <v>92</v>
      </c>
      <c r="BR84" s="287">
        <f t="shared" si="3134"/>
        <v>92</v>
      </c>
      <c r="BS84" s="287">
        <f t="shared" si="3134"/>
        <v>92</v>
      </c>
      <c r="BT84" s="287">
        <f t="shared" si="3134"/>
        <v>92</v>
      </c>
      <c r="BU84" s="287">
        <f t="shared" si="3134"/>
        <v>92</v>
      </c>
      <c r="BV84" s="287">
        <f t="shared" si="3134"/>
        <v>92</v>
      </c>
      <c r="BW84" s="287">
        <f t="shared" si="3134"/>
        <v>92</v>
      </c>
      <c r="BX84" s="287">
        <f t="shared" si="3134"/>
        <v>92</v>
      </c>
      <c r="BY84" s="287">
        <f t="shared" si="3134"/>
        <v>91.999999999999986</v>
      </c>
      <c r="BZ84" s="287">
        <f t="shared" si="3134"/>
        <v>92</v>
      </c>
      <c r="CA84" s="287">
        <f t="shared" si="3134"/>
        <v>92</v>
      </c>
      <c r="CB84" s="287">
        <f t="shared" si="3134"/>
        <v>92</v>
      </c>
      <c r="CC84" s="287">
        <f t="shared" si="3134"/>
        <v>92</v>
      </c>
      <c r="CD84" s="287">
        <f t="shared" si="3134"/>
        <v>92</v>
      </c>
      <c r="CE84" s="287">
        <f t="shared" si="3134"/>
        <v>92</v>
      </c>
      <c r="CF84" s="287">
        <f t="shared" si="3134"/>
        <v>92</v>
      </c>
      <c r="CG84" s="287">
        <f t="shared" si="3134"/>
        <v>92</v>
      </c>
      <c r="CH84" s="287">
        <f t="shared" si="3134"/>
        <v>92</v>
      </c>
      <c r="CI84" s="287">
        <f t="shared" si="3134"/>
        <v>92</v>
      </c>
      <c r="CJ84" s="287">
        <f t="shared" si="3134"/>
        <v>91.999999999999986</v>
      </c>
      <c r="CK84" s="287">
        <f t="shared" si="3134"/>
        <v>92</v>
      </c>
      <c r="CL84" s="287">
        <f t="shared" si="3134"/>
        <v>92</v>
      </c>
      <c r="CM84" s="287">
        <f t="shared" si="3134"/>
        <v>92</v>
      </c>
      <c r="CN84" s="287">
        <f t="shared" si="3134"/>
        <v>92</v>
      </c>
      <c r="CO84" s="287">
        <f t="shared" si="3134"/>
        <v>92</v>
      </c>
      <c r="CP84" s="287">
        <f t="shared" ref="CP84:DT84" si="3135">+CP86/CP31*100</f>
        <v>92</v>
      </c>
      <c r="CQ84" s="287">
        <f t="shared" si="3135"/>
        <v>92</v>
      </c>
      <c r="CR84" s="287">
        <f t="shared" si="3135"/>
        <v>92</v>
      </c>
      <c r="CS84" s="287">
        <f t="shared" si="3135"/>
        <v>92</v>
      </c>
      <c r="CT84" s="333">
        <f t="shared" si="3135"/>
        <v>92</v>
      </c>
      <c r="CU84" s="287">
        <f t="shared" si="3135"/>
        <v>92</v>
      </c>
      <c r="CV84" s="287">
        <f t="shared" si="3135"/>
        <v>92</v>
      </c>
      <c r="CW84" s="287">
        <f t="shared" si="3135"/>
        <v>92</v>
      </c>
      <c r="CX84" s="287">
        <f t="shared" si="3135"/>
        <v>92</v>
      </c>
      <c r="CY84" s="287">
        <f t="shared" si="3135"/>
        <v>92</v>
      </c>
      <c r="CZ84" s="287">
        <f t="shared" si="3135"/>
        <v>92</v>
      </c>
      <c r="DA84" s="287">
        <f t="shared" si="3135"/>
        <v>92</v>
      </c>
      <c r="DB84" s="287">
        <f t="shared" si="3135"/>
        <v>92</v>
      </c>
      <c r="DC84" s="287">
        <f t="shared" si="3135"/>
        <v>92</v>
      </c>
      <c r="DD84" s="287">
        <f t="shared" si="3135"/>
        <v>92</v>
      </c>
      <c r="DE84" s="287">
        <f t="shared" si="3135"/>
        <v>92</v>
      </c>
      <c r="DF84" s="287">
        <f t="shared" si="3135"/>
        <v>92</v>
      </c>
      <c r="DG84" s="287">
        <f t="shared" si="3135"/>
        <v>92</v>
      </c>
      <c r="DH84" s="287">
        <f t="shared" si="3135"/>
        <v>92</v>
      </c>
      <c r="DI84" s="287">
        <f t="shared" si="3135"/>
        <v>92</v>
      </c>
      <c r="DJ84" s="287">
        <f t="shared" si="3135"/>
        <v>92</v>
      </c>
      <c r="DK84" s="287">
        <f t="shared" si="3135"/>
        <v>92</v>
      </c>
      <c r="DL84" s="287">
        <f t="shared" si="3135"/>
        <v>92</v>
      </c>
      <c r="DM84" s="287">
        <f t="shared" si="3135"/>
        <v>92</v>
      </c>
      <c r="DN84" s="287">
        <f t="shared" si="3135"/>
        <v>92</v>
      </c>
      <c r="DO84" s="287">
        <f t="shared" si="3135"/>
        <v>92</v>
      </c>
      <c r="DP84" s="287">
        <f t="shared" si="3135"/>
        <v>92</v>
      </c>
      <c r="DQ84" s="287">
        <f t="shared" si="3135"/>
        <v>92</v>
      </c>
      <c r="DR84" s="287">
        <f t="shared" si="3135"/>
        <v>91.999999999999986</v>
      </c>
      <c r="DS84" s="287">
        <f t="shared" si="3135"/>
        <v>92</v>
      </c>
      <c r="DT84" s="287">
        <f t="shared" si="3135"/>
        <v>92</v>
      </c>
      <c r="DU84" s="287">
        <f t="shared" ref="DU84:EV84" si="3136">+DU86/DU31*100</f>
        <v>92</v>
      </c>
      <c r="DV84" s="333">
        <f t="shared" si="3136"/>
        <v>92.000000000000028</v>
      </c>
      <c r="DW84" s="287">
        <f t="shared" si="3136"/>
        <v>92.000000000000028</v>
      </c>
      <c r="DX84" s="287">
        <f t="shared" si="3136"/>
        <v>92.000000000000028</v>
      </c>
      <c r="DY84" s="287">
        <f t="shared" si="3136"/>
        <v>92.000000000000028</v>
      </c>
      <c r="DZ84" s="287">
        <f t="shared" si="3136"/>
        <v>92.000000000000014</v>
      </c>
      <c r="EA84" s="287">
        <f t="shared" si="3136"/>
        <v>92.000000000000028</v>
      </c>
      <c r="EB84" s="287">
        <f t="shared" si="3136"/>
        <v>92.000000000000028</v>
      </c>
      <c r="EC84" s="287">
        <f t="shared" si="3136"/>
        <v>92.000000000000028</v>
      </c>
      <c r="ED84" s="287">
        <f t="shared" si="3136"/>
        <v>92.000000000000028</v>
      </c>
      <c r="EE84" s="287">
        <f t="shared" si="3136"/>
        <v>92.000000000000014</v>
      </c>
      <c r="EF84" s="287">
        <f t="shared" si="3136"/>
        <v>92.000000000000014</v>
      </c>
      <c r="EG84" s="287">
        <f t="shared" si="3136"/>
        <v>92.000000000000028</v>
      </c>
      <c r="EH84" s="287">
        <f t="shared" si="3136"/>
        <v>92.000000000000028</v>
      </c>
      <c r="EI84" s="287">
        <f t="shared" si="3136"/>
        <v>92.000000000000028</v>
      </c>
      <c r="EJ84" s="287">
        <f t="shared" si="3136"/>
        <v>92.000000000000014</v>
      </c>
      <c r="EK84" s="287">
        <f t="shared" si="3136"/>
        <v>92.000000000000028</v>
      </c>
      <c r="EL84" s="287">
        <f t="shared" si="3136"/>
        <v>92.000000000000028</v>
      </c>
      <c r="EM84" s="287">
        <f t="shared" si="3136"/>
        <v>92.000000000000028</v>
      </c>
      <c r="EN84" s="287">
        <f t="shared" si="3136"/>
        <v>92.000000000000014</v>
      </c>
      <c r="EO84" s="287">
        <f t="shared" si="3136"/>
        <v>92.000000000000014</v>
      </c>
      <c r="EP84" s="287">
        <f t="shared" si="3136"/>
        <v>92.000000000000028</v>
      </c>
      <c r="EQ84" s="287">
        <f t="shared" si="3136"/>
        <v>92.000000000000014</v>
      </c>
      <c r="ER84" s="287">
        <f t="shared" si="3136"/>
        <v>92.000000000000014</v>
      </c>
      <c r="ES84" s="287">
        <f t="shared" si="3136"/>
        <v>92.000000000000028</v>
      </c>
      <c r="ET84" s="287">
        <f t="shared" si="3136"/>
        <v>92.000000000000043</v>
      </c>
      <c r="EU84" s="287">
        <f t="shared" si="3136"/>
        <v>92.000000000000028</v>
      </c>
      <c r="EV84" s="287">
        <f t="shared" si="3136"/>
        <v>92.000000000000014</v>
      </c>
      <c r="EW84" s="287">
        <f t="shared" ref="EW84:GA84" si="3137">+EW86/EW31*100</f>
        <v>92.000000000000028</v>
      </c>
      <c r="EX84" s="287">
        <f t="shared" si="3137"/>
        <v>92.000000000000014</v>
      </c>
      <c r="EY84" s="287">
        <f t="shared" si="3137"/>
        <v>92.000000000000014</v>
      </c>
      <c r="EZ84" s="287">
        <f t="shared" si="3137"/>
        <v>92.000000000000014</v>
      </c>
      <c r="FA84" s="333">
        <f t="shared" si="3137"/>
        <v>92</v>
      </c>
      <c r="FB84" s="287">
        <f t="shared" si="3137"/>
        <v>92</v>
      </c>
      <c r="FC84" s="287">
        <f t="shared" si="3137"/>
        <v>92</v>
      </c>
      <c r="FD84" s="287">
        <f t="shared" si="3137"/>
        <v>92</v>
      </c>
      <c r="FE84" s="287">
        <f t="shared" si="3137"/>
        <v>92</v>
      </c>
      <c r="FF84" s="287">
        <f t="shared" si="3137"/>
        <v>92</v>
      </c>
      <c r="FG84" s="287">
        <f t="shared" si="3137"/>
        <v>92</v>
      </c>
      <c r="FH84" s="287">
        <f t="shared" si="3137"/>
        <v>92</v>
      </c>
      <c r="FI84" s="287">
        <f t="shared" si="3137"/>
        <v>92</v>
      </c>
      <c r="FJ84" s="287">
        <f t="shared" si="3137"/>
        <v>92</v>
      </c>
      <c r="FK84" s="287">
        <f t="shared" si="3137"/>
        <v>92</v>
      </c>
      <c r="FL84" s="287">
        <f t="shared" si="3137"/>
        <v>92</v>
      </c>
      <c r="FM84" s="287">
        <f t="shared" si="3137"/>
        <v>92</v>
      </c>
      <c r="FN84" s="287">
        <f t="shared" si="3137"/>
        <v>92</v>
      </c>
      <c r="FO84" s="287">
        <f t="shared" si="3137"/>
        <v>92</v>
      </c>
      <c r="FP84" s="287">
        <f t="shared" si="3137"/>
        <v>92</v>
      </c>
      <c r="FQ84" s="287">
        <f t="shared" si="3137"/>
        <v>92</v>
      </c>
      <c r="FR84" s="287">
        <f t="shared" si="3137"/>
        <v>92</v>
      </c>
      <c r="FS84" s="287">
        <f t="shared" si="3137"/>
        <v>92</v>
      </c>
      <c r="FT84" s="287">
        <f t="shared" si="3137"/>
        <v>92</v>
      </c>
      <c r="FU84" s="287">
        <f t="shared" si="3137"/>
        <v>92</v>
      </c>
      <c r="FV84" s="287">
        <f t="shared" si="3137"/>
        <v>92</v>
      </c>
      <c r="FW84" s="287">
        <f t="shared" si="3137"/>
        <v>92</v>
      </c>
      <c r="FX84" s="287">
        <f t="shared" si="3137"/>
        <v>92</v>
      </c>
      <c r="FY84" s="287">
        <f t="shared" si="3137"/>
        <v>92</v>
      </c>
      <c r="FZ84" s="287">
        <f t="shared" si="3137"/>
        <v>92</v>
      </c>
      <c r="GA84" s="287">
        <f t="shared" si="3137"/>
        <v>92</v>
      </c>
      <c r="GB84" s="287">
        <f t="shared" ref="GB84:HE84" si="3138">+GB86/GB31*100</f>
        <v>92</v>
      </c>
      <c r="GC84" s="287">
        <f t="shared" si="3138"/>
        <v>92</v>
      </c>
      <c r="GD84" s="287">
        <f t="shared" si="3138"/>
        <v>92</v>
      </c>
      <c r="GE84" s="333">
        <f t="shared" si="3138"/>
        <v>92</v>
      </c>
      <c r="GF84" s="287">
        <f t="shared" si="3138"/>
        <v>92</v>
      </c>
      <c r="GG84" s="287">
        <f t="shared" si="3138"/>
        <v>92</v>
      </c>
      <c r="GH84" s="287">
        <f t="shared" si="3138"/>
        <v>92</v>
      </c>
      <c r="GI84" s="287">
        <f t="shared" si="3138"/>
        <v>92</v>
      </c>
      <c r="GJ84" s="287">
        <f t="shared" si="3138"/>
        <v>92</v>
      </c>
      <c r="GK84" s="287">
        <f t="shared" si="3138"/>
        <v>92</v>
      </c>
      <c r="GL84" s="287">
        <f t="shared" si="3138"/>
        <v>92</v>
      </c>
      <c r="GM84" s="287">
        <f t="shared" si="3138"/>
        <v>92</v>
      </c>
      <c r="GN84" s="287">
        <f t="shared" si="3138"/>
        <v>92</v>
      </c>
      <c r="GO84" s="287">
        <f t="shared" si="3138"/>
        <v>92</v>
      </c>
      <c r="GP84" s="287">
        <f t="shared" si="3138"/>
        <v>92</v>
      </c>
      <c r="GQ84" s="287">
        <f t="shared" si="3138"/>
        <v>92</v>
      </c>
      <c r="GR84" s="287">
        <f t="shared" si="3138"/>
        <v>92</v>
      </c>
      <c r="GS84" s="287">
        <f t="shared" si="3138"/>
        <v>91.999999999999986</v>
      </c>
      <c r="GT84" s="287">
        <f t="shared" si="3138"/>
        <v>92</v>
      </c>
      <c r="GU84" s="287">
        <f t="shared" si="3138"/>
        <v>92.000000000000014</v>
      </c>
      <c r="GV84" s="287">
        <f t="shared" si="3138"/>
        <v>92</v>
      </c>
      <c r="GW84" s="287">
        <f t="shared" si="3138"/>
        <v>92</v>
      </c>
      <c r="GX84" s="287">
        <f t="shared" si="3138"/>
        <v>92</v>
      </c>
      <c r="GY84" s="287">
        <f t="shared" si="3138"/>
        <v>92</v>
      </c>
      <c r="GZ84" s="287">
        <f t="shared" si="3138"/>
        <v>92</v>
      </c>
      <c r="HA84" s="287">
        <f t="shared" si="3138"/>
        <v>92</v>
      </c>
      <c r="HB84" s="287">
        <f t="shared" si="3138"/>
        <v>92</v>
      </c>
      <c r="HC84" s="287">
        <f t="shared" si="3138"/>
        <v>92</v>
      </c>
      <c r="HD84" s="287">
        <f t="shared" si="3138"/>
        <v>92</v>
      </c>
      <c r="HE84" s="287">
        <f t="shared" si="3138"/>
        <v>91.999999999999986</v>
      </c>
      <c r="HF84" s="287">
        <f t="shared" ref="HF84:IJ84" si="3139">+HF86/HF31*100</f>
        <v>92</v>
      </c>
      <c r="HG84" s="287">
        <f t="shared" si="3139"/>
        <v>92</v>
      </c>
      <c r="HH84" s="287">
        <f t="shared" si="3139"/>
        <v>91.999999999999986</v>
      </c>
      <c r="HI84" s="345">
        <f t="shared" si="3139"/>
        <v>92</v>
      </c>
      <c r="HJ84" s="333">
        <f t="shared" si="3139"/>
        <v>91.999999999999986</v>
      </c>
      <c r="HK84" s="287">
        <f t="shared" si="3139"/>
        <v>91.999999999999986</v>
      </c>
      <c r="HL84" s="287">
        <f t="shared" si="3139"/>
        <v>92</v>
      </c>
      <c r="HM84" s="287">
        <f t="shared" si="3139"/>
        <v>91.999999999999986</v>
      </c>
      <c r="HN84" s="287">
        <f t="shared" si="3139"/>
        <v>91.999999999999986</v>
      </c>
      <c r="HO84" s="287">
        <f t="shared" si="3139"/>
        <v>92</v>
      </c>
      <c r="HP84" s="287">
        <f t="shared" si="3139"/>
        <v>91.999999999999986</v>
      </c>
      <c r="HQ84" s="287">
        <f t="shared" si="3139"/>
        <v>91.999999999999986</v>
      </c>
      <c r="HR84" s="287">
        <f t="shared" si="3139"/>
        <v>92</v>
      </c>
      <c r="HS84" s="287">
        <f t="shared" si="3139"/>
        <v>91.999999999999986</v>
      </c>
      <c r="HT84" s="287">
        <f t="shared" si="3139"/>
        <v>92</v>
      </c>
      <c r="HU84" s="287">
        <f t="shared" si="3139"/>
        <v>92</v>
      </c>
      <c r="HV84" s="287">
        <f t="shared" si="3139"/>
        <v>92</v>
      </c>
      <c r="HW84" s="287">
        <f t="shared" si="3139"/>
        <v>91.999999999999986</v>
      </c>
      <c r="HX84" s="287">
        <f t="shared" si="3139"/>
        <v>92</v>
      </c>
      <c r="HY84" s="287">
        <f t="shared" si="3139"/>
        <v>91.999999999999986</v>
      </c>
      <c r="HZ84" s="287">
        <f t="shared" si="3139"/>
        <v>91.999999999999986</v>
      </c>
      <c r="IA84" s="287">
        <f t="shared" si="3139"/>
        <v>92</v>
      </c>
      <c r="IB84" s="287">
        <f t="shared" si="3139"/>
        <v>92</v>
      </c>
      <c r="IC84" s="287">
        <f t="shared" si="3139"/>
        <v>91.999999999999986</v>
      </c>
      <c r="ID84" s="287">
        <f t="shared" si="3139"/>
        <v>91.999999999999986</v>
      </c>
      <c r="IE84" s="287">
        <f t="shared" si="3139"/>
        <v>92</v>
      </c>
      <c r="IF84" s="287">
        <f t="shared" si="3139"/>
        <v>92</v>
      </c>
      <c r="IG84" s="287">
        <f t="shared" si="3139"/>
        <v>92</v>
      </c>
      <c r="IH84" s="287">
        <f t="shared" si="3139"/>
        <v>92</v>
      </c>
      <c r="II84" s="287">
        <f t="shared" si="3139"/>
        <v>92</v>
      </c>
      <c r="IJ84" s="287">
        <f t="shared" si="3139"/>
        <v>91.999999999999972</v>
      </c>
      <c r="IK84" s="287">
        <f t="shared" ref="IK84:JN84" si="3140">+IK86/IK31*100</f>
        <v>91.999999999999986</v>
      </c>
      <c r="IL84" s="287">
        <f t="shared" si="3140"/>
        <v>91.999999999999986</v>
      </c>
      <c r="IM84" s="287">
        <f t="shared" si="3140"/>
        <v>92</v>
      </c>
      <c r="IN84" s="333">
        <f t="shared" si="3140"/>
        <v>92</v>
      </c>
      <c r="IO84" s="287">
        <f t="shared" si="3140"/>
        <v>92</v>
      </c>
      <c r="IP84" s="287">
        <f t="shared" si="3140"/>
        <v>91.999999999999986</v>
      </c>
      <c r="IQ84" s="287">
        <f t="shared" si="3140"/>
        <v>92</v>
      </c>
      <c r="IR84" s="287">
        <f t="shared" si="3140"/>
        <v>92</v>
      </c>
      <c r="IS84" s="287">
        <f t="shared" si="3140"/>
        <v>91.999999999999986</v>
      </c>
      <c r="IT84" s="287">
        <f t="shared" si="3140"/>
        <v>92</v>
      </c>
      <c r="IU84" s="287">
        <f t="shared" si="3140"/>
        <v>92</v>
      </c>
      <c r="IV84" s="287">
        <f t="shared" si="3140"/>
        <v>92</v>
      </c>
      <c r="IW84" s="287">
        <f t="shared" si="3140"/>
        <v>92</v>
      </c>
      <c r="IX84" s="287">
        <f t="shared" si="3140"/>
        <v>92</v>
      </c>
      <c r="IY84" s="287">
        <f t="shared" si="3140"/>
        <v>91.999999999999986</v>
      </c>
      <c r="IZ84" s="287">
        <f t="shared" si="3140"/>
        <v>92</v>
      </c>
      <c r="JA84" s="287">
        <f t="shared" si="3140"/>
        <v>92</v>
      </c>
      <c r="JB84" s="287">
        <f t="shared" si="3140"/>
        <v>92</v>
      </c>
      <c r="JC84" s="287">
        <f t="shared" si="3140"/>
        <v>92</v>
      </c>
      <c r="JD84" s="287">
        <f t="shared" si="3140"/>
        <v>92</v>
      </c>
      <c r="JE84" s="287">
        <f t="shared" si="3140"/>
        <v>92</v>
      </c>
      <c r="JF84" s="287">
        <f t="shared" si="3140"/>
        <v>92</v>
      </c>
      <c r="JG84" s="287">
        <f t="shared" si="3140"/>
        <v>92</v>
      </c>
      <c r="JH84" s="287">
        <f t="shared" si="3140"/>
        <v>92</v>
      </c>
      <c r="JI84" s="287">
        <f t="shared" si="3140"/>
        <v>92</v>
      </c>
      <c r="JJ84" s="287">
        <f t="shared" si="3140"/>
        <v>92</v>
      </c>
      <c r="JK84" s="287">
        <f t="shared" si="3140"/>
        <v>91.999999999999986</v>
      </c>
      <c r="JL84" s="287">
        <f t="shared" si="3140"/>
        <v>92</v>
      </c>
      <c r="JM84" s="287">
        <f t="shared" si="3140"/>
        <v>92</v>
      </c>
      <c r="JN84" s="287">
        <f t="shared" si="3140"/>
        <v>92</v>
      </c>
      <c r="JO84" s="287">
        <f t="shared" ref="JO84:KS84" si="3141">+JO86/JO31*100</f>
        <v>92</v>
      </c>
      <c r="JP84" s="287">
        <f t="shared" si="3141"/>
        <v>92</v>
      </c>
      <c r="JQ84" s="287">
        <f t="shared" si="3141"/>
        <v>92</v>
      </c>
      <c r="JR84" s="345">
        <f t="shared" si="3141"/>
        <v>92</v>
      </c>
      <c r="JS84" s="333">
        <f t="shared" si="3141"/>
        <v>92</v>
      </c>
      <c r="JT84" s="287">
        <f t="shared" si="3141"/>
        <v>92</v>
      </c>
      <c r="JU84" s="287">
        <f t="shared" si="3141"/>
        <v>92</v>
      </c>
      <c r="JV84" s="287">
        <f t="shared" si="3141"/>
        <v>92</v>
      </c>
      <c r="JW84" s="287">
        <f t="shared" si="3141"/>
        <v>92</v>
      </c>
      <c r="JX84" s="287">
        <f t="shared" si="3141"/>
        <v>92</v>
      </c>
      <c r="JY84" s="287">
        <f t="shared" si="3141"/>
        <v>92</v>
      </c>
      <c r="JZ84" s="287">
        <f t="shared" si="3141"/>
        <v>92</v>
      </c>
      <c r="KA84" s="287">
        <f t="shared" si="3141"/>
        <v>92</v>
      </c>
      <c r="KB84" s="287">
        <f t="shared" si="3141"/>
        <v>92</v>
      </c>
      <c r="KC84" s="287">
        <f t="shared" si="3141"/>
        <v>92</v>
      </c>
      <c r="KD84" s="287">
        <f t="shared" si="3141"/>
        <v>92</v>
      </c>
      <c r="KE84" s="287">
        <f t="shared" si="3141"/>
        <v>92</v>
      </c>
      <c r="KF84" s="287">
        <f t="shared" si="3141"/>
        <v>92</v>
      </c>
      <c r="KG84" s="287">
        <f t="shared" si="3141"/>
        <v>92</v>
      </c>
      <c r="KH84" s="287">
        <f t="shared" si="3141"/>
        <v>92</v>
      </c>
      <c r="KI84" s="287">
        <f t="shared" si="3141"/>
        <v>92</v>
      </c>
      <c r="KJ84" s="287">
        <f t="shared" si="3141"/>
        <v>92</v>
      </c>
      <c r="KK84" s="287">
        <f t="shared" si="3141"/>
        <v>92</v>
      </c>
      <c r="KL84" s="287">
        <f t="shared" si="3141"/>
        <v>92</v>
      </c>
      <c r="KM84" s="287">
        <f t="shared" si="3141"/>
        <v>92.000000000000014</v>
      </c>
      <c r="KN84" s="287">
        <f t="shared" si="3141"/>
        <v>92</v>
      </c>
      <c r="KO84" s="287">
        <f t="shared" si="3141"/>
        <v>92</v>
      </c>
      <c r="KP84" s="287">
        <f t="shared" si="3141"/>
        <v>92</v>
      </c>
      <c r="KQ84" s="287">
        <f t="shared" si="3141"/>
        <v>92</v>
      </c>
      <c r="KR84" s="287">
        <f t="shared" si="3141"/>
        <v>92</v>
      </c>
      <c r="KS84" s="287">
        <f t="shared" si="3141"/>
        <v>92</v>
      </c>
      <c r="KT84" s="287">
        <f t="shared" ref="KT84:LX84" si="3142">+KT86/KT31*100</f>
        <v>92</v>
      </c>
      <c r="KU84" s="287">
        <f t="shared" si="3142"/>
        <v>92</v>
      </c>
      <c r="KV84" s="287">
        <f t="shared" si="3142"/>
        <v>92</v>
      </c>
      <c r="KW84" s="345">
        <f t="shared" si="3142"/>
        <v>92</v>
      </c>
      <c r="KX84" s="333">
        <f t="shared" si="3142"/>
        <v>92</v>
      </c>
      <c r="KY84" s="287">
        <f t="shared" si="3142"/>
        <v>92</v>
      </c>
      <c r="KZ84" s="287">
        <f t="shared" si="3142"/>
        <v>92</v>
      </c>
      <c r="LA84" s="287">
        <f t="shared" si="3142"/>
        <v>92</v>
      </c>
      <c r="LB84" s="287">
        <f t="shared" si="3142"/>
        <v>92</v>
      </c>
      <c r="LC84" s="287">
        <f t="shared" si="3142"/>
        <v>92</v>
      </c>
      <c r="LD84" s="287">
        <f t="shared" si="3142"/>
        <v>92</v>
      </c>
      <c r="LE84" s="287">
        <f t="shared" si="3142"/>
        <v>92</v>
      </c>
      <c r="LF84" s="287">
        <f t="shared" si="3142"/>
        <v>92</v>
      </c>
      <c r="LG84" s="287">
        <f t="shared" si="3142"/>
        <v>92</v>
      </c>
      <c r="LH84" s="287">
        <f t="shared" si="3142"/>
        <v>92</v>
      </c>
      <c r="LI84" s="287">
        <f t="shared" si="3142"/>
        <v>92</v>
      </c>
      <c r="LJ84" s="287">
        <f t="shared" si="3142"/>
        <v>92</v>
      </c>
      <c r="LK84" s="287">
        <f t="shared" si="3142"/>
        <v>92</v>
      </c>
      <c r="LL84" s="287">
        <f t="shared" si="3142"/>
        <v>92</v>
      </c>
      <c r="LM84" s="287">
        <f t="shared" si="3142"/>
        <v>92</v>
      </c>
      <c r="LN84" s="287">
        <f t="shared" si="3142"/>
        <v>92</v>
      </c>
      <c r="LO84" s="287">
        <f t="shared" si="3142"/>
        <v>92</v>
      </c>
      <c r="LP84" s="287">
        <f t="shared" si="3142"/>
        <v>92</v>
      </c>
      <c r="LQ84" s="287">
        <f t="shared" si="3142"/>
        <v>92</v>
      </c>
      <c r="LR84" s="287">
        <f t="shared" si="3142"/>
        <v>92</v>
      </c>
      <c r="LS84" s="287">
        <f t="shared" si="3142"/>
        <v>92</v>
      </c>
      <c r="LT84" s="287">
        <f t="shared" si="3142"/>
        <v>92</v>
      </c>
      <c r="LU84" s="287">
        <f t="shared" si="3142"/>
        <v>92</v>
      </c>
      <c r="LV84" s="287">
        <f t="shared" si="3142"/>
        <v>92</v>
      </c>
      <c r="LW84" s="287">
        <f t="shared" si="3142"/>
        <v>92</v>
      </c>
      <c r="LX84" s="287">
        <f t="shared" si="3142"/>
        <v>92</v>
      </c>
      <c r="LY84" s="287">
        <f t="shared" ref="LY84:NB84" si="3143">+LY86/LY31*100</f>
        <v>92</v>
      </c>
      <c r="LZ84" s="287">
        <f t="shared" si="3143"/>
        <v>92</v>
      </c>
      <c r="MA84" s="287">
        <f t="shared" si="3143"/>
        <v>92</v>
      </c>
      <c r="MB84" s="333">
        <f t="shared" si="3143"/>
        <v>92</v>
      </c>
      <c r="MC84" s="287">
        <f t="shared" si="3143"/>
        <v>92</v>
      </c>
      <c r="MD84" s="287">
        <f t="shared" si="3143"/>
        <v>92</v>
      </c>
      <c r="ME84" s="287">
        <f t="shared" si="3143"/>
        <v>92</v>
      </c>
      <c r="MF84" s="287">
        <f t="shared" si="3143"/>
        <v>92</v>
      </c>
      <c r="MG84" s="287">
        <f t="shared" si="3143"/>
        <v>92</v>
      </c>
      <c r="MH84" s="287">
        <f t="shared" si="3143"/>
        <v>92</v>
      </c>
      <c r="MI84" s="287">
        <f t="shared" si="3143"/>
        <v>92</v>
      </c>
      <c r="MJ84" s="287">
        <f t="shared" si="3143"/>
        <v>92</v>
      </c>
      <c r="MK84" s="287">
        <f t="shared" si="3143"/>
        <v>92</v>
      </c>
      <c r="ML84" s="287">
        <f t="shared" si="3143"/>
        <v>92</v>
      </c>
      <c r="MM84" s="287">
        <f t="shared" si="3143"/>
        <v>92</v>
      </c>
      <c r="MN84" s="287">
        <f t="shared" si="3143"/>
        <v>92</v>
      </c>
      <c r="MO84" s="287">
        <f t="shared" si="3143"/>
        <v>92</v>
      </c>
      <c r="MP84" s="287">
        <f t="shared" si="3143"/>
        <v>92</v>
      </c>
      <c r="MQ84" s="287">
        <f t="shared" si="3143"/>
        <v>92</v>
      </c>
      <c r="MR84" s="287">
        <f t="shared" si="3143"/>
        <v>92</v>
      </c>
      <c r="MS84" s="287">
        <f t="shared" si="3143"/>
        <v>92</v>
      </c>
      <c r="MT84" s="287">
        <f t="shared" si="3143"/>
        <v>92</v>
      </c>
      <c r="MU84" s="287">
        <f t="shared" si="3143"/>
        <v>92</v>
      </c>
      <c r="MV84" s="287">
        <f t="shared" si="3143"/>
        <v>92</v>
      </c>
      <c r="MW84" s="287">
        <f t="shared" si="3143"/>
        <v>92</v>
      </c>
      <c r="MX84" s="287">
        <f t="shared" si="3143"/>
        <v>92</v>
      </c>
      <c r="MY84" s="287">
        <f t="shared" si="3143"/>
        <v>92</v>
      </c>
      <c r="MZ84" s="287">
        <f t="shared" si="3143"/>
        <v>92</v>
      </c>
      <c r="NA84" s="287">
        <f t="shared" si="3143"/>
        <v>92</v>
      </c>
      <c r="NB84" s="287">
        <f t="shared" si="3143"/>
        <v>92.000000000000014</v>
      </c>
      <c r="NC84" s="287">
        <f t="shared" ref="NC84:OG84" si="3144">+NC86/NC31*100</f>
        <v>92</v>
      </c>
      <c r="ND84" s="287">
        <f t="shared" si="3144"/>
        <v>92</v>
      </c>
      <c r="NE84" s="287">
        <f t="shared" si="3144"/>
        <v>92</v>
      </c>
      <c r="NF84" s="287">
        <f t="shared" si="3144"/>
        <v>92</v>
      </c>
      <c r="NG84" s="333">
        <f t="shared" si="3144"/>
        <v>92</v>
      </c>
      <c r="NH84" s="287">
        <f t="shared" si="3144"/>
        <v>92</v>
      </c>
      <c r="NI84" s="287">
        <f t="shared" si="3144"/>
        <v>92</v>
      </c>
      <c r="NJ84" s="287">
        <f t="shared" si="3144"/>
        <v>92</v>
      </c>
      <c r="NK84" s="287">
        <f t="shared" si="3144"/>
        <v>92.000000000000014</v>
      </c>
      <c r="NL84" s="287">
        <f t="shared" si="3144"/>
        <v>92</v>
      </c>
      <c r="NM84" s="287">
        <f t="shared" si="3144"/>
        <v>92</v>
      </c>
      <c r="NN84" s="287">
        <f t="shared" si="3144"/>
        <v>92</v>
      </c>
      <c r="NO84" s="287">
        <f t="shared" si="3144"/>
        <v>92</v>
      </c>
      <c r="NP84" s="287">
        <f t="shared" si="3144"/>
        <v>92.000000000000014</v>
      </c>
      <c r="NQ84" s="287">
        <f t="shared" si="3144"/>
        <v>92</v>
      </c>
      <c r="NR84" s="287">
        <f t="shared" si="3144"/>
        <v>92</v>
      </c>
      <c r="NS84" s="287">
        <f t="shared" si="3144"/>
        <v>92</v>
      </c>
      <c r="NT84" s="287">
        <f t="shared" si="3144"/>
        <v>92</v>
      </c>
      <c r="NU84" s="287">
        <f t="shared" si="3144"/>
        <v>92</v>
      </c>
      <c r="NV84" s="287">
        <f t="shared" si="3144"/>
        <v>92</v>
      </c>
      <c r="NW84" s="287">
        <f t="shared" si="3144"/>
        <v>92</v>
      </c>
      <c r="NX84" s="287">
        <f t="shared" si="3144"/>
        <v>92</v>
      </c>
      <c r="NY84" s="287">
        <f t="shared" si="3144"/>
        <v>92</v>
      </c>
      <c r="NZ84" s="287">
        <f t="shared" si="3144"/>
        <v>92.000000000000014</v>
      </c>
      <c r="OA84" s="287">
        <f t="shared" si="3144"/>
        <v>91.999999999999986</v>
      </c>
      <c r="OB84" s="287">
        <f t="shared" si="3144"/>
        <v>92</v>
      </c>
      <c r="OC84" s="287">
        <f t="shared" si="3144"/>
        <v>92</v>
      </c>
      <c r="OD84" s="287">
        <f t="shared" si="3144"/>
        <v>92</v>
      </c>
      <c r="OE84" s="287">
        <f t="shared" si="3144"/>
        <v>92</v>
      </c>
      <c r="OF84" s="287">
        <f t="shared" si="3144"/>
        <v>92</v>
      </c>
      <c r="OG84" s="287">
        <f t="shared" si="3144"/>
        <v>92</v>
      </c>
      <c r="OH84" s="287">
        <f t="shared" ref="OH84:OP84" si="3145">+OH86/OH31*100</f>
        <v>92</v>
      </c>
      <c r="OI84" s="287">
        <f t="shared" si="3145"/>
        <v>92</v>
      </c>
      <c r="OJ84" s="287">
        <f t="shared" si="3145"/>
        <v>92</v>
      </c>
      <c r="OK84" s="287">
        <f t="shared" si="3145"/>
        <v>92</v>
      </c>
      <c r="OL84" s="287">
        <f t="shared" si="3145"/>
        <v>92</v>
      </c>
      <c r="OM84" s="287">
        <f t="shared" si="3145"/>
        <v>92</v>
      </c>
      <c r="ON84" s="287">
        <f t="shared" si="3145"/>
        <v>92</v>
      </c>
      <c r="OO84" s="287">
        <f t="shared" si="3145"/>
        <v>92</v>
      </c>
      <c r="OP84" s="345">
        <f t="shared" si="3145"/>
        <v>92</v>
      </c>
      <c r="OQ84" s="287"/>
      <c r="OR84" s="287"/>
      <c r="OS84" s="287"/>
      <c r="OT84" s="287"/>
      <c r="OU84" s="287"/>
      <c r="OV84" s="287"/>
      <c r="OW84" s="287"/>
      <c r="OX84" s="287"/>
      <c r="OY84" s="287"/>
      <c r="OZ84" s="287"/>
      <c r="PA84" s="287"/>
      <c r="PB84" s="287"/>
      <c r="PC84" s="287"/>
      <c r="PD84" s="287"/>
      <c r="PE84" s="287"/>
      <c r="PF84" s="287"/>
      <c r="PG84" s="287"/>
      <c r="PH84" s="287"/>
      <c r="PI84" s="287"/>
      <c r="PJ84" s="287"/>
      <c r="PK84" s="287"/>
      <c r="PL84" s="287"/>
      <c r="PM84" s="287"/>
      <c r="PN84" s="287"/>
      <c r="PO84" s="287"/>
      <c r="PP84" s="287"/>
      <c r="PQ84" s="287"/>
      <c r="PR84" s="287"/>
      <c r="PS84" s="287"/>
      <c r="PT84" s="287"/>
      <c r="PU84" s="287"/>
      <c r="PV84" s="287"/>
      <c r="PW84" s="287"/>
      <c r="PX84" s="287"/>
      <c r="PY84" s="287"/>
      <c r="PZ84" s="287"/>
      <c r="QA84" s="287"/>
      <c r="QB84" s="287"/>
      <c r="QC84" s="287"/>
      <c r="QD84" s="287"/>
      <c r="QE84" s="287"/>
      <c r="QF84" s="287"/>
      <c r="QG84" s="287"/>
      <c r="QH84" s="287"/>
      <c r="QI84" s="287"/>
      <c r="QJ84" s="287"/>
      <c r="QK84" s="287"/>
      <c r="QL84" s="287"/>
      <c r="QM84" s="287"/>
      <c r="QN84" s="287"/>
      <c r="QO84" s="287"/>
      <c r="QP84" s="287"/>
      <c r="QQ84" s="287"/>
      <c r="QR84" s="287"/>
      <c r="QS84" s="287"/>
      <c r="QT84" s="287"/>
      <c r="QU84" s="287"/>
      <c r="QV84" s="287"/>
      <c r="QW84" s="287"/>
      <c r="QX84" s="287"/>
      <c r="QY84" s="287"/>
      <c r="QZ84" s="287"/>
      <c r="RA84" s="287"/>
      <c r="RB84" s="287"/>
      <c r="RC84" s="287"/>
      <c r="RD84" s="287"/>
      <c r="RE84" s="287"/>
      <c r="RF84" s="287"/>
      <c r="RG84" s="287"/>
      <c r="RH84" s="287"/>
      <c r="RI84" s="287"/>
      <c r="RJ84" s="287"/>
      <c r="RK84" s="287"/>
      <c r="RL84" s="287"/>
      <c r="RM84" s="287"/>
      <c r="RN84" s="287"/>
      <c r="RO84" s="287"/>
      <c r="RP84" s="287"/>
      <c r="RQ84" s="287"/>
      <c r="RR84" s="287"/>
      <c r="RS84" s="287"/>
      <c r="RT84" s="287"/>
      <c r="RU84" s="287"/>
      <c r="RV84" s="287"/>
      <c r="RW84" s="287"/>
      <c r="RX84" s="287"/>
      <c r="RY84" s="287"/>
      <c r="RZ84" s="287"/>
      <c r="SA84" s="287"/>
      <c r="SB84" s="287"/>
      <c r="SC84" s="287"/>
      <c r="SD84" s="287"/>
      <c r="SE84" s="287"/>
      <c r="SF84" s="287"/>
      <c r="SG84" s="287"/>
      <c r="SH84" s="287"/>
      <c r="SI84" s="287"/>
      <c r="SJ84" s="287"/>
      <c r="SK84" s="287"/>
      <c r="SL84" s="287"/>
      <c r="SM84" s="287"/>
      <c r="SN84" s="287"/>
      <c r="SO84" s="287"/>
      <c r="SP84" s="287"/>
      <c r="SQ84" s="287"/>
      <c r="SR84" s="287"/>
      <c r="SS84" s="287"/>
      <c r="ST84" s="287"/>
      <c r="SU84" s="287"/>
      <c r="SV84" s="287"/>
      <c r="SW84" s="287"/>
      <c r="SX84" s="287"/>
      <c r="SY84" s="287"/>
      <c r="SZ84" s="287"/>
      <c r="TA84" s="287"/>
      <c r="TB84" s="287"/>
      <c r="TC84" s="287"/>
      <c r="TD84" s="287"/>
      <c r="TE84" s="287"/>
      <c r="TF84" s="287"/>
      <c r="TG84" s="287"/>
      <c r="TH84" s="287"/>
      <c r="TI84" s="287"/>
      <c r="TJ84" s="287"/>
      <c r="TK84" s="287"/>
      <c r="TL84" s="287"/>
      <c r="TM84" s="287"/>
      <c r="TN84" s="287"/>
      <c r="TO84" s="287"/>
      <c r="TP84" s="287"/>
      <c r="TQ84" s="287"/>
      <c r="TR84" s="287"/>
      <c r="TS84" s="287"/>
      <c r="TT84" s="287"/>
      <c r="TU84" s="287"/>
      <c r="TV84" s="287"/>
      <c r="TW84" s="287"/>
      <c r="TX84" s="287"/>
      <c r="TY84" s="287"/>
      <c r="TZ84" s="287"/>
      <c r="UA84" s="287"/>
      <c r="UB84" s="287"/>
      <c r="UC84" s="287"/>
      <c r="UD84" s="287"/>
      <c r="UE84" s="287"/>
      <c r="UF84" s="287"/>
      <c r="UG84" s="287"/>
      <c r="UH84" s="287"/>
      <c r="UI84" s="287"/>
      <c r="UJ84" s="287"/>
      <c r="UK84" s="287"/>
      <c r="UL84" s="287"/>
      <c r="UM84" s="287"/>
      <c r="UN84" s="287"/>
      <c r="UO84" s="287"/>
      <c r="UP84" s="287"/>
      <c r="UQ84" s="287"/>
      <c r="UR84" s="287"/>
      <c r="US84" s="287"/>
      <c r="UT84" s="287"/>
      <c r="UU84" s="287"/>
      <c r="UV84" s="287"/>
      <c r="UW84" s="287"/>
      <c r="UX84" s="287"/>
      <c r="UY84" s="287"/>
      <c r="UZ84" s="287"/>
      <c r="VA84" s="287"/>
      <c r="VB84" s="287"/>
      <c r="VC84" s="287"/>
      <c r="VD84" s="287"/>
      <c r="VE84" s="287"/>
      <c r="VF84" s="287"/>
      <c r="VG84" s="287"/>
      <c r="VH84" s="287"/>
      <c r="VI84" s="287"/>
      <c r="VJ84" s="287"/>
      <c r="VK84" s="287"/>
      <c r="VL84" s="287"/>
      <c r="VM84" s="287"/>
      <c r="VN84" s="287"/>
      <c r="VO84" s="287"/>
      <c r="VP84" s="287"/>
      <c r="VQ84" s="287"/>
      <c r="VR84" s="287"/>
      <c r="VS84" s="287"/>
      <c r="VT84" s="287"/>
      <c r="VU84" s="287"/>
      <c r="VV84" s="287"/>
      <c r="VW84" s="287"/>
      <c r="VX84" s="287"/>
      <c r="VY84" s="287"/>
      <c r="VZ84" s="287"/>
      <c r="WA84" s="287"/>
      <c r="WB84" s="287"/>
      <c r="WC84" s="287"/>
      <c r="WD84" s="287"/>
      <c r="WE84" s="287"/>
      <c r="WF84" s="287"/>
      <c r="WG84" s="287"/>
      <c r="WH84" s="287"/>
      <c r="WI84" s="287"/>
      <c r="WJ84" s="287"/>
      <c r="WK84" s="287"/>
      <c r="WL84" s="287"/>
      <c r="WM84" s="287"/>
      <c r="WN84" s="287"/>
      <c r="WO84" s="287"/>
      <c r="WP84" s="287"/>
      <c r="WQ84" s="287"/>
      <c r="WR84" s="287"/>
      <c r="WS84" s="287"/>
      <c r="WT84" s="287"/>
      <c r="WU84" s="287"/>
      <c r="WV84" s="287"/>
      <c r="WW84" s="287"/>
      <c r="WX84" s="287"/>
      <c r="WY84" s="287"/>
      <c r="WZ84" s="287"/>
      <c r="XA84" s="287"/>
      <c r="XB84" s="287"/>
      <c r="XC84" s="287"/>
      <c r="XD84" s="287"/>
      <c r="XE84" s="287"/>
      <c r="XF84" s="287"/>
      <c r="XG84" s="287"/>
      <c r="XH84" s="287"/>
      <c r="XI84" s="287"/>
      <c r="XJ84" s="287"/>
      <c r="XK84" s="287"/>
      <c r="XL84" s="287"/>
      <c r="XM84" s="287"/>
      <c r="XN84" s="287"/>
      <c r="XO84" s="287"/>
      <c r="XP84" s="287"/>
      <c r="XQ84" s="287"/>
      <c r="XR84" s="287"/>
      <c r="XS84" s="287"/>
      <c r="XT84" s="287"/>
      <c r="XU84" s="287"/>
      <c r="XV84" s="287"/>
      <c r="XW84" s="287"/>
      <c r="XX84" s="287"/>
      <c r="XY84" s="287"/>
      <c r="XZ84" s="287"/>
      <c r="YA84" s="287"/>
      <c r="YB84" s="287"/>
      <c r="YC84" s="287"/>
      <c r="YD84" s="287"/>
      <c r="YE84" s="287"/>
      <c r="YF84" s="287"/>
      <c r="YG84" s="287"/>
      <c r="YH84" s="287"/>
      <c r="YI84" s="287"/>
      <c r="YJ84" s="287"/>
      <c r="YK84" s="287"/>
      <c r="YL84" s="287"/>
      <c r="YM84" s="287"/>
      <c r="YN84" s="287"/>
      <c r="YO84" s="287"/>
      <c r="YP84" s="287"/>
      <c r="YQ84" s="287"/>
      <c r="YR84" s="287"/>
      <c r="YS84" s="287"/>
      <c r="YT84" s="287"/>
      <c r="YU84" s="287"/>
      <c r="YV84" s="287"/>
      <c r="YW84" s="287"/>
      <c r="YX84" s="287"/>
      <c r="YY84" s="287"/>
      <c r="YZ84" s="287"/>
      <c r="ZA84" s="287"/>
      <c r="ZB84" s="287"/>
      <c r="ZC84" s="287"/>
      <c r="ZD84" s="287"/>
      <c r="ZE84" s="287"/>
      <c r="ZF84" s="287"/>
      <c r="ZG84" s="287"/>
      <c r="ZH84" s="287"/>
      <c r="ZI84" s="287"/>
      <c r="ZJ84" s="287"/>
      <c r="ZK84" s="287"/>
      <c r="ZL84" s="287"/>
      <c r="ZM84" s="287"/>
      <c r="ZN84" s="287"/>
      <c r="ZO84" s="287"/>
      <c r="ZP84" s="287"/>
      <c r="ZQ84" s="287"/>
      <c r="ZR84" s="287"/>
      <c r="ZS84" s="287"/>
      <c r="ZT84" s="287"/>
      <c r="ZU84" s="287"/>
      <c r="ZV84" s="287"/>
      <c r="ZW84" s="287"/>
      <c r="ZX84" s="287"/>
      <c r="ZY84" s="287"/>
      <c r="ZZ84" s="287"/>
      <c r="AAA84" s="287"/>
      <c r="AAB84" s="287"/>
      <c r="AAC84" s="287"/>
      <c r="AAD84" s="287"/>
      <c r="AAE84" s="287"/>
      <c r="AAF84" s="287"/>
      <c r="AAG84" s="287"/>
      <c r="AAH84" s="287"/>
      <c r="AAI84" s="287"/>
      <c r="AAJ84" s="287"/>
      <c r="AAK84" s="287"/>
      <c r="AAL84" s="287"/>
      <c r="AAM84" s="287"/>
      <c r="AAN84" s="287"/>
      <c r="AAO84" s="287"/>
      <c r="AAP84" s="287"/>
      <c r="AAQ84" s="287"/>
      <c r="AAR84" s="287"/>
      <c r="AAS84" s="287"/>
      <c r="AAT84" s="287"/>
      <c r="AAU84" s="287"/>
      <c r="AAV84" s="287"/>
      <c r="AAW84" s="287"/>
      <c r="AAX84" s="287"/>
      <c r="AAY84" s="287"/>
      <c r="AAZ84" s="287"/>
      <c r="ABA84" s="287"/>
      <c r="ABB84" s="287"/>
      <c r="ABC84" s="287"/>
      <c r="ABD84" s="287"/>
      <c r="ABE84" s="287"/>
      <c r="ABF84" s="287"/>
      <c r="ABG84" s="287"/>
      <c r="ABH84" s="287"/>
      <c r="ABI84" s="287"/>
      <c r="ABJ84" s="287"/>
      <c r="ABK84" s="287"/>
      <c r="ABL84" s="287"/>
      <c r="ABM84" s="287"/>
      <c r="ABN84" s="287"/>
      <c r="ABO84" s="287"/>
      <c r="ABP84" s="287"/>
      <c r="ABQ84" s="287"/>
      <c r="ABR84" s="287"/>
      <c r="ABS84" s="287"/>
      <c r="ABT84" s="287"/>
      <c r="ABU84" s="287"/>
      <c r="ABV84" s="287"/>
      <c r="ABW84" s="287"/>
      <c r="ABX84" s="287"/>
      <c r="ABY84" s="287"/>
      <c r="ABZ84" s="287"/>
      <c r="ACA84" s="287"/>
      <c r="ACB84" s="287"/>
      <c r="ACC84" s="287"/>
      <c r="ACD84" s="287"/>
      <c r="ACE84" s="287"/>
      <c r="ACF84" s="287"/>
      <c r="ACG84" s="287"/>
      <c r="ACH84" s="287"/>
      <c r="ACI84" s="287"/>
      <c r="ACJ84" s="287"/>
      <c r="ACK84" s="287"/>
      <c r="ACL84" s="287"/>
      <c r="ACM84" s="287"/>
      <c r="ACN84" s="287"/>
      <c r="ACO84" s="287"/>
      <c r="ACP84" s="287"/>
      <c r="ACQ84" s="287"/>
    </row>
    <row r="85" spans="1:877" x14ac:dyDescent="0.2">
      <c r="A85" s="15" t="s">
        <v>157</v>
      </c>
      <c r="B85" s="335">
        <f t="shared" ref="B85:M85" si="3146">+B83*B14/100</f>
        <v>5000</v>
      </c>
      <c r="C85" s="334">
        <f t="shared" si="3146"/>
        <v>6200</v>
      </c>
      <c r="D85" s="334">
        <f t="shared" si="3146"/>
        <v>5600</v>
      </c>
      <c r="E85" s="334">
        <f t="shared" si="3146"/>
        <v>8979.7729999999992</v>
      </c>
      <c r="F85" s="334">
        <f t="shared" si="3146"/>
        <v>9000</v>
      </c>
      <c r="G85" s="334">
        <f t="shared" si="3146"/>
        <v>9300</v>
      </c>
      <c r="H85" s="334">
        <f t="shared" si="3146"/>
        <v>12000</v>
      </c>
      <c r="I85" s="334">
        <f t="shared" si="3146"/>
        <v>12400</v>
      </c>
      <c r="J85" s="334">
        <f t="shared" si="3146"/>
        <v>12400</v>
      </c>
      <c r="K85" s="334">
        <f t="shared" si="3146"/>
        <v>12000</v>
      </c>
      <c r="L85" s="334">
        <f t="shared" si="3146"/>
        <v>12400</v>
      </c>
      <c r="M85" s="344">
        <f t="shared" si="3146"/>
        <v>14400</v>
      </c>
      <c r="N85" s="347">
        <f t="shared" ref="N85" si="3147">+SUM(B85:D85)</f>
        <v>16800</v>
      </c>
      <c r="O85" s="348">
        <f t="shared" ref="O85" si="3148">+SUM(E85:G85)</f>
        <v>27279.773000000001</v>
      </c>
      <c r="P85" s="348">
        <f t="shared" ref="P85" si="3149">+SUM(H85:J85)</f>
        <v>36800</v>
      </c>
      <c r="Q85" s="348">
        <f t="shared" ref="Q85" si="3150">+SUM(K85:M85)</f>
        <v>38800</v>
      </c>
      <c r="R85" s="347">
        <f>+SUM($B$85:B85)</f>
        <v>5000</v>
      </c>
      <c r="S85" s="348">
        <f>+SUM($B$85:C85)</f>
        <v>11200</v>
      </c>
      <c r="T85" s="348">
        <f>+SUM($B$85:D85)</f>
        <v>16800</v>
      </c>
      <c r="U85" s="348">
        <f>+SUM($B$85:E85)</f>
        <v>25779.773000000001</v>
      </c>
      <c r="V85" s="348">
        <f>+SUM($B$85:F85)</f>
        <v>34779.773000000001</v>
      </c>
      <c r="W85" s="348">
        <f>+SUM($B$85:G85)</f>
        <v>44079.773000000001</v>
      </c>
      <c r="X85" s="348">
        <f>+SUM($B$85:H85)</f>
        <v>56079.773000000001</v>
      </c>
      <c r="Y85" s="348">
        <f>+SUM($B$85:I85)</f>
        <v>68479.773000000001</v>
      </c>
      <c r="Z85" s="348">
        <f>+SUM($B$85:J85)</f>
        <v>80879.773000000001</v>
      </c>
      <c r="AA85" s="348">
        <f>+SUM($B$85:K85)</f>
        <v>92879.773000000001</v>
      </c>
      <c r="AB85" s="348">
        <f>+SUM($B$85:L85)</f>
        <v>105279.773</v>
      </c>
      <c r="AC85" s="349">
        <f>+SUM($B$85:M85)</f>
        <v>119679.773</v>
      </c>
      <c r="AD85" s="334">
        <f>+B85/AD6</f>
        <v>200</v>
      </c>
      <c r="AE85" s="334">
        <f t="shared" ref="AE85:AO85" si="3151">+C85/AE6</f>
        <v>200</v>
      </c>
      <c r="AF85" s="334">
        <f t="shared" si="3151"/>
        <v>200</v>
      </c>
      <c r="AG85" s="334">
        <f t="shared" si="3151"/>
        <v>289.6700967741935</v>
      </c>
      <c r="AH85" s="334">
        <f t="shared" si="3151"/>
        <v>300</v>
      </c>
      <c r="AI85" s="334">
        <f t="shared" si="3151"/>
        <v>300</v>
      </c>
      <c r="AJ85" s="334">
        <f t="shared" si="3151"/>
        <v>400</v>
      </c>
      <c r="AK85" s="334">
        <f t="shared" si="3151"/>
        <v>400</v>
      </c>
      <c r="AL85" s="334">
        <f t="shared" si="3151"/>
        <v>400</v>
      </c>
      <c r="AM85" s="334">
        <f t="shared" si="3151"/>
        <v>400</v>
      </c>
      <c r="AN85" s="334">
        <f t="shared" si="3151"/>
        <v>400</v>
      </c>
      <c r="AO85" s="344">
        <f t="shared" si="3151"/>
        <v>400</v>
      </c>
      <c r="AP85" s="347">
        <f>+$AD$85*AP6</f>
        <v>200</v>
      </c>
      <c r="AQ85" s="348">
        <f t="shared" ref="AQ85:BN85" si="3152">+$AD$85*AQ6</f>
        <v>400</v>
      </c>
      <c r="AR85" s="348">
        <f t="shared" si="3152"/>
        <v>600</v>
      </c>
      <c r="AS85" s="348">
        <f t="shared" si="3152"/>
        <v>800</v>
      </c>
      <c r="AT85" s="348">
        <f t="shared" si="3152"/>
        <v>1000</v>
      </c>
      <c r="AU85" s="348">
        <f t="shared" si="3152"/>
        <v>1200</v>
      </c>
      <c r="AV85" s="348">
        <f t="shared" si="3152"/>
        <v>1400</v>
      </c>
      <c r="AW85" s="348">
        <f t="shared" si="3152"/>
        <v>1600</v>
      </c>
      <c r="AX85" s="348">
        <f t="shared" si="3152"/>
        <v>1800</v>
      </c>
      <c r="AY85" s="348">
        <f t="shared" si="3152"/>
        <v>2000</v>
      </c>
      <c r="AZ85" s="348">
        <f t="shared" si="3152"/>
        <v>2200</v>
      </c>
      <c r="BA85" s="348">
        <f t="shared" si="3152"/>
        <v>2400</v>
      </c>
      <c r="BB85" s="348">
        <f t="shared" si="3152"/>
        <v>2600</v>
      </c>
      <c r="BC85" s="348">
        <f t="shared" si="3152"/>
        <v>2800</v>
      </c>
      <c r="BD85" s="348">
        <f t="shared" si="3152"/>
        <v>3000</v>
      </c>
      <c r="BE85" s="348">
        <f t="shared" si="3152"/>
        <v>3200</v>
      </c>
      <c r="BF85" s="348">
        <f t="shared" si="3152"/>
        <v>3400</v>
      </c>
      <c r="BG85" s="348">
        <f t="shared" si="3152"/>
        <v>3600</v>
      </c>
      <c r="BH85" s="348">
        <f t="shared" si="3152"/>
        <v>3800</v>
      </c>
      <c r="BI85" s="348">
        <f t="shared" si="3152"/>
        <v>4000</v>
      </c>
      <c r="BJ85" s="348">
        <f t="shared" si="3152"/>
        <v>4200</v>
      </c>
      <c r="BK85" s="348">
        <f t="shared" si="3152"/>
        <v>4400</v>
      </c>
      <c r="BL85" s="348">
        <f t="shared" si="3152"/>
        <v>4600</v>
      </c>
      <c r="BM85" s="348">
        <f t="shared" si="3152"/>
        <v>4800</v>
      </c>
      <c r="BN85" s="349">
        <f t="shared" si="3152"/>
        <v>5000</v>
      </c>
      <c r="BO85" s="347">
        <f t="shared" ref="BO85:CS85" si="3153">+$AE$85*BO6</f>
        <v>200</v>
      </c>
      <c r="BP85" s="348">
        <f t="shared" si="3153"/>
        <v>400</v>
      </c>
      <c r="BQ85" s="348">
        <f t="shared" si="3153"/>
        <v>600</v>
      </c>
      <c r="BR85" s="348">
        <f t="shared" si="3153"/>
        <v>800</v>
      </c>
      <c r="BS85" s="348">
        <f t="shared" si="3153"/>
        <v>1000</v>
      </c>
      <c r="BT85" s="348">
        <f t="shared" si="3153"/>
        <v>1200</v>
      </c>
      <c r="BU85" s="348">
        <f t="shared" si="3153"/>
        <v>1400</v>
      </c>
      <c r="BV85" s="348">
        <f t="shared" si="3153"/>
        <v>1600</v>
      </c>
      <c r="BW85" s="348">
        <f t="shared" si="3153"/>
        <v>1800</v>
      </c>
      <c r="BX85" s="348">
        <f t="shared" si="3153"/>
        <v>2000</v>
      </c>
      <c r="BY85" s="348">
        <f t="shared" si="3153"/>
        <v>2200</v>
      </c>
      <c r="BZ85" s="348">
        <f t="shared" si="3153"/>
        <v>2400</v>
      </c>
      <c r="CA85" s="348">
        <f t="shared" si="3153"/>
        <v>2600</v>
      </c>
      <c r="CB85" s="348">
        <f t="shared" si="3153"/>
        <v>2800</v>
      </c>
      <c r="CC85" s="348">
        <f t="shared" si="3153"/>
        <v>3000</v>
      </c>
      <c r="CD85" s="348">
        <f t="shared" si="3153"/>
        <v>3200</v>
      </c>
      <c r="CE85" s="348">
        <f t="shared" si="3153"/>
        <v>3400</v>
      </c>
      <c r="CF85" s="348">
        <f t="shared" si="3153"/>
        <v>3600</v>
      </c>
      <c r="CG85" s="348">
        <f t="shared" si="3153"/>
        <v>3800</v>
      </c>
      <c r="CH85" s="348">
        <f t="shared" si="3153"/>
        <v>4000</v>
      </c>
      <c r="CI85" s="348">
        <f t="shared" si="3153"/>
        <v>4200</v>
      </c>
      <c r="CJ85" s="348">
        <f t="shared" si="3153"/>
        <v>4400</v>
      </c>
      <c r="CK85" s="348">
        <f t="shared" si="3153"/>
        <v>4600</v>
      </c>
      <c r="CL85" s="348">
        <f t="shared" si="3153"/>
        <v>4800</v>
      </c>
      <c r="CM85" s="348">
        <f t="shared" si="3153"/>
        <v>5000</v>
      </c>
      <c r="CN85" s="348">
        <f t="shared" si="3153"/>
        <v>5200</v>
      </c>
      <c r="CO85" s="348">
        <f t="shared" si="3153"/>
        <v>5400</v>
      </c>
      <c r="CP85" s="348">
        <f t="shared" si="3153"/>
        <v>5600</v>
      </c>
      <c r="CQ85" s="348">
        <f t="shared" si="3153"/>
        <v>5800</v>
      </c>
      <c r="CR85" s="348">
        <f t="shared" si="3153"/>
        <v>6000</v>
      </c>
      <c r="CS85" s="348">
        <f t="shared" si="3153"/>
        <v>6200</v>
      </c>
      <c r="CT85" s="347">
        <f t="shared" ref="CT85:DU85" si="3154">+$AF$85*CT6</f>
        <v>200</v>
      </c>
      <c r="CU85" s="348">
        <f t="shared" si="3154"/>
        <v>400</v>
      </c>
      <c r="CV85" s="348">
        <f t="shared" si="3154"/>
        <v>600</v>
      </c>
      <c r="CW85" s="348">
        <f t="shared" si="3154"/>
        <v>800</v>
      </c>
      <c r="CX85" s="348">
        <f t="shared" si="3154"/>
        <v>1000</v>
      </c>
      <c r="CY85" s="348">
        <f t="shared" si="3154"/>
        <v>1200</v>
      </c>
      <c r="CZ85" s="348">
        <f t="shared" si="3154"/>
        <v>1400</v>
      </c>
      <c r="DA85" s="348">
        <f t="shared" si="3154"/>
        <v>1600</v>
      </c>
      <c r="DB85" s="348">
        <f t="shared" si="3154"/>
        <v>1800</v>
      </c>
      <c r="DC85" s="348">
        <f t="shared" si="3154"/>
        <v>2000</v>
      </c>
      <c r="DD85" s="348">
        <f t="shared" si="3154"/>
        <v>2200</v>
      </c>
      <c r="DE85" s="348">
        <f t="shared" si="3154"/>
        <v>2400</v>
      </c>
      <c r="DF85" s="348">
        <f t="shared" si="3154"/>
        <v>2600</v>
      </c>
      <c r="DG85" s="348">
        <f t="shared" si="3154"/>
        <v>2800</v>
      </c>
      <c r="DH85" s="348">
        <f t="shared" si="3154"/>
        <v>3000</v>
      </c>
      <c r="DI85" s="348">
        <f t="shared" si="3154"/>
        <v>3200</v>
      </c>
      <c r="DJ85" s="348">
        <f t="shared" si="3154"/>
        <v>3400</v>
      </c>
      <c r="DK85" s="348">
        <f t="shared" si="3154"/>
        <v>3600</v>
      </c>
      <c r="DL85" s="348">
        <f t="shared" si="3154"/>
        <v>3800</v>
      </c>
      <c r="DM85" s="348">
        <f t="shared" si="3154"/>
        <v>4000</v>
      </c>
      <c r="DN85" s="348">
        <f t="shared" si="3154"/>
        <v>4200</v>
      </c>
      <c r="DO85" s="348">
        <f t="shared" si="3154"/>
        <v>4400</v>
      </c>
      <c r="DP85" s="348">
        <f t="shared" si="3154"/>
        <v>4600</v>
      </c>
      <c r="DQ85" s="348">
        <f t="shared" si="3154"/>
        <v>4800</v>
      </c>
      <c r="DR85" s="348">
        <f t="shared" si="3154"/>
        <v>5000</v>
      </c>
      <c r="DS85" s="348">
        <f t="shared" si="3154"/>
        <v>5200</v>
      </c>
      <c r="DT85" s="348">
        <f t="shared" si="3154"/>
        <v>5400</v>
      </c>
      <c r="DU85" s="348">
        <f t="shared" si="3154"/>
        <v>5600</v>
      </c>
      <c r="DV85" s="347">
        <f t="shared" ref="DV85:EZ85" si="3155">+$AG$85*DV6</f>
        <v>289.6700967741935</v>
      </c>
      <c r="DW85" s="348">
        <f t="shared" si="3155"/>
        <v>579.34019354838699</v>
      </c>
      <c r="DX85" s="348">
        <f t="shared" si="3155"/>
        <v>869.01029032258043</v>
      </c>
      <c r="DY85" s="348">
        <f t="shared" si="3155"/>
        <v>1158.680387096774</v>
      </c>
      <c r="DZ85" s="348">
        <f t="shared" si="3155"/>
        <v>1448.3504838709675</v>
      </c>
      <c r="EA85" s="348">
        <f t="shared" si="3155"/>
        <v>1738.0205806451609</v>
      </c>
      <c r="EB85" s="348">
        <f t="shared" si="3155"/>
        <v>2027.6906774193544</v>
      </c>
      <c r="EC85" s="348">
        <f t="shared" si="3155"/>
        <v>2317.360774193548</v>
      </c>
      <c r="ED85" s="348">
        <f t="shared" si="3155"/>
        <v>2607.0308709677415</v>
      </c>
      <c r="EE85" s="348">
        <f t="shared" si="3155"/>
        <v>2896.7009677419351</v>
      </c>
      <c r="EF85" s="348">
        <f t="shared" si="3155"/>
        <v>3186.3710645161286</v>
      </c>
      <c r="EG85" s="348">
        <f t="shared" si="3155"/>
        <v>3476.0411612903217</v>
      </c>
      <c r="EH85" s="348">
        <f t="shared" si="3155"/>
        <v>3765.7112580645153</v>
      </c>
      <c r="EI85" s="348">
        <f t="shared" si="3155"/>
        <v>4055.3813548387088</v>
      </c>
      <c r="EJ85" s="348">
        <f t="shared" si="3155"/>
        <v>4345.0514516129024</v>
      </c>
      <c r="EK85" s="348">
        <f t="shared" si="3155"/>
        <v>4634.7215483870959</v>
      </c>
      <c r="EL85" s="348">
        <f t="shared" si="3155"/>
        <v>4924.3916451612895</v>
      </c>
      <c r="EM85" s="348">
        <f t="shared" si="3155"/>
        <v>5214.061741935483</v>
      </c>
      <c r="EN85" s="348">
        <f t="shared" si="3155"/>
        <v>5503.7318387096766</v>
      </c>
      <c r="EO85" s="348">
        <f t="shared" si="3155"/>
        <v>5793.4019354838701</v>
      </c>
      <c r="EP85" s="348">
        <f t="shared" si="3155"/>
        <v>6083.0720322580637</v>
      </c>
      <c r="EQ85" s="348">
        <f t="shared" si="3155"/>
        <v>6372.7421290322573</v>
      </c>
      <c r="ER85" s="348">
        <f t="shared" si="3155"/>
        <v>6662.4122258064508</v>
      </c>
      <c r="ES85" s="348">
        <f t="shared" si="3155"/>
        <v>6952.0823225806434</v>
      </c>
      <c r="ET85" s="348">
        <f t="shared" si="3155"/>
        <v>7241.752419354837</v>
      </c>
      <c r="EU85" s="348">
        <f t="shared" si="3155"/>
        <v>7531.4225161290306</v>
      </c>
      <c r="EV85" s="348">
        <f t="shared" si="3155"/>
        <v>7821.0926129032241</v>
      </c>
      <c r="EW85" s="348">
        <f t="shared" si="3155"/>
        <v>8110.7627096774177</v>
      </c>
      <c r="EX85" s="348">
        <f t="shared" si="3155"/>
        <v>8400.4328064516121</v>
      </c>
      <c r="EY85" s="348">
        <f t="shared" si="3155"/>
        <v>8690.1029032258048</v>
      </c>
      <c r="EZ85" s="348">
        <f t="shared" si="3155"/>
        <v>8979.7729999999992</v>
      </c>
      <c r="FA85" s="347">
        <f t="shared" ref="FA85:GD85" si="3156">+$AH$85*FA6</f>
        <v>300</v>
      </c>
      <c r="FB85" s="348">
        <f t="shared" si="3156"/>
        <v>600</v>
      </c>
      <c r="FC85" s="348">
        <f t="shared" si="3156"/>
        <v>900</v>
      </c>
      <c r="FD85" s="348">
        <f t="shared" si="3156"/>
        <v>1200</v>
      </c>
      <c r="FE85" s="348">
        <f t="shared" si="3156"/>
        <v>1500</v>
      </c>
      <c r="FF85" s="348">
        <f t="shared" si="3156"/>
        <v>1800</v>
      </c>
      <c r="FG85" s="348">
        <f t="shared" si="3156"/>
        <v>2100</v>
      </c>
      <c r="FH85" s="348">
        <f t="shared" si="3156"/>
        <v>2400</v>
      </c>
      <c r="FI85" s="348">
        <f t="shared" si="3156"/>
        <v>2700</v>
      </c>
      <c r="FJ85" s="348">
        <f t="shared" si="3156"/>
        <v>3000</v>
      </c>
      <c r="FK85" s="348">
        <f t="shared" si="3156"/>
        <v>3300</v>
      </c>
      <c r="FL85" s="348">
        <f t="shared" si="3156"/>
        <v>3600</v>
      </c>
      <c r="FM85" s="348">
        <f t="shared" si="3156"/>
        <v>3900</v>
      </c>
      <c r="FN85" s="348">
        <f t="shared" si="3156"/>
        <v>4200</v>
      </c>
      <c r="FO85" s="348">
        <f t="shared" si="3156"/>
        <v>4500</v>
      </c>
      <c r="FP85" s="348">
        <f t="shared" si="3156"/>
        <v>4800</v>
      </c>
      <c r="FQ85" s="348">
        <f t="shared" si="3156"/>
        <v>5100</v>
      </c>
      <c r="FR85" s="348">
        <f t="shared" si="3156"/>
        <v>5400</v>
      </c>
      <c r="FS85" s="348">
        <f t="shared" si="3156"/>
        <v>5700</v>
      </c>
      <c r="FT85" s="348">
        <f t="shared" si="3156"/>
        <v>6000</v>
      </c>
      <c r="FU85" s="348">
        <f t="shared" si="3156"/>
        <v>6300</v>
      </c>
      <c r="FV85" s="348">
        <f t="shared" si="3156"/>
        <v>6600</v>
      </c>
      <c r="FW85" s="348">
        <f t="shared" si="3156"/>
        <v>6900</v>
      </c>
      <c r="FX85" s="348">
        <f t="shared" si="3156"/>
        <v>7200</v>
      </c>
      <c r="FY85" s="348">
        <f t="shared" si="3156"/>
        <v>7500</v>
      </c>
      <c r="FZ85" s="348">
        <f t="shared" si="3156"/>
        <v>7800</v>
      </c>
      <c r="GA85" s="348">
        <f t="shared" si="3156"/>
        <v>8100</v>
      </c>
      <c r="GB85" s="348">
        <f t="shared" si="3156"/>
        <v>8400</v>
      </c>
      <c r="GC85" s="348">
        <f t="shared" si="3156"/>
        <v>8700</v>
      </c>
      <c r="GD85" s="348">
        <f t="shared" si="3156"/>
        <v>9000</v>
      </c>
      <c r="GE85" s="347">
        <f t="shared" ref="GE85:HI85" si="3157">+$AI$85*GE6</f>
        <v>300</v>
      </c>
      <c r="GF85" s="348">
        <f t="shared" si="3157"/>
        <v>600</v>
      </c>
      <c r="GG85" s="348">
        <f t="shared" si="3157"/>
        <v>900</v>
      </c>
      <c r="GH85" s="348">
        <f t="shared" si="3157"/>
        <v>1200</v>
      </c>
      <c r="GI85" s="348">
        <f t="shared" si="3157"/>
        <v>1500</v>
      </c>
      <c r="GJ85" s="348">
        <f t="shared" si="3157"/>
        <v>1800</v>
      </c>
      <c r="GK85" s="348">
        <f t="shared" si="3157"/>
        <v>2100</v>
      </c>
      <c r="GL85" s="348">
        <f t="shared" si="3157"/>
        <v>2400</v>
      </c>
      <c r="GM85" s="348">
        <f t="shared" si="3157"/>
        <v>2700</v>
      </c>
      <c r="GN85" s="348">
        <f t="shared" si="3157"/>
        <v>3000</v>
      </c>
      <c r="GO85" s="348">
        <f t="shared" si="3157"/>
        <v>3300</v>
      </c>
      <c r="GP85" s="348">
        <f t="shared" si="3157"/>
        <v>3600</v>
      </c>
      <c r="GQ85" s="348">
        <f t="shared" si="3157"/>
        <v>3900</v>
      </c>
      <c r="GR85" s="348">
        <f t="shared" si="3157"/>
        <v>4200</v>
      </c>
      <c r="GS85" s="348">
        <f t="shared" si="3157"/>
        <v>4500</v>
      </c>
      <c r="GT85" s="348">
        <f t="shared" si="3157"/>
        <v>4800</v>
      </c>
      <c r="GU85" s="348">
        <f t="shared" si="3157"/>
        <v>5100</v>
      </c>
      <c r="GV85" s="348">
        <f t="shared" si="3157"/>
        <v>5400</v>
      </c>
      <c r="GW85" s="348">
        <f t="shared" si="3157"/>
        <v>5700</v>
      </c>
      <c r="GX85" s="348">
        <f t="shared" si="3157"/>
        <v>6000</v>
      </c>
      <c r="GY85" s="348">
        <f t="shared" si="3157"/>
        <v>6300</v>
      </c>
      <c r="GZ85" s="348">
        <f t="shared" si="3157"/>
        <v>6600</v>
      </c>
      <c r="HA85" s="348">
        <f t="shared" si="3157"/>
        <v>6900</v>
      </c>
      <c r="HB85" s="348">
        <f t="shared" si="3157"/>
        <v>7200</v>
      </c>
      <c r="HC85" s="348">
        <f t="shared" si="3157"/>
        <v>7500</v>
      </c>
      <c r="HD85" s="348">
        <f t="shared" si="3157"/>
        <v>7800</v>
      </c>
      <c r="HE85" s="348">
        <f t="shared" si="3157"/>
        <v>8100</v>
      </c>
      <c r="HF85" s="348">
        <f t="shared" si="3157"/>
        <v>8400</v>
      </c>
      <c r="HG85" s="348">
        <f t="shared" si="3157"/>
        <v>8700</v>
      </c>
      <c r="HH85" s="348">
        <f t="shared" si="3157"/>
        <v>9000</v>
      </c>
      <c r="HI85" s="349">
        <f t="shared" si="3157"/>
        <v>9300</v>
      </c>
      <c r="HJ85" s="347">
        <f t="shared" ref="HJ85:IM85" si="3158">+$AJ$85*HJ6</f>
        <v>400</v>
      </c>
      <c r="HK85" s="348">
        <f t="shared" si="3158"/>
        <v>800</v>
      </c>
      <c r="HL85" s="348">
        <f t="shared" si="3158"/>
        <v>1200</v>
      </c>
      <c r="HM85" s="348">
        <f t="shared" si="3158"/>
        <v>1600</v>
      </c>
      <c r="HN85" s="348">
        <f t="shared" si="3158"/>
        <v>2000</v>
      </c>
      <c r="HO85" s="348">
        <f t="shared" si="3158"/>
        <v>2400</v>
      </c>
      <c r="HP85" s="348">
        <f t="shared" si="3158"/>
        <v>2800</v>
      </c>
      <c r="HQ85" s="348">
        <f t="shared" si="3158"/>
        <v>3200</v>
      </c>
      <c r="HR85" s="348">
        <f t="shared" si="3158"/>
        <v>3600</v>
      </c>
      <c r="HS85" s="348">
        <f t="shared" si="3158"/>
        <v>4000</v>
      </c>
      <c r="HT85" s="348">
        <f t="shared" si="3158"/>
        <v>4400</v>
      </c>
      <c r="HU85" s="348">
        <f t="shared" si="3158"/>
        <v>4800</v>
      </c>
      <c r="HV85" s="348">
        <f t="shared" si="3158"/>
        <v>5200</v>
      </c>
      <c r="HW85" s="348">
        <f t="shared" si="3158"/>
        <v>5600</v>
      </c>
      <c r="HX85" s="348">
        <f t="shared" si="3158"/>
        <v>6000</v>
      </c>
      <c r="HY85" s="348">
        <f t="shared" si="3158"/>
        <v>6400</v>
      </c>
      <c r="HZ85" s="348">
        <f t="shared" si="3158"/>
        <v>6800</v>
      </c>
      <c r="IA85" s="348">
        <f t="shared" si="3158"/>
        <v>7200</v>
      </c>
      <c r="IB85" s="348">
        <f t="shared" si="3158"/>
        <v>7600</v>
      </c>
      <c r="IC85" s="348">
        <f t="shared" si="3158"/>
        <v>8000</v>
      </c>
      <c r="ID85" s="348">
        <f t="shared" si="3158"/>
        <v>8400</v>
      </c>
      <c r="IE85" s="348">
        <f t="shared" si="3158"/>
        <v>8800</v>
      </c>
      <c r="IF85" s="348">
        <f t="shared" si="3158"/>
        <v>9200</v>
      </c>
      <c r="IG85" s="348">
        <f t="shared" si="3158"/>
        <v>9600</v>
      </c>
      <c r="IH85" s="348">
        <f t="shared" si="3158"/>
        <v>10000</v>
      </c>
      <c r="II85" s="348">
        <f t="shared" si="3158"/>
        <v>10400</v>
      </c>
      <c r="IJ85" s="348">
        <f t="shared" si="3158"/>
        <v>10800</v>
      </c>
      <c r="IK85" s="348">
        <f t="shared" si="3158"/>
        <v>11200</v>
      </c>
      <c r="IL85" s="348">
        <f t="shared" si="3158"/>
        <v>11600</v>
      </c>
      <c r="IM85" s="348">
        <f t="shared" si="3158"/>
        <v>12000</v>
      </c>
      <c r="IN85" s="347">
        <f t="shared" ref="IN85:JR85" si="3159">+$AK$85*IN6</f>
        <v>400</v>
      </c>
      <c r="IO85" s="348">
        <f t="shared" si="3159"/>
        <v>800</v>
      </c>
      <c r="IP85" s="348">
        <f t="shared" si="3159"/>
        <v>1200</v>
      </c>
      <c r="IQ85" s="348">
        <f t="shared" si="3159"/>
        <v>1600</v>
      </c>
      <c r="IR85" s="348">
        <f t="shared" si="3159"/>
        <v>2000</v>
      </c>
      <c r="IS85" s="348">
        <f t="shared" si="3159"/>
        <v>2400</v>
      </c>
      <c r="IT85" s="348">
        <f t="shared" si="3159"/>
        <v>2800</v>
      </c>
      <c r="IU85" s="348">
        <f t="shared" si="3159"/>
        <v>3200</v>
      </c>
      <c r="IV85" s="348">
        <f t="shared" si="3159"/>
        <v>3600</v>
      </c>
      <c r="IW85" s="348">
        <f t="shared" si="3159"/>
        <v>4000</v>
      </c>
      <c r="IX85" s="348">
        <f t="shared" si="3159"/>
        <v>4400</v>
      </c>
      <c r="IY85" s="348">
        <f t="shared" si="3159"/>
        <v>4800</v>
      </c>
      <c r="IZ85" s="348">
        <f t="shared" si="3159"/>
        <v>5200</v>
      </c>
      <c r="JA85" s="348">
        <f t="shared" si="3159"/>
        <v>5600</v>
      </c>
      <c r="JB85" s="348">
        <f t="shared" si="3159"/>
        <v>6000</v>
      </c>
      <c r="JC85" s="348">
        <f t="shared" si="3159"/>
        <v>6400</v>
      </c>
      <c r="JD85" s="348">
        <f t="shared" si="3159"/>
        <v>6800</v>
      </c>
      <c r="JE85" s="348">
        <f t="shared" si="3159"/>
        <v>7200</v>
      </c>
      <c r="JF85" s="348">
        <f t="shared" si="3159"/>
        <v>7600</v>
      </c>
      <c r="JG85" s="348">
        <f t="shared" si="3159"/>
        <v>8000</v>
      </c>
      <c r="JH85" s="348">
        <f t="shared" si="3159"/>
        <v>8400</v>
      </c>
      <c r="JI85" s="348">
        <f t="shared" si="3159"/>
        <v>8800</v>
      </c>
      <c r="JJ85" s="348">
        <f t="shared" si="3159"/>
        <v>9200</v>
      </c>
      <c r="JK85" s="348">
        <f t="shared" si="3159"/>
        <v>9600</v>
      </c>
      <c r="JL85" s="348">
        <f t="shared" si="3159"/>
        <v>10000</v>
      </c>
      <c r="JM85" s="348">
        <f t="shared" si="3159"/>
        <v>10400</v>
      </c>
      <c r="JN85" s="348">
        <f t="shared" si="3159"/>
        <v>10800</v>
      </c>
      <c r="JO85" s="348">
        <f t="shared" si="3159"/>
        <v>11200</v>
      </c>
      <c r="JP85" s="348">
        <f t="shared" si="3159"/>
        <v>11600</v>
      </c>
      <c r="JQ85" s="348">
        <f t="shared" si="3159"/>
        <v>12000</v>
      </c>
      <c r="JR85" s="349">
        <f t="shared" si="3159"/>
        <v>12400</v>
      </c>
      <c r="JS85" s="347">
        <f t="shared" ref="JS85:KW85" si="3160">+$AL$85*JS6</f>
        <v>400</v>
      </c>
      <c r="JT85" s="348">
        <f t="shared" si="3160"/>
        <v>800</v>
      </c>
      <c r="JU85" s="348">
        <f t="shared" si="3160"/>
        <v>1200</v>
      </c>
      <c r="JV85" s="348">
        <f t="shared" si="3160"/>
        <v>1600</v>
      </c>
      <c r="JW85" s="348">
        <f t="shared" si="3160"/>
        <v>2000</v>
      </c>
      <c r="JX85" s="348">
        <f t="shared" si="3160"/>
        <v>2400</v>
      </c>
      <c r="JY85" s="348">
        <f t="shared" si="3160"/>
        <v>2800</v>
      </c>
      <c r="JZ85" s="348">
        <f t="shared" si="3160"/>
        <v>3200</v>
      </c>
      <c r="KA85" s="348">
        <f t="shared" si="3160"/>
        <v>3600</v>
      </c>
      <c r="KB85" s="348">
        <f t="shared" si="3160"/>
        <v>4000</v>
      </c>
      <c r="KC85" s="348">
        <f t="shared" si="3160"/>
        <v>4400</v>
      </c>
      <c r="KD85" s="348">
        <f t="shared" si="3160"/>
        <v>4800</v>
      </c>
      <c r="KE85" s="348">
        <f t="shared" si="3160"/>
        <v>5200</v>
      </c>
      <c r="KF85" s="348">
        <f t="shared" si="3160"/>
        <v>5600</v>
      </c>
      <c r="KG85" s="348">
        <f t="shared" si="3160"/>
        <v>6000</v>
      </c>
      <c r="KH85" s="348">
        <f t="shared" si="3160"/>
        <v>6400</v>
      </c>
      <c r="KI85" s="348">
        <f t="shared" si="3160"/>
        <v>6800</v>
      </c>
      <c r="KJ85" s="348">
        <f t="shared" si="3160"/>
        <v>7200</v>
      </c>
      <c r="KK85" s="348">
        <f t="shared" si="3160"/>
        <v>7600</v>
      </c>
      <c r="KL85" s="348">
        <f t="shared" si="3160"/>
        <v>8000</v>
      </c>
      <c r="KM85" s="348">
        <f t="shared" si="3160"/>
        <v>8400</v>
      </c>
      <c r="KN85" s="348">
        <f t="shared" si="3160"/>
        <v>8800</v>
      </c>
      <c r="KO85" s="348">
        <f t="shared" si="3160"/>
        <v>9200</v>
      </c>
      <c r="KP85" s="348">
        <f t="shared" si="3160"/>
        <v>9600</v>
      </c>
      <c r="KQ85" s="348">
        <f t="shared" si="3160"/>
        <v>10000</v>
      </c>
      <c r="KR85" s="348">
        <f t="shared" si="3160"/>
        <v>10400</v>
      </c>
      <c r="KS85" s="348">
        <f t="shared" si="3160"/>
        <v>10800</v>
      </c>
      <c r="KT85" s="348">
        <f t="shared" si="3160"/>
        <v>11200</v>
      </c>
      <c r="KU85" s="348">
        <f t="shared" si="3160"/>
        <v>11600</v>
      </c>
      <c r="KV85" s="348">
        <f t="shared" si="3160"/>
        <v>12000</v>
      </c>
      <c r="KW85" s="349">
        <f t="shared" si="3160"/>
        <v>12400</v>
      </c>
      <c r="KX85" s="347">
        <f t="shared" ref="KX85:MA85" si="3161">+$AM$85*KX6</f>
        <v>400</v>
      </c>
      <c r="KY85" s="348">
        <f t="shared" si="3161"/>
        <v>800</v>
      </c>
      <c r="KZ85" s="348">
        <f t="shared" si="3161"/>
        <v>1200</v>
      </c>
      <c r="LA85" s="348">
        <f t="shared" si="3161"/>
        <v>1600</v>
      </c>
      <c r="LB85" s="348">
        <f t="shared" si="3161"/>
        <v>2000</v>
      </c>
      <c r="LC85" s="348">
        <f t="shared" si="3161"/>
        <v>2400</v>
      </c>
      <c r="LD85" s="348">
        <f t="shared" si="3161"/>
        <v>2800</v>
      </c>
      <c r="LE85" s="348">
        <f t="shared" si="3161"/>
        <v>3200</v>
      </c>
      <c r="LF85" s="348">
        <f t="shared" si="3161"/>
        <v>3600</v>
      </c>
      <c r="LG85" s="348">
        <f t="shared" si="3161"/>
        <v>4000</v>
      </c>
      <c r="LH85" s="348">
        <f t="shared" si="3161"/>
        <v>4400</v>
      </c>
      <c r="LI85" s="348">
        <f t="shared" si="3161"/>
        <v>4800</v>
      </c>
      <c r="LJ85" s="348">
        <f t="shared" si="3161"/>
        <v>5200</v>
      </c>
      <c r="LK85" s="348">
        <f t="shared" si="3161"/>
        <v>5600</v>
      </c>
      <c r="LL85" s="348">
        <f t="shared" si="3161"/>
        <v>6000</v>
      </c>
      <c r="LM85" s="348">
        <f t="shared" si="3161"/>
        <v>6400</v>
      </c>
      <c r="LN85" s="348">
        <f t="shared" si="3161"/>
        <v>6800</v>
      </c>
      <c r="LO85" s="348">
        <f t="shared" si="3161"/>
        <v>7200</v>
      </c>
      <c r="LP85" s="348">
        <f t="shared" si="3161"/>
        <v>7600</v>
      </c>
      <c r="LQ85" s="348">
        <f t="shared" si="3161"/>
        <v>8000</v>
      </c>
      <c r="LR85" s="348">
        <f t="shared" si="3161"/>
        <v>8400</v>
      </c>
      <c r="LS85" s="348">
        <f t="shared" si="3161"/>
        <v>8800</v>
      </c>
      <c r="LT85" s="348">
        <f t="shared" si="3161"/>
        <v>9200</v>
      </c>
      <c r="LU85" s="348">
        <f t="shared" si="3161"/>
        <v>9600</v>
      </c>
      <c r="LV85" s="348">
        <f t="shared" si="3161"/>
        <v>10000</v>
      </c>
      <c r="LW85" s="348">
        <f t="shared" si="3161"/>
        <v>10400</v>
      </c>
      <c r="LX85" s="348">
        <f t="shared" si="3161"/>
        <v>10800</v>
      </c>
      <c r="LY85" s="348">
        <f t="shared" si="3161"/>
        <v>11200</v>
      </c>
      <c r="LZ85" s="348">
        <f t="shared" si="3161"/>
        <v>11600</v>
      </c>
      <c r="MA85" s="348">
        <f t="shared" si="3161"/>
        <v>12000</v>
      </c>
      <c r="MB85" s="347">
        <f t="shared" ref="MB85:NF85" si="3162">+$AN$85*MB6</f>
        <v>400</v>
      </c>
      <c r="MC85" s="348">
        <f t="shared" si="3162"/>
        <v>800</v>
      </c>
      <c r="MD85" s="348">
        <f t="shared" si="3162"/>
        <v>1200</v>
      </c>
      <c r="ME85" s="348">
        <f t="shared" si="3162"/>
        <v>1600</v>
      </c>
      <c r="MF85" s="348">
        <f t="shared" si="3162"/>
        <v>2000</v>
      </c>
      <c r="MG85" s="348">
        <f t="shared" si="3162"/>
        <v>2400</v>
      </c>
      <c r="MH85" s="348">
        <f t="shared" si="3162"/>
        <v>2800</v>
      </c>
      <c r="MI85" s="348">
        <f t="shared" si="3162"/>
        <v>3200</v>
      </c>
      <c r="MJ85" s="348">
        <f t="shared" si="3162"/>
        <v>3600</v>
      </c>
      <c r="MK85" s="348">
        <f t="shared" si="3162"/>
        <v>4000</v>
      </c>
      <c r="ML85" s="348">
        <f t="shared" si="3162"/>
        <v>4400</v>
      </c>
      <c r="MM85" s="348">
        <f t="shared" si="3162"/>
        <v>4800</v>
      </c>
      <c r="MN85" s="348">
        <f t="shared" si="3162"/>
        <v>5200</v>
      </c>
      <c r="MO85" s="348">
        <f t="shared" si="3162"/>
        <v>5600</v>
      </c>
      <c r="MP85" s="348">
        <f t="shared" si="3162"/>
        <v>6000</v>
      </c>
      <c r="MQ85" s="348">
        <f t="shared" si="3162"/>
        <v>6400</v>
      </c>
      <c r="MR85" s="348">
        <f t="shared" si="3162"/>
        <v>6800</v>
      </c>
      <c r="MS85" s="348">
        <f t="shared" si="3162"/>
        <v>7200</v>
      </c>
      <c r="MT85" s="348">
        <f t="shared" si="3162"/>
        <v>7600</v>
      </c>
      <c r="MU85" s="348">
        <f t="shared" si="3162"/>
        <v>8000</v>
      </c>
      <c r="MV85" s="348">
        <f t="shared" si="3162"/>
        <v>8400</v>
      </c>
      <c r="MW85" s="348">
        <f t="shared" si="3162"/>
        <v>8800</v>
      </c>
      <c r="MX85" s="348">
        <f t="shared" si="3162"/>
        <v>9200</v>
      </c>
      <c r="MY85" s="348">
        <f t="shared" si="3162"/>
        <v>9600</v>
      </c>
      <c r="MZ85" s="348">
        <f t="shared" si="3162"/>
        <v>10000</v>
      </c>
      <c r="NA85" s="348">
        <f t="shared" si="3162"/>
        <v>10400</v>
      </c>
      <c r="NB85" s="348">
        <f t="shared" si="3162"/>
        <v>10800</v>
      </c>
      <c r="NC85" s="348">
        <f t="shared" si="3162"/>
        <v>11200</v>
      </c>
      <c r="ND85" s="348">
        <f t="shared" si="3162"/>
        <v>11600</v>
      </c>
      <c r="NE85" s="348">
        <f t="shared" si="3162"/>
        <v>12000</v>
      </c>
      <c r="NF85" s="348">
        <f t="shared" si="3162"/>
        <v>12400</v>
      </c>
      <c r="NG85" s="347">
        <f t="shared" ref="NG85:OP85" si="3163">+$AO$85*NG6</f>
        <v>400</v>
      </c>
      <c r="NH85" s="348">
        <f t="shared" si="3163"/>
        <v>800</v>
      </c>
      <c r="NI85" s="348">
        <f t="shared" si="3163"/>
        <v>1200</v>
      </c>
      <c r="NJ85" s="348">
        <f t="shared" si="3163"/>
        <v>1600</v>
      </c>
      <c r="NK85" s="348">
        <f t="shared" si="3163"/>
        <v>2000</v>
      </c>
      <c r="NL85" s="348">
        <f t="shared" si="3163"/>
        <v>2400</v>
      </c>
      <c r="NM85" s="348">
        <f t="shared" si="3163"/>
        <v>2800</v>
      </c>
      <c r="NN85" s="348">
        <f t="shared" si="3163"/>
        <v>3200</v>
      </c>
      <c r="NO85" s="348">
        <f t="shared" si="3163"/>
        <v>3600</v>
      </c>
      <c r="NP85" s="348">
        <f t="shared" si="3163"/>
        <v>4000</v>
      </c>
      <c r="NQ85" s="348">
        <f t="shared" si="3163"/>
        <v>4400</v>
      </c>
      <c r="NR85" s="348">
        <f t="shared" si="3163"/>
        <v>4800</v>
      </c>
      <c r="NS85" s="348">
        <f t="shared" si="3163"/>
        <v>5200</v>
      </c>
      <c r="NT85" s="348">
        <f t="shared" si="3163"/>
        <v>5600</v>
      </c>
      <c r="NU85" s="348">
        <f t="shared" si="3163"/>
        <v>6000</v>
      </c>
      <c r="NV85" s="348">
        <f t="shared" si="3163"/>
        <v>6400</v>
      </c>
      <c r="NW85" s="348">
        <f t="shared" si="3163"/>
        <v>6800</v>
      </c>
      <c r="NX85" s="348">
        <f t="shared" si="3163"/>
        <v>7200</v>
      </c>
      <c r="NY85" s="348">
        <f t="shared" si="3163"/>
        <v>7600</v>
      </c>
      <c r="NZ85" s="348">
        <f t="shared" si="3163"/>
        <v>8000</v>
      </c>
      <c r="OA85" s="348">
        <f t="shared" si="3163"/>
        <v>8400</v>
      </c>
      <c r="OB85" s="348">
        <f t="shared" si="3163"/>
        <v>8800</v>
      </c>
      <c r="OC85" s="348">
        <f t="shared" si="3163"/>
        <v>9200</v>
      </c>
      <c r="OD85" s="348">
        <f t="shared" si="3163"/>
        <v>9600</v>
      </c>
      <c r="OE85" s="348">
        <f t="shared" si="3163"/>
        <v>10000</v>
      </c>
      <c r="OF85" s="348">
        <f t="shared" si="3163"/>
        <v>10400</v>
      </c>
      <c r="OG85" s="348">
        <f t="shared" si="3163"/>
        <v>10800</v>
      </c>
      <c r="OH85" s="348">
        <f t="shared" si="3163"/>
        <v>11200</v>
      </c>
      <c r="OI85" s="348">
        <f t="shared" si="3163"/>
        <v>11600</v>
      </c>
      <c r="OJ85" s="348">
        <f t="shared" si="3163"/>
        <v>12000</v>
      </c>
      <c r="OK85" s="348">
        <f t="shared" si="3163"/>
        <v>12400</v>
      </c>
      <c r="OL85" s="348">
        <f t="shared" si="3163"/>
        <v>12800</v>
      </c>
      <c r="OM85" s="348">
        <f t="shared" si="3163"/>
        <v>13200</v>
      </c>
      <c r="ON85" s="348">
        <f t="shared" si="3163"/>
        <v>13600</v>
      </c>
      <c r="OO85" s="348">
        <f t="shared" si="3163"/>
        <v>14000</v>
      </c>
      <c r="OP85" s="349">
        <f t="shared" si="3163"/>
        <v>14400</v>
      </c>
      <c r="OQ85" s="348"/>
      <c r="OR85" s="348"/>
      <c r="OS85" s="348"/>
      <c r="OT85" s="348"/>
      <c r="OU85" s="348"/>
      <c r="OV85" s="348"/>
      <c r="OW85" s="348"/>
      <c r="OX85" s="348"/>
      <c r="OY85" s="348"/>
      <c r="OZ85" s="348"/>
      <c r="PA85" s="348"/>
      <c r="PB85" s="348"/>
      <c r="PC85" s="348"/>
      <c r="PD85" s="348"/>
      <c r="PE85" s="348"/>
      <c r="PF85" s="348"/>
      <c r="PG85" s="348"/>
      <c r="PH85" s="348"/>
      <c r="PI85" s="348"/>
      <c r="PJ85" s="348"/>
      <c r="PK85" s="348"/>
      <c r="PL85" s="348"/>
      <c r="PM85" s="348"/>
      <c r="PN85" s="348"/>
      <c r="PO85" s="348"/>
      <c r="PP85" s="348"/>
      <c r="PQ85" s="348"/>
      <c r="PR85" s="348"/>
      <c r="PS85" s="348"/>
      <c r="PT85" s="348"/>
      <c r="PU85" s="348"/>
      <c r="PV85" s="348"/>
      <c r="PW85" s="348"/>
      <c r="PX85" s="348"/>
      <c r="PY85" s="348"/>
      <c r="PZ85" s="348"/>
      <c r="QA85" s="348"/>
      <c r="QB85" s="348"/>
      <c r="QC85" s="348"/>
      <c r="QD85" s="348"/>
      <c r="QE85" s="348"/>
      <c r="QF85" s="348"/>
      <c r="QG85" s="348"/>
      <c r="QH85" s="348"/>
      <c r="QI85" s="348"/>
      <c r="QJ85" s="348"/>
      <c r="QK85" s="348"/>
      <c r="QL85" s="348"/>
      <c r="QM85" s="348"/>
      <c r="QN85" s="348"/>
      <c r="QO85" s="348"/>
      <c r="QP85" s="348"/>
      <c r="QQ85" s="348"/>
      <c r="QR85" s="348"/>
      <c r="QS85" s="348"/>
      <c r="QT85" s="348"/>
      <c r="QU85" s="348"/>
      <c r="QV85" s="348"/>
      <c r="QW85" s="348"/>
      <c r="QX85" s="348"/>
      <c r="QY85" s="348"/>
      <c r="QZ85" s="348"/>
      <c r="RA85" s="348"/>
      <c r="RB85" s="348"/>
      <c r="RC85" s="348"/>
      <c r="RD85" s="348"/>
      <c r="RE85" s="348"/>
      <c r="RF85" s="348"/>
      <c r="RG85" s="348"/>
      <c r="RH85" s="348"/>
      <c r="RI85" s="348"/>
      <c r="RJ85" s="348"/>
      <c r="RK85" s="348"/>
      <c r="RL85" s="348"/>
      <c r="RM85" s="348"/>
      <c r="RN85" s="348"/>
      <c r="RO85" s="348"/>
      <c r="RP85" s="348"/>
      <c r="RQ85" s="348"/>
      <c r="RR85" s="348"/>
      <c r="RS85" s="348"/>
      <c r="RT85" s="348"/>
      <c r="RU85" s="348"/>
      <c r="RV85" s="348"/>
      <c r="RW85" s="348"/>
      <c r="RX85" s="348"/>
      <c r="RY85" s="348"/>
      <c r="RZ85" s="348"/>
      <c r="SA85" s="348"/>
      <c r="SB85" s="348"/>
      <c r="SC85" s="348"/>
      <c r="SD85" s="348"/>
      <c r="SE85" s="348"/>
      <c r="SF85" s="348"/>
      <c r="SG85" s="348"/>
      <c r="SH85" s="348"/>
      <c r="SI85" s="348"/>
      <c r="SJ85" s="348"/>
      <c r="SK85" s="348"/>
      <c r="SL85" s="348"/>
      <c r="SM85" s="348"/>
      <c r="SN85" s="348"/>
      <c r="SO85" s="348"/>
      <c r="SP85" s="348"/>
      <c r="SQ85" s="348"/>
      <c r="SR85" s="348"/>
      <c r="SS85" s="348"/>
      <c r="ST85" s="348"/>
      <c r="SU85" s="348"/>
      <c r="SV85" s="348"/>
      <c r="SW85" s="348"/>
      <c r="SX85" s="348"/>
      <c r="SY85" s="348"/>
      <c r="SZ85" s="348"/>
      <c r="TA85" s="348"/>
      <c r="TB85" s="348"/>
      <c r="TC85" s="348"/>
      <c r="TD85" s="348"/>
      <c r="TE85" s="348"/>
      <c r="TF85" s="348"/>
      <c r="TG85" s="348"/>
      <c r="TH85" s="348"/>
      <c r="TI85" s="348"/>
      <c r="TJ85" s="348"/>
      <c r="TK85" s="348"/>
      <c r="TL85" s="348"/>
      <c r="TM85" s="348"/>
      <c r="TN85" s="348"/>
      <c r="TO85" s="348"/>
      <c r="TP85" s="348"/>
      <c r="TQ85" s="348"/>
      <c r="TR85" s="348"/>
      <c r="TS85" s="348"/>
      <c r="TT85" s="348"/>
      <c r="TU85" s="348"/>
      <c r="TV85" s="348"/>
      <c r="TW85" s="348"/>
      <c r="TX85" s="348"/>
      <c r="TY85" s="348"/>
      <c r="TZ85" s="348"/>
      <c r="UA85" s="348"/>
      <c r="UB85" s="348"/>
      <c r="UC85" s="348"/>
      <c r="UD85" s="348"/>
      <c r="UE85" s="348"/>
      <c r="UF85" s="348"/>
      <c r="UG85" s="348"/>
      <c r="UH85" s="348"/>
      <c r="UI85" s="348"/>
      <c r="UJ85" s="348"/>
      <c r="UK85" s="348"/>
      <c r="UL85" s="348"/>
      <c r="UM85" s="348"/>
      <c r="UN85" s="348"/>
      <c r="UO85" s="348"/>
      <c r="UP85" s="348"/>
      <c r="UQ85" s="348"/>
      <c r="UR85" s="348"/>
      <c r="US85" s="348"/>
      <c r="UT85" s="348"/>
      <c r="UU85" s="348"/>
      <c r="UV85" s="348"/>
      <c r="UW85" s="348"/>
      <c r="UX85" s="348"/>
      <c r="UY85" s="348"/>
      <c r="UZ85" s="348"/>
      <c r="VA85" s="348"/>
      <c r="VB85" s="348"/>
      <c r="VC85" s="348"/>
      <c r="VD85" s="348"/>
      <c r="VE85" s="348"/>
      <c r="VF85" s="348"/>
      <c r="VG85" s="348"/>
      <c r="VH85" s="348"/>
      <c r="VI85" s="348"/>
      <c r="VJ85" s="348"/>
      <c r="VK85" s="348"/>
      <c r="VL85" s="348"/>
      <c r="VM85" s="348"/>
      <c r="VN85" s="348"/>
      <c r="VO85" s="348"/>
      <c r="VP85" s="348"/>
      <c r="VQ85" s="348"/>
      <c r="VR85" s="348"/>
      <c r="VS85" s="348"/>
      <c r="VT85" s="348"/>
      <c r="VU85" s="348"/>
      <c r="VV85" s="348"/>
      <c r="VW85" s="348"/>
      <c r="VX85" s="348"/>
      <c r="VY85" s="348"/>
      <c r="VZ85" s="348"/>
      <c r="WA85" s="348"/>
      <c r="WB85" s="348"/>
      <c r="WC85" s="348"/>
      <c r="WD85" s="348"/>
      <c r="WE85" s="348"/>
      <c r="WF85" s="348"/>
      <c r="WG85" s="348"/>
      <c r="WH85" s="348"/>
      <c r="WI85" s="348"/>
      <c r="WJ85" s="348"/>
      <c r="WK85" s="348"/>
      <c r="WL85" s="348"/>
      <c r="WM85" s="348"/>
      <c r="WN85" s="348"/>
      <c r="WO85" s="348"/>
      <c r="WP85" s="348"/>
      <c r="WQ85" s="348"/>
      <c r="WR85" s="348"/>
      <c r="WS85" s="348"/>
      <c r="WT85" s="348"/>
      <c r="WU85" s="348"/>
      <c r="WV85" s="348"/>
      <c r="WW85" s="348"/>
      <c r="WX85" s="348"/>
      <c r="WY85" s="348"/>
      <c r="WZ85" s="348"/>
      <c r="XA85" s="348"/>
      <c r="XB85" s="348"/>
      <c r="XC85" s="348"/>
      <c r="XD85" s="348"/>
      <c r="XE85" s="348"/>
      <c r="XF85" s="348"/>
      <c r="XG85" s="348"/>
      <c r="XH85" s="348"/>
      <c r="XI85" s="348"/>
      <c r="XJ85" s="348"/>
      <c r="XK85" s="348"/>
      <c r="XL85" s="348"/>
      <c r="XM85" s="348"/>
      <c r="XN85" s="348"/>
      <c r="XO85" s="348"/>
      <c r="XP85" s="348"/>
      <c r="XQ85" s="348"/>
      <c r="XR85" s="348"/>
      <c r="XS85" s="348"/>
      <c r="XT85" s="348"/>
      <c r="XU85" s="348"/>
      <c r="XV85" s="348"/>
      <c r="XW85" s="348"/>
      <c r="XX85" s="348"/>
      <c r="XY85" s="348"/>
      <c r="XZ85" s="348"/>
      <c r="YA85" s="348"/>
      <c r="YB85" s="348"/>
      <c r="YC85" s="348"/>
      <c r="YD85" s="348"/>
      <c r="YE85" s="348"/>
      <c r="YF85" s="348"/>
      <c r="YG85" s="348"/>
      <c r="YH85" s="348"/>
      <c r="YI85" s="348"/>
      <c r="YJ85" s="348"/>
      <c r="YK85" s="348"/>
      <c r="YL85" s="348"/>
      <c r="YM85" s="348"/>
      <c r="YN85" s="348"/>
      <c r="YO85" s="348"/>
      <c r="YP85" s="348"/>
      <c r="YQ85" s="348"/>
      <c r="YR85" s="348"/>
      <c r="YS85" s="348"/>
      <c r="YT85" s="348"/>
      <c r="YU85" s="348"/>
      <c r="YV85" s="348"/>
      <c r="YW85" s="348"/>
      <c r="YX85" s="348"/>
      <c r="YY85" s="348"/>
      <c r="YZ85" s="348"/>
      <c r="ZA85" s="348"/>
      <c r="ZB85" s="348"/>
      <c r="ZC85" s="348"/>
      <c r="ZD85" s="348"/>
      <c r="ZE85" s="348"/>
      <c r="ZF85" s="348"/>
      <c r="ZG85" s="348"/>
      <c r="ZH85" s="348"/>
      <c r="ZI85" s="348"/>
      <c r="ZJ85" s="348"/>
      <c r="ZK85" s="348"/>
      <c r="ZL85" s="348"/>
      <c r="ZM85" s="348"/>
      <c r="ZN85" s="348"/>
      <c r="ZO85" s="348"/>
      <c r="ZP85" s="348"/>
      <c r="ZQ85" s="348"/>
      <c r="ZR85" s="348"/>
      <c r="ZS85" s="348"/>
      <c r="ZT85" s="348"/>
      <c r="ZU85" s="348"/>
      <c r="ZV85" s="348"/>
      <c r="ZW85" s="348"/>
      <c r="ZX85" s="348"/>
      <c r="ZY85" s="348"/>
      <c r="ZZ85" s="348"/>
      <c r="AAA85" s="348"/>
      <c r="AAB85" s="348"/>
      <c r="AAC85" s="348"/>
      <c r="AAD85" s="348"/>
      <c r="AAE85" s="348"/>
      <c r="AAF85" s="348"/>
      <c r="AAG85" s="348"/>
      <c r="AAH85" s="348"/>
      <c r="AAI85" s="348"/>
      <c r="AAJ85" s="348"/>
      <c r="AAK85" s="348"/>
      <c r="AAL85" s="348"/>
      <c r="AAM85" s="348"/>
      <c r="AAN85" s="348"/>
      <c r="AAO85" s="348"/>
      <c r="AAP85" s="348"/>
      <c r="AAQ85" s="348"/>
      <c r="AAR85" s="348"/>
      <c r="AAS85" s="348"/>
      <c r="AAT85" s="348"/>
      <c r="AAU85" s="348"/>
      <c r="AAV85" s="348"/>
      <c r="AAW85" s="348"/>
      <c r="AAX85" s="348"/>
      <c r="AAY85" s="348"/>
      <c r="AAZ85" s="348"/>
      <c r="ABA85" s="348"/>
      <c r="ABB85" s="348"/>
      <c r="ABC85" s="348"/>
      <c r="ABD85" s="348"/>
      <c r="ABE85" s="348"/>
      <c r="ABF85" s="348"/>
      <c r="ABG85" s="348"/>
      <c r="ABH85" s="348"/>
      <c r="ABI85" s="348"/>
      <c r="ABJ85" s="348"/>
      <c r="ABK85" s="348"/>
      <c r="ABL85" s="348"/>
      <c r="ABM85" s="348"/>
      <c r="ABN85" s="348"/>
      <c r="ABO85" s="348"/>
      <c r="ABP85" s="348"/>
      <c r="ABQ85" s="348"/>
      <c r="ABR85" s="348"/>
      <c r="ABS85" s="348"/>
      <c r="ABT85" s="348"/>
      <c r="ABU85" s="348"/>
      <c r="ABV85" s="348"/>
      <c r="ABW85" s="348"/>
      <c r="ABX85" s="348"/>
      <c r="ABY85" s="348"/>
      <c r="ABZ85" s="348"/>
      <c r="ACA85" s="348"/>
      <c r="ACB85" s="348"/>
      <c r="ACC85" s="348"/>
      <c r="ACD85" s="348"/>
      <c r="ACE85" s="348"/>
      <c r="ACF85" s="348"/>
      <c r="ACG85" s="348"/>
      <c r="ACH85" s="348"/>
      <c r="ACI85" s="348"/>
      <c r="ACJ85" s="348"/>
      <c r="ACK85" s="348"/>
      <c r="ACL85" s="348"/>
      <c r="ACM85" s="348"/>
      <c r="ACN85" s="348"/>
      <c r="ACO85" s="348"/>
      <c r="ACP85" s="348"/>
      <c r="ACQ85" s="348"/>
    </row>
    <row r="86" spans="1:877" x14ac:dyDescent="0.2">
      <c r="A86" s="15" t="s">
        <v>158</v>
      </c>
      <c r="B86" s="348">
        <f t="shared" ref="B86:M86" si="3164">+B31*B84/100</f>
        <v>9953.2646742999968</v>
      </c>
      <c r="C86" s="348">
        <f t="shared" si="3164"/>
        <v>12506.765900227332</v>
      </c>
      <c r="D86" s="348">
        <f t="shared" si="3164"/>
        <v>11541.687215895177</v>
      </c>
      <c r="E86" s="348">
        <f t="shared" si="3164"/>
        <v>17562.810086743488</v>
      </c>
      <c r="F86" s="348">
        <f t="shared" si="3164"/>
        <v>16368.827749131771</v>
      </c>
      <c r="G86" s="348">
        <f t="shared" si="3164"/>
        <v>17371.685145177187</v>
      </c>
      <c r="H86" s="348">
        <f t="shared" si="3164"/>
        <v>25446.527640509437</v>
      </c>
      <c r="I86" s="348">
        <f t="shared" si="3164"/>
        <v>23736.840461113006</v>
      </c>
      <c r="J86" s="348">
        <f t="shared" si="3164"/>
        <v>23934.311452800903</v>
      </c>
      <c r="K86" s="348">
        <f t="shared" si="3164"/>
        <v>27020.939251470569</v>
      </c>
      <c r="L86" s="348">
        <f t="shared" si="3164"/>
        <v>27778.847385839723</v>
      </c>
      <c r="M86" s="349">
        <f t="shared" si="3164"/>
        <v>32078.329229866635</v>
      </c>
      <c r="N86" s="347">
        <f t="shared" ref="N86" si="3165">+SUM(B86:D86)</f>
        <v>34001.71779042251</v>
      </c>
      <c r="O86" s="348">
        <f t="shared" ref="O86" si="3166">+SUM(E86:G86)</f>
        <v>51303.322981052443</v>
      </c>
      <c r="P86" s="348">
        <f t="shared" ref="P86" si="3167">+SUM(H86:J86)</f>
        <v>73117.679554423346</v>
      </c>
      <c r="Q86" s="348">
        <f t="shared" ref="Q86" si="3168">+SUM(K86:M86)</f>
        <v>86878.115867176923</v>
      </c>
      <c r="R86" s="347">
        <f>+SUM($B$86:B86)</f>
        <v>9953.2646742999968</v>
      </c>
      <c r="S86" s="348">
        <f>+SUM($B$86:C86)</f>
        <v>22460.030574527329</v>
      </c>
      <c r="T86" s="348">
        <f>+SUM($B$86:D86)</f>
        <v>34001.71779042251</v>
      </c>
      <c r="U86" s="348">
        <f>+SUM($B$86:E86)</f>
        <v>51564.527877165994</v>
      </c>
      <c r="V86" s="348">
        <f>+SUM($B$86:F86)</f>
        <v>67933.355626297765</v>
      </c>
      <c r="W86" s="348">
        <f>+SUM($B$86:G86)</f>
        <v>85305.040771474945</v>
      </c>
      <c r="X86" s="348">
        <f>+SUM($B$86:H86)</f>
        <v>110751.56841198438</v>
      </c>
      <c r="Y86" s="348">
        <f>+SUM($B$86:I86)</f>
        <v>134488.40887309739</v>
      </c>
      <c r="Z86" s="348">
        <f>+SUM($B$86:J86)</f>
        <v>158422.72032589829</v>
      </c>
      <c r="AA86" s="348">
        <f>+SUM($B$86:K86)</f>
        <v>185443.65957736888</v>
      </c>
      <c r="AB86" s="348">
        <f>+SUM($B$86:L86)</f>
        <v>213222.50696320861</v>
      </c>
      <c r="AC86" s="349">
        <f>+SUM($B$86:M86)</f>
        <v>245300.83619307523</v>
      </c>
      <c r="AD86" s="334">
        <f>+B86/AD6</f>
        <v>398.13058697199989</v>
      </c>
      <c r="AE86" s="334">
        <f t="shared" ref="AE86:AO86" si="3169">+C86/AE6</f>
        <v>403.44406129765588</v>
      </c>
      <c r="AF86" s="334">
        <f t="shared" si="3169"/>
        <v>412.2031148533992</v>
      </c>
      <c r="AG86" s="334">
        <f t="shared" si="3169"/>
        <v>566.54226086269318</v>
      </c>
      <c r="AH86" s="334">
        <f t="shared" si="3169"/>
        <v>545.62759163772569</v>
      </c>
      <c r="AI86" s="334">
        <f t="shared" si="3169"/>
        <v>560.37694016700607</v>
      </c>
      <c r="AJ86" s="334">
        <f t="shared" si="3169"/>
        <v>848.21758801698127</v>
      </c>
      <c r="AK86" s="334">
        <f t="shared" si="3169"/>
        <v>765.70453100364534</v>
      </c>
      <c r="AL86" s="334">
        <f t="shared" si="3169"/>
        <v>772.0745629935775</v>
      </c>
      <c r="AM86" s="334">
        <f t="shared" si="3169"/>
        <v>900.69797504901896</v>
      </c>
      <c r="AN86" s="334">
        <f t="shared" si="3169"/>
        <v>896.09185115612013</v>
      </c>
      <c r="AO86" s="344">
        <f t="shared" si="3169"/>
        <v>891.06470082962869</v>
      </c>
      <c r="AP86" s="347">
        <f>+$AD$86*AP6</f>
        <v>398.13058697199989</v>
      </c>
      <c r="AQ86" s="348">
        <f t="shared" ref="AQ86:BN86" si="3170">+$AD$86*AQ6</f>
        <v>796.26117394399978</v>
      </c>
      <c r="AR86" s="348">
        <f t="shared" si="3170"/>
        <v>1194.3917609159996</v>
      </c>
      <c r="AS86" s="348">
        <f t="shared" si="3170"/>
        <v>1592.5223478879996</v>
      </c>
      <c r="AT86" s="348">
        <f t="shared" si="3170"/>
        <v>1990.6529348599995</v>
      </c>
      <c r="AU86" s="348">
        <f t="shared" si="3170"/>
        <v>2388.7835218319992</v>
      </c>
      <c r="AV86" s="348">
        <f t="shared" si="3170"/>
        <v>2786.9141088039992</v>
      </c>
      <c r="AW86" s="348">
        <f t="shared" si="3170"/>
        <v>3185.0446957759991</v>
      </c>
      <c r="AX86" s="348">
        <f t="shared" si="3170"/>
        <v>3583.1752827479991</v>
      </c>
      <c r="AY86" s="348">
        <f t="shared" si="3170"/>
        <v>3981.305869719999</v>
      </c>
      <c r="AZ86" s="348">
        <f t="shared" si="3170"/>
        <v>4379.4364566919985</v>
      </c>
      <c r="BA86" s="348">
        <f t="shared" si="3170"/>
        <v>4777.5670436639984</v>
      </c>
      <c r="BB86" s="348">
        <f t="shared" si="3170"/>
        <v>5175.6976306359984</v>
      </c>
      <c r="BC86" s="348">
        <f t="shared" si="3170"/>
        <v>5573.8282176079983</v>
      </c>
      <c r="BD86" s="348">
        <f t="shared" si="3170"/>
        <v>5971.9588045799983</v>
      </c>
      <c r="BE86" s="348">
        <f t="shared" si="3170"/>
        <v>6370.0893915519982</v>
      </c>
      <c r="BF86" s="348">
        <f t="shared" si="3170"/>
        <v>6768.2199785239982</v>
      </c>
      <c r="BG86" s="348">
        <f t="shared" si="3170"/>
        <v>7166.3505654959981</v>
      </c>
      <c r="BH86" s="348">
        <f t="shared" si="3170"/>
        <v>7564.4811524679981</v>
      </c>
      <c r="BI86" s="348">
        <f t="shared" si="3170"/>
        <v>7962.611739439998</v>
      </c>
      <c r="BJ86" s="348">
        <f t="shared" si="3170"/>
        <v>8360.7423264119971</v>
      </c>
      <c r="BK86" s="348">
        <f t="shared" si="3170"/>
        <v>8758.872913383997</v>
      </c>
      <c r="BL86" s="348">
        <f t="shared" si="3170"/>
        <v>9157.0035003559969</v>
      </c>
      <c r="BM86" s="348">
        <f t="shared" si="3170"/>
        <v>9555.1340873279969</v>
      </c>
      <c r="BN86" s="349">
        <f t="shared" si="3170"/>
        <v>9953.2646742999968</v>
      </c>
      <c r="BO86" s="347">
        <f t="shared" ref="BO86:CS86" si="3171">+$AE$86*BO6</f>
        <v>403.44406129765588</v>
      </c>
      <c r="BP86" s="348">
        <f t="shared" si="3171"/>
        <v>806.88812259531176</v>
      </c>
      <c r="BQ86" s="348">
        <f t="shared" si="3171"/>
        <v>1210.3321838929676</v>
      </c>
      <c r="BR86" s="348">
        <f t="shared" si="3171"/>
        <v>1613.7762451906235</v>
      </c>
      <c r="BS86" s="348">
        <f t="shared" si="3171"/>
        <v>2017.2203064882794</v>
      </c>
      <c r="BT86" s="348">
        <f t="shared" si="3171"/>
        <v>2420.6643677859352</v>
      </c>
      <c r="BU86" s="348">
        <f t="shared" si="3171"/>
        <v>2824.1084290835911</v>
      </c>
      <c r="BV86" s="348">
        <f t="shared" si="3171"/>
        <v>3227.552490381247</v>
      </c>
      <c r="BW86" s="348">
        <f t="shared" si="3171"/>
        <v>3630.996551678903</v>
      </c>
      <c r="BX86" s="348">
        <f t="shared" si="3171"/>
        <v>4034.4406129765589</v>
      </c>
      <c r="BY86" s="348">
        <f t="shared" si="3171"/>
        <v>4437.8846742742144</v>
      </c>
      <c r="BZ86" s="348">
        <f t="shared" si="3171"/>
        <v>4841.3287355718703</v>
      </c>
      <c r="CA86" s="348">
        <f t="shared" si="3171"/>
        <v>5244.7727968695262</v>
      </c>
      <c r="CB86" s="348">
        <f t="shared" si="3171"/>
        <v>5648.2168581671822</v>
      </c>
      <c r="CC86" s="348">
        <f t="shared" si="3171"/>
        <v>6051.6609194648381</v>
      </c>
      <c r="CD86" s="348">
        <f t="shared" si="3171"/>
        <v>6455.1049807624941</v>
      </c>
      <c r="CE86" s="348">
        <f t="shared" si="3171"/>
        <v>6858.54904206015</v>
      </c>
      <c r="CF86" s="348">
        <f t="shared" si="3171"/>
        <v>7261.9931033578059</v>
      </c>
      <c r="CG86" s="348">
        <f t="shared" si="3171"/>
        <v>7665.4371646554619</v>
      </c>
      <c r="CH86" s="348">
        <f t="shared" si="3171"/>
        <v>8068.8812259531178</v>
      </c>
      <c r="CI86" s="348">
        <f t="shared" si="3171"/>
        <v>8472.3252872507728</v>
      </c>
      <c r="CJ86" s="348">
        <f t="shared" si="3171"/>
        <v>8875.7693485484288</v>
      </c>
      <c r="CK86" s="348">
        <f t="shared" si="3171"/>
        <v>9279.2134098460847</v>
      </c>
      <c r="CL86" s="348">
        <f t="shared" si="3171"/>
        <v>9682.6574711437406</v>
      </c>
      <c r="CM86" s="348">
        <f t="shared" si="3171"/>
        <v>10086.101532441397</v>
      </c>
      <c r="CN86" s="348">
        <f t="shared" si="3171"/>
        <v>10489.545593739052</v>
      </c>
      <c r="CO86" s="348">
        <f t="shared" si="3171"/>
        <v>10892.989655036708</v>
      </c>
      <c r="CP86" s="348">
        <f t="shared" si="3171"/>
        <v>11296.433716334364</v>
      </c>
      <c r="CQ86" s="348">
        <f t="shared" si="3171"/>
        <v>11699.87777763202</v>
      </c>
      <c r="CR86" s="348">
        <f t="shared" si="3171"/>
        <v>12103.321838929676</v>
      </c>
      <c r="CS86" s="348">
        <f t="shared" si="3171"/>
        <v>12506.765900227332</v>
      </c>
      <c r="CT86" s="347">
        <f t="shared" ref="CT86:DU86" si="3172">+$AF$86*CT6</f>
        <v>412.2031148533992</v>
      </c>
      <c r="CU86" s="348">
        <f t="shared" si="3172"/>
        <v>824.4062297067984</v>
      </c>
      <c r="CV86" s="348">
        <f t="shared" si="3172"/>
        <v>1236.6093445601975</v>
      </c>
      <c r="CW86" s="348">
        <f t="shared" si="3172"/>
        <v>1648.8124594135968</v>
      </c>
      <c r="CX86" s="348">
        <f t="shared" si="3172"/>
        <v>2061.0155742669958</v>
      </c>
      <c r="CY86" s="348">
        <f t="shared" si="3172"/>
        <v>2473.2186891203951</v>
      </c>
      <c r="CZ86" s="348">
        <f t="shared" si="3172"/>
        <v>2885.4218039737943</v>
      </c>
      <c r="DA86" s="348">
        <f t="shared" si="3172"/>
        <v>3297.6249188271936</v>
      </c>
      <c r="DB86" s="348">
        <f t="shared" si="3172"/>
        <v>3709.8280336805929</v>
      </c>
      <c r="DC86" s="348">
        <f t="shared" si="3172"/>
        <v>4122.0311485339917</v>
      </c>
      <c r="DD86" s="348">
        <f t="shared" si="3172"/>
        <v>4534.2342633873914</v>
      </c>
      <c r="DE86" s="348">
        <f t="shared" si="3172"/>
        <v>4946.4373782407902</v>
      </c>
      <c r="DF86" s="348">
        <f t="shared" si="3172"/>
        <v>5358.6404930941899</v>
      </c>
      <c r="DG86" s="348">
        <f t="shared" si="3172"/>
        <v>5770.8436079475887</v>
      </c>
      <c r="DH86" s="348">
        <f t="shared" si="3172"/>
        <v>6183.0467228009884</v>
      </c>
      <c r="DI86" s="348">
        <f t="shared" si="3172"/>
        <v>6595.2498376543872</v>
      </c>
      <c r="DJ86" s="348">
        <f t="shared" si="3172"/>
        <v>7007.452952507786</v>
      </c>
      <c r="DK86" s="348">
        <f t="shared" si="3172"/>
        <v>7419.6560673611857</v>
      </c>
      <c r="DL86" s="348">
        <f t="shared" si="3172"/>
        <v>7831.8591822145845</v>
      </c>
      <c r="DM86" s="348">
        <f t="shared" si="3172"/>
        <v>8244.0622970679833</v>
      </c>
      <c r="DN86" s="348">
        <f t="shared" si="3172"/>
        <v>8656.2654119213839</v>
      </c>
      <c r="DO86" s="348">
        <f t="shared" si="3172"/>
        <v>9068.4685267747827</v>
      </c>
      <c r="DP86" s="348">
        <f t="shared" si="3172"/>
        <v>9480.6716416281815</v>
      </c>
      <c r="DQ86" s="348">
        <f t="shared" si="3172"/>
        <v>9892.8747564815803</v>
      </c>
      <c r="DR86" s="348">
        <f t="shared" si="3172"/>
        <v>10305.077871334979</v>
      </c>
      <c r="DS86" s="348">
        <f t="shared" si="3172"/>
        <v>10717.28098618838</v>
      </c>
      <c r="DT86" s="348">
        <f t="shared" si="3172"/>
        <v>11129.484101041779</v>
      </c>
      <c r="DU86" s="348">
        <f t="shared" si="3172"/>
        <v>11541.687215895177</v>
      </c>
      <c r="DV86" s="347">
        <f t="shared" ref="DV86:EZ86" si="3173">+$AG$86*DV6</f>
        <v>566.54226086269318</v>
      </c>
      <c r="DW86" s="348">
        <f t="shared" si="3173"/>
        <v>1133.0845217253864</v>
      </c>
      <c r="DX86" s="348">
        <f t="shared" si="3173"/>
        <v>1699.6267825880795</v>
      </c>
      <c r="DY86" s="348">
        <f t="shared" si="3173"/>
        <v>2266.1690434507727</v>
      </c>
      <c r="DZ86" s="348">
        <f t="shared" si="3173"/>
        <v>2832.7113043134659</v>
      </c>
      <c r="EA86" s="348">
        <f t="shared" si="3173"/>
        <v>3399.2535651761591</v>
      </c>
      <c r="EB86" s="348">
        <f t="shared" si="3173"/>
        <v>3965.7958260388523</v>
      </c>
      <c r="EC86" s="348">
        <f t="shared" si="3173"/>
        <v>4532.3380869015455</v>
      </c>
      <c r="ED86" s="348">
        <f t="shared" si="3173"/>
        <v>5098.8803477642386</v>
      </c>
      <c r="EE86" s="348">
        <f t="shared" si="3173"/>
        <v>5665.4226086269318</v>
      </c>
      <c r="EF86" s="348">
        <f t="shared" si="3173"/>
        <v>6231.964869489625</v>
      </c>
      <c r="EG86" s="348">
        <f t="shared" si="3173"/>
        <v>6798.5071303523182</v>
      </c>
      <c r="EH86" s="348">
        <f t="shared" si="3173"/>
        <v>7365.0493912150114</v>
      </c>
      <c r="EI86" s="348">
        <f t="shared" si="3173"/>
        <v>7931.5916520777046</v>
      </c>
      <c r="EJ86" s="348">
        <f t="shared" si="3173"/>
        <v>8498.1339129403968</v>
      </c>
      <c r="EK86" s="348">
        <f t="shared" si="3173"/>
        <v>9064.6761738030909</v>
      </c>
      <c r="EL86" s="348">
        <f t="shared" si="3173"/>
        <v>9631.218434665785</v>
      </c>
      <c r="EM86" s="348">
        <f t="shared" si="3173"/>
        <v>10197.760695528477</v>
      </c>
      <c r="EN86" s="348">
        <f t="shared" si="3173"/>
        <v>10764.30295639117</v>
      </c>
      <c r="EO86" s="348">
        <f t="shared" si="3173"/>
        <v>11330.845217253864</v>
      </c>
      <c r="EP86" s="348">
        <f t="shared" si="3173"/>
        <v>11897.387478116558</v>
      </c>
      <c r="EQ86" s="348">
        <f t="shared" si="3173"/>
        <v>12463.92973897925</v>
      </c>
      <c r="ER86" s="348">
        <f t="shared" si="3173"/>
        <v>13030.471999841942</v>
      </c>
      <c r="ES86" s="348">
        <f t="shared" si="3173"/>
        <v>13597.014260704636</v>
      </c>
      <c r="ET86" s="348">
        <f t="shared" si="3173"/>
        <v>14163.55652156733</v>
      </c>
      <c r="EU86" s="348">
        <f t="shared" si="3173"/>
        <v>14730.098782430023</v>
      </c>
      <c r="EV86" s="348">
        <f t="shared" si="3173"/>
        <v>15296.641043292715</v>
      </c>
      <c r="EW86" s="348">
        <f t="shared" si="3173"/>
        <v>15863.183304155409</v>
      </c>
      <c r="EX86" s="348">
        <f t="shared" si="3173"/>
        <v>16429.725565018103</v>
      </c>
      <c r="EY86" s="348">
        <f t="shared" si="3173"/>
        <v>16996.267825880794</v>
      </c>
      <c r="EZ86" s="348">
        <f t="shared" si="3173"/>
        <v>17562.810086743488</v>
      </c>
      <c r="FA86" s="347">
        <f t="shared" ref="FA86:GD86" si="3174">+$AH$86*FA6</f>
        <v>545.62759163772569</v>
      </c>
      <c r="FB86" s="348">
        <f t="shared" si="3174"/>
        <v>1091.2551832754514</v>
      </c>
      <c r="FC86" s="348">
        <f t="shared" si="3174"/>
        <v>1636.8827749131769</v>
      </c>
      <c r="FD86" s="348">
        <f t="shared" si="3174"/>
        <v>2182.5103665509027</v>
      </c>
      <c r="FE86" s="348">
        <f t="shared" si="3174"/>
        <v>2728.1379581886285</v>
      </c>
      <c r="FF86" s="348">
        <f t="shared" si="3174"/>
        <v>3273.7655498263539</v>
      </c>
      <c r="FG86" s="348">
        <f t="shared" si="3174"/>
        <v>3819.3931414640797</v>
      </c>
      <c r="FH86" s="348">
        <f t="shared" si="3174"/>
        <v>4365.0207331018055</v>
      </c>
      <c r="FI86" s="348">
        <f t="shared" si="3174"/>
        <v>4910.6483247395308</v>
      </c>
      <c r="FJ86" s="348">
        <f t="shared" si="3174"/>
        <v>5456.2759163772571</v>
      </c>
      <c r="FK86" s="348">
        <f t="shared" si="3174"/>
        <v>6001.9035080149824</v>
      </c>
      <c r="FL86" s="348">
        <f t="shared" si="3174"/>
        <v>6547.5310996527078</v>
      </c>
      <c r="FM86" s="348">
        <f t="shared" si="3174"/>
        <v>7093.158691290434</v>
      </c>
      <c r="FN86" s="348">
        <f t="shared" si="3174"/>
        <v>7638.7862829281594</v>
      </c>
      <c r="FO86" s="348">
        <f t="shared" si="3174"/>
        <v>8184.4138745658856</v>
      </c>
      <c r="FP86" s="348">
        <f t="shared" si="3174"/>
        <v>8730.041466203611</v>
      </c>
      <c r="FQ86" s="348">
        <f t="shared" si="3174"/>
        <v>9275.6690578413363</v>
      </c>
      <c r="FR86" s="348">
        <f t="shared" si="3174"/>
        <v>9821.2966494790617</v>
      </c>
      <c r="FS86" s="348">
        <f t="shared" si="3174"/>
        <v>10366.924241116789</v>
      </c>
      <c r="FT86" s="348">
        <f t="shared" si="3174"/>
        <v>10912.551832754514</v>
      </c>
      <c r="FU86" s="348">
        <f t="shared" si="3174"/>
        <v>11458.17942439224</v>
      </c>
      <c r="FV86" s="348">
        <f t="shared" si="3174"/>
        <v>12003.807016029965</v>
      </c>
      <c r="FW86" s="348">
        <f t="shared" si="3174"/>
        <v>12549.43460766769</v>
      </c>
      <c r="FX86" s="348">
        <f t="shared" si="3174"/>
        <v>13095.062199305416</v>
      </c>
      <c r="FY86" s="348">
        <f t="shared" si="3174"/>
        <v>13640.689790943143</v>
      </c>
      <c r="FZ86" s="348">
        <f t="shared" si="3174"/>
        <v>14186.317382580868</v>
      </c>
      <c r="GA86" s="348">
        <f t="shared" si="3174"/>
        <v>14731.944974218593</v>
      </c>
      <c r="GB86" s="348">
        <f t="shared" si="3174"/>
        <v>15277.572565856319</v>
      </c>
      <c r="GC86" s="348">
        <f t="shared" si="3174"/>
        <v>15823.200157494044</v>
      </c>
      <c r="GD86" s="348">
        <f t="shared" si="3174"/>
        <v>16368.827749131771</v>
      </c>
      <c r="GE86" s="347">
        <f t="shared" ref="GE86:HI86" si="3175">+$AI$86*GE6</f>
        <v>560.37694016700607</v>
      </c>
      <c r="GF86" s="348">
        <f t="shared" si="3175"/>
        <v>1120.7538803340121</v>
      </c>
      <c r="GG86" s="348">
        <f t="shared" si="3175"/>
        <v>1681.1308205010182</v>
      </c>
      <c r="GH86" s="348">
        <f t="shared" si="3175"/>
        <v>2241.5077606680243</v>
      </c>
      <c r="GI86" s="348">
        <f t="shared" si="3175"/>
        <v>2801.8847008350303</v>
      </c>
      <c r="GJ86" s="348">
        <f t="shared" si="3175"/>
        <v>3362.2616410020364</v>
      </c>
      <c r="GK86" s="348">
        <f t="shared" si="3175"/>
        <v>3922.6385811690425</v>
      </c>
      <c r="GL86" s="348">
        <f t="shared" si="3175"/>
        <v>4483.0155213360486</v>
      </c>
      <c r="GM86" s="348">
        <f t="shared" si="3175"/>
        <v>5043.3924615030546</v>
      </c>
      <c r="GN86" s="348">
        <f t="shared" si="3175"/>
        <v>5603.7694016700607</v>
      </c>
      <c r="GO86" s="348">
        <f t="shared" si="3175"/>
        <v>6164.1463418370668</v>
      </c>
      <c r="GP86" s="348">
        <f t="shared" si="3175"/>
        <v>6724.5232820040728</v>
      </c>
      <c r="GQ86" s="348">
        <f t="shared" si="3175"/>
        <v>7284.9002221710789</v>
      </c>
      <c r="GR86" s="348">
        <f t="shared" si="3175"/>
        <v>7845.277162338085</v>
      </c>
      <c r="GS86" s="348">
        <f t="shared" si="3175"/>
        <v>8405.6541025050901</v>
      </c>
      <c r="GT86" s="348">
        <f t="shared" si="3175"/>
        <v>8966.0310426720971</v>
      </c>
      <c r="GU86" s="348">
        <f t="shared" si="3175"/>
        <v>9526.4079828391041</v>
      </c>
      <c r="GV86" s="348">
        <f t="shared" si="3175"/>
        <v>10086.784923006109</v>
      </c>
      <c r="GW86" s="348">
        <f t="shared" si="3175"/>
        <v>10647.161863173114</v>
      </c>
      <c r="GX86" s="348">
        <f t="shared" si="3175"/>
        <v>11207.538803340121</v>
      </c>
      <c r="GY86" s="348">
        <f t="shared" si="3175"/>
        <v>11767.915743507128</v>
      </c>
      <c r="GZ86" s="348">
        <f t="shared" si="3175"/>
        <v>12328.292683674134</v>
      </c>
      <c r="HA86" s="348">
        <f t="shared" si="3175"/>
        <v>12888.669623841139</v>
      </c>
      <c r="HB86" s="348">
        <f t="shared" si="3175"/>
        <v>13449.046564008146</v>
      </c>
      <c r="HC86" s="348">
        <f t="shared" si="3175"/>
        <v>14009.423504175153</v>
      </c>
      <c r="HD86" s="348">
        <f t="shared" si="3175"/>
        <v>14569.800444342158</v>
      </c>
      <c r="HE86" s="348">
        <f t="shared" si="3175"/>
        <v>15130.177384509163</v>
      </c>
      <c r="HF86" s="348">
        <f t="shared" si="3175"/>
        <v>15690.55432467617</v>
      </c>
      <c r="HG86" s="348">
        <f t="shared" si="3175"/>
        <v>16250.931264843177</v>
      </c>
      <c r="HH86" s="348">
        <f t="shared" si="3175"/>
        <v>16811.30820501018</v>
      </c>
      <c r="HI86" s="349">
        <f t="shared" si="3175"/>
        <v>17371.685145177187</v>
      </c>
      <c r="HJ86" s="347">
        <f t="shared" ref="HJ86:IM86" si="3176">+$AJ$86*HJ6</f>
        <v>848.21758801698127</v>
      </c>
      <c r="HK86" s="348">
        <f t="shared" si="3176"/>
        <v>1696.4351760339625</v>
      </c>
      <c r="HL86" s="348">
        <f t="shared" si="3176"/>
        <v>2544.6527640509439</v>
      </c>
      <c r="HM86" s="348">
        <f t="shared" si="3176"/>
        <v>3392.8703520679251</v>
      </c>
      <c r="HN86" s="348">
        <f t="shared" si="3176"/>
        <v>4241.0879400849062</v>
      </c>
      <c r="HO86" s="348">
        <f t="shared" si="3176"/>
        <v>5089.3055281018878</v>
      </c>
      <c r="HP86" s="348">
        <f t="shared" si="3176"/>
        <v>5937.5231161188685</v>
      </c>
      <c r="HQ86" s="348">
        <f t="shared" si="3176"/>
        <v>6785.7407041358501</v>
      </c>
      <c r="HR86" s="348">
        <f t="shared" si="3176"/>
        <v>7633.9582921528317</v>
      </c>
      <c r="HS86" s="348">
        <f t="shared" si="3176"/>
        <v>8482.1758801698124</v>
      </c>
      <c r="HT86" s="348">
        <f t="shared" si="3176"/>
        <v>9330.3934681867941</v>
      </c>
      <c r="HU86" s="348">
        <f t="shared" si="3176"/>
        <v>10178.611056203776</v>
      </c>
      <c r="HV86" s="348">
        <f t="shared" si="3176"/>
        <v>11026.828644220757</v>
      </c>
      <c r="HW86" s="348">
        <f t="shared" si="3176"/>
        <v>11875.046232237737</v>
      </c>
      <c r="HX86" s="348">
        <f t="shared" si="3176"/>
        <v>12723.263820254719</v>
      </c>
      <c r="HY86" s="348">
        <f t="shared" si="3176"/>
        <v>13571.4814082717</v>
      </c>
      <c r="HZ86" s="348">
        <f t="shared" si="3176"/>
        <v>14419.698996288682</v>
      </c>
      <c r="IA86" s="348">
        <f t="shared" si="3176"/>
        <v>15267.916584305663</v>
      </c>
      <c r="IB86" s="348">
        <f t="shared" si="3176"/>
        <v>16116.134172322643</v>
      </c>
      <c r="IC86" s="348">
        <f t="shared" si="3176"/>
        <v>16964.351760339625</v>
      </c>
      <c r="ID86" s="348">
        <f t="shared" si="3176"/>
        <v>17812.569348356606</v>
      </c>
      <c r="IE86" s="348">
        <f t="shared" si="3176"/>
        <v>18660.786936373588</v>
      </c>
      <c r="IF86" s="348">
        <f t="shared" si="3176"/>
        <v>19509.00452439057</v>
      </c>
      <c r="IG86" s="348">
        <f t="shared" si="3176"/>
        <v>20357.222112407551</v>
      </c>
      <c r="IH86" s="348">
        <f t="shared" si="3176"/>
        <v>21205.439700424533</v>
      </c>
      <c r="II86" s="348">
        <f t="shared" si="3176"/>
        <v>22053.657288441515</v>
      </c>
      <c r="IJ86" s="348">
        <f t="shared" si="3176"/>
        <v>22901.874876458493</v>
      </c>
      <c r="IK86" s="348">
        <f t="shared" si="3176"/>
        <v>23750.092464475474</v>
      </c>
      <c r="IL86" s="348">
        <f t="shared" si="3176"/>
        <v>24598.310052492456</v>
      </c>
      <c r="IM86" s="348">
        <f t="shared" si="3176"/>
        <v>25446.527640509437</v>
      </c>
      <c r="IN86" s="347">
        <f t="shared" ref="IN86:JR86" si="3177">+$AK$86*IN6</f>
        <v>765.70453100364534</v>
      </c>
      <c r="IO86" s="348">
        <f t="shared" si="3177"/>
        <v>1531.4090620072907</v>
      </c>
      <c r="IP86" s="348">
        <f t="shared" si="3177"/>
        <v>2297.1135930109358</v>
      </c>
      <c r="IQ86" s="348">
        <f t="shared" si="3177"/>
        <v>3062.8181240145814</v>
      </c>
      <c r="IR86" s="348">
        <f t="shared" si="3177"/>
        <v>3828.5226550182269</v>
      </c>
      <c r="IS86" s="348">
        <f t="shared" si="3177"/>
        <v>4594.2271860218716</v>
      </c>
      <c r="IT86" s="348">
        <f t="shared" si="3177"/>
        <v>5359.9317170255172</v>
      </c>
      <c r="IU86" s="348">
        <f t="shared" si="3177"/>
        <v>6125.6362480291627</v>
      </c>
      <c r="IV86" s="348">
        <f t="shared" si="3177"/>
        <v>6891.3407790328083</v>
      </c>
      <c r="IW86" s="348">
        <f t="shared" si="3177"/>
        <v>7657.0453100364539</v>
      </c>
      <c r="IX86" s="348">
        <f t="shared" si="3177"/>
        <v>8422.7498410400985</v>
      </c>
      <c r="IY86" s="348">
        <f t="shared" si="3177"/>
        <v>9188.4543720437432</v>
      </c>
      <c r="IZ86" s="348">
        <f t="shared" si="3177"/>
        <v>9954.1589030473897</v>
      </c>
      <c r="JA86" s="348">
        <f t="shared" si="3177"/>
        <v>10719.863434051034</v>
      </c>
      <c r="JB86" s="348">
        <f t="shared" si="3177"/>
        <v>11485.567965054681</v>
      </c>
      <c r="JC86" s="348">
        <f t="shared" si="3177"/>
        <v>12251.272496058325</v>
      </c>
      <c r="JD86" s="348">
        <f t="shared" si="3177"/>
        <v>13016.97702706197</v>
      </c>
      <c r="JE86" s="348">
        <f t="shared" si="3177"/>
        <v>13782.681558065617</v>
      </c>
      <c r="JF86" s="348">
        <f t="shared" si="3177"/>
        <v>14548.386089069261</v>
      </c>
      <c r="JG86" s="348">
        <f t="shared" si="3177"/>
        <v>15314.090620072908</v>
      </c>
      <c r="JH86" s="348">
        <f t="shared" si="3177"/>
        <v>16079.795151076552</v>
      </c>
      <c r="JI86" s="348">
        <f t="shared" si="3177"/>
        <v>16845.499682080197</v>
      </c>
      <c r="JJ86" s="348">
        <f t="shared" si="3177"/>
        <v>17611.204213083842</v>
      </c>
      <c r="JK86" s="348">
        <f t="shared" si="3177"/>
        <v>18376.908744087486</v>
      </c>
      <c r="JL86" s="348">
        <f t="shared" si="3177"/>
        <v>19142.613275091135</v>
      </c>
      <c r="JM86" s="348">
        <f t="shared" si="3177"/>
        <v>19908.317806094779</v>
      </c>
      <c r="JN86" s="348">
        <f t="shared" si="3177"/>
        <v>20674.022337098424</v>
      </c>
      <c r="JO86" s="348">
        <f t="shared" si="3177"/>
        <v>21439.726868102069</v>
      </c>
      <c r="JP86" s="348">
        <f t="shared" si="3177"/>
        <v>22205.431399105713</v>
      </c>
      <c r="JQ86" s="348">
        <f t="shared" si="3177"/>
        <v>22971.135930109362</v>
      </c>
      <c r="JR86" s="349">
        <f t="shared" si="3177"/>
        <v>23736.840461113006</v>
      </c>
      <c r="JS86" s="347">
        <f t="shared" ref="JS86:KW86" si="3178">+$AL$86*JS6</f>
        <v>772.0745629935775</v>
      </c>
      <c r="JT86" s="348">
        <f t="shared" si="3178"/>
        <v>1544.149125987155</v>
      </c>
      <c r="JU86" s="348">
        <f t="shared" si="3178"/>
        <v>2316.2236889807327</v>
      </c>
      <c r="JV86" s="348">
        <f t="shared" si="3178"/>
        <v>3088.29825197431</v>
      </c>
      <c r="JW86" s="348">
        <f t="shared" si="3178"/>
        <v>3860.3728149678873</v>
      </c>
      <c r="JX86" s="348">
        <f t="shared" si="3178"/>
        <v>4632.4473779614655</v>
      </c>
      <c r="JY86" s="348">
        <f t="shared" si="3178"/>
        <v>5404.5219409550427</v>
      </c>
      <c r="JZ86" s="348">
        <f t="shared" si="3178"/>
        <v>6176.59650394862</v>
      </c>
      <c r="KA86" s="348">
        <f t="shared" si="3178"/>
        <v>6948.6710669421973</v>
      </c>
      <c r="KB86" s="348">
        <f t="shared" si="3178"/>
        <v>7720.7456299357746</v>
      </c>
      <c r="KC86" s="348">
        <f t="shared" si="3178"/>
        <v>8492.8201929293518</v>
      </c>
      <c r="KD86" s="348">
        <f t="shared" si="3178"/>
        <v>9264.8947559229309</v>
      </c>
      <c r="KE86" s="348">
        <f t="shared" si="3178"/>
        <v>10036.969318916508</v>
      </c>
      <c r="KF86" s="348">
        <f t="shared" si="3178"/>
        <v>10809.043881910085</v>
      </c>
      <c r="KG86" s="348">
        <f t="shared" si="3178"/>
        <v>11581.118444903663</v>
      </c>
      <c r="KH86" s="348">
        <f t="shared" si="3178"/>
        <v>12353.19300789724</v>
      </c>
      <c r="KI86" s="348">
        <f t="shared" si="3178"/>
        <v>13125.267570890817</v>
      </c>
      <c r="KJ86" s="348">
        <f t="shared" si="3178"/>
        <v>13897.342133884395</v>
      </c>
      <c r="KK86" s="348">
        <f t="shared" si="3178"/>
        <v>14669.416696877972</v>
      </c>
      <c r="KL86" s="348">
        <f t="shared" si="3178"/>
        <v>15441.491259871549</v>
      </c>
      <c r="KM86" s="348">
        <f t="shared" si="3178"/>
        <v>16213.565822865128</v>
      </c>
      <c r="KN86" s="348">
        <f t="shared" si="3178"/>
        <v>16985.640385858704</v>
      </c>
      <c r="KO86" s="348">
        <f t="shared" si="3178"/>
        <v>17757.714948852281</v>
      </c>
      <c r="KP86" s="348">
        <f t="shared" si="3178"/>
        <v>18529.789511845862</v>
      </c>
      <c r="KQ86" s="348">
        <f t="shared" si="3178"/>
        <v>19301.864074839439</v>
      </c>
      <c r="KR86" s="348">
        <f t="shared" si="3178"/>
        <v>20073.938637833016</v>
      </c>
      <c r="KS86" s="348">
        <f t="shared" si="3178"/>
        <v>20846.013200826594</v>
      </c>
      <c r="KT86" s="348">
        <f t="shared" si="3178"/>
        <v>21618.087763820171</v>
      </c>
      <c r="KU86" s="348">
        <f t="shared" si="3178"/>
        <v>22390.162326813748</v>
      </c>
      <c r="KV86" s="348">
        <f t="shared" si="3178"/>
        <v>23162.236889807325</v>
      </c>
      <c r="KW86" s="349">
        <f t="shared" si="3178"/>
        <v>23934.311452800903</v>
      </c>
      <c r="KX86" s="347">
        <f t="shared" ref="KX86:MA86" si="3179">+$AM$86*KX6</f>
        <v>900.69797504901896</v>
      </c>
      <c r="KY86" s="348">
        <f t="shared" si="3179"/>
        <v>1801.3959500980379</v>
      </c>
      <c r="KZ86" s="348">
        <f t="shared" si="3179"/>
        <v>2702.0939251470568</v>
      </c>
      <c r="LA86" s="348">
        <f t="shared" si="3179"/>
        <v>3602.7919001960759</v>
      </c>
      <c r="LB86" s="348">
        <f t="shared" si="3179"/>
        <v>4503.4898752450945</v>
      </c>
      <c r="LC86" s="348">
        <f t="shared" si="3179"/>
        <v>5404.1878502941136</v>
      </c>
      <c r="LD86" s="348">
        <f t="shared" si="3179"/>
        <v>6304.8858253431326</v>
      </c>
      <c r="LE86" s="348">
        <f t="shared" si="3179"/>
        <v>7205.5838003921517</v>
      </c>
      <c r="LF86" s="348">
        <f t="shared" si="3179"/>
        <v>8106.2817754411708</v>
      </c>
      <c r="LG86" s="348">
        <f t="shared" si="3179"/>
        <v>9006.979750490189</v>
      </c>
      <c r="LH86" s="348">
        <f t="shared" si="3179"/>
        <v>9907.677725539208</v>
      </c>
      <c r="LI86" s="348">
        <f t="shared" si="3179"/>
        <v>10808.375700588227</v>
      </c>
      <c r="LJ86" s="348">
        <f t="shared" si="3179"/>
        <v>11709.073675637246</v>
      </c>
      <c r="LK86" s="348">
        <f t="shared" si="3179"/>
        <v>12609.771650686265</v>
      </c>
      <c r="LL86" s="348">
        <f t="shared" si="3179"/>
        <v>13510.469625735284</v>
      </c>
      <c r="LM86" s="348">
        <f t="shared" si="3179"/>
        <v>14411.167600784303</v>
      </c>
      <c r="LN86" s="348">
        <f t="shared" si="3179"/>
        <v>15311.865575833323</v>
      </c>
      <c r="LO86" s="348">
        <f t="shared" si="3179"/>
        <v>16212.563550882342</v>
      </c>
      <c r="LP86" s="348">
        <f t="shared" si="3179"/>
        <v>17113.261525931361</v>
      </c>
      <c r="LQ86" s="348">
        <f t="shared" si="3179"/>
        <v>18013.959500980378</v>
      </c>
      <c r="LR86" s="348">
        <f t="shared" si="3179"/>
        <v>18914.657476029399</v>
      </c>
      <c r="LS86" s="348">
        <f t="shared" si="3179"/>
        <v>19815.355451078416</v>
      </c>
      <c r="LT86" s="348">
        <f t="shared" si="3179"/>
        <v>20716.053426127437</v>
      </c>
      <c r="LU86" s="348">
        <f t="shared" si="3179"/>
        <v>21616.751401176454</v>
      </c>
      <c r="LV86" s="348">
        <f t="shared" si="3179"/>
        <v>22517.449376225475</v>
      </c>
      <c r="LW86" s="348">
        <f t="shared" si="3179"/>
        <v>23418.147351274492</v>
      </c>
      <c r="LX86" s="348">
        <f t="shared" si="3179"/>
        <v>24318.845326323513</v>
      </c>
      <c r="LY86" s="348">
        <f t="shared" si="3179"/>
        <v>25219.543301372531</v>
      </c>
      <c r="LZ86" s="348">
        <f t="shared" si="3179"/>
        <v>26120.241276421551</v>
      </c>
      <c r="MA86" s="348">
        <f t="shared" si="3179"/>
        <v>27020.939251470569</v>
      </c>
      <c r="MB86" s="347">
        <f t="shared" ref="MB86:NF86" si="3180">+$AN$86*MB6</f>
        <v>896.09185115612013</v>
      </c>
      <c r="MC86" s="348">
        <f t="shared" si="3180"/>
        <v>1792.1837023122403</v>
      </c>
      <c r="MD86" s="348">
        <f t="shared" si="3180"/>
        <v>2688.2755534683602</v>
      </c>
      <c r="ME86" s="348">
        <f t="shared" si="3180"/>
        <v>3584.3674046244805</v>
      </c>
      <c r="MF86" s="348">
        <f t="shared" si="3180"/>
        <v>4480.4592557806009</v>
      </c>
      <c r="MG86" s="348">
        <f t="shared" si="3180"/>
        <v>5376.5511069367203</v>
      </c>
      <c r="MH86" s="348">
        <f t="shared" si="3180"/>
        <v>6272.6429580928407</v>
      </c>
      <c r="MI86" s="348">
        <f t="shared" si="3180"/>
        <v>7168.734809248961</v>
      </c>
      <c r="MJ86" s="348">
        <f t="shared" si="3180"/>
        <v>8064.8266604050814</v>
      </c>
      <c r="MK86" s="348">
        <f t="shared" si="3180"/>
        <v>8960.9185115612017</v>
      </c>
      <c r="ML86" s="348">
        <f t="shared" si="3180"/>
        <v>9857.0103627173212</v>
      </c>
      <c r="MM86" s="348">
        <f t="shared" si="3180"/>
        <v>10753.102213873441</v>
      </c>
      <c r="MN86" s="348">
        <f t="shared" si="3180"/>
        <v>11649.194065029562</v>
      </c>
      <c r="MO86" s="348">
        <f t="shared" si="3180"/>
        <v>12545.285916185681</v>
      </c>
      <c r="MP86" s="348">
        <f t="shared" si="3180"/>
        <v>13441.377767341803</v>
      </c>
      <c r="MQ86" s="348">
        <f t="shared" si="3180"/>
        <v>14337.469618497922</v>
      </c>
      <c r="MR86" s="348">
        <f t="shared" si="3180"/>
        <v>15233.561469654042</v>
      </c>
      <c r="MS86" s="348">
        <f t="shared" si="3180"/>
        <v>16129.653320810163</v>
      </c>
      <c r="MT86" s="348">
        <f t="shared" si="3180"/>
        <v>17025.745171966282</v>
      </c>
      <c r="MU86" s="348">
        <f t="shared" si="3180"/>
        <v>17921.837023122403</v>
      </c>
      <c r="MV86" s="348">
        <f t="shared" si="3180"/>
        <v>18817.928874278521</v>
      </c>
      <c r="MW86" s="348">
        <f t="shared" si="3180"/>
        <v>19714.020725434642</v>
      </c>
      <c r="MX86" s="348">
        <f t="shared" si="3180"/>
        <v>20610.112576590764</v>
      </c>
      <c r="MY86" s="348">
        <f t="shared" si="3180"/>
        <v>21506.204427746881</v>
      </c>
      <c r="MZ86" s="348">
        <f t="shared" si="3180"/>
        <v>22402.296278903003</v>
      </c>
      <c r="NA86" s="348">
        <f t="shared" si="3180"/>
        <v>23298.388130059124</v>
      </c>
      <c r="NB86" s="348">
        <f t="shared" si="3180"/>
        <v>24194.479981215245</v>
      </c>
      <c r="NC86" s="348">
        <f t="shared" si="3180"/>
        <v>25090.571832371363</v>
      </c>
      <c r="ND86" s="348">
        <f t="shared" si="3180"/>
        <v>25986.663683527484</v>
      </c>
      <c r="NE86" s="348">
        <f t="shared" si="3180"/>
        <v>26882.755534683605</v>
      </c>
      <c r="NF86" s="348">
        <f t="shared" si="3180"/>
        <v>27778.847385839723</v>
      </c>
      <c r="NG86" s="347">
        <f t="shared" ref="NG86:OP86" si="3181">+$AO$86*NG6</f>
        <v>891.06470082962869</v>
      </c>
      <c r="NH86" s="348">
        <f t="shared" si="3181"/>
        <v>1782.1294016592574</v>
      </c>
      <c r="NI86" s="348">
        <f t="shared" si="3181"/>
        <v>2673.1941024888861</v>
      </c>
      <c r="NJ86" s="348">
        <f t="shared" si="3181"/>
        <v>3564.2588033185148</v>
      </c>
      <c r="NK86" s="348">
        <f t="shared" si="3181"/>
        <v>4455.3235041481439</v>
      </c>
      <c r="NL86" s="348">
        <f t="shared" si="3181"/>
        <v>5346.3882049777721</v>
      </c>
      <c r="NM86" s="348">
        <f t="shared" si="3181"/>
        <v>6237.4529058074004</v>
      </c>
      <c r="NN86" s="348">
        <f t="shared" si="3181"/>
        <v>7128.5176066370295</v>
      </c>
      <c r="NO86" s="348">
        <f t="shared" si="3181"/>
        <v>8019.5823074666587</v>
      </c>
      <c r="NP86" s="348">
        <f t="shared" si="3181"/>
        <v>8910.6470082962878</v>
      </c>
      <c r="NQ86" s="348">
        <f t="shared" si="3181"/>
        <v>9801.7117091259151</v>
      </c>
      <c r="NR86" s="348">
        <f t="shared" si="3181"/>
        <v>10692.776409955544</v>
      </c>
      <c r="NS86" s="348">
        <f t="shared" si="3181"/>
        <v>11583.841110785173</v>
      </c>
      <c r="NT86" s="348">
        <f t="shared" si="3181"/>
        <v>12474.905811614801</v>
      </c>
      <c r="NU86" s="348">
        <f t="shared" si="3181"/>
        <v>13365.97051244443</v>
      </c>
      <c r="NV86" s="348">
        <f t="shared" si="3181"/>
        <v>14257.035213274059</v>
      </c>
      <c r="NW86" s="348">
        <f t="shared" si="3181"/>
        <v>15148.099914103688</v>
      </c>
      <c r="NX86" s="348">
        <f t="shared" si="3181"/>
        <v>16039.164614933317</v>
      </c>
      <c r="NY86" s="348">
        <f t="shared" si="3181"/>
        <v>16930.229315762946</v>
      </c>
      <c r="NZ86" s="348">
        <f t="shared" si="3181"/>
        <v>17821.294016592576</v>
      </c>
      <c r="OA86" s="348">
        <f t="shared" si="3181"/>
        <v>18712.358717422201</v>
      </c>
      <c r="OB86" s="348">
        <f t="shared" si="3181"/>
        <v>19603.42341825183</v>
      </c>
      <c r="OC86" s="348">
        <f t="shared" si="3181"/>
        <v>20494.488119081459</v>
      </c>
      <c r="OD86" s="348">
        <f t="shared" si="3181"/>
        <v>21385.552819911089</v>
      </c>
      <c r="OE86" s="348">
        <f t="shared" si="3181"/>
        <v>22276.617520740718</v>
      </c>
      <c r="OF86" s="348">
        <f t="shared" si="3181"/>
        <v>23167.682221570347</v>
      </c>
      <c r="OG86" s="348">
        <f t="shared" si="3181"/>
        <v>24058.746922399976</v>
      </c>
      <c r="OH86" s="348">
        <f t="shared" si="3181"/>
        <v>24949.811623229602</v>
      </c>
      <c r="OI86" s="348">
        <f t="shared" si="3181"/>
        <v>25840.876324059231</v>
      </c>
      <c r="OJ86" s="348">
        <f t="shared" si="3181"/>
        <v>26731.94102488886</v>
      </c>
      <c r="OK86" s="348">
        <f t="shared" si="3181"/>
        <v>27623.005725718489</v>
      </c>
      <c r="OL86" s="348">
        <f t="shared" si="3181"/>
        <v>28514.070426548118</v>
      </c>
      <c r="OM86" s="348">
        <f t="shared" si="3181"/>
        <v>29405.135127377747</v>
      </c>
      <c r="ON86" s="348">
        <f t="shared" si="3181"/>
        <v>30296.199828207376</v>
      </c>
      <c r="OO86" s="348">
        <f t="shared" si="3181"/>
        <v>31187.264529037006</v>
      </c>
      <c r="OP86" s="349">
        <f t="shared" si="3181"/>
        <v>32078.329229866635</v>
      </c>
      <c r="OQ86" s="348"/>
      <c r="OR86" s="348"/>
      <c r="OS86" s="348"/>
      <c r="OT86" s="348"/>
      <c r="OU86" s="348"/>
      <c r="OV86" s="348"/>
      <c r="OW86" s="348"/>
      <c r="OX86" s="348"/>
      <c r="OY86" s="348"/>
      <c r="OZ86" s="348"/>
      <c r="PA86" s="348"/>
      <c r="PB86" s="348"/>
      <c r="PC86" s="348"/>
      <c r="PD86" s="348"/>
      <c r="PE86" s="348"/>
      <c r="PF86" s="348"/>
      <c r="PG86" s="348"/>
      <c r="PH86" s="348"/>
      <c r="PI86" s="348"/>
      <c r="PJ86" s="348"/>
      <c r="PK86" s="348"/>
      <c r="PL86" s="348"/>
      <c r="PM86" s="348"/>
      <c r="PN86" s="348"/>
      <c r="PO86" s="348"/>
      <c r="PP86" s="348"/>
      <c r="PQ86" s="348"/>
      <c r="PR86" s="348"/>
      <c r="PS86" s="348"/>
      <c r="PT86" s="348"/>
      <c r="PU86" s="348"/>
      <c r="PV86" s="348"/>
      <c r="PW86" s="348"/>
      <c r="PX86" s="348"/>
      <c r="PY86" s="348"/>
      <c r="PZ86" s="348"/>
      <c r="QA86" s="348"/>
      <c r="QB86" s="348"/>
      <c r="QC86" s="348"/>
      <c r="QD86" s="348"/>
      <c r="QE86" s="348"/>
      <c r="QF86" s="348"/>
      <c r="QG86" s="348"/>
      <c r="QH86" s="348"/>
      <c r="QI86" s="348"/>
      <c r="QJ86" s="348"/>
      <c r="QK86" s="348"/>
      <c r="QL86" s="348"/>
      <c r="QM86" s="348"/>
      <c r="QN86" s="348"/>
      <c r="QO86" s="348"/>
      <c r="QP86" s="348"/>
      <c r="QQ86" s="348"/>
      <c r="QR86" s="348"/>
      <c r="QS86" s="348"/>
      <c r="QT86" s="348"/>
      <c r="QU86" s="348"/>
      <c r="QV86" s="348"/>
      <c r="QW86" s="348"/>
      <c r="QX86" s="348"/>
      <c r="QY86" s="348"/>
      <c r="QZ86" s="348"/>
      <c r="RA86" s="348"/>
      <c r="RB86" s="348"/>
      <c r="RC86" s="348"/>
      <c r="RD86" s="348"/>
      <c r="RE86" s="348"/>
      <c r="RF86" s="348"/>
      <c r="RG86" s="348"/>
      <c r="RH86" s="348"/>
      <c r="RI86" s="348"/>
      <c r="RJ86" s="348"/>
      <c r="RK86" s="348"/>
      <c r="RL86" s="348"/>
      <c r="RM86" s="348"/>
      <c r="RN86" s="348"/>
      <c r="RO86" s="348"/>
      <c r="RP86" s="348"/>
      <c r="RQ86" s="348"/>
      <c r="RR86" s="348"/>
      <c r="RS86" s="348"/>
      <c r="RT86" s="348"/>
      <c r="RU86" s="348"/>
      <c r="RV86" s="348"/>
      <c r="RW86" s="348"/>
      <c r="RX86" s="348"/>
      <c r="RY86" s="348"/>
      <c r="RZ86" s="348"/>
      <c r="SA86" s="348"/>
      <c r="SB86" s="348"/>
      <c r="SC86" s="348"/>
      <c r="SD86" s="348"/>
      <c r="SE86" s="348"/>
      <c r="SF86" s="348"/>
      <c r="SG86" s="348"/>
      <c r="SH86" s="348"/>
      <c r="SI86" s="348"/>
      <c r="SJ86" s="348"/>
      <c r="SK86" s="348"/>
      <c r="SL86" s="348"/>
      <c r="SM86" s="348"/>
      <c r="SN86" s="348"/>
      <c r="SO86" s="348"/>
      <c r="SP86" s="348"/>
      <c r="SQ86" s="348"/>
      <c r="SR86" s="348"/>
      <c r="SS86" s="348"/>
      <c r="ST86" s="348"/>
      <c r="SU86" s="348"/>
      <c r="SV86" s="348"/>
      <c r="SW86" s="348"/>
      <c r="SX86" s="348"/>
      <c r="SY86" s="348"/>
      <c r="SZ86" s="348"/>
      <c r="TA86" s="348"/>
      <c r="TB86" s="348"/>
      <c r="TC86" s="348"/>
      <c r="TD86" s="348"/>
      <c r="TE86" s="348"/>
      <c r="TF86" s="348"/>
      <c r="TG86" s="348"/>
      <c r="TH86" s="348"/>
      <c r="TI86" s="348"/>
      <c r="TJ86" s="348"/>
      <c r="TK86" s="348"/>
      <c r="TL86" s="348"/>
      <c r="TM86" s="348"/>
      <c r="TN86" s="348"/>
      <c r="TO86" s="348"/>
      <c r="TP86" s="348"/>
      <c r="TQ86" s="348"/>
      <c r="TR86" s="348"/>
      <c r="TS86" s="348"/>
      <c r="TT86" s="348"/>
      <c r="TU86" s="348"/>
      <c r="TV86" s="348"/>
      <c r="TW86" s="348"/>
      <c r="TX86" s="348"/>
      <c r="TY86" s="348"/>
      <c r="TZ86" s="348"/>
      <c r="UA86" s="348"/>
      <c r="UB86" s="348"/>
      <c r="UC86" s="348"/>
      <c r="UD86" s="348"/>
      <c r="UE86" s="348"/>
      <c r="UF86" s="348"/>
      <c r="UG86" s="348"/>
      <c r="UH86" s="348"/>
      <c r="UI86" s="348"/>
      <c r="UJ86" s="348"/>
      <c r="UK86" s="348"/>
      <c r="UL86" s="348"/>
      <c r="UM86" s="348"/>
      <c r="UN86" s="348"/>
      <c r="UO86" s="348"/>
      <c r="UP86" s="348"/>
      <c r="UQ86" s="348"/>
      <c r="UR86" s="348"/>
      <c r="US86" s="348"/>
      <c r="UT86" s="348"/>
      <c r="UU86" s="348"/>
      <c r="UV86" s="348"/>
      <c r="UW86" s="348"/>
      <c r="UX86" s="348"/>
      <c r="UY86" s="348"/>
      <c r="UZ86" s="348"/>
      <c r="VA86" s="348"/>
      <c r="VB86" s="348"/>
      <c r="VC86" s="348"/>
      <c r="VD86" s="348"/>
      <c r="VE86" s="348"/>
      <c r="VF86" s="348"/>
      <c r="VG86" s="348"/>
      <c r="VH86" s="348"/>
      <c r="VI86" s="348"/>
      <c r="VJ86" s="348"/>
      <c r="VK86" s="348"/>
      <c r="VL86" s="348"/>
      <c r="VM86" s="348"/>
      <c r="VN86" s="348"/>
      <c r="VO86" s="348"/>
      <c r="VP86" s="348"/>
      <c r="VQ86" s="348"/>
      <c r="VR86" s="348"/>
      <c r="VS86" s="348"/>
      <c r="VT86" s="348"/>
      <c r="VU86" s="348"/>
      <c r="VV86" s="348"/>
      <c r="VW86" s="348"/>
      <c r="VX86" s="348"/>
      <c r="VY86" s="348"/>
      <c r="VZ86" s="348"/>
      <c r="WA86" s="348"/>
      <c r="WB86" s="348"/>
      <c r="WC86" s="348"/>
      <c r="WD86" s="348"/>
      <c r="WE86" s="348"/>
      <c r="WF86" s="348"/>
      <c r="WG86" s="348"/>
      <c r="WH86" s="348"/>
      <c r="WI86" s="348"/>
      <c r="WJ86" s="348"/>
      <c r="WK86" s="348"/>
      <c r="WL86" s="348"/>
      <c r="WM86" s="348"/>
      <c r="WN86" s="348"/>
      <c r="WO86" s="348"/>
      <c r="WP86" s="348"/>
      <c r="WQ86" s="348"/>
      <c r="WR86" s="348"/>
      <c r="WS86" s="348"/>
      <c r="WT86" s="348"/>
      <c r="WU86" s="348"/>
      <c r="WV86" s="348"/>
      <c r="WW86" s="348"/>
      <c r="WX86" s="348"/>
      <c r="WY86" s="348"/>
      <c r="WZ86" s="348"/>
      <c r="XA86" s="348"/>
      <c r="XB86" s="348"/>
      <c r="XC86" s="348"/>
      <c r="XD86" s="348"/>
      <c r="XE86" s="348"/>
      <c r="XF86" s="348"/>
      <c r="XG86" s="348"/>
      <c r="XH86" s="348"/>
      <c r="XI86" s="348"/>
      <c r="XJ86" s="348"/>
      <c r="XK86" s="348"/>
      <c r="XL86" s="348"/>
      <c r="XM86" s="348"/>
      <c r="XN86" s="348"/>
      <c r="XO86" s="348"/>
      <c r="XP86" s="348"/>
      <c r="XQ86" s="348"/>
      <c r="XR86" s="348"/>
      <c r="XS86" s="348"/>
      <c r="XT86" s="348"/>
      <c r="XU86" s="348"/>
      <c r="XV86" s="348"/>
      <c r="XW86" s="348"/>
      <c r="XX86" s="348"/>
      <c r="XY86" s="348"/>
      <c r="XZ86" s="348"/>
      <c r="YA86" s="348"/>
      <c r="YB86" s="348"/>
      <c r="YC86" s="348"/>
      <c r="YD86" s="348"/>
      <c r="YE86" s="348"/>
      <c r="YF86" s="348"/>
      <c r="YG86" s="348"/>
      <c r="YH86" s="348"/>
      <c r="YI86" s="348"/>
      <c r="YJ86" s="348"/>
      <c r="YK86" s="348"/>
      <c r="YL86" s="348"/>
      <c r="YM86" s="348"/>
      <c r="YN86" s="348"/>
      <c r="YO86" s="348"/>
      <c r="YP86" s="348"/>
      <c r="YQ86" s="348"/>
      <c r="YR86" s="348"/>
      <c r="YS86" s="348"/>
      <c r="YT86" s="348"/>
      <c r="YU86" s="348"/>
      <c r="YV86" s="348"/>
      <c r="YW86" s="348"/>
      <c r="YX86" s="348"/>
      <c r="YY86" s="348"/>
      <c r="YZ86" s="348"/>
      <c r="ZA86" s="348"/>
      <c r="ZB86" s="348"/>
      <c r="ZC86" s="348"/>
      <c r="ZD86" s="348"/>
      <c r="ZE86" s="348"/>
      <c r="ZF86" s="348"/>
      <c r="ZG86" s="348"/>
      <c r="ZH86" s="348"/>
      <c r="ZI86" s="348"/>
      <c r="ZJ86" s="348"/>
      <c r="ZK86" s="348"/>
      <c r="ZL86" s="348"/>
      <c r="ZM86" s="348"/>
      <c r="ZN86" s="348"/>
      <c r="ZO86" s="348"/>
      <c r="ZP86" s="348"/>
      <c r="ZQ86" s="348"/>
      <c r="ZR86" s="348"/>
      <c r="ZS86" s="348"/>
      <c r="ZT86" s="348"/>
      <c r="ZU86" s="348"/>
      <c r="ZV86" s="348"/>
      <c r="ZW86" s="348"/>
      <c r="ZX86" s="348"/>
      <c r="ZY86" s="348"/>
      <c r="ZZ86" s="348"/>
      <c r="AAA86" s="348"/>
      <c r="AAB86" s="348"/>
      <c r="AAC86" s="348"/>
      <c r="AAD86" s="348"/>
      <c r="AAE86" s="348"/>
      <c r="AAF86" s="348"/>
      <c r="AAG86" s="348"/>
      <c r="AAH86" s="348"/>
      <c r="AAI86" s="348"/>
      <c r="AAJ86" s="348"/>
      <c r="AAK86" s="348"/>
      <c r="AAL86" s="348"/>
      <c r="AAM86" s="348"/>
      <c r="AAN86" s="348"/>
      <c r="AAO86" s="348"/>
      <c r="AAP86" s="348"/>
      <c r="AAQ86" s="348"/>
      <c r="AAR86" s="348"/>
      <c r="AAS86" s="348"/>
      <c r="AAT86" s="348"/>
      <c r="AAU86" s="348"/>
      <c r="AAV86" s="348"/>
      <c r="AAW86" s="348"/>
      <c r="AAX86" s="348"/>
      <c r="AAY86" s="348"/>
      <c r="AAZ86" s="348"/>
      <c r="ABA86" s="348"/>
      <c r="ABB86" s="348"/>
      <c r="ABC86" s="348"/>
      <c r="ABD86" s="348"/>
      <c r="ABE86" s="348"/>
      <c r="ABF86" s="348"/>
      <c r="ABG86" s="348"/>
      <c r="ABH86" s="348"/>
      <c r="ABI86" s="348"/>
      <c r="ABJ86" s="348"/>
      <c r="ABK86" s="348"/>
      <c r="ABL86" s="348"/>
      <c r="ABM86" s="348"/>
      <c r="ABN86" s="348"/>
      <c r="ABO86" s="348"/>
      <c r="ABP86" s="348"/>
      <c r="ABQ86" s="348"/>
      <c r="ABR86" s="348"/>
      <c r="ABS86" s="348"/>
      <c r="ABT86" s="348"/>
      <c r="ABU86" s="348"/>
      <c r="ABV86" s="348"/>
      <c r="ABW86" s="348"/>
      <c r="ABX86" s="348"/>
      <c r="ABY86" s="348"/>
      <c r="ABZ86" s="348"/>
      <c r="ACA86" s="348"/>
      <c r="ACB86" s="348"/>
      <c r="ACC86" s="348"/>
      <c r="ACD86" s="348"/>
      <c r="ACE86" s="348"/>
      <c r="ACF86" s="348"/>
      <c r="ACG86" s="348"/>
      <c r="ACH86" s="348"/>
      <c r="ACI86" s="348"/>
      <c r="ACJ86" s="348"/>
      <c r="ACK86" s="348"/>
      <c r="ACL86" s="348"/>
      <c r="ACM86" s="348"/>
      <c r="ACN86" s="348"/>
      <c r="ACO86" s="348"/>
      <c r="ACP86" s="348"/>
      <c r="ACQ86" s="348"/>
    </row>
    <row r="87" spans="1:877" x14ac:dyDescent="0.2">
      <c r="A87" s="15" t="s">
        <v>159</v>
      </c>
      <c r="B87" s="333">
        <f>+B86*31.1035/B85</f>
        <v>61.916273559417995</v>
      </c>
      <c r="C87" s="287">
        <f t="shared" ref="C87:AD87" si="3182">+C86*31.1035/C85</f>
        <v>62.7426118028582</v>
      </c>
      <c r="D87" s="287">
        <f t="shared" si="3182"/>
        <v>64.104797914213506</v>
      </c>
      <c r="E87" s="287">
        <f t="shared" si="3182"/>
        <v>60.832814318694481</v>
      </c>
      <c r="F87" s="287">
        <f t="shared" si="3182"/>
        <v>56.56975932168001</v>
      </c>
      <c r="G87" s="287">
        <f t="shared" si="3182"/>
        <v>58.098947194948245</v>
      </c>
      <c r="H87" s="287">
        <f t="shared" si="3182"/>
        <v>65.956339372215439</v>
      </c>
      <c r="I87" s="287">
        <f t="shared" si="3182"/>
        <v>59.540227200179707</v>
      </c>
      <c r="J87" s="287">
        <f t="shared" si="3182"/>
        <v>60.035552925176844</v>
      </c>
      <c r="K87" s="287">
        <f t="shared" si="3182"/>
        <v>70.037148667342905</v>
      </c>
      <c r="L87" s="287">
        <f t="shared" si="3182"/>
        <v>69.678982231085953</v>
      </c>
      <c r="M87" s="345">
        <f t="shared" si="3182"/>
        <v>69.288077305635895</v>
      </c>
      <c r="N87" s="287">
        <f t="shared" si="3182"/>
        <v>62.950739838952764</v>
      </c>
      <c r="O87" s="287">
        <f t="shared" si="3182"/>
        <v>58.494361604151344</v>
      </c>
      <c r="P87" s="287">
        <f t="shared" si="3182"/>
        <v>61.799340924483879</v>
      </c>
      <c r="Q87" s="345">
        <f t="shared" si="3182"/>
        <v>69.644677239039623</v>
      </c>
      <c r="R87" s="333">
        <f t="shared" si="3182"/>
        <v>61.916273559417995</v>
      </c>
      <c r="S87" s="287">
        <f t="shared" si="3182"/>
        <v>62.373710801322389</v>
      </c>
      <c r="T87" s="287">
        <f t="shared" si="3182"/>
        <v>62.950739838952764</v>
      </c>
      <c r="U87" s="287">
        <f t="shared" si="3182"/>
        <v>62.213010674199204</v>
      </c>
      <c r="V87" s="287">
        <f t="shared" si="3182"/>
        <v>60.752700333108912</v>
      </c>
      <c r="W87" s="287">
        <f t="shared" si="3182"/>
        <v>60.192808516404355</v>
      </c>
      <c r="X87" s="287">
        <f t="shared" si="3182"/>
        <v>61.426094005447489</v>
      </c>
      <c r="Y87" s="287">
        <f t="shared" si="3182"/>
        <v>61.084609982343032</v>
      </c>
      <c r="Z87" s="287">
        <f t="shared" si="3182"/>
        <v>60.92377486836638</v>
      </c>
      <c r="AA87" s="287">
        <f t="shared" si="3182"/>
        <v>62.101216221369235</v>
      </c>
      <c r="AB87" s="287">
        <f t="shared" si="3182"/>
        <v>62.99373617883996</v>
      </c>
      <c r="AC87" s="345">
        <f t="shared" si="3182"/>
        <v>63.75107812521766</v>
      </c>
      <c r="AD87" s="287">
        <f t="shared" si="3182"/>
        <v>61.916273559417995</v>
      </c>
      <c r="AE87" s="287">
        <f t="shared" ref="AE87:BN87" si="3183">+AE86*31.1035/AE85</f>
        <v>62.7426118028582</v>
      </c>
      <c r="AF87" s="287">
        <f t="shared" si="3183"/>
        <v>64.10479791421352</v>
      </c>
      <c r="AG87" s="287">
        <f t="shared" si="3183"/>
        <v>60.832814318694496</v>
      </c>
      <c r="AH87" s="287">
        <f t="shared" si="3183"/>
        <v>56.569759321680003</v>
      </c>
      <c r="AI87" s="287">
        <f t="shared" si="3183"/>
        <v>58.098947194948245</v>
      </c>
      <c r="AJ87" s="287">
        <f t="shared" si="3183"/>
        <v>65.956339372215439</v>
      </c>
      <c r="AK87" s="287">
        <f t="shared" si="3183"/>
        <v>59.540227200179707</v>
      </c>
      <c r="AL87" s="287">
        <f t="shared" si="3183"/>
        <v>60.035552925176844</v>
      </c>
      <c r="AM87" s="287">
        <f t="shared" si="3183"/>
        <v>70.037148667342905</v>
      </c>
      <c r="AN87" s="287">
        <f t="shared" si="3183"/>
        <v>69.678982231085953</v>
      </c>
      <c r="AO87" s="345">
        <f t="shared" si="3183"/>
        <v>69.288077305635895</v>
      </c>
      <c r="AP87" s="333">
        <f t="shared" si="3183"/>
        <v>61.916273559417995</v>
      </c>
      <c r="AQ87" s="287">
        <f t="shared" si="3183"/>
        <v>61.916273559417995</v>
      </c>
      <c r="AR87" s="287">
        <f t="shared" si="3183"/>
        <v>61.916273559417995</v>
      </c>
      <c r="AS87" s="287">
        <f t="shared" si="3183"/>
        <v>61.916273559417995</v>
      </c>
      <c r="AT87" s="287">
        <f t="shared" si="3183"/>
        <v>61.916273559417995</v>
      </c>
      <c r="AU87" s="287">
        <f t="shared" si="3183"/>
        <v>61.916273559417995</v>
      </c>
      <c r="AV87" s="287">
        <f t="shared" si="3183"/>
        <v>61.916273559417988</v>
      </c>
      <c r="AW87" s="287">
        <f t="shared" si="3183"/>
        <v>61.916273559417995</v>
      </c>
      <c r="AX87" s="287">
        <f t="shared" si="3183"/>
        <v>61.916273559417995</v>
      </c>
      <c r="AY87" s="287">
        <f t="shared" si="3183"/>
        <v>61.916273559417995</v>
      </c>
      <c r="AZ87" s="287">
        <f t="shared" si="3183"/>
        <v>61.916273559417988</v>
      </c>
      <c r="BA87" s="287">
        <f t="shared" si="3183"/>
        <v>61.916273559417995</v>
      </c>
      <c r="BB87" s="287">
        <f t="shared" si="3183"/>
        <v>61.916273559417995</v>
      </c>
      <c r="BC87" s="287">
        <f t="shared" si="3183"/>
        <v>61.916273559417988</v>
      </c>
      <c r="BD87" s="287">
        <f t="shared" si="3183"/>
        <v>61.916273559417995</v>
      </c>
      <c r="BE87" s="287">
        <f t="shared" si="3183"/>
        <v>61.916273559417995</v>
      </c>
      <c r="BF87" s="287">
        <f t="shared" si="3183"/>
        <v>61.916273559417988</v>
      </c>
      <c r="BG87" s="287">
        <f t="shared" si="3183"/>
        <v>61.916273559417995</v>
      </c>
      <c r="BH87" s="287">
        <f t="shared" si="3183"/>
        <v>61.916273559417995</v>
      </c>
      <c r="BI87" s="287">
        <f t="shared" si="3183"/>
        <v>61.916273559417995</v>
      </c>
      <c r="BJ87" s="287">
        <f t="shared" si="3183"/>
        <v>61.916273559417988</v>
      </c>
      <c r="BK87" s="287">
        <f t="shared" si="3183"/>
        <v>61.916273559417988</v>
      </c>
      <c r="BL87" s="287">
        <f t="shared" si="3183"/>
        <v>61.916273559417988</v>
      </c>
      <c r="BM87" s="287">
        <f t="shared" si="3183"/>
        <v>61.916273559417995</v>
      </c>
      <c r="BN87" s="345">
        <f t="shared" si="3183"/>
        <v>61.916273559417995</v>
      </c>
      <c r="BO87" s="333">
        <f t="shared" ref="BO87:CM87" si="3184">+BO86*31.1035/BO85</f>
        <v>62.7426118028582</v>
      </c>
      <c r="BP87" s="287">
        <f t="shared" si="3184"/>
        <v>62.7426118028582</v>
      </c>
      <c r="BQ87" s="287">
        <f t="shared" si="3184"/>
        <v>62.742611802858193</v>
      </c>
      <c r="BR87" s="287">
        <f t="shared" si="3184"/>
        <v>62.7426118028582</v>
      </c>
      <c r="BS87" s="287">
        <f t="shared" si="3184"/>
        <v>62.7426118028582</v>
      </c>
      <c r="BT87" s="287">
        <f t="shared" si="3184"/>
        <v>62.742611802858193</v>
      </c>
      <c r="BU87" s="287">
        <f t="shared" si="3184"/>
        <v>62.7426118028582</v>
      </c>
      <c r="BV87" s="287">
        <f t="shared" si="3184"/>
        <v>62.7426118028582</v>
      </c>
      <c r="BW87" s="287">
        <f t="shared" si="3184"/>
        <v>62.742611802858207</v>
      </c>
      <c r="BX87" s="287">
        <f t="shared" si="3184"/>
        <v>62.7426118028582</v>
      </c>
      <c r="BY87" s="287">
        <f t="shared" si="3184"/>
        <v>62.742611802858193</v>
      </c>
      <c r="BZ87" s="287">
        <f t="shared" si="3184"/>
        <v>62.742611802858193</v>
      </c>
      <c r="CA87" s="287">
        <f t="shared" si="3184"/>
        <v>62.7426118028582</v>
      </c>
      <c r="CB87" s="287">
        <f t="shared" si="3184"/>
        <v>62.7426118028582</v>
      </c>
      <c r="CC87" s="287">
        <f t="shared" si="3184"/>
        <v>62.742611802858193</v>
      </c>
      <c r="CD87" s="287">
        <f t="shared" si="3184"/>
        <v>62.7426118028582</v>
      </c>
      <c r="CE87" s="287">
        <f t="shared" si="3184"/>
        <v>62.7426118028582</v>
      </c>
      <c r="CF87" s="287">
        <f t="shared" si="3184"/>
        <v>62.742611802858207</v>
      </c>
      <c r="CG87" s="287">
        <f t="shared" si="3184"/>
        <v>62.7426118028582</v>
      </c>
      <c r="CH87" s="287">
        <f t="shared" si="3184"/>
        <v>62.7426118028582</v>
      </c>
      <c r="CI87" s="287">
        <f t="shared" si="3184"/>
        <v>62.742611802858193</v>
      </c>
      <c r="CJ87" s="287">
        <f t="shared" si="3184"/>
        <v>62.742611802858193</v>
      </c>
      <c r="CK87" s="287">
        <f t="shared" si="3184"/>
        <v>62.7426118028582</v>
      </c>
      <c r="CL87" s="287">
        <f t="shared" si="3184"/>
        <v>62.742611802858193</v>
      </c>
      <c r="CM87" s="287">
        <f t="shared" si="3184"/>
        <v>62.742611802858193</v>
      </c>
      <c r="CN87" s="287">
        <f t="shared" ref="CN87:DR87" si="3185">+CN86*31.1035/CN85</f>
        <v>62.7426118028582</v>
      </c>
      <c r="CO87" s="287">
        <f t="shared" si="3185"/>
        <v>62.742611802858193</v>
      </c>
      <c r="CP87" s="287">
        <f t="shared" si="3185"/>
        <v>62.7426118028582</v>
      </c>
      <c r="CQ87" s="287">
        <f t="shared" si="3185"/>
        <v>62.7426118028582</v>
      </c>
      <c r="CR87" s="287">
        <f t="shared" si="3185"/>
        <v>62.742611802858193</v>
      </c>
      <c r="CS87" s="287">
        <f t="shared" si="3185"/>
        <v>62.7426118028582</v>
      </c>
      <c r="CT87" s="333">
        <f t="shared" si="3185"/>
        <v>64.10479791421352</v>
      </c>
      <c r="CU87" s="287">
        <f t="shared" si="3185"/>
        <v>64.10479791421352</v>
      </c>
      <c r="CV87" s="287">
        <f t="shared" si="3185"/>
        <v>64.104797914213506</v>
      </c>
      <c r="CW87" s="287">
        <f t="shared" si="3185"/>
        <v>64.10479791421352</v>
      </c>
      <c r="CX87" s="287">
        <f t="shared" si="3185"/>
        <v>64.104797914213506</v>
      </c>
      <c r="CY87" s="287">
        <f t="shared" si="3185"/>
        <v>64.104797914213506</v>
      </c>
      <c r="CZ87" s="287">
        <f t="shared" si="3185"/>
        <v>64.104797914213506</v>
      </c>
      <c r="DA87" s="287">
        <f t="shared" si="3185"/>
        <v>64.10479791421352</v>
      </c>
      <c r="DB87" s="287">
        <f t="shared" si="3185"/>
        <v>64.104797914213506</v>
      </c>
      <c r="DC87" s="287">
        <f t="shared" si="3185"/>
        <v>64.104797914213506</v>
      </c>
      <c r="DD87" s="287">
        <f t="shared" si="3185"/>
        <v>64.10479791421352</v>
      </c>
      <c r="DE87" s="287">
        <f t="shared" si="3185"/>
        <v>64.104797914213506</v>
      </c>
      <c r="DF87" s="287">
        <f t="shared" si="3185"/>
        <v>64.10479791421352</v>
      </c>
      <c r="DG87" s="287">
        <f t="shared" si="3185"/>
        <v>64.104797914213506</v>
      </c>
      <c r="DH87" s="287">
        <f t="shared" si="3185"/>
        <v>64.104797914213506</v>
      </c>
      <c r="DI87" s="287">
        <f t="shared" si="3185"/>
        <v>64.10479791421352</v>
      </c>
      <c r="DJ87" s="287">
        <f t="shared" si="3185"/>
        <v>64.104797914213506</v>
      </c>
      <c r="DK87" s="287">
        <f t="shared" si="3185"/>
        <v>64.104797914213506</v>
      </c>
      <c r="DL87" s="287">
        <f t="shared" si="3185"/>
        <v>64.104797914213506</v>
      </c>
      <c r="DM87" s="287">
        <f t="shared" si="3185"/>
        <v>64.104797914213506</v>
      </c>
      <c r="DN87" s="287">
        <f t="shared" si="3185"/>
        <v>64.10479791421352</v>
      </c>
      <c r="DO87" s="287">
        <f t="shared" si="3185"/>
        <v>64.10479791421352</v>
      </c>
      <c r="DP87" s="287">
        <f t="shared" si="3185"/>
        <v>64.104797914213506</v>
      </c>
      <c r="DQ87" s="287">
        <f t="shared" si="3185"/>
        <v>64.104797914213506</v>
      </c>
      <c r="DR87" s="287">
        <f t="shared" si="3185"/>
        <v>64.104797914213506</v>
      </c>
      <c r="DS87" s="287">
        <f t="shared" ref="DS87:ET87" si="3186">+DS86*31.1035/DS85</f>
        <v>64.10479791421352</v>
      </c>
      <c r="DT87" s="287">
        <f t="shared" si="3186"/>
        <v>64.10479791421352</v>
      </c>
      <c r="DU87" s="287">
        <f t="shared" si="3186"/>
        <v>64.104797914213506</v>
      </c>
      <c r="DV87" s="333">
        <f t="shared" si="3186"/>
        <v>60.832814318694496</v>
      </c>
      <c r="DW87" s="287">
        <f t="shared" si="3186"/>
        <v>60.832814318694496</v>
      </c>
      <c r="DX87" s="287">
        <f t="shared" si="3186"/>
        <v>60.832814318694496</v>
      </c>
      <c r="DY87" s="287">
        <f t="shared" si="3186"/>
        <v>60.832814318694496</v>
      </c>
      <c r="DZ87" s="287">
        <f t="shared" si="3186"/>
        <v>60.832814318694489</v>
      </c>
      <c r="EA87" s="287">
        <f t="shared" si="3186"/>
        <v>60.832814318694496</v>
      </c>
      <c r="EB87" s="287">
        <f t="shared" si="3186"/>
        <v>60.832814318694496</v>
      </c>
      <c r="EC87" s="287">
        <f t="shared" si="3186"/>
        <v>60.832814318694496</v>
      </c>
      <c r="ED87" s="287">
        <f t="shared" si="3186"/>
        <v>60.832814318694496</v>
      </c>
      <c r="EE87" s="287">
        <f t="shared" si="3186"/>
        <v>60.832814318694489</v>
      </c>
      <c r="EF87" s="287">
        <f t="shared" si="3186"/>
        <v>60.832814318694489</v>
      </c>
      <c r="EG87" s="287">
        <f t="shared" si="3186"/>
        <v>60.832814318694496</v>
      </c>
      <c r="EH87" s="287">
        <f t="shared" si="3186"/>
        <v>60.832814318694503</v>
      </c>
      <c r="EI87" s="287">
        <f t="shared" si="3186"/>
        <v>60.832814318694496</v>
      </c>
      <c r="EJ87" s="287">
        <f t="shared" si="3186"/>
        <v>60.832814318694496</v>
      </c>
      <c r="EK87" s="287">
        <f t="shared" si="3186"/>
        <v>60.832814318694496</v>
      </c>
      <c r="EL87" s="287">
        <f t="shared" si="3186"/>
        <v>60.832814318694503</v>
      </c>
      <c r="EM87" s="287">
        <f t="shared" si="3186"/>
        <v>60.832814318694496</v>
      </c>
      <c r="EN87" s="287">
        <f t="shared" si="3186"/>
        <v>60.832814318694489</v>
      </c>
      <c r="EO87" s="287">
        <f t="shared" si="3186"/>
        <v>60.832814318694489</v>
      </c>
      <c r="EP87" s="287">
        <f t="shared" si="3186"/>
        <v>60.832814318694496</v>
      </c>
      <c r="EQ87" s="287">
        <f t="shared" si="3186"/>
        <v>60.832814318694489</v>
      </c>
      <c r="ER87" s="287">
        <f t="shared" si="3186"/>
        <v>60.832814318694481</v>
      </c>
      <c r="ES87" s="287">
        <f t="shared" si="3186"/>
        <v>60.832814318694496</v>
      </c>
      <c r="ET87" s="287">
        <f t="shared" si="3186"/>
        <v>60.832814318694496</v>
      </c>
      <c r="EU87" s="287">
        <f t="shared" ref="EU87:FY87" si="3187">+EU86*31.1035/EU85</f>
        <v>60.832814318694503</v>
      </c>
      <c r="EV87" s="287">
        <f t="shared" si="3187"/>
        <v>60.832814318694496</v>
      </c>
      <c r="EW87" s="287">
        <f t="shared" si="3187"/>
        <v>60.832814318694496</v>
      </c>
      <c r="EX87" s="287">
        <f t="shared" si="3187"/>
        <v>60.832814318694496</v>
      </c>
      <c r="EY87" s="287">
        <f t="shared" si="3187"/>
        <v>60.832814318694496</v>
      </c>
      <c r="EZ87" s="287">
        <f t="shared" si="3187"/>
        <v>60.832814318694481</v>
      </c>
      <c r="FA87" s="333">
        <f t="shared" si="3187"/>
        <v>56.569759321680003</v>
      </c>
      <c r="FB87" s="287">
        <f t="shared" si="3187"/>
        <v>56.569759321680003</v>
      </c>
      <c r="FC87" s="287">
        <f t="shared" si="3187"/>
        <v>56.569759321679996</v>
      </c>
      <c r="FD87" s="287">
        <f t="shared" si="3187"/>
        <v>56.569759321680003</v>
      </c>
      <c r="FE87" s="287">
        <f t="shared" si="3187"/>
        <v>56.569759321680003</v>
      </c>
      <c r="FF87" s="287">
        <f t="shared" si="3187"/>
        <v>56.569759321679996</v>
      </c>
      <c r="FG87" s="287">
        <f t="shared" si="3187"/>
        <v>56.569759321680003</v>
      </c>
      <c r="FH87" s="287">
        <f t="shared" si="3187"/>
        <v>56.569759321680003</v>
      </c>
      <c r="FI87" s="287">
        <f t="shared" si="3187"/>
        <v>56.569759321680003</v>
      </c>
      <c r="FJ87" s="287">
        <f t="shared" si="3187"/>
        <v>56.569759321680003</v>
      </c>
      <c r="FK87" s="287">
        <f t="shared" si="3187"/>
        <v>56.569759321680003</v>
      </c>
      <c r="FL87" s="287">
        <f t="shared" si="3187"/>
        <v>56.569759321679996</v>
      </c>
      <c r="FM87" s="287">
        <f t="shared" si="3187"/>
        <v>56.569759321680003</v>
      </c>
      <c r="FN87" s="287">
        <f t="shared" si="3187"/>
        <v>56.569759321680003</v>
      </c>
      <c r="FO87" s="287">
        <f t="shared" si="3187"/>
        <v>56.56975932168001</v>
      </c>
      <c r="FP87" s="287">
        <f t="shared" si="3187"/>
        <v>56.569759321680003</v>
      </c>
      <c r="FQ87" s="287">
        <f t="shared" si="3187"/>
        <v>56.569759321680003</v>
      </c>
      <c r="FR87" s="287">
        <f t="shared" si="3187"/>
        <v>56.569759321680003</v>
      </c>
      <c r="FS87" s="287">
        <f t="shared" si="3187"/>
        <v>56.56975932168001</v>
      </c>
      <c r="FT87" s="287">
        <f t="shared" si="3187"/>
        <v>56.569759321680003</v>
      </c>
      <c r="FU87" s="287">
        <f t="shared" si="3187"/>
        <v>56.569759321680003</v>
      </c>
      <c r="FV87" s="287">
        <f t="shared" si="3187"/>
        <v>56.569759321680003</v>
      </c>
      <c r="FW87" s="287">
        <f t="shared" si="3187"/>
        <v>56.569759321679996</v>
      </c>
      <c r="FX87" s="287">
        <f t="shared" si="3187"/>
        <v>56.569759321679996</v>
      </c>
      <c r="FY87" s="287">
        <f t="shared" si="3187"/>
        <v>56.569759321680003</v>
      </c>
      <c r="FZ87" s="287">
        <f t="shared" ref="FZ87:HC87" si="3188">+FZ86*31.1035/FZ85</f>
        <v>56.569759321680003</v>
      </c>
      <c r="GA87" s="287">
        <f t="shared" si="3188"/>
        <v>56.569759321680003</v>
      </c>
      <c r="GB87" s="287">
        <f t="shared" si="3188"/>
        <v>56.569759321680003</v>
      </c>
      <c r="GC87" s="287">
        <f t="shared" si="3188"/>
        <v>56.569759321680003</v>
      </c>
      <c r="GD87" s="287">
        <f t="shared" si="3188"/>
        <v>56.56975932168001</v>
      </c>
      <c r="GE87" s="333">
        <f t="shared" si="3188"/>
        <v>58.098947194948245</v>
      </c>
      <c r="GF87" s="287">
        <f t="shared" si="3188"/>
        <v>58.098947194948245</v>
      </c>
      <c r="GG87" s="287">
        <f t="shared" si="3188"/>
        <v>58.098947194948245</v>
      </c>
      <c r="GH87" s="287">
        <f t="shared" si="3188"/>
        <v>58.098947194948245</v>
      </c>
      <c r="GI87" s="287">
        <f t="shared" si="3188"/>
        <v>58.098947194948252</v>
      </c>
      <c r="GJ87" s="287">
        <f t="shared" si="3188"/>
        <v>58.098947194948245</v>
      </c>
      <c r="GK87" s="287">
        <f t="shared" si="3188"/>
        <v>58.098947194948245</v>
      </c>
      <c r="GL87" s="287">
        <f t="shared" si="3188"/>
        <v>58.098947194948245</v>
      </c>
      <c r="GM87" s="287">
        <f t="shared" si="3188"/>
        <v>58.098947194948245</v>
      </c>
      <c r="GN87" s="287">
        <f t="shared" si="3188"/>
        <v>58.098947194948252</v>
      </c>
      <c r="GO87" s="287">
        <f t="shared" si="3188"/>
        <v>58.098947194948245</v>
      </c>
      <c r="GP87" s="287">
        <f t="shared" si="3188"/>
        <v>58.098947194948245</v>
      </c>
      <c r="GQ87" s="287">
        <f t="shared" si="3188"/>
        <v>58.098947194948245</v>
      </c>
      <c r="GR87" s="287">
        <f t="shared" si="3188"/>
        <v>58.098947194948245</v>
      </c>
      <c r="GS87" s="287">
        <f t="shared" si="3188"/>
        <v>58.098947194948238</v>
      </c>
      <c r="GT87" s="287">
        <f t="shared" si="3188"/>
        <v>58.098947194948245</v>
      </c>
      <c r="GU87" s="287">
        <f t="shared" si="3188"/>
        <v>58.098947194948252</v>
      </c>
      <c r="GV87" s="287">
        <f t="shared" si="3188"/>
        <v>58.098947194948245</v>
      </c>
      <c r="GW87" s="287">
        <f t="shared" si="3188"/>
        <v>58.098947194948245</v>
      </c>
      <c r="GX87" s="287">
        <f t="shared" si="3188"/>
        <v>58.098947194948252</v>
      </c>
      <c r="GY87" s="287">
        <f t="shared" si="3188"/>
        <v>58.098947194948245</v>
      </c>
      <c r="GZ87" s="287">
        <f t="shared" si="3188"/>
        <v>58.098947194948245</v>
      </c>
      <c r="HA87" s="287">
        <f t="shared" si="3188"/>
        <v>58.098947194948238</v>
      </c>
      <c r="HB87" s="287">
        <f t="shared" si="3188"/>
        <v>58.098947194948245</v>
      </c>
      <c r="HC87" s="287">
        <f t="shared" si="3188"/>
        <v>58.098947194948252</v>
      </c>
      <c r="HD87" s="287">
        <f t="shared" ref="HD87:IH87" si="3189">+HD86*31.1035/HD85</f>
        <v>58.098947194948245</v>
      </c>
      <c r="HE87" s="287">
        <f t="shared" si="3189"/>
        <v>58.098947194948245</v>
      </c>
      <c r="HF87" s="287">
        <f t="shared" si="3189"/>
        <v>58.098947194948245</v>
      </c>
      <c r="HG87" s="287">
        <f t="shared" si="3189"/>
        <v>58.098947194948245</v>
      </c>
      <c r="HH87" s="287">
        <f t="shared" si="3189"/>
        <v>58.098947194948238</v>
      </c>
      <c r="HI87" s="345">
        <f t="shared" si="3189"/>
        <v>58.098947194948245</v>
      </c>
      <c r="HJ87" s="333">
        <f t="shared" si="3189"/>
        <v>65.956339372215439</v>
      </c>
      <c r="HK87" s="287">
        <f t="shared" si="3189"/>
        <v>65.956339372215439</v>
      </c>
      <c r="HL87" s="287">
        <f t="shared" si="3189"/>
        <v>65.956339372215439</v>
      </c>
      <c r="HM87" s="287">
        <f t="shared" si="3189"/>
        <v>65.956339372215439</v>
      </c>
      <c r="HN87" s="287">
        <f t="shared" si="3189"/>
        <v>65.956339372215439</v>
      </c>
      <c r="HO87" s="287">
        <f t="shared" si="3189"/>
        <v>65.956339372215439</v>
      </c>
      <c r="HP87" s="287">
        <f t="shared" si="3189"/>
        <v>65.956339372215439</v>
      </c>
      <c r="HQ87" s="287">
        <f t="shared" si="3189"/>
        <v>65.956339372215439</v>
      </c>
      <c r="HR87" s="287">
        <f t="shared" si="3189"/>
        <v>65.956339372215439</v>
      </c>
      <c r="HS87" s="287">
        <f t="shared" si="3189"/>
        <v>65.956339372215439</v>
      </c>
      <c r="HT87" s="287">
        <f t="shared" si="3189"/>
        <v>65.956339372215439</v>
      </c>
      <c r="HU87" s="287">
        <f t="shared" si="3189"/>
        <v>65.956339372215439</v>
      </c>
      <c r="HV87" s="287">
        <f t="shared" si="3189"/>
        <v>65.956339372215439</v>
      </c>
      <c r="HW87" s="287">
        <f t="shared" si="3189"/>
        <v>65.956339372215439</v>
      </c>
      <c r="HX87" s="287">
        <f t="shared" si="3189"/>
        <v>65.956339372215439</v>
      </c>
      <c r="HY87" s="287">
        <f t="shared" si="3189"/>
        <v>65.956339372215439</v>
      </c>
      <c r="HZ87" s="287">
        <f t="shared" si="3189"/>
        <v>65.956339372215439</v>
      </c>
      <c r="IA87" s="287">
        <f t="shared" si="3189"/>
        <v>65.956339372215439</v>
      </c>
      <c r="IB87" s="287">
        <f t="shared" si="3189"/>
        <v>65.956339372215439</v>
      </c>
      <c r="IC87" s="287">
        <f t="shared" si="3189"/>
        <v>65.956339372215439</v>
      </c>
      <c r="ID87" s="287">
        <f t="shared" si="3189"/>
        <v>65.956339372215439</v>
      </c>
      <c r="IE87" s="287">
        <f t="shared" si="3189"/>
        <v>65.956339372215439</v>
      </c>
      <c r="IF87" s="287">
        <f t="shared" si="3189"/>
        <v>65.956339372215439</v>
      </c>
      <c r="IG87" s="287">
        <f t="shared" si="3189"/>
        <v>65.956339372215439</v>
      </c>
      <c r="IH87" s="287">
        <f t="shared" si="3189"/>
        <v>65.956339372215439</v>
      </c>
      <c r="II87" s="287">
        <f t="shared" ref="II87:JL87" si="3190">+II86*31.1035/II85</f>
        <v>65.956339372215439</v>
      </c>
      <c r="IJ87" s="287">
        <f t="shared" si="3190"/>
        <v>65.956339372215439</v>
      </c>
      <c r="IK87" s="287">
        <f t="shared" si="3190"/>
        <v>65.956339372215439</v>
      </c>
      <c r="IL87" s="287">
        <f t="shared" si="3190"/>
        <v>65.956339372215439</v>
      </c>
      <c r="IM87" s="287">
        <f t="shared" si="3190"/>
        <v>65.956339372215439</v>
      </c>
      <c r="IN87" s="333">
        <f t="shared" si="3190"/>
        <v>59.540227200179707</v>
      </c>
      <c r="IO87" s="287">
        <f t="shared" si="3190"/>
        <v>59.540227200179707</v>
      </c>
      <c r="IP87" s="287">
        <f t="shared" si="3190"/>
        <v>59.5402272001797</v>
      </c>
      <c r="IQ87" s="287">
        <f t="shared" si="3190"/>
        <v>59.540227200179707</v>
      </c>
      <c r="IR87" s="287">
        <f t="shared" si="3190"/>
        <v>59.540227200179707</v>
      </c>
      <c r="IS87" s="287">
        <f t="shared" si="3190"/>
        <v>59.5402272001797</v>
      </c>
      <c r="IT87" s="287">
        <f t="shared" si="3190"/>
        <v>59.540227200179707</v>
      </c>
      <c r="IU87" s="287">
        <f t="shared" si="3190"/>
        <v>59.540227200179707</v>
      </c>
      <c r="IV87" s="287">
        <f t="shared" si="3190"/>
        <v>59.540227200179707</v>
      </c>
      <c r="IW87" s="287">
        <f t="shared" si="3190"/>
        <v>59.540227200179707</v>
      </c>
      <c r="IX87" s="287">
        <f t="shared" si="3190"/>
        <v>59.540227200179707</v>
      </c>
      <c r="IY87" s="287">
        <f t="shared" si="3190"/>
        <v>59.5402272001797</v>
      </c>
      <c r="IZ87" s="287">
        <f t="shared" si="3190"/>
        <v>59.540227200179707</v>
      </c>
      <c r="JA87" s="287">
        <f t="shared" si="3190"/>
        <v>59.540227200179707</v>
      </c>
      <c r="JB87" s="287">
        <f t="shared" si="3190"/>
        <v>59.540227200179707</v>
      </c>
      <c r="JC87" s="287">
        <f t="shared" si="3190"/>
        <v>59.540227200179707</v>
      </c>
      <c r="JD87" s="287">
        <f t="shared" si="3190"/>
        <v>59.5402272001797</v>
      </c>
      <c r="JE87" s="287">
        <f t="shared" si="3190"/>
        <v>59.540227200179707</v>
      </c>
      <c r="JF87" s="287">
        <f t="shared" si="3190"/>
        <v>59.540227200179707</v>
      </c>
      <c r="JG87" s="287">
        <f t="shared" si="3190"/>
        <v>59.540227200179707</v>
      </c>
      <c r="JH87" s="287">
        <f t="shared" si="3190"/>
        <v>59.540227200179707</v>
      </c>
      <c r="JI87" s="287">
        <f t="shared" si="3190"/>
        <v>59.540227200179707</v>
      </c>
      <c r="JJ87" s="287">
        <f t="shared" si="3190"/>
        <v>59.5402272001797</v>
      </c>
      <c r="JK87" s="287">
        <f t="shared" si="3190"/>
        <v>59.5402272001797</v>
      </c>
      <c r="JL87" s="287">
        <f t="shared" si="3190"/>
        <v>59.540227200179707</v>
      </c>
      <c r="JM87" s="287">
        <f t="shared" ref="JM87:KQ87" si="3191">+JM86*31.1035/JM85</f>
        <v>59.540227200179707</v>
      </c>
      <c r="JN87" s="287">
        <f t="shared" si="3191"/>
        <v>59.540227200179707</v>
      </c>
      <c r="JO87" s="287">
        <f t="shared" si="3191"/>
        <v>59.540227200179707</v>
      </c>
      <c r="JP87" s="287">
        <f t="shared" si="3191"/>
        <v>59.5402272001797</v>
      </c>
      <c r="JQ87" s="287">
        <f t="shared" si="3191"/>
        <v>59.540227200179707</v>
      </c>
      <c r="JR87" s="345">
        <f t="shared" si="3191"/>
        <v>59.540227200179707</v>
      </c>
      <c r="JS87" s="333">
        <f t="shared" si="3191"/>
        <v>60.035552925176844</v>
      </c>
      <c r="JT87" s="287">
        <f t="shared" si="3191"/>
        <v>60.035552925176844</v>
      </c>
      <c r="JU87" s="287">
        <f t="shared" si="3191"/>
        <v>60.035552925176852</v>
      </c>
      <c r="JV87" s="287">
        <f t="shared" si="3191"/>
        <v>60.035552925176844</v>
      </c>
      <c r="JW87" s="287">
        <f t="shared" si="3191"/>
        <v>60.035552925176837</v>
      </c>
      <c r="JX87" s="287">
        <f t="shared" si="3191"/>
        <v>60.035552925176852</v>
      </c>
      <c r="JY87" s="287">
        <f t="shared" si="3191"/>
        <v>60.035552925176844</v>
      </c>
      <c r="JZ87" s="287">
        <f t="shared" si="3191"/>
        <v>60.035552925176844</v>
      </c>
      <c r="KA87" s="287">
        <f t="shared" si="3191"/>
        <v>60.035552925176837</v>
      </c>
      <c r="KB87" s="287">
        <f t="shared" si="3191"/>
        <v>60.035552925176837</v>
      </c>
      <c r="KC87" s="287">
        <f t="shared" si="3191"/>
        <v>60.035552925176837</v>
      </c>
      <c r="KD87" s="287">
        <f t="shared" si="3191"/>
        <v>60.035552925176852</v>
      </c>
      <c r="KE87" s="287">
        <f t="shared" si="3191"/>
        <v>60.035552925176844</v>
      </c>
      <c r="KF87" s="287">
        <f t="shared" si="3191"/>
        <v>60.035552925176844</v>
      </c>
      <c r="KG87" s="287">
        <f t="shared" si="3191"/>
        <v>60.035552925176852</v>
      </c>
      <c r="KH87" s="287">
        <f t="shared" si="3191"/>
        <v>60.035552925176844</v>
      </c>
      <c r="KI87" s="287">
        <f t="shared" si="3191"/>
        <v>60.035552925176844</v>
      </c>
      <c r="KJ87" s="287">
        <f t="shared" si="3191"/>
        <v>60.035552925176837</v>
      </c>
      <c r="KK87" s="287">
        <f t="shared" si="3191"/>
        <v>60.035552925176844</v>
      </c>
      <c r="KL87" s="287">
        <f t="shared" si="3191"/>
        <v>60.035552925176837</v>
      </c>
      <c r="KM87" s="287">
        <f t="shared" si="3191"/>
        <v>60.035552925176844</v>
      </c>
      <c r="KN87" s="287">
        <f t="shared" si="3191"/>
        <v>60.035552925176837</v>
      </c>
      <c r="KO87" s="287">
        <f t="shared" si="3191"/>
        <v>60.035552925176844</v>
      </c>
      <c r="KP87" s="287">
        <f t="shared" si="3191"/>
        <v>60.035552925176852</v>
      </c>
      <c r="KQ87" s="287">
        <f t="shared" si="3191"/>
        <v>60.035552925176852</v>
      </c>
      <c r="KR87" s="287">
        <f t="shared" ref="KR87:LV87" si="3192">+KR86*31.1035/KR85</f>
        <v>60.035552925176844</v>
      </c>
      <c r="KS87" s="287">
        <f t="shared" si="3192"/>
        <v>60.035552925176852</v>
      </c>
      <c r="KT87" s="287">
        <f t="shared" si="3192"/>
        <v>60.035552925176844</v>
      </c>
      <c r="KU87" s="287">
        <f t="shared" si="3192"/>
        <v>60.035552925176844</v>
      </c>
      <c r="KV87" s="287">
        <f t="shared" si="3192"/>
        <v>60.035552925176852</v>
      </c>
      <c r="KW87" s="345">
        <f t="shared" si="3192"/>
        <v>60.035552925176844</v>
      </c>
      <c r="KX87" s="333">
        <f t="shared" si="3192"/>
        <v>70.037148667342905</v>
      </c>
      <c r="KY87" s="287">
        <f t="shared" si="3192"/>
        <v>70.037148667342905</v>
      </c>
      <c r="KZ87" s="287">
        <f t="shared" si="3192"/>
        <v>70.037148667342905</v>
      </c>
      <c r="LA87" s="287">
        <f t="shared" si="3192"/>
        <v>70.037148667342905</v>
      </c>
      <c r="LB87" s="287">
        <f t="shared" si="3192"/>
        <v>70.037148667342905</v>
      </c>
      <c r="LC87" s="287">
        <f t="shared" si="3192"/>
        <v>70.037148667342905</v>
      </c>
      <c r="LD87" s="287">
        <f t="shared" si="3192"/>
        <v>70.037148667342905</v>
      </c>
      <c r="LE87" s="287">
        <f t="shared" si="3192"/>
        <v>70.037148667342905</v>
      </c>
      <c r="LF87" s="287">
        <f t="shared" si="3192"/>
        <v>70.037148667342905</v>
      </c>
      <c r="LG87" s="287">
        <f t="shared" si="3192"/>
        <v>70.037148667342905</v>
      </c>
      <c r="LH87" s="287">
        <f t="shared" si="3192"/>
        <v>70.03714866734289</v>
      </c>
      <c r="LI87" s="287">
        <f t="shared" si="3192"/>
        <v>70.037148667342905</v>
      </c>
      <c r="LJ87" s="287">
        <f t="shared" si="3192"/>
        <v>70.037148667342905</v>
      </c>
      <c r="LK87" s="287">
        <f t="shared" si="3192"/>
        <v>70.037148667342905</v>
      </c>
      <c r="LL87" s="287">
        <f t="shared" si="3192"/>
        <v>70.037148667342905</v>
      </c>
      <c r="LM87" s="287">
        <f t="shared" si="3192"/>
        <v>70.037148667342905</v>
      </c>
      <c r="LN87" s="287">
        <f t="shared" si="3192"/>
        <v>70.037148667342905</v>
      </c>
      <c r="LO87" s="287">
        <f t="shared" si="3192"/>
        <v>70.037148667342905</v>
      </c>
      <c r="LP87" s="287">
        <f t="shared" si="3192"/>
        <v>70.037148667342905</v>
      </c>
      <c r="LQ87" s="287">
        <f t="shared" si="3192"/>
        <v>70.037148667342905</v>
      </c>
      <c r="LR87" s="287">
        <f t="shared" si="3192"/>
        <v>70.037148667342905</v>
      </c>
      <c r="LS87" s="287">
        <f t="shared" si="3192"/>
        <v>70.03714866734289</v>
      </c>
      <c r="LT87" s="287">
        <f t="shared" si="3192"/>
        <v>70.037148667342905</v>
      </c>
      <c r="LU87" s="287">
        <f t="shared" si="3192"/>
        <v>70.037148667342905</v>
      </c>
      <c r="LV87" s="287">
        <f t="shared" si="3192"/>
        <v>70.037148667342905</v>
      </c>
      <c r="LW87" s="287">
        <f t="shared" ref="LW87:MZ87" si="3193">+LW86*31.1035/LW85</f>
        <v>70.037148667342905</v>
      </c>
      <c r="LX87" s="287">
        <f t="shared" si="3193"/>
        <v>70.037148667342905</v>
      </c>
      <c r="LY87" s="287">
        <f t="shared" si="3193"/>
        <v>70.037148667342905</v>
      </c>
      <c r="LZ87" s="287">
        <f t="shared" si="3193"/>
        <v>70.037148667342905</v>
      </c>
      <c r="MA87" s="287">
        <f t="shared" si="3193"/>
        <v>70.037148667342905</v>
      </c>
      <c r="MB87" s="333">
        <f t="shared" si="3193"/>
        <v>69.678982231085953</v>
      </c>
      <c r="MC87" s="287">
        <f t="shared" si="3193"/>
        <v>69.678982231085953</v>
      </c>
      <c r="MD87" s="287">
        <f t="shared" si="3193"/>
        <v>69.678982231085953</v>
      </c>
      <c r="ME87" s="287">
        <f t="shared" si="3193"/>
        <v>69.678982231085953</v>
      </c>
      <c r="MF87" s="287">
        <f t="shared" si="3193"/>
        <v>69.678982231085953</v>
      </c>
      <c r="MG87" s="287">
        <f t="shared" si="3193"/>
        <v>69.678982231085953</v>
      </c>
      <c r="MH87" s="287">
        <f t="shared" si="3193"/>
        <v>69.678982231085953</v>
      </c>
      <c r="MI87" s="287">
        <f t="shared" si="3193"/>
        <v>69.678982231085953</v>
      </c>
      <c r="MJ87" s="287">
        <f t="shared" si="3193"/>
        <v>69.678982231085953</v>
      </c>
      <c r="MK87" s="287">
        <f t="shared" si="3193"/>
        <v>69.678982231085953</v>
      </c>
      <c r="ML87" s="287">
        <f t="shared" si="3193"/>
        <v>69.678982231085968</v>
      </c>
      <c r="MM87" s="287">
        <f t="shared" si="3193"/>
        <v>69.678982231085953</v>
      </c>
      <c r="MN87" s="287">
        <f t="shared" si="3193"/>
        <v>69.678982231085968</v>
      </c>
      <c r="MO87" s="287">
        <f t="shared" si="3193"/>
        <v>69.678982231085953</v>
      </c>
      <c r="MP87" s="287">
        <f t="shared" si="3193"/>
        <v>69.678982231085968</v>
      </c>
      <c r="MQ87" s="287">
        <f t="shared" si="3193"/>
        <v>69.678982231085953</v>
      </c>
      <c r="MR87" s="287">
        <f t="shared" si="3193"/>
        <v>69.678982231085953</v>
      </c>
      <c r="MS87" s="287">
        <f t="shared" si="3193"/>
        <v>69.678982231085953</v>
      </c>
      <c r="MT87" s="287">
        <f t="shared" si="3193"/>
        <v>69.678982231085953</v>
      </c>
      <c r="MU87" s="287">
        <f t="shared" si="3193"/>
        <v>69.678982231085953</v>
      </c>
      <c r="MV87" s="287">
        <f t="shared" si="3193"/>
        <v>69.678982231085953</v>
      </c>
      <c r="MW87" s="287">
        <f t="shared" si="3193"/>
        <v>69.678982231085968</v>
      </c>
      <c r="MX87" s="287">
        <f t="shared" si="3193"/>
        <v>69.678982231085953</v>
      </c>
      <c r="MY87" s="287">
        <f t="shared" si="3193"/>
        <v>69.678982231085953</v>
      </c>
      <c r="MZ87" s="287">
        <f t="shared" si="3193"/>
        <v>69.678982231085953</v>
      </c>
      <c r="NA87" s="287">
        <f t="shared" ref="NA87:OE87" si="3194">+NA86*31.1035/NA85</f>
        <v>69.678982231085968</v>
      </c>
      <c r="NB87" s="287">
        <f t="shared" si="3194"/>
        <v>69.678982231085953</v>
      </c>
      <c r="NC87" s="287">
        <f t="shared" si="3194"/>
        <v>69.678982231085953</v>
      </c>
      <c r="ND87" s="287">
        <f t="shared" si="3194"/>
        <v>69.678982231085953</v>
      </c>
      <c r="NE87" s="287">
        <f t="shared" si="3194"/>
        <v>69.678982231085968</v>
      </c>
      <c r="NF87" s="287">
        <f t="shared" si="3194"/>
        <v>69.678982231085953</v>
      </c>
      <c r="NG87" s="333">
        <f t="shared" si="3194"/>
        <v>69.288077305635895</v>
      </c>
      <c r="NH87" s="287">
        <f t="shared" si="3194"/>
        <v>69.288077305635895</v>
      </c>
      <c r="NI87" s="287">
        <f t="shared" si="3194"/>
        <v>69.288077305635895</v>
      </c>
      <c r="NJ87" s="287">
        <f t="shared" si="3194"/>
        <v>69.288077305635895</v>
      </c>
      <c r="NK87" s="287">
        <f t="shared" si="3194"/>
        <v>69.288077305635909</v>
      </c>
      <c r="NL87" s="287">
        <f t="shared" si="3194"/>
        <v>69.288077305635895</v>
      </c>
      <c r="NM87" s="287">
        <f t="shared" si="3194"/>
        <v>69.288077305635895</v>
      </c>
      <c r="NN87" s="287">
        <f t="shared" si="3194"/>
        <v>69.288077305635895</v>
      </c>
      <c r="NO87" s="287">
        <f t="shared" si="3194"/>
        <v>69.288077305635895</v>
      </c>
      <c r="NP87" s="287">
        <f t="shared" si="3194"/>
        <v>69.288077305635909</v>
      </c>
      <c r="NQ87" s="287">
        <f t="shared" si="3194"/>
        <v>69.288077305635881</v>
      </c>
      <c r="NR87" s="287">
        <f t="shared" si="3194"/>
        <v>69.288077305635895</v>
      </c>
      <c r="NS87" s="287">
        <f t="shared" si="3194"/>
        <v>69.288077305635895</v>
      </c>
      <c r="NT87" s="287">
        <f t="shared" si="3194"/>
        <v>69.288077305635895</v>
      </c>
      <c r="NU87" s="287">
        <f t="shared" si="3194"/>
        <v>69.288077305635881</v>
      </c>
      <c r="NV87" s="287">
        <f t="shared" si="3194"/>
        <v>69.288077305635895</v>
      </c>
      <c r="NW87" s="287">
        <f t="shared" si="3194"/>
        <v>69.288077305635895</v>
      </c>
      <c r="NX87" s="287">
        <f t="shared" si="3194"/>
        <v>69.288077305635895</v>
      </c>
      <c r="NY87" s="287">
        <f t="shared" si="3194"/>
        <v>69.288077305635895</v>
      </c>
      <c r="NZ87" s="287">
        <f t="shared" si="3194"/>
        <v>69.288077305635909</v>
      </c>
      <c r="OA87" s="287">
        <f t="shared" si="3194"/>
        <v>69.288077305635895</v>
      </c>
      <c r="OB87" s="287">
        <f t="shared" si="3194"/>
        <v>69.288077305635881</v>
      </c>
      <c r="OC87" s="287">
        <f t="shared" si="3194"/>
        <v>69.288077305635881</v>
      </c>
      <c r="OD87" s="287">
        <f t="shared" si="3194"/>
        <v>69.288077305635895</v>
      </c>
      <c r="OE87" s="287">
        <f t="shared" si="3194"/>
        <v>69.288077305635895</v>
      </c>
      <c r="OF87" s="287">
        <f t="shared" ref="OF87:OP87" si="3195">+OF86*31.1035/OF85</f>
        <v>69.288077305635895</v>
      </c>
      <c r="OG87" s="287">
        <f t="shared" si="3195"/>
        <v>69.288077305635895</v>
      </c>
      <c r="OH87" s="287">
        <f t="shared" si="3195"/>
        <v>69.288077305635895</v>
      </c>
      <c r="OI87" s="287">
        <f t="shared" si="3195"/>
        <v>69.288077305635895</v>
      </c>
      <c r="OJ87" s="287">
        <f t="shared" si="3195"/>
        <v>69.288077305635881</v>
      </c>
      <c r="OK87" s="287">
        <f t="shared" si="3195"/>
        <v>69.288077305635881</v>
      </c>
      <c r="OL87" s="287">
        <f t="shared" si="3195"/>
        <v>69.288077305635895</v>
      </c>
      <c r="OM87" s="287">
        <f t="shared" si="3195"/>
        <v>69.288077305635895</v>
      </c>
      <c r="ON87" s="287">
        <f t="shared" si="3195"/>
        <v>69.288077305635895</v>
      </c>
      <c r="OO87" s="287">
        <f t="shared" si="3195"/>
        <v>69.288077305635895</v>
      </c>
      <c r="OP87" s="345">
        <f t="shared" si="3195"/>
        <v>69.288077305635895</v>
      </c>
      <c r="OQ87" s="287"/>
      <c r="OR87" s="287"/>
      <c r="OS87" s="287"/>
      <c r="OT87" s="287"/>
      <c r="OU87" s="287"/>
      <c r="OV87" s="287"/>
      <c r="OW87" s="287"/>
      <c r="OX87" s="287"/>
      <c r="OY87" s="287"/>
      <c r="OZ87" s="287"/>
      <c r="PA87" s="287"/>
      <c r="PB87" s="287"/>
      <c r="PC87" s="287"/>
      <c r="PD87" s="287"/>
      <c r="PE87" s="287"/>
      <c r="PF87" s="287"/>
      <c r="PG87" s="287"/>
      <c r="PH87" s="287"/>
      <c r="PI87" s="287"/>
      <c r="PJ87" s="287"/>
      <c r="PK87" s="287"/>
      <c r="PL87" s="287"/>
      <c r="PM87" s="287"/>
      <c r="PN87" s="287"/>
      <c r="PO87" s="287"/>
      <c r="PP87" s="287"/>
      <c r="PQ87" s="287"/>
      <c r="PR87" s="287"/>
      <c r="PS87" s="287"/>
      <c r="PT87" s="287"/>
      <c r="PU87" s="287"/>
      <c r="PV87" s="287"/>
      <c r="PW87" s="287"/>
      <c r="PX87" s="287"/>
      <c r="PY87" s="287"/>
      <c r="PZ87" s="287"/>
      <c r="QA87" s="287"/>
      <c r="QB87" s="287"/>
      <c r="QC87" s="287"/>
      <c r="QD87" s="287"/>
      <c r="QE87" s="287"/>
      <c r="QF87" s="287"/>
      <c r="QG87" s="287"/>
      <c r="QH87" s="287"/>
      <c r="QI87" s="287"/>
      <c r="QJ87" s="287"/>
      <c r="QK87" s="287"/>
      <c r="QL87" s="287"/>
      <c r="QM87" s="287"/>
      <c r="QN87" s="287"/>
      <c r="QO87" s="287"/>
      <c r="QP87" s="287"/>
      <c r="QQ87" s="287"/>
      <c r="QR87" s="287"/>
      <c r="QS87" s="287"/>
      <c r="QT87" s="287"/>
      <c r="QU87" s="287"/>
      <c r="QV87" s="287"/>
      <c r="QW87" s="287"/>
      <c r="QX87" s="287"/>
      <c r="QY87" s="287"/>
      <c r="QZ87" s="287"/>
      <c r="RA87" s="287"/>
      <c r="RB87" s="287"/>
      <c r="RC87" s="287"/>
      <c r="RD87" s="287"/>
      <c r="RE87" s="287"/>
      <c r="RF87" s="287"/>
      <c r="RG87" s="287"/>
      <c r="RH87" s="287"/>
      <c r="RI87" s="287"/>
      <c r="RJ87" s="287"/>
      <c r="RK87" s="287"/>
      <c r="RL87" s="287"/>
      <c r="RM87" s="287"/>
      <c r="RN87" s="287"/>
      <c r="RO87" s="287"/>
      <c r="RP87" s="287"/>
      <c r="RQ87" s="287"/>
      <c r="RR87" s="287"/>
      <c r="RS87" s="287"/>
      <c r="RT87" s="287"/>
      <c r="RU87" s="287"/>
      <c r="RV87" s="287"/>
      <c r="RW87" s="287"/>
      <c r="RX87" s="287"/>
      <c r="RY87" s="287"/>
      <c r="RZ87" s="287"/>
      <c r="SA87" s="287"/>
      <c r="SB87" s="287"/>
      <c r="SC87" s="287"/>
      <c r="SD87" s="287"/>
      <c r="SE87" s="287"/>
      <c r="SF87" s="287"/>
      <c r="SG87" s="287"/>
      <c r="SH87" s="287"/>
      <c r="SI87" s="287"/>
      <c r="SJ87" s="287"/>
      <c r="SK87" s="287"/>
      <c r="SL87" s="287"/>
      <c r="SM87" s="287"/>
      <c r="SN87" s="287"/>
      <c r="SO87" s="287"/>
      <c r="SP87" s="287"/>
      <c r="SQ87" s="287"/>
      <c r="SR87" s="287"/>
      <c r="SS87" s="287"/>
      <c r="ST87" s="287"/>
      <c r="SU87" s="287"/>
      <c r="SV87" s="287"/>
      <c r="SW87" s="287"/>
      <c r="SX87" s="287"/>
      <c r="SY87" s="287"/>
      <c r="SZ87" s="287"/>
      <c r="TA87" s="287"/>
      <c r="TB87" s="287"/>
      <c r="TC87" s="287"/>
      <c r="TD87" s="287"/>
      <c r="TE87" s="287"/>
      <c r="TF87" s="287"/>
      <c r="TG87" s="287"/>
      <c r="TH87" s="287"/>
      <c r="TI87" s="287"/>
      <c r="TJ87" s="287"/>
      <c r="TK87" s="287"/>
      <c r="TL87" s="287"/>
      <c r="TM87" s="287"/>
      <c r="TN87" s="287"/>
      <c r="TO87" s="287"/>
      <c r="TP87" s="287"/>
      <c r="TQ87" s="287"/>
      <c r="TR87" s="287"/>
      <c r="TS87" s="287"/>
      <c r="TT87" s="287"/>
      <c r="TU87" s="287"/>
      <c r="TV87" s="287"/>
      <c r="TW87" s="287"/>
      <c r="TX87" s="287"/>
      <c r="TY87" s="287"/>
      <c r="TZ87" s="287"/>
      <c r="UA87" s="287"/>
      <c r="UB87" s="287"/>
      <c r="UC87" s="287"/>
      <c r="UD87" s="287"/>
      <c r="UE87" s="287"/>
      <c r="UF87" s="287"/>
      <c r="UG87" s="287"/>
      <c r="UH87" s="287"/>
      <c r="UI87" s="287"/>
      <c r="UJ87" s="287"/>
      <c r="UK87" s="287"/>
      <c r="UL87" s="287"/>
      <c r="UM87" s="287"/>
      <c r="UN87" s="287"/>
      <c r="UO87" s="287"/>
      <c r="UP87" s="287"/>
      <c r="UQ87" s="287"/>
      <c r="UR87" s="287"/>
      <c r="US87" s="287"/>
      <c r="UT87" s="287"/>
      <c r="UU87" s="287"/>
      <c r="UV87" s="287"/>
      <c r="UW87" s="287"/>
      <c r="UX87" s="287"/>
      <c r="UY87" s="287"/>
      <c r="UZ87" s="287"/>
      <c r="VA87" s="287"/>
      <c r="VB87" s="287"/>
      <c r="VC87" s="287"/>
      <c r="VD87" s="287"/>
      <c r="VE87" s="287"/>
      <c r="VF87" s="287"/>
      <c r="VG87" s="287"/>
      <c r="VH87" s="287"/>
      <c r="VI87" s="287"/>
      <c r="VJ87" s="287"/>
      <c r="VK87" s="287"/>
      <c r="VL87" s="287"/>
      <c r="VM87" s="287"/>
      <c r="VN87" s="287"/>
      <c r="VO87" s="287"/>
      <c r="VP87" s="287"/>
      <c r="VQ87" s="287"/>
      <c r="VR87" s="287"/>
      <c r="VS87" s="287"/>
      <c r="VT87" s="287"/>
      <c r="VU87" s="287"/>
      <c r="VV87" s="287"/>
      <c r="VW87" s="287"/>
      <c r="VX87" s="287"/>
      <c r="VY87" s="287"/>
      <c r="VZ87" s="287"/>
      <c r="WA87" s="287"/>
      <c r="WB87" s="287"/>
      <c r="WC87" s="287"/>
      <c r="WD87" s="287"/>
      <c r="WE87" s="287"/>
      <c r="WF87" s="287"/>
      <c r="WG87" s="287"/>
      <c r="WH87" s="287"/>
      <c r="WI87" s="287"/>
      <c r="WJ87" s="287"/>
      <c r="WK87" s="287"/>
      <c r="WL87" s="287"/>
      <c r="WM87" s="287"/>
      <c r="WN87" s="287"/>
      <c r="WO87" s="287"/>
      <c r="WP87" s="287"/>
      <c r="WQ87" s="287"/>
      <c r="WR87" s="287"/>
      <c r="WS87" s="287"/>
      <c r="WT87" s="287"/>
      <c r="WU87" s="287"/>
      <c r="WV87" s="287"/>
      <c r="WW87" s="287"/>
      <c r="WX87" s="287"/>
      <c r="WY87" s="287"/>
      <c r="WZ87" s="287"/>
      <c r="XA87" s="287"/>
      <c r="XB87" s="287"/>
      <c r="XC87" s="287"/>
      <c r="XD87" s="287"/>
      <c r="XE87" s="287"/>
      <c r="XF87" s="287"/>
      <c r="XG87" s="287"/>
      <c r="XH87" s="287"/>
      <c r="XI87" s="287"/>
      <c r="XJ87" s="287"/>
      <c r="XK87" s="287"/>
      <c r="XL87" s="287"/>
      <c r="XM87" s="287"/>
      <c r="XN87" s="287"/>
      <c r="XO87" s="287"/>
      <c r="XP87" s="287"/>
      <c r="XQ87" s="287"/>
      <c r="XR87" s="287"/>
      <c r="XS87" s="287"/>
      <c r="XT87" s="287"/>
      <c r="XU87" s="287"/>
      <c r="XV87" s="287"/>
      <c r="XW87" s="287"/>
      <c r="XX87" s="287"/>
      <c r="XY87" s="287"/>
      <c r="XZ87" s="287"/>
      <c r="YA87" s="287"/>
      <c r="YB87" s="287"/>
      <c r="YC87" s="287"/>
      <c r="YD87" s="287"/>
      <c r="YE87" s="287"/>
      <c r="YF87" s="287"/>
      <c r="YG87" s="287"/>
      <c r="YH87" s="287"/>
      <c r="YI87" s="287"/>
      <c r="YJ87" s="287"/>
      <c r="YK87" s="287"/>
      <c r="YL87" s="287"/>
      <c r="YM87" s="287"/>
      <c r="YN87" s="287"/>
      <c r="YO87" s="287"/>
      <c r="YP87" s="287"/>
      <c r="YQ87" s="287"/>
      <c r="YR87" s="287"/>
      <c r="YS87" s="287"/>
      <c r="YT87" s="287"/>
      <c r="YU87" s="287"/>
      <c r="YV87" s="287"/>
      <c r="YW87" s="287"/>
      <c r="YX87" s="287"/>
      <c r="YY87" s="287"/>
      <c r="YZ87" s="287"/>
      <c r="ZA87" s="287"/>
      <c r="ZB87" s="287"/>
      <c r="ZC87" s="287"/>
      <c r="ZD87" s="287"/>
      <c r="ZE87" s="287"/>
      <c r="ZF87" s="287"/>
      <c r="ZG87" s="287"/>
      <c r="ZH87" s="287"/>
      <c r="ZI87" s="287"/>
      <c r="ZJ87" s="287"/>
      <c r="ZK87" s="287"/>
      <c r="ZL87" s="287"/>
      <c r="ZM87" s="287"/>
      <c r="ZN87" s="287"/>
      <c r="ZO87" s="287"/>
      <c r="ZP87" s="287"/>
      <c r="ZQ87" s="287"/>
      <c r="ZR87" s="287"/>
      <c r="ZS87" s="287"/>
      <c r="ZT87" s="287"/>
      <c r="ZU87" s="287"/>
      <c r="ZV87" s="287"/>
      <c r="ZW87" s="287"/>
      <c r="ZX87" s="287"/>
      <c r="ZY87" s="287"/>
      <c r="ZZ87" s="287"/>
      <c r="AAA87" s="287"/>
      <c r="AAB87" s="287"/>
      <c r="AAC87" s="287"/>
      <c r="AAD87" s="287"/>
      <c r="AAE87" s="287"/>
      <c r="AAF87" s="287"/>
      <c r="AAG87" s="287"/>
      <c r="AAH87" s="287"/>
      <c r="AAI87" s="287"/>
      <c r="AAJ87" s="287"/>
      <c r="AAK87" s="287"/>
      <c r="AAL87" s="287"/>
      <c r="AAM87" s="287"/>
      <c r="AAN87" s="287"/>
      <c r="AAO87" s="287"/>
      <c r="AAP87" s="287"/>
      <c r="AAQ87" s="287"/>
      <c r="AAR87" s="287"/>
      <c r="AAS87" s="287"/>
      <c r="AAT87" s="287"/>
      <c r="AAU87" s="287"/>
      <c r="AAV87" s="287"/>
      <c r="AAW87" s="287"/>
      <c r="AAX87" s="287"/>
      <c r="AAY87" s="287"/>
      <c r="AAZ87" s="287"/>
      <c r="ABA87" s="287"/>
      <c r="ABB87" s="287"/>
      <c r="ABC87" s="287"/>
      <c r="ABD87" s="287"/>
      <c r="ABE87" s="287"/>
      <c r="ABF87" s="287"/>
      <c r="ABG87" s="287"/>
      <c r="ABH87" s="287"/>
      <c r="ABI87" s="287"/>
      <c r="ABJ87" s="287"/>
      <c r="ABK87" s="287"/>
      <c r="ABL87" s="287"/>
      <c r="ABM87" s="287"/>
      <c r="ABN87" s="287"/>
      <c r="ABO87" s="287"/>
      <c r="ABP87" s="287"/>
      <c r="ABQ87" s="287"/>
      <c r="ABR87" s="287"/>
      <c r="ABS87" s="287"/>
      <c r="ABT87" s="287"/>
      <c r="ABU87" s="287"/>
      <c r="ABV87" s="287"/>
      <c r="ABW87" s="287"/>
      <c r="ABX87" s="287"/>
      <c r="ABY87" s="287"/>
      <c r="ABZ87" s="287"/>
      <c r="ACA87" s="287"/>
      <c r="ACB87" s="287"/>
      <c r="ACC87" s="287"/>
      <c r="ACD87" s="287"/>
      <c r="ACE87" s="287"/>
      <c r="ACF87" s="287"/>
      <c r="ACG87" s="287"/>
      <c r="ACH87" s="287"/>
      <c r="ACI87" s="287"/>
      <c r="ACJ87" s="287"/>
      <c r="ACK87" s="287"/>
      <c r="ACL87" s="287"/>
      <c r="ACM87" s="287"/>
      <c r="ACN87" s="287"/>
      <c r="ACO87" s="287"/>
      <c r="ACP87" s="287"/>
      <c r="ACQ87" s="287"/>
    </row>
    <row r="88" spans="1:877" x14ac:dyDescent="0.2">
      <c r="A88" s="15" t="s">
        <v>160</v>
      </c>
      <c r="B88" s="335"/>
      <c r="C88" s="334"/>
      <c r="D88" s="334"/>
      <c r="E88" s="334"/>
      <c r="F88" s="334"/>
      <c r="G88" s="334"/>
      <c r="H88" s="334"/>
      <c r="I88" s="334"/>
      <c r="J88" s="334"/>
      <c r="K88" s="334"/>
      <c r="L88" s="334"/>
      <c r="M88" s="344"/>
      <c r="N88" s="335"/>
      <c r="O88" s="334"/>
      <c r="P88" s="334"/>
      <c r="Q88" s="334"/>
      <c r="R88" s="335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44"/>
      <c r="AD88" s="334"/>
      <c r="AE88" s="334"/>
      <c r="AF88" s="334"/>
      <c r="AG88" s="334"/>
      <c r="AH88" s="334"/>
      <c r="AI88" s="334"/>
      <c r="AJ88" s="334"/>
      <c r="AK88" s="334"/>
      <c r="AL88" s="334"/>
      <c r="AM88" s="334"/>
      <c r="AN88" s="334"/>
      <c r="AO88" s="334"/>
      <c r="AP88" s="335"/>
      <c r="AQ88" s="334"/>
      <c r="AR88" s="334"/>
      <c r="AS88" s="334"/>
      <c r="AT88" s="334"/>
      <c r="AU88" s="334"/>
      <c r="AV88" s="334"/>
      <c r="AW88" s="334"/>
      <c r="AX88" s="334"/>
      <c r="AY88" s="334"/>
      <c r="AZ88" s="334"/>
      <c r="BA88" s="334"/>
      <c r="BB88" s="334"/>
      <c r="BC88" s="334"/>
      <c r="BD88" s="334"/>
      <c r="BE88" s="334"/>
      <c r="BF88" s="334"/>
      <c r="BG88" s="334"/>
      <c r="BH88" s="334"/>
      <c r="BI88" s="334"/>
      <c r="BJ88" s="334"/>
      <c r="BK88" s="334"/>
      <c r="BL88" s="334"/>
      <c r="BM88" s="334"/>
      <c r="BN88" s="336"/>
      <c r="BO88" s="335"/>
      <c r="BP88" s="334"/>
      <c r="BQ88" s="334"/>
      <c r="BR88" s="334"/>
      <c r="BS88" s="334"/>
      <c r="BT88" s="334"/>
      <c r="BU88" s="334"/>
      <c r="BV88" s="334"/>
      <c r="BW88" s="334"/>
      <c r="BX88" s="334"/>
      <c r="BY88" s="334"/>
      <c r="BZ88" s="334"/>
      <c r="CA88" s="334"/>
      <c r="CB88" s="334"/>
      <c r="CC88" s="334"/>
      <c r="CD88" s="334"/>
      <c r="CE88" s="334"/>
      <c r="CF88" s="334"/>
      <c r="CG88" s="334"/>
      <c r="CH88" s="334"/>
      <c r="CI88" s="334"/>
      <c r="CJ88" s="334"/>
      <c r="CK88" s="334"/>
      <c r="CL88" s="334"/>
      <c r="CM88" s="337"/>
      <c r="CN88" s="334"/>
      <c r="CO88" s="334"/>
      <c r="CP88" s="334"/>
      <c r="CQ88" s="334"/>
      <c r="CR88" s="334"/>
      <c r="CS88" s="334"/>
      <c r="CT88" s="335"/>
      <c r="CU88" s="334"/>
      <c r="CV88" s="334"/>
      <c r="CW88" s="334"/>
      <c r="CX88" s="334"/>
      <c r="CY88" s="334"/>
      <c r="CZ88" s="334"/>
      <c r="DA88" s="334"/>
      <c r="DB88" s="334"/>
      <c r="DC88" s="334"/>
      <c r="DD88" s="334"/>
      <c r="DE88" s="334"/>
      <c r="DF88" s="334"/>
      <c r="DG88" s="334"/>
      <c r="DH88" s="334"/>
      <c r="DI88" s="334"/>
      <c r="DJ88" s="334"/>
      <c r="DK88" s="334"/>
      <c r="DL88" s="334"/>
      <c r="DM88" s="334"/>
      <c r="DN88" s="334"/>
      <c r="DO88" s="334"/>
      <c r="DP88" s="334"/>
      <c r="DQ88" s="334"/>
      <c r="DR88" s="337"/>
      <c r="DS88" s="334"/>
      <c r="DT88" s="334"/>
      <c r="DU88" s="334"/>
      <c r="DV88" s="335"/>
      <c r="DW88" s="334"/>
      <c r="DX88" s="334"/>
      <c r="DY88" s="334"/>
      <c r="DZ88" s="334"/>
      <c r="EA88" s="334"/>
      <c r="EB88" s="334"/>
      <c r="EC88" s="334"/>
      <c r="ED88" s="334"/>
      <c r="EE88" s="334"/>
      <c r="EF88" s="334"/>
      <c r="EG88" s="334"/>
      <c r="EH88" s="334"/>
      <c r="EI88" s="334"/>
      <c r="EJ88" s="334"/>
      <c r="EK88" s="334"/>
      <c r="EL88" s="334"/>
      <c r="EM88" s="334"/>
      <c r="EN88" s="334"/>
      <c r="EO88" s="334"/>
      <c r="EP88" s="334"/>
      <c r="EQ88" s="334"/>
      <c r="ER88" s="334"/>
      <c r="ES88" s="334"/>
      <c r="ET88" s="337"/>
      <c r="EU88" s="334"/>
      <c r="EV88" s="334"/>
      <c r="EW88" s="334"/>
      <c r="EX88" s="334"/>
      <c r="EY88" s="334"/>
      <c r="EZ88" s="334"/>
      <c r="FA88" s="335"/>
      <c r="FB88" s="334"/>
      <c r="FC88" s="334"/>
      <c r="FD88" s="334"/>
      <c r="FE88" s="334"/>
      <c r="FF88" s="334"/>
      <c r="FG88" s="334"/>
      <c r="FH88" s="334"/>
      <c r="FI88" s="334"/>
      <c r="FJ88" s="334"/>
      <c r="FK88" s="334"/>
      <c r="FL88" s="334"/>
      <c r="FM88" s="334"/>
      <c r="FN88" s="334"/>
      <c r="FO88" s="334"/>
      <c r="FP88" s="334"/>
      <c r="FQ88" s="334"/>
      <c r="FR88" s="334"/>
      <c r="FS88" s="334"/>
      <c r="FT88" s="334"/>
      <c r="FU88" s="334"/>
      <c r="FV88" s="334"/>
      <c r="FW88" s="334"/>
      <c r="FX88" s="334"/>
      <c r="FY88" s="337"/>
      <c r="FZ88" s="334"/>
      <c r="GA88" s="334"/>
      <c r="GB88" s="334"/>
      <c r="GC88" s="334"/>
      <c r="GD88" s="334"/>
      <c r="GE88" s="335"/>
      <c r="GF88" s="334"/>
      <c r="GG88" s="334"/>
      <c r="GH88" s="334"/>
      <c r="GI88" s="334"/>
      <c r="GJ88" s="334"/>
      <c r="GK88" s="334"/>
      <c r="GL88" s="334"/>
      <c r="GM88" s="334"/>
      <c r="GN88" s="334"/>
      <c r="GO88" s="334"/>
      <c r="GP88" s="334"/>
      <c r="GQ88" s="334"/>
      <c r="GR88" s="334"/>
      <c r="GS88" s="334"/>
      <c r="GT88" s="334"/>
      <c r="GU88" s="334"/>
      <c r="GV88" s="334"/>
      <c r="GW88" s="334"/>
      <c r="GX88" s="334"/>
      <c r="GY88" s="334"/>
      <c r="GZ88" s="334"/>
      <c r="HA88" s="334"/>
      <c r="HB88" s="334"/>
      <c r="HC88" s="337"/>
      <c r="HD88" s="334"/>
      <c r="HE88" s="334"/>
      <c r="HF88" s="334"/>
      <c r="HG88" s="334"/>
      <c r="HH88" s="334"/>
      <c r="HI88" s="344"/>
      <c r="HJ88" s="335"/>
      <c r="HK88" s="334"/>
      <c r="HL88" s="334"/>
      <c r="HM88" s="334"/>
      <c r="HN88" s="334"/>
      <c r="HO88" s="334"/>
      <c r="HP88" s="334"/>
      <c r="HQ88" s="334"/>
      <c r="HR88" s="334"/>
      <c r="HS88" s="334"/>
      <c r="HT88" s="334"/>
      <c r="HU88" s="334"/>
      <c r="HV88" s="334"/>
      <c r="HW88" s="334"/>
      <c r="HX88" s="334"/>
      <c r="HY88" s="334"/>
      <c r="HZ88" s="334"/>
      <c r="IA88" s="334"/>
      <c r="IB88" s="334"/>
      <c r="IC88" s="334"/>
      <c r="ID88" s="334"/>
      <c r="IE88" s="334"/>
      <c r="IF88" s="334"/>
      <c r="IG88" s="334"/>
      <c r="IH88" s="337"/>
      <c r="II88" s="334"/>
      <c r="IJ88" s="334"/>
      <c r="IK88" s="334"/>
      <c r="IL88" s="334"/>
      <c r="IM88" s="334"/>
      <c r="IN88" s="335"/>
      <c r="IO88" s="334"/>
      <c r="IP88" s="334"/>
      <c r="IQ88" s="334"/>
      <c r="IR88" s="334"/>
      <c r="IS88" s="334"/>
      <c r="IT88" s="334"/>
      <c r="IU88" s="334"/>
      <c r="IV88" s="334"/>
      <c r="IW88" s="334"/>
      <c r="IX88" s="334"/>
      <c r="IY88" s="334"/>
      <c r="IZ88" s="334"/>
      <c r="JA88" s="334"/>
      <c r="JB88" s="334"/>
      <c r="JC88" s="334"/>
      <c r="JD88" s="334"/>
      <c r="JE88" s="334"/>
      <c r="JF88" s="334"/>
      <c r="JG88" s="334"/>
      <c r="JH88" s="334"/>
      <c r="JI88" s="334"/>
      <c r="JJ88" s="334"/>
      <c r="JK88" s="334"/>
      <c r="JL88" s="337"/>
      <c r="JM88" s="334"/>
      <c r="JN88" s="334"/>
      <c r="JO88" s="334"/>
      <c r="JP88" s="334"/>
      <c r="JQ88" s="334"/>
      <c r="JR88" s="344"/>
      <c r="JS88" s="335"/>
      <c r="JT88" s="334"/>
      <c r="JU88" s="334"/>
      <c r="JV88" s="334"/>
      <c r="JW88" s="334"/>
      <c r="JX88" s="334"/>
      <c r="JY88" s="334"/>
      <c r="JZ88" s="334"/>
      <c r="KA88" s="334"/>
      <c r="KB88" s="334"/>
      <c r="KC88" s="334"/>
      <c r="KD88" s="334"/>
      <c r="KE88" s="334"/>
      <c r="KF88" s="334"/>
      <c r="KG88" s="334"/>
      <c r="KH88" s="334"/>
      <c r="KI88" s="334"/>
      <c r="KJ88" s="334"/>
      <c r="KK88" s="334"/>
      <c r="KL88" s="334"/>
      <c r="KM88" s="334"/>
      <c r="KN88" s="334"/>
      <c r="KO88" s="334"/>
      <c r="KP88" s="334"/>
      <c r="KQ88" s="337"/>
      <c r="KR88" s="334"/>
      <c r="KS88" s="334"/>
      <c r="KT88" s="334"/>
      <c r="KU88" s="334"/>
      <c r="KV88" s="334"/>
      <c r="KW88" s="344"/>
      <c r="KX88" s="335"/>
      <c r="KY88" s="334"/>
      <c r="KZ88" s="334"/>
      <c r="LA88" s="334"/>
      <c r="LB88" s="334"/>
      <c r="LC88" s="334"/>
      <c r="LD88" s="334"/>
      <c r="LE88" s="334"/>
      <c r="LF88" s="334"/>
      <c r="LG88" s="334"/>
      <c r="LH88" s="334"/>
      <c r="LI88" s="334"/>
      <c r="LJ88" s="334"/>
      <c r="LK88" s="334"/>
      <c r="LL88" s="334"/>
      <c r="LM88" s="334"/>
      <c r="LN88" s="334"/>
      <c r="LO88" s="334"/>
      <c r="LP88" s="334"/>
      <c r="LQ88" s="334"/>
      <c r="LR88" s="334"/>
      <c r="LS88" s="334"/>
      <c r="LT88" s="334"/>
      <c r="LU88" s="334"/>
      <c r="LV88" s="337"/>
      <c r="LW88" s="334"/>
      <c r="LX88" s="334"/>
      <c r="LY88" s="334"/>
      <c r="LZ88" s="334"/>
      <c r="MA88" s="334"/>
      <c r="MB88" s="335"/>
      <c r="MC88" s="334"/>
      <c r="MD88" s="334"/>
      <c r="ME88" s="334"/>
      <c r="MF88" s="334"/>
      <c r="MG88" s="334"/>
      <c r="MH88" s="334"/>
      <c r="MI88" s="334"/>
      <c r="MJ88" s="334"/>
      <c r="MK88" s="334"/>
      <c r="ML88" s="334"/>
      <c r="MM88" s="334"/>
      <c r="MN88" s="334"/>
      <c r="MO88" s="334"/>
      <c r="MP88" s="334"/>
      <c r="MQ88" s="334"/>
      <c r="MR88" s="334"/>
      <c r="MS88" s="334"/>
      <c r="MT88" s="334"/>
      <c r="MU88" s="334"/>
      <c r="MV88" s="334"/>
      <c r="MW88" s="334"/>
      <c r="MX88" s="334"/>
      <c r="MY88" s="334"/>
      <c r="MZ88" s="337"/>
      <c r="NA88" s="334"/>
      <c r="NB88" s="334"/>
      <c r="NC88" s="334"/>
      <c r="ND88" s="334"/>
      <c r="NE88" s="334"/>
      <c r="NF88" s="334"/>
      <c r="NG88" s="335"/>
      <c r="NH88" s="334"/>
      <c r="NI88" s="334"/>
      <c r="NJ88" s="334"/>
      <c r="NK88" s="334"/>
      <c r="NL88" s="334"/>
      <c r="NM88" s="334"/>
      <c r="NN88" s="334"/>
      <c r="NO88" s="334"/>
      <c r="NP88" s="334"/>
      <c r="NQ88" s="334"/>
      <c r="NR88" s="334"/>
      <c r="NS88" s="334"/>
      <c r="NT88" s="334"/>
      <c r="NU88" s="334"/>
      <c r="NV88" s="334"/>
      <c r="NW88" s="334"/>
      <c r="NX88" s="334"/>
      <c r="NY88" s="334"/>
      <c r="NZ88" s="334"/>
      <c r="OA88" s="334"/>
      <c r="OB88" s="334"/>
      <c r="OC88" s="334"/>
      <c r="OD88" s="334"/>
      <c r="OE88" s="337"/>
      <c r="OF88" s="334"/>
      <c r="OG88" s="334"/>
      <c r="OH88" s="334"/>
      <c r="OI88" s="334"/>
      <c r="OJ88" s="334"/>
      <c r="OK88" s="334"/>
      <c r="OL88" s="334"/>
      <c r="OM88" s="334"/>
      <c r="ON88" s="334"/>
      <c r="OO88" s="334"/>
      <c r="OP88" s="344"/>
      <c r="OQ88" s="334"/>
      <c r="OR88" s="334"/>
      <c r="OS88" s="334"/>
      <c r="OT88" s="334"/>
      <c r="OU88" s="334"/>
      <c r="OV88" s="334"/>
      <c r="OW88" s="334"/>
      <c r="OX88" s="334"/>
      <c r="OY88" s="334"/>
      <c r="OZ88" s="334"/>
      <c r="PA88" s="334"/>
      <c r="PB88" s="334"/>
      <c r="PC88" s="334"/>
      <c r="PD88" s="334"/>
      <c r="PE88" s="334"/>
      <c r="PF88" s="334"/>
      <c r="PG88" s="334"/>
      <c r="PH88" s="334"/>
      <c r="PI88" s="334"/>
      <c r="PJ88" s="334"/>
      <c r="PK88" s="334"/>
      <c r="PL88" s="334"/>
      <c r="PM88" s="334"/>
      <c r="PN88" s="334"/>
      <c r="PO88" s="334"/>
      <c r="PP88" s="334"/>
      <c r="PQ88" s="334"/>
      <c r="PR88" s="334"/>
      <c r="PS88" s="334"/>
      <c r="PT88" s="334"/>
      <c r="PU88" s="334"/>
      <c r="PV88" s="334"/>
      <c r="PW88" s="334"/>
      <c r="PX88" s="334"/>
      <c r="PY88" s="334"/>
      <c r="PZ88" s="334"/>
      <c r="QA88" s="334"/>
      <c r="QB88" s="334"/>
      <c r="QC88" s="334"/>
      <c r="QD88" s="334"/>
      <c r="QE88" s="334"/>
      <c r="QF88" s="334"/>
      <c r="QG88" s="334"/>
      <c r="QH88" s="334"/>
      <c r="QI88" s="334"/>
      <c r="QJ88" s="334"/>
      <c r="QK88" s="334"/>
      <c r="QL88" s="334"/>
      <c r="QM88" s="334"/>
      <c r="QN88" s="334"/>
      <c r="QO88" s="334"/>
      <c r="QP88" s="334"/>
      <c r="QQ88" s="334"/>
      <c r="QR88" s="334"/>
      <c r="QS88" s="334"/>
      <c r="QT88" s="334"/>
      <c r="QU88" s="334"/>
      <c r="QV88" s="334"/>
      <c r="QW88" s="334"/>
      <c r="QX88" s="334"/>
      <c r="QY88" s="334"/>
      <c r="QZ88" s="334"/>
      <c r="RA88" s="334"/>
      <c r="RB88" s="334"/>
      <c r="RC88" s="334"/>
      <c r="RD88" s="334"/>
      <c r="RE88" s="334"/>
      <c r="RF88" s="334"/>
      <c r="RG88" s="334"/>
      <c r="RH88" s="334"/>
      <c r="RI88" s="334"/>
      <c r="RJ88" s="334"/>
      <c r="RK88" s="334"/>
      <c r="RL88" s="334"/>
      <c r="RM88" s="334"/>
      <c r="RN88" s="334"/>
      <c r="RO88" s="334"/>
      <c r="RP88" s="334"/>
      <c r="RQ88" s="334"/>
      <c r="RR88" s="334"/>
      <c r="RS88" s="334"/>
      <c r="RT88" s="334"/>
      <c r="RU88" s="334"/>
      <c r="RV88" s="334"/>
      <c r="RW88" s="334"/>
      <c r="RX88" s="334"/>
      <c r="RY88" s="334"/>
      <c r="RZ88" s="334"/>
      <c r="SA88" s="334"/>
      <c r="SB88" s="334"/>
      <c r="SC88" s="334"/>
      <c r="SD88" s="334"/>
      <c r="SE88" s="334"/>
      <c r="SF88" s="334"/>
      <c r="SG88" s="334"/>
      <c r="SH88" s="334"/>
      <c r="SI88" s="334"/>
      <c r="SJ88" s="334"/>
      <c r="SK88" s="334"/>
      <c r="SL88" s="334"/>
      <c r="SM88" s="334"/>
      <c r="SN88" s="334"/>
      <c r="SO88" s="334"/>
      <c r="SP88" s="334"/>
      <c r="SQ88" s="334"/>
      <c r="SR88" s="334"/>
      <c r="SS88" s="334"/>
      <c r="ST88" s="334"/>
      <c r="SU88" s="334"/>
      <c r="SV88" s="334"/>
      <c r="SW88" s="334"/>
      <c r="SX88" s="334"/>
      <c r="SY88" s="334"/>
      <c r="SZ88" s="334"/>
      <c r="TA88" s="334"/>
      <c r="TB88" s="334"/>
      <c r="TC88" s="334"/>
      <c r="TD88" s="334"/>
      <c r="TE88" s="334"/>
      <c r="TF88" s="334"/>
      <c r="TG88" s="334"/>
      <c r="TH88" s="334"/>
      <c r="TI88" s="334"/>
      <c r="TJ88" s="334"/>
      <c r="TK88" s="334"/>
      <c r="TL88" s="334"/>
      <c r="TM88" s="334"/>
      <c r="TN88" s="334"/>
      <c r="TO88" s="334"/>
      <c r="TP88" s="334"/>
      <c r="TQ88" s="334"/>
      <c r="TR88" s="334"/>
      <c r="TS88" s="334"/>
      <c r="TT88" s="334"/>
      <c r="TU88" s="334"/>
      <c r="TV88" s="334"/>
      <c r="TW88" s="334"/>
      <c r="TX88" s="334"/>
      <c r="TY88" s="334"/>
      <c r="TZ88" s="334"/>
      <c r="UA88" s="334"/>
      <c r="UB88" s="334"/>
      <c r="UC88" s="334"/>
      <c r="UD88" s="334"/>
      <c r="UE88" s="334"/>
      <c r="UF88" s="334"/>
      <c r="UG88" s="334"/>
      <c r="UH88" s="334"/>
      <c r="UI88" s="334"/>
      <c r="UJ88" s="334"/>
      <c r="UK88" s="334"/>
      <c r="UL88" s="334"/>
      <c r="UM88" s="334"/>
      <c r="UN88" s="334"/>
      <c r="UO88" s="334"/>
      <c r="UP88" s="334"/>
      <c r="UQ88" s="334"/>
      <c r="UR88" s="334"/>
      <c r="US88" s="334"/>
      <c r="UT88" s="334"/>
      <c r="UU88" s="334"/>
      <c r="UV88" s="334"/>
      <c r="UW88" s="334"/>
      <c r="UX88" s="334"/>
      <c r="UY88" s="334"/>
      <c r="UZ88" s="334"/>
      <c r="VA88" s="334"/>
      <c r="VB88" s="334"/>
      <c r="VC88" s="334"/>
      <c r="VD88" s="334"/>
      <c r="VE88" s="334"/>
      <c r="VF88" s="334"/>
      <c r="VG88" s="334"/>
      <c r="VH88" s="334"/>
      <c r="VI88" s="334"/>
      <c r="VJ88" s="334"/>
      <c r="VK88" s="334"/>
      <c r="VL88" s="334"/>
      <c r="VM88" s="334"/>
      <c r="VN88" s="334"/>
      <c r="VO88" s="334"/>
      <c r="VP88" s="334"/>
      <c r="VQ88" s="334"/>
      <c r="VR88" s="334"/>
      <c r="VS88" s="334"/>
      <c r="VT88" s="334"/>
      <c r="VU88" s="334"/>
      <c r="VV88" s="334"/>
      <c r="VW88" s="334"/>
      <c r="VX88" s="334"/>
      <c r="VY88" s="334"/>
      <c r="VZ88" s="334"/>
      <c r="WA88" s="334"/>
      <c r="WB88" s="334"/>
      <c r="WC88" s="334"/>
      <c r="WD88" s="334"/>
      <c r="WE88" s="334"/>
      <c r="WF88" s="334"/>
      <c r="WG88" s="334"/>
      <c r="WH88" s="334"/>
      <c r="WI88" s="334"/>
      <c r="WJ88" s="334"/>
      <c r="WK88" s="334"/>
      <c r="WL88" s="334"/>
      <c r="WM88" s="334"/>
      <c r="WN88" s="334"/>
      <c r="WO88" s="334"/>
      <c r="WP88" s="334"/>
      <c r="WQ88" s="334"/>
      <c r="WR88" s="334"/>
      <c r="WS88" s="334"/>
      <c r="WT88" s="334"/>
      <c r="WU88" s="334"/>
      <c r="WV88" s="334"/>
      <c r="WW88" s="334"/>
      <c r="WX88" s="334"/>
      <c r="WY88" s="334"/>
      <c r="WZ88" s="334"/>
      <c r="XA88" s="334"/>
      <c r="XB88" s="334"/>
      <c r="XC88" s="334"/>
      <c r="XD88" s="334"/>
      <c r="XE88" s="334"/>
      <c r="XF88" s="334"/>
      <c r="XG88" s="334"/>
      <c r="XH88" s="334"/>
      <c r="XI88" s="334"/>
      <c r="XJ88" s="334"/>
      <c r="XK88" s="334"/>
      <c r="XL88" s="334"/>
      <c r="XM88" s="334"/>
      <c r="XN88" s="334"/>
      <c r="XO88" s="334"/>
      <c r="XP88" s="334"/>
      <c r="XQ88" s="334"/>
      <c r="XR88" s="334"/>
      <c r="XS88" s="334"/>
      <c r="XT88" s="334"/>
      <c r="XU88" s="334"/>
      <c r="XV88" s="334"/>
      <c r="XW88" s="334"/>
      <c r="XX88" s="334"/>
      <c r="XY88" s="334"/>
      <c r="XZ88" s="334"/>
      <c r="YA88" s="334"/>
      <c r="YB88" s="334"/>
      <c r="YC88" s="334"/>
      <c r="YD88" s="334"/>
      <c r="YE88" s="334"/>
      <c r="YF88" s="334"/>
      <c r="YG88" s="334"/>
      <c r="YH88" s="334"/>
      <c r="YI88" s="334"/>
      <c r="YJ88" s="334"/>
      <c r="YK88" s="334"/>
      <c r="YL88" s="334"/>
      <c r="YM88" s="334"/>
      <c r="YN88" s="334"/>
      <c r="YO88" s="334"/>
      <c r="YP88" s="334"/>
      <c r="YQ88" s="334"/>
      <c r="YR88" s="334"/>
      <c r="YS88" s="334"/>
      <c r="YT88" s="334"/>
      <c r="YU88" s="334"/>
      <c r="YV88" s="334"/>
      <c r="YW88" s="334"/>
      <c r="YX88" s="334"/>
      <c r="YY88" s="334"/>
      <c r="YZ88" s="334"/>
      <c r="ZA88" s="334"/>
      <c r="ZB88" s="334"/>
      <c r="ZC88" s="334"/>
      <c r="ZD88" s="334"/>
      <c r="ZE88" s="334"/>
      <c r="ZF88" s="334"/>
      <c r="ZG88" s="334"/>
      <c r="ZH88" s="334"/>
      <c r="ZI88" s="334"/>
      <c r="ZJ88" s="334"/>
      <c r="ZK88" s="334"/>
      <c r="ZL88" s="334"/>
      <c r="ZM88" s="334"/>
      <c r="ZN88" s="334"/>
      <c r="ZO88" s="334"/>
      <c r="ZP88" s="334"/>
      <c r="ZQ88" s="334"/>
      <c r="ZR88" s="334"/>
      <c r="ZS88" s="334"/>
      <c r="ZT88" s="334"/>
      <c r="ZU88" s="334"/>
      <c r="ZV88" s="334"/>
      <c r="ZW88" s="334"/>
      <c r="ZX88" s="334"/>
      <c r="ZY88" s="334"/>
      <c r="ZZ88" s="334"/>
      <c r="AAA88" s="334"/>
      <c r="AAB88" s="334"/>
      <c r="AAC88" s="334"/>
      <c r="AAD88" s="334"/>
      <c r="AAE88" s="334"/>
      <c r="AAF88" s="334"/>
      <c r="AAG88" s="334"/>
      <c r="AAH88" s="334"/>
      <c r="AAI88" s="334"/>
      <c r="AAJ88" s="334"/>
      <c r="AAK88" s="334"/>
      <c r="AAL88" s="334"/>
      <c r="AAM88" s="334"/>
      <c r="AAN88" s="334"/>
      <c r="AAO88" s="334"/>
      <c r="AAP88" s="334"/>
      <c r="AAQ88" s="334"/>
      <c r="AAR88" s="334"/>
      <c r="AAS88" s="334"/>
      <c r="AAT88" s="334"/>
      <c r="AAU88" s="334"/>
      <c r="AAV88" s="334"/>
      <c r="AAW88" s="334"/>
      <c r="AAX88" s="334"/>
      <c r="AAY88" s="334"/>
      <c r="AAZ88" s="334"/>
      <c r="ABA88" s="334"/>
      <c r="ABB88" s="334"/>
      <c r="ABC88" s="334"/>
      <c r="ABD88" s="334"/>
      <c r="ABE88" s="334"/>
      <c r="ABF88" s="334"/>
      <c r="ABG88" s="334"/>
      <c r="ABH88" s="334"/>
      <c r="ABI88" s="334"/>
      <c r="ABJ88" s="334"/>
      <c r="ABK88" s="334"/>
      <c r="ABL88" s="334"/>
      <c r="ABM88" s="334"/>
      <c r="ABN88" s="334"/>
      <c r="ABO88" s="334"/>
      <c r="ABP88" s="334"/>
      <c r="ABQ88" s="334"/>
      <c r="ABR88" s="334"/>
      <c r="ABS88" s="334"/>
      <c r="ABT88" s="334"/>
      <c r="ABU88" s="334"/>
      <c r="ABV88" s="334"/>
      <c r="ABW88" s="334"/>
      <c r="ABX88" s="334"/>
      <c r="ABY88" s="334"/>
      <c r="ABZ88" s="334"/>
      <c r="ACA88" s="334"/>
      <c r="ACB88" s="334"/>
      <c r="ACC88" s="334"/>
      <c r="ACD88" s="334"/>
      <c r="ACE88" s="334"/>
      <c r="ACF88" s="334"/>
      <c r="ACG88" s="334"/>
      <c r="ACH88" s="334"/>
      <c r="ACI88" s="334"/>
      <c r="ACJ88" s="334"/>
      <c r="ACK88" s="334"/>
      <c r="ACL88" s="334"/>
      <c r="ACM88" s="334"/>
      <c r="ACN88" s="334"/>
      <c r="ACO88" s="334"/>
      <c r="ACP88" s="334"/>
      <c r="ACQ88" s="334"/>
    </row>
    <row r="89" spans="1:877" x14ac:dyDescent="0.2">
      <c r="A89" s="15" t="s">
        <v>161</v>
      </c>
      <c r="B89" s="335"/>
      <c r="C89" s="334"/>
      <c r="D89" s="334"/>
      <c r="E89" s="334"/>
      <c r="F89" s="334"/>
      <c r="G89" s="334"/>
      <c r="H89" s="334"/>
      <c r="I89" s="334"/>
      <c r="J89" s="334"/>
      <c r="K89" s="334"/>
      <c r="L89" s="334"/>
      <c r="M89" s="344"/>
      <c r="N89" s="335"/>
      <c r="O89" s="334"/>
      <c r="P89" s="334"/>
      <c r="Q89" s="334"/>
      <c r="R89" s="335"/>
      <c r="S89" s="334"/>
      <c r="T89" s="334"/>
      <c r="U89" s="334"/>
      <c r="V89" s="334"/>
      <c r="W89" s="334"/>
      <c r="X89" s="334"/>
      <c r="Y89" s="334"/>
      <c r="Z89" s="334"/>
      <c r="AA89" s="334"/>
      <c r="AB89" s="334"/>
      <c r="AC89" s="344"/>
      <c r="AD89" s="334"/>
      <c r="AE89" s="334"/>
      <c r="AF89" s="334"/>
      <c r="AG89" s="334"/>
      <c r="AH89" s="334"/>
      <c r="AI89" s="334"/>
      <c r="AJ89" s="334"/>
      <c r="AK89" s="334"/>
      <c r="AL89" s="334"/>
      <c r="AM89" s="334"/>
      <c r="AN89" s="334"/>
      <c r="AO89" s="334"/>
      <c r="AP89" s="335"/>
      <c r="AQ89" s="334"/>
      <c r="AR89" s="334"/>
      <c r="AS89" s="334"/>
      <c r="AT89" s="334"/>
      <c r="AU89" s="334"/>
      <c r="AV89" s="334"/>
      <c r="AW89" s="334"/>
      <c r="AX89" s="334"/>
      <c r="AY89" s="334"/>
      <c r="AZ89" s="334"/>
      <c r="BA89" s="334"/>
      <c r="BB89" s="334"/>
      <c r="BC89" s="334"/>
      <c r="BD89" s="334"/>
      <c r="BE89" s="334"/>
      <c r="BF89" s="334"/>
      <c r="BG89" s="334"/>
      <c r="BH89" s="334"/>
      <c r="BI89" s="334"/>
      <c r="BJ89" s="334"/>
      <c r="BK89" s="334"/>
      <c r="BL89" s="334"/>
      <c r="BM89" s="334"/>
      <c r="BN89" s="336"/>
      <c r="BO89" s="335"/>
      <c r="BP89" s="334"/>
      <c r="BQ89" s="334"/>
      <c r="BR89" s="334"/>
      <c r="BS89" s="334"/>
      <c r="BT89" s="334"/>
      <c r="BU89" s="334"/>
      <c r="BV89" s="334"/>
      <c r="BW89" s="334"/>
      <c r="BX89" s="334"/>
      <c r="BY89" s="334"/>
      <c r="BZ89" s="334"/>
      <c r="CA89" s="334"/>
      <c r="CB89" s="334"/>
      <c r="CC89" s="334"/>
      <c r="CD89" s="334"/>
      <c r="CE89" s="334"/>
      <c r="CF89" s="334"/>
      <c r="CG89" s="334"/>
      <c r="CH89" s="334"/>
      <c r="CI89" s="334"/>
      <c r="CJ89" s="334"/>
      <c r="CK89" s="334"/>
      <c r="CL89" s="334"/>
      <c r="CM89" s="337"/>
      <c r="CN89" s="334"/>
      <c r="CO89" s="334"/>
      <c r="CP89" s="334"/>
      <c r="CQ89" s="334"/>
      <c r="CR89" s="334"/>
      <c r="CS89" s="334"/>
      <c r="CT89" s="335"/>
      <c r="CU89" s="334"/>
      <c r="CV89" s="334"/>
      <c r="CW89" s="334"/>
      <c r="CX89" s="334"/>
      <c r="CY89" s="334"/>
      <c r="CZ89" s="334"/>
      <c r="DA89" s="334"/>
      <c r="DB89" s="334"/>
      <c r="DC89" s="334"/>
      <c r="DD89" s="334"/>
      <c r="DE89" s="334"/>
      <c r="DF89" s="334"/>
      <c r="DG89" s="334"/>
      <c r="DH89" s="334"/>
      <c r="DI89" s="334"/>
      <c r="DJ89" s="334"/>
      <c r="DK89" s="334"/>
      <c r="DL89" s="334"/>
      <c r="DM89" s="334"/>
      <c r="DN89" s="334"/>
      <c r="DO89" s="334"/>
      <c r="DP89" s="334"/>
      <c r="DQ89" s="334"/>
      <c r="DR89" s="337"/>
      <c r="DS89" s="334"/>
      <c r="DT89" s="334"/>
      <c r="DU89" s="334"/>
      <c r="DV89" s="335"/>
      <c r="DW89" s="334"/>
      <c r="DX89" s="334"/>
      <c r="DY89" s="334"/>
      <c r="DZ89" s="334"/>
      <c r="EA89" s="334"/>
      <c r="EB89" s="334"/>
      <c r="EC89" s="334"/>
      <c r="ED89" s="334"/>
      <c r="EE89" s="334"/>
      <c r="EF89" s="334"/>
      <c r="EG89" s="334"/>
      <c r="EH89" s="334"/>
      <c r="EI89" s="334"/>
      <c r="EJ89" s="334"/>
      <c r="EK89" s="334"/>
      <c r="EL89" s="334"/>
      <c r="EM89" s="334"/>
      <c r="EN89" s="334"/>
      <c r="EO89" s="334"/>
      <c r="EP89" s="334"/>
      <c r="EQ89" s="334"/>
      <c r="ER89" s="334"/>
      <c r="ES89" s="334"/>
      <c r="ET89" s="337"/>
      <c r="EU89" s="334"/>
      <c r="EV89" s="334"/>
      <c r="EW89" s="334"/>
      <c r="EX89" s="334"/>
      <c r="EY89" s="334"/>
      <c r="EZ89" s="334"/>
      <c r="FA89" s="335"/>
      <c r="FB89" s="334"/>
      <c r="FC89" s="334"/>
      <c r="FD89" s="334"/>
      <c r="FE89" s="334"/>
      <c r="FF89" s="334"/>
      <c r="FG89" s="334"/>
      <c r="FH89" s="334"/>
      <c r="FI89" s="334"/>
      <c r="FJ89" s="334"/>
      <c r="FK89" s="334"/>
      <c r="FL89" s="334"/>
      <c r="FM89" s="334"/>
      <c r="FN89" s="334"/>
      <c r="FO89" s="334"/>
      <c r="FP89" s="334"/>
      <c r="FQ89" s="334"/>
      <c r="FR89" s="334"/>
      <c r="FS89" s="334"/>
      <c r="FT89" s="334"/>
      <c r="FU89" s="334"/>
      <c r="FV89" s="334"/>
      <c r="FW89" s="334"/>
      <c r="FX89" s="334"/>
      <c r="FY89" s="337"/>
      <c r="FZ89" s="334"/>
      <c r="GA89" s="334"/>
      <c r="GB89" s="334"/>
      <c r="GC89" s="334"/>
      <c r="GD89" s="334"/>
      <c r="GE89" s="335"/>
      <c r="GF89" s="334"/>
      <c r="GG89" s="334"/>
      <c r="GH89" s="334"/>
      <c r="GI89" s="334"/>
      <c r="GJ89" s="334"/>
      <c r="GK89" s="334"/>
      <c r="GL89" s="334"/>
      <c r="GM89" s="334"/>
      <c r="GN89" s="334"/>
      <c r="GO89" s="334"/>
      <c r="GP89" s="334"/>
      <c r="GQ89" s="334"/>
      <c r="GR89" s="334"/>
      <c r="GS89" s="334"/>
      <c r="GT89" s="334"/>
      <c r="GU89" s="334"/>
      <c r="GV89" s="334"/>
      <c r="GW89" s="334"/>
      <c r="GX89" s="334"/>
      <c r="GY89" s="334"/>
      <c r="GZ89" s="334"/>
      <c r="HA89" s="334"/>
      <c r="HB89" s="334"/>
      <c r="HC89" s="337"/>
      <c r="HD89" s="334"/>
      <c r="HE89" s="334"/>
      <c r="HF89" s="334"/>
      <c r="HG89" s="334"/>
      <c r="HH89" s="334"/>
      <c r="HI89" s="344"/>
      <c r="HJ89" s="335"/>
      <c r="HK89" s="334"/>
      <c r="HL89" s="334"/>
      <c r="HM89" s="334"/>
      <c r="HN89" s="334"/>
      <c r="HO89" s="334"/>
      <c r="HP89" s="334"/>
      <c r="HQ89" s="334"/>
      <c r="HR89" s="334"/>
      <c r="HS89" s="334"/>
      <c r="HT89" s="334"/>
      <c r="HU89" s="334"/>
      <c r="HV89" s="334"/>
      <c r="HW89" s="334"/>
      <c r="HX89" s="334"/>
      <c r="HY89" s="334"/>
      <c r="HZ89" s="334"/>
      <c r="IA89" s="334"/>
      <c r="IB89" s="334"/>
      <c r="IC89" s="334"/>
      <c r="ID89" s="334"/>
      <c r="IE89" s="334"/>
      <c r="IF89" s="334"/>
      <c r="IG89" s="334"/>
      <c r="IH89" s="337"/>
      <c r="II89" s="334"/>
      <c r="IJ89" s="334"/>
      <c r="IK89" s="334"/>
      <c r="IL89" s="334"/>
      <c r="IM89" s="334"/>
      <c r="IN89" s="335"/>
      <c r="IO89" s="334"/>
      <c r="IP89" s="334"/>
      <c r="IQ89" s="334"/>
      <c r="IR89" s="334"/>
      <c r="IS89" s="334"/>
      <c r="IT89" s="334"/>
      <c r="IU89" s="334"/>
      <c r="IV89" s="334"/>
      <c r="IW89" s="334"/>
      <c r="IX89" s="334"/>
      <c r="IY89" s="334"/>
      <c r="IZ89" s="334"/>
      <c r="JA89" s="334"/>
      <c r="JB89" s="334"/>
      <c r="JC89" s="334"/>
      <c r="JD89" s="334"/>
      <c r="JE89" s="334"/>
      <c r="JF89" s="334"/>
      <c r="JG89" s="334"/>
      <c r="JH89" s="334"/>
      <c r="JI89" s="334"/>
      <c r="JJ89" s="334"/>
      <c r="JK89" s="334"/>
      <c r="JL89" s="337"/>
      <c r="JM89" s="334"/>
      <c r="JN89" s="334"/>
      <c r="JO89" s="334"/>
      <c r="JP89" s="334"/>
      <c r="JQ89" s="334"/>
      <c r="JR89" s="344"/>
      <c r="JS89" s="335"/>
      <c r="JT89" s="334"/>
      <c r="JU89" s="334"/>
      <c r="JV89" s="334"/>
      <c r="JW89" s="334"/>
      <c r="JX89" s="334"/>
      <c r="JY89" s="334"/>
      <c r="JZ89" s="334"/>
      <c r="KA89" s="334"/>
      <c r="KB89" s="334"/>
      <c r="KC89" s="334"/>
      <c r="KD89" s="334"/>
      <c r="KE89" s="334"/>
      <c r="KF89" s="334"/>
      <c r="KG89" s="334"/>
      <c r="KH89" s="334"/>
      <c r="KI89" s="334"/>
      <c r="KJ89" s="334"/>
      <c r="KK89" s="334"/>
      <c r="KL89" s="334"/>
      <c r="KM89" s="334"/>
      <c r="KN89" s="334"/>
      <c r="KO89" s="334"/>
      <c r="KP89" s="334"/>
      <c r="KQ89" s="337"/>
      <c r="KR89" s="334"/>
      <c r="KS89" s="334"/>
      <c r="KT89" s="334"/>
      <c r="KU89" s="334"/>
      <c r="KV89" s="334"/>
      <c r="KW89" s="344"/>
      <c r="KX89" s="335"/>
      <c r="KY89" s="334"/>
      <c r="KZ89" s="334"/>
      <c r="LA89" s="334"/>
      <c r="LB89" s="334"/>
      <c r="LC89" s="334"/>
      <c r="LD89" s="334"/>
      <c r="LE89" s="334"/>
      <c r="LF89" s="334"/>
      <c r="LG89" s="334"/>
      <c r="LH89" s="334"/>
      <c r="LI89" s="334"/>
      <c r="LJ89" s="334"/>
      <c r="LK89" s="334"/>
      <c r="LL89" s="334"/>
      <c r="LM89" s="334"/>
      <c r="LN89" s="334"/>
      <c r="LO89" s="334"/>
      <c r="LP89" s="334"/>
      <c r="LQ89" s="334"/>
      <c r="LR89" s="334"/>
      <c r="LS89" s="334"/>
      <c r="LT89" s="334"/>
      <c r="LU89" s="334"/>
      <c r="LV89" s="337"/>
      <c r="LW89" s="334"/>
      <c r="LX89" s="334"/>
      <c r="LY89" s="334"/>
      <c r="LZ89" s="334"/>
      <c r="MA89" s="334"/>
      <c r="MB89" s="335"/>
      <c r="MC89" s="334"/>
      <c r="MD89" s="334"/>
      <c r="ME89" s="334"/>
      <c r="MF89" s="334"/>
      <c r="MG89" s="334"/>
      <c r="MH89" s="334"/>
      <c r="MI89" s="334"/>
      <c r="MJ89" s="334"/>
      <c r="MK89" s="334"/>
      <c r="ML89" s="334"/>
      <c r="MM89" s="334"/>
      <c r="MN89" s="334"/>
      <c r="MO89" s="334"/>
      <c r="MP89" s="334"/>
      <c r="MQ89" s="334"/>
      <c r="MR89" s="334"/>
      <c r="MS89" s="334"/>
      <c r="MT89" s="334"/>
      <c r="MU89" s="334"/>
      <c r="MV89" s="334"/>
      <c r="MW89" s="334"/>
      <c r="MX89" s="334"/>
      <c r="MY89" s="334"/>
      <c r="MZ89" s="337"/>
      <c r="NA89" s="334"/>
      <c r="NB89" s="334"/>
      <c r="NC89" s="334"/>
      <c r="ND89" s="334"/>
      <c r="NE89" s="334"/>
      <c r="NF89" s="334"/>
      <c r="NG89" s="335"/>
      <c r="NH89" s="334"/>
      <c r="NI89" s="334"/>
      <c r="NJ89" s="334"/>
      <c r="NK89" s="334"/>
      <c r="NL89" s="334"/>
      <c r="NM89" s="334"/>
      <c r="NN89" s="334"/>
      <c r="NO89" s="334"/>
      <c r="NP89" s="334"/>
      <c r="NQ89" s="334"/>
      <c r="NR89" s="334"/>
      <c r="NS89" s="334"/>
      <c r="NT89" s="334"/>
      <c r="NU89" s="334"/>
      <c r="NV89" s="334"/>
      <c r="NW89" s="334"/>
      <c r="NX89" s="334"/>
      <c r="NY89" s="334"/>
      <c r="NZ89" s="334"/>
      <c r="OA89" s="334"/>
      <c r="OB89" s="334"/>
      <c r="OC89" s="334"/>
      <c r="OD89" s="334"/>
      <c r="OE89" s="337"/>
      <c r="OF89" s="334"/>
      <c r="OG89" s="334"/>
      <c r="OH89" s="334"/>
      <c r="OI89" s="334"/>
      <c r="OJ89" s="334"/>
      <c r="OK89" s="334"/>
      <c r="OL89" s="334"/>
      <c r="OM89" s="334"/>
      <c r="ON89" s="334"/>
      <c r="OO89" s="334"/>
      <c r="OP89" s="344"/>
      <c r="OQ89" s="334"/>
      <c r="OR89" s="334"/>
      <c r="OS89" s="334"/>
      <c r="OT89" s="334"/>
      <c r="OU89" s="334"/>
      <c r="OV89" s="334"/>
      <c r="OW89" s="334"/>
      <c r="OX89" s="334"/>
      <c r="OY89" s="334"/>
      <c r="OZ89" s="334"/>
      <c r="PA89" s="334"/>
      <c r="PB89" s="334"/>
      <c r="PC89" s="334"/>
      <c r="PD89" s="334"/>
      <c r="PE89" s="334"/>
      <c r="PF89" s="334"/>
      <c r="PG89" s="334"/>
      <c r="PH89" s="334"/>
      <c r="PI89" s="334"/>
      <c r="PJ89" s="334"/>
      <c r="PK89" s="334"/>
      <c r="PL89" s="334"/>
      <c r="PM89" s="334"/>
      <c r="PN89" s="334"/>
      <c r="PO89" s="334"/>
      <c r="PP89" s="334"/>
      <c r="PQ89" s="334"/>
      <c r="PR89" s="334"/>
      <c r="PS89" s="334"/>
      <c r="PT89" s="334"/>
      <c r="PU89" s="334"/>
      <c r="PV89" s="334"/>
      <c r="PW89" s="334"/>
      <c r="PX89" s="334"/>
      <c r="PY89" s="334"/>
      <c r="PZ89" s="334"/>
      <c r="QA89" s="334"/>
      <c r="QB89" s="334"/>
      <c r="QC89" s="334"/>
      <c r="QD89" s="334"/>
      <c r="QE89" s="334"/>
      <c r="QF89" s="334"/>
      <c r="QG89" s="334"/>
      <c r="QH89" s="334"/>
      <c r="QI89" s="334"/>
      <c r="QJ89" s="334"/>
      <c r="QK89" s="334"/>
      <c r="QL89" s="334"/>
      <c r="QM89" s="334"/>
      <c r="QN89" s="334"/>
      <c r="QO89" s="334"/>
      <c r="QP89" s="334"/>
      <c r="QQ89" s="334"/>
      <c r="QR89" s="334"/>
      <c r="QS89" s="334"/>
      <c r="QT89" s="334"/>
      <c r="QU89" s="334"/>
      <c r="QV89" s="334"/>
      <c r="QW89" s="334"/>
      <c r="QX89" s="334"/>
      <c r="QY89" s="334"/>
      <c r="QZ89" s="334"/>
      <c r="RA89" s="334"/>
      <c r="RB89" s="334"/>
      <c r="RC89" s="334"/>
      <c r="RD89" s="334"/>
      <c r="RE89" s="334"/>
      <c r="RF89" s="334"/>
      <c r="RG89" s="334"/>
      <c r="RH89" s="334"/>
      <c r="RI89" s="334"/>
      <c r="RJ89" s="334"/>
      <c r="RK89" s="334"/>
      <c r="RL89" s="334"/>
      <c r="RM89" s="334"/>
      <c r="RN89" s="334"/>
      <c r="RO89" s="334"/>
      <c r="RP89" s="334"/>
      <c r="RQ89" s="334"/>
      <c r="RR89" s="334"/>
      <c r="RS89" s="334"/>
      <c r="RT89" s="334"/>
      <c r="RU89" s="334"/>
      <c r="RV89" s="334"/>
      <c r="RW89" s="334"/>
      <c r="RX89" s="334"/>
      <c r="RY89" s="334"/>
      <c r="RZ89" s="334"/>
      <c r="SA89" s="334"/>
      <c r="SB89" s="334"/>
      <c r="SC89" s="334"/>
      <c r="SD89" s="334"/>
      <c r="SE89" s="334"/>
      <c r="SF89" s="334"/>
      <c r="SG89" s="334"/>
      <c r="SH89" s="334"/>
      <c r="SI89" s="334"/>
      <c r="SJ89" s="334"/>
      <c r="SK89" s="334"/>
      <c r="SL89" s="334"/>
      <c r="SM89" s="334"/>
      <c r="SN89" s="334"/>
      <c r="SO89" s="334"/>
      <c r="SP89" s="334"/>
      <c r="SQ89" s="334"/>
      <c r="SR89" s="334"/>
      <c r="SS89" s="334"/>
      <c r="ST89" s="334"/>
      <c r="SU89" s="334"/>
      <c r="SV89" s="334"/>
      <c r="SW89" s="334"/>
      <c r="SX89" s="334"/>
      <c r="SY89" s="334"/>
      <c r="SZ89" s="334"/>
      <c r="TA89" s="334"/>
      <c r="TB89" s="334"/>
      <c r="TC89" s="334"/>
      <c r="TD89" s="334"/>
      <c r="TE89" s="334"/>
      <c r="TF89" s="334"/>
      <c r="TG89" s="334"/>
      <c r="TH89" s="334"/>
      <c r="TI89" s="334"/>
      <c r="TJ89" s="334"/>
      <c r="TK89" s="334"/>
      <c r="TL89" s="334"/>
      <c r="TM89" s="334"/>
      <c r="TN89" s="334"/>
      <c r="TO89" s="334"/>
      <c r="TP89" s="334"/>
      <c r="TQ89" s="334"/>
      <c r="TR89" s="334"/>
      <c r="TS89" s="334"/>
      <c r="TT89" s="334"/>
      <c r="TU89" s="334"/>
      <c r="TV89" s="334"/>
      <c r="TW89" s="334"/>
      <c r="TX89" s="334"/>
      <c r="TY89" s="334"/>
      <c r="TZ89" s="334"/>
      <c r="UA89" s="334"/>
      <c r="UB89" s="334"/>
      <c r="UC89" s="334"/>
      <c r="UD89" s="334"/>
      <c r="UE89" s="334"/>
      <c r="UF89" s="334"/>
      <c r="UG89" s="334"/>
      <c r="UH89" s="334"/>
      <c r="UI89" s="334"/>
      <c r="UJ89" s="334"/>
      <c r="UK89" s="334"/>
      <c r="UL89" s="334"/>
      <c r="UM89" s="334"/>
      <c r="UN89" s="334"/>
      <c r="UO89" s="334"/>
      <c r="UP89" s="334"/>
      <c r="UQ89" s="334"/>
      <c r="UR89" s="334"/>
      <c r="US89" s="334"/>
      <c r="UT89" s="334"/>
      <c r="UU89" s="334"/>
      <c r="UV89" s="334"/>
      <c r="UW89" s="334"/>
      <c r="UX89" s="334"/>
      <c r="UY89" s="334"/>
      <c r="UZ89" s="334"/>
      <c r="VA89" s="334"/>
      <c r="VB89" s="334"/>
      <c r="VC89" s="334"/>
      <c r="VD89" s="334"/>
      <c r="VE89" s="334"/>
      <c r="VF89" s="334"/>
      <c r="VG89" s="334"/>
      <c r="VH89" s="334"/>
      <c r="VI89" s="334"/>
      <c r="VJ89" s="334"/>
      <c r="VK89" s="334"/>
      <c r="VL89" s="334"/>
      <c r="VM89" s="334"/>
      <c r="VN89" s="334"/>
      <c r="VO89" s="334"/>
      <c r="VP89" s="334"/>
      <c r="VQ89" s="334"/>
      <c r="VR89" s="334"/>
      <c r="VS89" s="334"/>
      <c r="VT89" s="334"/>
      <c r="VU89" s="334"/>
      <c r="VV89" s="334"/>
      <c r="VW89" s="334"/>
      <c r="VX89" s="334"/>
      <c r="VY89" s="334"/>
      <c r="VZ89" s="334"/>
      <c r="WA89" s="334"/>
      <c r="WB89" s="334"/>
      <c r="WC89" s="334"/>
      <c r="WD89" s="334"/>
      <c r="WE89" s="334"/>
      <c r="WF89" s="334"/>
      <c r="WG89" s="334"/>
      <c r="WH89" s="334"/>
      <c r="WI89" s="334"/>
      <c r="WJ89" s="334"/>
      <c r="WK89" s="334"/>
      <c r="WL89" s="334"/>
      <c r="WM89" s="334"/>
      <c r="WN89" s="334"/>
      <c r="WO89" s="334"/>
      <c r="WP89" s="334"/>
      <c r="WQ89" s="334"/>
      <c r="WR89" s="334"/>
      <c r="WS89" s="334"/>
      <c r="WT89" s="334"/>
      <c r="WU89" s="334"/>
      <c r="WV89" s="334"/>
      <c r="WW89" s="334"/>
      <c r="WX89" s="334"/>
      <c r="WY89" s="334"/>
      <c r="WZ89" s="334"/>
      <c r="XA89" s="334"/>
      <c r="XB89" s="334"/>
      <c r="XC89" s="334"/>
      <c r="XD89" s="334"/>
      <c r="XE89" s="334"/>
      <c r="XF89" s="334"/>
      <c r="XG89" s="334"/>
      <c r="XH89" s="334"/>
      <c r="XI89" s="334"/>
      <c r="XJ89" s="334"/>
      <c r="XK89" s="334"/>
      <c r="XL89" s="334"/>
      <c r="XM89" s="334"/>
      <c r="XN89" s="334"/>
      <c r="XO89" s="334"/>
      <c r="XP89" s="334"/>
      <c r="XQ89" s="334"/>
      <c r="XR89" s="334"/>
      <c r="XS89" s="334"/>
      <c r="XT89" s="334"/>
      <c r="XU89" s="334"/>
      <c r="XV89" s="334"/>
      <c r="XW89" s="334"/>
      <c r="XX89" s="334"/>
      <c r="XY89" s="334"/>
      <c r="XZ89" s="334"/>
      <c r="YA89" s="334"/>
      <c r="YB89" s="334"/>
      <c r="YC89" s="334"/>
      <c r="YD89" s="334"/>
      <c r="YE89" s="334"/>
      <c r="YF89" s="334"/>
      <c r="YG89" s="334"/>
      <c r="YH89" s="334"/>
      <c r="YI89" s="334"/>
      <c r="YJ89" s="334"/>
      <c r="YK89" s="334"/>
      <c r="YL89" s="334"/>
      <c r="YM89" s="334"/>
      <c r="YN89" s="334"/>
      <c r="YO89" s="334"/>
      <c r="YP89" s="334"/>
      <c r="YQ89" s="334"/>
      <c r="YR89" s="334"/>
      <c r="YS89" s="334"/>
      <c r="YT89" s="334"/>
      <c r="YU89" s="334"/>
      <c r="YV89" s="334"/>
      <c r="YW89" s="334"/>
      <c r="YX89" s="334"/>
      <c r="YY89" s="334"/>
      <c r="YZ89" s="334"/>
      <c r="ZA89" s="334"/>
      <c r="ZB89" s="334"/>
      <c r="ZC89" s="334"/>
      <c r="ZD89" s="334"/>
      <c r="ZE89" s="334"/>
      <c r="ZF89" s="334"/>
      <c r="ZG89" s="334"/>
      <c r="ZH89" s="334"/>
      <c r="ZI89" s="334"/>
      <c r="ZJ89" s="334"/>
      <c r="ZK89" s="334"/>
      <c r="ZL89" s="334"/>
      <c r="ZM89" s="334"/>
      <c r="ZN89" s="334"/>
      <c r="ZO89" s="334"/>
      <c r="ZP89" s="334"/>
      <c r="ZQ89" s="334"/>
      <c r="ZR89" s="334"/>
      <c r="ZS89" s="334"/>
      <c r="ZT89" s="334"/>
      <c r="ZU89" s="334"/>
      <c r="ZV89" s="334"/>
      <c r="ZW89" s="334"/>
      <c r="ZX89" s="334"/>
      <c r="ZY89" s="334"/>
      <c r="ZZ89" s="334"/>
      <c r="AAA89" s="334"/>
      <c r="AAB89" s="334"/>
      <c r="AAC89" s="334"/>
      <c r="AAD89" s="334"/>
      <c r="AAE89" s="334"/>
      <c r="AAF89" s="334"/>
      <c r="AAG89" s="334"/>
      <c r="AAH89" s="334"/>
      <c r="AAI89" s="334"/>
      <c r="AAJ89" s="334"/>
      <c r="AAK89" s="334"/>
      <c r="AAL89" s="334"/>
      <c r="AAM89" s="334"/>
      <c r="AAN89" s="334"/>
      <c r="AAO89" s="334"/>
      <c r="AAP89" s="334"/>
      <c r="AAQ89" s="334"/>
      <c r="AAR89" s="334"/>
      <c r="AAS89" s="334"/>
      <c r="AAT89" s="334"/>
      <c r="AAU89" s="334"/>
      <c r="AAV89" s="334"/>
      <c r="AAW89" s="334"/>
      <c r="AAX89" s="334"/>
      <c r="AAY89" s="334"/>
      <c r="AAZ89" s="334"/>
      <c r="ABA89" s="334"/>
      <c r="ABB89" s="334"/>
      <c r="ABC89" s="334"/>
      <c r="ABD89" s="334"/>
      <c r="ABE89" s="334"/>
      <c r="ABF89" s="334"/>
      <c r="ABG89" s="334"/>
      <c r="ABH89" s="334"/>
      <c r="ABI89" s="334"/>
      <c r="ABJ89" s="334"/>
      <c r="ABK89" s="334"/>
      <c r="ABL89" s="334"/>
      <c r="ABM89" s="334"/>
      <c r="ABN89" s="334"/>
      <c r="ABO89" s="334"/>
      <c r="ABP89" s="334"/>
      <c r="ABQ89" s="334"/>
      <c r="ABR89" s="334"/>
      <c r="ABS89" s="334"/>
      <c r="ABT89" s="334"/>
      <c r="ABU89" s="334"/>
      <c r="ABV89" s="334"/>
      <c r="ABW89" s="334"/>
      <c r="ABX89" s="334"/>
      <c r="ABY89" s="334"/>
      <c r="ABZ89" s="334"/>
      <c r="ACA89" s="334"/>
      <c r="ACB89" s="334"/>
      <c r="ACC89" s="334"/>
      <c r="ACD89" s="334"/>
      <c r="ACE89" s="334"/>
      <c r="ACF89" s="334"/>
      <c r="ACG89" s="334"/>
      <c r="ACH89" s="334"/>
      <c r="ACI89" s="334"/>
      <c r="ACJ89" s="334"/>
      <c r="ACK89" s="334"/>
      <c r="ACL89" s="334"/>
      <c r="ACM89" s="334"/>
      <c r="ACN89" s="334"/>
      <c r="ACO89" s="334"/>
      <c r="ACP89" s="334"/>
      <c r="ACQ89" s="334"/>
    </row>
    <row r="90" spans="1:877" x14ac:dyDescent="0.2">
      <c r="A90" s="278" t="s">
        <v>162</v>
      </c>
      <c r="B90" s="339"/>
      <c r="C90" s="338"/>
      <c r="D90" s="338"/>
      <c r="E90" s="338"/>
      <c r="F90" s="338"/>
      <c r="G90" s="338"/>
      <c r="H90" s="338"/>
      <c r="I90" s="338"/>
      <c r="J90" s="338"/>
      <c r="K90" s="338"/>
      <c r="L90" s="338"/>
      <c r="M90" s="340"/>
      <c r="N90" s="339"/>
      <c r="O90" s="338"/>
      <c r="P90" s="338"/>
      <c r="Q90" s="338"/>
      <c r="R90" s="339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40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9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40"/>
      <c r="BO90" s="339"/>
      <c r="BP90" s="338"/>
      <c r="BQ90" s="338"/>
      <c r="BR90" s="338"/>
      <c r="BS90" s="338"/>
      <c r="BT90" s="338"/>
      <c r="BU90" s="338"/>
      <c r="BV90" s="338"/>
      <c r="BW90" s="338"/>
      <c r="BX90" s="338"/>
      <c r="BY90" s="338"/>
      <c r="BZ90" s="338"/>
      <c r="CA90" s="338"/>
      <c r="CB90" s="338"/>
      <c r="CC90" s="338"/>
      <c r="CD90" s="338"/>
      <c r="CE90" s="338"/>
      <c r="CF90" s="338"/>
      <c r="CG90" s="338"/>
      <c r="CH90" s="338"/>
      <c r="CI90" s="338"/>
      <c r="CJ90" s="338"/>
      <c r="CK90" s="338"/>
      <c r="CL90" s="338"/>
      <c r="CM90" s="338"/>
      <c r="CN90" s="338"/>
      <c r="CO90" s="338"/>
      <c r="CP90" s="338"/>
      <c r="CQ90" s="338"/>
      <c r="CR90" s="338"/>
      <c r="CS90" s="338"/>
      <c r="CT90" s="339"/>
      <c r="CU90" s="338"/>
      <c r="CV90" s="338"/>
      <c r="CW90" s="338"/>
      <c r="CX90" s="338"/>
      <c r="CY90" s="338"/>
      <c r="CZ90" s="338"/>
      <c r="DA90" s="338"/>
      <c r="DB90" s="338"/>
      <c r="DC90" s="338"/>
      <c r="DD90" s="338"/>
      <c r="DE90" s="338"/>
      <c r="DF90" s="338"/>
      <c r="DG90" s="338"/>
      <c r="DH90" s="338"/>
      <c r="DI90" s="338"/>
      <c r="DJ90" s="338"/>
      <c r="DK90" s="338"/>
      <c r="DL90" s="338"/>
      <c r="DM90" s="338"/>
      <c r="DN90" s="338"/>
      <c r="DO90" s="338"/>
      <c r="DP90" s="338"/>
      <c r="DQ90" s="338"/>
      <c r="DR90" s="338"/>
      <c r="DS90" s="338"/>
      <c r="DT90" s="338"/>
      <c r="DU90" s="338"/>
      <c r="DV90" s="339"/>
      <c r="DW90" s="338"/>
      <c r="DX90" s="338"/>
      <c r="DY90" s="338"/>
      <c r="DZ90" s="338"/>
      <c r="EA90" s="338"/>
      <c r="EB90" s="338"/>
      <c r="EC90" s="338"/>
      <c r="ED90" s="338"/>
      <c r="EE90" s="338"/>
      <c r="EF90" s="338"/>
      <c r="EG90" s="338"/>
      <c r="EH90" s="338"/>
      <c r="EI90" s="338"/>
      <c r="EJ90" s="338"/>
      <c r="EK90" s="338"/>
      <c r="EL90" s="338"/>
      <c r="EM90" s="338"/>
      <c r="EN90" s="338"/>
      <c r="EO90" s="338"/>
      <c r="EP90" s="338"/>
      <c r="EQ90" s="338"/>
      <c r="ER90" s="338"/>
      <c r="ES90" s="338"/>
      <c r="ET90" s="338"/>
      <c r="EU90" s="338"/>
      <c r="EV90" s="338"/>
      <c r="EW90" s="338"/>
      <c r="EX90" s="338"/>
      <c r="EY90" s="338"/>
      <c r="EZ90" s="338"/>
      <c r="FA90" s="339"/>
      <c r="FB90" s="338"/>
      <c r="FC90" s="338"/>
      <c r="FD90" s="338"/>
      <c r="FE90" s="338"/>
      <c r="FF90" s="338"/>
      <c r="FG90" s="338"/>
      <c r="FH90" s="338"/>
      <c r="FI90" s="338"/>
      <c r="FJ90" s="338"/>
      <c r="FK90" s="338"/>
      <c r="FL90" s="338"/>
      <c r="FM90" s="338"/>
      <c r="FN90" s="338"/>
      <c r="FO90" s="338"/>
      <c r="FP90" s="338"/>
      <c r="FQ90" s="338"/>
      <c r="FR90" s="338"/>
      <c r="FS90" s="338"/>
      <c r="FT90" s="338"/>
      <c r="FU90" s="338"/>
      <c r="FV90" s="338"/>
      <c r="FW90" s="338"/>
      <c r="FX90" s="338"/>
      <c r="FY90" s="338"/>
      <c r="FZ90" s="338"/>
      <c r="GA90" s="338"/>
      <c r="GB90" s="338"/>
      <c r="GC90" s="338"/>
      <c r="GD90" s="338"/>
      <c r="GE90" s="339"/>
      <c r="GF90" s="338"/>
      <c r="GG90" s="338"/>
      <c r="GH90" s="338"/>
      <c r="GI90" s="338"/>
      <c r="GJ90" s="338"/>
      <c r="GK90" s="338"/>
      <c r="GL90" s="338"/>
      <c r="GM90" s="338"/>
      <c r="GN90" s="338"/>
      <c r="GO90" s="338"/>
      <c r="GP90" s="338"/>
      <c r="GQ90" s="338"/>
      <c r="GR90" s="338"/>
      <c r="GS90" s="338"/>
      <c r="GT90" s="338"/>
      <c r="GU90" s="338"/>
      <c r="GV90" s="338"/>
      <c r="GW90" s="338"/>
      <c r="GX90" s="338"/>
      <c r="GY90" s="338"/>
      <c r="GZ90" s="338"/>
      <c r="HA90" s="338"/>
      <c r="HB90" s="338"/>
      <c r="HC90" s="338"/>
      <c r="HD90" s="338"/>
      <c r="HE90" s="338"/>
      <c r="HF90" s="338"/>
      <c r="HG90" s="338"/>
      <c r="HH90" s="338"/>
      <c r="HI90" s="340"/>
      <c r="HJ90" s="339"/>
      <c r="HK90" s="338"/>
      <c r="HL90" s="338"/>
      <c r="HM90" s="338"/>
      <c r="HN90" s="338"/>
      <c r="HO90" s="338"/>
      <c r="HP90" s="338"/>
      <c r="HQ90" s="338"/>
      <c r="HR90" s="338"/>
      <c r="HS90" s="338"/>
      <c r="HT90" s="338"/>
      <c r="HU90" s="338"/>
      <c r="HV90" s="338"/>
      <c r="HW90" s="338"/>
      <c r="HX90" s="338"/>
      <c r="HY90" s="338"/>
      <c r="HZ90" s="338"/>
      <c r="IA90" s="338"/>
      <c r="IB90" s="338"/>
      <c r="IC90" s="338"/>
      <c r="ID90" s="338"/>
      <c r="IE90" s="338"/>
      <c r="IF90" s="338"/>
      <c r="IG90" s="338"/>
      <c r="IH90" s="338"/>
      <c r="II90" s="338"/>
      <c r="IJ90" s="338"/>
      <c r="IK90" s="338"/>
      <c r="IL90" s="338"/>
      <c r="IM90" s="338"/>
      <c r="IN90" s="339"/>
      <c r="IO90" s="338"/>
      <c r="IP90" s="338"/>
      <c r="IQ90" s="338"/>
      <c r="IR90" s="338"/>
      <c r="IS90" s="338"/>
      <c r="IT90" s="338"/>
      <c r="IU90" s="338"/>
      <c r="IV90" s="338"/>
      <c r="IW90" s="338"/>
      <c r="IX90" s="338"/>
      <c r="IY90" s="338"/>
      <c r="IZ90" s="338"/>
      <c r="JA90" s="338"/>
      <c r="JB90" s="338"/>
      <c r="JC90" s="338"/>
      <c r="JD90" s="338"/>
      <c r="JE90" s="338"/>
      <c r="JF90" s="338"/>
      <c r="JG90" s="338"/>
      <c r="JH90" s="338"/>
      <c r="JI90" s="338"/>
      <c r="JJ90" s="338"/>
      <c r="JK90" s="338"/>
      <c r="JL90" s="338"/>
      <c r="JM90" s="338"/>
      <c r="JN90" s="338"/>
      <c r="JO90" s="338"/>
      <c r="JP90" s="338"/>
      <c r="JQ90" s="338"/>
      <c r="JR90" s="340"/>
      <c r="JS90" s="339"/>
      <c r="JT90" s="338"/>
      <c r="JU90" s="338"/>
      <c r="JV90" s="338"/>
      <c r="JW90" s="338"/>
      <c r="JX90" s="338"/>
      <c r="JY90" s="338"/>
      <c r="JZ90" s="338"/>
      <c r="KA90" s="338"/>
      <c r="KB90" s="338"/>
      <c r="KC90" s="338"/>
      <c r="KD90" s="338"/>
      <c r="KE90" s="338"/>
      <c r="KF90" s="338"/>
      <c r="KG90" s="338"/>
      <c r="KH90" s="338"/>
      <c r="KI90" s="338"/>
      <c r="KJ90" s="338"/>
      <c r="KK90" s="338"/>
      <c r="KL90" s="338"/>
      <c r="KM90" s="338"/>
      <c r="KN90" s="338"/>
      <c r="KO90" s="338"/>
      <c r="KP90" s="338"/>
      <c r="KQ90" s="338"/>
      <c r="KR90" s="338"/>
      <c r="KS90" s="338"/>
      <c r="KT90" s="338"/>
      <c r="KU90" s="338"/>
      <c r="KV90" s="338"/>
      <c r="KW90" s="340"/>
      <c r="KX90" s="339"/>
      <c r="KY90" s="338"/>
      <c r="KZ90" s="338"/>
      <c r="LA90" s="338"/>
      <c r="LB90" s="338"/>
      <c r="LC90" s="338"/>
      <c r="LD90" s="338"/>
      <c r="LE90" s="338"/>
      <c r="LF90" s="338"/>
      <c r="LG90" s="338"/>
      <c r="LH90" s="338"/>
      <c r="LI90" s="338"/>
      <c r="LJ90" s="338"/>
      <c r="LK90" s="338"/>
      <c r="LL90" s="338"/>
      <c r="LM90" s="338"/>
      <c r="LN90" s="338"/>
      <c r="LO90" s="338"/>
      <c r="LP90" s="338"/>
      <c r="LQ90" s="338"/>
      <c r="LR90" s="338"/>
      <c r="LS90" s="338"/>
      <c r="LT90" s="338"/>
      <c r="LU90" s="338"/>
      <c r="LV90" s="338"/>
      <c r="LW90" s="338"/>
      <c r="LX90" s="338"/>
      <c r="LY90" s="338"/>
      <c r="LZ90" s="338"/>
      <c r="MA90" s="338"/>
      <c r="MB90" s="339"/>
      <c r="MC90" s="338"/>
      <c r="MD90" s="338"/>
      <c r="ME90" s="338"/>
      <c r="MF90" s="338"/>
      <c r="MG90" s="338"/>
      <c r="MH90" s="338"/>
      <c r="MI90" s="338"/>
      <c r="MJ90" s="338"/>
      <c r="MK90" s="338"/>
      <c r="ML90" s="338"/>
      <c r="MM90" s="338"/>
      <c r="MN90" s="338"/>
      <c r="MO90" s="338"/>
      <c r="MP90" s="338"/>
      <c r="MQ90" s="338"/>
      <c r="MR90" s="338"/>
      <c r="MS90" s="338"/>
      <c r="MT90" s="338"/>
      <c r="MU90" s="338"/>
      <c r="MV90" s="338"/>
      <c r="MW90" s="338"/>
      <c r="MX90" s="338"/>
      <c r="MY90" s="338"/>
      <c r="MZ90" s="338"/>
      <c r="NA90" s="338"/>
      <c r="NB90" s="338"/>
      <c r="NC90" s="338"/>
      <c r="ND90" s="338"/>
      <c r="NE90" s="338"/>
      <c r="NF90" s="338"/>
      <c r="NG90" s="339"/>
      <c r="NH90" s="338"/>
      <c r="NI90" s="338"/>
      <c r="NJ90" s="338"/>
      <c r="NK90" s="338"/>
      <c r="NL90" s="338"/>
      <c r="NM90" s="338"/>
      <c r="NN90" s="338"/>
      <c r="NO90" s="338"/>
      <c r="NP90" s="338"/>
      <c r="NQ90" s="338"/>
      <c r="NR90" s="338"/>
      <c r="NS90" s="338"/>
      <c r="NT90" s="338"/>
      <c r="NU90" s="338"/>
      <c r="NV90" s="338"/>
      <c r="NW90" s="338"/>
      <c r="NX90" s="338"/>
      <c r="NY90" s="338"/>
      <c r="NZ90" s="338"/>
      <c r="OA90" s="338"/>
      <c r="OB90" s="338"/>
      <c r="OC90" s="338"/>
      <c r="OD90" s="338"/>
      <c r="OE90" s="338"/>
      <c r="OF90" s="338"/>
      <c r="OG90" s="338"/>
      <c r="OH90" s="338"/>
      <c r="OI90" s="338"/>
      <c r="OJ90" s="338"/>
      <c r="OK90" s="338"/>
      <c r="OL90" s="338"/>
      <c r="OM90" s="338"/>
      <c r="ON90" s="338"/>
      <c r="OO90" s="338"/>
      <c r="OP90" s="340"/>
      <c r="OQ90" s="338"/>
      <c r="OR90" s="338"/>
      <c r="OS90" s="338"/>
      <c r="OT90" s="338"/>
      <c r="OU90" s="338"/>
      <c r="OV90" s="338"/>
      <c r="OW90" s="338"/>
      <c r="OX90" s="338"/>
      <c r="OY90" s="338"/>
      <c r="OZ90" s="338"/>
      <c r="PA90" s="338"/>
      <c r="PB90" s="338"/>
      <c r="PC90" s="338"/>
      <c r="PD90" s="338"/>
      <c r="PE90" s="338"/>
      <c r="PF90" s="338"/>
      <c r="PG90" s="338"/>
      <c r="PH90" s="338"/>
      <c r="PI90" s="338"/>
      <c r="PJ90" s="338"/>
      <c r="PK90" s="338"/>
      <c r="PL90" s="338"/>
      <c r="PM90" s="338"/>
      <c r="PN90" s="338"/>
      <c r="PO90" s="338"/>
      <c r="PP90" s="338"/>
      <c r="PQ90" s="338"/>
      <c r="PR90" s="338"/>
      <c r="PS90" s="338"/>
      <c r="PT90" s="338"/>
      <c r="PU90" s="338"/>
      <c r="PV90" s="338"/>
      <c r="PW90" s="338"/>
      <c r="PX90" s="338"/>
      <c r="PY90" s="338"/>
      <c r="PZ90" s="338"/>
      <c r="QA90" s="338"/>
      <c r="QB90" s="338"/>
      <c r="QC90" s="338"/>
      <c r="QD90" s="338"/>
      <c r="QE90" s="338"/>
      <c r="QF90" s="338"/>
      <c r="QG90" s="338"/>
      <c r="QH90" s="338"/>
      <c r="QI90" s="338"/>
      <c r="QJ90" s="338"/>
      <c r="QK90" s="338"/>
      <c r="QL90" s="338"/>
      <c r="QM90" s="338"/>
      <c r="QN90" s="338"/>
      <c r="QO90" s="338"/>
      <c r="QP90" s="338"/>
      <c r="QQ90" s="338"/>
      <c r="QR90" s="338"/>
      <c r="QS90" s="338"/>
      <c r="QT90" s="338"/>
      <c r="QU90" s="338"/>
      <c r="QV90" s="338"/>
      <c r="QW90" s="338"/>
      <c r="QX90" s="338"/>
      <c r="QY90" s="338"/>
      <c r="QZ90" s="338"/>
      <c r="RA90" s="338"/>
      <c r="RB90" s="338"/>
      <c r="RC90" s="338"/>
      <c r="RD90" s="338"/>
      <c r="RE90" s="338"/>
      <c r="RF90" s="338"/>
      <c r="RG90" s="338"/>
      <c r="RH90" s="338"/>
      <c r="RI90" s="338"/>
      <c r="RJ90" s="338"/>
      <c r="RK90" s="338"/>
      <c r="RL90" s="338"/>
      <c r="RM90" s="338"/>
      <c r="RN90" s="338"/>
      <c r="RO90" s="338"/>
      <c r="RP90" s="338"/>
      <c r="RQ90" s="338"/>
      <c r="RR90" s="338"/>
      <c r="RS90" s="338"/>
      <c r="RT90" s="338"/>
      <c r="RU90" s="338"/>
      <c r="RV90" s="338"/>
      <c r="RW90" s="338"/>
      <c r="RX90" s="338"/>
      <c r="RY90" s="338"/>
      <c r="RZ90" s="338"/>
      <c r="SA90" s="338"/>
      <c r="SB90" s="338"/>
      <c r="SC90" s="338"/>
      <c r="SD90" s="338"/>
      <c r="SE90" s="338"/>
      <c r="SF90" s="338"/>
      <c r="SG90" s="338"/>
      <c r="SH90" s="338"/>
      <c r="SI90" s="338"/>
      <c r="SJ90" s="338"/>
      <c r="SK90" s="338"/>
      <c r="SL90" s="338"/>
      <c r="SM90" s="338"/>
      <c r="SN90" s="338"/>
      <c r="SO90" s="338"/>
      <c r="SP90" s="338"/>
      <c r="SQ90" s="338"/>
      <c r="SR90" s="338"/>
      <c r="SS90" s="338"/>
      <c r="ST90" s="338"/>
      <c r="SU90" s="338"/>
      <c r="SV90" s="338"/>
      <c r="SW90" s="338"/>
      <c r="SX90" s="338"/>
      <c r="SY90" s="338"/>
      <c r="SZ90" s="338"/>
      <c r="TA90" s="338"/>
      <c r="TB90" s="338"/>
      <c r="TC90" s="338"/>
      <c r="TD90" s="338"/>
      <c r="TE90" s="338"/>
      <c r="TF90" s="338"/>
      <c r="TG90" s="338"/>
      <c r="TH90" s="338"/>
      <c r="TI90" s="338"/>
      <c r="TJ90" s="338"/>
      <c r="TK90" s="338"/>
      <c r="TL90" s="338"/>
      <c r="TM90" s="338"/>
      <c r="TN90" s="338"/>
      <c r="TO90" s="338"/>
      <c r="TP90" s="338"/>
      <c r="TQ90" s="338"/>
      <c r="TR90" s="338"/>
      <c r="TS90" s="338"/>
      <c r="TT90" s="338"/>
      <c r="TU90" s="338"/>
      <c r="TV90" s="338"/>
      <c r="TW90" s="338"/>
      <c r="TX90" s="338"/>
      <c r="TY90" s="338"/>
      <c r="TZ90" s="338"/>
      <c r="UA90" s="338"/>
      <c r="UB90" s="338"/>
      <c r="UC90" s="338"/>
      <c r="UD90" s="338"/>
      <c r="UE90" s="338"/>
      <c r="UF90" s="338"/>
      <c r="UG90" s="338"/>
      <c r="UH90" s="338"/>
      <c r="UI90" s="338"/>
      <c r="UJ90" s="338"/>
      <c r="UK90" s="338"/>
      <c r="UL90" s="338"/>
      <c r="UM90" s="338"/>
      <c r="UN90" s="338"/>
      <c r="UO90" s="338"/>
      <c r="UP90" s="338"/>
      <c r="UQ90" s="338"/>
      <c r="UR90" s="338"/>
      <c r="US90" s="338"/>
      <c r="UT90" s="338"/>
      <c r="UU90" s="338"/>
      <c r="UV90" s="338"/>
      <c r="UW90" s="338"/>
      <c r="UX90" s="338"/>
      <c r="UY90" s="338"/>
      <c r="UZ90" s="338"/>
      <c r="VA90" s="338"/>
      <c r="VB90" s="338"/>
      <c r="VC90" s="338"/>
      <c r="VD90" s="338"/>
      <c r="VE90" s="338"/>
      <c r="VF90" s="338"/>
      <c r="VG90" s="338"/>
      <c r="VH90" s="338"/>
      <c r="VI90" s="338"/>
      <c r="VJ90" s="338"/>
      <c r="VK90" s="338"/>
      <c r="VL90" s="338"/>
      <c r="VM90" s="338"/>
      <c r="VN90" s="338"/>
      <c r="VO90" s="338"/>
      <c r="VP90" s="338"/>
      <c r="VQ90" s="338"/>
      <c r="VR90" s="338"/>
      <c r="VS90" s="338"/>
      <c r="VT90" s="338"/>
      <c r="VU90" s="338"/>
      <c r="VV90" s="338"/>
      <c r="VW90" s="338"/>
      <c r="VX90" s="338"/>
      <c r="VY90" s="338"/>
      <c r="VZ90" s="338"/>
      <c r="WA90" s="338"/>
      <c r="WB90" s="338"/>
      <c r="WC90" s="338"/>
      <c r="WD90" s="338"/>
      <c r="WE90" s="338"/>
      <c r="WF90" s="338"/>
      <c r="WG90" s="338"/>
      <c r="WH90" s="338"/>
      <c r="WI90" s="338"/>
      <c r="WJ90" s="338"/>
      <c r="WK90" s="338"/>
      <c r="WL90" s="338"/>
      <c r="WM90" s="338"/>
      <c r="WN90" s="338"/>
      <c r="WO90" s="338"/>
      <c r="WP90" s="338"/>
      <c r="WQ90" s="338"/>
      <c r="WR90" s="338"/>
      <c r="WS90" s="338"/>
      <c r="WT90" s="338"/>
      <c r="WU90" s="338"/>
      <c r="WV90" s="338"/>
      <c r="WW90" s="338"/>
      <c r="WX90" s="338"/>
      <c r="WY90" s="338"/>
      <c r="WZ90" s="338"/>
      <c r="XA90" s="338"/>
      <c r="XB90" s="338"/>
      <c r="XC90" s="338"/>
      <c r="XD90" s="338"/>
      <c r="XE90" s="338"/>
      <c r="XF90" s="338"/>
      <c r="XG90" s="338"/>
      <c r="XH90" s="338"/>
      <c r="XI90" s="338"/>
      <c r="XJ90" s="338"/>
      <c r="XK90" s="338"/>
      <c r="XL90" s="338"/>
      <c r="XM90" s="338"/>
      <c r="XN90" s="338"/>
      <c r="XO90" s="338"/>
      <c r="XP90" s="338"/>
      <c r="XQ90" s="338"/>
      <c r="XR90" s="338"/>
      <c r="XS90" s="338"/>
      <c r="XT90" s="338"/>
      <c r="XU90" s="338"/>
      <c r="XV90" s="338"/>
      <c r="XW90" s="338"/>
      <c r="XX90" s="338"/>
      <c r="XY90" s="338"/>
      <c r="XZ90" s="338"/>
      <c r="YA90" s="338"/>
      <c r="YB90" s="338"/>
      <c r="YC90" s="338"/>
      <c r="YD90" s="338"/>
      <c r="YE90" s="338"/>
      <c r="YF90" s="338"/>
      <c r="YG90" s="338"/>
      <c r="YH90" s="338"/>
      <c r="YI90" s="338"/>
      <c r="YJ90" s="338"/>
      <c r="YK90" s="338"/>
      <c r="YL90" s="338"/>
      <c r="YM90" s="338"/>
      <c r="YN90" s="338"/>
      <c r="YO90" s="338"/>
      <c r="YP90" s="338"/>
      <c r="YQ90" s="338"/>
      <c r="YR90" s="338"/>
      <c r="YS90" s="338"/>
      <c r="YT90" s="338"/>
      <c r="YU90" s="338"/>
      <c r="YV90" s="338"/>
      <c r="YW90" s="338"/>
      <c r="YX90" s="338"/>
      <c r="YY90" s="338"/>
      <c r="YZ90" s="338"/>
      <c r="ZA90" s="338"/>
      <c r="ZB90" s="338"/>
      <c r="ZC90" s="338"/>
      <c r="ZD90" s="338"/>
      <c r="ZE90" s="338"/>
      <c r="ZF90" s="338"/>
      <c r="ZG90" s="338"/>
      <c r="ZH90" s="338"/>
      <c r="ZI90" s="338"/>
      <c r="ZJ90" s="338"/>
      <c r="ZK90" s="338"/>
      <c r="ZL90" s="338"/>
      <c r="ZM90" s="338"/>
      <c r="ZN90" s="338"/>
      <c r="ZO90" s="338"/>
      <c r="ZP90" s="338"/>
      <c r="ZQ90" s="338"/>
      <c r="ZR90" s="338"/>
      <c r="ZS90" s="338"/>
      <c r="ZT90" s="338"/>
      <c r="ZU90" s="338"/>
      <c r="ZV90" s="338"/>
      <c r="ZW90" s="338"/>
      <c r="ZX90" s="338"/>
      <c r="ZY90" s="338"/>
      <c r="ZZ90" s="338"/>
      <c r="AAA90" s="338"/>
      <c r="AAB90" s="338"/>
      <c r="AAC90" s="338"/>
      <c r="AAD90" s="338"/>
      <c r="AAE90" s="338"/>
      <c r="AAF90" s="338"/>
      <c r="AAG90" s="338"/>
      <c r="AAH90" s="338"/>
      <c r="AAI90" s="338"/>
      <c r="AAJ90" s="338"/>
      <c r="AAK90" s="338"/>
      <c r="AAL90" s="338"/>
      <c r="AAM90" s="338"/>
      <c r="AAN90" s="338"/>
      <c r="AAO90" s="338"/>
      <c r="AAP90" s="338"/>
      <c r="AAQ90" s="338"/>
      <c r="AAR90" s="338"/>
      <c r="AAS90" s="338"/>
      <c r="AAT90" s="338"/>
      <c r="AAU90" s="338"/>
      <c r="AAV90" s="338"/>
      <c r="AAW90" s="338"/>
      <c r="AAX90" s="338"/>
      <c r="AAY90" s="338"/>
      <c r="AAZ90" s="338"/>
      <c r="ABA90" s="338"/>
      <c r="ABB90" s="338"/>
      <c r="ABC90" s="338"/>
      <c r="ABD90" s="338"/>
      <c r="ABE90" s="338"/>
      <c r="ABF90" s="338"/>
      <c r="ABG90" s="338"/>
      <c r="ABH90" s="338"/>
      <c r="ABI90" s="338"/>
      <c r="ABJ90" s="338"/>
      <c r="ABK90" s="338"/>
      <c r="ABL90" s="338"/>
      <c r="ABM90" s="338"/>
      <c r="ABN90" s="338"/>
      <c r="ABO90" s="338"/>
      <c r="ABP90" s="338"/>
      <c r="ABQ90" s="338"/>
      <c r="ABR90" s="338"/>
      <c r="ABS90" s="338"/>
      <c r="ABT90" s="338"/>
      <c r="ABU90" s="338"/>
      <c r="ABV90" s="338"/>
      <c r="ABW90" s="338"/>
      <c r="ABX90" s="338"/>
      <c r="ABY90" s="338"/>
      <c r="ABZ90" s="338"/>
      <c r="ACA90" s="338"/>
      <c r="ACB90" s="338"/>
      <c r="ACC90" s="338"/>
      <c r="ACD90" s="338"/>
      <c r="ACE90" s="338"/>
      <c r="ACF90" s="338"/>
      <c r="ACG90" s="338"/>
      <c r="ACH90" s="338"/>
      <c r="ACI90" s="338"/>
      <c r="ACJ90" s="338"/>
      <c r="ACK90" s="338"/>
      <c r="ACL90" s="338"/>
      <c r="ACM90" s="338"/>
      <c r="ACN90" s="338"/>
      <c r="ACO90" s="338"/>
      <c r="ACP90" s="338"/>
      <c r="ACQ90" s="338"/>
      <c r="ACR90" s="272"/>
      <c r="ACS90" s="272"/>
      <c r="ACT90" s="272"/>
      <c r="ACU90" s="272"/>
      <c r="ACV90" s="272"/>
      <c r="ACW90" s="272"/>
      <c r="ACX90" s="272"/>
      <c r="ACY90" s="272"/>
      <c r="ACZ90" s="272"/>
      <c r="ADA90" s="272"/>
      <c r="ADB90" s="272"/>
      <c r="ADC90" s="272"/>
      <c r="ADD90" s="272"/>
      <c r="ADE90" s="272"/>
      <c r="ADF90" s="272"/>
      <c r="ADG90" s="272"/>
      <c r="ADH90" s="272"/>
      <c r="ADI90" s="272"/>
      <c r="ADJ90" s="272"/>
      <c r="ADK90" s="272"/>
      <c r="ADL90" s="272"/>
      <c r="ADM90" s="272"/>
      <c r="ADN90" s="272"/>
      <c r="ADO90" s="272"/>
      <c r="ADP90" s="272"/>
      <c r="ADQ90" s="272"/>
      <c r="ADR90" s="272"/>
      <c r="ADS90" s="272"/>
      <c r="ADT90" s="272"/>
      <c r="ADU90" s="272"/>
      <c r="ADV90" s="272"/>
      <c r="ADW90" s="272"/>
      <c r="ADX90" s="272"/>
      <c r="ADY90" s="272"/>
      <c r="ADZ90" s="272"/>
      <c r="AEA90" s="272"/>
      <c r="AEB90" s="272"/>
      <c r="AEC90" s="272"/>
      <c r="AED90" s="272"/>
      <c r="AEE90" s="272"/>
      <c r="AEF90" s="272"/>
      <c r="AEG90" s="272"/>
      <c r="AEH90" s="272"/>
      <c r="AEI90" s="272"/>
      <c r="AEJ90" s="272"/>
      <c r="AEK90" s="272"/>
      <c r="AEL90" s="272"/>
      <c r="AEM90" s="272"/>
      <c r="AEN90" s="272"/>
      <c r="AEO90" s="272"/>
      <c r="AEP90" s="272"/>
      <c r="AEQ90" s="272"/>
      <c r="AER90" s="272"/>
      <c r="AES90" s="272"/>
      <c r="AET90" s="272"/>
      <c r="AEU90" s="272"/>
      <c r="AEV90" s="272"/>
      <c r="AEW90" s="272"/>
      <c r="AEX90" s="272"/>
      <c r="AEY90" s="272"/>
      <c r="AEZ90" s="272"/>
      <c r="AFA90" s="272"/>
      <c r="AFB90" s="272"/>
      <c r="AFC90" s="272"/>
      <c r="AFD90" s="272"/>
      <c r="AFE90" s="272"/>
      <c r="AFF90" s="272"/>
      <c r="AFG90" s="272"/>
      <c r="AFH90" s="272"/>
      <c r="AFI90" s="272"/>
      <c r="AFJ90" s="272"/>
      <c r="AFK90" s="272"/>
      <c r="AFL90" s="272"/>
      <c r="AFM90" s="272"/>
      <c r="AFN90" s="272"/>
      <c r="AFO90" s="272"/>
      <c r="AFP90" s="272"/>
      <c r="AFQ90" s="272"/>
      <c r="AFR90" s="272"/>
      <c r="AFS90" s="272"/>
      <c r="AFT90" s="272"/>
      <c r="AFU90" s="272"/>
      <c r="AFV90" s="272"/>
      <c r="AFW90" s="272"/>
      <c r="AFX90" s="272"/>
      <c r="AFY90" s="272"/>
      <c r="AFZ90" s="272"/>
      <c r="AGA90" s="272"/>
      <c r="AGB90" s="272"/>
      <c r="AGC90" s="272"/>
      <c r="AGD90" s="272"/>
      <c r="AGE90" s="272"/>
      <c r="AGF90" s="272"/>
      <c r="AGG90" s="272"/>
      <c r="AGH90" s="272"/>
      <c r="AGI90" s="272"/>
      <c r="AGJ90" s="272"/>
      <c r="AGK90" s="272"/>
      <c r="AGL90" s="272"/>
      <c r="AGM90" s="272"/>
      <c r="AGN90" s="272"/>
      <c r="AGO90" s="272"/>
      <c r="AGP90" s="272"/>
      <c r="AGQ90" s="272"/>
      <c r="AGR90" s="272"/>
      <c r="AGS90" s="272"/>
    </row>
    <row r="91" spans="1:877" x14ac:dyDescent="0.2">
      <c r="A91" s="15" t="s">
        <v>163</v>
      </c>
      <c r="B91" s="333">
        <f>+B87</f>
        <v>61.916273559417995</v>
      </c>
      <c r="C91" s="287">
        <f t="shared" ref="C91:M91" si="3196">+C87</f>
        <v>62.7426118028582</v>
      </c>
      <c r="D91" s="287">
        <f t="shared" si="3196"/>
        <v>64.104797914213506</v>
      </c>
      <c r="E91" s="287">
        <f t="shared" si="3196"/>
        <v>60.832814318694481</v>
      </c>
      <c r="F91" s="287">
        <f t="shared" si="3196"/>
        <v>56.56975932168001</v>
      </c>
      <c r="G91" s="287">
        <f t="shared" si="3196"/>
        <v>58.098947194948245</v>
      </c>
      <c r="H91" s="287">
        <f t="shared" si="3196"/>
        <v>65.956339372215439</v>
      </c>
      <c r="I91" s="287">
        <f t="shared" si="3196"/>
        <v>59.540227200179707</v>
      </c>
      <c r="J91" s="287">
        <f t="shared" si="3196"/>
        <v>60.035552925176844</v>
      </c>
      <c r="K91" s="287">
        <f t="shared" si="3196"/>
        <v>70.037148667342905</v>
      </c>
      <c r="L91" s="287">
        <f t="shared" si="3196"/>
        <v>69.678982231085953</v>
      </c>
      <c r="M91" s="345">
        <f t="shared" si="3196"/>
        <v>69.288077305635895</v>
      </c>
      <c r="N91" s="287">
        <f>+N87</f>
        <v>62.950739838952764</v>
      </c>
      <c r="O91" s="287">
        <f t="shared" ref="O91:Q91" si="3197">+O87</f>
        <v>58.494361604151344</v>
      </c>
      <c r="P91" s="287">
        <f t="shared" si="3197"/>
        <v>61.799340924483879</v>
      </c>
      <c r="Q91" s="345">
        <f t="shared" si="3197"/>
        <v>69.644677239039623</v>
      </c>
      <c r="R91" s="333">
        <f>+R92*31.1035/R85</f>
        <v>61.916273559417995</v>
      </c>
      <c r="S91" s="287">
        <f>+S92*31.1035/S85</f>
        <v>62.373710801322389</v>
      </c>
      <c r="T91" s="287">
        <f>+T92*31.1035/T85</f>
        <v>62.950739838952764</v>
      </c>
      <c r="U91" s="287">
        <f t="shared" ref="U91:AD91" si="3198">+U92*31.1035/U85</f>
        <v>62.213010674199204</v>
      </c>
      <c r="V91" s="287">
        <f t="shared" si="3198"/>
        <v>60.752700333108912</v>
      </c>
      <c r="W91" s="287">
        <f t="shared" si="3198"/>
        <v>60.192808516404355</v>
      </c>
      <c r="X91" s="287">
        <f t="shared" si="3198"/>
        <v>61.426094005447489</v>
      </c>
      <c r="Y91" s="287">
        <f t="shared" si="3198"/>
        <v>61.084609982343032</v>
      </c>
      <c r="Z91" s="287">
        <f t="shared" si="3198"/>
        <v>60.92377486836638</v>
      </c>
      <c r="AA91" s="287">
        <f t="shared" si="3198"/>
        <v>62.101216221369235</v>
      </c>
      <c r="AB91" s="287">
        <f t="shared" si="3198"/>
        <v>62.99373617883996</v>
      </c>
      <c r="AC91" s="345">
        <f t="shared" si="3198"/>
        <v>63.75107812521766</v>
      </c>
      <c r="AD91" s="333">
        <f t="shared" si="3198"/>
        <v>61.916273559417995</v>
      </c>
      <c r="AE91" s="287">
        <f t="shared" ref="AE91" si="3199">+AE92*31.1035/AE85</f>
        <v>62.7426118028582</v>
      </c>
      <c r="AF91" s="287">
        <f t="shared" ref="AF91" si="3200">+AF92*31.1035/AF85</f>
        <v>64.10479791421352</v>
      </c>
      <c r="AG91" s="287">
        <f t="shared" ref="AG91" si="3201">+AG92*31.1035/AG85</f>
        <v>60.832814318694496</v>
      </c>
      <c r="AH91" s="287">
        <f t="shared" ref="AH91" si="3202">+AH92*31.1035/AH85</f>
        <v>56.569759321680003</v>
      </c>
      <c r="AI91" s="287">
        <f t="shared" ref="AI91" si="3203">+AI92*31.1035/AI85</f>
        <v>58.098947194948245</v>
      </c>
      <c r="AJ91" s="287">
        <f t="shared" ref="AJ91" si="3204">+AJ92*31.1035/AJ85</f>
        <v>65.956339372215439</v>
      </c>
      <c r="AK91" s="287">
        <f t="shared" ref="AK91" si="3205">+AK92*31.1035/AK85</f>
        <v>59.540227200179707</v>
      </c>
      <c r="AL91" s="287">
        <f t="shared" ref="AL91" si="3206">+AL92*31.1035/AL85</f>
        <v>60.035552925176844</v>
      </c>
      <c r="AM91" s="287">
        <f t="shared" ref="AM91" si="3207">+AM92*31.1035/AM85</f>
        <v>70.037148667342905</v>
      </c>
      <c r="AN91" s="287">
        <f t="shared" ref="AN91" si="3208">+AN92*31.1035/AN85</f>
        <v>69.678982231085953</v>
      </c>
      <c r="AO91" s="345">
        <f t="shared" ref="AO91:AP91" si="3209">+AO92*31.1035/AO85</f>
        <v>69.288077305635895</v>
      </c>
      <c r="AP91" s="333">
        <f t="shared" si="3209"/>
        <v>61.916273559417995</v>
      </c>
      <c r="AQ91" s="287">
        <f t="shared" ref="AQ91" si="3210">+AQ92*31.1035/AQ85</f>
        <v>61.916273559417995</v>
      </c>
      <c r="AR91" s="287">
        <f t="shared" ref="AR91" si="3211">+AR92*31.1035/AR85</f>
        <v>61.916273559417995</v>
      </c>
      <c r="AS91" s="287">
        <f t="shared" ref="AS91" si="3212">+AS92*31.1035/AS85</f>
        <v>61.916273559417995</v>
      </c>
      <c r="AT91" s="287">
        <f t="shared" ref="AT91" si="3213">+AT92*31.1035/AT85</f>
        <v>61.916273559417995</v>
      </c>
      <c r="AU91" s="287">
        <f t="shared" ref="AU91" si="3214">+AU92*31.1035/AU85</f>
        <v>61.916273559417995</v>
      </c>
      <c r="AV91" s="287">
        <f t="shared" ref="AV91" si="3215">+AV92*31.1035/AV85</f>
        <v>61.916273559417988</v>
      </c>
      <c r="AW91" s="287">
        <f t="shared" ref="AW91" si="3216">+AW92*31.1035/AW85</f>
        <v>61.916273559417995</v>
      </c>
      <c r="AX91" s="287">
        <f t="shared" ref="AX91" si="3217">+AX92*31.1035/AX85</f>
        <v>61.916273559417995</v>
      </c>
      <c r="AY91" s="287">
        <f t="shared" ref="AY91" si="3218">+AY92*31.1035/AY85</f>
        <v>61.916273559417995</v>
      </c>
      <c r="AZ91" s="287">
        <f t="shared" ref="AZ91" si="3219">+AZ92*31.1035/AZ85</f>
        <v>61.916273559417988</v>
      </c>
      <c r="BA91" s="287">
        <f t="shared" ref="BA91" si="3220">+BA92*31.1035/BA85</f>
        <v>61.916273559417995</v>
      </c>
      <c r="BB91" s="287">
        <f t="shared" ref="BB91" si="3221">+BB92*31.1035/BB85</f>
        <v>61.916273559417995</v>
      </c>
      <c r="BC91" s="287">
        <f t="shared" ref="BC91" si="3222">+BC92*31.1035/BC85</f>
        <v>61.916273559417988</v>
      </c>
      <c r="BD91" s="287">
        <f t="shared" ref="BD91" si="3223">+BD92*31.1035/BD85</f>
        <v>61.916273559417995</v>
      </c>
      <c r="BE91" s="287">
        <f t="shared" ref="BE91" si="3224">+BE92*31.1035/BE85</f>
        <v>61.916273559417995</v>
      </c>
      <c r="BF91" s="287">
        <f t="shared" ref="BF91" si="3225">+BF92*31.1035/BF85</f>
        <v>61.916273559417988</v>
      </c>
      <c r="BG91" s="287">
        <f t="shared" ref="BG91" si="3226">+BG92*31.1035/BG85</f>
        <v>61.916273559417995</v>
      </c>
      <c r="BH91" s="287">
        <f t="shared" ref="BH91" si="3227">+BH92*31.1035/BH85</f>
        <v>61.916273559417995</v>
      </c>
      <c r="BI91" s="287">
        <f t="shared" ref="BI91" si="3228">+BI92*31.1035/BI85</f>
        <v>61.916273559417995</v>
      </c>
      <c r="BJ91" s="287">
        <f t="shared" ref="BJ91" si="3229">+BJ92*31.1035/BJ85</f>
        <v>61.916273559417988</v>
      </c>
      <c r="BK91" s="287">
        <f t="shared" ref="BK91" si="3230">+BK92*31.1035/BK85</f>
        <v>61.916273559417988</v>
      </c>
      <c r="BL91" s="287">
        <f t="shared" ref="BL91" si="3231">+BL92*31.1035/BL85</f>
        <v>61.916273559417988</v>
      </c>
      <c r="BM91" s="287">
        <f t="shared" ref="BM91" si="3232">+BM92*31.1035/BM85</f>
        <v>61.916273559417995</v>
      </c>
      <c r="BN91" s="345">
        <f t="shared" ref="BN91:CL91" si="3233">+BN92*31.1035/BN85</f>
        <v>61.916273559417995</v>
      </c>
      <c r="BO91" s="333">
        <f t="shared" si="3233"/>
        <v>62.7426118028582</v>
      </c>
      <c r="BP91" s="287">
        <f t="shared" si="3233"/>
        <v>62.7426118028582</v>
      </c>
      <c r="BQ91" s="287">
        <f t="shared" si="3233"/>
        <v>62.742611802858193</v>
      </c>
      <c r="BR91" s="287">
        <f t="shared" si="3233"/>
        <v>62.7426118028582</v>
      </c>
      <c r="BS91" s="287">
        <f t="shared" si="3233"/>
        <v>62.7426118028582</v>
      </c>
      <c r="BT91" s="287">
        <f t="shared" si="3233"/>
        <v>62.742611802858193</v>
      </c>
      <c r="BU91" s="287">
        <f t="shared" si="3233"/>
        <v>62.7426118028582</v>
      </c>
      <c r="BV91" s="287">
        <f t="shared" si="3233"/>
        <v>62.7426118028582</v>
      </c>
      <c r="BW91" s="287">
        <f t="shared" si="3233"/>
        <v>62.742611802858207</v>
      </c>
      <c r="BX91" s="287">
        <f t="shared" si="3233"/>
        <v>62.7426118028582</v>
      </c>
      <c r="BY91" s="287">
        <f t="shared" si="3233"/>
        <v>62.742611802858193</v>
      </c>
      <c r="BZ91" s="287">
        <f t="shared" si="3233"/>
        <v>62.742611802858193</v>
      </c>
      <c r="CA91" s="287">
        <f t="shared" si="3233"/>
        <v>62.7426118028582</v>
      </c>
      <c r="CB91" s="287">
        <f t="shared" si="3233"/>
        <v>62.7426118028582</v>
      </c>
      <c r="CC91" s="287">
        <f t="shared" si="3233"/>
        <v>62.742611802858193</v>
      </c>
      <c r="CD91" s="287">
        <f t="shared" si="3233"/>
        <v>62.7426118028582</v>
      </c>
      <c r="CE91" s="287">
        <f t="shared" si="3233"/>
        <v>62.7426118028582</v>
      </c>
      <c r="CF91" s="287">
        <f t="shared" si="3233"/>
        <v>62.742611802858207</v>
      </c>
      <c r="CG91" s="287">
        <f t="shared" si="3233"/>
        <v>62.7426118028582</v>
      </c>
      <c r="CH91" s="287">
        <f t="shared" si="3233"/>
        <v>62.7426118028582</v>
      </c>
      <c r="CI91" s="287">
        <f t="shared" si="3233"/>
        <v>62.742611802858193</v>
      </c>
      <c r="CJ91" s="287">
        <f t="shared" si="3233"/>
        <v>62.742611802858193</v>
      </c>
      <c r="CK91" s="287">
        <f t="shared" si="3233"/>
        <v>62.7426118028582</v>
      </c>
      <c r="CL91" s="287">
        <f t="shared" si="3233"/>
        <v>62.742611802858193</v>
      </c>
      <c r="CM91" s="287">
        <f t="shared" ref="CM91:DQ91" si="3234">+CM92*31.1035/CM85</f>
        <v>62.742611802858193</v>
      </c>
      <c r="CN91" s="287">
        <f t="shared" si="3234"/>
        <v>62.7426118028582</v>
      </c>
      <c r="CO91" s="287">
        <f t="shared" si="3234"/>
        <v>62.742611802858193</v>
      </c>
      <c r="CP91" s="287">
        <f t="shared" si="3234"/>
        <v>62.7426118028582</v>
      </c>
      <c r="CQ91" s="287">
        <f t="shared" si="3234"/>
        <v>62.7426118028582</v>
      </c>
      <c r="CR91" s="287">
        <f t="shared" si="3234"/>
        <v>62.742611802858193</v>
      </c>
      <c r="CS91" s="287">
        <f t="shared" si="3234"/>
        <v>62.7426118028582</v>
      </c>
      <c r="CT91" s="333">
        <f t="shared" si="3234"/>
        <v>64.10479791421352</v>
      </c>
      <c r="CU91" s="287">
        <f t="shared" si="3234"/>
        <v>64.10479791421352</v>
      </c>
      <c r="CV91" s="287">
        <f t="shared" si="3234"/>
        <v>64.104797914213506</v>
      </c>
      <c r="CW91" s="287">
        <f t="shared" si="3234"/>
        <v>64.10479791421352</v>
      </c>
      <c r="CX91" s="287">
        <f t="shared" si="3234"/>
        <v>64.104797914213506</v>
      </c>
      <c r="CY91" s="287">
        <f t="shared" si="3234"/>
        <v>64.104797914213506</v>
      </c>
      <c r="CZ91" s="287">
        <f t="shared" si="3234"/>
        <v>64.104797914213506</v>
      </c>
      <c r="DA91" s="287">
        <f t="shared" si="3234"/>
        <v>64.10479791421352</v>
      </c>
      <c r="DB91" s="287">
        <f t="shared" si="3234"/>
        <v>64.104797914213506</v>
      </c>
      <c r="DC91" s="287">
        <f t="shared" si="3234"/>
        <v>64.104797914213506</v>
      </c>
      <c r="DD91" s="287">
        <f t="shared" si="3234"/>
        <v>64.10479791421352</v>
      </c>
      <c r="DE91" s="287">
        <f t="shared" si="3234"/>
        <v>64.104797914213506</v>
      </c>
      <c r="DF91" s="287">
        <f t="shared" si="3234"/>
        <v>64.10479791421352</v>
      </c>
      <c r="DG91" s="287">
        <f t="shared" si="3234"/>
        <v>64.104797914213506</v>
      </c>
      <c r="DH91" s="287">
        <f t="shared" si="3234"/>
        <v>64.104797914213506</v>
      </c>
      <c r="DI91" s="287">
        <f t="shared" si="3234"/>
        <v>64.10479791421352</v>
      </c>
      <c r="DJ91" s="287">
        <f t="shared" si="3234"/>
        <v>64.104797914213506</v>
      </c>
      <c r="DK91" s="287">
        <f t="shared" si="3234"/>
        <v>64.104797914213506</v>
      </c>
      <c r="DL91" s="287">
        <f t="shared" si="3234"/>
        <v>64.104797914213506</v>
      </c>
      <c r="DM91" s="287">
        <f t="shared" si="3234"/>
        <v>64.104797914213506</v>
      </c>
      <c r="DN91" s="287">
        <f t="shared" si="3234"/>
        <v>64.10479791421352</v>
      </c>
      <c r="DO91" s="287">
        <f t="shared" si="3234"/>
        <v>64.10479791421352</v>
      </c>
      <c r="DP91" s="287">
        <f t="shared" si="3234"/>
        <v>64.104797914213506</v>
      </c>
      <c r="DQ91" s="287">
        <f t="shared" si="3234"/>
        <v>64.104797914213506</v>
      </c>
      <c r="DR91" s="287">
        <f t="shared" ref="DR91:ES91" si="3235">+DR92*31.1035/DR85</f>
        <v>64.104797914213506</v>
      </c>
      <c r="DS91" s="287">
        <f t="shared" si="3235"/>
        <v>64.10479791421352</v>
      </c>
      <c r="DT91" s="287">
        <f t="shared" si="3235"/>
        <v>64.10479791421352</v>
      </c>
      <c r="DU91" s="287">
        <f t="shared" si="3235"/>
        <v>64.104797914213506</v>
      </c>
      <c r="DV91" s="333">
        <f t="shared" si="3235"/>
        <v>60.832814318694496</v>
      </c>
      <c r="DW91" s="287">
        <f t="shared" si="3235"/>
        <v>60.832814318694496</v>
      </c>
      <c r="DX91" s="287">
        <f t="shared" si="3235"/>
        <v>60.832814318694496</v>
      </c>
      <c r="DY91" s="287">
        <f t="shared" si="3235"/>
        <v>60.832814318694496</v>
      </c>
      <c r="DZ91" s="287">
        <f t="shared" si="3235"/>
        <v>60.832814318694489</v>
      </c>
      <c r="EA91" s="287">
        <f t="shared" si="3235"/>
        <v>60.832814318694496</v>
      </c>
      <c r="EB91" s="287">
        <f t="shared" si="3235"/>
        <v>60.832814318694496</v>
      </c>
      <c r="EC91" s="287">
        <f t="shared" si="3235"/>
        <v>60.832814318694496</v>
      </c>
      <c r="ED91" s="287">
        <f t="shared" si="3235"/>
        <v>60.832814318694496</v>
      </c>
      <c r="EE91" s="287">
        <f t="shared" si="3235"/>
        <v>60.832814318694489</v>
      </c>
      <c r="EF91" s="287">
        <f t="shared" si="3235"/>
        <v>60.832814318694489</v>
      </c>
      <c r="EG91" s="287">
        <f t="shared" si="3235"/>
        <v>60.832814318694496</v>
      </c>
      <c r="EH91" s="287">
        <f t="shared" si="3235"/>
        <v>60.832814318694503</v>
      </c>
      <c r="EI91" s="287">
        <f t="shared" si="3235"/>
        <v>60.832814318694496</v>
      </c>
      <c r="EJ91" s="287">
        <f t="shared" si="3235"/>
        <v>60.832814318694496</v>
      </c>
      <c r="EK91" s="287">
        <f t="shared" si="3235"/>
        <v>60.832814318694496</v>
      </c>
      <c r="EL91" s="287">
        <f t="shared" si="3235"/>
        <v>60.832814318694503</v>
      </c>
      <c r="EM91" s="287">
        <f t="shared" si="3235"/>
        <v>60.832814318694496</v>
      </c>
      <c r="EN91" s="287">
        <f t="shared" si="3235"/>
        <v>60.832814318694489</v>
      </c>
      <c r="EO91" s="287">
        <f t="shared" si="3235"/>
        <v>60.832814318694489</v>
      </c>
      <c r="EP91" s="287">
        <f t="shared" si="3235"/>
        <v>60.832814318694496</v>
      </c>
      <c r="EQ91" s="287">
        <f t="shared" si="3235"/>
        <v>60.832814318694489</v>
      </c>
      <c r="ER91" s="287">
        <f t="shared" si="3235"/>
        <v>60.832814318694481</v>
      </c>
      <c r="ES91" s="287">
        <f t="shared" si="3235"/>
        <v>60.832814318694496</v>
      </c>
      <c r="ET91" s="287">
        <f t="shared" ref="ET91:FX91" si="3236">+ET92*31.1035/ET85</f>
        <v>60.832814318694496</v>
      </c>
      <c r="EU91" s="287">
        <f t="shared" si="3236"/>
        <v>60.832814318694503</v>
      </c>
      <c r="EV91" s="287">
        <f t="shared" si="3236"/>
        <v>60.832814318694496</v>
      </c>
      <c r="EW91" s="287">
        <f t="shared" si="3236"/>
        <v>60.832814318694496</v>
      </c>
      <c r="EX91" s="287">
        <f t="shared" si="3236"/>
        <v>60.832814318694496</v>
      </c>
      <c r="EY91" s="287">
        <f t="shared" si="3236"/>
        <v>60.832814318694496</v>
      </c>
      <c r="EZ91" s="287">
        <f t="shared" si="3236"/>
        <v>60.832814318694481</v>
      </c>
      <c r="FA91" s="333">
        <f t="shared" si="3236"/>
        <v>56.569759321680003</v>
      </c>
      <c r="FB91" s="287">
        <f t="shared" si="3236"/>
        <v>56.569759321680003</v>
      </c>
      <c r="FC91" s="287">
        <f t="shared" si="3236"/>
        <v>56.569759321679996</v>
      </c>
      <c r="FD91" s="287">
        <f t="shared" si="3236"/>
        <v>56.569759321680003</v>
      </c>
      <c r="FE91" s="287">
        <f t="shared" si="3236"/>
        <v>56.569759321680003</v>
      </c>
      <c r="FF91" s="287">
        <f t="shared" si="3236"/>
        <v>56.569759321679996</v>
      </c>
      <c r="FG91" s="287">
        <f t="shared" si="3236"/>
        <v>56.569759321680003</v>
      </c>
      <c r="FH91" s="287">
        <f t="shared" si="3236"/>
        <v>56.569759321680003</v>
      </c>
      <c r="FI91" s="287">
        <f t="shared" si="3236"/>
        <v>56.569759321680003</v>
      </c>
      <c r="FJ91" s="287">
        <f t="shared" si="3236"/>
        <v>56.569759321680003</v>
      </c>
      <c r="FK91" s="287">
        <f t="shared" si="3236"/>
        <v>56.569759321680003</v>
      </c>
      <c r="FL91" s="287">
        <f t="shared" si="3236"/>
        <v>56.569759321679996</v>
      </c>
      <c r="FM91" s="287">
        <f t="shared" si="3236"/>
        <v>56.569759321680003</v>
      </c>
      <c r="FN91" s="287">
        <f t="shared" si="3236"/>
        <v>56.569759321680003</v>
      </c>
      <c r="FO91" s="287">
        <f t="shared" si="3236"/>
        <v>56.56975932168001</v>
      </c>
      <c r="FP91" s="287">
        <f t="shared" si="3236"/>
        <v>56.569759321680003</v>
      </c>
      <c r="FQ91" s="287">
        <f t="shared" si="3236"/>
        <v>56.569759321680003</v>
      </c>
      <c r="FR91" s="287">
        <f t="shared" si="3236"/>
        <v>56.569759321680003</v>
      </c>
      <c r="FS91" s="287">
        <f t="shared" si="3236"/>
        <v>56.56975932168001</v>
      </c>
      <c r="FT91" s="287">
        <f t="shared" si="3236"/>
        <v>56.569759321680003</v>
      </c>
      <c r="FU91" s="287">
        <f t="shared" si="3236"/>
        <v>56.569759321680003</v>
      </c>
      <c r="FV91" s="287">
        <f t="shared" si="3236"/>
        <v>56.569759321680003</v>
      </c>
      <c r="FW91" s="287">
        <f t="shared" si="3236"/>
        <v>56.569759321679996</v>
      </c>
      <c r="FX91" s="287">
        <f t="shared" si="3236"/>
        <v>56.569759321679996</v>
      </c>
      <c r="FY91" s="287">
        <f t="shared" ref="FY91:HB91" si="3237">+FY92*31.1035/FY85</f>
        <v>56.569759321680003</v>
      </c>
      <c r="FZ91" s="287">
        <f t="shared" si="3237"/>
        <v>56.569759321680003</v>
      </c>
      <c r="GA91" s="287">
        <f t="shared" si="3237"/>
        <v>56.569759321680003</v>
      </c>
      <c r="GB91" s="287">
        <f t="shared" si="3237"/>
        <v>56.569759321680003</v>
      </c>
      <c r="GC91" s="287">
        <f t="shared" si="3237"/>
        <v>56.569759321680003</v>
      </c>
      <c r="GD91" s="287">
        <f t="shared" si="3237"/>
        <v>56.56975932168001</v>
      </c>
      <c r="GE91" s="333">
        <f t="shared" si="3237"/>
        <v>58.098947194948245</v>
      </c>
      <c r="GF91" s="287">
        <f t="shared" si="3237"/>
        <v>58.098947194948245</v>
      </c>
      <c r="GG91" s="287">
        <f t="shared" si="3237"/>
        <v>58.098947194948245</v>
      </c>
      <c r="GH91" s="287">
        <f t="shared" si="3237"/>
        <v>58.098947194948245</v>
      </c>
      <c r="GI91" s="287">
        <f t="shared" si="3237"/>
        <v>58.098947194948252</v>
      </c>
      <c r="GJ91" s="287">
        <f t="shared" si="3237"/>
        <v>58.098947194948245</v>
      </c>
      <c r="GK91" s="287">
        <f t="shared" si="3237"/>
        <v>58.098947194948245</v>
      </c>
      <c r="GL91" s="287">
        <f t="shared" si="3237"/>
        <v>58.098947194948245</v>
      </c>
      <c r="GM91" s="287">
        <f t="shared" si="3237"/>
        <v>58.098947194948245</v>
      </c>
      <c r="GN91" s="287">
        <f t="shared" si="3237"/>
        <v>58.098947194948252</v>
      </c>
      <c r="GO91" s="287">
        <f t="shared" si="3237"/>
        <v>58.098947194948245</v>
      </c>
      <c r="GP91" s="287">
        <f t="shared" si="3237"/>
        <v>58.098947194948245</v>
      </c>
      <c r="GQ91" s="287">
        <f t="shared" si="3237"/>
        <v>58.098947194948245</v>
      </c>
      <c r="GR91" s="287">
        <f t="shared" si="3237"/>
        <v>58.098947194948245</v>
      </c>
      <c r="GS91" s="287">
        <f t="shared" si="3237"/>
        <v>58.098947194948238</v>
      </c>
      <c r="GT91" s="287">
        <f t="shared" si="3237"/>
        <v>58.098947194948245</v>
      </c>
      <c r="GU91" s="287">
        <f t="shared" si="3237"/>
        <v>58.098947194948252</v>
      </c>
      <c r="GV91" s="287">
        <f t="shared" si="3237"/>
        <v>58.098947194948245</v>
      </c>
      <c r="GW91" s="287">
        <f t="shared" si="3237"/>
        <v>58.098947194948245</v>
      </c>
      <c r="GX91" s="287">
        <f t="shared" si="3237"/>
        <v>58.098947194948252</v>
      </c>
      <c r="GY91" s="287">
        <f t="shared" si="3237"/>
        <v>58.098947194948245</v>
      </c>
      <c r="GZ91" s="287">
        <f t="shared" si="3237"/>
        <v>58.098947194948245</v>
      </c>
      <c r="HA91" s="287">
        <f t="shared" si="3237"/>
        <v>58.098947194948238</v>
      </c>
      <c r="HB91" s="287">
        <f t="shared" si="3237"/>
        <v>58.098947194948245</v>
      </c>
      <c r="HC91" s="287">
        <f t="shared" ref="HC91:IG91" si="3238">+HC92*31.1035/HC85</f>
        <v>58.098947194948252</v>
      </c>
      <c r="HD91" s="287">
        <f t="shared" si="3238"/>
        <v>58.098947194948245</v>
      </c>
      <c r="HE91" s="287">
        <f t="shared" si="3238"/>
        <v>58.098947194948245</v>
      </c>
      <c r="HF91" s="287">
        <f t="shared" si="3238"/>
        <v>58.098947194948245</v>
      </c>
      <c r="HG91" s="287">
        <f t="shared" si="3238"/>
        <v>58.098947194948245</v>
      </c>
      <c r="HH91" s="287">
        <f t="shared" si="3238"/>
        <v>58.098947194948238</v>
      </c>
      <c r="HI91" s="345">
        <f t="shared" si="3238"/>
        <v>58.098947194948245</v>
      </c>
      <c r="HJ91" s="333">
        <f t="shared" si="3238"/>
        <v>65.956339372215439</v>
      </c>
      <c r="HK91" s="287">
        <f t="shared" si="3238"/>
        <v>65.956339372215439</v>
      </c>
      <c r="HL91" s="287">
        <f t="shared" si="3238"/>
        <v>65.956339372215439</v>
      </c>
      <c r="HM91" s="287">
        <f t="shared" si="3238"/>
        <v>65.956339372215439</v>
      </c>
      <c r="HN91" s="287">
        <f t="shared" si="3238"/>
        <v>65.956339372215439</v>
      </c>
      <c r="HO91" s="287">
        <f t="shared" si="3238"/>
        <v>65.956339372215439</v>
      </c>
      <c r="HP91" s="287">
        <f t="shared" si="3238"/>
        <v>65.956339372215439</v>
      </c>
      <c r="HQ91" s="287">
        <f t="shared" si="3238"/>
        <v>65.956339372215439</v>
      </c>
      <c r="HR91" s="287">
        <f t="shared" si="3238"/>
        <v>65.956339372215439</v>
      </c>
      <c r="HS91" s="287">
        <f t="shared" si="3238"/>
        <v>65.956339372215439</v>
      </c>
      <c r="HT91" s="287">
        <f t="shared" si="3238"/>
        <v>65.956339372215439</v>
      </c>
      <c r="HU91" s="287">
        <f t="shared" si="3238"/>
        <v>65.956339372215439</v>
      </c>
      <c r="HV91" s="287">
        <f t="shared" si="3238"/>
        <v>65.956339372215439</v>
      </c>
      <c r="HW91" s="287">
        <f t="shared" si="3238"/>
        <v>65.956339372215439</v>
      </c>
      <c r="HX91" s="287">
        <f t="shared" si="3238"/>
        <v>65.956339372215439</v>
      </c>
      <c r="HY91" s="287">
        <f t="shared" si="3238"/>
        <v>65.956339372215439</v>
      </c>
      <c r="HZ91" s="287">
        <f t="shared" si="3238"/>
        <v>65.956339372215439</v>
      </c>
      <c r="IA91" s="287">
        <f t="shared" si="3238"/>
        <v>65.956339372215439</v>
      </c>
      <c r="IB91" s="287">
        <f t="shared" si="3238"/>
        <v>65.956339372215439</v>
      </c>
      <c r="IC91" s="287">
        <f t="shared" si="3238"/>
        <v>65.956339372215439</v>
      </c>
      <c r="ID91" s="287">
        <f t="shared" si="3238"/>
        <v>65.956339372215439</v>
      </c>
      <c r="IE91" s="287">
        <f t="shared" si="3238"/>
        <v>65.956339372215439</v>
      </c>
      <c r="IF91" s="287">
        <f t="shared" si="3238"/>
        <v>65.956339372215439</v>
      </c>
      <c r="IG91" s="287">
        <f t="shared" si="3238"/>
        <v>65.956339372215439</v>
      </c>
      <c r="IH91" s="287">
        <f t="shared" ref="IH91:JK91" si="3239">+IH92*31.1035/IH85</f>
        <v>65.956339372215439</v>
      </c>
      <c r="II91" s="287">
        <f t="shared" si="3239"/>
        <v>65.956339372215439</v>
      </c>
      <c r="IJ91" s="287">
        <f t="shared" si="3239"/>
        <v>65.956339372215439</v>
      </c>
      <c r="IK91" s="287">
        <f t="shared" si="3239"/>
        <v>65.956339372215439</v>
      </c>
      <c r="IL91" s="287">
        <f t="shared" si="3239"/>
        <v>65.956339372215439</v>
      </c>
      <c r="IM91" s="287">
        <f t="shared" si="3239"/>
        <v>65.956339372215439</v>
      </c>
      <c r="IN91" s="333">
        <f t="shared" si="3239"/>
        <v>59.540227200179707</v>
      </c>
      <c r="IO91" s="287">
        <f t="shared" si="3239"/>
        <v>59.540227200179707</v>
      </c>
      <c r="IP91" s="287">
        <f t="shared" si="3239"/>
        <v>59.5402272001797</v>
      </c>
      <c r="IQ91" s="287">
        <f t="shared" si="3239"/>
        <v>59.540227200179707</v>
      </c>
      <c r="IR91" s="287">
        <f t="shared" si="3239"/>
        <v>59.540227200179707</v>
      </c>
      <c r="IS91" s="287">
        <f t="shared" si="3239"/>
        <v>59.5402272001797</v>
      </c>
      <c r="IT91" s="287">
        <f t="shared" si="3239"/>
        <v>59.540227200179707</v>
      </c>
      <c r="IU91" s="287">
        <f t="shared" si="3239"/>
        <v>59.540227200179707</v>
      </c>
      <c r="IV91" s="287">
        <f t="shared" si="3239"/>
        <v>59.540227200179707</v>
      </c>
      <c r="IW91" s="287">
        <f t="shared" si="3239"/>
        <v>59.540227200179707</v>
      </c>
      <c r="IX91" s="287">
        <f t="shared" si="3239"/>
        <v>59.540227200179707</v>
      </c>
      <c r="IY91" s="287">
        <f t="shared" si="3239"/>
        <v>59.5402272001797</v>
      </c>
      <c r="IZ91" s="287">
        <f t="shared" si="3239"/>
        <v>59.540227200179707</v>
      </c>
      <c r="JA91" s="287">
        <f t="shared" si="3239"/>
        <v>59.540227200179707</v>
      </c>
      <c r="JB91" s="287">
        <f t="shared" si="3239"/>
        <v>59.540227200179707</v>
      </c>
      <c r="JC91" s="287">
        <f t="shared" si="3239"/>
        <v>59.540227200179707</v>
      </c>
      <c r="JD91" s="287">
        <f t="shared" si="3239"/>
        <v>59.5402272001797</v>
      </c>
      <c r="JE91" s="287">
        <f t="shared" si="3239"/>
        <v>59.540227200179707</v>
      </c>
      <c r="JF91" s="287">
        <f t="shared" si="3239"/>
        <v>59.540227200179707</v>
      </c>
      <c r="JG91" s="287">
        <f t="shared" si="3239"/>
        <v>59.540227200179707</v>
      </c>
      <c r="JH91" s="287">
        <f t="shared" si="3239"/>
        <v>59.540227200179707</v>
      </c>
      <c r="JI91" s="287">
        <f t="shared" si="3239"/>
        <v>59.540227200179707</v>
      </c>
      <c r="JJ91" s="287">
        <f t="shared" si="3239"/>
        <v>59.5402272001797</v>
      </c>
      <c r="JK91" s="287">
        <f t="shared" si="3239"/>
        <v>59.5402272001797</v>
      </c>
      <c r="JL91" s="287">
        <f t="shared" ref="JL91:KP91" si="3240">+JL92*31.1035/JL85</f>
        <v>59.540227200179707</v>
      </c>
      <c r="JM91" s="287">
        <f t="shared" si="3240"/>
        <v>59.540227200179707</v>
      </c>
      <c r="JN91" s="287">
        <f t="shared" si="3240"/>
        <v>59.540227200179707</v>
      </c>
      <c r="JO91" s="287">
        <f t="shared" si="3240"/>
        <v>59.540227200179707</v>
      </c>
      <c r="JP91" s="287">
        <f t="shared" si="3240"/>
        <v>59.5402272001797</v>
      </c>
      <c r="JQ91" s="287">
        <f t="shared" si="3240"/>
        <v>59.540227200179707</v>
      </c>
      <c r="JR91" s="345">
        <f t="shared" si="3240"/>
        <v>59.540227200179707</v>
      </c>
      <c r="JS91" s="333">
        <f t="shared" si="3240"/>
        <v>60.035552925176844</v>
      </c>
      <c r="JT91" s="287">
        <f t="shared" si="3240"/>
        <v>60.035552925176844</v>
      </c>
      <c r="JU91" s="287">
        <f t="shared" si="3240"/>
        <v>60.035552925176852</v>
      </c>
      <c r="JV91" s="287">
        <f t="shared" si="3240"/>
        <v>60.035552925176844</v>
      </c>
      <c r="JW91" s="287">
        <f t="shared" si="3240"/>
        <v>60.035552925176837</v>
      </c>
      <c r="JX91" s="287">
        <f t="shared" si="3240"/>
        <v>60.035552925176852</v>
      </c>
      <c r="JY91" s="287">
        <f t="shared" si="3240"/>
        <v>60.035552925176844</v>
      </c>
      <c r="JZ91" s="287">
        <f t="shared" si="3240"/>
        <v>60.035552925176844</v>
      </c>
      <c r="KA91" s="287">
        <f t="shared" si="3240"/>
        <v>60.035552925176837</v>
      </c>
      <c r="KB91" s="287">
        <f t="shared" si="3240"/>
        <v>60.035552925176837</v>
      </c>
      <c r="KC91" s="287">
        <f t="shared" si="3240"/>
        <v>60.035552925176837</v>
      </c>
      <c r="KD91" s="287">
        <f t="shared" si="3240"/>
        <v>60.035552925176852</v>
      </c>
      <c r="KE91" s="287">
        <f t="shared" si="3240"/>
        <v>60.035552925176844</v>
      </c>
      <c r="KF91" s="287">
        <f t="shared" si="3240"/>
        <v>60.035552925176844</v>
      </c>
      <c r="KG91" s="287">
        <f t="shared" si="3240"/>
        <v>60.035552925176852</v>
      </c>
      <c r="KH91" s="287">
        <f t="shared" si="3240"/>
        <v>60.035552925176844</v>
      </c>
      <c r="KI91" s="287">
        <f t="shared" si="3240"/>
        <v>60.035552925176844</v>
      </c>
      <c r="KJ91" s="287">
        <f t="shared" si="3240"/>
        <v>60.035552925176837</v>
      </c>
      <c r="KK91" s="287">
        <f t="shared" si="3240"/>
        <v>60.035552925176844</v>
      </c>
      <c r="KL91" s="287">
        <f t="shared" si="3240"/>
        <v>60.035552925176837</v>
      </c>
      <c r="KM91" s="287">
        <f t="shared" si="3240"/>
        <v>60.035552925176844</v>
      </c>
      <c r="KN91" s="287">
        <f t="shared" si="3240"/>
        <v>60.035552925176837</v>
      </c>
      <c r="KO91" s="287">
        <f t="shared" si="3240"/>
        <v>60.035552925176844</v>
      </c>
      <c r="KP91" s="287">
        <f t="shared" si="3240"/>
        <v>60.035552925176852</v>
      </c>
      <c r="KQ91" s="287">
        <f t="shared" ref="KQ91:LU91" si="3241">+KQ92*31.1035/KQ85</f>
        <v>60.035552925176852</v>
      </c>
      <c r="KR91" s="287">
        <f t="shared" si="3241"/>
        <v>60.035552925176844</v>
      </c>
      <c r="KS91" s="287">
        <f t="shared" si="3241"/>
        <v>60.035552925176852</v>
      </c>
      <c r="KT91" s="287">
        <f t="shared" si="3241"/>
        <v>60.035552925176844</v>
      </c>
      <c r="KU91" s="287">
        <f t="shared" si="3241"/>
        <v>60.035552925176844</v>
      </c>
      <c r="KV91" s="287">
        <f t="shared" si="3241"/>
        <v>60.035552925176852</v>
      </c>
      <c r="KW91" s="345">
        <f t="shared" si="3241"/>
        <v>60.035552925176844</v>
      </c>
      <c r="KX91" s="333">
        <f t="shared" si="3241"/>
        <v>70.037148667342905</v>
      </c>
      <c r="KY91" s="287">
        <f t="shared" si="3241"/>
        <v>70.037148667342905</v>
      </c>
      <c r="KZ91" s="287">
        <f t="shared" si="3241"/>
        <v>70.037148667342905</v>
      </c>
      <c r="LA91" s="287">
        <f t="shared" si="3241"/>
        <v>70.037148667342905</v>
      </c>
      <c r="LB91" s="287">
        <f t="shared" si="3241"/>
        <v>70.037148667342905</v>
      </c>
      <c r="LC91" s="287">
        <f t="shared" si="3241"/>
        <v>70.037148667342905</v>
      </c>
      <c r="LD91" s="287">
        <f t="shared" si="3241"/>
        <v>70.037148667342905</v>
      </c>
      <c r="LE91" s="287">
        <f t="shared" si="3241"/>
        <v>70.037148667342905</v>
      </c>
      <c r="LF91" s="287">
        <f t="shared" si="3241"/>
        <v>70.037148667342905</v>
      </c>
      <c r="LG91" s="287">
        <f t="shared" si="3241"/>
        <v>70.037148667342905</v>
      </c>
      <c r="LH91" s="287">
        <f t="shared" si="3241"/>
        <v>70.03714866734289</v>
      </c>
      <c r="LI91" s="287">
        <f t="shared" si="3241"/>
        <v>70.037148667342905</v>
      </c>
      <c r="LJ91" s="287">
        <f t="shared" si="3241"/>
        <v>70.037148667342905</v>
      </c>
      <c r="LK91" s="287">
        <f t="shared" si="3241"/>
        <v>70.037148667342905</v>
      </c>
      <c r="LL91" s="287">
        <f t="shared" si="3241"/>
        <v>70.037148667342905</v>
      </c>
      <c r="LM91" s="287">
        <f t="shared" si="3241"/>
        <v>70.037148667342905</v>
      </c>
      <c r="LN91" s="287">
        <f t="shared" si="3241"/>
        <v>70.037148667342905</v>
      </c>
      <c r="LO91" s="287">
        <f t="shared" si="3241"/>
        <v>70.037148667342905</v>
      </c>
      <c r="LP91" s="287">
        <f t="shared" si="3241"/>
        <v>70.037148667342905</v>
      </c>
      <c r="LQ91" s="287">
        <f t="shared" si="3241"/>
        <v>70.037148667342905</v>
      </c>
      <c r="LR91" s="287">
        <f t="shared" si="3241"/>
        <v>70.037148667342905</v>
      </c>
      <c r="LS91" s="287">
        <f t="shared" si="3241"/>
        <v>70.03714866734289</v>
      </c>
      <c r="LT91" s="287">
        <f t="shared" si="3241"/>
        <v>70.037148667342905</v>
      </c>
      <c r="LU91" s="287">
        <f t="shared" si="3241"/>
        <v>70.037148667342905</v>
      </c>
      <c r="LV91" s="287">
        <f t="shared" ref="LV91:MY91" si="3242">+LV92*31.1035/LV85</f>
        <v>70.037148667342905</v>
      </c>
      <c r="LW91" s="287">
        <f t="shared" si="3242"/>
        <v>70.037148667342905</v>
      </c>
      <c r="LX91" s="287">
        <f t="shared" si="3242"/>
        <v>70.037148667342905</v>
      </c>
      <c r="LY91" s="287">
        <f t="shared" si="3242"/>
        <v>70.037148667342905</v>
      </c>
      <c r="LZ91" s="287">
        <f t="shared" si="3242"/>
        <v>70.037148667342905</v>
      </c>
      <c r="MA91" s="287">
        <f t="shared" si="3242"/>
        <v>70.037148667342905</v>
      </c>
      <c r="MB91" s="333">
        <f t="shared" si="3242"/>
        <v>69.678982231085953</v>
      </c>
      <c r="MC91" s="287">
        <f t="shared" si="3242"/>
        <v>69.678982231085953</v>
      </c>
      <c r="MD91" s="287">
        <f t="shared" si="3242"/>
        <v>69.678982231085953</v>
      </c>
      <c r="ME91" s="287">
        <f t="shared" si="3242"/>
        <v>69.678982231085953</v>
      </c>
      <c r="MF91" s="287">
        <f t="shared" si="3242"/>
        <v>69.678982231085953</v>
      </c>
      <c r="MG91" s="287">
        <f t="shared" si="3242"/>
        <v>69.678982231085953</v>
      </c>
      <c r="MH91" s="287">
        <f t="shared" si="3242"/>
        <v>69.678982231085953</v>
      </c>
      <c r="MI91" s="287">
        <f t="shared" si="3242"/>
        <v>69.678982231085953</v>
      </c>
      <c r="MJ91" s="287">
        <f t="shared" si="3242"/>
        <v>69.678982231085953</v>
      </c>
      <c r="MK91" s="287">
        <f t="shared" si="3242"/>
        <v>69.678982231085953</v>
      </c>
      <c r="ML91" s="287">
        <f t="shared" si="3242"/>
        <v>69.678982231085968</v>
      </c>
      <c r="MM91" s="287">
        <f t="shared" si="3242"/>
        <v>69.678982231085953</v>
      </c>
      <c r="MN91" s="287">
        <f t="shared" si="3242"/>
        <v>69.678982231085968</v>
      </c>
      <c r="MO91" s="287">
        <f t="shared" si="3242"/>
        <v>69.678982231085953</v>
      </c>
      <c r="MP91" s="287">
        <f t="shared" si="3242"/>
        <v>69.678982231085968</v>
      </c>
      <c r="MQ91" s="287">
        <f t="shared" si="3242"/>
        <v>69.678982231085953</v>
      </c>
      <c r="MR91" s="287">
        <f t="shared" si="3242"/>
        <v>69.678982231085953</v>
      </c>
      <c r="MS91" s="287">
        <f t="shared" si="3242"/>
        <v>69.678982231085953</v>
      </c>
      <c r="MT91" s="287">
        <f t="shared" si="3242"/>
        <v>69.678982231085953</v>
      </c>
      <c r="MU91" s="287">
        <f t="shared" si="3242"/>
        <v>69.678982231085953</v>
      </c>
      <c r="MV91" s="287">
        <f t="shared" si="3242"/>
        <v>69.678982231085953</v>
      </c>
      <c r="MW91" s="287">
        <f t="shared" si="3242"/>
        <v>69.678982231085968</v>
      </c>
      <c r="MX91" s="287">
        <f t="shared" si="3242"/>
        <v>69.678982231085953</v>
      </c>
      <c r="MY91" s="287">
        <f t="shared" si="3242"/>
        <v>69.678982231085953</v>
      </c>
      <c r="MZ91" s="287">
        <f t="shared" ref="MZ91:OD91" si="3243">+MZ92*31.1035/MZ85</f>
        <v>69.678982231085953</v>
      </c>
      <c r="NA91" s="287">
        <f t="shared" si="3243"/>
        <v>69.678982231085968</v>
      </c>
      <c r="NB91" s="287">
        <f t="shared" si="3243"/>
        <v>69.678982231085953</v>
      </c>
      <c r="NC91" s="287">
        <f t="shared" si="3243"/>
        <v>69.678982231085953</v>
      </c>
      <c r="ND91" s="287">
        <f t="shared" si="3243"/>
        <v>69.678982231085953</v>
      </c>
      <c r="NE91" s="287">
        <f t="shared" si="3243"/>
        <v>69.678982231085968</v>
      </c>
      <c r="NF91" s="287">
        <f t="shared" si="3243"/>
        <v>69.678982231085953</v>
      </c>
      <c r="NG91" s="333">
        <f t="shared" si="3243"/>
        <v>69.288077305635895</v>
      </c>
      <c r="NH91" s="287">
        <f t="shared" si="3243"/>
        <v>69.288077305635895</v>
      </c>
      <c r="NI91" s="287">
        <f t="shared" si="3243"/>
        <v>69.288077305635895</v>
      </c>
      <c r="NJ91" s="287">
        <f t="shared" si="3243"/>
        <v>69.288077305635895</v>
      </c>
      <c r="NK91" s="287">
        <f t="shared" si="3243"/>
        <v>69.288077305635909</v>
      </c>
      <c r="NL91" s="287">
        <f t="shared" si="3243"/>
        <v>69.288077305635895</v>
      </c>
      <c r="NM91" s="287">
        <f t="shared" si="3243"/>
        <v>69.288077305635895</v>
      </c>
      <c r="NN91" s="287">
        <f t="shared" si="3243"/>
        <v>69.288077305635895</v>
      </c>
      <c r="NO91" s="287">
        <f t="shared" si="3243"/>
        <v>69.288077305635895</v>
      </c>
      <c r="NP91" s="287">
        <f t="shared" si="3243"/>
        <v>69.288077305635909</v>
      </c>
      <c r="NQ91" s="287">
        <f t="shared" si="3243"/>
        <v>69.288077305635881</v>
      </c>
      <c r="NR91" s="287">
        <f t="shared" si="3243"/>
        <v>69.288077305635895</v>
      </c>
      <c r="NS91" s="287">
        <f t="shared" si="3243"/>
        <v>69.288077305635895</v>
      </c>
      <c r="NT91" s="287">
        <f t="shared" si="3243"/>
        <v>69.288077305635895</v>
      </c>
      <c r="NU91" s="287">
        <f t="shared" si="3243"/>
        <v>69.288077305635881</v>
      </c>
      <c r="NV91" s="287">
        <f t="shared" si="3243"/>
        <v>69.288077305635895</v>
      </c>
      <c r="NW91" s="287">
        <f t="shared" si="3243"/>
        <v>69.288077305635895</v>
      </c>
      <c r="NX91" s="287">
        <f t="shared" si="3243"/>
        <v>69.288077305635895</v>
      </c>
      <c r="NY91" s="287">
        <f t="shared" si="3243"/>
        <v>69.288077305635895</v>
      </c>
      <c r="NZ91" s="287">
        <f t="shared" si="3243"/>
        <v>69.288077305635909</v>
      </c>
      <c r="OA91" s="287">
        <f t="shared" si="3243"/>
        <v>69.288077305635895</v>
      </c>
      <c r="OB91" s="287">
        <f t="shared" si="3243"/>
        <v>69.288077305635881</v>
      </c>
      <c r="OC91" s="287">
        <f t="shared" si="3243"/>
        <v>69.288077305635881</v>
      </c>
      <c r="OD91" s="287">
        <f t="shared" si="3243"/>
        <v>69.288077305635895</v>
      </c>
      <c r="OE91" s="287">
        <f t="shared" ref="OE91:OP91" si="3244">+OE92*31.1035/OE85</f>
        <v>69.288077305635895</v>
      </c>
      <c r="OF91" s="287">
        <f t="shared" si="3244"/>
        <v>69.288077305635895</v>
      </c>
      <c r="OG91" s="287">
        <f t="shared" si="3244"/>
        <v>69.288077305635895</v>
      </c>
      <c r="OH91" s="287">
        <f t="shared" si="3244"/>
        <v>69.288077305635895</v>
      </c>
      <c r="OI91" s="287">
        <f t="shared" si="3244"/>
        <v>69.288077305635895</v>
      </c>
      <c r="OJ91" s="287">
        <f t="shared" si="3244"/>
        <v>69.288077305635881</v>
      </c>
      <c r="OK91" s="287">
        <f t="shared" si="3244"/>
        <v>69.288077305635881</v>
      </c>
      <c r="OL91" s="287">
        <f t="shared" si="3244"/>
        <v>69.288077305635895</v>
      </c>
      <c r="OM91" s="287">
        <f t="shared" si="3244"/>
        <v>69.288077305635895</v>
      </c>
      <c r="ON91" s="287">
        <f t="shared" si="3244"/>
        <v>69.288077305635895</v>
      </c>
      <c r="OO91" s="287">
        <f t="shared" si="3244"/>
        <v>69.288077305635895</v>
      </c>
      <c r="OP91" s="345">
        <f t="shared" si="3244"/>
        <v>69.288077305635895</v>
      </c>
      <c r="OQ91" s="287"/>
      <c r="OR91" s="287"/>
      <c r="OS91" s="287"/>
      <c r="OT91" s="287"/>
      <c r="OU91" s="287"/>
      <c r="OV91" s="287"/>
      <c r="OW91" s="287"/>
      <c r="OX91" s="287"/>
      <c r="OY91" s="287"/>
      <c r="OZ91" s="287"/>
      <c r="PA91" s="287"/>
      <c r="PB91" s="287"/>
      <c r="PC91" s="287"/>
      <c r="PD91" s="287"/>
      <c r="PE91" s="287"/>
      <c r="PF91" s="287"/>
      <c r="PG91" s="287"/>
      <c r="PH91" s="287"/>
      <c r="PI91" s="287"/>
      <c r="PJ91" s="287"/>
      <c r="PK91" s="287"/>
      <c r="PL91" s="287"/>
      <c r="PM91" s="287"/>
      <c r="PN91" s="287"/>
      <c r="PO91" s="287"/>
      <c r="PP91" s="287"/>
      <c r="PQ91" s="287"/>
      <c r="PR91" s="287"/>
      <c r="PS91" s="287"/>
      <c r="PT91" s="287"/>
      <c r="PU91" s="287"/>
      <c r="PV91" s="287"/>
      <c r="PW91" s="287"/>
      <c r="PX91" s="287"/>
      <c r="PY91" s="287"/>
      <c r="PZ91" s="287"/>
      <c r="QA91" s="287"/>
      <c r="QB91" s="287"/>
      <c r="QC91" s="287"/>
      <c r="QD91" s="287"/>
      <c r="QE91" s="287"/>
      <c r="QF91" s="287"/>
      <c r="QG91" s="287"/>
      <c r="QH91" s="287"/>
      <c r="QI91" s="287"/>
      <c r="QJ91" s="287"/>
      <c r="QK91" s="287"/>
      <c r="QL91" s="287"/>
      <c r="QM91" s="287"/>
      <c r="QN91" s="287"/>
      <c r="QO91" s="287"/>
      <c r="QP91" s="287"/>
      <c r="QQ91" s="287"/>
      <c r="QR91" s="287"/>
      <c r="QS91" s="287"/>
      <c r="QT91" s="287"/>
      <c r="QU91" s="287"/>
      <c r="QV91" s="287"/>
      <c r="QW91" s="287"/>
      <c r="QX91" s="287"/>
      <c r="QY91" s="287"/>
      <c r="QZ91" s="287"/>
      <c r="RA91" s="287"/>
      <c r="RB91" s="287"/>
      <c r="RC91" s="287"/>
      <c r="RD91" s="287"/>
      <c r="RE91" s="287"/>
      <c r="RF91" s="287"/>
      <c r="RG91" s="287"/>
      <c r="RH91" s="287"/>
      <c r="RI91" s="287"/>
      <c r="RJ91" s="287"/>
      <c r="RK91" s="287"/>
      <c r="RL91" s="287"/>
      <c r="RM91" s="287"/>
      <c r="RN91" s="287"/>
      <c r="RO91" s="287"/>
      <c r="RP91" s="287"/>
      <c r="RQ91" s="287"/>
      <c r="RR91" s="287"/>
      <c r="RS91" s="287"/>
      <c r="RT91" s="287"/>
      <c r="RU91" s="287"/>
      <c r="RV91" s="287"/>
      <c r="RW91" s="287"/>
      <c r="RX91" s="287"/>
      <c r="RY91" s="287"/>
      <c r="RZ91" s="287"/>
      <c r="SA91" s="287"/>
      <c r="SB91" s="287"/>
      <c r="SC91" s="287"/>
      <c r="SD91" s="287"/>
      <c r="SE91" s="287"/>
      <c r="SF91" s="287"/>
      <c r="SG91" s="287"/>
      <c r="SH91" s="287"/>
      <c r="SI91" s="287"/>
      <c r="SJ91" s="287"/>
      <c r="SK91" s="287"/>
      <c r="SL91" s="287"/>
      <c r="SM91" s="287"/>
      <c r="SN91" s="287"/>
      <c r="SO91" s="287"/>
      <c r="SP91" s="287"/>
      <c r="SQ91" s="287"/>
      <c r="SR91" s="287"/>
      <c r="SS91" s="287"/>
      <c r="ST91" s="287"/>
      <c r="SU91" s="287"/>
      <c r="SV91" s="287"/>
      <c r="SW91" s="287"/>
      <c r="SX91" s="287"/>
      <c r="SY91" s="287"/>
      <c r="SZ91" s="287"/>
      <c r="TA91" s="287"/>
      <c r="TB91" s="287"/>
      <c r="TC91" s="287"/>
      <c r="TD91" s="287"/>
      <c r="TE91" s="287"/>
      <c r="TF91" s="287"/>
      <c r="TG91" s="287"/>
      <c r="TH91" s="287"/>
      <c r="TI91" s="287"/>
      <c r="TJ91" s="287"/>
      <c r="TK91" s="287"/>
      <c r="TL91" s="287"/>
      <c r="TM91" s="287"/>
      <c r="TN91" s="287"/>
      <c r="TO91" s="287"/>
      <c r="TP91" s="287"/>
      <c r="TQ91" s="287"/>
      <c r="TR91" s="287"/>
      <c r="TS91" s="287"/>
      <c r="TT91" s="287"/>
      <c r="TU91" s="287"/>
      <c r="TV91" s="287"/>
      <c r="TW91" s="287"/>
      <c r="TX91" s="287"/>
      <c r="TY91" s="287"/>
      <c r="TZ91" s="287"/>
      <c r="UA91" s="287"/>
      <c r="UB91" s="287"/>
      <c r="UC91" s="287"/>
      <c r="UD91" s="287"/>
      <c r="UE91" s="287"/>
      <c r="UF91" s="287"/>
      <c r="UG91" s="287"/>
      <c r="UH91" s="287"/>
      <c r="UI91" s="287"/>
      <c r="UJ91" s="287"/>
      <c r="UK91" s="287"/>
      <c r="UL91" s="287"/>
      <c r="UM91" s="287"/>
      <c r="UN91" s="287"/>
      <c r="UO91" s="287"/>
      <c r="UP91" s="287"/>
      <c r="UQ91" s="287"/>
      <c r="UR91" s="287"/>
      <c r="US91" s="287"/>
      <c r="UT91" s="287"/>
      <c r="UU91" s="287"/>
      <c r="UV91" s="287"/>
      <c r="UW91" s="287"/>
      <c r="UX91" s="287"/>
      <c r="UY91" s="287"/>
      <c r="UZ91" s="287"/>
      <c r="VA91" s="287"/>
      <c r="VB91" s="287"/>
      <c r="VC91" s="287"/>
      <c r="VD91" s="287"/>
      <c r="VE91" s="287"/>
      <c r="VF91" s="287"/>
      <c r="VG91" s="287"/>
      <c r="VH91" s="287"/>
      <c r="VI91" s="287"/>
      <c r="VJ91" s="287"/>
      <c r="VK91" s="287"/>
      <c r="VL91" s="287"/>
      <c r="VM91" s="287"/>
      <c r="VN91" s="287"/>
      <c r="VO91" s="287"/>
      <c r="VP91" s="287"/>
      <c r="VQ91" s="287"/>
      <c r="VR91" s="287"/>
      <c r="VS91" s="287"/>
      <c r="VT91" s="287"/>
      <c r="VU91" s="287"/>
      <c r="VV91" s="287"/>
      <c r="VW91" s="287"/>
      <c r="VX91" s="287"/>
      <c r="VY91" s="287"/>
      <c r="VZ91" s="287"/>
      <c r="WA91" s="287"/>
      <c r="WB91" s="287"/>
      <c r="WC91" s="287"/>
      <c r="WD91" s="287"/>
      <c r="WE91" s="287"/>
      <c r="WF91" s="287"/>
      <c r="WG91" s="287"/>
      <c r="WH91" s="287"/>
      <c r="WI91" s="287"/>
      <c r="WJ91" s="287"/>
      <c r="WK91" s="287"/>
      <c r="WL91" s="287"/>
      <c r="WM91" s="287"/>
      <c r="WN91" s="287"/>
      <c r="WO91" s="287"/>
      <c r="WP91" s="287"/>
      <c r="WQ91" s="287"/>
      <c r="WR91" s="287"/>
      <c r="WS91" s="287"/>
      <c r="WT91" s="287"/>
      <c r="WU91" s="287"/>
      <c r="WV91" s="287"/>
      <c r="WW91" s="287"/>
      <c r="WX91" s="287"/>
      <c r="WY91" s="287"/>
      <c r="WZ91" s="287"/>
      <c r="XA91" s="287"/>
      <c r="XB91" s="287"/>
      <c r="XC91" s="287"/>
      <c r="XD91" s="287"/>
      <c r="XE91" s="287"/>
      <c r="XF91" s="287"/>
      <c r="XG91" s="287"/>
      <c r="XH91" s="287"/>
      <c r="XI91" s="287"/>
      <c r="XJ91" s="287"/>
      <c r="XK91" s="287"/>
      <c r="XL91" s="287"/>
      <c r="XM91" s="287"/>
      <c r="XN91" s="287"/>
      <c r="XO91" s="287"/>
      <c r="XP91" s="287"/>
      <c r="XQ91" s="287"/>
      <c r="XR91" s="287"/>
      <c r="XS91" s="287"/>
      <c r="XT91" s="287"/>
      <c r="XU91" s="287"/>
      <c r="XV91" s="287"/>
      <c r="XW91" s="287"/>
      <c r="XX91" s="287"/>
      <c r="XY91" s="287"/>
      <c r="XZ91" s="287"/>
      <c r="YA91" s="287"/>
      <c r="YB91" s="287"/>
      <c r="YC91" s="287"/>
      <c r="YD91" s="287"/>
      <c r="YE91" s="287"/>
      <c r="YF91" s="287"/>
      <c r="YG91" s="287"/>
      <c r="YH91" s="287"/>
      <c r="YI91" s="287"/>
      <c r="YJ91" s="287"/>
      <c r="YK91" s="287"/>
      <c r="YL91" s="287"/>
      <c r="YM91" s="287"/>
      <c r="YN91" s="287"/>
      <c r="YO91" s="287"/>
      <c r="YP91" s="287"/>
      <c r="YQ91" s="287"/>
      <c r="YR91" s="287"/>
      <c r="YS91" s="287"/>
      <c r="YT91" s="287"/>
      <c r="YU91" s="287"/>
      <c r="YV91" s="287"/>
      <c r="YW91" s="287"/>
      <c r="YX91" s="287"/>
      <c r="YY91" s="287"/>
      <c r="YZ91" s="287"/>
      <c r="ZA91" s="287"/>
      <c r="ZB91" s="287"/>
      <c r="ZC91" s="287"/>
      <c r="ZD91" s="287"/>
      <c r="ZE91" s="287"/>
      <c r="ZF91" s="287"/>
      <c r="ZG91" s="287"/>
      <c r="ZH91" s="287"/>
      <c r="ZI91" s="287"/>
      <c r="ZJ91" s="287"/>
      <c r="ZK91" s="287"/>
      <c r="ZL91" s="287"/>
      <c r="ZM91" s="287"/>
      <c r="ZN91" s="287"/>
      <c r="ZO91" s="287"/>
      <c r="ZP91" s="287"/>
      <c r="ZQ91" s="287"/>
      <c r="ZR91" s="287"/>
      <c r="ZS91" s="287"/>
      <c r="ZT91" s="287"/>
      <c r="ZU91" s="287"/>
      <c r="ZV91" s="287"/>
      <c r="ZW91" s="287"/>
      <c r="ZX91" s="287"/>
      <c r="ZY91" s="287"/>
      <c r="ZZ91" s="287"/>
      <c r="AAA91" s="287"/>
      <c r="AAB91" s="287"/>
      <c r="AAC91" s="287"/>
      <c r="AAD91" s="287"/>
      <c r="AAE91" s="287"/>
      <c r="AAF91" s="287"/>
      <c r="AAG91" s="287"/>
      <c r="AAH91" s="287"/>
      <c r="AAI91" s="287"/>
      <c r="AAJ91" s="287"/>
      <c r="AAK91" s="287"/>
      <c r="AAL91" s="287"/>
      <c r="AAM91" s="287"/>
      <c r="AAN91" s="287"/>
      <c r="AAO91" s="287"/>
      <c r="AAP91" s="287"/>
      <c r="AAQ91" s="287"/>
      <c r="AAR91" s="287"/>
      <c r="AAS91" s="287"/>
      <c r="AAT91" s="287"/>
      <c r="AAU91" s="287"/>
      <c r="AAV91" s="287"/>
      <c r="AAW91" s="287"/>
      <c r="AAX91" s="287"/>
      <c r="AAY91" s="287"/>
      <c r="AAZ91" s="287"/>
      <c r="ABA91" s="287"/>
      <c r="ABB91" s="287"/>
      <c r="ABC91" s="287"/>
      <c r="ABD91" s="287"/>
      <c r="ABE91" s="287"/>
      <c r="ABF91" s="287"/>
      <c r="ABG91" s="287"/>
      <c r="ABH91" s="287"/>
      <c r="ABI91" s="287"/>
      <c r="ABJ91" s="287"/>
      <c r="ABK91" s="287"/>
      <c r="ABL91" s="287"/>
      <c r="ABM91" s="287"/>
      <c r="ABN91" s="287"/>
      <c r="ABO91" s="287"/>
      <c r="ABP91" s="287"/>
      <c r="ABQ91" s="287"/>
      <c r="ABR91" s="287"/>
      <c r="ABS91" s="287"/>
      <c r="ABT91" s="287"/>
      <c r="ABU91" s="287"/>
      <c r="ABV91" s="287"/>
      <c r="ABW91" s="287"/>
      <c r="ABX91" s="287"/>
      <c r="ABY91" s="287"/>
      <c r="ABZ91" s="287"/>
      <c r="ACA91" s="287"/>
      <c r="ACB91" s="287"/>
      <c r="ACC91" s="287"/>
      <c r="ACD91" s="287"/>
      <c r="ACE91" s="287"/>
      <c r="ACF91" s="287"/>
      <c r="ACG91" s="287"/>
      <c r="ACH91" s="287"/>
      <c r="ACI91" s="287"/>
      <c r="ACJ91" s="287"/>
      <c r="ACK91" s="287"/>
      <c r="ACL91" s="287"/>
      <c r="ACM91" s="287"/>
      <c r="ACN91" s="287"/>
      <c r="ACO91" s="287"/>
      <c r="ACP91" s="287"/>
      <c r="ACQ91" s="287"/>
    </row>
    <row r="92" spans="1:877" x14ac:dyDescent="0.2">
      <c r="A92" s="15" t="s">
        <v>164</v>
      </c>
      <c r="B92" s="347">
        <f t="shared" ref="B92:M92" si="3245">+B91*B85/31.1035</f>
        <v>9953.2646742999968</v>
      </c>
      <c r="C92" s="348">
        <f t="shared" si="3245"/>
        <v>12506.765900227332</v>
      </c>
      <c r="D92" s="348">
        <f t="shared" si="3245"/>
        <v>11541.687215895177</v>
      </c>
      <c r="E92" s="348">
        <f t="shared" si="3245"/>
        <v>17562.810086743488</v>
      </c>
      <c r="F92" s="348">
        <f t="shared" si="3245"/>
        <v>16368.827749131771</v>
      </c>
      <c r="G92" s="348">
        <f t="shared" si="3245"/>
        <v>17371.685145177187</v>
      </c>
      <c r="H92" s="348">
        <f t="shared" si="3245"/>
        <v>25446.527640509437</v>
      </c>
      <c r="I92" s="348">
        <f t="shared" si="3245"/>
        <v>23736.840461113006</v>
      </c>
      <c r="J92" s="348">
        <f t="shared" si="3245"/>
        <v>23934.311452800903</v>
      </c>
      <c r="K92" s="348">
        <f t="shared" si="3245"/>
        <v>27020.939251470569</v>
      </c>
      <c r="L92" s="348">
        <f t="shared" si="3245"/>
        <v>27778.847385839723</v>
      </c>
      <c r="M92" s="349">
        <f t="shared" si="3245"/>
        <v>32078.329229866635</v>
      </c>
      <c r="N92" s="347">
        <f t="shared" ref="N92" si="3246">+SUM(B92:D92)</f>
        <v>34001.71779042251</v>
      </c>
      <c r="O92" s="348">
        <f t="shared" ref="O92" si="3247">+SUM(E92:G92)</f>
        <v>51303.322981052443</v>
      </c>
      <c r="P92" s="348">
        <f t="shared" ref="P92" si="3248">+SUM(H92:J92)</f>
        <v>73117.679554423346</v>
      </c>
      <c r="Q92" s="348">
        <f t="shared" ref="Q92" si="3249">+SUM(K92:M92)</f>
        <v>86878.115867176923</v>
      </c>
      <c r="R92" s="347">
        <f>+SUM($B$92:B92)</f>
        <v>9953.2646742999968</v>
      </c>
      <c r="S92" s="348">
        <f>+SUM($B$92:C92)</f>
        <v>22460.030574527329</v>
      </c>
      <c r="T92" s="348">
        <f>+SUM($B$92:D92)</f>
        <v>34001.71779042251</v>
      </c>
      <c r="U92" s="348">
        <f>+SUM($B$92:E92)</f>
        <v>51564.527877165994</v>
      </c>
      <c r="V92" s="348">
        <f>+SUM($B$92:F92)</f>
        <v>67933.355626297765</v>
      </c>
      <c r="W92" s="348">
        <f>+SUM($B$92:G92)</f>
        <v>85305.040771474945</v>
      </c>
      <c r="X92" s="348">
        <f>+SUM($B$92:H92)</f>
        <v>110751.56841198438</v>
      </c>
      <c r="Y92" s="348">
        <f>+SUM($B$92:I92)</f>
        <v>134488.40887309739</v>
      </c>
      <c r="Z92" s="348">
        <f>+SUM($B$92:J92)</f>
        <v>158422.72032589829</v>
      </c>
      <c r="AA92" s="348">
        <f>+SUM($B$92:K92)</f>
        <v>185443.65957736888</v>
      </c>
      <c r="AB92" s="348">
        <f>+SUM($B$92:L92)</f>
        <v>213222.50696320861</v>
      </c>
      <c r="AC92" s="349">
        <f>+SUM($B$92:M92)</f>
        <v>245300.83619307523</v>
      </c>
      <c r="AD92" s="335">
        <f>+B92/AD6</f>
        <v>398.13058697199989</v>
      </c>
      <c r="AE92" s="334">
        <f t="shared" ref="AE92:AO92" si="3250">+C92/AE6</f>
        <v>403.44406129765588</v>
      </c>
      <c r="AF92" s="334">
        <f t="shared" si="3250"/>
        <v>412.2031148533992</v>
      </c>
      <c r="AG92" s="334">
        <f t="shared" si="3250"/>
        <v>566.54226086269318</v>
      </c>
      <c r="AH92" s="334">
        <f t="shared" si="3250"/>
        <v>545.62759163772569</v>
      </c>
      <c r="AI92" s="334">
        <f t="shared" si="3250"/>
        <v>560.37694016700607</v>
      </c>
      <c r="AJ92" s="334">
        <f t="shared" si="3250"/>
        <v>848.21758801698127</v>
      </c>
      <c r="AK92" s="334">
        <f t="shared" si="3250"/>
        <v>765.70453100364534</v>
      </c>
      <c r="AL92" s="334">
        <f t="shared" si="3250"/>
        <v>772.0745629935775</v>
      </c>
      <c r="AM92" s="334">
        <f t="shared" si="3250"/>
        <v>900.69797504901896</v>
      </c>
      <c r="AN92" s="334">
        <f t="shared" si="3250"/>
        <v>896.09185115612013</v>
      </c>
      <c r="AO92" s="344">
        <f t="shared" si="3250"/>
        <v>891.06470082962869</v>
      </c>
      <c r="AP92" s="347">
        <f>+$AD$92*AP6</f>
        <v>398.13058697199989</v>
      </c>
      <c r="AQ92" s="348">
        <f t="shared" ref="AQ92:BN92" si="3251">+$AD$92*AQ6</f>
        <v>796.26117394399978</v>
      </c>
      <c r="AR92" s="348">
        <f t="shared" si="3251"/>
        <v>1194.3917609159996</v>
      </c>
      <c r="AS92" s="348">
        <f t="shared" si="3251"/>
        <v>1592.5223478879996</v>
      </c>
      <c r="AT92" s="348">
        <f t="shared" si="3251"/>
        <v>1990.6529348599995</v>
      </c>
      <c r="AU92" s="348">
        <f t="shared" si="3251"/>
        <v>2388.7835218319992</v>
      </c>
      <c r="AV92" s="348">
        <f t="shared" si="3251"/>
        <v>2786.9141088039992</v>
      </c>
      <c r="AW92" s="348">
        <f t="shared" si="3251"/>
        <v>3185.0446957759991</v>
      </c>
      <c r="AX92" s="348">
        <f t="shared" si="3251"/>
        <v>3583.1752827479991</v>
      </c>
      <c r="AY92" s="348">
        <f t="shared" si="3251"/>
        <v>3981.305869719999</v>
      </c>
      <c r="AZ92" s="348">
        <f t="shared" si="3251"/>
        <v>4379.4364566919985</v>
      </c>
      <c r="BA92" s="348">
        <f t="shared" si="3251"/>
        <v>4777.5670436639984</v>
      </c>
      <c r="BB92" s="348">
        <f t="shared" si="3251"/>
        <v>5175.6976306359984</v>
      </c>
      <c r="BC92" s="348">
        <f t="shared" si="3251"/>
        <v>5573.8282176079983</v>
      </c>
      <c r="BD92" s="348">
        <f t="shared" si="3251"/>
        <v>5971.9588045799983</v>
      </c>
      <c r="BE92" s="348">
        <f t="shared" si="3251"/>
        <v>6370.0893915519982</v>
      </c>
      <c r="BF92" s="348">
        <f t="shared" si="3251"/>
        <v>6768.2199785239982</v>
      </c>
      <c r="BG92" s="348">
        <f t="shared" si="3251"/>
        <v>7166.3505654959981</v>
      </c>
      <c r="BH92" s="348">
        <f t="shared" si="3251"/>
        <v>7564.4811524679981</v>
      </c>
      <c r="BI92" s="348">
        <f t="shared" si="3251"/>
        <v>7962.611739439998</v>
      </c>
      <c r="BJ92" s="348">
        <f t="shared" si="3251"/>
        <v>8360.7423264119971</v>
      </c>
      <c r="BK92" s="348">
        <f t="shared" si="3251"/>
        <v>8758.872913383997</v>
      </c>
      <c r="BL92" s="348">
        <f t="shared" si="3251"/>
        <v>9157.0035003559969</v>
      </c>
      <c r="BM92" s="348">
        <f t="shared" si="3251"/>
        <v>9555.1340873279969</v>
      </c>
      <c r="BN92" s="349">
        <f t="shared" si="3251"/>
        <v>9953.2646742999968</v>
      </c>
      <c r="BO92" s="347">
        <f t="shared" ref="BO92:CS92" si="3252">+$AE$92*BO6</f>
        <v>403.44406129765588</v>
      </c>
      <c r="BP92" s="348">
        <f t="shared" si="3252"/>
        <v>806.88812259531176</v>
      </c>
      <c r="BQ92" s="348">
        <f t="shared" si="3252"/>
        <v>1210.3321838929676</v>
      </c>
      <c r="BR92" s="348">
        <f t="shared" si="3252"/>
        <v>1613.7762451906235</v>
      </c>
      <c r="BS92" s="348">
        <f t="shared" si="3252"/>
        <v>2017.2203064882794</v>
      </c>
      <c r="BT92" s="348">
        <f t="shared" si="3252"/>
        <v>2420.6643677859352</v>
      </c>
      <c r="BU92" s="348">
        <f t="shared" si="3252"/>
        <v>2824.1084290835911</v>
      </c>
      <c r="BV92" s="348">
        <f t="shared" si="3252"/>
        <v>3227.552490381247</v>
      </c>
      <c r="BW92" s="348">
        <f t="shared" si="3252"/>
        <v>3630.996551678903</v>
      </c>
      <c r="BX92" s="348">
        <f t="shared" si="3252"/>
        <v>4034.4406129765589</v>
      </c>
      <c r="BY92" s="348">
        <f t="shared" si="3252"/>
        <v>4437.8846742742144</v>
      </c>
      <c r="BZ92" s="348">
        <f t="shared" si="3252"/>
        <v>4841.3287355718703</v>
      </c>
      <c r="CA92" s="348">
        <f t="shared" si="3252"/>
        <v>5244.7727968695262</v>
      </c>
      <c r="CB92" s="348">
        <f t="shared" si="3252"/>
        <v>5648.2168581671822</v>
      </c>
      <c r="CC92" s="348">
        <f t="shared" si="3252"/>
        <v>6051.6609194648381</v>
      </c>
      <c r="CD92" s="348">
        <f t="shared" si="3252"/>
        <v>6455.1049807624941</v>
      </c>
      <c r="CE92" s="348">
        <f t="shared" si="3252"/>
        <v>6858.54904206015</v>
      </c>
      <c r="CF92" s="348">
        <f t="shared" si="3252"/>
        <v>7261.9931033578059</v>
      </c>
      <c r="CG92" s="348">
        <f t="shared" si="3252"/>
        <v>7665.4371646554619</v>
      </c>
      <c r="CH92" s="348">
        <f t="shared" si="3252"/>
        <v>8068.8812259531178</v>
      </c>
      <c r="CI92" s="348">
        <f t="shared" si="3252"/>
        <v>8472.3252872507728</v>
      </c>
      <c r="CJ92" s="348">
        <f t="shared" si="3252"/>
        <v>8875.7693485484288</v>
      </c>
      <c r="CK92" s="348">
        <f t="shared" si="3252"/>
        <v>9279.2134098460847</v>
      </c>
      <c r="CL92" s="348">
        <f t="shared" si="3252"/>
        <v>9682.6574711437406</v>
      </c>
      <c r="CM92" s="348">
        <f t="shared" si="3252"/>
        <v>10086.101532441397</v>
      </c>
      <c r="CN92" s="348">
        <f t="shared" si="3252"/>
        <v>10489.545593739052</v>
      </c>
      <c r="CO92" s="348">
        <f t="shared" si="3252"/>
        <v>10892.989655036708</v>
      </c>
      <c r="CP92" s="348">
        <f t="shared" si="3252"/>
        <v>11296.433716334364</v>
      </c>
      <c r="CQ92" s="348">
        <f t="shared" si="3252"/>
        <v>11699.87777763202</v>
      </c>
      <c r="CR92" s="348">
        <f t="shared" si="3252"/>
        <v>12103.321838929676</v>
      </c>
      <c r="CS92" s="348">
        <f t="shared" si="3252"/>
        <v>12506.765900227332</v>
      </c>
      <c r="CT92" s="347">
        <f t="shared" ref="CT92:DU92" si="3253">+$AF$92*CT6</f>
        <v>412.2031148533992</v>
      </c>
      <c r="CU92" s="348">
        <f t="shared" si="3253"/>
        <v>824.4062297067984</v>
      </c>
      <c r="CV92" s="348">
        <f t="shared" si="3253"/>
        <v>1236.6093445601975</v>
      </c>
      <c r="CW92" s="348">
        <f t="shared" si="3253"/>
        <v>1648.8124594135968</v>
      </c>
      <c r="CX92" s="348">
        <f t="shared" si="3253"/>
        <v>2061.0155742669958</v>
      </c>
      <c r="CY92" s="348">
        <f t="shared" si="3253"/>
        <v>2473.2186891203951</v>
      </c>
      <c r="CZ92" s="348">
        <f t="shared" si="3253"/>
        <v>2885.4218039737943</v>
      </c>
      <c r="DA92" s="348">
        <f t="shared" si="3253"/>
        <v>3297.6249188271936</v>
      </c>
      <c r="DB92" s="348">
        <f t="shared" si="3253"/>
        <v>3709.8280336805929</v>
      </c>
      <c r="DC92" s="348">
        <f t="shared" si="3253"/>
        <v>4122.0311485339917</v>
      </c>
      <c r="DD92" s="348">
        <f t="shared" si="3253"/>
        <v>4534.2342633873914</v>
      </c>
      <c r="DE92" s="348">
        <f t="shared" si="3253"/>
        <v>4946.4373782407902</v>
      </c>
      <c r="DF92" s="348">
        <f t="shared" si="3253"/>
        <v>5358.6404930941899</v>
      </c>
      <c r="DG92" s="348">
        <f t="shared" si="3253"/>
        <v>5770.8436079475887</v>
      </c>
      <c r="DH92" s="348">
        <f t="shared" si="3253"/>
        <v>6183.0467228009884</v>
      </c>
      <c r="DI92" s="348">
        <f t="shared" si="3253"/>
        <v>6595.2498376543872</v>
      </c>
      <c r="DJ92" s="348">
        <f t="shared" si="3253"/>
        <v>7007.452952507786</v>
      </c>
      <c r="DK92" s="348">
        <f t="shared" si="3253"/>
        <v>7419.6560673611857</v>
      </c>
      <c r="DL92" s="348">
        <f t="shared" si="3253"/>
        <v>7831.8591822145845</v>
      </c>
      <c r="DM92" s="348">
        <f t="shared" si="3253"/>
        <v>8244.0622970679833</v>
      </c>
      <c r="DN92" s="348">
        <f t="shared" si="3253"/>
        <v>8656.2654119213839</v>
      </c>
      <c r="DO92" s="348">
        <f t="shared" si="3253"/>
        <v>9068.4685267747827</v>
      </c>
      <c r="DP92" s="348">
        <f t="shared" si="3253"/>
        <v>9480.6716416281815</v>
      </c>
      <c r="DQ92" s="348">
        <f t="shared" si="3253"/>
        <v>9892.8747564815803</v>
      </c>
      <c r="DR92" s="348">
        <f t="shared" si="3253"/>
        <v>10305.077871334979</v>
      </c>
      <c r="DS92" s="348">
        <f t="shared" si="3253"/>
        <v>10717.28098618838</v>
      </c>
      <c r="DT92" s="348">
        <f t="shared" si="3253"/>
        <v>11129.484101041779</v>
      </c>
      <c r="DU92" s="348">
        <f t="shared" si="3253"/>
        <v>11541.687215895177</v>
      </c>
      <c r="DV92" s="347">
        <f t="shared" ref="DV92:EZ92" si="3254">+$AG$92*DV6</f>
        <v>566.54226086269318</v>
      </c>
      <c r="DW92" s="348">
        <f t="shared" si="3254"/>
        <v>1133.0845217253864</v>
      </c>
      <c r="DX92" s="348">
        <f t="shared" si="3254"/>
        <v>1699.6267825880795</v>
      </c>
      <c r="DY92" s="348">
        <f t="shared" si="3254"/>
        <v>2266.1690434507727</v>
      </c>
      <c r="DZ92" s="348">
        <f t="shared" si="3254"/>
        <v>2832.7113043134659</v>
      </c>
      <c r="EA92" s="348">
        <f t="shared" si="3254"/>
        <v>3399.2535651761591</v>
      </c>
      <c r="EB92" s="348">
        <f t="shared" si="3254"/>
        <v>3965.7958260388523</v>
      </c>
      <c r="EC92" s="348">
        <f t="shared" si="3254"/>
        <v>4532.3380869015455</v>
      </c>
      <c r="ED92" s="348">
        <f t="shared" si="3254"/>
        <v>5098.8803477642386</v>
      </c>
      <c r="EE92" s="348">
        <f t="shared" si="3254"/>
        <v>5665.4226086269318</v>
      </c>
      <c r="EF92" s="348">
        <f t="shared" si="3254"/>
        <v>6231.964869489625</v>
      </c>
      <c r="EG92" s="348">
        <f t="shared" si="3254"/>
        <v>6798.5071303523182</v>
      </c>
      <c r="EH92" s="348">
        <f t="shared" si="3254"/>
        <v>7365.0493912150114</v>
      </c>
      <c r="EI92" s="348">
        <f t="shared" si="3254"/>
        <v>7931.5916520777046</v>
      </c>
      <c r="EJ92" s="348">
        <f t="shared" si="3254"/>
        <v>8498.1339129403968</v>
      </c>
      <c r="EK92" s="348">
        <f t="shared" si="3254"/>
        <v>9064.6761738030909</v>
      </c>
      <c r="EL92" s="348">
        <f t="shared" si="3254"/>
        <v>9631.218434665785</v>
      </c>
      <c r="EM92" s="348">
        <f t="shared" si="3254"/>
        <v>10197.760695528477</v>
      </c>
      <c r="EN92" s="348">
        <f t="shared" si="3254"/>
        <v>10764.30295639117</v>
      </c>
      <c r="EO92" s="348">
        <f t="shared" si="3254"/>
        <v>11330.845217253864</v>
      </c>
      <c r="EP92" s="348">
        <f t="shared" si="3254"/>
        <v>11897.387478116558</v>
      </c>
      <c r="EQ92" s="348">
        <f t="shared" si="3254"/>
        <v>12463.92973897925</v>
      </c>
      <c r="ER92" s="348">
        <f t="shared" si="3254"/>
        <v>13030.471999841942</v>
      </c>
      <c r="ES92" s="348">
        <f t="shared" si="3254"/>
        <v>13597.014260704636</v>
      </c>
      <c r="ET92" s="348">
        <f t="shared" si="3254"/>
        <v>14163.55652156733</v>
      </c>
      <c r="EU92" s="348">
        <f t="shared" si="3254"/>
        <v>14730.098782430023</v>
      </c>
      <c r="EV92" s="348">
        <f t="shared" si="3254"/>
        <v>15296.641043292715</v>
      </c>
      <c r="EW92" s="348">
        <f t="shared" si="3254"/>
        <v>15863.183304155409</v>
      </c>
      <c r="EX92" s="348">
        <f t="shared" si="3254"/>
        <v>16429.725565018103</v>
      </c>
      <c r="EY92" s="348">
        <f t="shared" si="3254"/>
        <v>16996.267825880794</v>
      </c>
      <c r="EZ92" s="348">
        <f t="shared" si="3254"/>
        <v>17562.810086743488</v>
      </c>
      <c r="FA92" s="347">
        <f t="shared" ref="FA92:GD92" si="3255">+$AH$92*FA6</f>
        <v>545.62759163772569</v>
      </c>
      <c r="FB92" s="348">
        <f t="shared" si="3255"/>
        <v>1091.2551832754514</v>
      </c>
      <c r="FC92" s="348">
        <f t="shared" si="3255"/>
        <v>1636.8827749131769</v>
      </c>
      <c r="FD92" s="348">
        <f t="shared" si="3255"/>
        <v>2182.5103665509027</v>
      </c>
      <c r="FE92" s="348">
        <f t="shared" si="3255"/>
        <v>2728.1379581886285</v>
      </c>
      <c r="FF92" s="348">
        <f t="shared" si="3255"/>
        <v>3273.7655498263539</v>
      </c>
      <c r="FG92" s="348">
        <f t="shared" si="3255"/>
        <v>3819.3931414640797</v>
      </c>
      <c r="FH92" s="348">
        <f t="shared" si="3255"/>
        <v>4365.0207331018055</v>
      </c>
      <c r="FI92" s="348">
        <f t="shared" si="3255"/>
        <v>4910.6483247395308</v>
      </c>
      <c r="FJ92" s="348">
        <f t="shared" si="3255"/>
        <v>5456.2759163772571</v>
      </c>
      <c r="FK92" s="348">
        <f t="shared" si="3255"/>
        <v>6001.9035080149824</v>
      </c>
      <c r="FL92" s="348">
        <f t="shared" si="3255"/>
        <v>6547.5310996527078</v>
      </c>
      <c r="FM92" s="348">
        <f t="shared" si="3255"/>
        <v>7093.158691290434</v>
      </c>
      <c r="FN92" s="348">
        <f t="shared" si="3255"/>
        <v>7638.7862829281594</v>
      </c>
      <c r="FO92" s="348">
        <f t="shared" si="3255"/>
        <v>8184.4138745658856</v>
      </c>
      <c r="FP92" s="348">
        <f t="shared" si="3255"/>
        <v>8730.041466203611</v>
      </c>
      <c r="FQ92" s="348">
        <f t="shared" si="3255"/>
        <v>9275.6690578413363</v>
      </c>
      <c r="FR92" s="348">
        <f t="shared" si="3255"/>
        <v>9821.2966494790617</v>
      </c>
      <c r="FS92" s="348">
        <f t="shared" si="3255"/>
        <v>10366.924241116789</v>
      </c>
      <c r="FT92" s="348">
        <f t="shared" si="3255"/>
        <v>10912.551832754514</v>
      </c>
      <c r="FU92" s="348">
        <f t="shared" si="3255"/>
        <v>11458.17942439224</v>
      </c>
      <c r="FV92" s="348">
        <f t="shared" si="3255"/>
        <v>12003.807016029965</v>
      </c>
      <c r="FW92" s="348">
        <f t="shared" si="3255"/>
        <v>12549.43460766769</v>
      </c>
      <c r="FX92" s="348">
        <f t="shared" si="3255"/>
        <v>13095.062199305416</v>
      </c>
      <c r="FY92" s="348">
        <f t="shared" si="3255"/>
        <v>13640.689790943143</v>
      </c>
      <c r="FZ92" s="348">
        <f t="shared" si="3255"/>
        <v>14186.317382580868</v>
      </c>
      <c r="GA92" s="348">
        <f t="shared" si="3255"/>
        <v>14731.944974218593</v>
      </c>
      <c r="GB92" s="348">
        <f t="shared" si="3255"/>
        <v>15277.572565856319</v>
      </c>
      <c r="GC92" s="348">
        <f t="shared" si="3255"/>
        <v>15823.200157494044</v>
      </c>
      <c r="GD92" s="348">
        <f t="shared" si="3255"/>
        <v>16368.827749131771</v>
      </c>
      <c r="GE92" s="347">
        <f t="shared" ref="GE92:HI92" si="3256">+$AI$92*GE6</f>
        <v>560.37694016700607</v>
      </c>
      <c r="GF92" s="348">
        <f t="shared" si="3256"/>
        <v>1120.7538803340121</v>
      </c>
      <c r="GG92" s="348">
        <f t="shared" si="3256"/>
        <v>1681.1308205010182</v>
      </c>
      <c r="GH92" s="348">
        <f t="shared" si="3256"/>
        <v>2241.5077606680243</v>
      </c>
      <c r="GI92" s="348">
        <f t="shared" si="3256"/>
        <v>2801.8847008350303</v>
      </c>
      <c r="GJ92" s="348">
        <f t="shared" si="3256"/>
        <v>3362.2616410020364</v>
      </c>
      <c r="GK92" s="348">
        <f t="shared" si="3256"/>
        <v>3922.6385811690425</v>
      </c>
      <c r="GL92" s="348">
        <f t="shared" si="3256"/>
        <v>4483.0155213360486</v>
      </c>
      <c r="GM92" s="348">
        <f t="shared" si="3256"/>
        <v>5043.3924615030546</v>
      </c>
      <c r="GN92" s="348">
        <f t="shared" si="3256"/>
        <v>5603.7694016700607</v>
      </c>
      <c r="GO92" s="348">
        <f t="shared" si="3256"/>
        <v>6164.1463418370668</v>
      </c>
      <c r="GP92" s="348">
        <f t="shared" si="3256"/>
        <v>6724.5232820040728</v>
      </c>
      <c r="GQ92" s="348">
        <f t="shared" si="3256"/>
        <v>7284.9002221710789</v>
      </c>
      <c r="GR92" s="348">
        <f t="shared" si="3256"/>
        <v>7845.277162338085</v>
      </c>
      <c r="GS92" s="348">
        <f t="shared" si="3256"/>
        <v>8405.6541025050901</v>
      </c>
      <c r="GT92" s="348">
        <f t="shared" si="3256"/>
        <v>8966.0310426720971</v>
      </c>
      <c r="GU92" s="348">
        <f t="shared" si="3256"/>
        <v>9526.4079828391041</v>
      </c>
      <c r="GV92" s="348">
        <f t="shared" si="3256"/>
        <v>10086.784923006109</v>
      </c>
      <c r="GW92" s="348">
        <f t="shared" si="3256"/>
        <v>10647.161863173114</v>
      </c>
      <c r="GX92" s="348">
        <f t="shared" si="3256"/>
        <v>11207.538803340121</v>
      </c>
      <c r="GY92" s="348">
        <f t="shared" si="3256"/>
        <v>11767.915743507128</v>
      </c>
      <c r="GZ92" s="348">
        <f t="shared" si="3256"/>
        <v>12328.292683674134</v>
      </c>
      <c r="HA92" s="348">
        <f t="shared" si="3256"/>
        <v>12888.669623841139</v>
      </c>
      <c r="HB92" s="348">
        <f t="shared" si="3256"/>
        <v>13449.046564008146</v>
      </c>
      <c r="HC92" s="348">
        <f t="shared" si="3256"/>
        <v>14009.423504175153</v>
      </c>
      <c r="HD92" s="348">
        <f t="shared" si="3256"/>
        <v>14569.800444342158</v>
      </c>
      <c r="HE92" s="348">
        <f t="shared" si="3256"/>
        <v>15130.177384509163</v>
      </c>
      <c r="HF92" s="348">
        <f t="shared" si="3256"/>
        <v>15690.55432467617</v>
      </c>
      <c r="HG92" s="348">
        <f t="shared" si="3256"/>
        <v>16250.931264843177</v>
      </c>
      <c r="HH92" s="348">
        <f t="shared" si="3256"/>
        <v>16811.30820501018</v>
      </c>
      <c r="HI92" s="349">
        <f t="shared" si="3256"/>
        <v>17371.685145177187</v>
      </c>
      <c r="HJ92" s="347">
        <f t="shared" ref="HJ92:IM92" si="3257">+$AJ$92*HJ6</f>
        <v>848.21758801698127</v>
      </c>
      <c r="HK92" s="348">
        <f t="shared" si="3257"/>
        <v>1696.4351760339625</v>
      </c>
      <c r="HL92" s="348">
        <f t="shared" si="3257"/>
        <v>2544.6527640509439</v>
      </c>
      <c r="HM92" s="348">
        <f t="shared" si="3257"/>
        <v>3392.8703520679251</v>
      </c>
      <c r="HN92" s="348">
        <f t="shared" si="3257"/>
        <v>4241.0879400849062</v>
      </c>
      <c r="HO92" s="348">
        <f t="shared" si="3257"/>
        <v>5089.3055281018878</v>
      </c>
      <c r="HP92" s="348">
        <f t="shared" si="3257"/>
        <v>5937.5231161188685</v>
      </c>
      <c r="HQ92" s="348">
        <f t="shared" si="3257"/>
        <v>6785.7407041358501</v>
      </c>
      <c r="HR92" s="348">
        <f t="shared" si="3257"/>
        <v>7633.9582921528317</v>
      </c>
      <c r="HS92" s="348">
        <f t="shared" si="3257"/>
        <v>8482.1758801698124</v>
      </c>
      <c r="HT92" s="348">
        <f t="shared" si="3257"/>
        <v>9330.3934681867941</v>
      </c>
      <c r="HU92" s="348">
        <f t="shared" si="3257"/>
        <v>10178.611056203776</v>
      </c>
      <c r="HV92" s="348">
        <f t="shared" si="3257"/>
        <v>11026.828644220757</v>
      </c>
      <c r="HW92" s="348">
        <f t="shared" si="3257"/>
        <v>11875.046232237737</v>
      </c>
      <c r="HX92" s="348">
        <f t="shared" si="3257"/>
        <v>12723.263820254719</v>
      </c>
      <c r="HY92" s="348">
        <f t="shared" si="3257"/>
        <v>13571.4814082717</v>
      </c>
      <c r="HZ92" s="348">
        <f t="shared" si="3257"/>
        <v>14419.698996288682</v>
      </c>
      <c r="IA92" s="348">
        <f t="shared" si="3257"/>
        <v>15267.916584305663</v>
      </c>
      <c r="IB92" s="348">
        <f t="shared" si="3257"/>
        <v>16116.134172322643</v>
      </c>
      <c r="IC92" s="348">
        <f t="shared" si="3257"/>
        <v>16964.351760339625</v>
      </c>
      <c r="ID92" s="348">
        <f t="shared" si="3257"/>
        <v>17812.569348356606</v>
      </c>
      <c r="IE92" s="348">
        <f t="shared" si="3257"/>
        <v>18660.786936373588</v>
      </c>
      <c r="IF92" s="348">
        <f t="shared" si="3257"/>
        <v>19509.00452439057</v>
      </c>
      <c r="IG92" s="348">
        <f t="shared" si="3257"/>
        <v>20357.222112407551</v>
      </c>
      <c r="IH92" s="348">
        <f t="shared" si="3257"/>
        <v>21205.439700424533</v>
      </c>
      <c r="II92" s="348">
        <f t="shared" si="3257"/>
        <v>22053.657288441515</v>
      </c>
      <c r="IJ92" s="348">
        <f t="shared" si="3257"/>
        <v>22901.874876458493</v>
      </c>
      <c r="IK92" s="348">
        <f t="shared" si="3257"/>
        <v>23750.092464475474</v>
      </c>
      <c r="IL92" s="348">
        <f t="shared" si="3257"/>
        <v>24598.310052492456</v>
      </c>
      <c r="IM92" s="348">
        <f t="shared" si="3257"/>
        <v>25446.527640509437</v>
      </c>
      <c r="IN92" s="347">
        <f t="shared" ref="IN92:JR92" si="3258">+$AK$92*IN6</f>
        <v>765.70453100364534</v>
      </c>
      <c r="IO92" s="348">
        <f t="shared" si="3258"/>
        <v>1531.4090620072907</v>
      </c>
      <c r="IP92" s="348">
        <f t="shared" si="3258"/>
        <v>2297.1135930109358</v>
      </c>
      <c r="IQ92" s="348">
        <f t="shared" si="3258"/>
        <v>3062.8181240145814</v>
      </c>
      <c r="IR92" s="348">
        <f t="shared" si="3258"/>
        <v>3828.5226550182269</v>
      </c>
      <c r="IS92" s="348">
        <f t="shared" si="3258"/>
        <v>4594.2271860218716</v>
      </c>
      <c r="IT92" s="348">
        <f t="shared" si="3258"/>
        <v>5359.9317170255172</v>
      </c>
      <c r="IU92" s="348">
        <f t="shared" si="3258"/>
        <v>6125.6362480291627</v>
      </c>
      <c r="IV92" s="348">
        <f t="shared" si="3258"/>
        <v>6891.3407790328083</v>
      </c>
      <c r="IW92" s="348">
        <f t="shared" si="3258"/>
        <v>7657.0453100364539</v>
      </c>
      <c r="IX92" s="348">
        <f t="shared" si="3258"/>
        <v>8422.7498410400985</v>
      </c>
      <c r="IY92" s="348">
        <f t="shared" si="3258"/>
        <v>9188.4543720437432</v>
      </c>
      <c r="IZ92" s="348">
        <f t="shared" si="3258"/>
        <v>9954.1589030473897</v>
      </c>
      <c r="JA92" s="348">
        <f t="shared" si="3258"/>
        <v>10719.863434051034</v>
      </c>
      <c r="JB92" s="348">
        <f t="shared" si="3258"/>
        <v>11485.567965054681</v>
      </c>
      <c r="JC92" s="348">
        <f t="shared" si="3258"/>
        <v>12251.272496058325</v>
      </c>
      <c r="JD92" s="348">
        <f t="shared" si="3258"/>
        <v>13016.97702706197</v>
      </c>
      <c r="JE92" s="348">
        <f t="shared" si="3258"/>
        <v>13782.681558065617</v>
      </c>
      <c r="JF92" s="348">
        <f t="shared" si="3258"/>
        <v>14548.386089069261</v>
      </c>
      <c r="JG92" s="348">
        <f t="shared" si="3258"/>
        <v>15314.090620072908</v>
      </c>
      <c r="JH92" s="348">
        <f t="shared" si="3258"/>
        <v>16079.795151076552</v>
      </c>
      <c r="JI92" s="348">
        <f t="shared" si="3258"/>
        <v>16845.499682080197</v>
      </c>
      <c r="JJ92" s="348">
        <f t="shared" si="3258"/>
        <v>17611.204213083842</v>
      </c>
      <c r="JK92" s="348">
        <f t="shared" si="3258"/>
        <v>18376.908744087486</v>
      </c>
      <c r="JL92" s="348">
        <f t="shared" si="3258"/>
        <v>19142.613275091135</v>
      </c>
      <c r="JM92" s="348">
        <f t="shared" si="3258"/>
        <v>19908.317806094779</v>
      </c>
      <c r="JN92" s="348">
        <f t="shared" si="3258"/>
        <v>20674.022337098424</v>
      </c>
      <c r="JO92" s="348">
        <f t="shared" si="3258"/>
        <v>21439.726868102069</v>
      </c>
      <c r="JP92" s="348">
        <f t="shared" si="3258"/>
        <v>22205.431399105713</v>
      </c>
      <c r="JQ92" s="348">
        <f t="shared" si="3258"/>
        <v>22971.135930109362</v>
      </c>
      <c r="JR92" s="349">
        <f t="shared" si="3258"/>
        <v>23736.840461113006</v>
      </c>
      <c r="JS92" s="347">
        <f t="shared" ref="JS92:KW92" si="3259">+$AL$92*JS6</f>
        <v>772.0745629935775</v>
      </c>
      <c r="JT92" s="348">
        <f t="shared" si="3259"/>
        <v>1544.149125987155</v>
      </c>
      <c r="JU92" s="348">
        <f t="shared" si="3259"/>
        <v>2316.2236889807327</v>
      </c>
      <c r="JV92" s="348">
        <f t="shared" si="3259"/>
        <v>3088.29825197431</v>
      </c>
      <c r="JW92" s="348">
        <f t="shared" si="3259"/>
        <v>3860.3728149678873</v>
      </c>
      <c r="JX92" s="348">
        <f t="shared" si="3259"/>
        <v>4632.4473779614655</v>
      </c>
      <c r="JY92" s="348">
        <f t="shared" si="3259"/>
        <v>5404.5219409550427</v>
      </c>
      <c r="JZ92" s="348">
        <f t="shared" si="3259"/>
        <v>6176.59650394862</v>
      </c>
      <c r="KA92" s="348">
        <f t="shared" si="3259"/>
        <v>6948.6710669421973</v>
      </c>
      <c r="KB92" s="348">
        <f t="shared" si="3259"/>
        <v>7720.7456299357746</v>
      </c>
      <c r="KC92" s="348">
        <f t="shared" si="3259"/>
        <v>8492.8201929293518</v>
      </c>
      <c r="KD92" s="348">
        <f t="shared" si="3259"/>
        <v>9264.8947559229309</v>
      </c>
      <c r="KE92" s="348">
        <f t="shared" si="3259"/>
        <v>10036.969318916508</v>
      </c>
      <c r="KF92" s="348">
        <f t="shared" si="3259"/>
        <v>10809.043881910085</v>
      </c>
      <c r="KG92" s="348">
        <f t="shared" si="3259"/>
        <v>11581.118444903663</v>
      </c>
      <c r="KH92" s="348">
        <f t="shared" si="3259"/>
        <v>12353.19300789724</v>
      </c>
      <c r="KI92" s="348">
        <f t="shared" si="3259"/>
        <v>13125.267570890817</v>
      </c>
      <c r="KJ92" s="348">
        <f t="shared" si="3259"/>
        <v>13897.342133884395</v>
      </c>
      <c r="KK92" s="348">
        <f t="shared" si="3259"/>
        <v>14669.416696877972</v>
      </c>
      <c r="KL92" s="348">
        <f t="shared" si="3259"/>
        <v>15441.491259871549</v>
      </c>
      <c r="KM92" s="348">
        <f t="shared" si="3259"/>
        <v>16213.565822865128</v>
      </c>
      <c r="KN92" s="348">
        <f t="shared" si="3259"/>
        <v>16985.640385858704</v>
      </c>
      <c r="KO92" s="348">
        <f t="shared" si="3259"/>
        <v>17757.714948852281</v>
      </c>
      <c r="KP92" s="348">
        <f t="shared" si="3259"/>
        <v>18529.789511845862</v>
      </c>
      <c r="KQ92" s="348">
        <f t="shared" si="3259"/>
        <v>19301.864074839439</v>
      </c>
      <c r="KR92" s="348">
        <f t="shared" si="3259"/>
        <v>20073.938637833016</v>
      </c>
      <c r="KS92" s="348">
        <f t="shared" si="3259"/>
        <v>20846.013200826594</v>
      </c>
      <c r="KT92" s="348">
        <f t="shared" si="3259"/>
        <v>21618.087763820171</v>
      </c>
      <c r="KU92" s="348">
        <f t="shared" si="3259"/>
        <v>22390.162326813748</v>
      </c>
      <c r="KV92" s="348">
        <f t="shared" si="3259"/>
        <v>23162.236889807325</v>
      </c>
      <c r="KW92" s="349">
        <f t="shared" si="3259"/>
        <v>23934.311452800903</v>
      </c>
      <c r="KX92" s="347">
        <f t="shared" ref="KX92:MA92" si="3260">+$AM$92*KX6</f>
        <v>900.69797504901896</v>
      </c>
      <c r="KY92" s="348">
        <f t="shared" si="3260"/>
        <v>1801.3959500980379</v>
      </c>
      <c r="KZ92" s="348">
        <f t="shared" si="3260"/>
        <v>2702.0939251470568</v>
      </c>
      <c r="LA92" s="348">
        <f t="shared" si="3260"/>
        <v>3602.7919001960759</v>
      </c>
      <c r="LB92" s="348">
        <f t="shared" si="3260"/>
        <v>4503.4898752450945</v>
      </c>
      <c r="LC92" s="348">
        <f t="shared" si="3260"/>
        <v>5404.1878502941136</v>
      </c>
      <c r="LD92" s="348">
        <f t="shared" si="3260"/>
        <v>6304.8858253431326</v>
      </c>
      <c r="LE92" s="348">
        <f t="shared" si="3260"/>
        <v>7205.5838003921517</v>
      </c>
      <c r="LF92" s="348">
        <f t="shared" si="3260"/>
        <v>8106.2817754411708</v>
      </c>
      <c r="LG92" s="348">
        <f t="shared" si="3260"/>
        <v>9006.979750490189</v>
      </c>
      <c r="LH92" s="348">
        <f t="shared" si="3260"/>
        <v>9907.677725539208</v>
      </c>
      <c r="LI92" s="348">
        <f t="shared" si="3260"/>
        <v>10808.375700588227</v>
      </c>
      <c r="LJ92" s="348">
        <f t="shared" si="3260"/>
        <v>11709.073675637246</v>
      </c>
      <c r="LK92" s="348">
        <f t="shared" si="3260"/>
        <v>12609.771650686265</v>
      </c>
      <c r="LL92" s="348">
        <f t="shared" si="3260"/>
        <v>13510.469625735284</v>
      </c>
      <c r="LM92" s="348">
        <f t="shared" si="3260"/>
        <v>14411.167600784303</v>
      </c>
      <c r="LN92" s="348">
        <f t="shared" si="3260"/>
        <v>15311.865575833323</v>
      </c>
      <c r="LO92" s="348">
        <f t="shared" si="3260"/>
        <v>16212.563550882342</v>
      </c>
      <c r="LP92" s="348">
        <f t="shared" si="3260"/>
        <v>17113.261525931361</v>
      </c>
      <c r="LQ92" s="348">
        <f t="shared" si="3260"/>
        <v>18013.959500980378</v>
      </c>
      <c r="LR92" s="348">
        <f t="shared" si="3260"/>
        <v>18914.657476029399</v>
      </c>
      <c r="LS92" s="348">
        <f t="shared" si="3260"/>
        <v>19815.355451078416</v>
      </c>
      <c r="LT92" s="348">
        <f t="shared" si="3260"/>
        <v>20716.053426127437</v>
      </c>
      <c r="LU92" s="348">
        <f t="shared" si="3260"/>
        <v>21616.751401176454</v>
      </c>
      <c r="LV92" s="348">
        <f t="shared" si="3260"/>
        <v>22517.449376225475</v>
      </c>
      <c r="LW92" s="348">
        <f t="shared" si="3260"/>
        <v>23418.147351274492</v>
      </c>
      <c r="LX92" s="348">
        <f t="shared" si="3260"/>
        <v>24318.845326323513</v>
      </c>
      <c r="LY92" s="348">
        <f t="shared" si="3260"/>
        <v>25219.543301372531</v>
      </c>
      <c r="LZ92" s="348">
        <f t="shared" si="3260"/>
        <v>26120.241276421551</v>
      </c>
      <c r="MA92" s="348">
        <f t="shared" si="3260"/>
        <v>27020.939251470569</v>
      </c>
      <c r="MB92" s="347">
        <f t="shared" ref="MB92:NF92" si="3261">+$AN$92*MB6</f>
        <v>896.09185115612013</v>
      </c>
      <c r="MC92" s="348">
        <f t="shared" si="3261"/>
        <v>1792.1837023122403</v>
      </c>
      <c r="MD92" s="348">
        <f t="shared" si="3261"/>
        <v>2688.2755534683602</v>
      </c>
      <c r="ME92" s="348">
        <f t="shared" si="3261"/>
        <v>3584.3674046244805</v>
      </c>
      <c r="MF92" s="348">
        <f t="shared" si="3261"/>
        <v>4480.4592557806009</v>
      </c>
      <c r="MG92" s="348">
        <f t="shared" si="3261"/>
        <v>5376.5511069367203</v>
      </c>
      <c r="MH92" s="348">
        <f t="shared" si="3261"/>
        <v>6272.6429580928407</v>
      </c>
      <c r="MI92" s="348">
        <f t="shared" si="3261"/>
        <v>7168.734809248961</v>
      </c>
      <c r="MJ92" s="348">
        <f t="shared" si="3261"/>
        <v>8064.8266604050814</v>
      </c>
      <c r="MK92" s="348">
        <f t="shared" si="3261"/>
        <v>8960.9185115612017</v>
      </c>
      <c r="ML92" s="348">
        <f t="shared" si="3261"/>
        <v>9857.0103627173212</v>
      </c>
      <c r="MM92" s="348">
        <f t="shared" si="3261"/>
        <v>10753.102213873441</v>
      </c>
      <c r="MN92" s="348">
        <f t="shared" si="3261"/>
        <v>11649.194065029562</v>
      </c>
      <c r="MO92" s="348">
        <f t="shared" si="3261"/>
        <v>12545.285916185681</v>
      </c>
      <c r="MP92" s="348">
        <f t="shared" si="3261"/>
        <v>13441.377767341803</v>
      </c>
      <c r="MQ92" s="348">
        <f t="shared" si="3261"/>
        <v>14337.469618497922</v>
      </c>
      <c r="MR92" s="348">
        <f t="shared" si="3261"/>
        <v>15233.561469654042</v>
      </c>
      <c r="MS92" s="348">
        <f t="shared" si="3261"/>
        <v>16129.653320810163</v>
      </c>
      <c r="MT92" s="348">
        <f t="shared" si="3261"/>
        <v>17025.745171966282</v>
      </c>
      <c r="MU92" s="348">
        <f t="shared" si="3261"/>
        <v>17921.837023122403</v>
      </c>
      <c r="MV92" s="348">
        <f t="shared" si="3261"/>
        <v>18817.928874278521</v>
      </c>
      <c r="MW92" s="348">
        <f t="shared" si="3261"/>
        <v>19714.020725434642</v>
      </c>
      <c r="MX92" s="348">
        <f t="shared" si="3261"/>
        <v>20610.112576590764</v>
      </c>
      <c r="MY92" s="348">
        <f t="shared" si="3261"/>
        <v>21506.204427746881</v>
      </c>
      <c r="MZ92" s="348">
        <f t="shared" si="3261"/>
        <v>22402.296278903003</v>
      </c>
      <c r="NA92" s="348">
        <f t="shared" si="3261"/>
        <v>23298.388130059124</v>
      </c>
      <c r="NB92" s="348">
        <f t="shared" si="3261"/>
        <v>24194.479981215245</v>
      </c>
      <c r="NC92" s="348">
        <f t="shared" si="3261"/>
        <v>25090.571832371363</v>
      </c>
      <c r="ND92" s="348">
        <f t="shared" si="3261"/>
        <v>25986.663683527484</v>
      </c>
      <c r="NE92" s="348">
        <f t="shared" si="3261"/>
        <v>26882.755534683605</v>
      </c>
      <c r="NF92" s="348">
        <f t="shared" si="3261"/>
        <v>27778.847385839723</v>
      </c>
      <c r="NG92" s="347">
        <f t="shared" ref="NG92:OP92" si="3262">+$AO$92*NG6</f>
        <v>891.06470082962869</v>
      </c>
      <c r="NH92" s="348">
        <f t="shared" si="3262"/>
        <v>1782.1294016592574</v>
      </c>
      <c r="NI92" s="348">
        <f t="shared" si="3262"/>
        <v>2673.1941024888861</v>
      </c>
      <c r="NJ92" s="348">
        <f t="shared" si="3262"/>
        <v>3564.2588033185148</v>
      </c>
      <c r="NK92" s="348">
        <f t="shared" si="3262"/>
        <v>4455.3235041481439</v>
      </c>
      <c r="NL92" s="348">
        <f t="shared" si="3262"/>
        <v>5346.3882049777721</v>
      </c>
      <c r="NM92" s="348">
        <f t="shared" si="3262"/>
        <v>6237.4529058074004</v>
      </c>
      <c r="NN92" s="348">
        <f t="shared" si="3262"/>
        <v>7128.5176066370295</v>
      </c>
      <c r="NO92" s="348">
        <f t="shared" si="3262"/>
        <v>8019.5823074666587</v>
      </c>
      <c r="NP92" s="348">
        <f t="shared" si="3262"/>
        <v>8910.6470082962878</v>
      </c>
      <c r="NQ92" s="348">
        <f t="shared" si="3262"/>
        <v>9801.7117091259151</v>
      </c>
      <c r="NR92" s="348">
        <f t="shared" si="3262"/>
        <v>10692.776409955544</v>
      </c>
      <c r="NS92" s="348">
        <f t="shared" si="3262"/>
        <v>11583.841110785173</v>
      </c>
      <c r="NT92" s="348">
        <f t="shared" si="3262"/>
        <v>12474.905811614801</v>
      </c>
      <c r="NU92" s="348">
        <f t="shared" si="3262"/>
        <v>13365.97051244443</v>
      </c>
      <c r="NV92" s="348">
        <f t="shared" si="3262"/>
        <v>14257.035213274059</v>
      </c>
      <c r="NW92" s="348">
        <f t="shared" si="3262"/>
        <v>15148.099914103688</v>
      </c>
      <c r="NX92" s="348">
        <f t="shared" si="3262"/>
        <v>16039.164614933317</v>
      </c>
      <c r="NY92" s="348">
        <f t="shared" si="3262"/>
        <v>16930.229315762946</v>
      </c>
      <c r="NZ92" s="348">
        <f t="shared" si="3262"/>
        <v>17821.294016592576</v>
      </c>
      <c r="OA92" s="348">
        <f t="shared" si="3262"/>
        <v>18712.358717422201</v>
      </c>
      <c r="OB92" s="348">
        <f t="shared" si="3262"/>
        <v>19603.42341825183</v>
      </c>
      <c r="OC92" s="348">
        <f t="shared" si="3262"/>
        <v>20494.488119081459</v>
      </c>
      <c r="OD92" s="348">
        <f t="shared" si="3262"/>
        <v>21385.552819911089</v>
      </c>
      <c r="OE92" s="348">
        <f t="shared" si="3262"/>
        <v>22276.617520740718</v>
      </c>
      <c r="OF92" s="348">
        <f t="shared" si="3262"/>
        <v>23167.682221570347</v>
      </c>
      <c r="OG92" s="348">
        <f t="shared" si="3262"/>
        <v>24058.746922399976</v>
      </c>
      <c r="OH92" s="348">
        <f t="shared" si="3262"/>
        <v>24949.811623229602</v>
      </c>
      <c r="OI92" s="348">
        <f t="shared" si="3262"/>
        <v>25840.876324059231</v>
      </c>
      <c r="OJ92" s="348">
        <f t="shared" si="3262"/>
        <v>26731.94102488886</v>
      </c>
      <c r="OK92" s="348">
        <f t="shared" si="3262"/>
        <v>27623.005725718489</v>
      </c>
      <c r="OL92" s="348">
        <f t="shared" si="3262"/>
        <v>28514.070426548118</v>
      </c>
      <c r="OM92" s="348">
        <f t="shared" si="3262"/>
        <v>29405.135127377747</v>
      </c>
      <c r="ON92" s="348">
        <f t="shared" si="3262"/>
        <v>30296.199828207376</v>
      </c>
      <c r="OO92" s="348">
        <f t="shared" si="3262"/>
        <v>31187.264529037006</v>
      </c>
      <c r="OP92" s="349">
        <f t="shared" si="3262"/>
        <v>32078.329229866635</v>
      </c>
      <c r="OQ92" s="348"/>
      <c r="OR92" s="348"/>
      <c r="OS92" s="348"/>
      <c r="OT92" s="348"/>
      <c r="OU92" s="348"/>
      <c r="OV92" s="348"/>
      <c r="OW92" s="348"/>
      <c r="OX92" s="348"/>
      <c r="OY92" s="348"/>
      <c r="OZ92" s="348"/>
      <c r="PA92" s="348"/>
      <c r="PB92" s="348"/>
      <c r="PC92" s="348"/>
      <c r="PD92" s="348"/>
      <c r="PE92" s="348"/>
      <c r="PF92" s="348"/>
      <c r="PG92" s="348"/>
      <c r="PH92" s="348"/>
      <c r="PI92" s="348"/>
      <c r="PJ92" s="348"/>
      <c r="PK92" s="348"/>
      <c r="PL92" s="348"/>
      <c r="PM92" s="348"/>
      <c r="PN92" s="348"/>
      <c r="PO92" s="348"/>
      <c r="PP92" s="348"/>
      <c r="PQ92" s="348"/>
      <c r="PR92" s="348"/>
      <c r="PS92" s="348"/>
      <c r="PT92" s="348"/>
      <c r="PU92" s="348"/>
      <c r="PV92" s="348"/>
      <c r="PW92" s="348"/>
      <c r="PX92" s="348"/>
      <c r="PY92" s="348"/>
      <c r="PZ92" s="348"/>
      <c r="QA92" s="348"/>
      <c r="QB92" s="348"/>
      <c r="QC92" s="348"/>
      <c r="QD92" s="348"/>
      <c r="QE92" s="348"/>
      <c r="QF92" s="348"/>
      <c r="QG92" s="348"/>
      <c r="QH92" s="348"/>
      <c r="QI92" s="348"/>
      <c r="QJ92" s="348"/>
      <c r="QK92" s="348"/>
      <c r="QL92" s="348"/>
      <c r="QM92" s="348"/>
      <c r="QN92" s="348"/>
      <c r="QO92" s="348"/>
      <c r="QP92" s="348"/>
      <c r="QQ92" s="348"/>
      <c r="QR92" s="348"/>
      <c r="QS92" s="348"/>
      <c r="QT92" s="348"/>
      <c r="QU92" s="348"/>
      <c r="QV92" s="348"/>
      <c r="QW92" s="348"/>
      <c r="QX92" s="348"/>
      <c r="QY92" s="348"/>
      <c r="QZ92" s="348"/>
      <c r="RA92" s="348"/>
      <c r="RB92" s="348"/>
      <c r="RC92" s="348"/>
      <c r="RD92" s="348"/>
      <c r="RE92" s="348"/>
      <c r="RF92" s="348"/>
      <c r="RG92" s="348"/>
      <c r="RH92" s="348"/>
      <c r="RI92" s="348"/>
      <c r="RJ92" s="348"/>
      <c r="RK92" s="348"/>
      <c r="RL92" s="348"/>
      <c r="RM92" s="348"/>
      <c r="RN92" s="348"/>
      <c r="RO92" s="348"/>
      <c r="RP92" s="348"/>
      <c r="RQ92" s="348"/>
      <c r="RR92" s="348"/>
      <c r="RS92" s="348"/>
      <c r="RT92" s="348"/>
      <c r="RU92" s="348"/>
      <c r="RV92" s="348"/>
      <c r="RW92" s="348"/>
      <c r="RX92" s="348"/>
      <c r="RY92" s="348"/>
      <c r="RZ92" s="348"/>
      <c r="SA92" s="348"/>
      <c r="SB92" s="348"/>
      <c r="SC92" s="348"/>
      <c r="SD92" s="348"/>
      <c r="SE92" s="348"/>
      <c r="SF92" s="348"/>
      <c r="SG92" s="348"/>
      <c r="SH92" s="348"/>
      <c r="SI92" s="348"/>
      <c r="SJ92" s="348"/>
      <c r="SK92" s="348"/>
      <c r="SL92" s="348"/>
      <c r="SM92" s="348"/>
      <c r="SN92" s="348"/>
      <c r="SO92" s="348"/>
      <c r="SP92" s="348"/>
      <c r="SQ92" s="348"/>
      <c r="SR92" s="348"/>
      <c r="SS92" s="348"/>
      <c r="ST92" s="348"/>
      <c r="SU92" s="348"/>
      <c r="SV92" s="348"/>
      <c r="SW92" s="348"/>
      <c r="SX92" s="348"/>
      <c r="SY92" s="348"/>
      <c r="SZ92" s="348"/>
      <c r="TA92" s="348"/>
      <c r="TB92" s="348"/>
      <c r="TC92" s="348"/>
      <c r="TD92" s="348"/>
      <c r="TE92" s="348"/>
      <c r="TF92" s="348"/>
      <c r="TG92" s="348"/>
      <c r="TH92" s="348"/>
      <c r="TI92" s="348"/>
      <c r="TJ92" s="348"/>
      <c r="TK92" s="348"/>
      <c r="TL92" s="348"/>
      <c r="TM92" s="348"/>
      <c r="TN92" s="348"/>
      <c r="TO92" s="348"/>
      <c r="TP92" s="348"/>
      <c r="TQ92" s="348"/>
      <c r="TR92" s="348"/>
      <c r="TS92" s="348"/>
      <c r="TT92" s="348"/>
      <c r="TU92" s="348"/>
      <c r="TV92" s="348"/>
      <c r="TW92" s="348"/>
      <c r="TX92" s="348"/>
      <c r="TY92" s="348"/>
      <c r="TZ92" s="348"/>
      <c r="UA92" s="348"/>
      <c r="UB92" s="348"/>
      <c r="UC92" s="348"/>
      <c r="UD92" s="348"/>
      <c r="UE92" s="348"/>
      <c r="UF92" s="348"/>
      <c r="UG92" s="348"/>
      <c r="UH92" s="348"/>
      <c r="UI92" s="348"/>
      <c r="UJ92" s="348"/>
      <c r="UK92" s="348"/>
      <c r="UL92" s="348"/>
      <c r="UM92" s="348"/>
      <c r="UN92" s="348"/>
      <c r="UO92" s="348"/>
      <c r="UP92" s="348"/>
      <c r="UQ92" s="348"/>
      <c r="UR92" s="348"/>
      <c r="US92" s="348"/>
      <c r="UT92" s="348"/>
      <c r="UU92" s="348"/>
      <c r="UV92" s="348"/>
      <c r="UW92" s="348"/>
      <c r="UX92" s="348"/>
      <c r="UY92" s="348"/>
      <c r="UZ92" s="348"/>
      <c r="VA92" s="348"/>
      <c r="VB92" s="348"/>
      <c r="VC92" s="348"/>
      <c r="VD92" s="348"/>
      <c r="VE92" s="348"/>
      <c r="VF92" s="348"/>
      <c r="VG92" s="348"/>
      <c r="VH92" s="348"/>
      <c r="VI92" s="348"/>
      <c r="VJ92" s="348"/>
      <c r="VK92" s="348"/>
      <c r="VL92" s="348"/>
      <c r="VM92" s="348"/>
      <c r="VN92" s="348"/>
      <c r="VO92" s="348"/>
      <c r="VP92" s="348"/>
      <c r="VQ92" s="348"/>
      <c r="VR92" s="348"/>
      <c r="VS92" s="348"/>
      <c r="VT92" s="348"/>
      <c r="VU92" s="348"/>
      <c r="VV92" s="348"/>
      <c r="VW92" s="348"/>
      <c r="VX92" s="348"/>
      <c r="VY92" s="348"/>
      <c r="VZ92" s="348"/>
      <c r="WA92" s="348"/>
      <c r="WB92" s="348"/>
      <c r="WC92" s="348"/>
      <c r="WD92" s="348"/>
      <c r="WE92" s="348"/>
      <c r="WF92" s="348"/>
      <c r="WG92" s="348"/>
      <c r="WH92" s="348"/>
      <c r="WI92" s="348"/>
      <c r="WJ92" s="348"/>
      <c r="WK92" s="348"/>
      <c r="WL92" s="348"/>
      <c r="WM92" s="348"/>
      <c r="WN92" s="348"/>
      <c r="WO92" s="348"/>
      <c r="WP92" s="348"/>
      <c r="WQ92" s="348"/>
      <c r="WR92" s="348"/>
      <c r="WS92" s="348"/>
      <c r="WT92" s="348"/>
      <c r="WU92" s="348"/>
      <c r="WV92" s="348"/>
      <c r="WW92" s="348"/>
      <c r="WX92" s="348"/>
      <c r="WY92" s="348"/>
      <c r="WZ92" s="348"/>
      <c r="XA92" s="348"/>
      <c r="XB92" s="348"/>
      <c r="XC92" s="348"/>
      <c r="XD92" s="348"/>
      <c r="XE92" s="348"/>
      <c r="XF92" s="348"/>
      <c r="XG92" s="348"/>
      <c r="XH92" s="348"/>
      <c r="XI92" s="348"/>
      <c r="XJ92" s="348"/>
      <c r="XK92" s="348"/>
      <c r="XL92" s="348"/>
      <c r="XM92" s="348"/>
      <c r="XN92" s="348"/>
      <c r="XO92" s="348"/>
      <c r="XP92" s="348"/>
      <c r="XQ92" s="348"/>
      <c r="XR92" s="348"/>
      <c r="XS92" s="348"/>
      <c r="XT92" s="348"/>
      <c r="XU92" s="348"/>
      <c r="XV92" s="348"/>
      <c r="XW92" s="348"/>
      <c r="XX92" s="348"/>
      <c r="XY92" s="348"/>
      <c r="XZ92" s="348"/>
      <c r="YA92" s="348"/>
      <c r="YB92" s="348"/>
      <c r="YC92" s="348"/>
      <c r="YD92" s="348"/>
      <c r="YE92" s="348"/>
      <c r="YF92" s="348"/>
      <c r="YG92" s="348"/>
      <c r="YH92" s="348"/>
      <c r="YI92" s="348"/>
      <c r="YJ92" s="348"/>
      <c r="YK92" s="348"/>
      <c r="YL92" s="348"/>
      <c r="YM92" s="348"/>
      <c r="YN92" s="348"/>
      <c r="YO92" s="348"/>
      <c r="YP92" s="348"/>
      <c r="YQ92" s="348"/>
      <c r="YR92" s="348"/>
      <c r="YS92" s="348"/>
      <c r="YT92" s="348"/>
      <c r="YU92" s="348"/>
      <c r="YV92" s="348"/>
      <c r="YW92" s="348"/>
      <c r="YX92" s="348"/>
      <c r="YY92" s="348"/>
      <c r="YZ92" s="348"/>
      <c r="ZA92" s="348"/>
      <c r="ZB92" s="348"/>
      <c r="ZC92" s="348"/>
      <c r="ZD92" s="348"/>
      <c r="ZE92" s="348"/>
      <c r="ZF92" s="348"/>
      <c r="ZG92" s="348"/>
      <c r="ZH92" s="348"/>
      <c r="ZI92" s="348"/>
      <c r="ZJ92" s="348"/>
      <c r="ZK92" s="348"/>
      <c r="ZL92" s="348"/>
      <c r="ZM92" s="348"/>
      <c r="ZN92" s="348"/>
      <c r="ZO92" s="348"/>
      <c r="ZP92" s="348"/>
      <c r="ZQ92" s="348"/>
      <c r="ZR92" s="348"/>
      <c r="ZS92" s="348"/>
      <c r="ZT92" s="348"/>
      <c r="ZU92" s="348"/>
      <c r="ZV92" s="348"/>
      <c r="ZW92" s="348"/>
      <c r="ZX92" s="348"/>
      <c r="ZY92" s="348"/>
      <c r="ZZ92" s="348"/>
      <c r="AAA92" s="348"/>
      <c r="AAB92" s="348"/>
      <c r="AAC92" s="348"/>
      <c r="AAD92" s="348"/>
      <c r="AAE92" s="348"/>
      <c r="AAF92" s="348"/>
      <c r="AAG92" s="348"/>
      <c r="AAH92" s="348"/>
      <c r="AAI92" s="348"/>
      <c r="AAJ92" s="348"/>
      <c r="AAK92" s="348"/>
      <c r="AAL92" s="348"/>
      <c r="AAM92" s="348"/>
      <c r="AAN92" s="348"/>
      <c r="AAO92" s="348"/>
      <c r="AAP92" s="348"/>
      <c r="AAQ92" s="348"/>
      <c r="AAR92" s="348"/>
      <c r="AAS92" s="348"/>
      <c r="AAT92" s="348"/>
      <c r="AAU92" s="348"/>
      <c r="AAV92" s="348"/>
      <c r="AAW92" s="348"/>
      <c r="AAX92" s="348"/>
      <c r="AAY92" s="348"/>
      <c r="AAZ92" s="348"/>
      <c r="ABA92" s="348"/>
      <c r="ABB92" s="348"/>
      <c r="ABC92" s="348"/>
      <c r="ABD92" s="348"/>
      <c r="ABE92" s="348"/>
      <c r="ABF92" s="348"/>
      <c r="ABG92" s="348"/>
      <c r="ABH92" s="348"/>
      <c r="ABI92" s="348"/>
      <c r="ABJ92" s="348"/>
      <c r="ABK92" s="348"/>
      <c r="ABL92" s="348"/>
      <c r="ABM92" s="348"/>
      <c r="ABN92" s="348"/>
      <c r="ABO92" s="348"/>
      <c r="ABP92" s="348"/>
      <c r="ABQ92" s="348"/>
      <c r="ABR92" s="348"/>
      <c r="ABS92" s="348"/>
      <c r="ABT92" s="348"/>
      <c r="ABU92" s="348"/>
      <c r="ABV92" s="348"/>
      <c r="ABW92" s="348"/>
      <c r="ABX92" s="348"/>
      <c r="ABY92" s="348"/>
      <c r="ABZ92" s="348"/>
      <c r="ACA92" s="348"/>
      <c r="ACB92" s="348"/>
      <c r="ACC92" s="348"/>
      <c r="ACD92" s="348"/>
      <c r="ACE92" s="348"/>
      <c r="ACF92" s="348"/>
      <c r="ACG92" s="348"/>
      <c r="ACH92" s="348"/>
      <c r="ACI92" s="348"/>
      <c r="ACJ92" s="348"/>
      <c r="ACK92" s="348"/>
      <c r="ACL92" s="348"/>
      <c r="ACM92" s="348"/>
      <c r="ACN92" s="348"/>
      <c r="ACO92" s="348"/>
      <c r="ACP92" s="348"/>
      <c r="ACQ92" s="348"/>
    </row>
    <row r="93" spans="1:877" x14ac:dyDescent="0.2">
      <c r="A93" s="15" t="s">
        <v>165</v>
      </c>
      <c r="B93" s="333">
        <f>+'BUDGET DATA ENTRY'!B48</f>
        <v>95</v>
      </c>
      <c r="C93" s="287">
        <f>+'BUDGET DATA ENTRY'!C48</f>
        <v>95</v>
      </c>
      <c r="D93" s="287">
        <f>+'BUDGET DATA ENTRY'!D48</f>
        <v>95</v>
      </c>
      <c r="E93" s="287">
        <f>+'BUDGET DATA ENTRY'!E48</f>
        <v>95</v>
      </c>
      <c r="F93" s="287">
        <f>+'BUDGET DATA ENTRY'!F48</f>
        <v>95</v>
      </c>
      <c r="G93" s="287">
        <f>+'BUDGET DATA ENTRY'!G48</f>
        <v>95</v>
      </c>
      <c r="H93" s="287">
        <f>+'BUDGET DATA ENTRY'!H48</f>
        <v>95</v>
      </c>
      <c r="I93" s="287">
        <f>+'BUDGET DATA ENTRY'!I48</f>
        <v>95</v>
      </c>
      <c r="J93" s="287">
        <f>+'BUDGET DATA ENTRY'!J48</f>
        <v>95</v>
      </c>
      <c r="K93" s="287">
        <f>+'BUDGET DATA ENTRY'!K48</f>
        <v>95</v>
      </c>
      <c r="L93" s="287">
        <f>+'BUDGET DATA ENTRY'!L48</f>
        <v>95</v>
      </c>
      <c r="M93" s="345">
        <f>+'BUDGET DATA ENTRY'!M48</f>
        <v>95</v>
      </c>
      <c r="N93" s="287">
        <f>+AVERAGE(B93:D93)</f>
        <v>95</v>
      </c>
      <c r="O93" s="287">
        <f>+AVERAGE(E93:G93)</f>
        <v>95</v>
      </c>
      <c r="P93" s="287">
        <f>+AVERAGE(H93:J93)</f>
        <v>95</v>
      </c>
      <c r="Q93" s="345">
        <f>+AVERAGE(K93:M93)</f>
        <v>95</v>
      </c>
      <c r="R93" s="333">
        <f>+B93</f>
        <v>95</v>
      </c>
      <c r="S93" s="287">
        <f t="shared" ref="S93:AC94" si="3263">+C93</f>
        <v>95</v>
      </c>
      <c r="T93" s="287">
        <f t="shared" si="3263"/>
        <v>95</v>
      </c>
      <c r="U93" s="287">
        <f t="shared" si="3263"/>
        <v>95</v>
      </c>
      <c r="V93" s="287">
        <f t="shared" si="3263"/>
        <v>95</v>
      </c>
      <c r="W93" s="287">
        <f t="shared" si="3263"/>
        <v>95</v>
      </c>
      <c r="X93" s="287">
        <f t="shared" si="3263"/>
        <v>95</v>
      </c>
      <c r="Y93" s="287">
        <f t="shared" si="3263"/>
        <v>95</v>
      </c>
      <c r="Z93" s="287">
        <f t="shared" si="3263"/>
        <v>95</v>
      </c>
      <c r="AA93" s="287">
        <f t="shared" si="3263"/>
        <v>95</v>
      </c>
      <c r="AB93" s="287">
        <f t="shared" si="3263"/>
        <v>95</v>
      </c>
      <c r="AC93" s="345">
        <f t="shared" si="3263"/>
        <v>95</v>
      </c>
      <c r="AD93" s="335">
        <f>+B93</f>
        <v>95</v>
      </c>
      <c r="AE93" s="334">
        <f t="shared" ref="AE93:AO94" si="3264">+C93</f>
        <v>95</v>
      </c>
      <c r="AF93" s="334">
        <f t="shared" si="3264"/>
        <v>95</v>
      </c>
      <c r="AG93" s="334">
        <f t="shared" si="3264"/>
        <v>95</v>
      </c>
      <c r="AH93" s="334">
        <f t="shared" si="3264"/>
        <v>95</v>
      </c>
      <c r="AI93" s="334">
        <f t="shared" si="3264"/>
        <v>95</v>
      </c>
      <c r="AJ93" s="334">
        <f t="shared" si="3264"/>
        <v>95</v>
      </c>
      <c r="AK93" s="334">
        <f t="shared" si="3264"/>
        <v>95</v>
      </c>
      <c r="AL93" s="334">
        <f t="shared" si="3264"/>
        <v>95</v>
      </c>
      <c r="AM93" s="334">
        <f t="shared" si="3264"/>
        <v>95</v>
      </c>
      <c r="AN93" s="334">
        <f t="shared" si="3264"/>
        <v>95</v>
      </c>
      <c r="AO93" s="344">
        <f t="shared" si="3264"/>
        <v>95</v>
      </c>
      <c r="AP93" s="335">
        <f>+$AD$93</f>
        <v>95</v>
      </c>
      <c r="AQ93" s="334">
        <f t="shared" ref="AQ93:BN93" si="3265">+$AD$93</f>
        <v>95</v>
      </c>
      <c r="AR93" s="334">
        <f t="shared" si="3265"/>
        <v>95</v>
      </c>
      <c r="AS93" s="334">
        <f t="shared" si="3265"/>
        <v>95</v>
      </c>
      <c r="AT93" s="334">
        <f t="shared" si="3265"/>
        <v>95</v>
      </c>
      <c r="AU93" s="334">
        <f t="shared" si="3265"/>
        <v>95</v>
      </c>
      <c r="AV93" s="334">
        <f t="shared" si="3265"/>
        <v>95</v>
      </c>
      <c r="AW93" s="334">
        <f t="shared" si="3265"/>
        <v>95</v>
      </c>
      <c r="AX93" s="334">
        <f t="shared" si="3265"/>
        <v>95</v>
      </c>
      <c r="AY93" s="334">
        <f t="shared" si="3265"/>
        <v>95</v>
      </c>
      <c r="AZ93" s="334">
        <f t="shared" si="3265"/>
        <v>95</v>
      </c>
      <c r="BA93" s="334">
        <f t="shared" si="3265"/>
        <v>95</v>
      </c>
      <c r="BB93" s="334">
        <f t="shared" si="3265"/>
        <v>95</v>
      </c>
      <c r="BC93" s="334">
        <f t="shared" si="3265"/>
        <v>95</v>
      </c>
      <c r="BD93" s="334">
        <f t="shared" si="3265"/>
        <v>95</v>
      </c>
      <c r="BE93" s="334">
        <f t="shared" si="3265"/>
        <v>95</v>
      </c>
      <c r="BF93" s="334">
        <f t="shared" si="3265"/>
        <v>95</v>
      </c>
      <c r="BG93" s="334">
        <f t="shared" si="3265"/>
        <v>95</v>
      </c>
      <c r="BH93" s="334">
        <f t="shared" si="3265"/>
        <v>95</v>
      </c>
      <c r="BI93" s="334">
        <f t="shared" si="3265"/>
        <v>95</v>
      </c>
      <c r="BJ93" s="334">
        <f t="shared" si="3265"/>
        <v>95</v>
      </c>
      <c r="BK93" s="334">
        <f t="shared" si="3265"/>
        <v>95</v>
      </c>
      <c r="BL93" s="334">
        <f t="shared" si="3265"/>
        <v>95</v>
      </c>
      <c r="BM93" s="334">
        <f t="shared" si="3265"/>
        <v>95</v>
      </c>
      <c r="BN93" s="344">
        <f t="shared" si="3265"/>
        <v>95</v>
      </c>
      <c r="BO93" s="335">
        <f t="shared" ref="BO93:CS93" si="3266">+$AE$93</f>
        <v>95</v>
      </c>
      <c r="BP93" s="334">
        <f t="shared" si="3266"/>
        <v>95</v>
      </c>
      <c r="BQ93" s="334">
        <f t="shared" si="3266"/>
        <v>95</v>
      </c>
      <c r="BR93" s="334">
        <f t="shared" si="3266"/>
        <v>95</v>
      </c>
      <c r="BS93" s="334">
        <f t="shared" si="3266"/>
        <v>95</v>
      </c>
      <c r="BT93" s="334">
        <f t="shared" si="3266"/>
        <v>95</v>
      </c>
      <c r="BU93" s="334">
        <f t="shared" si="3266"/>
        <v>95</v>
      </c>
      <c r="BV93" s="334">
        <f t="shared" si="3266"/>
        <v>95</v>
      </c>
      <c r="BW93" s="334">
        <f t="shared" si="3266"/>
        <v>95</v>
      </c>
      <c r="BX93" s="334">
        <f t="shared" si="3266"/>
        <v>95</v>
      </c>
      <c r="BY93" s="334">
        <f t="shared" si="3266"/>
        <v>95</v>
      </c>
      <c r="BZ93" s="334">
        <f t="shared" si="3266"/>
        <v>95</v>
      </c>
      <c r="CA93" s="334">
        <f t="shared" si="3266"/>
        <v>95</v>
      </c>
      <c r="CB93" s="334">
        <f t="shared" si="3266"/>
        <v>95</v>
      </c>
      <c r="CC93" s="334">
        <f t="shared" si="3266"/>
        <v>95</v>
      </c>
      <c r="CD93" s="334">
        <f t="shared" si="3266"/>
        <v>95</v>
      </c>
      <c r="CE93" s="334">
        <f t="shared" si="3266"/>
        <v>95</v>
      </c>
      <c r="CF93" s="334">
        <f t="shared" si="3266"/>
        <v>95</v>
      </c>
      <c r="CG93" s="334">
        <f t="shared" si="3266"/>
        <v>95</v>
      </c>
      <c r="CH93" s="334">
        <f t="shared" si="3266"/>
        <v>95</v>
      </c>
      <c r="CI93" s="334">
        <f t="shared" si="3266"/>
        <v>95</v>
      </c>
      <c r="CJ93" s="334">
        <f t="shared" si="3266"/>
        <v>95</v>
      </c>
      <c r="CK93" s="334">
        <f t="shared" si="3266"/>
        <v>95</v>
      </c>
      <c r="CL93" s="334">
        <f t="shared" si="3266"/>
        <v>95</v>
      </c>
      <c r="CM93" s="334">
        <f t="shared" si="3266"/>
        <v>95</v>
      </c>
      <c r="CN93" s="334">
        <f t="shared" si="3266"/>
        <v>95</v>
      </c>
      <c r="CO93" s="334">
        <f t="shared" si="3266"/>
        <v>95</v>
      </c>
      <c r="CP93" s="334">
        <f t="shared" si="3266"/>
        <v>95</v>
      </c>
      <c r="CQ93" s="334">
        <f t="shared" si="3266"/>
        <v>95</v>
      </c>
      <c r="CR93" s="334">
        <f t="shared" si="3266"/>
        <v>95</v>
      </c>
      <c r="CS93" s="334">
        <f t="shared" si="3266"/>
        <v>95</v>
      </c>
      <c r="CT93" s="335">
        <f t="shared" ref="CT93:DU93" si="3267">+$AF$93</f>
        <v>95</v>
      </c>
      <c r="CU93" s="334">
        <f t="shared" si="3267"/>
        <v>95</v>
      </c>
      <c r="CV93" s="334">
        <f t="shared" si="3267"/>
        <v>95</v>
      </c>
      <c r="CW93" s="334">
        <f t="shared" si="3267"/>
        <v>95</v>
      </c>
      <c r="CX93" s="334">
        <f t="shared" si="3267"/>
        <v>95</v>
      </c>
      <c r="CY93" s="334">
        <f t="shared" si="3267"/>
        <v>95</v>
      </c>
      <c r="CZ93" s="334">
        <f t="shared" si="3267"/>
        <v>95</v>
      </c>
      <c r="DA93" s="334">
        <f t="shared" si="3267"/>
        <v>95</v>
      </c>
      <c r="DB93" s="334">
        <f t="shared" si="3267"/>
        <v>95</v>
      </c>
      <c r="DC93" s="334">
        <f t="shared" si="3267"/>
        <v>95</v>
      </c>
      <c r="DD93" s="334">
        <f t="shared" si="3267"/>
        <v>95</v>
      </c>
      <c r="DE93" s="334">
        <f t="shared" si="3267"/>
        <v>95</v>
      </c>
      <c r="DF93" s="334">
        <f t="shared" si="3267"/>
        <v>95</v>
      </c>
      <c r="DG93" s="334">
        <f t="shared" si="3267"/>
        <v>95</v>
      </c>
      <c r="DH93" s="334">
        <f t="shared" si="3267"/>
        <v>95</v>
      </c>
      <c r="DI93" s="334">
        <f t="shared" si="3267"/>
        <v>95</v>
      </c>
      <c r="DJ93" s="334">
        <f t="shared" si="3267"/>
        <v>95</v>
      </c>
      <c r="DK93" s="334">
        <f t="shared" si="3267"/>
        <v>95</v>
      </c>
      <c r="DL93" s="334">
        <f t="shared" si="3267"/>
        <v>95</v>
      </c>
      <c r="DM93" s="334">
        <f t="shared" si="3267"/>
        <v>95</v>
      </c>
      <c r="DN93" s="334">
        <f t="shared" si="3267"/>
        <v>95</v>
      </c>
      <c r="DO93" s="334">
        <f t="shared" si="3267"/>
        <v>95</v>
      </c>
      <c r="DP93" s="334">
        <f t="shared" si="3267"/>
        <v>95</v>
      </c>
      <c r="DQ93" s="334">
        <f t="shared" si="3267"/>
        <v>95</v>
      </c>
      <c r="DR93" s="334">
        <f t="shared" si="3267"/>
        <v>95</v>
      </c>
      <c r="DS93" s="334">
        <f t="shared" si="3267"/>
        <v>95</v>
      </c>
      <c r="DT93" s="334">
        <f t="shared" si="3267"/>
        <v>95</v>
      </c>
      <c r="DU93" s="334">
        <f t="shared" si="3267"/>
        <v>95</v>
      </c>
      <c r="DV93" s="335">
        <f t="shared" ref="DV93:EZ93" si="3268">+$AG$93</f>
        <v>95</v>
      </c>
      <c r="DW93" s="334">
        <f t="shared" si="3268"/>
        <v>95</v>
      </c>
      <c r="DX93" s="334">
        <f t="shared" si="3268"/>
        <v>95</v>
      </c>
      <c r="DY93" s="334">
        <f t="shared" si="3268"/>
        <v>95</v>
      </c>
      <c r="DZ93" s="334">
        <f t="shared" si="3268"/>
        <v>95</v>
      </c>
      <c r="EA93" s="334">
        <f t="shared" si="3268"/>
        <v>95</v>
      </c>
      <c r="EB93" s="334">
        <f t="shared" si="3268"/>
        <v>95</v>
      </c>
      <c r="EC93" s="334">
        <f t="shared" si="3268"/>
        <v>95</v>
      </c>
      <c r="ED93" s="334">
        <f t="shared" si="3268"/>
        <v>95</v>
      </c>
      <c r="EE93" s="334">
        <f t="shared" si="3268"/>
        <v>95</v>
      </c>
      <c r="EF93" s="334">
        <f t="shared" si="3268"/>
        <v>95</v>
      </c>
      <c r="EG93" s="334">
        <f t="shared" si="3268"/>
        <v>95</v>
      </c>
      <c r="EH93" s="334">
        <f t="shared" si="3268"/>
        <v>95</v>
      </c>
      <c r="EI93" s="334">
        <f t="shared" si="3268"/>
        <v>95</v>
      </c>
      <c r="EJ93" s="334">
        <f t="shared" si="3268"/>
        <v>95</v>
      </c>
      <c r="EK93" s="334">
        <f t="shared" si="3268"/>
        <v>95</v>
      </c>
      <c r="EL93" s="334">
        <f t="shared" si="3268"/>
        <v>95</v>
      </c>
      <c r="EM93" s="334">
        <f t="shared" si="3268"/>
        <v>95</v>
      </c>
      <c r="EN93" s="334">
        <f t="shared" si="3268"/>
        <v>95</v>
      </c>
      <c r="EO93" s="334">
        <f t="shared" si="3268"/>
        <v>95</v>
      </c>
      <c r="EP93" s="334">
        <f t="shared" si="3268"/>
        <v>95</v>
      </c>
      <c r="EQ93" s="334">
        <f t="shared" si="3268"/>
        <v>95</v>
      </c>
      <c r="ER93" s="334">
        <f t="shared" si="3268"/>
        <v>95</v>
      </c>
      <c r="ES93" s="334">
        <f t="shared" si="3268"/>
        <v>95</v>
      </c>
      <c r="ET93" s="334">
        <f t="shared" si="3268"/>
        <v>95</v>
      </c>
      <c r="EU93" s="334">
        <f t="shared" si="3268"/>
        <v>95</v>
      </c>
      <c r="EV93" s="334">
        <f t="shared" si="3268"/>
        <v>95</v>
      </c>
      <c r="EW93" s="334">
        <f t="shared" si="3268"/>
        <v>95</v>
      </c>
      <c r="EX93" s="334">
        <f t="shared" si="3268"/>
        <v>95</v>
      </c>
      <c r="EY93" s="334">
        <f t="shared" si="3268"/>
        <v>95</v>
      </c>
      <c r="EZ93" s="334">
        <f t="shared" si="3268"/>
        <v>95</v>
      </c>
      <c r="FA93" s="335">
        <f t="shared" ref="FA93:GD93" si="3269">+$AH$93</f>
        <v>95</v>
      </c>
      <c r="FB93" s="334">
        <f t="shared" si="3269"/>
        <v>95</v>
      </c>
      <c r="FC93" s="334">
        <f t="shared" si="3269"/>
        <v>95</v>
      </c>
      <c r="FD93" s="334">
        <f t="shared" si="3269"/>
        <v>95</v>
      </c>
      <c r="FE93" s="334">
        <f t="shared" si="3269"/>
        <v>95</v>
      </c>
      <c r="FF93" s="334">
        <f t="shared" si="3269"/>
        <v>95</v>
      </c>
      <c r="FG93" s="334">
        <f t="shared" si="3269"/>
        <v>95</v>
      </c>
      <c r="FH93" s="334">
        <f t="shared" si="3269"/>
        <v>95</v>
      </c>
      <c r="FI93" s="334">
        <f t="shared" si="3269"/>
        <v>95</v>
      </c>
      <c r="FJ93" s="334">
        <f t="shared" si="3269"/>
        <v>95</v>
      </c>
      <c r="FK93" s="334">
        <f t="shared" si="3269"/>
        <v>95</v>
      </c>
      <c r="FL93" s="334">
        <f t="shared" si="3269"/>
        <v>95</v>
      </c>
      <c r="FM93" s="334">
        <f t="shared" si="3269"/>
        <v>95</v>
      </c>
      <c r="FN93" s="334">
        <f t="shared" si="3269"/>
        <v>95</v>
      </c>
      <c r="FO93" s="334">
        <f t="shared" si="3269"/>
        <v>95</v>
      </c>
      <c r="FP93" s="334">
        <f t="shared" si="3269"/>
        <v>95</v>
      </c>
      <c r="FQ93" s="334">
        <f t="shared" si="3269"/>
        <v>95</v>
      </c>
      <c r="FR93" s="334">
        <f t="shared" si="3269"/>
        <v>95</v>
      </c>
      <c r="FS93" s="334">
        <f t="shared" si="3269"/>
        <v>95</v>
      </c>
      <c r="FT93" s="334">
        <f t="shared" si="3269"/>
        <v>95</v>
      </c>
      <c r="FU93" s="334">
        <f t="shared" si="3269"/>
        <v>95</v>
      </c>
      <c r="FV93" s="334">
        <f t="shared" si="3269"/>
        <v>95</v>
      </c>
      <c r="FW93" s="334">
        <f t="shared" si="3269"/>
        <v>95</v>
      </c>
      <c r="FX93" s="334">
        <f t="shared" si="3269"/>
        <v>95</v>
      </c>
      <c r="FY93" s="334">
        <f t="shared" si="3269"/>
        <v>95</v>
      </c>
      <c r="FZ93" s="334">
        <f t="shared" si="3269"/>
        <v>95</v>
      </c>
      <c r="GA93" s="334">
        <f t="shared" si="3269"/>
        <v>95</v>
      </c>
      <c r="GB93" s="334">
        <f t="shared" si="3269"/>
        <v>95</v>
      </c>
      <c r="GC93" s="334">
        <f t="shared" si="3269"/>
        <v>95</v>
      </c>
      <c r="GD93" s="334">
        <f t="shared" si="3269"/>
        <v>95</v>
      </c>
      <c r="GE93" s="335">
        <f t="shared" ref="GE93:HI93" si="3270">+$AI$93</f>
        <v>95</v>
      </c>
      <c r="GF93" s="334">
        <f t="shared" si="3270"/>
        <v>95</v>
      </c>
      <c r="GG93" s="334">
        <f t="shared" si="3270"/>
        <v>95</v>
      </c>
      <c r="GH93" s="334">
        <f t="shared" si="3270"/>
        <v>95</v>
      </c>
      <c r="GI93" s="334">
        <f t="shared" si="3270"/>
        <v>95</v>
      </c>
      <c r="GJ93" s="334">
        <f t="shared" si="3270"/>
        <v>95</v>
      </c>
      <c r="GK93" s="334">
        <f t="shared" si="3270"/>
        <v>95</v>
      </c>
      <c r="GL93" s="334">
        <f t="shared" si="3270"/>
        <v>95</v>
      </c>
      <c r="GM93" s="334">
        <f t="shared" si="3270"/>
        <v>95</v>
      </c>
      <c r="GN93" s="334">
        <f t="shared" si="3270"/>
        <v>95</v>
      </c>
      <c r="GO93" s="334">
        <f t="shared" si="3270"/>
        <v>95</v>
      </c>
      <c r="GP93" s="334">
        <f t="shared" si="3270"/>
        <v>95</v>
      </c>
      <c r="GQ93" s="334">
        <f t="shared" si="3270"/>
        <v>95</v>
      </c>
      <c r="GR93" s="334">
        <f t="shared" si="3270"/>
        <v>95</v>
      </c>
      <c r="GS93" s="334">
        <f t="shared" si="3270"/>
        <v>95</v>
      </c>
      <c r="GT93" s="334">
        <f t="shared" si="3270"/>
        <v>95</v>
      </c>
      <c r="GU93" s="334">
        <f t="shared" si="3270"/>
        <v>95</v>
      </c>
      <c r="GV93" s="334">
        <f t="shared" si="3270"/>
        <v>95</v>
      </c>
      <c r="GW93" s="334">
        <f t="shared" si="3270"/>
        <v>95</v>
      </c>
      <c r="GX93" s="334">
        <f t="shared" si="3270"/>
        <v>95</v>
      </c>
      <c r="GY93" s="334">
        <f t="shared" si="3270"/>
        <v>95</v>
      </c>
      <c r="GZ93" s="334">
        <f t="shared" si="3270"/>
        <v>95</v>
      </c>
      <c r="HA93" s="334">
        <f t="shared" si="3270"/>
        <v>95</v>
      </c>
      <c r="HB93" s="334">
        <f t="shared" si="3270"/>
        <v>95</v>
      </c>
      <c r="HC93" s="334">
        <f t="shared" si="3270"/>
        <v>95</v>
      </c>
      <c r="HD93" s="334">
        <f t="shared" si="3270"/>
        <v>95</v>
      </c>
      <c r="HE93" s="334">
        <f t="shared" si="3270"/>
        <v>95</v>
      </c>
      <c r="HF93" s="334">
        <f t="shared" si="3270"/>
        <v>95</v>
      </c>
      <c r="HG93" s="334">
        <f t="shared" si="3270"/>
        <v>95</v>
      </c>
      <c r="HH93" s="334">
        <f t="shared" si="3270"/>
        <v>95</v>
      </c>
      <c r="HI93" s="344">
        <f t="shared" si="3270"/>
        <v>95</v>
      </c>
      <c r="HJ93" s="335">
        <f t="shared" ref="HJ93:IM93" si="3271">+$AJ$93</f>
        <v>95</v>
      </c>
      <c r="HK93" s="334">
        <f t="shared" si="3271"/>
        <v>95</v>
      </c>
      <c r="HL93" s="334">
        <f t="shared" si="3271"/>
        <v>95</v>
      </c>
      <c r="HM93" s="334">
        <f t="shared" si="3271"/>
        <v>95</v>
      </c>
      <c r="HN93" s="334">
        <f t="shared" si="3271"/>
        <v>95</v>
      </c>
      <c r="HO93" s="334">
        <f t="shared" si="3271"/>
        <v>95</v>
      </c>
      <c r="HP93" s="334">
        <f t="shared" si="3271"/>
        <v>95</v>
      </c>
      <c r="HQ93" s="334">
        <f t="shared" si="3271"/>
        <v>95</v>
      </c>
      <c r="HR93" s="334">
        <f t="shared" si="3271"/>
        <v>95</v>
      </c>
      <c r="HS93" s="334">
        <f t="shared" si="3271"/>
        <v>95</v>
      </c>
      <c r="HT93" s="334">
        <f t="shared" si="3271"/>
        <v>95</v>
      </c>
      <c r="HU93" s="334">
        <f t="shared" si="3271"/>
        <v>95</v>
      </c>
      <c r="HV93" s="334">
        <f t="shared" si="3271"/>
        <v>95</v>
      </c>
      <c r="HW93" s="334">
        <f t="shared" si="3271"/>
        <v>95</v>
      </c>
      <c r="HX93" s="334">
        <f t="shared" si="3271"/>
        <v>95</v>
      </c>
      <c r="HY93" s="334">
        <f t="shared" si="3271"/>
        <v>95</v>
      </c>
      <c r="HZ93" s="334">
        <f t="shared" si="3271"/>
        <v>95</v>
      </c>
      <c r="IA93" s="334">
        <f t="shared" si="3271"/>
        <v>95</v>
      </c>
      <c r="IB93" s="334">
        <f t="shared" si="3271"/>
        <v>95</v>
      </c>
      <c r="IC93" s="334">
        <f t="shared" si="3271"/>
        <v>95</v>
      </c>
      <c r="ID93" s="334">
        <f t="shared" si="3271"/>
        <v>95</v>
      </c>
      <c r="IE93" s="334">
        <f t="shared" si="3271"/>
        <v>95</v>
      </c>
      <c r="IF93" s="334">
        <f t="shared" si="3271"/>
        <v>95</v>
      </c>
      <c r="IG93" s="334">
        <f t="shared" si="3271"/>
        <v>95</v>
      </c>
      <c r="IH93" s="334">
        <f t="shared" si="3271"/>
        <v>95</v>
      </c>
      <c r="II93" s="334">
        <f t="shared" si="3271"/>
        <v>95</v>
      </c>
      <c r="IJ93" s="334">
        <f t="shared" si="3271"/>
        <v>95</v>
      </c>
      <c r="IK93" s="334">
        <f t="shared" si="3271"/>
        <v>95</v>
      </c>
      <c r="IL93" s="334">
        <f t="shared" si="3271"/>
        <v>95</v>
      </c>
      <c r="IM93" s="334">
        <f t="shared" si="3271"/>
        <v>95</v>
      </c>
      <c r="IN93" s="335">
        <f t="shared" ref="IN93:JR93" si="3272">+$AK$93</f>
        <v>95</v>
      </c>
      <c r="IO93" s="334">
        <f t="shared" si="3272"/>
        <v>95</v>
      </c>
      <c r="IP93" s="334">
        <f t="shared" si="3272"/>
        <v>95</v>
      </c>
      <c r="IQ93" s="334">
        <f t="shared" si="3272"/>
        <v>95</v>
      </c>
      <c r="IR93" s="334">
        <f t="shared" si="3272"/>
        <v>95</v>
      </c>
      <c r="IS93" s="334">
        <f t="shared" si="3272"/>
        <v>95</v>
      </c>
      <c r="IT93" s="334">
        <f t="shared" si="3272"/>
        <v>95</v>
      </c>
      <c r="IU93" s="334">
        <f t="shared" si="3272"/>
        <v>95</v>
      </c>
      <c r="IV93" s="334">
        <f t="shared" si="3272"/>
        <v>95</v>
      </c>
      <c r="IW93" s="334">
        <f t="shared" si="3272"/>
        <v>95</v>
      </c>
      <c r="IX93" s="334">
        <f t="shared" si="3272"/>
        <v>95</v>
      </c>
      <c r="IY93" s="334">
        <f t="shared" si="3272"/>
        <v>95</v>
      </c>
      <c r="IZ93" s="334">
        <f t="shared" si="3272"/>
        <v>95</v>
      </c>
      <c r="JA93" s="334">
        <f t="shared" si="3272"/>
        <v>95</v>
      </c>
      <c r="JB93" s="334">
        <f t="shared" si="3272"/>
        <v>95</v>
      </c>
      <c r="JC93" s="334">
        <f t="shared" si="3272"/>
        <v>95</v>
      </c>
      <c r="JD93" s="334">
        <f t="shared" si="3272"/>
        <v>95</v>
      </c>
      <c r="JE93" s="334">
        <f t="shared" si="3272"/>
        <v>95</v>
      </c>
      <c r="JF93" s="334">
        <f t="shared" si="3272"/>
        <v>95</v>
      </c>
      <c r="JG93" s="334">
        <f t="shared" si="3272"/>
        <v>95</v>
      </c>
      <c r="JH93" s="334">
        <f t="shared" si="3272"/>
        <v>95</v>
      </c>
      <c r="JI93" s="334">
        <f t="shared" si="3272"/>
        <v>95</v>
      </c>
      <c r="JJ93" s="334">
        <f t="shared" si="3272"/>
        <v>95</v>
      </c>
      <c r="JK93" s="334">
        <f t="shared" si="3272"/>
        <v>95</v>
      </c>
      <c r="JL93" s="334">
        <f t="shared" si="3272"/>
        <v>95</v>
      </c>
      <c r="JM93" s="334">
        <f t="shared" si="3272"/>
        <v>95</v>
      </c>
      <c r="JN93" s="334">
        <f t="shared" si="3272"/>
        <v>95</v>
      </c>
      <c r="JO93" s="334">
        <f t="shared" si="3272"/>
        <v>95</v>
      </c>
      <c r="JP93" s="334">
        <f t="shared" si="3272"/>
        <v>95</v>
      </c>
      <c r="JQ93" s="334">
        <f t="shared" si="3272"/>
        <v>95</v>
      </c>
      <c r="JR93" s="344">
        <f t="shared" si="3272"/>
        <v>95</v>
      </c>
      <c r="JS93" s="335">
        <f t="shared" ref="JS93:KW93" si="3273">+$AL$93</f>
        <v>95</v>
      </c>
      <c r="JT93" s="334">
        <f t="shared" si="3273"/>
        <v>95</v>
      </c>
      <c r="JU93" s="334">
        <f t="shared" si="3273"/>
        <v>95</v>
      </c>
      <c r="JV93" s="334">
        <f t="shared" si="3273"/>
        <v>95</v>
      </c>
      <c r="JW93" s="334">
        <f t="shared" si="3273"/>
        <v>95</v>
      </c>
      <c r="JX93" s="334">
        <f t="shared" si="3273"/>
        <v>95</v>
      </c>
      <c r="JY93" s="334">
        <f t="shared" si="3273"/>
        <v>95</v>
      </c>
      <c r="JZ93" s="334">
        <f t="shared" si="3273"/>
        <v>95</v>
      </c>
      <c r="KA93" s="334">
        <f t="shared" si="3273"/>
        <v>95</v>
      </c>
      <c r="KB93" s="334">
        <f t="shared" si="3273"/>
        <v>95</v>
      </c>
      <c r="KC93" s="334">
        <f t="shared" si="3273"/>
        <v>95</v>
      </c>
      <c r="KD93" s="334">
        <f t="shared" si="3273"/>
        <v>95</v>
      </c>
      <c r="KE93" s="334">
        <f t="shared" si="3273"/>
        <v>95</v>
      </c>
      <c r="KF93" s="334">
        <f t="shared" si="3273"/>
        <v>95</v>
      </c>
      <c r="KG93" s="334">
        <f t="shared" si="3273"/>
        <v>95</v>
      </c>
      <c r="KH93" s="334">
        <f t="shared" si="3273"/>
        <v>95</v>
      </c>
      <c r="KI93" s="334">
        <f t="shared" si="3273"/>
        <v>95</v>
      </c>
      <c r="KJ93" s="334">
        <f t="shared" si="3273"/>
        <v>95</v>
      </c>
      <c r="KK93" s="334">
        <f t="shared" si="3273"/>
        <v>95</v>
      </c>
      <c r="KL93" s="334">
        <f t="shared" si="3273"/>
        <v>95</v>
      </c>
      <c r="KM93" s="334">
        <f t="shared" si="3273"/>
        <v>95</v>
      </c>
      <c r="KN93" s="334">
        <f t="shared" si="3273"/>
        <v>95</v>
      </c>
      <c r="KO93" s="334">
        <f t="shared" si="3273"/>
        <v>95</v>
      </c>
      <c r="KP93" s="334">
        <f t="shared" si="3273"/>
        <v>95</v>
      </c>
      <c r="KQ93" s="334">
        <f t="shared" si="3273"/>
        <v>95</v>
      </c>
      <c r="KR93" s="334">
        <f t="shared" si="3273"/>
        <v>95</v>
      </c>
      <c r="KS93" s="334">
        <f t="shared" si="3273"/>
        <v>95</v>
      </c>
      <c r="KT93" s="334">
        <f t="shared" si="3273"/>
        <v>95</v>
      </c>
      <c r="KU93" s="334">
        <f t="shared" si="3273"/>
        <v>95</v>
      </c>
      <c r="KV93" s="334">
        <f t="shared" si="3273"/>
        <v>95</v>
      </c>
      <c r="KW93" s="344">
        <f t="shared" si="3273"/>
        <v>95</v>
      </c>
      <c r="KX93" s="335">
        <f t="shared" ref="KX93:MA93" si="3274">+$AM$93</f>
        <v>95</v>
      </c>
      <c r="KY93" s="334">
        <f t="shared" si="3274"/>
        <v>95</v>
      </c>
      <c r="KZ93" s="334">
        <f t="shared" si="3274"/>
        <v>95</v>
      </c>
      <c r="LA93" s="334">
        <f t="shared" si="3274"/>
        <v>95</v>
      </c>
      <c r="LB93" s="334">
        <f t="shared" si="3274"/>
        <v>95</v>
      </c>
      <c r="LC93" s="334">
        <f t="shared" si="3274"/>
        <v>95</v>
      </c>
      <c r="LD93" s="334">
        <f t="shared" si="3274"/>
        <v>95</v>
      </c>
      <c r="LE93" s="334">
        <f t="shared" si="3274"/>
        <v>95</v>
      </c>
      <c r="LF93" s="334">
        <f t="shared" si="3274"/>
        <v>95</v>
      </c>
      <c r="LG93" s="334">
        <f t="shared" si="3274"/>
        <v>95</v>
      </c>
      <c r="LH93" s="334">
        <f t="shared" si="3274"/>
        <v>95</v>
      </c>
      <c r="LI93" s="334">
        <f t="shared" si="3274"/>
        <v>95</v>
      </c>
      <c r="LJ93" s="334">
        <f t="shared" si="3274"/>
        <v>95</v>
      </c>
      <c r="LK93" s="334">
        <f t="shared" si="3274"/>
        <v>95</v>
      </c>
      <c r="LL93" s="334">
        <f t="shared" si="3274"/>
        <v>95</v>
      </c>
      <c r="LM93" s="334">
        <f t="shared" si="3274"/>
        <v>95</v>
      </c>
      <c r="LN93" s="334">
        <f t="shared" si="3274"/>
        <v>95</v>
      </c>
      <c r="LO93" s="334">
        <f t="shared" si="3274"/>
        <v>95</v>
      </c>
      <c r="LP93" s="334">
        <f t="shared" si="3274"/>
        <v>95</v>
      </c>
      <c r="LQ93" s="334">
        <f t="shared" si="3274"/>
        <v>95</v>
      </c>
      <c r="LR93" s="334">
        <f t="shared" si="3274"/>
        <v>95</v>
      </c>
      <c r="LS93" s="334">
        <f t="shared" si="3274"/>
        <v>95</v>
      </c>
      <c r="LT93" s="334">
        <f t="shared" si="3274"/>
        <v>95</v>
      </c>
      <c r="LU93" s="334">
        <f t="shared" si="3274"/>
        <v>95</v>
      </c>
      <c r="LV93" s="334">
        <f t="shared" si="3274"/>
        <v>95</v>
      </c>
      <c r="LW93" s="334">
        <f t="shared" si="3274"/>
        <v>95</v>
      </c>
      <c r="LX93" s="334">
        <f t="shared" si="3274"/>
        <v>95</v>
      </c>
      <c r="LY93" s="334">
        <f t="shared" si="3274"/>
        <v>95</v>
      </c>
      <c r="LZ93" s="334">
        <f t="shared" si="3274"/>
        <v>95</v>
      </c>
      <c r="MA93" s="334">
        <f t="shared" si="3274"/>
        <v>95</v>
      </c>
      <c r="MB93" s="335">
        <f t="shared" ref="MB93:NF93" si="3275">+$AN$93</f>
        <v>95</v>
      </c>
      <c r="MC93" s="334">
        <f t="shared" si="3275"/>
        <v>95</v>
      </c>
      <c r="MD93" s="334">
        <f t="shared" si="3275"/>
        <v>95</v>
      </c>
      <c r="ME93" s="334">
        <f t="shared" si="3275"/>
        <v>95</v>
      </c>
      <c r="MF93" s="334">
        <f t="shared" si="3275"/>
        <v>95</v>
      </c>
      <c r="MG93" s="334">
        <f t="shared" si="3275"/>
        <v>95</v>
      </c>
      <c r="MH93" s="334">
        <f t="shared" si="3275"/>
        <v>95</v>
      </c>
      <c r="MI93" s="334">
        <f t="shared" si="3275"/>
        <v>95</v>
      </c>
      <c r="MJ93" s="334">
        <f t="shared" si="3275"/>
        <v>95</v>
      </c>
      <c r="MK93" s="334">
        <f t="shared" si="3275"/>
        <v>95</v>
      </c>
      <c r="ML93" s="334">
        <f t="shared" si="3275"/>
        <v>95</v>
      </c>
      <c r="MM93" s="334">
        <f t="shared" si="3275"/>
        <v>95</v>
      </c>
      <c r="MN93" s="334">
        <f t="shared" si="3275"/>
        <v>95</v>
      </c>
      <c r="MO93" s="334">
        <f t="shared" si="3275"/>
        <v>95</v>
      </c>
      <c r="MP93" s="334">
        <f t="shared" si="3275"/>
        <v>95</v>
      </c>
      <c r="MQ93" s="334">
        <f t="shared" si="3275"/>
        <v>95</v>
      </c>
      <c r="MR93" s="334">
        <f t="shared" si="3275"/>
        <v>95</v>
      </c>
      <c r="MS93" s="334">
        <f t="shared" si="3275"/>
        <v>95</v>
      </c>
      <c r="MT93" s="334">
        <f t="shared" si="3275"/>
        <v>95</v>
      </c>
      <c r="MU93" s="334">
        <f t="shared" si="3275"/>
        <v>95</v>
      </c>
      <c r="MV93" s="334">
        <f t="shared" si="3275"/>
        <v>95</v>
      </c>
      <c r="MW93" s="334">
        <f t="shared" si="3275"/>
        <v>95</v>
      </c>
      <c r="MX93" s="334">
        <f t="shared" si="3275"/>
        <v>95</v>
      </c>
      <c r="MY93" s="334">
        <f t="shared" si="3275"/>
        <v>95</v>
      </c>
      <c r="MZ93" s="334">
        <f t="shared" si="3275"/>
        <v>95</v>
      </c>
      <c r="NA93" s="334">
        <f t="shared" si="3275"/>
        <v>95</v>
      </c>
      <c r="NB93" s="334">
        <f t="shared" si="3275"/>
        <v>95</v>
      </c>
      <c r="NC93" s="334">
        <f t="shared" si="3275"/>
        <v>95</v>
      </c>
      <c r="ND93" s="334">
        <f t="shared" si="3275"/>
        <v>95</v>
      </c>
      <c r="NE93" s="334">
        <f t="shared" si="3275"/>
        <v>95</v>
      </c>
      <c r="NF93" s="334">
        <f t="shared" si="3275"/>
        <v>95</v>
      </c>
      <c r="NG93" s="335">
        <f t="shared" ref="NG93:OP93" si="3276">+$AO$93</f>
        <v>95</v>
      </c>
      <c r="NH93" s="334">
        <f t="shared" si="3276"/>
        <v>95</v>
      </c>
      <c r="NI93" s="334">
        <f t="shared" si="3276"/>
        <v>95</v>
      </c>
      <c r="NJ93" s="334">
        <f t="shared" si="3276"/>
        <v>95</v>
      </c>
      <c r="NK93" s="334">
        <f t="shared" si="3276"/>
        <v>95</v>
      </c>
      <c r="NL93" s="334">
        <f t="shared" si="3276"/>
        <v>95</v>
      </c>
      <c r="NM93" s="334">
        <f t="shared" si="3276"/>
        <v>95</v>
      </c>
      <c r="NN93" s="334">
        <f t="shared" si="3276"/>
        <v>95</v>
      </c>
      <c r="NO93" s="334">
        <f t="shared" si="3276"/>
        <v>95</v>
      </c>
      <c r="NP93" s="334">
        <f t="shared" si="3276"/>
        <v>95</v>
      </c>
      <c r="NQ93" s="334">
        <f t="shared" si="3276"/>
        <v>95</v>
      </c>
      <c r="NR93" s="334">
        <f t="shared" si="3276"/>
        <v>95</v>
      </c>
      <c r="NS93" s="334">
        <f t="shared" si="3276"/>
        <v>95</v>
      </c>
      <c r="NT93" s="334">
        <f t="shared" si="3276"/>
        <v>95</v>
      </c>
      <c r="NU93" s="334">
        <f t="shared" si="3276"/>
        <v>95</v>
      </c>
      <c r="NV93" s="334">
        <f t="shared" si="3276"/>
        <v>95</v>
      </c>
      <c r="NW93" s="334">
        <f t="shared" si="3276"/>
        <v>95</v>
      </c>
      <c r="NX93" s="334">
        <f t="shared" si="3276"/>
        <v>95</v>
      </c>
      <c r="NY93" s="334">
        <f t="shared" si="3276"/>
        <v>95</v>
      </c>
      <c r="NZ93" s="334">
        <f t="shared" si="3276"/>
        <v>95</v>
      </c>
      <c r="OA93" s="334">
        <f t="shared" si="3276"/>
        <v>95</v>
      </c>
      <c r="OB93" s="334">
        <f t="shared" si="3276"/>
        <v>95</v>
      </c>
      <c r="OC93" s="334">
        <f t="shared" si="3276"/>
        <v>95</v>
      </c>
      <c r="OD93" s="334">
        <f t="shared" si="3276"/>
        <v>95</v>
      </c>
      <c r="OE93" s="334">
        <f t="shared" si="3276"/>
        <v>95</v>
      </c>
      <c r="OF93" s="334">
        <f t="shared" si="3276"/>
        <v>95</v>
      </c>
      <c r="OG93" s="334">
        <f t="shared" si="3276"/>
        <v>95</v>
      </c>
      <c r="OH93" s="334">
        <f t="shared" si="3276"/>
        <v>95</v>
      </c>
      <c r="OI93" s="334">
        <f t="shared" si="3276"/>
        <v>95</v>
      </c>
      <c r="OJ93" s="334">
        <f t="shared" si="3276"/>
        <v>95</v>
      </c>
      <c r="OK93" s="334">
        <f t="shared" si="3276"/>
        <v>95</v>
      </c>
      <c r="OL93" s="334">
        <f t="shared" si="3276"/>
        <v>95</v>
      </c>
      <c r="OM93" s="334">
        <f t="shared" si="3276"/>
        <v>95</v>
      </c>
      <c r="ON93" s="334">
        <f t="shared" si="3276"/>
        <v>95</v>
      </c>
      <c r="OO93" s="334">
        <f t="shared" si="3276"/>
        <v>95</v>
      </c>
      <c r="OP93" s="344">
        <f t="shared" si="3276"/>
        <v>95</v>
      </c>
      <c r="OQ93" s="334"/>
      <c r="OR93" s="334"/>
      <c r="OS93" s="334"/>
      <c r="OT93" s="334"/>
      <c r="OU93" s="334"/>
      <c r="OV93" s="334"/>
      <c r="OW93" s="334"/>
      <c r="OX93" s="334"/>
      <c r="OY93" s="334"/>
      <c r="OZ93" s="334"/>
      <c r="PA93" s="334"/>
      <c r="PB93" s="334"/>
      <c r="PC93" s="334"/>
      <c r="PD93" s="334"/>
      <c r="PE93" s="334"/>
      <c r="PF93" s="334"/>
      <c r="PG93" s="334"/>
      <c r="PH93" s="334"/>
      <c r="PI93" s="334"/>
      <c r="PJ93" s="334"/>
      <c r="PK93" s="334"/>
      <c r="PL93" s="334"/>
      <c r="PM93" s="334"/>
      <c r="PN93" s="334"/>
      <c r="PO93" s="334"/>
      <c r="PP93" s="334"/>
      <c r="PQ93" s="334"/>
      <c r="PR93" s="334"/>
      <c r="PS93" s="334"/>
      <c r="PT93" s="334"/>
      <c r="PU93" s="334"/>
      <c r="PV93" s="334"/>
      <c r="PW93" s="334"/>
      <c r="PX93" s="334"/>
      <c r="PY93" s="334"/>
      <c r="PZ93" s="334"/>
      <c r="QA93" s="334"/>
      <c r="QB93" s="334"/>
      <c r="QC93" s="334"/>
      <c r="QD93" s="334"/>
      <c r="QE93" s="334"/>
      <c r="QF93" s="334"/>
      <c r="QG93" s="334"/>
      <c r="QH93" s="334"/>
      <c r="QI93" s="334"/>
      <c r="QJ93" s="334"/>
      <c r="QK93" s="334"/>
      <c r="QL93" s="334"/>
      <c r="QM93" s="334"/>
      <c r="QN93" s="334"/>
      <c r="QO93" s="334"/>
      <c r="QP93" s="334"/>
      <c r="QQ93" s="334"/>
      <c r="QR93" s="334"/>
      <c r="QS93" s="334"/>
      <c r="QT93" s="334"/>
      <c r="QU93" s="334"/>
      <c r="QV93" s="334"/>
      <c r="QW93" s="334"/>
      <c r="QX93" s="334"/>
      <c r="QY93" s="334"/>
      <c r="QZ93" s="334"/>
      <c r="RA93" s="334"/>
      <c r="RB93" s="334"/>
      <c r="RC93" s="334"/>
      <c r="RD93" s="334"/>
      <c r="RE93" s="334"/>
      <c r="RF93" s="334"/>
      <c r="RG93" s="334"/>
      <c r="RH93" s="334"/>
      <c r="RI93" s="334"/>
      <c r="RJ93" s="334"/>
      <c r="RK93" s="334"/>
      <c r="RL93" s="334"/>
      <c r="RM93" s="334"/>
      <c r="RN93" s="334"/>
      <c r="RO93" s="334"/>
      <c r="RP93" s="334"/>
      <c r="RQ93" s="334"/>
      <c r="RR93" s="334"/>
      <c r="RS93" s="334"/>
      <c r="RT93" s="334"/>
      <c r="RU93" s="334"/>
      <c r="RV93" s="334"/>
      <c r="RW93" s="334"/>
      <c r="RX93" s="334"/>
      <c r="RY93" s="334"/>
      <c r="RZ93" s="334"/>
      <c r="SA93" s="334"/>
      <c r="SB93" s="334"/>
      <c r="SC93" s="334"/>
      <c r="SD93" s="334"/>
      <c r="SE93" s="334"/>
      <c r="SF93" s="334"/>
      <c r="SG93" s="334"/>
      <c r="SH93" s="334"/>
      <c r="SI93" s="334"/>
      <c r="SJ93" s="334"/>
      <c r="SK93" s="334"/>
      <c r="SL93" s="334"/>
      <c r="SM93" s="334"/>
      <c r="SN93" s="334"/>
      <c r="SO93" s="334"/>
      <c r="SP93" s="334"/>
      <c r="SQ93" s="334"/>
      <c r="SR93" s="334"/>
      <c r="SS93" s="334"/>
      <c r="ST93" s="334"/>
      <c r="SU93" s="334"/>
      <c r="SV93" s="334"/>
      <c r="SW93" s="334"/>
      <c r="SX93" s="334"/>
      <c r="SY93" s="334"/>
      <c r="SZ93" s="334"/>
      <c r="TA93" s="334"/>
      <c r="TB93" s="334"/>
      <c r="TC93" s="334"/>
      <c r="TD93" s="334"/>
      <c r="TE93" s="334"/>
      <c r="TF93" s="334"/>
      <c r="TG93" s="334"/>
      <c r="TH93" s="334"/>
      <c r="TI93" s="334"/>
      <c r="TJ93" s="334"/>
      <c r="TK93" s="334"/>
      <c r="TL93" s="334"/>
      <c r="TM93" s="334"/>
      <c r="TN93" s="334"/>
      <c r="TO93" s="334"/>
      <c r="TP93" s="334"/>
      <c r="TQ93" s="334"/>
      <c r="TR93" s="334"/>
      <c r="TS93" s="334"/>
      <c r="TT93" s="334"/>
      <c r="TU93" s="334"/>
      <c r="TV93" s="334"/>
      <c r="TW93" s="334"/>
      <c r="TX93" s="334"/>
      <c r="TY93" s="334"/>
      <c r="TZ93" s="334"/>
      <c r="UA93" s="334"/>
      <c r="UB93" s="334"/>
      <c r="UC93" s="334"/>
      <c r="UD93" s="334"/>
      <c r="UE93" s="334"/>
      <c r="UF93" s="334"/>
      <c r="UG93" s="334"/>
      <c r="UH93" s="334"/>
      <c r="UI93" s="334"/>
      <c r="UJ93" s="334"/>
      <c r="UK93" s="334"/>
      <c r="UL93" s="334"/>
      <c r="UM93" s="334"/>
      <c r="UN93" s="334"/>
      <c r="UO93" s="334"/>
      <c r="UP93" s="334"/>
      <c r="UQ93" s="334"/>
      <c r="UR93" s="334"/>
      <c r="US93" s="334"/>
      <c r="UT93" s="334"/>
      <c r="UU93" s="334"/>
      <c r="UV93" s="334"/>
      <c r="UW93" s="334"/>
      <c r="UX93" s="334"/>
      <c r="UY93" s="334"/>
      <c r="UZ93" s="334"/>
      <c r="VA93" s="334"/>
      <c r="VB93" s="334"/>
      <c r="VC93" s="334"/>
      <c r="VD93" s="334"/>
      <c r="VE93" s="334"/>
      <c r="VF93" s="334"/>
      <c r="VG93" s="334"/>
      <c r="VH93" s="334"/>
      <c r="VI93" s="334"/>
      <c r="VJ93" s="334"/>
      <c r="VK93" s="334"/>
      <c r="VL93" s="334"/>
      <c r="VM93" s="334"/>
      <c r="VN93" s="334"/>
      <c r="VO93" s="334"/>
      <c r="VP93" s="334"/>
      <c r="VQ93" s="334"/>
      <c r="VR93" s="334"/>
      <c r="VS93" s="334"/>
      <c r="VT93" s="334"/>
      <c r="VU93" s="334"/>
      <c r="VV93" s="334"/>
      <c r="VW93" s="334"/>
      <c r="VX93" s="334"/>
      <c r="VY93" s="334"/>
      <c r="VZ93" s="334"/>
      <c r="WA93" s="334"/>
      <c r="WB93" s="334"/>
      <c r="WC93" s="334"/>
      <c r="WD93" s="334"/>
      <c r="WE93" s="334"/>
      <c r="WF93" s="334"/>
      <c r="WG93" s="334"/>
      <c r="WH93" s="334"/>
      <c r="WI93" s="334"/>
      <c r="WJ93" s="334"/>
      <c r="WK93" s="334"/>
      <c r="WL93" s="334"/>
      <c r="WM93" s="334"/>
      <c r="WN93" s="334"/>
      <c r="WO93" s="334"/>
      <c r="WP93" s="334"/>
      <c r="WQ93" s="334"/>
      <c r="WR93" s="334"/>
      <c r="WS93" s="334"/>
      <c r="WT93" s="334"/>
      <c r="WU93" s="334"/>
      <c r="WV93" s="334"/>
      <c r="WW93" s="334"/>
      <c r="WX93" s="334"/>
      <c r="WY93" s="334"/>
      <c r="WZ93" s="334"/>
      <c r="XA93" s="334"/>
      <c r="XB93" s="334"/>
      <c r="XC93" s="334"/>
      <c r="XD93" s="334"/>
      <c r="XE93" s="334"/>
      <c r="XF93" s="334"/>
      <c r="XG93" s="334"/>
      <c r="XH93" s="334"/>
      <c r="XI93" s="334"/>
      <c r="XJ93" s="334"/>
      <c r="XK93" s="334"/>
      <c r="XL93" s="334"/>
      <c r="XM93" s="334"/>
      <c r="XN93" s="334"/>
      <c r="XO93" s="334"/>
      <c r="XP93" s="334"/>
      <c r="XQ93" s="334"/>
      <c r="XR93" s="334"/>
      <c r="XS93" s="334"/>
      <c r="XT93" s="334"/>
      <c r="XU93" s="334"/>
      <c r="XV93" s="334"/>
      <c r="XW93" s="334"/>
      <c r="XX93" s="334"/>
      <c r="XY93" s="334"/>
      <c r="XZ93" s="334"/>
      <c r="YA93" s="334"/>
      <c r="YB93" s="334"/>
      <c r="YC93" s="334"/>
      <c r="YD93" s="334"/>
      <c r="YE93" s="334"/>
      <c r="YF93" s="334"/>
      <c r="YG93" s="334"/>
      <c r="YH93" s="334"/>
      <c r="YI93" s="334"/>
      <c r="YJ93" s="334"/>
      <c r="YK93" s="334"/>
      <c r="YL93" s="334"/>
      <c r="YM93" s="334"/>
      <c r="YN93" s="334"/>
      <c r="YO93" s="334"/>
      <c r="YP93" s="334"/>
      <c r="YQ93" s="334"/>
      <c r="YR93" s="334"/>
      <c r="YS93" s="334"/>
      <c r="YT93" s="334"/>
      <c r="YU93" s="334"/>
      <c r="YV93" s="334"/>
      <c r="YW93" s="334"/>
      <c r="YX93" s="334"/>
      <c r="YY93" s="334"/>
      <c r="YZ93" s="334"/>
      <c r="ZA93" s="334"/>
      <c r="ZB93" s="334"/>
      <c r="ZC93" s="334"/>
      <c r="ZD93" s="334"/>
      <c r="ZE93" s="334"/>
      <c r="ZF93" s="334"/>
      <c r="ZG93" s="334"/>
      <c r="ZH93" s="334"/>
      <c r="ZI93" s="334"/>
      <c r="ZJ93" s="334"/>
      <c r="ZK93" s="334"/>
      <c r="ZL93" s="334"/>
      <c r="ZM93" s="334"/>
      <c r="ZN93" s="334"/>
      <c r="ZO93" s="334"/>
      <c r="ZP93" s="334"/>
      <c r="ZQ93" s="334"/>
      <c r="ZR93" s="334"/>
      <c r="ZS93" s="334"/>
      <c r="ZT93" s="334"/>
      <c r="ZU93" s="334"/>
      <c r="ZV93" s="334"/>
      <c r="ZW93" s="334"/>
      <c r="ZX93" s="334"/>
      <c r="ZY93" s="334"/>
      <c r="ZZ93" s="334"/>
      <c r="AAA93" s="334"/>
      <c r="AAB93" s="334"/>
      <c r="AAC93" s="334"/>
      <c r="AAD93" s="334"/>
      <c r="AAE93" s="334"/>
      <c r="AAF93" s="334"/>
      <c r="AAG93" s="334"/>
      <c r="AAH93" s="334"/>
      <c r="AAI93" s="334"/>
      <c r="AAJ93" s="334"/>
      <c r="AAK93" s="334"/>
      <c r="AAL93" s="334"/>
      <c r="AAM93" s="334"/>
      <c r="AAN93" s="334"/>
      <c r="AAO93" s="334"/>
      <c r="AAP93" s="334"/>
      <c r="AAQ93" s="334"/>
      <c r="AAR93" s="334"/>
      <c r="AAS93" s="334"/>
      <c r="AAT93" s="334"/>
      <c r="AAU93" s="334"/>
      <c r="AAV93" s="334"/>
      <c r="AAW93" s="334"/>
      <c r="AAX93" s="334"/>
      <c r="AAY93" s="334"/>
      <c r="AAZ93" s="334"/>
      <c r="ABA93" s="334"/>
      <c r="ABB93" s="334"/>
      <c r="ABC93" s="334"/>
      <c r="ABD93" s="334"/>
      <c r="ABE93" s="334"/>
      <c r="ABF93" s="334"/>
      <c r="ABG93" s="334"/>
      <c r="ABH93" s="334"/>
      <c r="ABI93" s="334"/>
      <c r="ABJ93" s="334"/>
      <c r="ABK93" s="334"/>
      <c r="ABL93" s="334"/>
      <c r="ABM93" s="334"/>
      <c r="ABN93" s="334"/>
      <c r="ABO93" s="334"/>
      <c r="ABP93" s="334"/>
      <c r="ABQ93" s="334"/>
      <c r="ABR93" s="334"/>
      <c r="ABS93" s="334"/>
      <c r="ABT93" s="334"/>
      <c r="ABU93" s="334"/>
      <c r="ABV93" s="334"/>
      <c r="ABW93" s="334"/>
      <c r="ABX93" s="334"/>
      <c r="ABY93" s="334"/>
      <c r="ABZ93" s="334"/>
      <c r="ACA93" s="334"/>
      <c r="ACB93" s="334"/>
      <c r="ACC93" s="334"/>
      <c r="ACD93" s="334"/>
      <c r="ACE93" s="334"/>
      <c r="ACF93" s="334"/>
      <c r="ACG93" s="334"/>
      <c r="ACH93" s="334"/>
      <c r="ACI93" s="334"/>
      <c r="ACJ93" s="334"/>
      <c r="ACK93" s="334"/>
      <c r="ACL93" s="334"/>
      <c r="ACM93" s="334"/>
      <c r="ACN93" s="334"/>
      <c r="ACO93" s="334"/>
      <c r="ACP93" s="334"/>
      <c r="ACQ93" s="334"/>
    </row>
    <row r="94" spans="1:877" x14ac:dyDescent="0.2">
      <c r="A94" s="15" t="s">
        <v>166</v>
      </c>
      <c r="B94" s="333">
        <f>+'BUDGET DATA ENTRY'!B49</f>
        <v>95</v>
      </c>
      <c r="C94" s="287">
        <f>+'BUDGET DATA ENTRY'!C49</f>
        <v>95</v>
      </c>
      <c r="D94" s="287">
        <f>+'BUDGET DATA ENTRY'!D49</f>
        <v>95</v>
      </c>
      <c r="E94" s="287">
        <f>+'BUDGET DATA ENTRY'!E49</f>
        <v>95</v>
      </c>
      <c r="F94" s="287">
        <f>+'BUDGET DATA ENTRY'!F49</f>
        <v>95</v>
      </c>
      <c r="G94" s="287">
        <f>+'BUDGET DATA ENTRY'!G49</f>
        <v>95</v>
      </c>
      <c r="H94" s="287">
        <f>+'BUDGET DATA ENTRY'!H49</f>
        <v>95</v>
      </c>
      <c r="I94" s="287">
        <f>+'BUDGET DATA ENTRY'!I49</f>
        <v>95</v>
      </c>
      <c r="J94" s="287">
        <f>+'BUDGET DATA ENTRY'!J49</f>
        <v>95</v>
      </c>
      <c r="K94" s="287">
        <f>+'BUDGET DATA ENTRY'!K49</f>
        <v>95</v>
      </c>
      <c r="L94" s="287">
        <f>+'BUDGET DATA ENTRY'!L49</f>
        <v>95</v>
      </c>
      <c r="M94" s="345">
        <f>+'BUDGET DATA ENTRY'!M49</f>
        <v>95</v>
      </c>
      <c r="N94" s="287">
        <f>+AVERAGE(B94:D94)</f>
        <v>95</v>
      </c>
      <c r="O94" s="287">
        <f>+AVERAGE(E94:G94)</f>
        <v>95</v>
      </c>
      <c r="P94" s="287">
        <f>+AVERAGE(H94:J94)</f>
        <v>95</v>
      </c>
      <c r="Q94" s="345">
        <f>+AVERAGE(K94:M94)</f>
        <v>95</v>
      </c>
      <c r="R94" s="333">
        <f>+B94</f>
        <v>95</v>
      </c>
      <c r="S94" s="287">
        <f t="shared" si="3263"/>
        <v>95</v>
      </c>
      <c r="T94" s="287">
        <f t="shared" si="3263"/>
        <v>95</v>
      </c>
      <c r="U94" s="287">
        <f t="shared" si="3263"/>
        <v>95</v>
      </c>
      <c r="V94" s="287">
        <f t="shared" si="3263"/>
        <v>95</v>
      </c>
      <c r="W94" s="287">
        <f t="shared" si="3263"/>
        <v>95</v>
      </c>
      <c r="X94" s="287">
        <f t="shared" si="3263"/>
        <v>95</v>
      </c>
      <c r="Y94" s="287">
        <f t="shared" si="3263"/>
        <v>95</v>
      </c>
      <c r="Z94" s="287">
        <f t="shared" si="3263"/>
        <v>95</v>
      </c>
      <c r="AA94" s="287">
        <f t="shared" si="3263"/>
        <v>95</v>
      </c>
      <c r="AB94" s="287">
        <f t="shared" si="3263"/>
        <v>95</v>
      </c>
      <c r="AC94" s="345">
        <f t="shared" si="3263"/>
        <v>95</v>
      </c>
      <c r="AD94" s="335">
        <f>+B94</f>
        <v>95</v>
      </c>
      <c r="AE94" s="334">
        <f t="shared" si="3264"/>
        <v>95</v>
      </c>
      <c r="AF94" s="334">
        <f t="shared" si="3264"/>
        <v>95</v>
      </c>
      <c r="AG94" s="334">
        <f t="shared" si="3264"/>
        <v>95</v>
      </c>
      <c r="AH94" s="334">
        <f t="shared" si="3264"/>
        <v>95</v>
      </c>
      <c r="AI94" s="334">
        <f t="shared" si="3264"/>
        <v>95</v>
      </c>
      <c r="AJ94" s="334">
        <f t="shared" si="3264"/>
        <v>95</v>
      </c>
      <c r="AK94" s="334">
        <f t="shared" si="3264"/>
        <v>95</v>
      </c>
      <c r="AL94" s="334">
        <f t="shared" si="3264"/>
        <v>95</v>
      </c>
      <c r="AM94" s="334">
        <f t="shared" si="3264"/>
        <v>95</v>
      </c>
      <c r="AN94" s="334">
        <f t="shared" si="3264"/>
        <v>95</v>
      </c>
      <c r="AO94" s="344">
        <f t="shared" si="3264"/>
        <v>95</v>
      </c>
      <c r="AP94" s="335">
        <f>+$AD$94</f>
        <v>95</v>
      </c>
      <c r="AQ94" s="334">
        <f t="shared" ref="AQ94:BN94" si="3277">+$AD$94</f>
        <v>95</v>
      </c>
      <c r="AR94" s="334">
        <f t="shared" si="3277"/>
        <v>95</v>
      </c>
      <c r="AS94" s="334">
        <f t="shared" si="3277"/>
        <v>95</v>
      </c>
      <c r="AT94" s="334">
        <f t="shared" si="3277"/>
        <v>95</v>
      </c>
      <c r="AU94" s="334">
        <f t="shared" si="3277"/>
        <v>95</v>
      </c>
      <c r="AV94" s="334">
        <f t="shared" si="3277"/>
        <v>95</v>
      </c>
      <c r="AW94" s="334">
        <f t="shared" si="3277"/>
        <v>95</v>
      </c>
      <c r="AX94" s="334">
        <f t="shared" si="3277"/>
        <v>95</v>
      </c>
      <c r="AY94" s="334">
        <f t="shared" si="3277"/>
        <v>95</v>
      </c>
      <c r="AZ94" s="334">
        <f t="shared" si="3277"/>
        <v>95</v>
      </c>
      <c r="BA94" s="334">
        <f t="shared" si="3277"/>
        <v>95</v>
      </c>
      <c r="BB94" s="334">
        <f t="shared" si="3277"/>
        <v>95</v>
      </c>
      <c r="BC94" s="334">
        <f t="shared" si="3277"/>
        <v>95</v>
      </c>
      <c r="BD94" s="334">
        <f t="shared" si="3277"/>
        <v>95</v>
      </c>
      <c r="BE94" s="334">
        <f t="shared" si="3277"/>
        <v>95</v>
      </c>
      <c r="BF94" s="334">
        <f t="shared" si="3277"/>
        <v>95</v>
      </c>
      <c r="BG94" s="334">
        <f t="shared" si="3277"/>
        <v>95</v>
      </c>
      <c r="BH94" s="334">
        <f t="shared" si="3277"/>
        <v>95</v>
      </c>
      <c r="BI94" s="334">
        <f t="shared" si="3277"/>
        <v>95</v>
      </c>
      <c r="BJ94" s="334">
        <f t="shared" si="3277"/>
        <v>95</v>
      </c>
      <c r="BK94" s="334">
        <f t="shared" si="3277"/>
        <v>95</v>
      </c>
      <c r="BL94" s="334">
        <f t="shared" si="3277"/>
        <v>95</v>
      </c>
      <c r="BM94" s="334">
        <f t="shared" si="3277"/>
        <v>95</v>
      </c>
      <c r="BN94" s="344">
        <f t="shared" si="3277"/>
        <v>95</v>
      </c>
      <c r="BO94" s="335">
        <f t="shared" ref="BO94:CS94" si="3278">+$AE$94</f>
        <v>95</v>
      </c>
      <c r="BP94" s="334">
        <f t="shared" si="3278"/>
        <v>95</v>
      </c>
      <c r="BQ94" s="334">
        <f t="shared" si="3278"/>
        <v>95</v>
      </c>
      <c r="BR94" s="334">
        <f t="shared" si="3278"/>
        <v>95</v>
      </c>
      <c r="BS94" s="334">
        <f t="shared" si="3278"/>
        <v>95</v>
      </c>
      <c r="BT94" s="334">
        <f t="shared" si="3278"/>
        <v>95</v>
      </c>
      <c r="BU94" s="334">
        <f t="shared" si="3278"/>
        <v>95</v>
      </c>
      <c r="BV94" s="334">
        <f t="shared" si="3278"/>
        <v>95</v>
      </c>
      <c r="BW94" s="334">
        <f t="shared" si="3278"/>
        <v>95</v>
      </c>
      <c r="BX94" s="334">
        <f t="shared" si="3278"/>
        <v>95</v>
      </c>
      <c r="BY94" s="334">
        <f t="shared" si="3278"/>
        <v>95</v>
      </c>
      <c r="BZ94" s="334">
        <f t="shared" si="3278"/>
        <v>95</v>
      </c>
      <c r="CA94" s="334">
        <f t="shared" si="3278"/>
        <v>95</v>
      </c>
      <c r="CB94" s="334">
        <f t="shared" si="3278"/>
        <v>95</v>
      </c>
      <c r="CC94" s="334">
        <f t="shared" si="3278"/>
        <v>95</v>
      </c>
      <c r="CD94" s="334">
        <f t="shared" si="3278"/>
        <v>95</v>
      </c>
      <c r="CE94" s="334">
        <f t="shared" si="3278"/>
        <v>95</v>
      </c>
      <c r="CF94" s="334">
        <f t="shared" si="3278"/>
        <v>95</v>
      </c>
      <c r="CG94" s="334">
        <f t="shared" si="3278"/>
        <v>95</v>
      </c>
      <c r="CH94" s="334">
        <f t="shared" si="3278"/>
        <v>95</v>
      </c>
      <c r="CI94" s="334">
        <f t="shared" si="3278"/>
        <v>95</v>
      </c>
      <c r="CJ94" s="334">
        <f t="shared" si="3278"/>
        <v>95</v>
      </c>
      <c r="CK94" s="334">
        <f t="shared" si="3278"/>
        <v>95</v>
      </c>
      <c r="CL94" s="334">
        <f t="shared" si="3278"/>
        <v>95</v>
      </c>
      <c r="CM94" s="334">
        <f t="shared" si="3278"/>
        <v>95</v>
      </c>
      <c r="CN94" s="334">
        <f t="shared" si="3278"/>
        <v>95</v>
      </c>
      <c r="CO94" s="334">
        <f t="shared" si="3278"/>
        <v>95</v>
      </c>
      <c r="CP94" s="334">
        <f t="shared" si="3278"/>
        <v>95</v>
      </c>
      <c r="CQ94" s="334">
        <f t="shared" si="3278"/>
        <v>95</v>
      </c>
      <c r="CR94" s="334">
        <f t="shared" si="3278"/>
        <v>95</v>
      </c>
      <c r="CS94" s="334">
        <f t="shared" si="3278"/>
        <v>95</v>
      </c>
      <c r="CT94" s="335">
        <f t="shared" ref="CT94:DU94" si="3279">+$AF$94</f>
        <v>95</v>
      </c>
      <c r="CU94" s="334">
        <f t="shared" si="3279"/>
        <v>95</v>
      </c>
      <c r="CV94" s="334">
        <f t="shared" si="3279"/>
        <v>95</v>
      </c>
      <c r="CW94" s="334">
        <f t="shared" si="3279"/>
        <v>95</v>
      </c>
      <c r="CX94" s="334">
        <f t="shared" si="3279"/>
        <v>95</v>
      </c>
      <c r="CY94" s="334">
        <f t="shared" si="3279"/>
        <v>95</v>
      </c>
      <c r="CZ94" s="334">
        <f t="shared" si="3279"/>
        <v>95</v>
      </c>
      <c r="DA94" s="334">
        <f t="shared" si="3279"/>
        <v>95</v>
      </c>
      <c r="DB94" s="334">
        <f t="shared" si="3279"/>
        <v>95</v>
      </c>
      <c r="DC94" s="334">
        <f t="shared" si="3279"/>
        <v>95</v>
      </c>
      <c r="DD94" s="334">
        <f t="shared" si="3279"/>
        <v>95</v>
      </c>
      <c r="DE94" s="334">
        <f t="shared" si="3279"/>
        <v>95</v>
      </c>
      <c r="DF94" s="334">
        <f t="shared" si="3279"/>
        <v>95</v>
      </c>
      <c r="DG94" s="334">
        <f t="shared" si="3279"/>
        <v>95</v>
      </c>
      <c r="DH94" s="334">
        <f t="shared" si="3279"/>
        <v>95</v>
      </c>
      <c r="DI94" s="334">
        <f t="shared" si="3279"/>
        <v>95</v>
      </c>
      <c r="DJ94" s="334">
        <f t="shared" si="3279"/>
        <v>95</v>
      </c>
      <c r="DK94" s="334">
        <f t="shared" si="3279"/>
        <v>95</v>
      </c>
      <c r="DL94" s="334">
        <f t="shared" si="3279"/>
        <v>95</v>
      </c>
      <c r="DM94" s="334">
        <f t="shared" si="3279"/>
        <v>95</v>
      </c>
      <c r="DN94" s="334">
        <f t="shared" si="3279"/>
        <v>95</v>
      </c>
      <c r="DO94" s="334">
        <f t="shared" si="3279"/>
        <v>95</v>
      </c>
      <c r="DP94" s="334">
        <f t="shared" si="3279"/>
        <v>95</v>
      </c>
      <c r="DQ94" s="334">
        <f t="shared" si="3279"/>
        <v>95</v>
      </c>
      <c r="DR94" s="334">
        <f t="shared" si="3279"/>
        <v>95</v>
      </c>
      <c r="DS94" s="334">
        <f t="shared" si="3279"/>
        <v>95</v>
      </c>
      <c r="DT94" s="334">
        <f t="shared" si="3279"/>
        <v>95</v>
      </c>
      <c r="DU94" s="334">
        <f t="shared" si="3279"/>
        <v>95</v>
      </c>
      <c r="DV94" s="335">
        <f t="shared" ref="DV94:EZ94" si="3280">+$AG$94</f>
        <v>95</v>
      </c>
      <c r="DW94" s="334">
        <f t="shared" si="3280"/>
        <v>95</v>
      </c>
      <c r="DX94" s="334">
        <f t="shared" si="3280"/>
        <v>95</v>
      </c>
      <c r="DY94" s="334">
        <f t="shared" si="3280"/>
        <v>95</v>
      </c>
      <c r="DZ94" s="334">
        <f t="shared" si="3280"/>
        <v>95</v>
      </c>
      <c r="EA94" s="334">
        <f t="shared" si="3280"/>
        <v>95</v>
      </c>
      <c r="EB94" s="334">
        <f t="shared" si="3280"/>
        <v>95</v>
      </c>
      <c r="EC94" s="334">
        <f t="shared" si="3280"/>
        <v>95</v>
      </c>
      <c r="ED94" s="334">
        <f t="shared" si="3280"/>
        <v>95</v>
      </c>
      <c r="EE94" s="334">
        <f t="shared" si="3280"/>
        <v>95</v>
      </c>
      <c r="EF94" s="334">
        <f t="shared" si="3280"/>
        <v>95</v>
      </c>
      <c r="EG94" s="334">
        <f t="shared" si="3280"/>
        <v>95</v>
      </c>
      <c r="EH94" s="334">
        <f t="shared" si="3280"/>
        <v>95</v>
      </c>
      <c r="EI94" s="334">
        <f t="shared" si="3280"/>
        <v>95</v>
      </c>
      <c r="EJ94" s="334">
        <f t="shared" si="3280"/>
        <v>95</v>
      </c>
      <c r="EK94" s="334">
        <f t="shared" si="3280"/>
        <v>95</v>
      </c>
      <c r="EL94" s="334">
        <f t="shared" si="3280"/>
        <v>95</v>
      </c>
      <c r="EM94" s="334">
        <f t="shared" si="3280"/>
        <v>95</v>
      </c>
      <c r="EN94" s="334">
        <f t="shared" si="3280"/>
        <v>95</v>
      </c>
      <c r="EO94" s="334">
        <f t="shared" si="3280"/>
        <v>95</v>
      </c>
      <c r="EP94" s="334">
        <f t="shared" si="3280"/>
        <v>95</v>
      </c>
      <c r="EQ94" s="334">
        <f t="shared" si="3280"/>
        <v>95</v>
      </c>
      <c r="ER94" s="334">
        <f t="shared" si="3280"/>
        <v>95</v>
      </c>
      <c r="ES94" s="334">
        <f t="shared" si="3280"/>
        <v>95</v>
      </c>
      <c r="ET94" s="334">
        <f t="shared" si="3280"/>
        <v>95</v>
      </c>
      <c r="EU94" s="334">
        <f t="shared" si="3280"/>
        <v>95</v>
      </c>
      <c r="EV94" s="334">
        <f t="shared" si="3280"/>
        <v>95</v>
      </c>
      <c r="EW94" s="334">
        <f t="shared" si="3280"/>
        <v>95</v>
      </c>
      <c r="EX94" s="334">
        <f t="shared" si="3280"/>
        <v>95</v>
      </c>
      <c r="EY94" s="334">
        <f t="shared" si="3280"/>
        <v>95</v>
      </c>
      <c r="EZ94" s="334">
        <f t="shared" si="3280"/>
        <v>95</v>
      </c>
      <c r="FA94" s="335">
        <f t="shared" ref="FA94:GD94" si="3281">+$AH$94</f>
        <v>95</v>
      </c>
      <c r="FB94" s="334">
        <f t="shared" si="3281"/>
        <v>95</v>
      </c>
      <c r="FC94" s="334">
        <f t="shared" si="3281"/>
        <v>95</v>
      </c>
      <c r="FD94" s="334">
        <f t="shared" si="3281"/>
        <v>95</v>
      </c>
      <c r="FE94" s="334">
        <f t="shared" si="3281"/>
        <v>95</v>
      </c>
      <c r="FF94" s="334">
        <f t="shared" si="3281"/>
        <v>95</v>
      </c>
      <c r="FG94" s="334">
        <f t="shared" si="3281"/>
        <v>95</v>
      </c>
      <c r="FH94" s="334">
        <f t="shared" si="3281"/>
        <v>95</v>
      </c>
      <c r="FI94" s="334">
        <f t="shared" si="3281"/>
        <v>95</v>
      </c>
      <c r="FJ94" s="334">
        <f t="shared" si="3281"/>
        <v>95</v>
      </c>
      <c r="FK94" s="334">
        <f t="shared" si="3281"/>
        <v>95</v>
      </c>
      <c r="FL94" s="334">
        <f t="shared" si="3281"/>
        <v>95</v>
      </c>
      <c r="FM94" s="334">
        <f t="shared" si="3281"/>
        <v>95</v>
      </c>
      <c r="FN94" s="334">
        <f t="shared" si="3281"/>
        <v>95</v>
      </c>
      <c r="FO94" s="334">
        <f t="shared" si="3281"/>
        <v>95</v>
      </c>
      <c r="FP94" s="334">
        <f t="shared" si="3281"/>
        <v>95</v>
      </c>
      <c r="FQ94" s="334">
        <f t="shared" si="3281"/>
        <v>95</v>
      </c>
      <c r="FR94" s="334">
        <f t="shared" si="3281"/>
        <v>95</v>
      </c>
      <c r="FS94" s="334">
        <f t="shared" si="3281"/>
        <v>95</v>
      </c>
      <c r="FT94" s="334">
        <f t="shared" si="3281"/>
        <v>95</v>
      </c>
      <c r="FU94" s="334">
        <f t="shared" si="3281"/>
        <v>95</v>
      </c>
      <c r="FV94" s="334">
        <f t="shared" si="3281"/>
        <v>95</v>
      </c>
      <c r="FW94" s="334">
        <f t="shared" si="3281"/>
        <v>95</v>
      </c>
      <c r="FX94" s="334">
        <f t="shared" si="3281"/>
        <v>95</v>
      </c>
      <c r="FY94" s="334">
        <f t="shared" si="3281"/>
        <v>95</v>
      </c>
      <c r="FZ94" s="334">
        <f t="shared" si="3281"/>
        <v>95</v>
      </c>
      <c r="GA94" s="334">
        <f t="shared" si="3281"/>
        <v>95</v>
      </c>
      <c r="GB94" s="334">
        <f t="shared" si="3281"/>
        <v>95</v>
      </c>
      <c r="GC94" s="334">
        <f t="shared" si="3281"/>
        <v>95</v>
      </c>
      <c r="GD94" s="334">
        <f t="shared" si="3281"/>
        <v>95</v>
      </c>
      <c r="GE94" s="335">
        <f t="shared" ref="GE94:HI94" si="3282">+$AI$94</f>
        <v>95</v>
      </c>
      <c r="GF94" s="334">
        <f t="shared" si="3282"/>
        <v>95</v>
      </c>
      <c r="GG94" s="334">
        <f t="shared" si="3282"/>
        <v>95</v>
      </c>
      <c r="GH94" s="334">
        <f t="shared" si="3282"/>
        <v>95</v>
      </c>
      <c r="GI94" s="334">
        <f t="shared" si="3282"/>
        <v>95</v>
      </c>
      <c r="GJ94" s="334">
        <f t="shared" si="3282"/>
        <v>95</v>
      </c>
      <c r="GK94" s="334">
        <f t="shared" si="3282"/>
        <v>95</v>
      </c>
      <c r="GL94" s="334">
        <f t="shared" si="3282"/>
        <v>95</v>
      </c>
      <c r="GM94" s="334">
        <f t="shared" si="3282"/>
        <v>95</v>
      </c>
      <c r="GN94" s="334">
        <f t="shared" si="3282"/>
        <v>95</v>
      </c>
      <c r="GO94" s="334">
        <f t="shared" si="3282"/>
        <v>95</v>
      </c>
      <c r="GP94" s="334">
        <f t="shared" si="3282"/>
        <v>95</v>
      </c>
      <c r="GQ94" s="334">
        <f t="shared" si="3282"/>
        <v>95</v>
      </c>
      <c r="GR94" s="334">
        <f t="shared" si="3282"/>
        <v>95</v>
      </c>
      <c r="GS94" s="334">
        <f t="shared" si="3282"/>
        <v>95</v>
      </c>
      <c r="GT94" s="334">
        <f t="shared" si="3282"/>
        <v>95</v>
      </c>
      <c r="GU94" s="334">
        <f t="shared" si="3282"/>
        <v>95</v>
      </c>
      <c r="GV94" s="334">
        <f t="shared" si="3282"/>
        <v>95</v>
      </c>
      <c r="GW94" s="334">
        <f t="shared" si="3282"/>
        <v>95</v>
      </c>
      <c r="GX94" s="334">
        <f t="shared" si="3282"/>
        <v>95</v>
      </c>
      <c r="GY94" s="334">
        <f t="shared" si="3282"/>
        <v>95</v>
      </c>
      <c r="GZ94" s="334">
        <f t="shared" si="3282"/>
        <v>95</v>
      </c>
      <c r="HA94" s="334">
        <f t="shared" si="3282"/>
        <v>95</v>
      </c>
      <c r="HB94" s="334">
        <f t="shared" si="3282"/>
        <v>95</v>
      </c>
      <c r="HC94" s="334">
        <f t="shared" si="3282"/>
        <v>95</v>
      </c>
      <c r="HD94" s="334">
        <f t="shared" si="3282"/>
        <v>95</v>
      </c>
      <c r="HE94" s="334">
        <f t="shared" si="3282"/>
        <v>95</v>
      </c>
      <c r="HF94" s="334">
        <f t="shared" si="3282"/>
        <v>95</v>
      </c>
      <c r="HG94" s="334">
        <f t="shared" si="3282"/>
        <v>95</v>
      </c>
      <c r="HH94" s="334">
        <f t="shared" si="3282"/>
        <v>95</v>
      </c>
      <c r="HI94" s="344">
        <f t="shared" si="3282"/>
        <v>95</v>
      </c>
      <c r="HJ94" s="335">
        <f t="shared" ref="HJ94:IM94" si="3283">+$AJ$94</f>
        <v>95</v>
      </c>
      <c r="HK94" s="334">
        <f t="shared" si="3283"/>
        <v>95</v>
      </c>
      <c r="HL94" s="334">
        <f t="shared" si="3283"/>
        <v>95</v>
      </c>
      <c r="HM94" s="334">
        <f t="shared" si="3283"/>
        <v>95</v>
      </c>
      <c r="HN94" s="334">
        <f t="shared" si="3283"/>
        <v>95</v>
      </c>
      <c r="HO94" s="334">
        <f t="shared" si="3283"/>
        <v>95</v>
      </c>
      <c r="HP94" s="334">
        <f t="shared" si="3283"/>
        <v>95</v>
      </c>
      <c r="HQ94" s="334">
        <f t="shared" si="3283"/>
        <v>95</v>
      </c>
      <c r="HR94" s="334">
        <f t="shared" si="3283"/>
        <v>95</v>
      </c>
      <c r="HS94" s="334">
        <f t="shared" si="3283"/>
        <v>95</v>
      </c>
      <c r="HT94" s="334">
        <f t="shared" si="3283"/>
        <v>95</v>
      </c>
      <c r="HU94" s="334">
        <f t="shared" si="3283"/>
        <v>95</v>
      </c>
      <c r="HV94" s="334">
        <f t="shared" si="3283"/>
        <v>95</v>
      </c>
      <c r="HW94" s="334">
        <f t="shared" si="3283"/>
        <v>95</v>
      </c>
      <c r="HX94" s="334">
        <f t="shared" si="3283"/>
        <v>95</v>
      </c>
      <c r="HY94" s="334">
        <f t="shared" si="3283"/>
        <v>95</v>
      </c>
      <c r="HZ94" s="334">
        <f t="shared" si="3283"/>
        <v>95</v>
      </c>
      <c r="IA94" s="334">
        <f t="shared" si="3283"/>
        <v>95</v>
      </c>
      <c r="IB94" s="334">
        <f t="shared" si="3283"/>
        <v>95</v>
      </c>
      <c r="IC94" s="334">
        <f t="shared" si="3283"/>
        <v>95</v>
      </c>
      <c r="ID94" s="334">
        <f t="shared" si="3283"/>
        <v>95</v>
      </c>
      <c r="IE94" s="334">
        <f t="shared" si="3283"/>
        <v>95</v>
      </c>
      <c r="IF94" s="334">
        <f t="shared" si="3283"/>
        <v>95</v>
      </c>
      <c r="IG94" s="334">
        <f t="shared" si="3283"/>
        <v>95</v>
      </c>
      <c r="IH94" s="334">
        <f t="shared" si="3283"/>
        <v>95</v>
      </c>
      <c r="II94" s="334">
        <f t="shared" si="3283"/>
        <v>95</v>
      </c>
      <c r="IJ94" s="334">
        <f t="shared" si="3283"/>
        <v>95</v>
      </c>
      <c r="IK94" s="334">
        <f t="shared" si="3283"/>
        <v>95</v>
      </c>
      <c r="IL94" s="334">
        <f t="shared" si="3283"/>
        <v>95</v>
      </c>
      <c r="IM94" s="334">
        <f t="shared" si="3283"/>
        <v>95</v>
      </c>
      <c r="IN94" s="335">
        <f t="shared" ref="IN94:JR94" si="3284">+$AK$94</f>
        <v>95</v>
      </c>
      <c r="IO94" s="334">
        <f t="shared" si="3284"/>
        <v>95</v>
      </c>
      <c r="IP94" s="334">
        <f t="shared" si="3284"/>
        <v>95</v>
      </c>
      <c r="IQ94" s="334">
        <f t="shared" si="3284"/>
        <v>95</v>
      </c>
      <c r="IR94" s="334">
        <f t="shared" si="3284"/>
        <v>95</v>
      </c>
      <c r="IS94" s="334">
        <f t="shared" si="3284"/>
        <v>95</v>
      </c>
      <c r="IT94" s="334">
        <f t="shared" si="3284"/>
        <v>95</v>
      </c>
      <c r="IU94" s="334">
        <f t="shared" si="3284"/>
        <v>95</v>
      </c>
      <c r="IV94" s="334">
        <f t="shared" si="3284"/>
        <v>95</v>
      </c>
      <c r="IW94" s="334">
        <f t="shared" si="3284"/>
        <v>95</v>
      </c>
      <c r="IX94" s="334">
        <f t="shared" si="3284"/>
        <v>95</v>
      </c>
      <c r="IY94" s="334">
        <f t="shared" si="3284"/>
        <v>95</v>
      </c>
      <c r="IZ94" s="334">
        <f t="shared" si="3284"/>
        <v>95</v>
      </c>
      <c r="JA94" s="334">
        <f t="shared" si="3284"/>
        <v>95</v>
      </c>
      <c r="JB94" s="334">
        <f t="shared" si="3284"/>
        <v>95</v>
      </c>
      <c r="JC94" s="334">
        <f t="shared" si="3284"/>
        <v>95</v>
      </c>
      <c r="JD94" s="334">
        <f t="shared" si="3284"/>
        <v>95</v>
      </c>
      <c r="JE94" s="334">
        <f t="shared" si="3284"/>
        <v>95</v>
      </c>
      <c r="JF94" s="334">
        <f t="shared" si="3284"/>
        <v>95</v>
      </c>
      <c r="JG94" s="334">
        <f t="shared" si="3284"/>
        <v>95</v>
      </c>
      <c r="JH94" s="334">
        <f t="shared" si="3284"/>
        <v>95</v>
      </c>
      <c r="JI94" s="334">
        <f t="shared" si="3284"/>
        <v>95</v>
      </c>
      <c r="JJ94" s="334">
        <f t="shared" si="3284"/>
        <v>95</v>
      </c>
      <c r="JK94" s="334">
        <f t="shared" si="3284"/>
        <v>95</v>
      </c>
      <c r="JL94" s="334">
        <f t="shared" si="3284"/>
        <v>95</v>
      </c>
      <c r="JM94" s="334">
        <f t="shared" si="3284"/>
        <v>95</v>
      </c>
      <c r="JN94" s="334">
        <f t="shared" si="3284"/>
        <v>95</v>
      </c>
      <c r="JO94" s="334">
        <f t="shared" si="3284"/>
        <v>95</v>
      </c>
      <c r="JP94" s="334">
        <f t="shared" si="3284"/>
        <v>95</v>
      </c>
      <c r="JQ94" s="334">
        <f t="shared" si="3284"/>
        <v>95</v>
      </c>
      <c r="JR94" s="344">
        <f t="shared" si="3284"/>
        <v>95</v>
      </c>
      <c r="JS94" s="335">
        <f t="shared" ref="JS94:KW94" si="3285">+$AL$94</f>
        <v>95</v>
      </c>
      <c r="JT94" s="334">
        <f t="shared" si="3285"/>
        <v>95</v>
      </c>
      <c r="JU94" s="334">
        <f t="shared" si="3285"/>
        <v>95</v>
      </c>
      <c r="JV94" s="334">
        <f t="shared" si="3285"/>
        <v>95</v>
      </c>
      <c r="JW94" s="334">
        <f t="shared" si="3285"/>
        <v>95</v>
      </c>
      <c r="JX94" s="334">
        <f t="shared" si="3285"/>
        <v>95</v>
      </c>
      <c r="JY94" s="334">
        <f t="shared" si="3285"/>
        <v>95</v>
      </c>
      <c r="JZ94" s="334">
        <f t="shared" si="3285"/>
        <v>95</v>
      </c>
      <c r="KA94" s="334">
        <f t="shared" si="3285"/>
        <v>95</v>
      </c>
      <c r="KB94" s="334">
        <f t="shared" si="3285"/>
        <v>95</v>
      </c>
      <c r="KC94" s="334">
        <f t="shared" si="3285"/>
        <v>95</v>
      </c>
      <c r="KD94" s="334">
        <f t="shared" si="3285"/>
        <v>95</v>
      </c>
      <c r="KE94" s="334">
        <f t="shared" si="3285"/>
        <v>95</v>
      </c>
      <c r="KF94" s="334">
        <f t="shared" si="3285"/>
        <v>95</v>
      </c>
      <c r="KG94" s="334">
        <f t="shared" si="3285"/>
        <v>95</v>
      </c>
      <c r="KH94" s="334">
        <f t="shared" si="3285"/>
        <v>95</v>
      </c>
      <c r="KI94" s="334">
        <f t="shared" si="3285"/>
        <v>95</v>
      </c>
      <c r="KJ94" s="334">
        <f t="shared" si="3285"/>
        <v>95</v>
      </c>
      <c r="KK94" s="334">
        <f t="shared" si="3285"/>
        <v>95</v>
      </c>
      <c r="KL94" s="334">
        <f t="shared" si="3285"/>
        <v>95</v>
      </c>
      <c r="KM94" s="334">
        <f t="shared" si="3285"/>
        <v>95</v>
      </c>
      <c r="KN94" s="334">
        <f t="shared" si="3285"/>
        <v>95</v>
      </c>
      <c r="KO94" s="334">
        <f t="shared" si="3285"/>
        <v>95</v>
      </c>
      <c r="KP94" s="334">
        <f t="shared" si="3285"/>
        <v>95</v>
      </c>
      <c r="KQ94" s="334">
        <f t="shared" si="3285"/>
        <v>95</v>
      </c>
      <c r="KR94" s="334">
        <f t="shared" si="3285"/>
        <v>95</v>
      </c>
      <c r="KS94" s="334">
        <f t="shared" si="3285"/>
        <v>95</v>
      </c>
      <c r="KT94" s="334">
        <f t="shared" si="3285"/>
        <v>95</v>
      </c>
      <c r="KU94" s="334">
        <f t="shared" si="3285"/>
        <v>95</v>
      </c>
      <c r="KV94" s="334">
        <f t="shared" si="3285"/>
        <v>95</v>
      </c>
      <c r="KW94" s="344">
        <f t="shared" si="3285"/>
        <v>95</v>
      </c>
      <c r="KX94" s="335">
        <f t="shared" ref="KX94:MA94" si="3286">+$AM$94</f>
        <v>95</v>
      </c>
      <c r="KY94" s="334">
        <f t="shared" si="3286"/>
        <v>95</v>
      </c>
      <c r="KZ94" s="334">
        <f t="shared" si="3286"/>
        <v>95</v>
      </c>
      <c r="LA94" s="334">
        <f t="shared" si="3286"/>
        <v>95</v>
      </c>
      <c r="LB94" s="334">
        <f t="shared" si="3286"/>
        <v>95</v>
      </c>
      <c r="LC94" s="334">
        <f t="shared" si="3286"/>
        <v>95</v>
      </c>
      <c r="LD94" s="334">
        <f t="shared" si="3286"/>
        <v>95</v>
      </c>
      <c r="LE94" s="334">
        <f t="shared" si="3286"/>
        <v>95</v>
      </c>
      <c r="LF94" s="334">
        <f t="shared" si="3286"/>
        <v>95</v>
      </c>
      <c r="LG94" s="334">
        <f t="shared" si="3286"/>
        <v>95</v>
      </c>
      <c r="LH94" s="334">
        <f t="shared" si="3286"/>
        <v>95</v>
      </c>
      <c r="LI94" s="334">
        <f t="shared" si="3286"/>
        <v>95</v>
      </c>
      <c r="LJ94" s="334">
        <f t="shared" si="3286"/>
        <v>95</v>
      </c>
      <c r="LK94" s="334">
        <f t="shared" si="3286"/>
        <v>95</v>
      </c>
      <c r="LL94" s="334">
        <f t="shared" si="3286"/>
        <v>95</v>
      </c>
      <c r="LM94" s="334">
        <f t="shared" si="3286"/>
        <v>95</v>
      </c>
      <c r="LN94" s="334">
        <f t="shared" si="3286"/>
        <v>95</v>
      </c>
      <c r="LO94" s="334">
        <f t="shared" si="3286"/>
        <v>95</v>
      </c>
      <c r="LP94" s="334">
        <f t="shared" si="3286"/>
        <v>95</v>
      </c>
      <c r="LQ94" s="334">
        <f t="shared" si="3286"/>
        <v>95</v>
      </c>
      <c r="LR94" s="334">
        <f t="shared" si="3286"/>
        <v>95</v>
      </c>
      <c r="LS94" s="334">
        <f t="shared" si="3286"/>
        <v>95</v>
      </c>
      <c r="LT94" s="334">
        <f t="shared" si="3286"/>
        <v>95</v>
      </c>
      <c r="LU94" s="334">
        <f t="shared" si="3286"/>
        <v>95</v>
      </c>
      <c r="LV94" s="334">
        <f t="shared" si="3286"/>
        <v>95</v>
      </c>
      <c r="LW94" s="334">
        <f t="shared" si="3286"/>
        <v>95</v>
      </c>
      <c r="LX94" s="334">
        <f t="shared" si="3286"/>
        <v>95</v>
      </c>
      <c r="LY94" s="334">
        <f t="shared" si="3286"/>
        <v>95</v>
      </c>
      <c r="LZ94" s="334">
        <f t="shared" si="3286"/>
        <v>95</v>
      </c>
      <c r="MA94" s="334">
        <f t="shared" si="3286"/>
        <v>95</v>
      </c>
      <c r="MB94" s="335">
        <f t="shared" ref="MB94:NF94" si="3287">+$AN$94</f>
        <v>95</v>
      </c>
      <c r="MC94" s="334">
        <f t="shared" si="3287"/>
        <v>95</v>
      </c>
      <c r="MD94" s="334">
        <f t="shared" si="3287"/>
        <v>95</v>
      </c>
      <c r="ME94" s="334">
        <f t="shared" si="3287"/>
        <v>95</v>
      </c>
      <c r="MF94" s="334">
        <f t="shared" si="3287"/>
        <v>95</v>
      </c>
      <c r="MG94" s="334">
        <f t="shared" si="3287"/>
        <v>95</v>
      </c>
      <c r="MH94" s="334">
        <f t="shared" si="3287"/>
        <v>95</v>
      </c>
      <c r="MI94" s="334">
        <f t="shared" si="3287"/>
        <v>95</v>
      </c>
      <c r="MJ94" s="334">
        <f t="shared" si="3287"/>
        <v>95</v>
      </c>
      <c r="MK94" s="334">
        <f t="shared" si="3287"/>
        <v>95</v>
      </c>
      <c r="ML94" s="334">
        <f t="shared" si="3287"/>
        <v>95</v>
      </c>
      <c r="MM94" s="334">
        <f t="shared" si="3287"/>
        <v>95</v>
      </c>
      <c r="MN94" s="334">
        <f t="shared" si="3287"/>
        <v>95</v>
      </c>
      <c r="MO94" s="334">
        <f t="shared" si="3287"/>
        <v>95</v>
      </c>
      <c r="MP94" s="334">
        <f t="shared" si="3287"/>
        <v>95</v>
      </c>
      <c r="MQ94" s="334">
        <f t="shared" si="3287"/>
        <v>95</v>
      </c>
      <c r="MR94" s="334">
        <f t="shared" si="3287"/>
        <v>95</v>
      </c>
      <c r="MS94" s="334">
        <f t="shared" si="3287"/>
        <v>95</v>
      </c>
      <c r="MT94" s="334">
        <f t="shared" si="3287"/>
        <v>95</v>
      </c>
      <c r="MU94" s="334">
        <f t="shared" si="3287"/>
        <v>95</v>
      </c>
      <c r="MV94" s="334">
        <f t="shared" si="3287"/>
        <v>95</v>
      </c>
      <c r="MW94" s="334">
        <f t="shared" si="3287"/>
        <v>95</v>
      </c>
      <c r="MX94" s="334">
        <f t="shared" si="3287"/>
        <v>95</v>
      </c>
      <c r="MY94" s="334">
        <f t="shared" si="3287"/>
        <v>95</v>
      </c>
      <c r="MZ94" s="334">
        <f t="shared" si="3287"/>
        <v>95</v>
      </c>
      <c r="NA94" s="334">
        <f t="shared" si="3287"/>
        <v>95</v>
      </c>
      <c r="NB94" s="334">
        <f t="shared" si="3287"/>
        <v>95</v>
      </c>
      <c r="NC94" s="334">
        <f t="shared" si="3287"/>
        <v>95</v>
      </c>
      <c r="ND94" s="334">
        <f t="shared" si="3287"/>
        <v>95</v>
      </c>
      <c r="NE94" s="334">
        <f t="shared" si="3287"/>
        <v>95</v>
      </c>
      <c r="NF94" s="334">
        <f t="shared" si="3287"/>
        <v>95</v>
      </c>
      <c r="NG94" s="335">
        <f t="shared" ref="NG94:OP94" si="3288">+$AO$94</f>
        <v>95</v>
      </c>
      <c r="NH94" s="334">
        <f t="shared" si="3288"/>
        <v>95</v>
      </c>
      <c r="NI94" s="334">
        <f t="shared" si="3288"/>
        <v>95</v>
      </c>
      <c r="NJ94" s="334">
        <f t="shared" si="3288"/>
        <v>95</v>
      </c>
      <c r="NK94" s="334">
        <f t="shared" si="3288"/>
        <v>95</v>
      </c>
      <c r="NL94" s="334">
        <f t="shared" si="3288"/>
        <v>95</v>
      </c>
      <c r="NM94" s="334">
        <f t="shared" si="3288"/>
        <v>95</v>
      </c>
      <c r="NN94" s="334">
        <f t="shared" si="3288"/>
        <v>95</v>
      </c>
      <c r="NO94" s="334">
        <f t="shared" si="3288"/>
        <v>95</v>
      </c>
      <c r="NP94" s="334">
        <f t="shared" si="3288"/>
        <v>95</v>
      </c>
      <c r="NQ94" s="334">
        <f t="shared" si="3288"/>
        <v>95</v>
      </c>
      <c r="NR94" s="334">
        <f t="shared" si="3288"/>
        <v>95</v>
      </c>
      <c r="NS94" s="334">
        <f t="shared" si="3288"/>
        <v>95</v>
      </c>
      <c r="NT94" s="334">
        <f t="shared" si="3288"/>
        <v>95</v>
      </c>
      <c r="NU94" s="334">
        <f t="shared" si="3288"/>
        <v>95</v>
      </c>
      <c r="NV94" s="334">
        <f t="shared" si="3288"/>
        <v>95</v>
      </c>
      <c r="NW94" s="334">
        <f t="shared" si="3288"/>
        <v>95</v>
      </c>
      <c r="NX94" s="334">
        <f t="shared" si="3288"/>
        <v>95</v>
      </c>
      <c r="NY94" s="334">
        <f t="shared" si="3288"/>
        <v>95</v>
      </c>
      <c r="NZ94" s="334">
        <f t="shared" si="3288"/>
        <v>95</v>
      </c>
      <c r="OA94" s="334">
        <f t="shared" si="3288"/>
        <v>95</v>
      </c>
      <c r="OB94" s="334">
        <f t="shared" si="3288"/>
        <v>95</v>
      </c>
      <c r="OC94" s="334">
        <f t="shared" si="3288"/>
        <v>95</v>
      </c>
      <c r="OD94" s="334">
        <f t="shared" si="3288"/>
        <v>95</v>
      </c>
      <c r="OE94" s="334">
        <f t="shared" si="3288"/>
        <v>95</v>
      </c>
      <c r="OF94" s="334">
        <f t="shared" si="3288"/>
        <v>95</v>
      </c>
      <c r="OG94" s="334">
        <f t="shared" si="3288"/>
        <v>95</v>
      </c>
      <c r="OH94" s="334">
        <f t="shared" si="3288"/>
        <v>95</v>
      </c>
      <c r="OI94" s="334">
        <f t="shared" si="3288"/>
        <v>95</v>
      </c>
      <c r="OJ94" s="334">
        <f t="shared" si="3288"/>
        <v>95</v>
      </c>
      <c r="OK94" s="334">
        <f t="shared" si="3288"/>
        <v>95</v>
      </c>
      <c r="OL94" s="334">
        <f t="shared" si="3288"/>
        <v>95</v>
      </c>
      <c r="OM94" s="334">
        <f t="shared" si="3288"/>
        <v>95</v>
      </c>
      <c r="ON94" s="334">
        <f t="shared" si="3288"/>
        <v>95</v>
      </c>
      <c r="OO94" s="334">
        <f t="shared" si="3288"/>
        <v>95</v>
      </c>
      <c r="OP94" s="344">
        <f t="shared" si="3288"/>
        <v>95</v>
      </c>
      <c r="OQ94" s="334"/>
      <c r="OR94" s="334"/>
      <c r="OS94" s="334"/>
      <c r="OT94" s="334"/>
      <c r="OU94" s="334"/>
      <c r="OV94" s="334"/>
      <c r="OW94" s="334"/>
      <c r="OX94" s="334"/>
      <c r="OY94" s="334"/>
      <c r="OZ94" s="334"/>
      <c r="PA94" s="334"/>
      <c r="PB94" s="334"/>
      <c r="PC94" s="334"/>
      <c r="PD94" s="334"/>
      <c r="PE94" s="334"/>
      <c r="PF94" s="334"/>
      <c r="PG94" s="334"/>
      <c r="PH94" s="334"/>
      <c r="PI94" s="334"/>
      <c r="PJ94" s="334"/>
      <c r="PK94" s="334"/>
      <c r="PL94" s="334"/>
      <c r="PM94" s="334"/>
      <c r="PN94" s="334"/>
      <c r="PO94" s="334"/>
      <c r="PP94" s="334"/>
      <c r="PQ94" s="334"/>
      <c r="PR94" s="334"/>
      <c r="PS94" s="334"/>
      <c r="PT94" s="334"/>
      <c r="PU94" s="334"/>
      <c r="PV94" s="334"/>
      <c r="PW94" s="334"/>
      <c r="PX94" s="334"/>
      <c r="PY94" s="334"/>
      <c r="PZ94" s="334"/>
      <c r="QA94" s="334"/>
      <c r="QB94" s="334"/>
      <c r="QC94" s="334"/>
      <c r="QD94" s="334"/>
      <c r="QE94" s="334"/>
      <c r="QF94" s="334"/>
      <c r="QG94" s="334"/>
      <c r="QH94" s="334"/>
      <c r="QI94" s="334"/>
      <c r="QJ94" s="334"/>
      <c r="QK94" s="334"/>
      <c r="QL94" s="334"/>
      <c r="QM94" s="334"/>
      <c r="QN94" s="334"/>
      <c r="QO94" s="334"/>
      <c r="QP94" s="334"/>
      <c r="QQ94" s="334"/>
      <c r="QR94" s="334"/>
      <c r="QS94" s="334"/>
      <c r="QT94" s="334"/>
      <c r="QU94" s="334"/>
      <c r="QV94" s="334"/>
      <c r="QW94" s="334"/>
      <c r="QX94" s="334"/>
      <c r="QY94" s="334"/>
      <c r="QZ94" s="334"/>
      <c r="RA94" s="334"/>
      <c r="RB94" s="334"/>
      <c r="RC94" s="334"/>
      <c r="RD94" s="334"/>
      <c r="RE94" s="334"/>
      <c r="RF94" s="334"/>
      <c r="RG94" s="334"/>
      <c r="RH94" s="334"/>
      <c r="RI94" s="334"/>
      <c r="RJ94" s="334"/>
      <c r="RK94" s="334"/>
      <c r="RL94" s="334"/>
      <c r="RM94" s="334"/>
      <c r="RN94" s="334"/>
      <c r="RO94" s="334"/>
      <c r="RP94" s="334"/>
      <c r="RQ94" s="334"/>
      <c r="RR94" s="334"/>
      <c r="RS94" s="334"/>
      <c r="RT94" s="334"/>
      <c r="RU94" s="334"/>
      <c r="RV94" s="334"/>
      <c r="RW94" s="334"/>
      <c r="RX94" s="334"/>
      <c r="RY94" s="334"/>
      <c r="RZ94" s="334"/>
      <c r="SA94" s="334"/>
      <c r="SB94" s="334"/>
      <c r="SC94" s="334"/>
      <c r="SD94" s="334"/>
      <c r="SE94" s="334"/>
      <c r="SF94" s="334"/>
      <c r="SG94" s="334"/>
      <c r="SH94" s="334"/>
      <c r="SI94" s="334"/>
      <c r="SJ94" s="334"/>
      <c r="SK94" s="334"/>
      <c r="SL94" s="334"/>
      <c r="SM94" s="334"/>
      <c r="SN94" s="334"/>
      <c r="SO94" s="334"/>
      <c r="SP94" s="334"/>
      <c r="SQ94" s="334"/>
      <c r="SR94" s="334"/>
      <c r="SS94" s="334"/>
      <c r="ST94" s="334"/>
      <c r="SU94" s="334"/>
      <c r="SV94" s="334"/>
      <c r="SW94" s="334"/>
      <c r="SX94" s="334"/>
      <c r="SY94" s="334"/>
      <c r="SZ94" s="334"/>
      <c r="TA94" s="334"/>
      <c r="TB94" s="334"/>
      <c r="TC94" s="334"/>
      <c r="TD94" s="334"/>
      <c r="TE94" s="334"/>
      <c r="TF94" s="334"/>
      <c r="TG94" s="334"/>
      <c r="TH94" s="334"/>
      <c r="TI94" s="334"/>
      <c r="TJ94" s="334"/>
      <c r="TK94" s="334"/>
      <c r="TL94" s="334"/>
      <c r="TM94" s="334"/>
      <c r="TN94" s="334"/>
      <c r="TO94" s="334"/>
      <c r="TP94" s="334"/>
      <c r="TQ94" s="334"/>
      <c r="TR94" s="334"/>
      <c r="TS94" s="334"/>
      <c r="TT94" s="334"/>
      <c r="TU94" s="334"/>
      <c r="TV94" s="334"/>
      <c r="TW94" s="334"/>
      <c r="TX94" s="334"/>
      <c r="TY94" s="334"/>
      <c r="TZ94" s="334"/>
      <c r="UA94" s="334"/>
      <c r="UB94" s="334"/>
      <c r="UC94" s="334"/>
      <c r="UD94" s="334"/>
      <c r="UE94" s="334"/>
      <c r="UF94" s="334"/>
      <c r="UG94" s="334"/>
      <c r="UH94" s="334"/>
      <c r="UI94" s="334"/>
      <c r="UJ94" s="334"/>
      <c r="UK94" s="334"/>
      <c r="UL94" s="334"/>
      <c r="UM94" s="334"/>
      <c r="UN94" s="334"/>
      <c r="UO94" s="334"/>
      <c r="UP94" s="334"/>
      <c r="UQ94" s="334"/>
      <c r="UR94" s="334"/>
      <c r="US94" s="334"/>
      <c r="UT94" s="334"/>
      <c r="UU94" s="334"/>
      <c r="UV94" s="334"/>
      <c r="UW94" s="334"/>
      <c r="UX94" s="334"/>
      <c r="UY94" s="334"/>
      <c r="UZ94" s="334"/>
      <c r="VA94" s="334"/>
      <c r="VB94" s="334"/>
      <c r="VC94" s="334"/>
      <c r="VD94" s="334"/>
      <c r="VE94" s="334"/>
      <c r="VF94" s="334"/>
      <c r="VG94" s="334"/>
      <c r="VH94" s="334"/>
      <c r="VI94" s="334"/>
      <c r="VJ94" s="334"/>
      <c r="VK94" s="334"/>
      <c r="VL94" s="334"/>
      <c r="VM94" s="334"/>
      <c r="VN94" s="334"/>
      <c r="VO94" s="334"/>
      <c r="VP94" s="334"/>
      <c r="VQ94" s="334"/>
      <c r="VR94" s="334"/>
      <c r="VS94" s="334"/>
      <c r="VT94" s="334"/>
      <c r="VU94" s="334"/>
      <c r="VV94" s="334"/>
      <c r="VW94" s="334"/>
      <c r="VX94" s="334"/>
      <c r="VY94" s="334"/>
      <c r="VZ94" s="334"/>
      <c r="WA94" s="334"/>
      <c r="WB94" s="334"/>
      <c r="WC94" s="334"/>
      <c r="WD94" s="334"/>
      <c r="WE94" s="334"/>
      <c r="WF94" s="334"/>
      <c r="WG94" s="334"/>
      <c r="WH94" s="334"/>
      <c r="WI94" s="334"/>
      <c r="WJ94" s="334"/>
      <c r="WK94" s="334"/>
      <c r="WL94" s="334"/>
      <c r="WM94" s="334"/>
      <c r="WN94" s="334"/>
      <c r="WO94" s="334"/>
      <c r="WP94" s="334"/>
      <c r="WQ94" s="334"/>
      <c r="WR94" s="334"/>
      <c r="WS94" s="334"/>
      <c r="WT94" s="334"/>
      <c r="WU94" s="334"/>
      <c r="WV94" s="334"/>
      <c r="WW94" s="334"/>
      <c r="WX94" s="334"/>
      <c r="WY94" s="334"/>
      <c r="WZ94" s="334"/>
      <c r="XA94" s="334"/>
      <c r="XB94" s="334"/>
      <c r="XC94" s="334"/>
      <c r="XD94" s="334"/>
      <c r="XE94" s="334"/>
      <c r="XF94" s="334"/>
      <c r="XG94" s="334"/>
      <c r="XH94" s="334"/>
      <c r="XI94" s="334"/>
      <c r="XJ94" s="334"/>
      <c r="XK94" s="334"/>
      <c r="XL94" s="334"/>
      <c r="XM94" s="334"/>
      <c r="XN94" s="334"/>
      <c r="XO94" s="334"/>
      <c r="XP94" s="334"/>
      <c r="XQ94" s="334"/>
      <c r="XR94" s="334"/>
      <c r="XS94" s="334"/>
      <c r="XT94" s="334"/>
      <c r="XU94" s="334"/>
      <c r="XV94" s="334"/>
      <c r="XW94" s="334"/>
      <c r="XX94" s="334"/>
      <c r="XY94" s="334"/>
      <c r="XZ94" s="334"/>
      <c r="YA94" s="334"/>
      <c r="YB94" s="334"/>
      <c r="YC94" s="334"/>
      <c r="YD94" s="334"/>
      <c r="YE94" s="334"/>
      <c r="YF94" s="334"/>
      <c r="YG94" s="334"/>
      <c r="YH94" s="334"/>
      <c r="YI94" s="334"/>
      <c r="YJ94" s="334"/>
      <c r="YK94" s="334"/>
      <c r="YL94" s="334"/>
      <c r="YM94" s="334"/>
      <c r="YN94" s="334"/>
      <c r="YO94" s="334"/>
      <c r="YP94" s="334"/>
      <c r="YQ94" s="334"/>
      <c r="YR94" s="334"/>
      <c r="YS94" s="334"/>
      <c r="YT94" s="334"/>
      <c r="YU94" s="334"/>
      <c r="YV94" s="334"/>
      <c r="YW94" s="334"/>
      <c r="YX94" s="334"/>
      <c r="YY94" s="334"/>
      <c r="YZ94" s="334"/>
      <c r="ZA94" s="334"/>
      <c r="ZB94" s="334"/>
      <c r="ZC94" s="334"/>
      <c r="ZD94" s="334"/>
      <c r="ZE94" s="334"/>
      <c r="ZF94" s="334"/>
      <c r="ZG94" s="334"/>
      <c r="ZH94" s="334"/>
      <c r="ZI94" s="334"/>
      <c r="ZJ94" s="334"/>
      <c r="ZK94" s="334"/>
      <c r="ZL94" s="334"/>
      <c r="ZM94" s="334"/>
      <c r="ZN94" s="334"/>
      <c r="ZO94" s="334"/>
      <c r="ZP94" s="334"/>
      <c r="ZQ94" s="334"/>
      <c r="ZR94" s="334"/>
      <c r="ZS94" s="334"/>
      <c r="ZT94" s="334"/>
      <c r="ZU94" s="334"/>
      <c r="ZV94" s="334"/>
      <c r="ZW94" s="334"/>
      <c r="ZX94" s="334"/>
      <c r="ZY94" s="334"/>
      <c r="ZZ94" s="334"/>
      <c r="AAA94" s="334"/>
      <c r="AAB94" s="334"/>
      <c r="AAC94" s="334"/>
      <c r="AAD94" s="334"/>
      <c r="AAE94" s="334"/>
      <c r="AAF94" s="334"/>
      <c r="AAG94" s="334"/>
      <c r="AAH94" s="334"/>
      <c r="AAI94" s="334"/>
      <c r="AAJ94" s="334"/>
      <c r="AAK94" s="334"/>
      <c r="AAL94" s="334"/>
      <c r="AAM94" s="334"/>
      <c r="AAN94" s="334"/>
      <c r="AAO94" s="334"/>
      <c r="AAP94" s="334"/>
      <c r="AAQ94" s="334"/>
      <c r="AAR94" s="334"/>
      <c r="AAS94" s="334"/>
      <c r="AAT94" s="334"/>
      <c r="AAU94" s="334"/>
      <c r="AAV94" s="334"/>
      <c r="AAW94" s="334"/>
      <c r="AAX94" s="334"/>
      <c r="AAY94" s="334"/>
      <c r="AAZ94" s="334"/>
      <c r="ABA94" s="334"/>
      <c r="ABB94" s="334"/>
      <c r="ABC94" s="334"/>
      <c r="ABD94" s="334"/>
      <c r="ABE94" s="334"/>
      <c r="ABF94" s="334"/>
      <c r="ABG94" s="334"/>
      <c r="ABH94" s="334"/>
      <c r="ABI94" s="334"/>
      <c r="ABJ94" s="334"/>
      <c r="ABK94" s="334"/>
      <c r="ABL94" s="334"/>
      <c r="ABM94" s="334"/>
      <c r="ABN94" s="334"/>
      <c r="ABO94" s="334"/>
      <c r="ABP94" s="334"/>
      <c r="ABQ94" s="334"/>
      <c r="ABR94" s="334"/>
      <c r="ABS94" s="334"/>
      <c r="ABT94" s="334"/>
      <c r="ABU94" s="334"/>
      <c r="ABV94" s="334"/>
      <c r="ABW94" s="334"/>
      <c r="ABX94" s="334"/>
      <c r="ABY94" s="334"/>
      <c r="ABZ94" s="334"/>
      <c r="ACA94" s="334"/>
      <c r="ACB94" s="334"/>
      <c r="ACC94" s="334"/>
      <c r="ACD94" s="334"/>
      <c r="ACE94" s="334"/>
      <c r="ACF94" s="334"/>
      <c r="ACG94" s="334"/>
      <c r="ACH94" s="334"/>
      <c r="ACI94" s="334"/>
      <c r="ACJ94" s="334"/>
      <c r="ACK94" s="334"/>
      <c r="ACL94" s="334"/>
      <c r="ACM94" s="334"/>
      <c r="ACN94" s="334"/>
      <c r="ACO94" s="334"/>
      <c r="ACP94" s="334"/>
      <c r="ACQ94" s="334"/>
    </row>
    <row r="95" spans="1:877" x14ac:dyDescent="0.2">
      <c r="A95" s="278" t="s">
        <v>167</v>
      </c>
      <c r="B95" s="339"/>
      <c r="C95" s="338"/>
      <c r="D95" s="338"/>
      <c r="E95" s="338"/>
      <c r="F95" s="338"/>
      <c r="G95" s="338"/>
      <c r="H95" s="338"/>
      <c r="I95" s="338"/>
      <c r="J95" s="338"/>
      <c r="K95" s="338"/>
      <c r="L95" s="338"/>
      <c r="M95" s="340"/>
      <c r="N95" s="339"/>
      <c r="O95" s="338"/>
      <c r="P95" s="338"/>
      <c r="Q95" s="338"/>
      <c r="R95" s="339"/>
      <c r="S95" s="338"/>
      <c r="T95" s="338"/>
      <c r="U95" s="338"/>
      <c r="V95" s="338"/>
      <c r="W95" s="338"/>
      <c r="X95" s="338"/>
      <c r="Y95" s="338"/>
      <c r="Z95" s="338"/>
      <c r="AA95" s="338"/>
      <c r="AB95" s="338"/>
      <c r="AC95" s="338"/>
      <c r="AD95" s="339"/>
      <c r="AE95" s="338"/>
      <c r="AF95" s="338"/>
      <c r="AG95" s="338"/>
      <c r="AH95" s="338"/>
      <c r="AI95" s="338"/>
      <c r="AJ95" s="338"/>
      <c r="AK95" s="338"/>
      <c r="AL95" s="338"/>
      <c r="AM95" s="338"/>
      <c r="AN95" s="338"/>
      <c r="AO95" s="340"/>
      <c r="AP95" s="339"/>
      <c r="AQ95" s="338"/>
      <c r="AR95" s="338"/>
      <c r="AS95" s="338"/>
      <c r="AT95" s="338"/>
      <c r="AU95" s="338"/>
      <c r="AV95" s="338"/>
      <c r="AW95" s="338"/>
      <c r="AX95" s="338"/>
      <c r="AY95" s="338"/>
      <c r="AZ95" s="338"/>
      <c r="BA95" s="338"/>
      <c r="BB95" s="338"/>
      <c r="BC95" s="338"/>
      <c r="BD95" s="338"/>
      <c r="BE95" s="338"/>
      <c r="BF95" s="338"/>
      <c r="BG95" s="338"/>
      <c r="BH95" s="338"/>
      <c r="BI95" s="338"/>
      <c r="BJ95" s="338"/>
      <c r="BK95" s="338"/>
      <c r="BL95" s="338"/>
      <c r="BM95" s="338"/>
      <c r="BN95" s="340"/>
      <c r="BO95" s="339"/>
      <c r="BP95" s="338"/>
      <c r="BQ95" s="338"/>
      <c r="BR95" s="338"/>
      <c r="BS95" s="338"/>
      <c r="BT95" s="338"/>
      <c r="BU95" s="338"/>
      <c r="BV95" s="338"/>
      <c r="BW95" s="338"/>
      <c r="BX95" s="338"/>
      <c r="BY95" s="338"/>
      <c r="BZ95" s="338"/>
      <c r="CA95" s="338"/>
      <c r="CB95" s="338"/>
      <c r="CC95" s="338"/>
      <c r="CD95" s="338"/>
      <c r="CE95" s="338"/>
      <c r="CF95" s="338"/>
      <c r="CG95" s="338"/>
      <c r="CH95" s="338"/>
      <c r="CI95" s="338"/>
      <c r="CJ95" s="338"/>
      <c r="CK95" s="338"/>
      <c r="CL95" s="338"/>
      <c r="CM95" s="338"/>
      <c r="CN95" s="338"/>
      <c r="CO95" s="338"/>
      <c r="CP95" s="338"/>
      <c r="CQ95" s="338"/>
      <c r="CR95" s="338"/>
      <c r="CS95" s="338"/>
      <c r="CT95" s="339"/>
      <c r="CU95" s="338"/>
      <c r="CV95" s="338"/>
      <c r="CW95" s="338"/>
      <c r="CX95" s="338"/>
      <c r="CY95" s="338"/>
      <c r="CZ95" s="338"/>
      <c r="DA95" s="338"/>
      <c r="DB95" s="338"/>
      <c r="DC95" s="338"/>
      <c r="DD95" s="338"/>
      <c r="DE95" s="338"/>
      <c r="DF95" s="338"/>
      <c r="DG95" s="338"/>
      <c r="DH95" s="338"/>
      <c r="DI95" s="338"/>
      <c r="DJ95" s="338"/>
      <c r="DK95" s="338"/>
      <c r="DL95" s="338"/>
      <c r="DM95" s="338"/>
      <c r="DN95" s="338"/>
      <c r="DO95" s="338"/>
      <c r="DP95" s="338"/>
      <c r="DQ95" s="338"/>
      <c r="DR95" s="338"/>
      <c r="DS95" s="338"/>
      <c r="DT95" s="338"/>
      <c r="DU95" s="338"/>
      <c r="DV95" s="339"/>
      <c r="DW95" s="338"/>
      <c r="DX95" s="338"/>
      <c r="DY95" s="338"/>
      <c r="DZ95" s="338"/>
      <c r="EA95" s="338"/>
      <c r="EB95" s="338"/>
      <c r="EC95" s="338"/>
      <c r="ED95" s="338"/>
      <c r="EE95" s="338"/>
      <c r="EF95" s="338"/>
      <c r="EG95" s="338"/>
      <c r="EH95" s="338"/>
      <c r="EI95" s="338"/>
      <c r="EJ95" s="338"/>
      <c r="EK95" s="338"/>
      <c r="EL95" s="338"/>
      <c r="EM95" s="338"/>
      <c r="EN95" s="338"/>
      <c r="EO95" s="338"/>
      <c r="EP95" s="338"/>
      <c r="EQ95" s="338"/>
      <c r="ER95" s="338"/>
      <c r="ES95" s="338"/>
      <c r="ET95" s="338"/>
      <c r="EU95" s="338"/>
      <c r="EV95" s="338"/>
      <c r="EW95" s="338"/>
      <c r="EX95" s="338"/>
      <c r="EY95" s="338"/>
      <c r="EZ95" s="338"/>
      <c r="FA95" s="339"/>
      <c r="FB95" s="338"/>
      <c r="FC95" s="338"/>
      <c r="FD95" s="338"/>
      <c r="FE95" s="338"/>
      <c r="FF95" s="338"/>
      <c r="FG95" s="338"/>
      <c r="FH95" s="338"/>
      <c r="FI95" s="338"/>
      <c r="FJ95" s="338"/>
      <c r="FK95" s="338"/>
      <c r="FL95" s="338"/>
      <c r="FM95" s="338"/>
      <c r="FN95" s="338"/>
      <c r="FO95" s="338"/>
      <c r="FP95" s="338"/>
      <c r="FQ95" s="338"/>
      <c r="FR95" s="338"/>
      <c r="FS95" s="338"/>
      <c r="FT95" s="338"/>
      <c r="FU95" s="338"/>
      <c r="FV95" s="338"/>
      <c r="FW95" s="338"/>
      <c r="FX95" s="338"/>
      <c r="FY95" s="338"/>
      <c r="FZ95" s="338"/>
      <c r="GA95" s="338"/>
      <c r="GB95" s="338"/>
      <c r="GC95" s="338"/>
      <c r="GD95" s="338"/>
      <c r="GE95" s="339"/>
      <c r="GF95" s="338"/>
      <c r="GG95" s="338"/>
      <c r="GH95" s="338"/>
      <c r="GI95" s="338"/>
      <c r="GJ95" s="338"/>
      <c r="GK95" s="338"/>
      <c r="GL95" s="338"/>
      <c r="GM95" s="338"/>
      <c r="GN95" s="338"/>
      <c r="GO95" s="338"/>
      <c r="GP95" s="338"/>
      <c r="GQ95" s="338"/>
      <c r="GR95" s="338"/>
      <c r="GS95" s="338"/>
      <c r="GT95" s="338"/>
      <c r="GU95" s="338"/>
      <c r="GV95" s="338"/>
      <c r="GW95" s="338"/>
      <c r="GX95" s="338"/>
      <c r="GY95" s="338"/>
      <c r="GZ95" s="338"/>
      <c r="HA95" s="338"/>
      <c r="HB95" s="338"/>
      <c r="HC95" s="338"/>
      <c r="HD95" s="338"/>
      <c r="HE95" s="338"/>
      <c r="HF95" s="338"/>
      <c r="HG95" s="338"/>
      <c r="HH95" s="338"/>
      <c r="HI95" s="340"/>
      <c r="HJ95" s="339"/>
      <c r="HK95" s="338"/>
      <c r="HL95" s="338"/>
      <c r="HM95" s="338"/>
      <c r="HN95" s="338"/>
      <c r="HO95" s="338"/>
      <c r="HP95" s="338"/>
      <c r="HQ95" s="338"/>
      <c r="HR95" s="338"/>
      <c r="HS95" s="338"/>
      <c r="HT95" s="338"/>
      <c r="HU95" s="338"/>
      <c r="HV95" s="338"/>
      <c r="HW95" s="338"/>
      <c r="HX95" s="338"/>
      <c r="HY95" s="338"/>
      <c r="HZ95" s="338"/>
      <c r="IA95" s="338"/>
      <c r="IB95" s="338"/>
      <c r="IC95" s="338"/>
      <c r="ID95" s="338"/>
      <c r="IE95" s="338"/>
      <c r="IF95" s="338"/>
      <c r="IG95" s="338"/>
      <c r="IH95" s="338"/>
      <c r="II95" s="338"/>
      <c r="IJ95" s="338"/>
      <c r="IK95" s="338"/>
      <c r="IL95" s="338"/>
      <c r="IM95" s="338"/>
      <c r="IN95" s="339"/>
      <c r="IO95" s="338"/>
      <c r="IP95" s="338"/>
      <c r="IQ95" s="338"/>
      <c r="IR95" s="338"/>
      <c r="IS95" s="338"/>
      <c r="IT95" s="338"/>
      <c r="IU95" s="338"/>
      <c r="IV95" s="338"/>
      <c r="IW95" s="338"/>
      <c r="IX95" s="338"/>
      <c r="IY95" s="338"/>
      <c r="IZ95" s="338"/>
      <c r="JA95" s="338"/>
      <c r="JB95" s="338"/>
      <c r="JC95" s="338"/>
      <c r="JD95" s="338"/>
      <c r="JE95" s="338"/>
      <c r="JF95" s="338"/>
      <c r="JG95" s="338"/>
      <c r="JH95" s="338"/>
      <c r="JI95" s="338"/>
      <c r="JJ95" s="338"/>
      <c r="JK95" s="338"/>
      <c r="JL95" s="338"/>
      <c r="JM95" s="338"/>
      <c r="JN95" s="338"/>
      <c r="JO95" s="338"/>
      <c r="JP95" s="338"/>
      <c r="JQ95" s="338"/>
      <c r="JR95" s="340"/>
      <c r="JS95" s="339"/>
      <c r="JT95" s="338"/>
      <c r="JU95" s="338"/>
      <c r="JV95" s="338"/>
      <c r="JW95" s="338"/>
      <c r="JX95" s="338"/>
      <c r="JY95" s="338"/>
      <c r="JZ95" s="338"/>
      <c r="KA95" s="338"/>
      <c r="KB95" s="338"/>
      <c r="KC95" s="338"/>
      <c r="KD95" s="338"/>
      <c r="KE95" s="338"/>
      <c r="KF95" s="338"/>
      <c r="KG95" s="338"/>
      <c r="KH95" s="338"/>
      <c r="KI95" s="338"/>
      <c r="KJ95" s="338"/>
      <c r="KK95" s="338"/>
      <c r="KL95" s="338"/>
      <c r="KM95" s="338"/>
      <c r="KN95" s="338"/>
      <c r="KO95" s="338"/>
      <c r="KP95" s="338"/>
      <c r="KQ95" s="338"/>
      <c r="KR95" s="338"/>
      <c r="KS95" s="338"/>
      <c r="KT95" s="338"/>
      <c r="KU95" s="338"/>
      <c r="KV95" s="338"/>
      <c r="KW95" s="340"/>
      <c r="KX95" s="339"/>
      <c r="KY95" s="338"/>
      <c r="KZ95" s="338"/>
      <c r="LA95" s="338"/>
      <c r="LB95" s="338"/>
      <c r="LC95" s="338"/>
      <c r="LD95" s="338"/>
      <c r="LE95" s="338"/>
      <c r="LF95" s="338"/>
      <c r="LG95" s="338"/>
      <c r="LH95" s="338"/>
      <c r="LI95" s="338"/>
      <c r="LJ95" s="338"/>
      <c r="LK95" s="338"/>
      <c r="LL95" s="338"/>
      <c r="LM95" s="338"/>
      <c r="LN95" s="338"/>
      <c r="LO95" s="338"/>
      <c r="LP95" s="338"/>
      <c r="LQ95" s="338"/>
      <c r="LR95" s="338"/>
      <c r="LS95" s="338"/>
      <c r="LT95" s="338"/>
      <c r="LU95" s="338"/>
      <c r="LV95" s="338"/>
      <c r="LW95" s="338"/>
      <c r="LX95" s="338"/>
      <c r="LY95" s="338"/>
      <c r="LZ95" s="338"/>
      <c r="MA95" s="338"/>
      <c r="MB95" s="339"/>
      <c r="MC95" s="338"/>
      <c r="MD95" s="338"/>
      <c r="ME95" s="338"/>
      <c r="MF95" s="338"/>
      <c r="MG95" s="338"/>
      <c r="MH95" s="338"/>
      <c r="MI95" s="338"/>
      <c r="MJ95" s="338"/>
      <c r="MK95" s="338"/>
      <c r="ML95" s="338"/>
      <c r="MM95" s="338"/>
      <c r="MN95" s="338"/>
      <c r="MO95" s="338"/>
      <c r="MP95" s="338"/>
      <c r="MQ95" s="338"/>
      <c r="MR95" s="338"/>
      <c r="MS95" s="338"/>
      <c r="MT95" s="338"/>
      <c r="MU95" s="338"/>
      <c r="MV95" s="338"/>
      <c r="MW95" s="338"/>
      <c r="MX95" s="338"/>
      <c r="MY95" s="338"/>
      <c r="MZ95" s="338"/>
      <c r="NA95" s="338"/>
      <c r="NB95" s="338"/>
      <c r="NC95" s="338"/>
      <c r="ND95" s="338"/>
      <c r="NE95" s="338"/>
      <c r="NF95" s="338"/>
      <c r="NG95" s="339"/>
      <c r="NH95" s="338"/>
      <c r="NI95" s="338"/>
      <c r="NJ95" s="338"/>
      <c r="NK95" s="338"/>
      <c r="NL95" s="338"/>
      <c r="NM95" s="338"/>
      <c r="NN95" s="338"/>
      <c r="NO95" s="338"/>
      <c r="NP95" s="338"/>
      <c r="NQ95" s="338"/>
      <c r="NR95" s="338"/>
      <c r="NS95" s="338"/>
      <c r="NT95" s="338"/>
      <c r="NU95" s="338"/>
      <c r="NV95" s="338"/>
      <c r="NW95" s="338"/>
      <c r="NX95" s="338"/>
      <c r="NY95" s="338"/>
      <c r="NZ95" s="338"/>
      <c r="OA95" s="338"/>
      <c r="OB95" s="338"/>
      <c r="OC95" s="338"/>
      <c r="OD95" s="338"/>
      <c r="OE95" s="338"/>
      <c r="OF95" s="338"/>
      <c r="OG95" s="338"/>
      <c r="OH95" s="338"/>
      <c r="OI95" s="338"/>
      <c r="OJ95" s="338"/>
      <c r="OK95" s="338"/>
      <c r="OL95" s="338"/>
      <c r="OM95" s="338"/>
      <c r="ON95" s="338"/>
      <c r="OO95" s="338"/>
      <c r="OP95" s="340"/>
      <c r="OQ95" s="338"/>
      <c r="OR95" s="338"/>
      <c r="OS95" s="338"/>
      <c r="OT95" s="338"/>
      <c r="OU95" s="338"/>
      <c r="OV95" s="338"/>
      <c r="OW95" s="338"/>
      <c r="OX95" s="338"/>
      <c r="OY95" s="338"/>
      <c r="OZ95" s="338"/>
      <c r="PA95" s="338"/>
      <c r="PB95" s="338"/>
      <c r="PC95" s="338"/>
      <c r="PD95" s="338"/>
      <c r="PE95" s="338"/>
      <c r="PF95" s="338"/>
      <c r="PG95" s="338"/>
      <c r="PH95" s="338"/>
      <c r="PI95" s="338"/>
      <c r="PJ95" s="338"/>
      <c r="PK95" s="338"/>
      <c r="PL95" s="338"/>
      <c r="PM95" s="338"/>
      <c r="PN95" s="338"/>
      <c r="PO95" s="338"/>
      <c r="PP95" s="338"/>
      <c r="PQ95" s="338"/>
      <c r="PR95" s="338"/>
      <c r="PS95" s="338"/>
      <c r="PT95" s="338"/>
      <c r="PU95" s="338"/>
      <c r="PV95" s="338"/>
      <c r="PW95" s="338"/>
      <c r="PX95" s="338"/>
      <c r="PY95" s="338"/>
      <c r="PZ95" s="338"/>
      <c r="QA95" s="338"/>
      <c r="QB95" s="338"/>
      <c r="QC95" s="338"/>
      <c r="QD95" s="338"/>
      <c r="QE95" s="338"/>
      <c r="QF95" s="338"/>
      <c r="QG95" s="338"/>
      <c r="QH95" s="338"/>
      <c r="QI95" s="338"/>
      <c r="QJ95" s="338"/>
      <c r="QK95" s="338"/>
      <c r="QL95" s="338"/>
      <c r="QM95" s="338"/>
      <c r="QN95" s="338"/>
      <c r="QO95" s="338"/>
      <c r="QP95" s="338"/>
      <c r="QQ95" s="338"/>
      <c r="QR95" s="338"/>
      <c r="QS95" s="338"/>
      <c r="QT95" s="338"/>
      <c r="QU95" s="338"/>
      <c r="QV95" s="338"/>
      <c r="QW95" s="338"/>
      <c r="QX95" s="338"/>
      <c r="QY95" s="338"/>
      <c r="QZ95" s="338"/>
      <c r="RA95" s="338"/>
      <c r="RB95" s="338"/>
      <c r="RC95" s="338"/>
      <c r="RD95" s="338"/>
      <c r="RE95" s="338"/>
      <c r="RF95" s="338"/>
      <c r="RG95" s="338"/>
      <c r="RH95" s="338"/>
      <c r="RI95" s="338"/>
      <c r="RJ95" s="338"/>
      <c r="RK95" s="338"/>
      <c r="RL95" s="338"/>
      <c r="RM95" s="338"/>
      <c r="RN95" s="338"/>
      <c r="RO95" s="338"/>
      <c r="RP95" s="338"/>
      <c r="RQ95" s="338"/>
      <c r="RR95" s="338"/>
      <c r="RS95" s="338"/>
      <c r="RT95" s="338"/>
      <c r="RU95" s="338"/>
      <c r="RV95" s="338"/>
      <c r="RW95" s="338"/>
      <c r="RX95" s="338"/>
      <c r="RY95" s="338"/>
      <c r="RZ95" s="338"/>
      <c r="SA95" s="338"/>
      <c r="SB95" s="338"/>
      <c r="SC95" s="338"/>
      <c r="SD95" s="338"/>
      <c r="SE95" s="338"/>
      <c r="SF95" s="338"/>
      <c r="SG95" s="338"/>
      <c r="SH95" s="338"/>
      <c r="SI95" s="338"/>
      <c r="SJ95" s="338"/>
      <c r="SK95" s="338"/>
      <c r="SL95" s="338"/>
      <c r="SM95" s="338"/>
      <c r="SN95" s="338"/>
      <c r="SO95" s="338"/>
      <c r="SP95" s="338"/>
      <c r="SQ95" s="338"/>
      <c r="SR95" s="338"/>
      <c r="SS95" s="338"/>
      <c r="ST95" s="338"/>
      <c r="SU95" s="338"/>
      <c r="SV95" s="338"/>
      <c r="SW95" s="338"/>
      <c r="SX95" s="338"/>
      <c r="SY95" s="338"/>
      <c r="SZ95" s="338"/>
      <c r="TA95" s="338"/>
      <c r="TB95" s="338"/>
      <c r="TC95" s="338"/>
      <c r="TD95" s="338"/>
      <c r="TE95" s="338"/>
      <c r="TF95" s="338"/>
      <c r="TG95" s="338"/>
      <c r="TH95" s="338"/>
      <c r="TI95" s="338"/>
      <c r="TJ95" s="338"/>
      <c r="TK95" s="338"/>
      <c r="TL95" s="338"/>
      <c r="TM95" s="338"/>
      <c r="TN95" s="338"/>
      <c r="TO95" s="338"/>
      <c r="TP95" s="338"/>
      <c r="TQ95" s="338"/>
      <c r="TR95" s="338"/>
      <c r="TS95" s="338"/>
      <c r="TT95" s="338"/>
      <c r="TU95" s="338"/>
      <c r="TV95" s="338"/>
      <c r="TW95" s="338"/>
      <c r="TX95" s="338"/>
      <c r="TY95" s="338"/>
      <c r="TZ95" s="338"/>
      <c r="UA95" s="338"/>
      <c r="UB95" s="338"/>
      <c r="UC95" s="338"/>
      <c r="UD95" s="338"/>
      <c r="UE95" s="338"/>
      <c r="UF95" s="338"/>
      <c r="UG95" s="338"/>
      <c r="UH95" s="338"/>
      <c r="UI95" s="338"/>
      <c r="UJ95" s="338"/>
      <c r="UK95" s="338"/>
      <c r="UL95" s="338"/>
      <c r="UM95" s="338"/>
      <c r="UN95" s="338"/>
      <c r="UO95" s="338"/>
      <c r="UP95" s="338"/>
      <c r="UQ95" s="338"/>
      <c r="UR95" s="338"/>
      <c r="US95" s="338"/>
      <c r="UT95" s="338"/>
      <c r="UU95" s="338"/>
      <c r="UV95" s="338"/>
      <c r="UW95" s="338"/>
      <c r="UX95" s="338"/>
      <c r="UY95" s="338"/>
      <c r="UZ95" s="338"/>
      <c r="VA95" s="338"/>
      <c r="VB95" s="338"/>
      <c r="VC95" s="338"/>
      <c r="VD95" s="338"/>
      <c r="VE95" s="338"/>
      <c r="VF95" s="338"/>
      <c r="VG95" s="338"/>
      <c r="VH95" s="338"/>
      <c r="VI95" s="338"/>
      <c r="VJ95" s="338"/>
      <c r="VK95" s="338"/>
      <c r="VL95" s="338"/>
      <c r="VM95" s="338"/>
      <c r="VN95" s="338"/>
      <c r="VO95" s="338"/>
      <c r="VP95" s="338"/>
      <c r="VQ95" s="338"/>
      <c r="VR95" s="338"/>
      <c r="VS95" s="338"/>
      <c r="VT95" s="338"/>
      <c r="VU95" s="338"/>
      <c r="VV95" s="338"/>
      <c r="VW95" s="338"/>
      <c r="VX95" s="338"/>
      <c r="VY95" s="338"/>
      <c r="VZ95" s="338"/>
      <c r="WA95" s="338"/>
      <c r="WB95" s="338"/>
      <c r="WC95" s="338"/>
      <c r="WD95" s="338"/>
      <c r="WE95" s="338"/>
      <c r="WF95" s="338"/>
      <c r="WG95" s="338"/>
      <c r="WH95" s="338"/>
      <c r="WI95" s="338"/>
      <c r="WJ95" s="338"/>
      <c r="WK95" s="338"/>
      <c r="WL95" s="338"/>
      <c r="WM95" s="338"/>
      <c r="WN95" s="338"/>
      <c r="WO95" s="338"/>
      <c r="WP95" s="338"/>
      <c r="WQ95" s="338"/>
      <c r="WR95" s="338"/>
      <c r="WS95" s="338"/>
      <c r="WT95" s="338"/>
      <c r="WU95" s="338"/>
      <c r="WV95" s="338"/>
      <c r="WW95" s="338"/>
      <c r="WX95" s="338"/>
      <c r="WY95" s="338"/>
      <c r="WZ95" s="338"/>
      <c r="XA95" s="338"/>
      <c r="XB95" s="338"/>
      <c r="XC95" s="338"/>
      <c r="XD95" s="338"/>
      <c r="XE95" s="338"/>
      <c r="XF95" s="338"/>
      <c r="XG95" s="338"/>
      <c r="XH95" s="338"/>
      <c r="XI95" s="338"/>
      <c r="XJ95" s="338"/>
      <c r="XK95" s="338"/>
      <c r="XL95" s="338"/>
      <c r="XM95" s="338"/>
      <c r="XN95" s="338"/>
      <c r="XO95" s="338"/>
      <c r="XP95" s="338"/>
      <c r="XQ95" s="338"/>
      <c r="XR95" s="338"/>
      <c r="XS95" s="338"/>
      <c r="XT95" s="338"/>
      <c r="XU95" s="338"/>
      <c r="XV95" s="338"/>
      <c r="XW95" s="338"/>
      <c r="XX95" s="338"/>
      <c r="XY95" s="338"/>
      <c r="XZ95" s="338"/>
      <c r="YA95" s="338"/>
      <c r="YB95" s="338"/>
      <c r="YC95" s="338"/>
      <c r="YD95" s="338"/>
      <c r="YE95" s="338"/>
      <c r="YF95" s="338"/>
      <c r="YG95" s="338"/>
      <c r="YH95" s="338"/>
      <c r="YI95" s="338"/>
      <c r="YJ95" s="338"/>
      <c r="YK95" s="338"/>
      <c r="YL95" s="338"/>
      <c r="YM95" s="338"/>
      <c r="YN95" s="338"/>
      <c r="YO95" s="338"/>
      <c r="YP95" s="338"/>
      <c r="YQ95" s="338"/>
      <c r="YR95" s="338"/>
      <c r="YS95" s="338"/>
      <c r="YT95" s="338"/>
      <c r="YU95" s="338"/>
      <c r="YV95" s="338"/>
      <c r="YW95" s="338"/>
      <c r="YX95" s="338"/>
      <c r="YY95" s="338"/>
      <c r="YZ95" s="338"/>
      <c r="ZA95" s="338"/>
      <c r="ZB95" s="338"/>
      <c r="ZC95" s="338"/>
      <c r="ZD95" s="338"/>
      <c r="ZE95" s="338"/>
      <c r="ZF95" s="338"/>
      <c r="ZG95" s="338"/>
      <c r="ZH95" s="338"/>
      <c r="ZI95" s="338"/>
      <c r="ZJ95" s="338"/>
      <c r="ZK95" s="338"/>
      <c r="ZL95" s="338"/>
      <c r="ZM95" s="338"/>
      <c r="ZN95" s="338"/>
      <c r="ZO95" s="338"/>
      <c r="ZP95" s="338"/>
      <c r="ZQ95" s="338"/>
      <c r="ZR95" s="338"/>
      <c r="ZS95" s="338"/>
      <c r="ZT95" s="338"/>
      <c r="ZU95" s="338"/>
      <c r="ZV95" s="338"/>
      <c r="ZW95" s="338"/>
      <c r="ZX95" s="338"/>
      <c r="ZY95" s="338"/>
      <c r="ZZ95" s="338"/>
      <c r="AAA95" s="338"/>
      <c r="AAB95" s="338"/>
      <c r="AAC95" s="338"/>
      <c r="AAD95" s="338"/>
      <c r="AAE95" s="338"/>
      <c r="AAF95" s="338"/>
      <c r="AAG95" s="338"/>
      <c r="AAH95" s="338"/>
      <c r="AAI95" s="338"/>
      <c r="AAJ95" s="338"/>
      <c r="AAK95" s="338"/>
      <c r="AAL95" s="338"/>
      <c r="AAM95" s="338"/>
      <c r="AAN95" s="338"/>
      <c r="AAO95" s="338"/>
      <c r="AAP95" s="338"/>
      <c r="AAQ95" s="338"/>
      <c r="AAR95" s="338"/>
      <c r="AAS95" s="338"/>
      <c r="AAT95" s="338"/>
      <c r="AAU95" s="338"/>
      <c r="AAV95" s="338"/>
      <c r="AAW95" s="338"/>
      <c r="AAX95" s="338"/>
      <c r="AAY95" s="338"/>
      <c r="AAZ95" s="338"/>
      <c r="ABA95" s="338"/>
      <c r="ABB95" s="338"/>
      <c r="ABC95" s="338"/>
      <c r="ABD95" s="338"/>
      <c r="ABE95" s="338"/>
      <c r="ABF95" s="338"/>
      <c r="ABG95" s="338"/>
      <c r="ABH95" s="338"/>
      <c r="ABI95" s="338"/>
      <c r="ABJ95" s="338"/>
      <c r="ABK95" s="338"/>
      <c r="ABL95" s="338"/>
      <c r="ABM95" s="338"/>
      <c r="ABN95" s="338"/>
      <c r="ABO95" s="338"/>
      <c r="ABP95" s="338"/>
      <c r="ABQ95" s="338"/>
      <c r="ABR95" s="338"/>
      <c r="ABS95" s="338"/>
      <c r="ABT95" s="338"/>
      <c r="ABU95" s="338"/>
      <c r="ABV95" s="338"/>
      <c r="ABW95" s="338"/>
      <c r="ABX95" s="338"/>
      <c r="ABY95" s="338"/>
      <c r="ABZ95" s="338"/>
      <c r="ACA95" s="338"/>
      <c r="ACB95" s="338"/>
      <c r="ACC95" s="338"/>
      <c r="ACD95" s="338"/>
      <c r="ACE95" s="338"/>
      <c r="ACF95" s="338"/>
      <c r="ACG95" s="338"/>
      <c r="ACH95" s="338"/>
      <c r="ACI95" s="338"/>
      <c r="ACJ95" s="338"/>
      <c r="ACK95" s="338"/>
      <c r="ACL95" s="338"/>
      <c r="ACM95" s="338"/>
      <c r="ACN95" s="338"/>
      <c r="ACO95" s="338"/>
      <c r="ACP95" s="338"/>
      <c r="ACQ95" s="338"/>
      <c r="ACR95" s="272"/>
      <c r="ACS95" s="272"/>
      <c r="ACT95" s="272"/>
      <c r="ACU95" s="272"/>
      <c r="ACV95" s="272"/>
      <c r="ACW95" s="272"/>
      <c r="ACX95" s="272"/>
      <c r="ACY95" s="272"/>
      <c r="ACZ95" s="272"/>
      <c r="ADA95" s="272"/>
      <c r="ADB95" s="272"/>
      <c r="ADC95" s="272"/>
      <c r="ADD95" s="272"/>
      <c r="ADE95" s="272"/>
      <c r="ADF95" s="272"/>
      <c r="ADG95" s="272"/>
      <c r="ADH95" s="272"/>
      <c r="ADI95" s="272"/>
      <c r="ADJ95" s="272"/>
      <c r="ADK95" s="272"/>
      <c r="ADL95" s="272"/>
      <c r="ADM95" s="272"/>
      <c r="ADN95" s="272"/>
      <c r="ADO95" s="272"/>
      <c r="ADP95" s="272"/>
      <c r="ADQ95" s="272"/>
      <c r="ADR95" s="272"/>
      <c r="ADS95" s="272"/>
      <c r="ADT95" s="272"/>
      <c r="ADU95" s="272"/>
      <c r="ADV95" s="272"/>
      <c r="ADW95" s="272"/>
      <c r="ADX95" s="272"/>
      <c r="ADY95" s="272"/>
      <c r="ADZ95" s="272"/>
      <c r="AEA95" s="272"/>
      <c r="AEB95" s="272"/>
      <c r="AEC95" s="272"/>
      <c r="AED95" s="272"/>
      <c r="AEE95" s="272"/>
      <c r="AEF95" s="272"/>
      <c r="AEG95" s="272"/>
      <c r="AEH95" s="272"/>
      <c r="AEI95" s="272"/>
      <c r="AEJ95" s="272"/>
      <c r="AEK95" s="272"/>
      <c r="AEL95" s="272"/>
      <c r="AEM95" s="272"/>
      <c r="AEN95" s="272"/>
      <c r="AEO95" s="272"/>
      <c r="AEP95" s="272"/>
      <c r="AEQ95" s="272"/>
      <c r="AER95" s="272"/>
      <c r="AES95" s="272"/>
      <c r="AET95" s="272"/>
      <c r="AEU95" s="272"/>
      <c r="AEV95" s="272"/>
      <c r="AEW95" s="272"/>
      <c r="AEX95" s="272"/>
      <c r="AEY95" s="272"/>
      <c r="AEZ95" s="272"/>
      <c r="AFA95" s="272"/>
      <c r="AFB95" s="272"/>
      <c r="AFC95" s="272"/>
      <c r="AFD95" s="272"/>
      <c r="AFE95" s="272"/>
      <c r="AFF95" s="272"/>
      <c r="AFG95" s="272"/>
      <c r="AFH95" s="272"/>
      <c r="AFI95" s="272"/>
      <c r="AFJ95" s="272"/>
      <c r="AFK95" s="272"/>
      <c r="AFL95" s="272"/>
      <c r="AFM95" s="272"/>
      <c r="AFN95" s="272"/>
      <c r="AFO95" s="272"/>
      <c r="AFP95" s="272"/>
      <c r="AFQ95" s="272"/>
      <c r="AFR95" s="272"/>
      <c r="AFS95" s="272"/>
      <c r="AFT95" s="272"/>
      <c r="AFU95" s="272"/>
      <c r="AFV95" s="272"/>
      <c r="AFW95" s="272"/>
      <c r="AFX95" s="272"/>
      <c r="AFY95" s="272"/>
      <c r="AFZ95" s="272"/>
      <c r="AGA95" s="272"/>
      <c r="AGB95" s="272"/>
      <c r="AGC95" s="272"/>
      <c r="AGD95" s="272"/>
      <c r="AGE95" s="272"/>
      <c r="AGF95" s="272"/>
      <c r="AGG95" s="272"/>
      <c r="AGH95" s="272"/>
      <c r="AGI95" s="272"/>
      <c r="AGJ95" s="272"/>
      <c r="AGK95" s="272"/>
      <c r="AGL95" s="272"/>
      <c r="AGM95" s="272"/>
      <c r="AGN95" s="272"/>
      <c r="AGO95" s="272"/>
      <c r="AGP95" s="272"/>
      <c r="AGQ95" s="272"/>
      <c r="AGR95" s="272"/>
      <c r="AGS95" s="272"/>
    </row>
    <row r="96" spans="1:877" x14ac:dyDescent="0.2">
      <c r="A96" s="15" t="s">
        <v>163</v>
      </c>
      <c r="B96" s="333">
        <f>+B91</f>
        <v>61.916273559417995</v>
      </c>
      <c r="C96" s="287">
        <f t="shared" ref="C96:M96" si="3289">+C91</f>
        <v>62.7426118028582</v>
      </c>
      <c r="D96" s="287">
        <f t="shared" si="3289"/>
        <v>64.104797914213506</v>
      </c>
      <c r="E96" s="287">
        <f t="shared" si="3289"/>
        <v>60.832814318694481</v>
      </c>
      <c r="F96" s="287">
        <f t="shared" si="3289"/>
        <v>56.56975932168001</v>
      </c>
      <c r="G96" s="287">
        <f t="shared" si="3289"/>
        <v>58.098947194948245</v>
      </c>
      <c r="H96" s="287">
        <f t="shared" si="3289"/>
        <v>65.956339372215439</v>
      </c>
      <c r="I96" s="287">
        <f t="shared" si="3289"/>
        <v>59.540227200179707</v>
      </c>
      <c r="J96" s="287">
        <f t="shared" si="3289"/>
        <v>60.035552925176844</v>
      </c>
      <c r="K96" s="287">
        <f t="shared" si="3289"/>
        <v>70.037148667342905</v>
      </c>
      <c r="L96" s="287">
        <f t="shared" si="3289"/>
        <v>69.678982231085953</v>
      </c>
      <c r="M96" s="345">
        <f t="shared" si="3289"/>
        <v>69.288077305635895</v>
      </c>
      <c r="N96" s="287">
        <f>+N91</f>
        <v>62.950739838952764</v>
      </c>
      <c r="O96" s="287">
        <f t="shared" ref="O96:Q96" si="3290">+O91</f>
        <v>58.494361604151344</v>
      </c>
      <c r="P96" s="287">
        <f t="shared" si="3290"/>
        <v>61.799340924483879</v>
      </c>
      <c r="Q96" s="345">
        <f t="shared" si="3290"/>
        <v>69.644677239039623</v>
      </c>
      <c r="R96" s="333">
        <f>+SUMPRODUCT($B$96:B96,$B$85:B85)/R85</f>
        <v>61.916273559417995</v>
      </c>
      <c r="S96" s="287">
        <f>+SUMPRODUCT($B$96:C96,$B$85:C85)/S85</f>
        <v>62.373710801322389</v>
      </c>
      <c r="T96" s="287">
        <f>+SUMPRODUCT($B$96:D96,$B$85:D85)/T85</f>
        <v>62.950739838952764</v>
      </c>
      <c r="U96" s="287">
        <f>+SUMPRODUCT($B$96:E96,$B$85:E85)/U85</f>
        <v>62.213010674199204</v>
      </c>
      <c r="V96" s="287">
        <f>+SUMPRODUCT($B$96:F96,$B$85:F85)/V85</f>
        <v>60.752700333108926</v>
      </c>
      <c r="W96" s="287">
        <f>+SUMPRODUCT($B$96:G96,$B$85:G85)/W85</f>
        <v>60.192808516404376</v>
      </c>
      <c r="X96" s="287">
        <f>+SUMPRODUCT($B$96:H96,$B$85:H85)/X85</f>
        <v>61.42609400544751</v>
      </c>
      <c r="Y96" s="287">
        <f>+SUMPRODUCT($B$96:I96,$B$85:I85)/Y85</f>
        <v>61.084609982343039</v>
      </c>
      <c r="Z96" s="287">
        <f>+SUMPRODUCT($B$96:J96,$B$85:J85)/Z85</f>
        <v>60.92377486836638</v>
      </c>
      <c r="AA96" s="287">
        <f>+SUMPRODUCT($B$96:K96,$B$85:K85)/AA85</f>
        <v>62.101216221369235</v>
      </c>
      <c r="AB96" s="287">
        <f>+SUMPRODUCT($B$96:L96,$B$85:L85)/AB85</f>
        <v>62.99373617883996</v>
      </c>
      <c r="AC96" s="345">
        <f>+SUMPRODUCT($B$96:M96,$B$85:M85)/AC85</f>
        <v>63.751078125217667</v>
      </c>
      <c r="AD96" s="333">
        <f>+AD91</f>
        <v>61.916273559417995</v>
      </c>
      <c r="AE96" s="287">
        <f t="shared" ref="AE96:AO96" si="3291">+AE91</f>
        <v>62.7426118028582</v>
      </c>
      <c r="AF96" s="287">
        <f t="shared" si="3291"/>
        <v>64.10479791421352</v>
      </c>
      <c r="AG96" s="287">
        <f t="shared" si="3291"/>
        <v>60.832814318694496</v>
      </c>
      <c r="AH96" s="287">
        <f t="shared" si="3291"/>
        <v>56.569759321680003</v>
      </c>
      <c r="AI96" s="287">
        <f t="shared" si="3291"/>
        <v>58.098947194948245</v>
      </c>
      <c r="AJ96" s="287">
        <f t="shared" si="3291"/>
        <v>65.956339372215439</v>
      </c>
      <c r="AK96" s="287">
        <f t="shared" si="3291"/>
        <v>59.540227200179707</v>
      </c>
      <c r="AL96" s="287">
        <f t="shared" si="3291"/>
        <v>60.035552925176844</v>
      </c>
      <c r="AM96" s="287">
        <f t="shared" si="3291"/>
        <v>70.037148667342905</v>
      </c>
      <c r="AN96" s="287">
        <f t="shared" si="3291"/>
        <v>69.678982231085953</v>
      </c>
      <c r="AO96" s="345">
        <f t="shared" si="3291"/>
        <v>69.288077305635895</v>
      </c>
      <c r="AP96" s="333">
        <f>+AP91</f>
        <v>61.916273559417995</v>
      </c>
      <c r="AQ96" s="287">
        <f t="shared" ref="AQ96:BN96" si="3292">+AQ91</f>
        <v>61.916273559417995</v>
      </c>
      <c r="AR96" s="287">
        <f t="shared" si="3292"/>
        <v>61.916273559417995</v>
      </c>
      <c r="AS96" s="287">
        <f t="shared" si="3292"/>
        <v>61.916273559417995</v>
      </c>
      <c r="AT96" s="287">
        <f t="shared" si="3292"/>
        <v>61.916273559417995</v>
      </c>
      <c r="AU96" s="287">
        <f t="shared" si="3292"/>
        <v>61.916273559417995</v>
      </c>
      <c r="AV96" s="287">
        <f t="shared" si="3292"/>
        <v>61.916273559417988</v>
      </c>
      <c r="AW96" s="287">
        <f t="shared" si="3292"/>
        <v>61.916273559417995</v>
      </c>
      <c r="AX96" s="287">
        <f t="shared" si="3292"/>
        <v>61.916273559417995</v>
      </c>
      <c r="AY96" s="287">
        <f t="shared" si="3292"/>
        <v>61.916273559417995</v>
      </c>
      <c r="AZ96" s="287">
        <f t="shared" si="3292"/>
        <v>61.916273559417988</v>
      </c>
      <c r="BA96" s="287">
        <f t="shared" si="3292"/>
        <v>61.916273559417995</v>
      </c>
      <c r="BB96" s="287">
        <f t="shared" si="3292"/>
        <v>61.916273559417995</v>
      </c>
      <c r="BC96" s="287">
        <f t="shared" si="3292"/>
        <v>61.916273559417988</v>
      </c>
      <c r="BD96" s="287">
        <f t="shared" si="3292"/>
        <v>61.916273559417995</v>
      </c>
      <c r="BE96" s="287">
        <f t="shared" si="3292"/>
        <v>61.916273559417995</v>
      </c>
      <c r="BF96" s="287">
        <f t="shared" si="3292"/>
        <v>61.916273559417988</v>
      </c>
      <c r="BG96" s="287">
        <f t="shared" si="3292"/>
        <v>61.916273559417995</v>
      </c>
      <c r="BH96" s="287">
        <f t="shared" si="3292"/>
        <v>61.916273559417995</v>
      </c>
      <c r="BI96" s="287">
        <f t="shared" si="3292"/>
        <v>61.916273559417995</v>
      </c>
      <c r="BJ96" s="287">
        <f t="shared" si="3292"/>
        <v>61.916273559417988</v>
      </c>
      <c r="BK96" s="287">
        <f t="shared" si="3292"/>
        <v>61.916273559417988</v>
      </c>
      <c r="BL96" s="287">
        <f t="shared" si="3292"/>
        <v>61.916273559417988</v>
      </c>
      <c r="BM96" s="287">
        <f t="shared" si="3292"/>
        <v>61.916273559417995</v>
      </c>
      <c r="BN96" s="345">
        <f t="shared" si="3292"/>
        <v>61.916273559417995</v>
      </c>
      <c r="BO96" s="333">
        <f>+BO91</f>
        <v>62.7426118028582</v>
      </c>
      <c r="BP96" s="287">
        <f t="shared" ref="BP96:CM96" si="3293">+BP91</f>
        <v>62.7426118028582</v>
      </c>
      <c r="BQ96" s="287">
        <f t="shared" si="3293"/>
        <v>62.742611802858193</v>
      </c>
      <c r="BR96" s="287">
        <f t="shared" si="3293"/>
        <v>62.7426118028582</v>
      </c>
      <c r="BS96" s="287">
        <f t="shared" si="3293"/>
        <v>62.7426118028582</v>
      </c>
      <c r="BT96" s="287">
        <f t="shared" si="3293"/>
        <v>62.742611802858193</v>
      </c>
      <c r="BU96" s="287">
        <f t="shared" si="3293"/>
        <v>62.7426118028582</v>
      </c>
      <c r="BV96" s="287">
        <f t="shared" si="3293"/>
        <v>62.7426118028582</v>
      </c>
      <c r="BW96" s="287">
        <f t="shared" si="3293"/>
        <v>62.742611802858207</v>
      </c>
      <c r="BX96" s="287">
        <f t="shared" si="3293"/>
        <v>62.7426118028582</v>
      </c>
      <c r="BY96" s="287">
        <f t="shared" si="3293"/>
        <v>62.742611802858193</v>
      </c>
      <c r="BZ96" s="287">
        <f t="shared" si="3293"/>
        <v>62.742611802858193</v>
      </c>
      <c r="CA96" s="287">
        <f t="shared" si="3293"/>
        <v>62.7426118028582</v>
      </c>
      <c r="CB96" s="287">
        <f t="shared" si="3293"/>
        <v>62.7426118028582</v>
      </c>
      <c r="CC96" s="287">
        <f t="shared" si="3293"/>
        <v>62.742611802858193</v>
      </c>
      <c r="CD96" s="287">
        <f t="shared" si="3293"/>
        <v>62.7426118028582</v>
      </c>
      <c r="CE96" s="287">
        <f t="shared" si="3293"/>
        <v>62.7426118028582</v>
      </c>
      <c r="CF96" s="287">
        <f t="shared" si="3293"/>
        <v>62.742611802858207</v>
      </c>
      <c r="CG96" s="287">
        <f t="shared" si="3293"/>
        <v>62.7426118028582</v>
      </c>
      <c r="CH96" s="287">
        <f t="shared" si="3293"/>
        <v>62.7426118028582</v>
      </c>
      <c r="CI96" s="287">
        <f t="shared" si="3293"/>
        <v>62.742611802858193</v>
      </c>
      <c r="CJ96" s="287">
        <f t="shared" si="3293"/>
        <v>62.742611802858193</v>
      </c>
      <c r="CK96" s="287">
        <f t="shared" si="3293"/>
        <v>62.7426118028582</v>
      </c>
      <c r="CL96" s="287">
        <f t="shared" si="3293"/>
        <v>62.742611802858193</v>
      </c>
      <c r="CM96" s="287">
        <f t="shared" si="3293"/>
        <v>62.742611802858193</v>
      </c>
      <c r="CN96" s="287">
        <f>+CN91</f>
        <v>62.7426118028582</v>
      </c>
      <c r="CO96" s="287">
        <f t="shared" ref="CO96:CS96" si="3294">+CO91</f>
        <v>62.742611802858193</v>
      </c>
      <c r="CP96" s="287">
        <f t="shared" si="3294"/>
        <v>62.7426118028582</v>
      </c>
      <c r="CQ96" s="287">
        <f t="shared" si="3294"/>
        <v>62.7426118028582</v>
      </c>
      <c r="CR96" s="287">
        <f t="shared" si="3294"/>
        <v>62.742611802858193</v>
      </c>
      <c r="CS96" s="287">
        <f t="shared" si="3294"/>
        <v>62.7426118028582</v>
      </c>
      <c r="CT96" s="333">
        <f>+CT91</f>
        <v>64.10479791421352</v>
      </c>
      <c r="CU96" s="287">
        <f t="shared" ref="CU96:DR96" si="3295">+CU91</f>
        <v>64.10479791421352</v>
      </c>
      <c r="CV96" s="287">
        <f t="shared" si="3295"/>
        <v>64.104797914213506</v>
      </c>
      <c r="CW96" s="287">
        <f t="shared" si="3295"/>
        <v>64.10479791421352</v>
      </c>
      <c r="CX96" s="287">
        <f t="shared" si="3295"/>
        <v>64.104797914213506</v>
      </c>
      <c r="CY96" s="287">
        <f t="shared" si="3295"/>
        <v>64.104797914213506</v>
      </c>
      <c r="CZ96" s="287">
        <f t="shared" si="3295"/>
        <v>64.104797914213506</v>
      </c>
      <c r="DA96" s="287">
        <f t="shared" si="3295"/>
        <v>64.10479791421352</v>
      </c>
      <c r="DB96" s="287">
        <f t="shared" si="3295"/>
        <v>64.104797914213506</v>
      </c>
      <c r="DC96" s="287">
        <f t="shared" si="3295"/>
        <v>64.104797914213506</v>
      </c>
      <c r="DD96" s="287">
        <f t="shared" si="3295"/>
        <v>64.10479791421352</v>
      </c>
      <c r="DE96" s="287">
        <f t="shared" si="3295"/>
        <v>64.104797914213506</v>
      </c>
      <c r="DF96" s="287">
        <f t="shared" si="3295"/>
        <v>64.10479791421352</v>
      </c>
      <c r="DG96" s="287">
        <f t="shared" si="3295"/>
        <v>64.104797914213506</v>
      </c>
      <c r="DH96" s="287">
        <f t="shared" si="3295"/>
        <v>64.104797914213506</v>
      </c>
      <c r="DI96" s="287">
        <f t="shared" si="3295"/>
        <v>64.10479791421352</v>
      </c>
      <c r="DJ96" s="287">
        <f t="shared" si="3295"/>
        <v>64.104797914213506</v>
      </c>
      <c r="DK96" s="287">
        <f t="shared" si="3295"/>
        <v>64.104797914213506</v>
      </c>
      <c r="DL96" s="287">
        <f t="shared" si="3295"/>
        <v>64.104797914213506</v>
      </c>
      <c r="DM96" s="287">
        <f t="shared" si="3295"/>
        <v>64.104797914213506</v>
      </c>
      <c r="DN96" s="287">
        <f t="shared" si="3295"/>
        <v>64.10479791421352</v>
      </c>
      <c r="DO96" s="287">
        <f t="shared" si="3295"/>
        <v>64.10479791421352</v>
      </c>
      <c r="DP96" s="287">
        <f t="shared" si="3295"/>
        <v>64.104797914213506</v>
      </c>
      <c r="DQ96" s="287">
        <f t="shared" si="3295"/>
        <v>64.104797914213506</v>
      </c>
      <c r="DR96" s="287">
        <f t="shared" si="3295"/>
        <v>64.104797914213506</v>
      </c>
      <c r="DS96" s="287">
        <f>+DS91</f>
        <v>64.10479791421352</v>
      </c>
      <c r="DT96" s="287">
        <f t="shared" ref="DT96:DU96" si="3296">+DT91</f>
        <v>64.10479791421352</v>
      </c>
      <c r="DU96" s="287">
        <f t="shared" si="3296"/>
        <v>64.104797914213506</v>
      </c>
      <c r="DV96" s="333">
        <f>+DV91</f>
        <v>60.832814318694496</v>
      </c>
      <c r="DW96" s="287">
        <f t="shared" ref="DW96:ET96" si="3297">+DW91</f>
        <v>60.832814318694496</v>
      </c>
      <c r="DX96" s="287">
        <f t="shared" si="3297"/>
        <v>60.832814318694496</v>
      </c>
      <c r="DY96" s="287">
        <f t="shared" si="3297"/>
        <v>60.832814318694496</v>
      </c>
      <c r="DZ96" s="287">
        <f t="shared" si="3297"/>
        <v>60.832814318694489</v>
      </c>
      <c r="EA96" s="287">
        <f t="shared" si="3297"/>
        <v>60.832814318694496</v>
      </c>
      <c r="EB96" s="287">
        <f t="shared" si="3297"/>
        <v>60.832814318694496</v>
      </c>
      <c r="EC96" s="287">
        <f t="shared" si="3297"/>
        <v>60.832814318694496</v>
      </c>
      <c r="ED96" s="287">
        <f t="shared" si="3297"/>
        <v>60.832814318694496</v>
      </c>
      <c r="EE96" s="287">
        <f t="shared" si="3297"/>
        <v>60.832814318694489</v>
      </c>
      <c r="EF96" s="287">
        <f t="shared" si="3297"/>
        <v>60.832814318694489</v>
      </c>
      <c r="EG96" s="287">
        <f t="shared" si="3297"/>
        <v>60.832814318694496</v>
      </c>
      <c r="EH96" s="287">
        <f t="shared" si="3297"/>
        <v>60.832814318694503</v>
      </c>
      <c r="EI96" s="287">
        <f t="shared" si="3297"/>
        <v>60.832814318694496</v>
      </c>
      <c r="EJ96" s="287">
        <f t="shared" si="3297"/>
        <v>60.832814318694496</v>
      </c>
      <c r="EK96" s="287">
        <f t="shared" si="3297"/>
        <v>60.832814318694496</v>
      </c>
      <c r="EL96" s="287">
        <f t="shared" si="3297"/>
        <v>60.832814318694503</v>
      </c>
      <c r="EM96" s="287">
        <f t="shared" si="3297"/>
        <v>60.832814318694496</v>
      </c>
      <c r="EN96" s="287">
        <f t="shared" si="3297"/>
        <v>60.832814318694489</v>
      </c>
      <c r="EO96" s="287">
        <f t="shared" si="3297"/>
        <v>60.832814318694489</v>
      </c>
      <c r="EP96" s="287">
        <f t="shared" si="3297"/>
        <v>60.832814318694496</v>
      </c>
      <c r="EQ96" s="287">
        <f t="shared" si="3297"/>
        <v>60.832814318694489</v>
      </c>
      <c r="ER96" s="287">
        <f t="shared" si="3297"/>
        <v>60.832814318694481</v>
      </c>
      <c r="ES96" s="287">
        <f t="shared" si="3297"/>
        <v>60.832814318694496</v>
      </c>
      <c r="ET96" s="287">
        <f t="shared" si="3297"/>
        <v>60.832814318694496</v>
      </c>
      <c r="EU96" s="287">
        <f>+EU91</f>
        <v>60.832814318694503</v>
      </c>
      <c r="EV96" s="287">
        <f t="shared" ref="EV96:EW96" si="3298">+EV91</f>
        <v>60.832814318694496</v>
      </c>
      <c r="EW96" s="287">
        <f t="shared" si="3298"/>
        <v>60.832814318694496</v>
      </c>
      <c r="EX96" s="287">
        <f>+EX91</f>
        <v>60.832814318694496</v>
      </c>
      <c r="EY96" s="287">
        <f t="shared" ref="EY96:EZ96" si="3299">+EY91</f>
        <v>60.832814318694496</v>
      </c>
      <c r="EZ96" s="287">
        <f t="shared" si="3299"/>
        <v>60.832814318694481</v>
      </c>
      <c r="FA96" s="333">
        <f>+FA91</f>
        <v>56.569759321680003</v>
      </c>
      <c r="FB96" s="287">
        <f t="shared" ref="FB96:FY96" si="3300">+FB91</f>
        <v>56.569759321680003</v>
      </c>
      <c r="FC96" s="287">
        <f t="shared" si="3300"/>
        <v>56.569759321679996</v>
      </c>
      <c r="FD96" s="287">
        <f t="shared" si="3300"/>
        <v>56.569759321680003</v>
      </c>
      <c r="FE96" s="287">
        <f t="shared" si="3300"/>
        <v>56.569759321680003</v>
      </c>
      <c r="FF96" s="287">
        <f t="shared" si="3300"/>
        <v>56.569759321679996</v>
      </c>
      <c r="FG96" s="287">
        <f t="shared" si="3300"/>
        <v>56.569759321680003</v>
      </c>
      <c r="FH96" s="287">
        <f t="shared" si="3300"/>
        <v>56.569759321680003</v>
      </c>
      <c r="FI96" s="287">
        <f t="shared" si="3300"/>
        <v>56.569759321680003</v>
      </c>
      <c r="FJ96" s="287">
        <f t="shared" si="3300"/>
        <v>56.569759321680003</v>
      </c>
      <c r="FK96" s="287">
        <f t="shared" si="3300"/>
        <v>56.569759321680003</v>
      </c>
      <c r="FL96" s="287">
        <f t="shared" si="3300"/>
        <v>56.569759321679996</v>
      </c>
      <c r="FM96" s="287">
        <f t="shared" si="3300"/>
        <v>56.569759321680003</v>
      </c>
      <c r="FN96" s="287">
        <f t="shared" si="3300"/>
        <v>56.569759321680003</v>
      </c>
      <c r="FO96" s="287">
        <f t="shared" si="3300"/>
        <v>56.56975932168001</v>
      </c>
      <c r="FP96" s="287">
        <f t="shared" si="3300"/>
        <v>56.569759321680003</v>
      </c>
      <c r="FQ96" s="287">
        <f t="shared" si="3300"/>
        <v>56.569759321680003</v>
      </c>
      <c r="FR96" s="287">
        <f t="shared" si="3300"/>
        <v>56.569759321680003</v>
      </c>
      <c r="FS96" s="287">
        <f t="shared" si="3300"/>
        <v>56.56975932168001</v>
      </c>
      <c r="FT96" s="287">
        <f t="shared" si="3300"/>
        <v>56.569759321680003</v>
      </c>
      <c r="FU96" s="287">
        <f t="shared" si="3300"/>
        <v>56.569759321680003</v>
      </c>
      <c r="FV96" s="287">
        <f t="shared" si="3300"/>
        <v>56.569759321680003</v>
      </c>
      <c r="FW96" s="287">
        <f t="shared" si="3300"/>
        <v>56.569759321679996</v>
      </c>
      <c r="FX96" s="287">
        <f t="shared" si="3300"/>
        <v>56.569759321679996</v>
      </c>
      <c r="FY96" s="287">
        <f t="shared" si="3300"/>
        <v>56.569759321680003</v>
      </c>
      <c r="FZ96" s="287">
        <f>+FZ91</f>
        <v>56.569759321680003</v>
      </c>
      <c r="GA96" s="287">
        <f t="shared" ref="GA96:GB96" si="3301">+GA91</f>
        <v>56.569759321680003</v>
      </c>
      <c r="GB96" s="287">
        <f t="shared" si="3301"/>
        <v>56.569759321680003</v>
      </c>
      <c r="GC96" s="287">
        <f>+GC91</f>
        <v>56.569759321680003</v>
      </c>
      <c r="GD96" s="287">
        <f t="shared" ref="GD96" si="3302">+GD91</f>
        <v>56.56975932168001</v>
      </c>
      <c r="GE96" s="333">
        <f>+GE91</f>
        <v>58.098947194948245</v>
      </c>
      <c r="GF96" s="287">
        <f t="shared" ref="GF96:HC96" si="3303">+GF91</f>
        <v>58.098947194948245</v>
      </c>
      <c r="GG96" s="287">
        <f t="shared" si="3303"/>
        <v>58.098947194948245</v>
      </c>
      <c r="GH96" s="287">
        <f t="shared" si="3303"/>
        <v>58.098947194948245</v>
      </c>
      <c r="GI96" s="287">
        <f t="shared" si="3303"/>
        <v>58.098947194948252</v>
      </c>
      <c r="GJ96" s="287">
        <f t="shared" si="3303"/>
        <v>58.098947194948245</v>
      </c>
      <c r="GK96" s="287">
        <f t="shared" si="3303"/>
        <v>58.098947194948245</v>
      </c>
      <c r="GL96" s="287">
        <f t="shared" si="3303"/>
        <v>58.098947194948245</v>
      </c>
      <c r="GM96" s="287">
        <f t="shared" si="3303"/>
        <v>58.098947194948245</v>
      </c>
      <c r="GN96" s="287">
        <f t="shared" si="3303"/>
        <v>58.098947194948252</v>
      </c>
      <c r="GO96" s="287">
        <f t="shared" si="3303"/>
        <v>58.098947194948245</v>
      </c>
      <c r="GP96" s="287">
        <f t="shared" si="3303"/>
        <v>58.098947194948245</v>
      </c>
      <c r="GQ96" s="287">
        <f t="shared" si="3303"/>
        <v>58.098947194948245</v>
      </c>
      <c r="GR96" s="287">
        <f t="shared" si="3303"/>
        <v>58.098947194948245</v>
      </c>
      <c r="GS96" s="287">
        <f t="shared" si="3303"/>
        <v>58.098947194948238</v>
      </c>
      <c r="GT96" s="287">
        <f t="shared" si="3303"/>
        <v>58.098947194948245</v>
      </c>
      <c r="GU96" s="287">
        <f t="shared" si="3303"/>
        <v>58.098947194948252</v>
      </c>
      <c r="GV96" s="287">
        <f t="shared" si="3303"/>
        <v>58.098947194948245</v>
      </c>
      <c r="GW96" s="287">
        <f t="shared" si="3303"/>
        <v>58.098947194948245</v>
      </c>
      <c r="GX96" s="287">
        <f t="shared" si="3303"/>
        <v>58.098947194948252</v>
      </c>
      <c r="GY96" s="287">
        <f t="shared" si="3303"/>
        <v>58.098947194948245</v>
      </c>
      <c r="GZ96" s="287">
        <f t="shared" si="3303"/>
        <v>58.098947194948245</v>
      </c>
      <c r="HA96" s="287">
        <f t="shared" si="3303"/>
        <v>58.098947194948238</v>
      </c>
      <c r="HB96" s="287">
        <f t="shared" si="3303"/>
        <v>58.098947194948245</v>
      </c>
      <c r="HC96" s="287">
        <f t="shared" si="3303"/>
        <v>58.098947194948252</v>
      </c>
      <c r="HD96" s="287">
        <f>+HD91</f>
        <v>58.098947194948245</v>
      </c>
      <c r="HE96" s="287">
        <f t="shared" ref="HE96:HF96" si="3304">+HE91</f>
        <v>58.098947194948245</v>
      </c>
      <c r="HF96" s="287">
        <f t="shared" si="3304"/>
        <v>58.098947194948245</v>
      </c>
      <c r="HG96" s="287">
        <f>+HG91</f>
        <v>58.098947194948245</v>
      </c>
      <c r="HH96" s="287">
        <f t="shared" ref="HH96" si="3305">+HH91</f>
        <v>58.098947194948238</v>
      </c>
      <c r="HI96" s="345">
        <f>+HI91</f>
        <v>58.098947194948245</v>
      </c>
      <c r="HJ96" s="333">
        <f>+HJ91</f>
        <v>65.956339372215439</v>
      </c>
      <c r="HK96" s="287">
        <f t="shared" ref="HK96:IH96" si="3306">+HK91</f>
        <v>65.956339372215439</v>
      </c>
      <c r="HL96" s="287">
        <f t="shared" si="3306"/>
        <v>65.956339372215439</v>
      </c>
      <c r="HM96" s="287">
        <f t="shared" si="3306"/>
        <v>65.956339372215439</v>
      </c>
      <c r="HN96" s="287">
        <f t="shared" si="3306"/>
        <v>65.956339372215439</v>
      </c>
      <c r="HO96" s="287">
        <f t="shared" si="3306"/>
        <v>65.956339372215439</v>
      </c>
      <c r="HP96" s="287">
        <f t="shared" si="3306"/>
        <v>65.956339372215439</v>
      </c>
      <c r="HQ96" s="287">
        <f t="shared" si="3306"/>
        <v>65.956339372215439</v>
      </c>
      <c r="HR96" s="287">
        <f t="shared" si="3306"/>
        <v>65.956339372215439</v>
      </c>
      <c r="HS96" s="287">
        <f t="shared" si="3306"/>
        <v>65.956339372215439</v>
      </c>
      <c r="HT96" s="287">
        <f t="shared" si="3306"/>
        <v>65.956339372215439</v>
      </c>
      <c r="HU96" s="287">
        <f t="shared" si="3306"/>
        <v>65.956339372215439</v>
      </c>
      <c r="HV96" s="287">
        <f t="shared" si="3306"/>
        <v>65.956339372215439</v>
      </c>
      <c r="HW96" s="287">
        <f t="shared" si="3306"/>
        <v>65.956339372215439</v>
      </c>
      <c r="HX96" s="287">
        <f t="shared" si="3306"/>
        <v>65.956339372215439</v>
      </c>
      <c r="HY96" s="287">
        <f t="shared" si="3306"/>
        <v>65.956339372215439</v>
      </c>
      <c r="HZ96" s="287">
        <f t="shared" si="3306"/>
        <v>65.956339372215439</v>
      </c>
      <c r="IA96" s="287">
        <f t="shared" si="3306"/>
        <v>65.956339372215439</v>
      </c>
      <c r="IB96" s="287">
        <f t="shared" si="3306"/>
        <v>65.956339372215439</v>
      </c>
      <c r="IC96" s="287">
        <f t="shared" si="3306"/>
        <v>65.956339372215439</v>
      </c>
      <c r="ID96" s="287">
        <f t="shared" si="3306"/>
        <v>65.956339372215439</v>
      </c>
      <c r="IE96" s="287">
        <f t="shared" si="3306"/>
        <v>65.956339372215439</v>
      </c>
      <c r="IF96" s="287">
        <f t="shared" si="3306"/>
        <v>65.956339372215439</v>
      </c>
      <c r="IG96" s="287">
        <f t="shared" si="3306"/>
        <v>65.956339372215439</v>
      </c>
      <c r="IH96" s="287">
        <f t="shared" si="3306"/>
        <v>65.956339372215439</v>
      </c>
      <c r="II96" s="287">
        <f>+II91</f>
        <v>65.956339372215439</v>
      </c>
      <c r="IJ96" s="287">
        <f t="shared" ref="IJ96:IK96" si="3307">+IJ91</f>
        <v>65.956339372215439</v>
      </c>
      <c r="IK96" s="287">
        <f t="shared" si="3307"/>
        <v>65.956339372215439</v>
      </c>
      <c r="IL96" s="287">
        <f>+IL91</f>
        <v>65.956339372215439</v>
      </c>
      <c r="IM96" s="287">
        <f t="shared" ref="IM96" si="3308">+IM91</f>
        <v>65.956339372215439</v>
      </c>
      <c r="IN96" s="333">
        <f>+IN91</f>
        <v>59.540227200179707</v>
      </c>
      <c r="IO96" s="287">
        <f t="shared" ref="IO96:JL96" si="3309">+IO91</f>
        <v>59.540227200179707</v>
      </c>
      <c r="IP96" s="287">
        <f t="shared" si="3309"/>
        <v>59.5402272001797</v>
      </c>
      <c r="IQ96" s="287">
        <f t="shared" si="3309"/>
        <v>59.540227200179707</v>
      </c>
      <c r="IR96" s="287">
        <f t="shared" si="3309"/>
        <v>59.540227200179707</v>
      </c>
      <c r="IS96" s="287">
        <f t="shared" si="3309"/>
        <v>59.5402272001797</v>
      </c>
      <c r="IT96" s="287">
        <f t="shared" si="3309"/>
        <v>59.540227200179707</v>
      </c>
      <c r="IU96" s="287">
        <f t="shared" si="3309"/>
        <v>59.540227200179707</v>
      </c>
      <c r="IV96" s="287">
        <f t="shared" si="3309"/>
        <v>59.540227200179707</v>
      </c>
      <c r="IW96" s="287">
        <f t="shared" si="3309"/>
        <v>59.540227200179707</v>
      </c>
      <c r="IX96" s="287">
        <f t="shared" si="3309"/>
        <v>59.540227200179707</v>
      </c>
      <c r="IY96" s="287">
        <f t="shared" si="3309"/>
        <v>59.5402272001797</v>
      </c>
      <c r="IZ96" s="287">
        <f t="shared" si="3309"/>
        <v>59.540227200179707</v>
      </c>
      <c r="JA96" s="287">
        <f t="shared" si="3309"/>
        <v>59.540227200179707</v>
      </c>
      <c r="JB96" s="287">
        <f t="shared" si="3309"/>
        <v>59.540227200179707</v>
      </c>
      <c r="JC96" s="287">
        <f t="shared" si="3309"/>
        <v>59.540227200179707</v>
      </c>
      <c r="JD96" s="287">
        <f t="shared" si="3309"/>
        <v>59.5402272001797</v>
      </c>
      <c r="JE96" s="287">
        <f t="shared" si="3309"/>
        <v>59.540227200179707</v>
      </c>
      <c r="JF96" s="287">
        <f t="shared" si="3309"/>
        <v>59.540227200179707</v>
      </c>
      <c r="JG96" s="287">
        <f t="shared" si="3309"/>
        <v>59.540227200179707</v>
      </c>
      <c r="JH96" s="287">
        <f t="shared" si="3309"/>
        <v>59.540227200179707</v>
      </c>
      <c r="JI96" s="287">
        <f t="shared" si="3309"/>
        <v>59.540227200179707</v>
      </c>
      <c r="JJ96" s="287">
        <f t="shared" si="3309"/>
        <v>59.5402272001797</v>
      </c>
      <c r="JK96" s="287">
        <f t="shared" si="3309"/>
        <v>59.5402272001797</v>
      </c>
      <c r="JL96" s="287">
        <f t="shared" si="3309"/>
        <v>59.540227200179707</v>
      </c>
      <c r="JM96" s="287">
        <f>+JM91</f>
        <v>59.540227200179707</v>
      </c>
      <c r="JN96" s="287">
        <f t="shared" ref="JN96:JO96" si="3310">+JN91</f>
        <v>59.540227200179707</v>
      </c>
      <c r="JO96" s="287">
        <f t="shared" si="3310"/>
        <v>59.540227200179707</v>
      </c>
      <c r="JP96" s="287">
        <f>+JP91</f>
        <v>59.5402272001797</v>
      </c>
      <c r="JQ96" s="287">
        <f t="shared" ref="JQ96" si="3311">+JQ91</f>
        <v>59.540227200179707</v>
      </c>
      <c r="JR96" s="345">
        <f>+JR91</f>
        <v>59.540227200179707</v>
      </c>
      <c r="JS96" s="333">
        <f>+JS91</f>
        <v>60.035552925176844</v>
      </c>
      <c r="JT96" s="287">
        <f t="shared" ref="JT96:KQ96" si="3312">+JT91</f>
        <v>60.035552925176844</v>
      </c>
      <c r="JU96" s="287">
        <f t="shared" si="3312"/>
        <v>60.035552925176852</v>
      </c>
      <c r="JV96" s="287">
        <f t="shared" si="3312"/>
        <v>60.035552925176844</v>
      </c>
      <c r="JW96" s="287">
        <f t="shared" si="3312"/>
        <v>60.035552925176837</v>
      </c>
      <c r="JX96" s="287">
        <f t="shared" si="3312"/>
        <v>60.035552925176852</v>
      </c>
      <c r="JY96" s="287">
        <f t="shared" si="3312"/>
        <v>60.035552925176844</v>
      </c>
      <c r="JZ96" s="287">
        <f t="shared" si="3312"/>
        <v>60.035552925176844</v>
      </c>
      <c r="KA96" s="287">
        <f t="shared" si="3312"/>
        <v>60.035552925176837</v>
      </c>
      <c r="KB96" s="287">
        <f t="shared" si="3312"/>
        <v>60.035552925176837</v>
      </c>
      <c r="KC96" s="287">
        <f t="shared" si="3312"/>
        <v>60.035552925176837</v>
      </c>
      <c r="KD96" s="287">
        <f t="shared" si="3312"/>
        <v>60.035552925176852</v>
      </c>
      <c r="KE96" s="287">
        <f t="shared" si="3312"/>
        <v>60.035552925176844</v>
      </c>
      <c r="KF96" s="287">
        <f t="shared" si="3312"/>
        <v>60.035552925176844</v>
      </c>
      <c r="KG96" s="287">
        <f t="shared" si="3312"/>
        <v>60.035552925176852</v>
      </c>
      <c r="KH96" s="287">
        <f t="shared" si="3312"/>
        <v>60.035552925176844</v>
      </c>
      <c r="KI96" s="287">
        <f t="shared" si="3312"/>
        <v>60.035552925176844</v>
      </c>
      <c r="KJ96" s="287">
        <f t="shared" si="3312"/>
        <v>60.035552925176837</v>
      </c>
      <c r="KK96" s="287">
        <f t="shared" si="3312"/>
        <v>60.035552925176844</v>
      </c>
      <c r="KL96" s="287">
        <f t="shared" si="3312"/>
        <v>60.035552925176837</v>
      </c>
      <c r="KM96" s="287">
        <f t="shared" si="3312"/>
        <v>60.035552925176844</v>
      </c>
      <c r="KN96" s="287">
        <f t="shared" si="3312"/>
        <v>60.035552925176837</v>
      </c>
      <c r="KO96" s="287">
        <f t="shared" si="3312"/>
        <v>60.035552925176844</v>
      </c>
      <c r="KP96" s="287">
        <f t="shared" si="3312"/>
        <v>60.035552925176852</v>
      </c>
      <c r="KQ96" s="287">
        <f t="shared" si="3312"/>
        <v>60.035552925176852</v>
      </c>
      <c r="KR96" s="287">
        <f>+KR91</f>
        <v>60.035552925176844</v>
      </c>
      <c r="KS96" s="287">
        <f t="shared" ref="KS96:KT96" si="3313">+KS91</f>
        <v>60.035552925176852</v>
      </c>
      <c r="KT96" s="287">
        <f t="shared" si="3313"/>
        <v>60.035552925176844</v>
      </c>
      <c r="KU96" s="287">
        <f>+KU91</f>
        <v>60.035552925176844</v>
      </c>
      <c r="KV96" s="287">
        <f t="shared" ref="KV96" si="3314">+KV91</f>
        <v>60.035552925176852</v>
      </c>
      <c r="KW96" s="345">
        <f>+KW91</f>
        <v>60.035552925176844</v>
      </c>
      <c r="KX96" s="333">
        <f>+KX91</f>
        <v>70.037148667342905</v>
      </c>
      <c r="KY96" s="287">
        <f t="shared" ref="KY96:LV96" si="3315">+KY91</f>
        <v>70.037148667342905</v>
      </c>
      <c r="KZ96" s="287">
        <f t="shared" si="3315"/>
        <v>70.037148667342905</v>
      </c>
      <c r="LA96" s="287">
        <f t="shared" si="3315"/>
        <v>70.037148667342905</v>
      </c>
      <c r="LB96" s="287">
        <f t="shared" si="3315"/>
        <v>70.037148667342905</v>
      </c>
      <c r="LC96" s="287">
        <f t="shared" si="3315"/>
        <v>70.037148667342905</v>
      </c>
      <c r="LD96" s="287">
        <f t="shared" si="3315"/>
        <v>70.037148667342905</v>
      </c>
      <c r="LE96" s="287">
        <f t="shared" si="3315"/>
        <v>70.037148667342905</v>
      </c>
      <c r="LF96" s="287">
        <f t="shared" si="3315"/>
        <v>70.037148667342905</v>
      </c>
      <c r="LG96" s="287">
        <f t="shared" si="3315"/>
        <v>70.037148667342905</v>
      </c>
      <c r="LH96" s="287">
        <f t="shared" si="3315"/>
        <v>70.03714866734289</v>
      </c>
      <c r="LI96" s="287">
        <f t="shared" si="3315"/>
        <v>70.037148667342905</v>
      </c>
      <c r="LJ96" s="287">
        <f t="shared" si="3315"/>
        <v>70.037148667342905</v>
      </c>
      <c r="LK96" s="287">
        <f t="shared" si="3315"/>
        <v>70.037148667342905</v>
      </c>
      <c r="LL96" s="287">
        <f t="shared" si="3315"/>
        <v>70.037148667342905</v>
      </c>
      <c r="LM96" s="287">
        <f t="shared" si="3315"/>
        <v>70.037148667342905</v>
      </c>
      <c r="LN96" s="287">
        <f t="shared" si="3315"/>
        <v>70.037148667342905</v>
      </c>
      <c r="LO96" s="287">
        <f t="shared" si="3315"/>
        <v>70.037148667342905</v>
      </c>
      <c r="LP96" s="287">
        <f t="shared" si="3315"/>
        <v>70.037148667342905</v>
      </c>
      <c r="LQ96" s="287">
        <f t="shared" si="3315"/>
        <v>70.037148667342905</v>
      </c>
      <c r="LR96" s="287">
        <f t="shared" si="3315"/>
        <v>70.037148667342905</v>
      </c>
      <c r="LS96" s="287">
        <f t="shared" si="3315"/>
        <v>70.03714866734289</v>
      </c>
      <c r="LT96" s="287">
        <f t="shared" si="3315"/>
        <v>70.037148667342905</v>
      </c>
      <c r="LU96" s="287">
        <f t="shared" si="3315"/>
        <v>70.037148667342905</v>
      </c>
      <c r="LV96" s="287">
        <f t="shared" si="3315"/>
        <v>70.037148667342905</v>
      </c>
      <c r="LW96" s="287">
        <f>+LW91</f>
        <v>70.037148667342905</v>
      </c>
      <c r="LX96" s="287">
        <f t="shared" ref="LX96:LY96" si="3316">+LX91</f>
        <v>70.037148667342905</v>
      </c>
      <c r="LY96" s="287">
        <f t="shared" si="3316"/>
        <v>70.037148667342905</v>
      </c>
      <c r="LZ96" s="287">
        <f>+LZ91</f>
        <v>70.037148667342905</v>
      </c>
      <c r="MA96" s="287">
        <f t="shared" ref="MA96" si="3317">+MA91</f>
        <v>70.037148667342905</v>
      </c>
      <c r="MB96" s="333">
        <f>+MB91</f>
        <v>69.678982231085953</v>
      </c>
      <c r="MC96" s="287">
        <f t="shared" ref="MC96:MZ96" si="3318">+MC91</f>
        <v>69.678982231085953</v>
      </c>
      <c r="MD96" s="287">
        <f t="shared" si="3318"/>
        <v>69.678982231085953</v>
      </c>
      <c r="ME96" s="287">
        <f t="shared" si="3318"/>
        <v>69.678982231085953</v>
      </c>
      <c r="MF96" s="287">
        <f t="shared" si="3318"/>
        <v>69.678982231085953</v>
      </c>
      <c r="MG96" s="287">
        <f t="shared" si="3318"/>
        <v>69.678982231085953</v>
      </c>
      <c r="MH96" s="287">
        <f t="shared" si="3318"/>
        <v>69.678982231085953</v>
      </c>
      <c r="MI96" s="287">
        <f t="shared" si="3318"/>
        <v>69.678982231085953</v>
      </c>
      <c r="MJ96" s="287">
        <f t="shared" si="3318"/>
        <v>69.678982231085953</v>
      </c>
      <c r="MK96" s="287">
        <f t="shared" si="3318"/>
        <v>69.678982231085953</v>
      </c>
      <c r="ML96" s="287">
        <f t="shared" si="3318"/>
        <v>69.678982231085968</v>
      </c>
      <c r="MM96" s="287">
        <f t="shared" si="3318"/>
        <v>69.678982231085953</v>
      </c>
      <c r="MN96" s="287">
        <f t="shared" si="3318"/>
        <v>69.678982231085968</v>
      </c>
      <c r="MO96" s="287">
        <f t="shared" si="3318"/>
        <v>69.678982231085953</v>
      </c>
      <c r="MP96" s="287">
        <f t="shared" si="3318"/>
        <v>69.678982231085968</v>
      </c>
      <c r="MQ96" s="287">
        <f t="shared" si="3318"/>
        <v>69.678982231085953</v>
      </c>
      <c r="MR96" s="287">
        <f t="shared" si="3318"/>
        <v>69.678982231085953</v>
      </c>
      <c r="MS96" s="287">
        <f t="shared" si="3318"/>
        <v>69.678982231085953</v>
      </c>
      <c r="MT96" s="287">
        <f t="shared" si="3318"/>
        <v>69.678982231085953</v>
      </c>
      <c r="MU96" s="287">
        <f t="shared" si="3318"/>
        <v>69.678982231085953</v>
      </c>
      <c r="MV96" s="287">
        <f t="shared" si="3318"/>
        <v>69.678982231085953</v>
      </c>
      <c r="MW96" s="287">
        <f t="shared" si="3318"/>
        <v>69.678982231085968</v>
      </c>
      <c r="MX96" s="287">
        <f t="shared" si="3318"/>
        <v>69.678982231085953</v>
      </c>
      <c r="MY96" s="287">
        <f t="shared" si="3318"/>
        <v>69.678982231085953</v>
      </c>
      <c r="MZ96" s="287">
        <f t="shared" si="3318"/>
        <v>69.678982231085953</v>
      </c>
      <c r="NA96" s="287">
        <f>+NA91</f>
        <v>69.678982231085968</v>
      </c>
      <c r="NB96" s="287">
        <f t="shared" ref="NB96:NC96" si="3319">+NB91</f>
        <v>69.678982231085953</v>
      </c>
      <c r="NC96" s="287">
        <f t="shared" si="3319"/>
        <v>69.678982231085953</v>
      </c>
      <c r="ND96" s="287">
        <f>+ND91</f>
        <v>69.678982231085953</v>
      </c>
      <c r="NE96" s="287">
        <f t="shared" ref="NE96" si="3320">+NE91</f>
        <v>69.678982231085968</v>
      </c>
      <c r="NF96" s="287">
        <f>+NF91</f>
        <v>69.678982231085953</v>
      </c>
      <c r="NG96" s="333">
        <f>+NG91</f>
        <v>69.288077305635895</v>
      </c>
      <c r="NH96" s="287">
        <f t="shared" ref="NH96:OE96" si="3321">+NH91</f>
        <v>69.288077305635895</v>
      </c>
      <c r="NI96" s="287">
        <f t="shared" si="3321"/>
        <v>69.288077305635895</v>
      </c>
      <c r="NJ96" s="287">
        <f t="shared" si="3321"/>
        <v>69.288077305635895</v>
      </c>
      <c r="NK96" s="287">
        <f t="shared" si="3321"/>
        <v>69.288077305635909</v>
      </c>
      <c r="NL96" s="287">
        <f t="shared" si="3321"/>
        <v>69.288077305635895</v>
      </c>
      <c r="NM96" s="287">
        <f t="shared" si="3321"/>
        <v>69.288077305635895</v>
      </c>
      <c r="NN96" s="287">
        <f t="shared" si="3321"/>
        <v>69.288077305635895</v>
      </c>
      <c r="NO96" s="287">
        <f t="shared" si="3321"/>
        <v>69.288077305635895</v>
      </c>
      <c r="NP96" s="287">
        <f t="shared" si="3321"/>
        <v>69.288077305635909</v>
      </c>
      <c r="NQ96" s="287">
        <f t="shared" si="3321"/>
        <v>69.288077305635881</v>
      </c>
      <c r="NR96" s="287">
        <f t="shared" si="3321"/>
        <v>69.288077305635895</v>
      </c>
      <c r="NS96" s="287">
        <f t="shared" si="3321"/>
        <v>69.288077305635895</v>
      </c>
      <c r="NT96" s="287">
        <f t="shared" si="3321"/>
        <v>69.288077305635895</v>
      </c>
      <c r="NU96" s="287">
        <f t="shared" si="3321"/>
        <v>69.288077305635881</v>
      </c>
      <c r="NV96" s="287">
        <f t="shared" si="3321"/>
        <v>69.288077305635895</v>
      </c>
      <c r="NW96" s="287">
        <f t="shared" si="3321"/>
        <v>69.288077305635895</v>
      </c>
      <c r="NX96" s="287">
        <f t="shared" si="3321"/>
        <v>69.288077305635895</v>
      </c>
      <c r="NY96" s="287">
        <f t="shared" si="3321"/>
        <v>69.288077305635895</v>
      </c>
      <c r="NZ96" s="287">
        <f t="shared" si="3321"/>
        <v>69.288077305635909</v>
      </c>
      <c r="OA96" s="287">
        <f t="shared" si="3321"/>
        <v>69.288077305635895</v>
      </c>
      <c r="OB96" s="287">
        <f t="shared" si="3321"/>
        <v>69.288077305635881</v>
      </c>
      <c r="OC96" s="287">
        <f t="shared" si="3321"/>
        <v>69.288077305635881</v>
      </c>
      <c r="OD96" s="287">
        <f t="shared" si="3321"/>
        <v>69.288077305635895</v>
      </c>
      <c r="OE96" s="287">
        <f t="shared" si="3321"/>
        <v>69.288077305635895</v>
      </c>
      <c r="OF96" s="287">
        <f>+OF91</f>
        <v>69.288077305635895</v>
      </c>
      <c r="OG96" s="287">
        <f t="shared" ref="OG96:OH96" si="3322">+OG91</f>
        <v>69.288077305635895</v>
      </c>
      <c r="OH96" s="287">
        <f t="shared" si="3322"/>
        <v>69.288077305635895</v>
      </c>
      <c r="OI96" s="287">
        <f>+OI91</f>
        <v>69.288077305635895</v>
      </c>
      <c r="OJ96" s="287">
        <f t="shared" ref="OJ96" si="3323">+OJ91</f>
        <v>69.288077305635881</v>
      </c>
      <c r="OK96" s="287">
        <f>+OK91</f>
        <v>69.288077305635881</v>
      </c>
      <c r="OL96" s="287">
        <f>+OL91</f>
        <v>69.288077305635895</v>
      </c>
      <c r="OM96" s="287">
        <f t="shared" ref="OM96:OP96" si="3324">+OM91</f>
        <v>69.288077305635895</v>
      </c>
      <c r="ON96" s="287">
        <f t="shared" si="3324"/>
        <v>69.288077305635895</v>
      </c>
      <c r="OO96" s="287">
        <f t="shared" si="3324"/>
        <v>69.288077305635895</v>
      </c>
      <c r="OP96" s="345">
        <f t="shared" si="3324"/>
        <v>69.288077305635895</v>
      </c>
      <c r="OQ96" s="287"/>
      <c r="OR96" s="287"/>
      <c r="OS96" s="287"/>
      <c r="OT96" s="287"/>
      <c r="OU96" s="287"/>
      <c r="OV96" s="287"/>
      <c r="OW96" s="287"/>
      <c r="OX96" s="287"/>
      <c r="OY96" s="287"/>
      <c r="OZ96" s="287"/>
      <c r="PA96" s="287"/>
      <c r="PB96" s="287"/>
      <c r="PC96" s="287"/>
      <c r="PD96" s="287"/>
      <c r="PE96" s="287"/>
      <c r="PF96" s="287"/>
      <c r="PG96" s="287"/>
      <c r="PH96" s="287"/>
      <c r="PI96" s="287"/>
      <c r="PJ96" s="287"/>
      <c r="PK96" s="287"/>
      <c r="PL96" s="287"/>
      <c r="PM96" s="287"/>
      <c r="PN96" s="287"/>
      <c r="PO96" s="287"/>
      <c r="PP96" s="287"/>
      <c r="PQ96" s="287"/>
      <c r="PR96" s="287"/>
      <c r="PS96" s="287"/>
      <c r="PT96" s="287"/>
      <c r="PU96" s="287"/>
      <c r="PV96" s="287"/>
      <c r="PW96" s="287"/>
      <c r="PX96" s="287"/>
      <c r="PY96" s="287"/>
      <c r="PZ96" s="287"/>
      <c r="QA96" s="287"/>
      <c r="QB96" s="287"/>
      <c r="QC96" s="287"/>
      <c r="QD96" s="287"/>
      <c r="QE96" s="287"/>
      <c r="QF96" s="287"/>
      <c r="QG96" s="287"/>
      <c r="QH96" s="287"/>
      <c r="QI96" s="287"/>
      <c r="QJ96" s="287"/>
      <c r="QK96" s="287"/>
      <c r="QL96" s="287"/>
      <c r="QM96" s="287"/>
      <c r="QN96" s="287"/>
      <c r="QO96" s="287"/>
      <c r="QP96" s="287"/>
      <c r="QQ96" s="287"/>
      <c r="QR96" s="287"/>
      <c r="QS96" s="287"/>
      <c r="QT96" s="287"/>
      <c r="QU96" s="287"/>
      <c r="QV96" s="287"/>
      <c r="QW96" s="287"/>
      <c r="QX96" s="287"/>
      <c r="QY96" s="287"/>
      <c r="QZ96" s="287"/>
      <c r="RA96" s="287"/>
      <c r="RB96" s="287"/>
      <c r="RC96" s="287"/>
      <c r="RD96" s="287"/>
      <c r="RE96" s="287"/>
      <c r="RF96" s="287"/>
      <c r="RG96" s="287"/>
      <c r="RH96" s="287"/>
      <c r="RI96" s="287"/>
      <c r="RJ96" s="287"/>
      <c r="RK96" s="287"/>
      <c r="RL96" s="287"/>
      <c r="RM96" s="287"/>
      <c r="RN96" s="287"/>
      <c r="RO96" s="287"/>
      <c r="RP96" s="287"/>
      <c r="RQ96" s="287"/>
      <c r="RR96" s="287"/>
      <c r="RS96" s="287"/>
      <c r="RT96" s="287"/>
      <c r="RU96" s="287"/>
      <c r="RV96" s="287"/>
      <c r="RW96" s="287"/>
      <c r="RX96" s="287"/>
      <c r="RY96" s="287"/>
      <c r="RZ96" s="287"/>
      <c r="SA96" s="287"/>
      <c r="SB96" s="287"/>
      <c r="SC96" s="287"/>
      <c r="SD96" s="287"/>
      <c r="SE96" s="287"/>
      <c r="SF96" s="287"/>
      <c r="SG96" s="287"/>
      <c r="SH96" s="287"/>
      <c r="SI96" s="287"/>
      <c r="SJ96" s="287"/>
      <c r="SK96" s="287"/>
      <c r="SL96" s="287"/>
      <c r="SM96" s="287"/>
      <c r="SN96" s="287"/>
      <c r="SO96" s="287"/>
      <c r="SP96" s="287"/>
      <c r="SQ96" s="287"/>
      <c r="SR96" s="287"/>
      <c r="SS96" s="287"/>
      <c r="ST96" s="287"/>
      <c r="SU96" s="287"/>
      <c r="SV96" s="287"/>
      <c r="SW96" s="287"/>
      <c r="SX96" s="287"/>
      <c r="SY96" s="287"/>
      <c r="SZ96" s="287"/>
      <c r="TA96" s="287"/>
      <c r="TB96" s="287"/>
      <c r="TC96" s="287"/>
      <c r="TD96" s="287"/>
      <c r="TE96" s="287"/>
      <c r="TF96" s="287"/>
      <c r="TG96" s="287"/>
      <c r="TH96" s="287"/>
      <c r="TI96" s="287"/>
      <c r="TJ96" s="287"/>
      <c r="TK96" s="287"/>
      <c r="TL96" s="287"/>
      <c r="TM96" s="287"/>
      <c r="TN96" s="287"/>
      <c r="TO96" s="287"/>
      <c r="TP96" s="287"/>
      <c r="TQ96" s="287"/>
      <c r="TR96" s="287"/>
      <c r="TS96" s="287"/>
      <c r="TT96" s="287"/>
      <c r="TU96" s="287"/>
      <c r="TV96" s="287"/>
      <c r="TW96" s="287"/>
      <c r="TX96" s="287"/>
      <c r="TY96" s="287"/>
      <c r="TZ96" s="287"/>
      <c r="UA96" s="287"/>
      <c r="UB96" s="287"/>
      <c r="UC96" s="287"/>
      <c r="UD96" s="287"/>
      <c r="UE96" s="287"/>
      <c r="UF96" s="287"/>
      <c r="UG96" s="287"/>
      <c r="UH96" s="287"/>
      <c r="UI96" s="287"/>
      <c r="UJ96" s="287"/>
      <c r="UK96" s="287"/>
      <c r="UL96" s="287"/>
      <c r="UM96" s="287"/>
      <c r="UN96" s="287"/>
      <c r="UO96" s="287"/>
      <c r="UP96" s="287"/>
      <c r="UQ96" s="287"/>
      <c r="UR96" s="287"/>
      <c r="US96" s="287"/>
      <c r="UT96" s="287"/>
      <c r="UU96" s="287"/>
      <c r="UV96" s="287"/>
      <c r="UW96" s="287"/>
      <c r="UX96" s="287"/>
      <c r="UY96" s="287"/>
      <c r="UZ96" s="287"/>
      <c r="VA96" s="287"/>
      <c r="VB96" s="287"/>
      <c r="VC96" s="287"/>
      <c r="VD96" s="287"/>
      <c r="VE96" s="287"/>
      <c r="VF96" s="287"/>
      <c r="VG96" s="287"/>
      <c r="VH96" s="287"/>
      <c r="VI96" s="287"/>
      <c r="VJ96" s="287"/>
      <c r="VK96" s="287"/>
      <c r="VL96" s="287"/>
      <c r="VM96" s="287"/>
      <c r="VN96" s="287"/>
      <c r="VO96" s="287"/>
      <c r="VP96" s="287"/>
      <c r="VQ96" s="287"/>
      <c r="VR96" s="287"/>
      <c r="VS96" s="287"/>
      <c r="VT96" s="287"/>
      <c r="VU96" s="287"/>
      <c r="VV96" s="287"/>
      <c r="VW96" s="287"/>
      <c r="VX96" s="287"/>
      <c r="VY96" s="287"/>
      <c r="VZ96" s="287"/>
      <c r="WA96" s="287"/>
      <c r="WB96" s="287"/>
      <c r="WC96" s="287"/>
      <c r="WD96" s="287"/>
      <c r="WE96" s="287"/>
      <c r="WF96" s="287"/>
      <c r="WG96" s="287"/>
      <c r="WH96" s="287"/>
      <c r="WI96" s="287"/>
      <c r="WJ96" s="287"/>
      <c r="WK96" s="287"/>
      <c r="WL96" s="287"/>
      <c r="WM96" s="287"/>
      <c r="WN96" s="287"/>
      <c r="WO96" s="287"/>
      <c r="WP96" s="287"/>
      <c r="WQ96" s="287"/>
      <c r="WR96" s="287"/>
      <c r="WS96" s="287"/>
      <c r="WT96" s="287"/>
      <c r="WU96" s="287"/>
      <c r="WV96" s="287"/>
      <c r="WW96" s="287"/>
      <c r="WX96" s="287"/>
      <c r="WY96" s="287"/>
      <c r="WZ96" s="287"/>
      <c r="XA96" s="287"/>
      <c r="XB96" s="287"/>
      <c r="XC96" s="287"/>
      <c r="XD96" s="287"/>
      <c r="XE96" s="287"/>
      <c r="XF96" s="287"/>
      <c r="XG96" s="287"/>
      <c r="XH96" s="287"/>
      <c r="XI96" s="287"/>
      <c r="XJ96" s="287"/>
      <c r="XK96" s="287"/>
      <c r="XL96" s="287"/>
      <c r="XM96" s="287"/>
      <c r="XN96" s="287"/>
      <c r="XO96" s="287"/>
      <c r="XP96" s="287"/>
      <c r="XQ96" s="287"/>
      <c r="XR96" s="287"/>
      <c r="XS96" s="287"/>
      <c r="XT96" s="287"/>
      <c r="XU96" s="287"/>
      <c r="XV96" s="287"/>
      <c r="XW96" s="287"/>
      <c r="XX96" s="287"/>
      <c r="XY96" s="287"/>
      <c r="XZ96" s="287"/>
      <c r="YA96" s="287"/>
      <c r="YB96" s="287"/>
      <c r="YC96" s="287"/>
      <c r="YD96" s="287"/>
      <c r="YE96" s="287"/>
      <c r="YF96" s="287"/>
      <c r="YG96" s="287"/>
      <c r="YH96" s="287"/>
      <c r="YI96" s="287"/>
      <c r="YJ96" s="287"/>
      <c r="YK96" s="287"/>
      <c r="YL96" s="287"/>
      <c r="YM96" s="287"/>
      <c r="YN96" s="287"/>
      <c r="YO96" s="287"/>
      <c r="YP96" s="287"/>
      <c r="YQ96" s="287"/>
      <c r="YR96" s="287"/>
      <c r="YS96" s="287"/>
      <c r="YT96" s="287"/>
      <c r="YU96" s="287"/>
      <c r="YV96" s="287"/>
      <c r="YW96" s="287"/>
      <c r="YX96" s="287"/>
      <c r="YY96" s="287"/>
      <c r="YZ96" s="287"/>
      <c r="ZA96" s="287"/>
      <c r="ZB96" s="287"/>
      <c r="ZC96" s="287"/>
      <c r="ZD96" s="287"/>
      <c r="ZE96" s="287"/>
      <c r="ZF96" s="287"/>
      <c r="ZG96" s="287"/>
      <c r="ZH96" s="287"/>
      <c r="ZI96" s="287"/>
      <c r="ZJ96" s="287"/>
      <c r="ZK96" s="287"/>
      <c r="ZL96" s="287"/>
      <c r="ZM96" s="287"/>
      <c r="ZN96" s="287"/>
      <c r="ZO96" s="287"/>
      <c r="ZP96" s="287"/>
      <c r="ZQ96" s="287"/>
      <c r="ZR96" s="287"/>
      <c r="ZS96" s="287"/>
      <c r="ZT96" s="287"/>
      <c r="ZU96" s="287"/>
      <c r="ZV96" s="287"/>
      <c r="ZW96" s="287"/>
      <c r="ZX96" s="287"/>
      <c r="ZY96" s="287"/>
      <c r="ZZ96" s="287"/>
      <c r="AAA96" s="287"/>
      <c r="AAB96" s="287"/>
      <c r="AAC96" s="287"/>
      <c r="AAD96" s="287"/>
      <c r="AAE96" s="287"/>
      <c r="AAF96" s="287"/>
      <c r="AAG96" s="287"/>
      <c r="AAH96" s="287"/>
      <c r="AAI96" s="287"/>
      <c r="AAJ96" s="287"/>
      <c r="AAK96" s="287"/>
      <c r="AAL96" s="287"/>
      <c r="AAM96" s="287"/>
      <c r="AAN96" s="287"/>
      <c r="AAO96" s="287"/>
      <c r="AAP96" s="287"/>
      <c r="AAQ96" s="287"/>
      <c r="AAR96" s="287"/>
      <c r="AAS96" s="287"/>
      <c r="AAT96" s="287"/>
      <c r="AAU96" s="287"/>
      <c r="AAV96" s="287"/>
      <c r="AAW96" s="287"/>
      <c r="AAX96" s="287"/>
      <c r="AAY96" s="287"/>
      <c r="AAZ96" s="287"/>
      <c r="ABA96" s="287"/>
      <c r="ABB96" s="287"/>
      <c r="ABC96" s="287"/>
      <c r="ABD96" s="287"/>
      <c r="ABE96" s="287"/>
      <c r="ABF96" s="287"/>
      <c r="ABG96" s="287"/>
      <c r="ABH96" s="287"/>
      <c r="ABI96" s="287"/>
      <c r="ABJ96" s="287"/>
      <c r="ABK96" s="287"/>
      <c r="ABL96" s="287"/>
      <c r="ABM96" s="287"/>
      <c r="ABN96" s="287"/>
      <c r="ABO96" s="287"/>
      <c r="ABP96" s="287"/>
      <c r="ABQ96" s="287"/>
      <c r="ABR96" s="287"/>
      <c r="ABS96" s="287"/>
      <c r="ABT96" s="287"/>
      <c r="ABU96" s="287"/>
      <c r="ABV96" s="287"/>
      <c r="ABW96" s="287"/>
      <c r="ABX96" s="287"/>
      <c r="ABY96" s="287"/>
      <c r="ABZ96" s="287"/>
      <c r="ACA96" s="287"/>
      <c r="ACB96" s="287"/>
      <c r="ACC96" s="287"/>
      <c r="ACD96" s="287"/>
      <c r="ACE96" s="287"/>
      <c r="ACF96" s="287"/>
      <c r="ACG96" s="287"/>
      <c r="ACH96" s="287"/>
      <c r="ACI96" s="287"/>
      <c r="ACJ96" s="287"/>
      <c r="ACK96" s="287"/>
      <c r="ACL96" s="287"/>
      <c r="ACM96" s="287"/>
      <c r="ACN96" s="287"/>
      <c r="ACO96" s="287"/>
      <c r="ACP96" s="287"/>
      <c r="ACQ96" s="287"/>
    </row>
    <row r="97" spans="1:771" x14ac:dyDescent="0.2">
      <c r="A97" s="15" t="s">
        <v>168</v>
      </c>
      <c r="B97" s="333">
        <f>+B98/B92*100</f>
        <v>92.879240306349587</v>
      </c>
      <c r="C97" s="287">
        <f>+C98/C92*100</f>
        <v>92.737645419622453</v>
      </c>
      <c r="D97" s="287">
        <f t="shared" ref="D97:M97" si="3325">+D98/D92*100</f>
        <v>92.833823605122575</v>
      </c>
      <c r="E97" s="287">
        <f t="shared" si="3325"/>
        <v>93.029370331312222</v>
      </c>
      <c r="F97" s="287">
        <f t="shared" si="3325"/>
        <v>93.360322661274111</v>
      </c>
      <c r="G97" s="287">
        <f t="shared" si="3325"/>
        <v>93.097970100190679</v>
      </c>
      <c r="H97" s="287">
        <f t="shared" si="3325"/>
        <v>93.493550325487945</v>
      </c>
      <c r="I97" s="287">
        <f t="shared" si="3325"/>
        <v>93.017038123848181</v>
      </c>
      <c r="J97" s="287">
        <f t="shared" si="3325"/>
        <v>92.843669856026693</v>
      </c>
      <c r="K97" s="287">
        <f t="shared" si="3325"/>
        <v>93.019346717173391</v>
      </c>
      <c r="L97" s="287">
        <f t="shared" si="3325"/>
        <v>93.351236009745932</v>
      </c>
      <c r="M97" s="287">
        <f t="shared" si="3325"/>
        <v>93.257413257301849</v>
      </c>
      <c r="N97" s="333">
        <f t="shared" ref="N97" si="3326">+N98/N92*100</f>
        <v>92.811741379529124</v>
      </c>
      <c r="O97" s="287">
        <f t="shared" ref="O97" si="3327">+O98/O92*100</f>
        <v>93.158192303930818</v>
      </c>
      <c r="P97" s="287">
        <f t="shared" ref="P97" si="3328">+P98/P92*100</f>
        <v>93.126124337204516</v>
      </c>
      <c r="Q97" s="345">
        <f t="shared" ref="Q97:AQ97" si="3329">+Q98/Q92*100</f>
        <v>93.213368867538549</v>
      </c>
      <c r="R97" s="287">
        <f t="shared" si="3329"/>
        <v>92.879240306349587</v>
      </c>
      <c r="S97" s="287">
        <f t="shared" si="3329"/>
        <v>92.800393837503989</v>
      </c>
      <c r="T97" s="287">
        <f t="shared" si="3329"/>
        <v>92.811741379529124</v>
      </c>
      <c r="U97" s="287">
        <f t="shared" si="3329"/>
        <v>92.885865513054569</v>
      </c>
      <c r="V97" s="287">
        <f t="shared" si="3329"/>
        <v>93.000187958368059</v>
      </c>
      <c r="W97" s="287">
        <f t="shared" si="3329"/>
        <v>93.020100504745201</v>
      </c>
      <c r="X97" s="287">
        <f t="shared" si="3329"/>
        <v>93.128881392661015</v>
      </c>
      <c r="Y97" s="287">
        <f t="shared" si="3329"/>
        <v>93.10914135817994</v>
      </c>
      <c r="Z97" s="287">
        <f t="shared" si="3329"/>
        <v>93.069034247272427</v>
      </c>
      <c r="AA97" s="287">
        <f t="shared" si="3329"/>
        <v>93.061794292369555</v>
      </c>
      <c r="AB97" s="287">
        <f t="shared" si="3329"/>
        <v>93.099503056836355</v>
      </c>
      <c r="AC97" s="287">
        <f t="shared" si="3329"/>
        <v>93.120153191902745</v>
      </c>
      <c r="AD97" s="333">
        <f t="shared" si="3329"/>
        <v>92.879240306349587</v>
      </c>
      <c r="AE97" s="287">
        <f t="shared" si="3329"/>
        <v>92.737645419622453</v>
      </c>
      <c r="AF97" s="287">
        <f t="shared" si="3329"/>
        <v>92.833823605122589</v>
      </c>
      <c r="AG97" s="287">
        <f t="shared" si="3329"/>
        <v>93.029370331312208</v>
      </c>
      <c r="AH97" s="287">
        <f t="shared" si="3329"/>
        <v>93.360322661274111</v>
      </c>
      <c r="AI97" s="287">
        <f t="shared" si="3329"/>
        <v>93.097970100190679</v>
      </c>
      <c r="AJ97" s="287">
        <f t="shared" si="3329"/>
        <v>93.493550325487945</v>
      </c>
      <c r="AK97" s="287">
        <f t="shared" si="3329"/>
        <v>93.017038123848181</v>
      </c>
      <c r="AL97" s="287">
        <f t="shared" si="3329"/>
        <v>92.843669856026679</v>
      </c>
      <c r="AM97" s="287">
        <f t="shared" si="3329"/>
        <v>93.019346717173406</v>
      </c>
      <c r="AN97" s="287">
        <f t="shared" si="3329"/>
        <v>93.351236009745932</v>
      </c>
      <c r="AO97" s="345">
        <f t="shared" si="3329"/>
        <v>93.257413257301863</v>
      </c>
      <c r="AP97" s="333">
        <f t="shared" si="3329"/>
        <v>92.879240306349587</v>
      </c>
      <c r="AQ97" s="287">
        <f t="shared" si="3329"/>
        <v>92.879240306349587</v>
      </c>
      <c r="AR97" s="287">
        <f t="shared" ref="AR97:BP97" si="3330">+AR98/AR92*100</f>
        <v>92.879240306349587</v>
      </c>
      <c r="AS97" s="287">
        <f t="shared" si="3330"/>
        <v>92.879240306349587</v>
      </c>
      <c r="AT97" s="287">
        <f t="shared" si="3330"/>
        <v>92.879240306349573</v>
      </c>
      <c r="AU97" s="287">
        <f t="shared" si="3330"/>
        <v>92.879240306349587</v>
      </c>
      <c r="AV97" s="287">
        <f t="shared" si="3330"/>
        <v>92.879240306349587</v>
      </c>
      <c r="AW97" s="287">
        <f t="shared" si="3330"/>
        <v>92.879240306349587</v>
      </c>
      <c r="AX97" s="287">
        <f t="shared" si="3330"/>
        <v>92.879240306349573</v>
      </c>
      <c r="AY97" s="287">
        <f t="shared" si="3330"/>
        <v>92.879240306349573</v>
      </c>
      <c r="AZ97" s="287">
        <f t="shared" si="3330"/>
        <v>92.879240306349587</v>
      </c>
      <c r="BA97" s="287">
        <f t="shared" si="3330"/>
        <v>92.879240306349587</v>
      </c>
      <c r="BB97" s="287">
        <f t="shared" si="3330"/>
        <v>92.879240306349587</v>
      </c>
      <c r="BC97" s="287">
        <f t="shared" si="3330"/>
        <v>92.879240306349587</v>
      </c>
      <c r="BD97" s="287">
        <f t="shared" si="3330"/>
        <v>92.879240306349587</v>
      </c>
      <c r="BE97" s="287">
        <f t="shared" si="3330"/>
        <v>92.879240306349587</v>
      </c>
      <c r="BF97" s="287">
        <f t="shared" si="3330"/>
        <v>92.879240306349573</v>
      </c>
      <c r="BG97" s="287">
        <f t="shared" si="3330"/>
        <v>92.879240306349573</v>
      </c>
      <c r="BH97" s="287">
        <f t="shared" si="3330"/>
        <v>92.879240306349573</v>
      </c>
      <c r="BI97" s="287">
        <f t="shared" si="3330"/>
        <v>92.879240306349573</v>
      </c>
      <c r="BJ97" s="287">
        <f t="shared" si="3330"/>
        <v>92.879240306349587</v>
      </c>
      <c r="BK97" s="287">
        <f t="shared" si="3330"/>
        <v>92.879240306349587</v>
      </c>
      <c r="BL97" s="287">
        <f t="shared" si="3330"/>
        <v>92.879240306349587</v>
      </c>
      <c r="BM97" s="287">
        <f t="shared" si="3330"/>
        <v>92.879240306349587</v>
      </c>
      <c r="BN97" s="345">
        <f t="shared" si="3330"/>
        <v>92.879240306349587</v>
      </c>
      <c r="BO97" s="333">
        <f t="shared" si="3330"/>
        <v>92.737645419622453</v>
      </c>
      <c r="BP97" s="287">
        <f t="shared" si="3330"/>
        <v>92.737645419622453</v>
      </c>
      <c r="BQ97" s="287">
        <f t="shared" ref="BQ97:CO97" si="3331">+BQ98/BQ92*100</f>
        <v>92.737645419622453</v>
      </c>
      <c r="BR97" s="287">
        <f t="shared" si="3331"/>
        <v>92.737645419622453</v>
      </c>
      <c r="BS97" s="287">
        <f t="shared" si="3331"/>
        <v>92.737645419622453</v>
      </c>
      <c r="BT97" s="287">
        <f t="shared" si="3331"/>
        <v>92.737645419622453</v>
      </c>
      <c r="BU97" s="287">
        <f t="shared" si="3331"/>
        <v>92.737645419622453</v>
      </c>
      <c r="BV97" s="287">
        <f t="shared" si="3331"/>
        <v>92.737645419622453</v>
      </c>
      <c r="BW97" s="287">
        <f t="shared" si="3331"/>
        <v>92.737645419622453</v>
      </c>
      <c r="BX97" s="287">
        <f t="shared" si="3331"/>
        <v>92.737645419622453</v>
      </c>
      <c r="BY97" s="287">
        <f t="shared" si="3331"/>
        <v>92.737645419622467</v>
      </c>
      <c r="BZ97" s="287">
        <f t="shared" si="3331"/>
        <v>92.737645419622453</v>
      </c>
      <c r="CA97" s="287">
        <f t="shared" si="3331"/>
        <v>92.737645419622453</v>
      </c>
      <c r="CB97" s="287">
        <f t="shared" si="3331"/>
        <v>92.737645419622453</v>
      </c>
      <c r="CC97" s="287">
        <f t="shared" si="3331"/>
        <v>92.737645419622453</v>
      </c>
      <c r="CD97" s="287">
        <f t="shared" si="3331"/>
        <v>92.737645419622453</v>
      </c>
      <c r="CE97" s="287">
        <f t="shared" si="3331"/>
        <v>92.737645419622453</v>
      </c>
      <c r="CF97" s="287">
        <f t="shared" si="3331"/>
        <v>92.737645419622453</v>
      </c>
      <c r="CG97" s="287">
        <f t="shared" si="3331"/>
        <v>92.737645419622453</v>
      </c>
      <c r="CH97" s="287">
        <f t="shared" si="3331"/>
        <v>92.737645419622453</v>
      </c>
      <c r="CI97" s="287">
        <f t="shared" si="3331"/>
        <v>92.737645419622453</v>
      </c>
      <c r="CJ97" s="287">
        <f t="shared" si="3331"/>
        <v>92.737645419622467</v>
      </c>
      <c r="CK97" s="287">
        <f t="shared" si="3331"/>
        <v>92.737645419622467</v>
      </c>
      <c r="CL97" s="287">
        <f t="shared" si="3331"/>
        <v>92.737645419622453</v>
      </c>
      <c r="CM97" s="287">
        <f t="shared" si="3331"/>
        <v>92.737645419622453</v>
      </c>
      <c r="CN97" s="287">
        <f t="shared" si="3331"/>
        <v>92.737645419622453</v>
      </c>
      <c r="CO97" s="287">
        <f t="shared" si="3331"/>
        <v>92.737645419622453</v>
      </c>
      <c r="CP97" s="287">
        <f t="shared" ref="CP97:DT97" si="3332">+CP98/CP92*100</f>
        <v>92.737645419622453</v>
      </c>
      <c r="CQ97" s="287">
        <f t="shared" si="3332"/>
        <v>92.737645419622453</v>
      </c>
      <c r="CR97" s="287">
        <f t="shared" si="3332"/>
        <v>92.737645419622453</v>
      </c>
      <c r="CS97" s="287">
        <f t="shared" si="3332"/>
        <v>92.737645419622453</v>
      </c>
      <c r="CT97" s="333">
        <f t="shared" si="3332"/>
        <v>92.833823605122589</v>
      </c>
      <c r="CU97" s="287">
        <f t="shared" si="3332"/>
        <v>92.833823605122589</v>
      </c>
      <c r="CV97" s="287">
        <f t="shared" si="3332"/>
        <v>92.833823605122575</v>
      </c>
      <c r="CW97" s="287">
        <f t="shared" si="3332"/>
        <v>92.833823605122589</v>
      </c>
      <c r="CX97" s="287">
        <f t="shared" si="3332"/>
        <v>92.833823605122603</v>
      </c>
      <c r="CY97" s="287">
        <f t="shared" si="3332"/>
        <v>92.833823605122575</v>
      </c>
      <c r="CZ97" s="287">
        <f t="shared" si="3332"/>
        <v>92.833823605122575</v>
      </c>
      <c r="DA97" s="287">
        <f t="shared" si="3332"/>
        <v>92.833823605122589</v>
      </c>
      <c r="DB97" s="287">
        <f t="shared" si="3332"/>
        <v>92.833823605122589</v>
      </c>
      <c r="DC97" s="287">
        <f t="shared" si="3332"/>
        <v>92.833823605122603</v>
      </c>
      <c r="DD97" s="287">
        <f t="shared" si="3332"/>
        <v>92.833823605122575</v>
      </c>
      <c r="DE97" s="287">
        <f t="shared" si="3332"/>
        <v>92.833823605122575</v>
      </c>
      <c r="DF97" s="287">
        <f t="shared" si="3332"/>
        <v>92.833823605122575</v>
      </c>
      <c r="DG97" s="287">
        <f t="shared" si="3332"/>
        <v>92.833823605122575</v>
      </c>
      <c r="DH97" s="287">
        <f t="shared" si="3332"/>
        <v>92.833823605122589</v>
      </c>
      <c r="DI97" s="287">
        <f t="shared" si="3332"/>
        <v>92.833823605122589</v>
      </c>
      <c r="DJ97" s="287">
        <f t="shared" si="3332"/>
        <v>92.833823605122589</v>
      </c>
      <c r="DK97" s="287">
        <f t="shared" si="3332"/>
        <v>92.833823605122589</v>
      </c>
      <c r="DL97" s="287">
        <f t="shared" si="3332"/>
        <v>92.833823605122589</v>
      </c>
      <c r="DM97" s="287">
        <f t="shared" si="3332"/>
        <v>92.833823605122603</v>
      </c>
      <c r="DN97" s="287">
        <f t="shared" si="3332"/>
        <v>92.833823605122575</v>
      </c>
      <c r="DO97" s="287">
        <f t="shared" si="3332"/>
        <v>92.833823605122575</v>
      </c>
      <c r="DP97" s="287">
        <f t="shared" si="3332"/>
        <v>92.833823605122589</v>
      </c>
      <c r="DQ97" s="287">
        <f t="shared" si="3332"/>
        <v>92.833823605122575</v>
      </c>
      <c r="DR97" s="287">
        <f t="shared" si="3332"/>
        <v>92.833823605122589</v>
      </c>
      <c r="DS97" s="287">
        <f t="shared" si="3332"/>
        <v>92.833823605122575</v>
      </c>
      <c r="DT97" s="287">
        <f t="shared" si="3332"/>
        <v>92.833823605122589</v>
      </c>
      <c r="DU97" s="287">
        <f t="shared" ref="DU97:EV97" si="3333">+DU98/DU92*100</f>
        <v>92.833823605122575</v>
      </c>
      <c r="DV97" s="333">
        <f t="shared" si="3333"/>
        <v>93.029370331312208</v>
      </c>
      <c r="DW97" s="287">
        <f t="shared" si="3333"/>
        <v>93.029370331312208</v>
      </c>
      <c r="DX97" s="287">
        <f t="shared" si="3333"/>
        <v>93.029370331312208</v>
      </c>
      <c r="DY97" s="287">
        <f t="shared" si="3333"/>
        <v>93.029370331312208</v>
      </c>
      <c r="DZ97" s="287">
        <f t="shared" si="3333"/>
        <v>93.029370331312222</v>
      </c>
      <c r="EA97" s="287">
        <f t="shared" si="3333"/>
        <v>93.029370331312208</v>
      </c>
      <c r="EB97" s="287">
        <f t="shared" si="3333"/>
        <v>93.029370331312208</v>
      </c>
      <c r="EC97" s="287">
        <f t="shared" si="3333"/>
        <v>93.029370331312208</v>
      </c>
      <c r="ED97" s="287">
        <f t="shared" si="3333"/>
        <v>93.029370331312222</v>
      </c>
      <c r="EE97" s="287">
        <f t="shared" si="3333"/>
        <v>93.029370331312222</v>
      </c>
      <c r="EF97" s="287">
        <f t="shared" si="3333"/>
        <v>93.029370331312208</v>
      </c>
      <c r="EG97" s="287">
        <f t="shared" si="3333"/>
        <v>93.029370331312208</v>
      </c>
      <c r="EH97" s="287">
        <f t="shared" si="3333"/>
        <v>93.029370331312222</v>
      </c>
      <c r="EI97" s="287">
        <f t="shared" si="3333"/>
        <v>93.029370331312208</v>
      </c>
      <c r="EJ97" s="287">
        <f t="shared" si="3333"/>
        <v>93.029370331312222</v>
      </c>
      <c r="EK97" s="287">
        <f t="shared" si="3333"/>
        <v>93.029370331312208</v>
      </c>
      <c r="EL97" s="287">
        <f t="shared" si="3333"/>
        <v>93.029370331312208</v>
      </c>
      <c r="EM97" s="287">
        <f t="shared" si="3333"/>
        <v>93.029370331312222</v>
      </c>
      <c r="EN97" s="287">
        <f t="shared" si="3333"/>
        <v>93.029370331312236</v>
      </c>
      <c r="EO97" s="287">
        <f t="shared" si="3333"/>
        <v>93.029370331312222</v>
      </c>
      <c r="EP97" s="287">
        <f t="shared" si="3333"/>
        <v>93.029370331312194</v>
      </c>
      <c r="EQ97" s="287">
        <f t="shared" si="3333"/>
        <v>93.029370331312208</v>
      </c>
      <c r="ER97" s="287">
        <f t="shared" si="3333"/>
        <v>93.029370331312222</v>
      </c>
      <c r="ES97" s="287">
        <f t="shared" si="3333"/>
        <v>93.029370331312208</v>
      </c>
      <c r="ET97" s="287">
        <f t="shared" si="3333"/>
        <v>93.029370331312208</v>
      </c>
      <c r="EU97" s="287">
        <f t="shared" si="3333"/>
        <v>93.029370331312222</v>
      </c>
      <c r="EV97" s="287">
        <f t="shared" si="3333"/>
        <v>93.029370331312222</v>
      </c>
      <c r="EW97" s="287">
        <f t="shared" ref="EW97:GA97" si="3334">+EW98/EW92*100</f>
        <v>93.029370331312208</v>
      </c>
      <c r="EX97" s="287">
        <f t="shared" si="3334"/>
        <v>93.029370331312194</v>
      </c>
      <c r="EY97" s="287">
        <f t="shared" si="3334"/>
        <v>93.029370331312222</v>
      </c>
      <c r="EZ97" s="287">
        <f t="shared" si="3334"/>
        <v>93.029370331312222</v>
      </c>
      <c r="FA97" s="333">
        <f t="shared" si="3334"/>
        <v>93.360322661274111</v>
      </c>
      <c r="FB97" s="287">
        <f t="shared" si="3334"/>
        <v>93.360322661274111</v>
      </c>
      <c r="FC97" s="287">
        <f t="shared" si="3334"/>
        <v>93.360322661274125</v>
      </c>
      <c r="FD97" s="287">
        <f t="shared" si="3334"/>
        <v>93.360322661274111</v>
      </c>
      <c r="FE97" s="287">
        <f t="shared" si="3334"/>
        <v>93.360322661274097</v>
      </c>
      <c r="FF97" s="287">
        <f t="shared" si="3334"/>
        <v>93.360322661274125</v>
      </c>
      <c r="FG97" s="287">
        <f t="shared" si="3334"/>
        <v>93.360322661274125</v>
      </c>
      <c r="FH97" s="287">
        <f t="shared" si="3334"/>
        <v>93.360322661274111</v>
      </c>
      <c r="FI97" s="287">
        <f t="shared" si="3334"/>
        <v>93.360322661274111</v>
      </c>
      <c r="FJ97" s="287">
        <f t="shared" si="3334"/>
        <v>93.360322661274097</v>
      </c>
      <c r="FK97" s="287">
        <f t="shared" si="3334"/>
        <v>93.360322661274125</v>
      </c>
      <c r="FL97" s="287">
        <f t="shared" si="3334"/>
        <v>93.360322661274125</v>
      </c>
      <c r="FM97" s="287">
        <f t="shared" si="3334"/>
        <v>93.360322661274111</v>
      </c>
      <c r="FN97" s="287">
        <f t="shared" si="3334"/>
        <v>93.360322661274125</v>
      </c>
      <c r="FO97" s="287">
        <f t="shared" si="3334"/>
        <v>93.360322661274111</v>
      </c>
      <c r="FP97" s="287">
        <f t="shared" si="3334"/>
        <v>93.360322661274111</v>
      </c>
      <c r="FQ97" s="287">
        <f t="shared" si="3334"/>
        <v>93.360322661274125</v>
      </c>
      <c r="FR97" s="287">
        <f t="shared" si="3334"/>
        <v>93.360322661274111</v>
      </c>
      <c r="FS97" s="287">
        <f t="shared" si="3334"/>
        <v>93.360322661274111</v>
      </c>
      <c r="FT97" s="287">
        <f t="shared" si="3334"/>
        <v>93.360322661274097</v>
      </c>
      <c r="FU97" s="287">
        <f t="shared" si="3334"/>
        <v>93.360322661274111</v>
      </c>
      <c r="FV97" s="287">
        <f t="shared" si="3334"/>
        <v>93.360322661274125</v>
      </c>
      <c r="FW97" s="287">
        <f t="shared" si="3334"/>
        <v>93.360322661274111</v>
      </c>
      <c r="FX97" s="287">
        <f t="shared" si="3334"/>
        <v>93.360322661274125</v>
      </c>
      <c r="FY97" s="287">
        <f t="shared" si="3334"/>
        <v>93.360322661274111</v>
      </c>
      <c r="FZ97" s="287">
        <f t="shared" si="3334"/>
        <v>93.360322661274111</v>
      </c>
      <c r="GA97" s="287">
        <f t="shared" si="3334"/>
        <v>93.360322661274111</v>
      </c>
      <c r="GB97" s="287">
        <f t="shared" ref="GB97:HE97" si="3335">+GB98/GB92*100</f>
        <v>93.360322661274125</v>
      </c>
      <c r="GC97" s="287">
        <f t="shared" si="3335"/>
        <v>93.360322661274111</v>
      </c>
      <c r="GD97" s="287">
        <f t="shared" si="3335"/>
        <v>93.360322661274111</v>
      </c>
      <c r="GE97" s="333">
        <f t="shared" si="3335"/>
        <v>93.097970100190679</v>
      </c>
      <c r="GF97" s="287">
        <f t="shared" si="3335"/>
        <v>93.097970100190679</v>
      </c>
      <c r="GG97" s="287">
        <f t="shared" si="3335"/>
        <v>93.097970100190679</v>
      </c>
      <c r="GH97" s="287">
        <f t="shared" si="3335"/>
        <v>93.097970100190679</v>
      </c>
      <c r="GI97" s="287">
        <f t="shared" si="3335"/>
        <v>93.097970100190693</v>
      </c>
      <c r="GJ97" s="287">
        <f t="shared" si="3335"/>
        <v>93.097970100190679</v>
      </c>
      <c r="GK97" s="287">
        <f t="shared" si="3335"/>
        <v>93.097970100190679</v>
      </c>
      <c r="GL97" s="287">
        <f t="shared" si="3335"/>
        <v>93.097970100190679</v>
      </c>
      <c r="GM97" s="287">
        <f t="shared" si="3335"/>
        <v>93.097970100190679</v>
      </c>
      <c r="GN97" s="287">
        <f t="shared" si="3335"/>
        <v>93.097970100190693</v>
      </c>
      <c r="GO97" s="287">
        <f t="shared" si="3335"/>
        <v>93.097970100190679</v>
      </c>
      <c r="GP97" s="287">
        <f t="shared" si="3335"/>
        <v>93.097970100190679</v>
      </c>
      <c r="GQ97" s="287">
        <f t="shared" si="3335"/>
        <v>93.097970100190679</v>
      </c>
      <c r="GR97" s="287">
        <f t="shared" si="3335"/>
        <v>93.097970100190679</v>
      </c>
      <c r="GS97" s="287">
        <f t="shared" si="3335"/>
        <v>93.097970100190693</v>
      </c>
      <c r="GT97" s="287">
        <f t="shared" si="3335"/>
        <v>93.097970100190679</v>
      </c>
      <c r="GU97" s="287">
        <f t="shared" si="3335"/>
        <v>93.097970100190679</v>
      </c>
      <c r="GV97" s="287">
        <f t="shared" si="3335"/>
        <v>93.097970100190679</v>
      </c>
      <c r="GW97" s="287">
        <f t="shared" si="3335"/>
        <v>93.097970100190693</v>
      </c>
      <c r="GX97" s="287">
        <f t="shared" si="3335"/>
        <v>93.097970100190693</v>
      </c>
      <c r="GY97" s="287">
        <f t="shared" si="3335"/>
        <v>93.097970100190679</v>
      </c>
      <c r="GZ97" s="287">
        <f t="shared" si="3335"/>
        <v>93.097970100190679</v>
      </c>
      <c r="HA97" s="287">
        <f t="shared" si="3335"/>
        <v>93.097970100190693</v>
      </c>
      <c r="HB97" s="287">
        <f t="shared" si="3335"/>
        <v>93.097970100190679</v>
      </c>
      <c r="HC97" s="287">
        <f t="shared" si="3335"/>
        <v>93.097970100190679</v>
      </c>
      <c r="HD97" s="287">
        <f t="shared" si="3335"/>
        <v>93.097970100190679</v>
      </c>
      <c r="HE97" s="287">
        <f t="shared" si="3335"/>
        <v>93.097970100190693</v>
      </c>
      <c r="HF97" s="287">
        <f t="shared" ref="HF97:IJ97" si="3336">+HF98/HF92*100</f>
        <v>93.097970100190679</v>
      </c>
      <c r="HG97" s="287">
        <f t="shared" si="3336"/>
        <v>93.097970100190679</v>
      </c>
      <c r="HH97" s="287">
        <f t="shared" si="3336"/>
        <v>93.097970100190693</v>
      </c>
      <c r="HI97" s="345">
        <f t="shared" si="3336"/>
        <v>93.097970100190679</v>
      </c>
      <c r="HJ97" s="333">
        <f t="shared" si="3336"/>
        <v>93.493550325487945</v>
      </c>
      <c r="HK97" s="287">
        <f t="shared" si="3336"/>
        <v>93.493550325487945</v>
      </c>
      <c r="HL97" s="287">
        <f t="shared" si="3336"/>
        <v>93.493550325487945</v>
      </c>
      <c r="HM97" s="287">
        <f t="shared" si="3336"/>
        <v>93.493550325487945</v>
      </c>
      <c r="HN97" s="287">
        <f t="shared" si="3336"/>
        <v>93.493550325487931</v>
      </c>
      <c r="HO97" s="287">
        <f t="shared" si="3336"/>
        <v>93.493550325487945</v>
      </c>
      <c r="HP97" s="287">
        <f t="shared" si="3336"/>
        <v>93.493550325487945</v>
      </c>
      <c r="HQ97" s="287">
        <f t="shared" si="3336"/>
        <v>93.493550325487945</v>
      </c>
      <c r="HR97" s="287">
        <f t="shared" si="3336"/>
        <v>93.493550325487931</v>
      </c>
      <c r="HS97" s="287">
        <f t="shared" si="3336"/>
        <v>93.493550325487931</v>
      </c>
      <c r="HT97" s="287">
        <f t="shared" si="3336"/>
        <v>93.493550325487931</v>
      </c>
      <c r="HU97" s="287">
        <f t="shared" si="3336"/>
        <v>93.493550325487945</v>
      </c>
      <c r="HV97" s="287">
        <f t="shared" si="3336"/>
        <v>93.493550325487931</v>
      </c>
      <c r="HW97" s="287">
        <f t="shared" si="3336"/>
        <v>93.493550325487945</v>
      </c>
      <c r="HX97" s="287">
        <f t="shared" si="3336"/>
        <v>93.493550325487945</v>
      </c>
      <c r="HY97" s="287">
        <f t="shared" si="3336"/>
        <v>93.493550325487945</v>
      </c>
      <c r="HZ97" s="287">
        <f t="shared" si="3336"/>
        <v>93.493550325487931</v>
      </c>
      <c r="IA97" s="287">
        <f t="shared" si="3336"/>
        <v>93.493550325487931</v>
      </c>
      <c r="IB97" s="287">
        <f t="shared" si="3336"/>
        <v>93.493550325487945</v>
      </c>
      <c r="IC97" s="287">
        <f t="shared" si="3336"/>
        <v>93.493550325487931</v>
      </c>
      <c r="ID97" s="287">
        <f t="shared" si="3336"/>
        <v>93.493550325487945</v>
      </c>
      <c r="IE97" s="287">
        <f t="shared" si="3336"/>
        <v>93.493550325487931</v>
      </c>
      <c r="IF97" s="287">
        <f t="shared" si="3336"/>
        <v>93.493550325487931</v>
      </c>
      <c r="IG97" s="287">
        <f t="shared" si="3336"/>
        <v>93.493550325487945</v>
      </c>
      <c r="IH97" s="287">
        <f t="shared" si="3336"/>
        <v>93.493550325487931</v>
      </c>
      <c r="II97" s="287">
        <f t="shared" si="3336"/>
        <v>93.493550325487931</v>
      </c>
      <c r="IJ97" s="287">
        <f t="shared" si="3336"/>
        <v>93.493550325487945</v>
      </c>
      <c r="IK97" s="287">
        <f t="shared" ref="IK97:JN97" si="3337">+IK98/IK92*100</f>
        <v>93.493550325487945</v>
      </c>
      <c r="IL97" s="287">
        <f t="shared" si="3337"/>
        <v>93.493550325487931</v>
      </c>
      <c r="IM97" s="287">
        <f t="shared" si="3337"/>
        <v>93.493550325487945</v>
      </c>
      <c r="IN97" s="333">
        <f t="shared" si="3337"/>
        <v>93.017038123848181</v>
      </c>
      <c r="IO97" s="287">
        <f t="shared" si="3337"/>
        <v>93.017038123848181</v>
      </c>
      <c r="IP97" s="287">
        <f t="shared" si="3337"/>
        <v>93.017038123848181</v>
      </c>
      <c r="IQ97" s="287">
        <f t="shared" si="3337"/>
        <v>93.017038123848181</v>
      </c>
      <c r="IR97" s="287">
        <f t="shared" si="3337"/>
        <v>93.017038123848167</v>
      </c>
      <c r="IS97" s="287">
        <f t="shared" si="3337"/>
        <v>93.017038123848181</v>
      </c>
      <c r="IT97" s="287">
        <f t="shared" si="3337"/>
        <v>93.017038123848195</v>
      </c>
      <c r="IU97" s="287">
        <f t="shared" si="3337"/>
        <v>93.017038123848181</v>
      </c>
      <c r="IV97" s="287">
        <f t="shared" si="3337"/>
        <v>93.017038123848167</v>
      </c>
      <c r="IW97" s="287">
        <f t="shared" si="3337"/>
        <v>93.017038123848167</v>
      </c>
      <c r="IX97" s="287">
        <f t="shared" si="3337"/>
        <v>93.017038123848181</v>
      </c>
      <c r="IY97" s="287">
        <f t="shared" si="3337"/>
        <v>93.017038123848181</v>
      </c>
      <c r="IZ97" s="287">
        <f t="shared" si="3337"/>
        <v>93.017038123848181</v>
      </c>
      <c r="JA97" s="287">
        <f t="shared" si="3337"/>
        <v>93.017038123848195</v>
      </c>
      <c r="JB97" s="287">
        <f t="shared" si="3337"/>
        <v>93.017038123848167</v>
      </c>
      <c r="JC97" s="287">
        <f t="shared" si="3337"/>
        <v>93.017038123848181</v>
      </c>
      <c r="JD97" s="287">
        <f t="shared" si="3337"/>
        <v>93.017038123848195</v>
      </c>
      <c r="JE97" s="287">
        <f t="shared" si="3337"/>
        <v>93.017038123848167</v>
      </c>
      <c r="JF97" s="287">
        <f t="shared" si="3337"/>
        <v>93.017038123848181</v>
      </c>
      <c r="JG97" s="287">
        <f t="shared" si="3337"/>
        <v>93.017038123848167</v>
      </c>
      <c r="JH97" s="287">
        <f t="shared" si="3337"/>
        <v>93.017038123848167</v>
      </c>
      <c r="JI97" s="287">
        <f t="shared" si="3337"/>
        <v>93.017038123848181</v>
      </c>
      <c r="JJ97" s="287">
        <f t="shared" si="3337"/>
        <v>93.017038123848181</v>
      </c>
      <c r="JK97" s="287">
        <f t="shared" si="3337"/>
        <v>93.017038123848181</v>
      </c>
      <c r="JL97" s="287">
        <f t="shared" si="3337"/>
        <v>93.017038123848181</v>
      </c>
      <c r="JM97" s="287">
        <f t="shared" si="3337"/>
        <v>93.017038123848181</v>
      </c>
      <c r="JN97" s="287">
        <f t="shared" si="3337"/>
        <v>93.017038123848167</v>
      </c>
      <c r="JO97" s="287">
        <f t="shared" ref="JO97:KS97" si="3338">+JO98/JO92*100</f>
        <v>93.017038123848195</v>
      </c>
      <c r="JP97" s="287">
        <f t="shared" si="3338"/>
        <v>93.017038123848181</v>
      </c>
      <c r="JQ97" s="287">
        <f t="shared" si="3338"/>
        <v>93.017038123848167</v>
      </c>
      <c r="JR97" s="345">
        <f t="shared" si="3338"/>
        <v>93.017038123848181</v>
      </c>
      <c r="JS97" s="333">
        <f t="shared" si="3338"/>
        <v>92.843669856026679</v>
      </c>
      <c r="JT97" s="287">
        <f t="shared" si="3338"/>
        <v>92.843669856026679</v>
      </c>
      <c r="JU97" s="287">
        <f t="shared" si="3338"/>
        <v>92.843669856026651</v>
      </c>
      <c r="JV97" s="287">
        <f t="shared" si="3338"/>
        <v>92.843669856026679</v>
      </c>
      <c r="JW97" s="287">
        <f t="shared" si="3338"/>
        <v>92.843669856026693</v>
      </c>
      <c r="JX97" s="287">
        <f t="shared" si="3338"/>
        <v>92.843669856026651</v>
      </c>
      <c r="JY97" s="287">
        <f t="shared" si="3338"/>
        <v>92.843669856026665</v>
      </c>
      <c r="JZ97" s="287">
        <f t="shared" si="3338"/>
        <v>92.843669856026679</v>
      </c>
      <c r="KA97" s="287">
        <f t="shared" si="3338"/>
        <v>92.843669856026693</v>
      </c>
      <c r="KB97" s="287">
        <f t="shared" si="3338"/>
        <v>92.843669856026693</v>
      </c>
      <c r="KC97" s="287">
        <f t="shared" si="3338"/>
        <v>92.843669856026693</v>
      </c>
      <c r="KD97" s="287">
        <f t="shared" si="3338"/>
        <v>92.843669856026651</v>
      </c>
      <c r="KE97" s="287">
        <f t="shared" si="3338"/>
        <v>92.843669856026665</v>
      </c>
      <c r="KF97" s="287">
        <f t="shared" si="3338"/>
        <v>92.843669856026665</v>
      </c>
      <c r="KG97" s="287">
        <f t="shared" si="3338"/>
        <v>92.843669856026679</v>
      </c>
      <c r="KH97" s="287">
        <f t="shared" si="3338"/>
        <v>92.843669856026679</v>
      </c>
      <c r="KI97" s="287">
        <f t="shared" si="3338"/>
        <v>92.843669856026679</v>
      </c>
      <c r="KJ97" s="287">
        <f t="shared" si="3338"/>
        <v>92.843669856026693</v>
      </c>
      <c r="KK97" s="287">
        <f t="shared" si="3338"/>
        <v>92.843669856026693</v>
      </c>
      <c r="KL97" s="287">
        <f t="shared" si="3338"/>
        <v>92.843669856026693</v>
      </c>
      <c r="KM97" s="287">
        <f t="shared" si="3338"/>
        <v>92.843669856026665</v>
      </c>
      <c r="KN97" s="287">
        <f t="shared" si="3338"/>
        <v>92.843669856026693</v>
      </c>
      <c r="KO97" s="287">
        <f t="shared" si="3338"/>
        <v>92.843669856026693</v>
      </c>
      <c r="KP97" s="287">
        <f t="shared" si="3338"/>
        <v>92.843669856026651</v>
      </c>
      <c r="KQ97" s="287">
        <f t="shared" si="3338"/>
        <v>92.843669856026665</v>
      </c>
      <c r="KR97" s="287">
        <f t="shared" si="3338"/>
        <v>92.843669856026665</v>
      </c>
      <c r="KS97" s="287">
        <f t="shared" si="3338"/>
        <v>92.843669856026679</v>
      </c>
      <c r="KT97" s="287">
        <f t="shared" ref="KT97:LX97" si="3339">+KT98/KT92*100</f>
        <v>92.843669856026665</v>
      </c>
      <c r="KU97" s="287">
        <f t="shared" si="3339"/>
        <v>92.843669856026679</v>
      </c>
      <c r="KV97" s="287">
        <f t="shared" si="3339"/>
        <v>92.843669856026679</v>
      </c>
      <c r="KW97" s="345">
        <f t="shared" si="3339"/>
        <v>92.843669856026693</v>
      </c>
      <c r="KX97" s="333">
        <f t="shared" si="3339"/>
        <v>93.019346717173406</v>
      </c>
      <c r="KY97" s="287">
        <f t="shared" si="3339"/>
        <v>93.019346717173406</v>
      </c>
      <c r="KZ97" s="287">
        <f t="shared" si="3339"/>
        <v>93.019346717173406</v>
      </c>
      <c r="LA97" s="287">
        <f t="shared" si="3339"/>
        <v>93.019346717173406</v>
      </c>
      <c r="LB97" s="287">
        <f t="shared" si="3339"/>
        <v>93.019346717173406</v>
      </c>
      <c r="LC97" s="287">
        <f t="shared" si="3339"/>
        <v>93.019346717173406</v>
      </c>
      <c r="LD97" s="287">
        <f t="shared" si="3339"/>
        <v>93.019346717173406</v>
      </c>
      <c r="LE97" s="287">
        <f t="shared" si="3339"/>
        <v>93.019346717173406</v>
      </c>
      <c r="LF97" s="287">
        <f t="shared" si="3339"/>
        <v>93.019346717173391</v>
      </c>
      <c r="LG97" s="287">
        <f t="shared" si="3339"/>
        <v>93.019346717173406</v>
      </c>
      <c r="LH97" s="287">
        <f t="shared" si="3339"/>
        <v>93.019346717173406</v>
      </c>
      <c r="LI97" s="287">
        <f t="shared" si="3339"/>
        <v>93.019346717173406</v>
      </c>
      <c r="LJ97" s="287">
        <f t="shared" si="3339"/>
        <v>93.019346717173406</v>
      </c>
      <c r="LK97" s="287">
        <f t="shared" si="3339"/>
        <v>93.019346717173406</v>
      </c>
      <c r="LL97" s="287">
        <f t="shared" si="3339"/>
        <v>93.019346717173391</v>
      </c>
      <c r="LM97" s="287">
        <f t="shared" si="3339"/>
        <v>93.019346717173406</v>
      </c>
      <c r="LN97" s="287">
        <f t="shared" si="3339"/>
        <v>93.019346717173406</v>
      </c>
      <c r="LO97" s="287">
        <f t="shared" si="3339"/>
        <v>93.019346717173391</v>
      </c>
      <c r="LP97" s="287">
        <f t="shared" si="3339"/>
        <v>93.019346717173391</v>
      </c>
      <c r="LQ97" s="287">
        <f t="shared" si="3339"/>
        <v>93.019346717173406</v>
      </c>
      <c r="LR97" s="287">
        <f t="shared" si="3339"/>
        <v>93.019346717173391</v>
      </c>
      <c r="LS97" s="287">
        <f t="shared" si="3339"/>
        <v>93.019346717173406</v>
      </c>
      <c r="LT97" s="287">
        <f t="shared" si="3339"/>
        <v>93.019346717173406</v>
      </c>
      <c r="LU97" s="287">
        <f t="shared" si="3339"/>
        <v>93.019346717173406</v>
      </c>
      <c r="LV97" s="287">
        <f t="shared" si="3339"/>
        <v>93.019346717173406</v>
      </c>
      <c r="LW97" s="287">
        <f t="shared" si="3339"/>
        <v>93.019346717173406</v>
      </c>
      <c r="LX97" s="287">
        <f t="shared" si="3339"/>
        <v>93.019346717173391</v>
      </c>
      <c r="LY97" s="287">
        <f t="shared" ref="LY97:NB97" si="3340">+LY98/LY92*100</f>
        <v>93.019346717173406</v>
      </c>
      <c r="LZ97" s="287">
        <f t="shared" si="3340"/>
        <v>93.019346717173391</v>
      </c>
      <c r="MA97" s="287">
        <f t="shared" si="3340"/>
        <v>93.019346717173391</v>
      </c>
      <c r="MB97" s="333">
        <f t="shared" si="3340"/>
        <v>93.351236009745932</v>
      </c>
      <c r="MC97" s="287">
        <f t="shared" si="3340"/>
        <v>93.351236009745932</v>
      </c>
      <c r="MD97" s="287">
        <f t="shared" si="3340"/>
        <v>93.351236009745946</v>
      </c>
      <c r="ME97" s="287">
        <f t="shared" si="3340"/>
        <v>93.351236009745932</v>
      </c>
      <c r="MF97" s="287">
        <f t="shared" si="3340"/>
        <v>93.351236009745932</v>
      </c>
      <c r="MG97" s="287">
        <f t="shared" si="3340"/>
        <v>93.351236009745946</v>
      </c>
      <c r="MH97" s="287">
        <f t="shared" si="3340"/>
        <v>93.351236009745932</v>
      </c>
      <c r="MI97" s="287">
        <f t="shared" si="3340"/>
        <v>93.351236009745932</v>
      </c>
      <c r="MJ97" s="287">
        <f t="shared" si="3340"/>
        <v>93.351236009745918</v>
      </c>
      <c r="MK97" s="287">
        <f t="shared" si="3340"/>
        <v>93.351236009745932</v>
      </c>
      <c r="ML97" s="287">
        <f t="shared" si="3340"/>
        <v>93.351236009745946</v>
      </c>
      <c r="MM97" s="287">
        <f t="shared" si="3340"/>
        <v>93.351236009745946</v>
      </c>
      <c r="MN97" s="287">
        <f t="shared" si="3340"/>
        <v>93.351236009745932</v>
      </c>
      <c r="MO97" s="287">
        <f t="shared" si="3340"/>
        <v>93.351236009745932</v>
      </c>
      <c r="MP97" s="287">
        <f t="shared" si="3340"/>
        <v>93.351236009745918</v>
      </c>
      <c r="MQ97" s="287">
        <f t="shared" si="3340"/>
        <v>93.351236009745932</v>
      </c>
      <c r="MR97" s="287">
        <f t="shared" si="3340"/>
        <v>93.351236009745932</v>
      </c>
      <c r="MS97" s="287">
        <f t="shared" si="3340"/>
        <v>93.351236009745918</v>
      </c>
      <c r="MT97" s="287">
        <f t="shared" si="3340"/>
        <v>93.351236009745932</v>
      </c>
      <c r="MU97" s="287">
        <f t="shared" si="3340"/>
        <v>93.351236009745932</v>
      </c>
      <c r="MV97" s="287">
        <f t="shared" si="3340"/>
        <v>93.351236009745946</v>
      </c>
      <c r="MW97" s="287">
        <f t="shared" si="3340"/>
        <v>93.351236009745946</v>
      </c>
      <c r="MX97" s="287">
        <f t="shared" si="3340"/>
        <v>93.351236009745932</v>
      </c>
      <c r="MY97" s="287">
        <f t="shared" si="3340"/>
        <v>93.351236009745946</v>
      </c>
      <c r="MZ97" s="287">
        <f t="shared" si="3340"/>
        <v>93.351236009745932</v>
      </c>
      <c r="NA97" s="287">
        <f t="shared" si="3340"/>
        <v>93.351236009745932</v>
      </c>
      <c r="NB97" s="287">
        <f t="shared" si="3340"/>
        <v>93.351236009745918</v>
      </c>
      <c r="NC97" s="287">
        <f t="shared" ref="NC97:OG97" si="3341">+NC98/NC92*100</f>
        <v>93.351236009745932</v>
      </c>
      <c r="ND97" s="287">
        <f t="shared" si="3341"/>
        <v>93.351236009745932</v>
      </c>
      <c r="NE97" s="287">
        <f t="shared" si="3341"/>
        <v>93.351236009745918</v>
      </c>
      <c r="NF97" s="287">
        <f t="shared" si="3341"/>
        <v>93.351236009745932</v>
      </c>
      <c r="NG97" s="333">
        <f t="shared" si="3341"/>
        <v>93.257413257301863</v>
      </c>
      <c r="NH97" s="287">
        <f t="shared" si="3341"/>
        <v>93.257413257301863</v>
      </c>
      <c r="NI97" s="287">
        <f t="shared" si="3341"/>
        <v>93.257413257301863</v>
      </c>
      <c r="NJ97" s="287">
        <f t="shared" si="3341"/>
        <v>93.257413257301863</v>
      </c>
      <c r="NK97" s="287">
        <f t="shared" si="3341"/>
        <v>93.257413257301849</v>
      </c>
      <c r="NL97" s="287">
        <f t="shared" si="3341"/>
        <v>93.257413257301863</v>
      </c>
      <c r="NM97" s="287">
        <f t="shared" si="3341"/>
        <v>93.257413257301863</v>
      </c>
      <c r="NN97" s="287">
        <f t="shared" si="3341"/>
        <v>93.257413257301863</v>
      </c>
      <c r="NO97" s="287">
        <f t="shared" si="3341"/>
        <v>93.257413257301849</v>
      </c>
      <c r="NP97" s="287">
        <f t="shared" si="3341"/>
        <v>93.257413257301849</v>
      </c>
      <c r="NQ97" s="287">
        <f t="shared" si="3341"/>
        <v>93.257413257301863</v>
      </c>
      <c r="NR97" s="287">
        <f t="shared" si="3341"/>
        <v>93.257413257301863</v>
      </c>
      <c r="NS97" s="287">
        <f t="shared" si="3341"/>
        <v>93.257413257301849</v>
      </c>
      <c r="NT97" s="287">
        <f t="shared" si="3341"/>
        <v>93.257413257301863</v>
      </c>
      <c r="NU97" s="287">
        <f t="shared" si="3341"/>
        <v>93.257413257301863</v>
      </c>
      <c r="NV97" s="287">
        <f t="shared" si="3341"/>
        <v>93.257413257301863</v>
      </c>
      <c r="NW97" s="287">
        <f t="shared" si="3341"/>
        <v>93.257413257301863</v>
      </c>
      <c r="NX97" s="287">
        <f t="shared" si="3341"/>
        <v>93.257413257301849</v>
      </c>
      <c r="NY97" s="287">
        <f t="shared" si="3341"/>
        <v>93.257413257301863</v>
      </c>
      <c r="NZ97" s="287">
        <f t="shared" si="3341"/>
        <v>93.257413257301849</v>
      </c>
      <c r="OA97" s="287">
        <f t="shared" si="3341"/>
        <v>93.257413257301863</v>
      </c>
      <c r="OB97" s="287">
        <f t="shared" si="3341"/>
        <v>93.257413257301863</v>
      </c>
      <c r="OC97" s="287">
        <f t="shared" si="3341"/>
        <v>93.257413257301863</v>
      </c>
      <c r="OD97" s="287">
        <f t="shared" si="3341"/>
        <v>93.257413257301863</v>
      </c>
      <c r="OE97" s="287">
        <f t="shared" si="3341"/>
        <v>93.257413257301863</v>
      </c>
      <c r="OF97" s="287">
        <f t="shared" si="3341"/>
        <v>93.257413257301849</v>
      </c>
      <c r="OG97" s="287">
        <f t="shared" si="3341"/>
        <v>93.257413257301849</v>
      </c>
      <c r="OH97" s="287">
        <f t="shared" ref="OH97:OP97" si="3342">+OH98/OH92*100</f>
        <v>93.257413257301863</v>
      </c>
      <c r="OI97" s="287">
        <f t="shared" si="3342"/>
        <v>93.257413257301863</v>
      </c>
      <c r="OJ97" s="287">
        <f t="shared" si="3342"/>
        <v>93.257413257301863</v>
      </c>
      <c r="OK97" s="287">
        <f t="shared" si="3342"/>
        <v>93.257413257301863</v>
      </c>
      <c r="OL97" s="287">
        <f t="shared" si="3342"/>
        <v>93.257413257301863</v>
      </c>
      <c r="OM97" s="287">
        <f t="shared" si="3342"/>
        <v>93.257413257301863</v>
      </c>
      <c r="ON97" s="287">
        <f t="shared" si="3342"/>
        <v>93.257413257301863</v>
      </c>
      <c r="OO97" s="287">
        <f t="shared" si="3342"/>
        <v>93.257413257301863</v>
      </c>
      <c r="OP97" s="345">
        <f t="shared" si="3342"/>
        <v>93.257413257301849</v>
      </c>
      <c r="OQ97" s="287"/>
      <c r="OR97" s="287"/>
      <c r="OS97" s="287"/>
      <c r="OT97" s="287"/>
      <c r="OU97" s="287"/>
      <c r="OV97" s="287"/>
      <c r="OW97" s="287"/>
      <c r="OX97" s="287"/>
      <c r="OY97" s="287"/>
      <c r="OZ97" s="287"/>
      <c r="PA97" s="287"/>
      <c r="PB97" s="287"/>
      <c r="PC97" s="287"/>
      <c r="PD97" s="287"/>
      <c r="PE97" s="287"/>
      <c r="PF97" s="287"/>
      <c r="PG97" s="287"/>
      <c r="PH97" s="287"/>
      <c r="PI97" s="287"/>
      <c r="PJ97" s="287"/>
      <c r="PK97" s="287"/>
      <c r="PL97" s="287"/>
      <c r="PM97" s="287"/>
      <c r="PN97" s="287"/>
      <c r="PO97" s="287"/>
      <c r="PP97" s="287"/>
      <c r="PQ97" s="287"/>
      <c r="PR97" s="287"/>
      <c r="PS97" s="287"/>
      <c r="PT97" s="287"/>
      <c r="PU97" s="287"/>
      <c r="PV97" s="287"/>
      <c r="PW97" s="287"/>
      <c r="PX97" s="287"/>
      <c r="PY97" s="287"/>
      <c r="PZ97" s="287"/>
      <c r="QA97" s="287"/>
      <c r="QB97" s="287"/>
      <c r="QC97" s="287"/>
      <c r="QD97" s="287"/>
      <c r="QE97" s="287"/>
      <c r="QF97" s="287"/>
      <c r="QG97" s="287"/>
      <c r="QH97" s="287"/>
      <c r="QI97" s="287"/>
      <c r="QJ97" s="287"/>
      <c r="QK97" s="287"/>
      <c r="QL97" s="287"/>
      <c r="QM97" s="287"/>
      <c r="QN97" s="287"/>
      <c r="QO97" s="287"/>
      <c r="QP97" s="287"/>
      <c r="QQ97" s="287"/>
      <c r="QR97" s="287"/>
      <c r="QS97" s="287"/>
      <c r="QT97" s="287"/>
      <c r="QU97" s="287"/>
      <c r="QV97" s="287"/>
      <c r="QW97" s="287"/>
      <c r="QX97" s="287"/>
      <c r="QY97" s="287"/>
      <c r="QZ97" s="287"/>
      <c r="RA97" s="287"/>
      <c r="RB97" s="287"/>
      <c r="RC97" s="287"/>
      <c r="RD97" s="287"/>
      <c r="RE97" s="287"/>
      <c r="RF97" s="287"/>
      <c r="RG97" s="287"/>
      <c r="RH97" s="287"/>
      <c r="RI97" s="287"/>
      <c r="RJ97" s="287"/>
      <c r="RK97" s="287"/>
      <c r="RL97" s="287"/>
      <c r="RM97" s="287"/>
      <c r="RN97" s="287"/>
      <c r="RO97" s="287"/>
      <c r="RP97" s="287"/>
      <c r="RQ97" s="287"/>
      <c r="RR97" s="287"/>
      <c r="RS97" s="287"/>
      <c r="RT97" s="287"/>
      <c r="RU97" s="287"/>
      <c r="RV97" s="287"/>
      <c r="RW97" s="287"/>
      <c r="RX97" s="287"/>
      <c r="RY97" s="287"/>
      <c r="RZ97" s="287"/>
      <c r="SA97" s="287"/>
      <c r="SB97" s="287"/>
      <c r="SC97" s="287"/>
      <c r="SD97" s="287"/>
      <c r="SE97" s="287"/>
      <c r="SF97" s="287"/>
      <c r="SG97" s="287"/>
      <c r="SH97" s="287"/>
      <c r="SI97" s="287"/>
      <c r="SJ97" s="287"/>
      <c r="SK97" s="287"/>
      <c r="SL97" s="287"/>
      <c r="SM97" s="287"/>
      <c r="SN97" s="287"/>
      <c r="SO97" s="287"/>
      <c r="SP97" s="287"/>
      <c r="SQ97" s="287"/>
      <c r="SR97" s="287"/>
      <c r="SS97" s="287"/>
      <c r="ST97" s="287"/>
      <c r="SU97" s="287"/>
      <c r="SV97" s="287"/>
      <c r="SW97" s="287"/>
      <c r="SX97" s="287"/>
      <c r="SY97" s="287"/>
      <c r="SZ97" s="287"/>
      <c r="TA97" s="287"/>
      <c r="TB97" s="287"/>
      <c r="TC97" s="287"/>
      <c r="TD97" s="287"/>
      <c r="TE97" s="287"/>
      <c r="TF97" s="287"/>
      <c r="TG97" s="287"/>
      <c r="TH97" s="287"/>
      <c r="TI97" s="287"/>
      <c r="TJ97" s="287"/>
      <c r="TK97" s="287"/>
      <c r="TL97" s="287"/>
      <c r="TM97" s="287"/>
      <c r="TN97" s="287"/>
      <c r="TO97" s="287"/>
      <c r="TP97" s="287"/>
      <c r="TQ97" s="287"/>
      <c r="TR97" s="287"/>
      <c r="TS97" s="287"/>
      <c r="TT97" s="287"/>
      <c r="TU97" s="287"/>
      <c r="TV97" s="287"/>
      <c r="TW97" s="287"/>
      <c r="TX97" s="287"/>
      <c r="TY97" s="287"/>
      <c r="TZ97" s="287"/>
      <c r="UA97" s="287"/>
      <c r="UB97" s="287"/>
      <c r="UC97" s="287"/>
      <c r="UD97" s="287"/>
      <c r="UE97" s="287"/>
      <c r="UF97" s="287"/>
      <c r="UG97" s="287"/>
      <c r="UH97" s="287"/>
      <c r="UI97" s="287"/>
      <c r="UJ97" s="287"/>
      <c r="UK97" s="287"/>
      <c r="UL97" s="287"/>
      <c r="UM97" s="287"/>
      <c r="UN97" s="287"/>
      <c r="UO97" s="287"/>
      <c r="UP97" s="287"/>
      <c r="UQ97" s="287"/>
      <c r="UR97" s="287"/>
      <c r="US97" s="287"/>
      <c r="UT97" s="287"/>
      <c r="UU97" s="287"/>
      <c r="UV97" s="287"/>
      <c r="UW97" s="287"/>
      <c r="UX97" s="287"/>
      <c r="UY97" s="287"/>
      <c r="UZ97" s="287"/>
      <c r="VA97" s="287"/>
      <c r="VB97" s="287"/>
      <c r="VC97" s="287"/>
      <c r="VD97" s="287"/>
      <c r="VE97" s="287"/>
      <c r="VF97" s="287"/>
      <c r="VG97" s="287"/>
      <c r="VH97" s="287"/>
      <c r="VI97" s="287"/>
      <c r="VJ97" s="287"/>
      <c r="VK97" s="287"/>
      <c r="VL97" s="287"/>
      <c r="VM97" s="287"/>
      <c r="VN97" s="287"/>
      <c r="VO97" s="287"/>
      <c r="VP97" s="287"/>
      <c r="VQ97" s="287"/>
      <c r="VR97" s="287"/>
      <c r="VS97" s="287"/>
      <c r="VT97" s="287"/>
      <c r="VU97" s="287"/>
      <c r="VV97" s="287"/>
      <c r="VW97" s="287"/>
      <c r="VX97" s="287"/>
      <c r="VY97" s="287"/>
      <c r="VZ97" s="287"/>
      <c r="WA97" s="287"/>
      <c r="WB97" s="287"/>
      <c r="WC97" s="287"/>
      <c r="WD97" s="287"/>
      <c r="WE97" s="287"/>
      <c r="WF97" s="287"/>
      <c r="WG97" s="287"/>
      <c r="WH97" s="287"/>
      <c r="WI97" s="287"/>
      <c r="WJ97" s="287"/>
      <c r="WK97" s="287"/>
      <c r="WL97" s="287"/>
      <c r="WM97" s="287"/>
      <c r="WN97" s="287"/>
      <c r="WO97" s="287"/>
      <c r="WP97" s="287"/>
      <c r="WQ97" s="287"/>
      <c r="WR97" s="287"/>
      <c r="WS97" s="287"/>
      <c r="WT97" s="287"/>
      <c r="WU97" s="287"/>
      <c r="WV97" s="287"/>
      <c r="WW97" s="287"/>
      <c r="WX97" s="287"/>
      <c r="WY97" s="287"/>
      <c r="WZ97" s="287"/>
      <c r="XA97" s="287"/>
      <c r="XB97" s="287"/>
      <c r="XC97" s="287"/>
      <c r="XD97" s="287"/>
      <c r="XE97" s="287"/>
      <c r="XF97" s="287"/>
      <c r="XG97" s="287"/>
      <c r="XH97" s="287"/>
      <c r="XI97" s="287"/>
      <c r="XJ97" s="287"/>
      <c r="XK97" s="287"/>
      <c r="XL97" s="287"/>
      <c r="XM97" s="287"/>
      <c r="XN97" s="287"/>
      <c r="XO97" s="287"/>
      <c r="XP97" s="287"/>
      <c r="XQ97" s="287"/>
      <c r="XR97" s="287"/>
      <c r="XS97" s="287"/>
      <c r="XT97" s="287"/>
      <c r="XU97" s="287"/>
      <c r="XV97" s="287"/>
      <c r="XW97" s="287"/>
      <c r="XX97" s="287"/>
      <c r="XY97" s="287"/>
      <c r="XZ97" s="287"/>
      <c r="YA97" s="287"/>
      <c r="YB97" s="287"/>
      <c r="YC97" s="287"/>
      <c r="YD97" s="287"/>
      <c r="YE97" s="287"/>
      <c r="YF97" s="287"/>
      <c r="YG97" s="287"/>
      <c r="YH97" s="287"/>
      <c r="YI97" s="287"/>
      <c r="YJ97" s="287"/>
      <c r="YK97" s="287"/>
      <c r="YL97" s="287"/>
      <c r="YM97" s="287"/>
      <c r="YN97" s="287"/>
      <c r="YO97" s="287"/>
      <c r="YP97" s="287"/>
      <c r="YQ97" s="287"/>
      <c r="YR97" s="287"/>
      <c r="YS97" s="287"/>
      <c r="YT97" s="287"/>
      <c r="YU97" s="287"/>
      <c r="YV97" s="287"/>
      <c r="YW97" s="287"/>
      <c r="YX97" s="287"/>
      <c r="YY97" s="287"/>
      <c r="YZ97" s="287"/>
      <c r="ZA97" s="287"/>
      <c r="ZB97" s="287"/>
      <c r="ZC97" s="287"/>
      <c r="ZD97" s="287"/>
      <c r="ZE97" s="287"/>
      <c r="ZF97" s="287"/>
      <c r="ZG97" s="287"/>
      <c r="ZH97" s="287"/>
      <c r="ZI97" s="287"/>
      <c r="ZJ97" s="287"/>
      <c r="ZK97" s="287"/>
      <c r="ZL97" s="287"/>
      <c r="ZM97" s="287"/>
      <c r="ZN97" s="287"/>
      <c r="ZO97" s="287"/>
      <c r="ZP97" s="287"/>
      <c r="ZQ97" s="287"/>
      <c r="ZR97" s="287"/>
      <c r="ZS97" s="287"/>
      <c r="ZT97" s="287"/>
      <c r="ZU97" s="287"/>
      <c r="ZV97" s="287"/>
      <c r="ZW97" s="287"/>
      <c r="ZX97" s="287"/>
      <c r="ZY97" s="287"/>
      <c r="ZZ97" s="287"/>
      <c r="AAA97" s="287"/>
      <c r="AAB97" s="287"/>
      <c r="AAC97" s="287"/>
      <c r="AAD97" s="287"/>
      <c r="AAE97" s="287"/>
      <c r="AAF97" s="287"/>
      <c r="AAG97" s="287"/>
      <c r="AAH97" s="287"/>
      <c r="AAI97" s="287"/>
      <c r="AAJ97" s="287"/>
      <c r="AAK97" s="287"/>
      <c r="AAL97" s="287"/>
      <c r="AAM97" s="287"/>
      <c r="AAN97" s="287"/>
      <c r="AAO97" s="287"/>
      <c r="AAP97" s="287"/>
      <c r="AAQ97" s="287"/>
      <c r="AAR97" s="287"/>
      <c r="AAS97" s="287"/>
      <c r="AAT97" s="287"/>
      <c r="AAU97" s="287"/>
      <c r="AAV97" s="287"/>
      <c r="AAW97" s="287"/>
      <c r="AAX97" s="287"/>
      <c r="AAY97" s="287"/>
      <c r="AAZ97" s="287"/>
      <c r="ABA97" s="287"/>
      <c r="ABB97" s="287"/>
      <c r="ABC97" s="287"/>
      <c r="ABD97" s="287"/>
      <c r="ABE97" s="287"/>
      <c r="ABF97" s="287"/>
      <c r="ABG97" s="287"/>
      <c r="ABH97" s="287"/>
      <c r="ABI97" s="287"/>
      <c r="ABJ97" s="287"/>
      <c r="ABK97" s="287"/>
      <c r="ABL97" s="287"/>
      <c r="ABM97" s="287"/>
      <c r="ABN97" s="287"/>
      <c r="ABO97" s="287"/>
      <c r="ABP97" s="287"/>
      <c r="ABQ97" s="287"/>
      <c r="ABR97" s="287"/>
      <c r="ABS97" s="287"/>
      <c r="ABT97" s="287"/>
      <c r="ABU97" s="287"/>
      <c r="ABV97" s="287"/>
      <c r="ABW97" s="287"/>
      <c r="ABX97" s="287"/>
      <c r="ABY97" s="287"/>
      <c r="ABZ97" s="287"/>
      <c r="ACA97" s="287"/>
      <c r="ACB97" s="287"/>
      <c r="ACC97" s="287"/>
      <c r="ACD97" s="287"/>
      <c r="ACE97" s="287"/>
      <c r="ACF97" s="287"/>
      <c r="ACG97" s="287"/>
      <c r="ACH97" s="287"/>
      <c r="ACI97" s="287"/>
      <c r="ACJ97" s="287"/>
      <c r="ACK97" s="287"/>
      <c r="ACL97" s="287"/>
      <c r="ACM97" s="287"/>
      <c r="ACN97" s="287"/>
      <c r="ACO97" s="287"/>
      <c r="ACP97" s="287"/>
      <c r="ACQ97" s="287"/>
    </row>
    <row r="98" spans="1:771" ht="11.4" thickBot="1" x14ac:dyDescent="0.25">
      <c r="A98" s="376" t="s">
        <v>169</v>
      </c>
      <c r="B98" s="370">
        <f>+B31-B43</f>
        <v>9244.5166151700978</v>
      </c>
      <c r="C98" s="371">
        <f t="shared" ref="C98:M98" si="3343">+C31-C43</f>
        <v>11598.480214015075</v>
      </c>
      <c r="D98" s="371">
        <f t="shared" si="3343"/>
        <v>10714.589551059113</v>
      </c>
      <c r="E98" s="371">
        <f t="shared" si="3343"/>
        <v>16338.571636181656</v>
      </c>
      <c r="F98" s="371">
        <f t="shared" si="3343"/>
        <v>15281.990402457594</v>
      </c>
      <c r="G98" s="371">
        <f t="shared" si="3343"/>
        <v>16172.686242356325</v>
      </c>
      <c r="H98" s="371">
        <f t="shared" si="3343"/>
        <v>23790.862125668889</v>
      </c>
      <c r="I98" s="371">
        <f t="shared" si="3343"/>
        <v>22079.305941110506</v>
      </c>
      <c r="J98" s="371">
        <f t="shared" si="3343"/>
        <v>22221.493107551654</v>
      </c>
      <c r="K98" s="371">
        <f t="shared" si="3343"/>
        <v>25134.701168562206</v>
      </c>
      <c r="L98" s="371">
        <f t="shared" si="3343"/>
        <v>25931.897383942378</v>
      </c>
      <c r="M98" s="371">
        <f t="shared" si="3343"/>
        <v>29915.420055934581</v>
      </c>
      <c r="N98" s="370">
        <f t="shared" ref="N98" si="3344">+SUM(B98:D98)</f>
        <v>31557.586380244284</v>
      </c>
      <c r="O98" s="371">
        <f t="shared" ref="O98" si="3345">+SUM(E98:G98)</f>
        <v>47793.248280995569</v>
      </c>
      <c r="P98" s="371">
        <f t="shared" ref="P98" si="3346">+SUM(H98:J98)</f>
        <v>68091.66117433105</v>
      </c>
      <c r="Q98" s="372">
        <f t="shared" ref="Q98" si="3347">+SUM(K98:M98)</f>
        <v>80982.018608439161</v>
      </c>
      <c r="R98" s="370">
        <f>+SUM($B$98:B98)</f>
        <v>9244.5166151700978</v>
      </c>
      <c r="S98" s="371">
        <f>+SUM($B$98:C98)</f>
        <v>20842.996829185173</v>
      </c>
      <c r="T98" s="371">
        <f>+SUM($B$98:D98)</f>
        <v>31557.586380244284</v>
      </c>
      <c r="U98" s="371">
        <f>+SUM($B$98:E98)</f>
        <v>47896.158016425936</v>
      </c>
      <c r="V98" s="371">
        <f>+SUM($B$98:F98)</f>
        <v>63178.148418883531</v>
      </c>
      <c r="W98" s="371">
        <f>+SUM($B$98:G98)</f>
        <v>79350.83466123986</v>
      </c>
      <c r="X98" s="371">
        <f>+SUM($B$98:H98)</f>
        <v>103141.69678690875</v>
      </c>
      <c r="Y98" s="371">
        <f>+SUM($B$98:I98)</f>
        <v>125221.00272801926</v>
      </c>
      <c r="Z98" s="371">
        <f>+SUM($B$98:J98)</f>
        <v>147442.49583557091</v>
      </c>
      <c r="AA98" s="371">
        <f>+SUM($B$98:K98)</f>
        <v>172577.19700413311</v>
      </c>
      <c r="AB98" s="371">
        <f>+SUM($B$98:L98)</f>
        <v>198509.09438807549</v>
      </c>
      <c r="AC98" s="371">
        <f>+SUM($B$98:M98)</f>
        <v>228424.51444401007</v>
      </c>
      <c r="AD98" s="373">
        <f>+B98/AD6</f>
        <v>369.7806646068039</v>
      </c>
      <c r="AE98" s="374">
        <f t="shared" ref="AE98:AO98" si="3348">+C98/AE6</f>
        <v>374.14452303274436</v>
      </c>
      <c r="AF98" s="374">
        <f t="shared" si="3348"/>
        <v>382.66391253782547</v>
      </c>
      <c r="AG98" s="374">
        <f t="shared" si="3348"/>
        <v>527.05069794134374</v>
      </c>
      <c r="AH98" s="374">
        <f t="shared" si="3348"/>
        <v>509.39968008191977</v>
      </c>
      <c r="AI98" s="374">
        <f t="shared" si="3348"/>
        <v>521.69955620504277</v>
      </c>
      <c r="AJ98" s="374">
        <f t="shared" si="3348"/>
        <v>793.0287375222963</v>
      </c>
      <c r="AK98" s="374">
        <f t="shared" si="3348"/>
        <v>712.2356755196937</v>
      </c>
      <c r="AL98" s="374">
        <f t="shared" si="3348"/>
        <v>716.82235830811783</v>
      </c>
      <c r="AM98" s="374">
        <f t="shared" si="3348"/>
        <v>837.82337228540689</v>
      </c>
      <c r="AN98" s="374">
        <f t="shared" si="3348"/>
        <v>836.5128188368509</v>
      </c>
      <c r="AO98" s="375">
        <f t="shared" si="3348"/>
        <v>830.98389044262728</v>
      </c>
      <c r="AP98" s="370">
        <f>+$AD$98*AP6</f>
        <v>369.7806646068039</v>
      </c>
      <c r="AQ98" s="371">
        <f t="shared" ref="AQ98:BN98" si="3349">+$AD$98*AQ6</f>
        <v>739.56132921360779</v>
      </c>
      <c r="AR98" s="371">
        <f t="shared" si="3349"/>
        <v>1109.3419938204117</v>
      </c>
      <c r="AS98" s="371">
        <f t="shared" si="3349"/>
        <v>1479.1226584272156</v>
      </c>
      <c r="AT98" s="371">
        <f t="shared" si="3349"/>
        <v>1848.9033230340194</v>
      </c>
      <c r="AU98" s="371">
        <f t="shared" si="3349"/>
        <v>2218.6839876408235</v>
      </c>
      <c r="AV98" s="371">
        <f t="shared" si="3349"/>
        <v>2588.4646522476273</v>
      </c>
      <c r="AW98" s="371">
        <f t="shared" si="3349"/>
        <v>2958.2453168544312</v>
      </c>
      <c r="AX98" s="371">
        <f t="shared" si="3349"/>
        <v>3328.025981461235</v>
      </c>
      <c r="AY98" s="371">
        <f t="shared" si="3349"/>
        <v>3697.8066460680388</v>
      </c>
      <c r="AZ98" s="371">
        <f t="shared" si="3349"/>
        <v>4067.5873106748427</v>
      </c>
      <c r="BA98" s="371">
        <f t="shared" si="3349"/>
        <v>4437.367975281647</v>
      </c>
      <c r="BB98" s="371">
        <f t="shared" si="3349"/>
        <v>4807.1486398884508</v>
      </c>
      <c r="BC98" s="371">
        <f t="shared" si="3349"/>
        <v>5176.9293044952547</v>
      </c>
      <c r="BD98" s="371">
        <f t="shared" si="3349"/>
        <v>5546.7099691020585</v>
      </c>
      <c r="BE98" s="371">
        <f t="shared" si="3349"/>
        <v>5916.4906337088623</v>
      </c>
      <c r="BF98" s="371">
        <f t="shared" si="3349"/>
        <v>6286.2712983156662</v>
      </c>
      <c r="BG98" s="371">
        <f t="shared" si="3349"/>
        <v>6656.05196292247</v>
      </c>
      <c r="BH98" s="371">
        <f t="shared" si="3349"/>
        <v>7025.8326275292739</v>
      </c>
      <c r="BI98" s="371">
        <f t="shared" si="3349"/>
        <v>7395.6132921360777</v>
      </c>
      <c r="BJ98" s="371">
        <f t="shared" si="3349"/>
        <v>7765.3939567428815</v>
      </c>
      <c r="BK98" s="371">
        <f t="shared" si="3349"/>
        <v>8135.1746213496854</v>
      </c>
      <c r="BL98" s="371">
        <f t="shared" si="3349"/>
        <v>8504.9552859564901</v>
      </c>
      <c r="BM98" s="371">
        <f t="shared" si="3349"/>
        <v>8874.735950563294</v>
      </c>
      <c r="BN98" s="372">
        <f t="shared" si="3349"/>
        <v>9244.5166151700978</v>
      </c>
      <c r="BO98" s="370">
        <f t="shared" ref="BO98:CS98" si="3350">+$AE$98*BO6</f>
        <v>374.14452303274436</v>
      </c>
      <c r="BP98" s="371">
        <f t="shared" si="3350"/>
        <v>748.28904606548872</v>
      </c>
      <c r="BQ98" s="371">
        <f t="shared" si="3350"/>
        <v>1122.433569098233</v>
      </c>
      <c r="BR98" s="371">
        <f t="shared" si="3350"/>
        <v>1496.5780921309774</v>
      </c>
      <c r="BS98" s="371">
        <f t="shared" si="3350"/>
        <v>1870.7226151637219</v>
      </c>
      <c r="BT98" s="371">
        <f t="shared" si="3350"/>
        <v>2244.8671381964659</v>
      </c>
      <c r="BU98" s="371">
        <f t="shared" si="3350"/>
        <v>2619.0116612292104</v>
      </c>
      <c r="BV98" s="371">
        <f t="shared" si="3350"/>
        <v>2993.1561842619549</v>
      </c>
      <c r="BW98" s="371">
        <f t="shared" si="3350"/>
        <v>3367.3007072946994</v>
      </c>
      <c r="BX98" s="371">
        <f t="shared" si="3350"/>
        <v>3741.4452303274438</v>
      </c>
      <c r="BY98" s="371">
        <f t="shared" si="3350"/>
        <v>4115.5897533601883</v>
      </c>
      <c r="BZ98" s="371">
        <f t="shared" si="3350"/>
        <v>4489.7342763929319</v>
      </c>
      <c r="CA98" s="371">
        <f t="shared" si="3350"/>
        <v>4863.8787994256763</v>
      </c>
      <c r="CB98" s="371">
        <f t="shared" si="3350"/>
        <v>5238.0233224584208</v>
      </c>
      <c r="CC98" s="371">
        <f t="shared" si="3350"/>
        <v>5612.1678454911653</v>
      </c>
      <c r="CD98" s="371">
        <f t="shared" si="3350"/>
        <v>5986.3123685239098</v>
      </c>
      <c r="CE98" s="371">
        <f t="shared" si="3350"/>
        <v>6360.4568915566542</v>
      </c>
      <c r="CF98" s="371">
        <f t="shared" si="3350"/>
        <v>6734.6014145893987</v>
      </c>
      <c r="CG98" s="371">
        <f t="shared" si="3350"/>
        <v>7108.7459376221432</v>
      </c>
      <c r="CH98" s="371">
        <f t="shared" si="3350"/>
        <v>7482.8904606548876</v>
      </c>
      <c r="CI98" s="371">
        <f t="shared" si="3350"/>
        <v>7857.0349836876312</v>
      </c>
      <c r="CJ98" s="371">
        <f t="shared" si="3350"/>
        <v>8231.1795067203766</v>
      </c>
      <c r="CK98" s="371">
        <f t="shared" si="3350"/>
        <v>8605.3240297531211</v>
      </c>
      <c r="CL98" s="371">
        <f t="shared" si="3350"/>
        <v>8979.4685527858637</v>
      </c>
      <c r="CM98" s="371">
        <f t="shared" si="3350"/>
        <v>9353.6130758186082</v>
      </c>
      <c r="CN98" s="371">
        <f t="shared" si="3350"/>
        <v>9727.7575988513527</v>
      </c>
      <c r="CO98" s="371">
        <f t="shared" si="3350"/>
        <v>10101.902121884097</v>
      </c>
      <c r="CP98" s="371">
        <f t="shared" si="3350"/>
        <v>10476.046644916842</v>
      </c>
      <c r="CQ98" s="371">
        <f t="shared" si="3350"/>
        <v>10850.191167949586</v>
      </c>
      <c r="CR98" s="371">
        <f t="shared" si="3350"/>
        <v>11224.335690982331</v>
      </c>
      <c r="CS98" s="371">
        <f t="shared" si="3350"/>
        <v>11598.480214015075</v>
      </c>
      <c r="CT98" s="370">
        <f t="shared" ref="CT98:DU98" si="3351">+$AF$98*CT6</f>
        <v>382.66391253782547</v>
      </c>
      <c r="CU98" s="371">
        <f t="shared" si="3351"/>
        <v>765.32782507565094</v>
      </c>
      <c r="CV98" s="371">
        <f t="shared" si="3351"/>
        <v>1147.9917376134763</v>
      </c>
      <c r="CW98" s="371">
        <f t="shared" si="3351"/>
        <v>1530.6556501513019</v>
      </c>
      <c r="CX98" s="371">
        <f t="shared" si="3351"/>
        <v>1913.3195626891275</v>
      </c>
      <c r="CY98" s="371">
        <f t="shared" si="3351"/>
        <v>2295.9834752269526</v>
      </c>
      <c r="CZ98" s="371">
        <f t="shared" si="3351"/>
        <v>2678.6473877647782</v>
      </c>
      <c r="DA98" s="371">
        <f t="shared" si="3351"/>
        <v>3061.3113003026037</v>
      </c>
      <c r="DB98" s="371">
        <f t="shared" si="3351"/>
        <v>3443.9752128404293</v>
      </c>
      <c r="DC98" s="371">
        <f t="shared" si="3351"/>
        <v>3826.6391253782549</v>
      </c>
      <c r="DD98" s="371">
        <f t="shared" si="3351"/>
        <v>4209.30303791608</v>
      </c>
      <c r="DE98" s="371">
        <f t="shared" si="3351"/>
        <v>4591.9669504539052</v>
      </c>
      <c r="DF98" s="371">
        <f t="shared" si="3351"/>
        <v>4974.6308629917312</v>
      </c>
      <c r="DG98" s="371">
        <f t="shared" si="3351"/>
        <v>5357.2947755295563</v>
      </c>
      <c r="DH98" s="371">
        <f t="shared" si="3351"/>
        <v>5739.9586880673824</v>
      </c>
      <c r="DI98" s="371">
        <f t="shared" si="3351"/>
        <v>6122.6226006052075</v>
      </c>
      <c r="DJ98" s="371">
        <f t="shared" si="3351"/>
        <v>6505.2865131430326</v>
      </c>
      <c r="DK98" s="371">
        <f t="shared" si="3351"/>
        <v>6887.9504256808586</v>
      </c>
      <c r="DL98" s="371">
        <f t="shared" si="3351"/>
        <v>7270.6143382186838</v>
      </c>
      <c r="DM98" s="371">
        <f t="shared" si="3351"/>
        <v>7653.2782507565098</v>
      </c>
      <c r="DN98" s="371">
        <f t="shared" si="3351"/>
        <v>8035.9421632943349</v>
      </c>
      <c r="DO98" s="371">
        <f t="shared" si="3351"/>
        <v>8418.6060758321601</v>
      </c>
      <c r="DP98" s="371">
        <f t="shared" si="3351"/>
        <v>8801.2699883699861</v>
      </c>
      <c r="DQ98" s="371">
        <f t="shared" si="3351"/>
        <v>9183.9339009078103</v>
      </c>
      <c r="DR98" s="371">
        <f t="shared" si="3351"/>
        <v>9566.5978134456363</v>
      </c>
      <c r="DS98" s="371">
        <f t="shared" si="3351"/>
        <v>9949.2617259834624</v>
      </c>
      <c r="DT98" s="371">
        <f t="shared" si="3351"/>
        <v>10331.925638521288</v>
      </c>
      <c r="DU98" s="371">
        <f t="shared" si="3351"/>
        <v>10714.589551059113</v>
      </c>
      <c r="DV98" s="370">
        <f t="shared" ref="DV98:EZ98" si="3352">+$AG$98*DV6</f>
        <v>527.05069794134374</v>
      </c>
      <c r="DW98" s="371">
        <f t="shared" si="3352"/>
        <v>1054.1013958826875</v>
      </c>
      <c r="DX98" s="371">
        <f t="shared" si="3352"/>
        <v>1581.1520938240312</v>
      </c>
      <c r="DY98" s="371">
        <f t="shared" si="3352"/>
        <v>2108.202791765375</v>
      </c>
      <c r="DZ98" s="371">
        <f t="shared" si="3352"/>
        <v>2635.2534897067189</v>
      </c>
      <c r="EA98" s="371">
        <f t="shared" si="3352"/>
        <v>3162.3041876480625</v>
      </c>
      <c r="EB98" s="371">
        <f t="shared" si="3352"/>
        <v>3689.354885589406</v>
      </c>
      <c r="EC98" s="371">
        <f t="shared" si="3352"/>
        <v>4216.4055835307499</v>
      </c>
      <c r="ED98" s="371">
        <f t="shared" si="3352"/>
        <v>4743.4562814720939</v>
      </c>
      <c r="EE98" s="371">
        <f t="shared" si="3352"/>
        <v>5270.5069794134379</v>
      </c>
      <c r="EF98" s="371">
        <f t="shared" si="3352"/>
        <v>5797.5576773547809</v>
      </c>
      <c r="EG98" s="371">
        <f t="shared" si="3352"/>
        <v>6324.6083752961249</v>
      </c>
      <c r="EH98" s="371">
        <f t="shared" si="3352"/>
        <v>6851.6590732374689</v>
      </c>
      <c r="EI98" s="371">
        <f t="shared" si="3352"/>
        <v>7378.7097711788119</v>
      </c>
      <c r="EJ98" s="371">
        <f t="shared" si="3352"/>
        <v>7905.7604691201559</v>
      </c>
      <c r="EK98" s="371">
        <f t="shared" si="3352"/>
        <v>8432.8111670614999</v>
      </c>
      <c r="EL98" s="371">
        <f t="shared" si="3352"/>
        <v>8959.8618650028438</v>
      </c>
      <c r="EM98" s="371">
        <f t="shared" si="3352"/>
        <v>9486.9125629441878</v>
      </c>
      <c r="EN98" s="371">
        <f t="shared" si="3352"/>
        <v>10013.963260885532</v>
      </c>
      <c r="EO98" s="371">
        <f t="shared" si="3352"/>
        <v>10541.013958826876</v>
      </c>
      <c r="EP98" s="371">
        <f t="shared" si="3352"/>
        <v>11068.064656768218</v>
      </c>
      <c r="EQ98" s="371">
        <f t="shared" si="3352"/>
        <v>11595.115354709562</v>
      </c>
      <c r="ER98" s="371">
        <f t="shared" si="3352"/>
        <v>12122.166052650906</v>
      </c>
      <c r="ES98" s="371">
        <f t="shared" si="3352"/>
        <v>12649.21675059225</v>
      </c>
      <c r="ET98" s="371">
        <f t="shared" si="3352"/>
        <v>13176.267448533594</v>
      </c>
      <c r="EU98" s="371">
        <f t="shared" si="3352"/>
        <v>13703.318146474938</v>
      </c>
      <c r="EV98" s="371">
        <f t="shared" si="3352"/>
        <v>14230.368844416282</v>
      </c>
      <c r="EW98" s="371">
        <f t="shared" si="3352"/>
        <v>14757.419542357624</v>
      </c>
      <c r="EX98" s="371">
        <f t="shared" si="3352"/>
        <v>15284.470240298968</v>
      </c>
      <c r="EY98" s="371">
        <f t="shared" si="3352"/>
        <v>15811.520938240312</v>
      </c>
      <c r="EZ98" s="371">
        <f t="shared" si="3352"/>
        <v>16338.571636181656</v>
      </c>
      <c r="FA98" s="370">
        <f t="shared" ref="FA98:GD98" si="3353">+$AH$98*FA6</f>
        <v>509.39968008191977</v>
      </c>
      <c r="FB98" s="371">
        <f t="shared" si="3353"/>
        <v>1018.7993601638395</v>
      </c>
      <c r="FC98" s="371">
        <f t="shared" si="3353"/>
        <v>1528.1990402457593</v>
      </c>
      <c r="FD98" s="371">
        <f t="shared" si="3353"/>
        <v>2037.5987203276791</v>
      </c>
      <c r="FE98" s="371">
        <f t="shared" si="3353"/>
        <v>2546.9984004095986</v>
      </c>
      <c r="FF98" s="371">
        <f t="shared" si="3353"/>
        <v>3056.3980804915186</v>
      </c>
      <c r="FG98" s="371">
        <f t="shared" si="3353"/>
        <v>3565.7977605734386</v>
      </c>
      <c r="FH98" s="371">
        <f t="shared" si="3353"/>
        <v>4075.1974406553582</v>
      </c>
      <c r="FI98" s="371">
        <f t="shared" si="3353"/>
        <v>4584.5971207372777</v>
      </c>
      <c r="FJ98" s="371">
        <f t="shared" si="3353"/>
        <v>5093.9968008191972</v>
      </c>
      <c r="FK98" s="371">
        <f t="shared" si="3353"/>
        <v>5603.3964809011177</v>
      </c>
      <c r="FL98" s="371">
        <f t="shared" si="3353"/>
        <v>6112.7961609830372</v>
      </c>
      <c r="FM98" s="371">
        <f t="shared" si="3353"/>
        <v>6622.1958410649568</v>
      </c>
      <c r="FN98" s="371">
        <f t="shared" si="3353"/>
        <v>7131.5955211468772</v>
      </c>
      <c r="FO98" s="371">
        <f t="shared" si="3353"/>
        <v>7640.9952012287968</v>
      </c>
      <c r="FP98" s="371">
        <f t="shared" si="3353"/>
        <v>8150.3948813107163</v>
      </c>
      <c r="FQ98" s="371">
        <f t="shared" si="3353"/>
        <v>8659.7945613926368</v>
      </c>
      <c r="FR98" s="371">
        <f t="shared" si="3353"/>
        <v>9169.1942414745554</v>
      </c>
      <c r="FS98" s="371">
        <f t="shared" si="3353"/>
        <v>9678.5939215564758</v>
      </c>
      <c r="FT98" s="371">
        <f t="shared" si="3353"/>
        <v>10187.993601638394</v>
      </c>
      <c r="FU98" s="371">
        <f t="shared" si="3353"/>
        <v>10697.393281720315</v>
      </c>
      <c r="FV98" s="371">
        <f t="shared" si="3353"/>
        <v>11206.792961802235</v>
      </c>
      <c r="FW98" s="371">
        <f t="shared" si="3353"/>
        <v>11716.192641884154</v>
      </c>
      <c r="FX98" s="371">
        <f t="shared" si="3353"/>
        <v>12225.592321966074</v>
      </c>
      <c r="FY98" s="371">
        <f t="shared" si="3353"/>
        <v>12734.992002047995</v>
      </c>
      <c r="FZ98" s="371">
        <f t="shared" si="3353"/>
        <v>13244.391682129914</v>
      </c>
      <c r="GA98" s="371">
        <f t="shared" si="3353"/>
        <v>13753.791362211834</v>
      </c>
      <c r="GB98" s="371">
        <f t="shared" si="3353"/>
        <v>14263.191042293754</v>
      </c>
      <c r="GC98" s="371">
        <f t="shared" si="3353"/>
        <v>14772.590722375673</v>
      </c>
      <c r="GD98" s="371">
        <f t="shared" si="3353"/>
        <v>15281.990402457594</v>
      </c>
      <c r="GE98" s="370">
        <f t="shared" ref="GE98:HI98" si="3354">+$AI$98*GE6</f>
        <v>521.69955620504277</v>
      </c>
      <c r="GF98" s="371">
        <f t="shared" si="3354"/>
        <v>1043.3991124100855</v>
      </c>
      <c r="GG98" s="371">
        <f t="shared" si="3354"/>
        <v>1565.0986686151282</v>
      </c>
      <c r="GH98" s="371">
        <f t="shared" si="3354"/>
        <v>2086.7982248201711</v>
      </c>
      <c r="GI98" s="371">
        <f t="shared" si="3354"/>
        <v>2608.497781025214</v>
      </c>
      <c r="GJ98" s="371">
        <f t="shared" si="3354"/>
        <v>3130.1973372302564</v>
      </c>
      <c r="GK98" s="371">
        <f t="shared" si="3354"/>
        <v>3651.8968934352993</v>
      </c>
      <c r="GL98" s="371">
        <f t="shared" si="3354"/>
        <v>4173.5964496403421</v>
      </c>
      <c r="GM98" s="371">
        <f t="shared" si="3354"/>
        <v>4695.2960058453846</v>
      </c>
      <c r="GN98" s="371">
        <f t="shared" si="3354"/>
        <v>5216.9955620504279</v>
      </c>
      <c r="GO98" s="371">
        <f t="shared" si="3354"/>
        <v>5738.6951182554703</v>
      </c>
      <c r="GP98" s="371">
        <f t="shared" si="3354"/>
        <v>6260.3946744605128</v>
      </c>
      <c r="GQ98" s="371">
        <f t="shared" si="3354"/>
        <v>6782.0942306655561</v>
      </c>
      <c r="GR98" s="371">
        <f t="shared" si="3354"/>
        <v>7303.7937868705985</v>
      </c>
      <c r="GS98" s="371">
        <f t="shared" si="3354"/>
        <v>7825.4933430756419</v>
      </c>
      <c r="GT98" s="371">
        <f t="shared" si="3354"/>
        <v>8347.1928992806843</v>
      </c>
      <c r="GU98" s="371">
        <f t="shared" si="3354"/>
        <v>8868.8924554857276</v>
      </c>
      <c r="GV98" s="371">
        <f t="shared" si="3354"/>
        <v>9390.5920116907691</v>
      </c>
      <c r="GW98" s="371">
        <f t="shared" si="3354"/>
        <v>9912.2915678958125</v>
      </c>
      <c r="GX98" s="371">
        <f t="shared" si="3354"/>
        <v>10433.991124100856</v>
      </c>
      <c r="GY98" s="371">
        <f t="shared" si="3354"/>
        <v>10955.690680305897</v>
      </c>
      <c r="GZ98" s="371">
        <f t="shared" si="3354"/>
        <v>11477.390236510941</v>
      </c>
      <c r="HA98" s="371">
        <f t="shared" si="3354"/>
        <v>11999.089792715984</v>
      </c>
      <c r="HB98" s="371">
        <f t="shared" si="3354"/>
        <v>12520.789348921026</v>
      </c>
      <c r="HC98" s="371">
        <f t="shared" si="3354"/>
        <v>13042.488905126069</v>
      </c>
      <c r="HD98" s="371">
        <f t="shared" si="3354"/>
        <v>13564.188461331112</v>
      </c>
      <c r="HE98" s="371">
        <f t="shared" si="3354"/>
        <v>14085.888017536156</v>
      </c>
      <c r="HF98" s="371">
        <f t="shared" si="3354"/>
        <v>14607.587573741197</v>
      </c>
      <c r="HG98" s="371">
        <f t="shared" si="3354"/>
        <v>15129.28712994624</v>
      </c>
      <c r="HH98" s="371">
        <f t="shared" si="3354"/>
        <v>15650.986686151284</v>
      </c>
      <c r="HI98" s="372">
        <f t="shared" si="3354"/>
        <v>16172.686242356325</v>
      </c>
      <c r="HJ98" s="370">
        <f t="shared" ref="HJ98:IM98" si="3355">+$AJ$98*HJ6</f>
        <v>793.0287375222963</v>
      </c>
      <c r="HK98" s="371">
        <f t="shared" si="3355"/>
        <v>1586.0574750445926</v>
      </c>
      <c r="HL98" s="371">
        <f t="shared" si="3355"/>
        <v>2379.0862125668891</v>
      </c>
      <c r="HM98" s="371">
        <f t="shared" si="3355"/>
        <v>3172.1149500891852</v>
      </c>
      <c r="HN98" s="371">
        <f t="shared" si="3355"/>
        <v>3965.1436876114813</v>
      </c>
      <c r="HO98" s="371">
        <f t="shared" si="3355"/>
        <v>4758.1724251337782</v>
      </c>
      <c r="HP98" s="371">
        <f t="shared" si="3355"/>
        <v>5551.2011626560743</v>
      </c>
      <c r="HQ98" s="371">
        <f t="shared" si="3355"/>
        <v>6344.2299001783704</v>
      </c>
      <c r="HR98" s="371">
        <f t="shared" si="3355"/>
        <v>7137.2586377006664</v>
      </c>
      <c r="HS98" s="371">
        <f t="shared" si="3355"/>
        <v>7930.2873752229625</v>
      </c>
      <c r="HT98" s="371">
        <f t="shared" si="3355"/>
        <v>8723.3161127452586</v>
      </c>
      <c r="HU98" s="371">
        <f t="shared" si="3355"/>
        <v>9516.3448502675565</v>
      </c>
      <c r="HV98" s="371">
        <f t="shared" si="3355"/>
        <v>10309.373587789853</v>
      </c>
      <c r="HW98" s="371">
        <f t="shared" si="3355"/>
        <v>11102.402325312149</v>
      </c>
      <c r="HX98" s="371">
        <f t="shared" si="3355"/>
        <v>11895.431062834445</v>
      </c>
      <c r="HY98" s="371">
        <f t="shared" si="3355"/>
        <v>12688.459800356741</v>
      </c>
      <c r="HZ98" s="371">
        <f t="shared" si="3355"/>
        <v>13481.488537879037</v>
      </c>
      <c r="IA98" s="371">
        <f t="shared" si="3355"/>
        <v>14274.517275401333</v>
      </c>
      <c r="IB98" s="371">
        <f t="shared" si="3355"/>
        <v>15067.546012923629</v>
      </c>
      <c r="IC98" s="371">
        <f t="shared" si="3355"/>
        <v>15860.574750445925</v>
      </c>
      <c r="ID98" s="371">
        <f t="shared" si="3355"/>
        <v>16653.603487968223</v>
      </c>
      <c r="IE98" s="371">
        <f t="shared" si="3355"/>
        <v>17446.632225490517</v>
      </c>
      <c r="IF98" s="371">
        <f t="shared" si="3355"/>
        <v>18239.660963012815</v>
      </c>
      <c r="IG98" s="371">
        <f t="shared" si="3355"/>
        <v>19032.689700535113</v>
      </c>
      <c r="IH98" s="371">
        <f t="shared" si="3355"/>
        <v>19825.718438057407</v>
      </c>
      <c r="II98" s="371">
        <f t="shared" si="3355"/>
        <v>20618.747175579705</v>
      </c>
      <c r="IJ98" s="371">
        <f t="shared" si="3355"/>
        <v>21411.775913101999</v>
      </c>
      <c r="IK98" s="371">
        <f t="shared" si="3355"/>
        <v>22204.804650624297</v>
      </c>
      <c r="IL98" s="371">
        <f t="shared" si="3355"/>
        <v>22997.833388146591</v>
      </c>
      <c r="IM98" s="371">
        <f t="shared" si="3355"/>
        <v>23790.862125668889</v>
      </c>
      <c r="IN98" s="370">
        <f t="shared" ref="IN98:JR98" si="3356">+$AK$98*IN6</f>
        <v>712.2356755196937</v>
      </c>
      <c r="IO98" s="371">
        <f t="shared" si="3356"/>
        <v>1424.4713510393874</v>
      </c>
      <c r="IP98" s="371">
        <f t="shared" si="3356"/>
        <v>2136.707026559081</v>
      </c>
      <c r="IQ98" s="371">
        <f t="shared" si="3356"/>
        <v>2848.9427020787748</v>
      </c>
      <c r="IR98" s="371">
        <f t="shared" si="3356"/>
        <v>3561.1783775984686</v>
      </c>
      <c r="IS98" s="371">
        <f t="shared" si="3356"/>
        <v>4273.414053118162</v>
      </c>
      <c r="IT98" s="371">
        <f t="shared" si="3356"/>
        <v>4985.6497286378562</v>
      </c>
      <c r="IU98" s="371">
        <f t="shared" si="3356"/>
        <v>5697.8854041575496</v>
      </c>
      <c r="IV98" s="371">
        <f t="shared" si="3356"/>
        <v>6410.121079677243</v>
      </c>
      <c r="IW98" s="371">
        <f t="shared" si="3356"/>
        <v>7122.3567551969372</v>
      </c>
      <c r="IX98" s="371">
        <f t="shared" si="3356"/>
        <v>7834.5924307166306</v>
      </c>
      <c r="IY98" s="371">
        <f t="shared" si="3356"/>
        <v>8546.8281062363239</v>
      </c>
      <c r="IZ98" s="371">
        <f t="shared" si="3356"/>
        <v>9259.0637817560182</v>
      </c>
      <c r="JA98" s="371">
        <f t="shared" si="3356"/>
        <v>9971.2994572757125</v>
      </c>
      <c r="JB98" s="371">
        <f t="shared" si="3356"/>
        <v>10683.535132795405</v>
      </c>
      <c r="JC98" s="371">
        <f t="shared" si="3356"/>
        <v>11395.770808315099</v>
      </c>
      <c r="JD98" s="371">
        <f t="shared" si="3356"/>
        <v>12108.006483834793</v>
      </c>
      <c r="JE98" s="371">
        <f t="shared" si="3356"/>
        <v>12820.242159354486</v>
      </c>
      <c r="JF98" s="371">
        <f t="shared" si="3356"/>
        <v>13532.47783487418</v>
      </c>
      <c r="JG98" s="371">
        <f t="shared" si="3356"/>
        <v>14244.713510393874</v>
      </c>
      <c r="JH98" s="371">
        <f t="shared" si="3356"/>
        <v>14956.949185913567</v>
      </c>
      <c r="JI98" s="371">
        <f t="shared" si="3356"/>
        <v>15669.184861433261</v>
      </c>
      <c r="JJ98" s="371">
        <f t="shared" si="3356"/>
        <v>16381.420536952955</v>
      </c>
      <c r="JK98" s="371">
        <f t="shared" si="3356"/>
        <v>17093.656212472648</v>
      </c>
      <c r="JL98" s="371">
        <f t="shared" si="3356"/>
        <v>17805.891887992344</v>
      </c>
      <c r="JM98" s="371">
        <f t="shared" si="3356"/>
        <v>18518.127563512036</v>
      </c>
      <c r="JN98" s="371">
        <f t="shared" si="3356"/>
        <v>19230.363239031729</v>
      </c>
      <c r="JO98" s="371">
        <f t="shared" si="3356"/>
        <v>19942.598914551425</v>
      </c>
      <c r="JP98" s="371">
        <f t="shared" si="3356"/>
        <v>20654.834590071117</v>
      </c>
      <c r="JQ98" s="371">
        <f t="shared" si="3356"/>
        <v>21367.07026559081</v>
      </c>
      <c r="JR98" s="372">
        <f t="shared" si="3356"/>
        <v>22079.305941110506</v>
      </c>
      <c r="JS98" s="370">
        <f t="shared" ref="JS98:KW98" si="3357">+$AL$98*JS6</f>
        <v>716.82235830811783</v>
      </c>
      <c r="JT98" s="371">
        <f t="shared" si="3357"/>
        <v>1433.6447166162357</v>
      </c>
      <c r="JU98" s="371">
        <f t="shared" si="3357"/>
        <v>2150.4670749243533</v>
      </c>
      <c r="JV98" s="371">
        <f t="shared" si="3357"/>
        <v>2867.2894332324713</v>
      </c>
      <c r="JW98" s="371">
        <f t="shared" si="3357"/>
        <v>3584.1117915405894</v>
      </c>
      <c r="JX98" s="371">
        <f t="shared" si="3357"/>
        <v>4300.9341498487065</v>
      </c>
      <c r="JY98" s="371">
        <f t="shared" si="3357"/>
        <v>5017.7565081568246</v>
      </c>
      <c r="JZ98" s="371">
        <f t="shared" si="3357"/>
        <v>5734.5788664649426</v>
      </c>
      <c r="KA98" s="371">
        <f t="shared" si="3357"/>
        <v>6451.4012247730607</v>
      </c>
      <c r="KB98" s="371">
        <f t="shared" si="3357"/>
        <v>7168.2235830811787</v>
      </c>
      <c r="KC98" s="371">
        <f t="shared" si="3357"/>
        <v>7885.0459413892959</v>
      </c>
      <c r="KD98" s="371">
        <f t="shared" si="3357"/>
        <v>8601.868299697413</v>
      </c>
      <c r="KE98" s="371">
        <f t="shared" si="3357"/>
        <v>9318.6906580055311</v>
      </c>
      <c r="KF98" s="371">
        <f t="shared" si="3357"/>
        <v>10035.513016313649</v>
      </c>
      <c r="KG98" s="371">
        <f t="shared" si="3357"/>
        <v>10752.335374621767</v>
      </c>
      <c r="KH98" s="371">
        <f t="shared" si="3357"/>
        <v>11469.157732929885</v>
      </c>
      <c r="KI98" s="371">
        <f t="shared" si="3357"/>
        <v>12185.980091238003</v>
      </c>
      <c r="KJ98" s="371">
        <f t="shared" si="3357"/>
        <v>12902.802449546121</v>
      </c>
      <c r="KK98" s="371">
        <f t="shared" si="3357"/>
        <v>13619.624807854239</v>
      </c>
      <c r="KL98" s="371">
        <f t="shared" si="3357"/>
        <v>14336.447166162357</v>
      </c>
      <c r="KM98" s="371">
        <f t="shared" si="3357"/>
        <v>15053.269524470474</v>
      </c>
      <c r="KN98" s="371">
        <f t="shared" si="3357"/>
        <v>15770.091882778592</v>
      </c>
      <c r="KO98" s="371">
        <f t="shared" si="3357"/>
        <v>16486.91424108671</v>
      </c>
      <c r="KP98" s="371">
        <f t="shared" si="3357"/>
        <v>17203.736599394826</v>
      </c>
      <c r="KQ98" s="371">
        <f t="shared" si="3357"/>
        <v>17920.558957702946</v>
      </c>
      <c r="KR98" s="371">
        <f t="shared" si="3357"/>
        <v>18637.381316011062</v>
      </c>
      <c r="KS98" s="371">
        <f t="shared" si="3357"/>
        <v>19354.203674319182</v>
      </c>
      <c r="KT98" s="371">
        <f t="shared" si="3357"/>
        <v>20071.026032627298</v>
      </c>
      <c r="KU98" s="371">
        <f t="shared" si="3357"/>
        <v>20787.848390935418</v>
      </c>
      <c r="KV98" s="371">
        <f t="shared" si="3357"/>
        <v>21504.670749243534</v>
      </c>
      <c r="KW98" s="372">
        <f t="shared" si="3357"/>
        <v>22221.493107551654</v>
      </c>
      <c r="KX98" s="370">
        <f t="shared" ref="KX98:MA98" si="3358">+$AM$98*KX6</f>
        <v>837.82337228540689</v>
      </c>
      <c r="KY98" s="371">
        <f t="shared" si="3358"/>
        <v>1675.6467445708138</v>
      </c>
      <c r="KZ98" s="371">
        <f t="shared" si="3358"/>
        <v>2513.4701168562206</v>
      </c>
      <c r="LA98" s="371">
        <f t="shared" si="3358"/>
        <v>3351.2934891416276</v>
      </c>
      <c r="LB98" s="371">
        <f t="shared" si="3358"/>
        <v>4189.1168614270346</v>
      </c>
      <c r="LC98" s="371">
        <f t="shared" si="3358"/>
        <v>5026.9402337124411</v>
      </c>
      <c r="LD98" s="371">
        <f t="shared" si="3358"/>
        <v>5864.7636059978486</v>
      </c>
      <c r="LE98" s="371">
        <f t="shared" si="3358"/>
        <v>6702.5869782832551</v>
      </c>
      <c r="LF98" s="371">
        <f t="shared" si="3358"/>
        <v>7540.4103505686617</v>
      </c>
      <c r="LG98" s="371">
        <f t="shared" si="3358"/>
        <v>8378.2337228540691</v>
      </c>
      <c r="LH98" s="371">
        <f t="shared" si="3358"/>
        <v>9216.0570951394766</v>
      </c>
      <c r="LI98" s="371">
        <f t="shared" si="3358"/>
        <v>10053.880467424882</v>
      </c>
      <c r="LJ98" s="371">
        <f t="shared" si="3358"/>
        <v>10891.70383971029</v>
      </c>
      <c r="LK98" s="371">
        <f t="shared" si="3358"/>
        <v>11729.527211995697</v>
      </c>
      <c r="LL98" s="371">
        <f t="shared" si="3358"/>
        <v>12567.350584281103</v>
      </c>
      <c r="LM98" s="371">
        <f t="shared" si="3358"/>
        <v>13405.17395656651</v>
      </c>
      <c r="LN98" s="371">
        <f t="shared" si="3358"/>
        <v>14242.997328851918</v>
      </c>
      <c r="LO98" s="371">
        <f t="shared" si="3358"/>
        <v>15080.820701137323</v>
      </c>
      <c r="LP98" s="371">
        <f t="shared" si="3358"/>
        <v>15918.644073422731</v>
      </c>
      <c r="LQ98" s="371">
        <f t="shared" si="3358"/>
        <v>16756.467445708138</v>
      </c>
      <c r="LR98" s="371">
        <f t="shared" si="3358"/>
        <v>17594.290817993544</v>
      </c>
      <c r="LS98" s="371">
        <f t="shared" si="3358"/>
        <v>18432.114190278953</v>
      </c>
      <c r="LT98" s="371">
        <f t="shared" si="3358"/>
        <v>19269.937562564359</v>
      </c>
      <c r="LU98" s="371">
        <f t="shared" si="3358"/>
        <v>20107.760934849764</v>
      </c>
      <c r="LV98" s="371">
        <f t="shared" si="3358"/>
        <v>20945.584307135174</v>
      </c>
      <c r="LW98" s="371">
        <f t="shared" si="3358"/>
        <v>21783.407679420579</v>
      </c>
      <c r="LX98" s="371">
        <f t="shared" si="3358"/>
        <v>22621.231051705985</v>
      </c>
      <c r="LY98" s="371">
        <f t="shared" si="3358"/>
        <v>23459.054423991394</v>
      </c>
      <c r="LZ98" s="371">
        <f t="shared" si="3358"/>
        <v>24296.8777962768</v>
      </c>
      <c r="MA98" s="371">
        <f t="shared" si="3358"/>
        <v>25134.701168562206</v>
      </c>
      <c r="MB98" s="370">
        <f t="shared" ref="MB98:NF98" si="3359">+$AN$98*MB6</f>
        <v>836.5128188368509</v>
      </c>
      <c r="MC98" s="371">
        <f t="shared" si="3359"/>
        <v>1673.0256376737018</v>
      </c>
      <c r="MD98" s="371">
        <f t="shared" si="3359"/>
        <v>2509.5384565105528</v>
      </c>
      <c r="ME98" s="371">
        <f t="shared" si="3359"/>
        <v>3346.0512753474036</v>
      </c>
      <c r="MF98" s="371">
        <f t="shared" si="3359"/>
        <v>4182.5640941842548</v>
      </c>
      <c r="MG98" s="371">
        <f t="shared" si="3359"/>
        <v>5019.0769130211056</v>
      </c>
      <c r="MH98" s="371">
        <f t="shared" si="3359"/>
        <v>5855.5897318579564</v>
      </c>
      <c r="MI98" s="371">
        <f t="shared" si="3359"/>
        <v>6692.1025506948072</v>
      </c>
      <c r="MJ98" s="371">
        <f t="shared" si="3359"/>
        <v>7528.615369531658</v>
      </c>
      <c r="MK98" s="371">
        <f t="shared" si="3359"/>
        <v>8365.1281883685097</v>
      </c>
      <c r="ML98" s="371">
        <f t="shared" si="3359"/>
        <v>9201.6410072053604</v>
      </c>
      <c r="MM98" s="371">
        <f t="shared" si="3359"/>
        <v>10038.153826042211</v>
      </c>
      <c r="MN98" s="371">
        <f t="shared" si="3359"/>
        <v>10874.666644879062</v>
      </c>
      <c r="MO98" s="371">
        <f t="shared" si="3359"/>
        <v>11711.179463715913</v>
      </c>
      <c r="MP98" s="371">
        <f t="shared" si="3359"/>
        <v>12547.692282552764</v>
      </c>
      <c r="MQ98" s="371">
        <f t="shared" si="3359"/>
        <v>13384.205101389614</v>
      </c>
      <c r="MR98" s="371">
        <f t="shared" si="3359"/>
        <v>14220.717920226465</v>
      </c>
      <c r="MS98" s="371">
        <f t="shared" si="3359"/>
        <v>15057.230739063316</v>
      </c>
      <c r="MT98" s="371">
        <f t="shared" si="3359"/>
        <v>15893.743557900167</v>
      </c>
      <c r="MU98" s="371">
        <f t="shared" si="3359"/>
        <v>16730.256376737019</v>
      </c>
      <c r="MV98" s="371">
        <f t="shared" si="3359"/>
        <v>17566.76919557387</v>
      </c>
      <c r="MW98" s="371">
        <f t="shared" si="3359"/>
        <v>18403.282014410721</v>
      </c>
      <c r="MX98" s="371">
        <f t="shared" si="3359"/>
        <v>19239.794833247572</v>
      </c>
      <c r="MY98" s="371">
        <f t="shared" si="3359"/>
        <v>20076.307652084422</v>
      </c>
      <c r="MZ98" s="371">
        <f t="shared" si="3359"/>
        <v>20912.820470921273</v>
      </c>
      <c r="NA98" s="371">
        <f t="shared" si="3359"/>
        <v>21749.333289758124</v>
      </c>
      <c r="NB98" s="371">
        <f t="shared" si="3359"/>
        <v>22585.846108594975</v>
      </c>
      <c r="NC98" s="371">
        <f t="shared" si="3359"/>
        <v>23422.358927431826</v>
      </c>
      <c r="ND98" s="371">
        <f t="shared" si="3359"/>
        <v>24258.871746268676</v>
      </c>
      <c r="NE98" s="371">
        <f t="shared" si="3359"/>
        <v>25095.384565105527</v>
      </c>
      <c r="NF98" s="371">
        <f t="shared" si="3359"/>
        <v>25931.897383942378</v>
      </c>
      <c r="NG98" s="370">
        <f t="shared" ref="NG98:OP98" si="3360">+$AO$98*NG6</f>
        <v>830.98389044262728</v>
      </c>
      <c r="NH98" s="371">
        <f t="shared" si="3360"/>
        <v>1661.9677808852546</v>
      </c>
      <c r="NI98" s="371">
        <f t="shared" si="3360"/>
        <v>2492.9516713278817</v>
      </c>
      <c r="NJ98" s="371">
        <f t="shared" si="3360"/>
        <v>3323.9355617705091</v>
      </c>
      <c r="NK98" s="371">
        <f t="shared" si="3360"/>
        <v>4154.9194522131365</v>
      </c>
      <c r="NL98" s="371">
        <f t="shared" si="3360"/>
        <v>4985.9033426557635</v>
      </c>
      <c r="NM98" s="371">
        <f t="shared" si="3360"/>
        <v>5816.8872330983913</v>
      </c>
      <c r="NN98" s="371">
        <f t="shared" si="3360"/>
        <v>6647.8711235410183</v>
      </c>
      <c r="NO98" s="371">
        <f t="shared" si="3360"/>
        <v>7478.8550139836452</v>
      </c>
      <c r="NP98" s="371">
        <f t="shared" si="3360"/>
        <v>8309.8389044262731</v>
      </c>
      <c r="NQ98" s="371">
        <f t="shared" si="3360"/>
        <v>9140.8227948689</v>
      </c>
      <c r="NR98" s="371">
        <f t="shared" si="3360"/>
        <v>9971.806685311527</v>
      </c>
      <c r="NS98" s="371">
        <f t="shared" si="3360"/>
        <v>10802.790575754154</v>
      </c>
      <c r="NT98" s="371">
        <f t="shared" si="3360"/>
        <v>11633.774466196783</v>
      </c>
      <c r="NU98" s="371">
        <f t="shared" si="3360"/>
        <v>12464.75835663941</v>
      </c>
      <c r="NV98" s="371">
        <f t="shared" si="3360"/>
        <v>13295.742247082037</v>
      </c>
      <c r="NW98" s="371">
        <f t="shared" si="3360"/>
        <v>14126.726137524663</v>
      </c>
      <c r="NX98" s="371">
        <f t="shared" si="3360"/>
        <v>14957.71002796729</v>
      </c>
      <c r="NY98" s="371">
        <f t="shared" si="3360"/>
        <v>15788.693918409919</v>
      </c>
      <c r="NZ98" s="371">
        <f t="shared" si="3360"/>
        <v>16619.677808852546</v>
      </c>
      <c r="OA98" s="371">
        <f t="shared" si="3360"/>
        <v>17450.661699295171</v>
      </c>
      <c r="OB98" s="371">
        <f t="shared" si="3360"/>
        <v>18281.6455897378</v>
      </c>
      <c r="OC98" s="371">
        <f t="shared" si="3360"/>
        <v>19112.629480180429</v>
      </c>
      <c r="OD98" s="371">
        <f t="shared" si="3360"/>
        <v>19943.613370623054</v>
      </c>
      <c r="OE98" s="371">
        <f t="shared" si="3360"/>
        <v>20774.597261065683</v>
      </c>
      <c r="OF98" s="371">
        <f t="shared" si="3360"/>
        <v>21605.581151508308</v>
      </c>
      <c r="OG98" s="371">
        <f t="shared" si="3360"/>
        <v>22436.565041950937</v>
      </c>
      <c r="OH98" s="371">
        <f t="shared" si="3360"/>
        <v>23267.548932393565</v>
      </c>
      <c r="OI98" s="371">
        <f t="shared" si="3360"/>
        <v>24098.53282283619</v>
      </c>
      <c r="OJ98" s="371">
        <f t="shared" si="3360"/>
        <v>24929.516713278819</v>
      </c>
      <c r="OK98" s="371">
        <f t="shared" si="3360"/>
        <v>25760.500603721444</v>
      </c>
      <c r="OL98" s="371">
        <f t="shared" si="3360"/>
        <v>26591.484494164073</v>
      </c>
      <c r="OM98" s="371">
        <f t="shared" si="3360"/>
        <v>27422.468384606702</v>
      </c>
      <c r="ON98" s="371">
        <f t="shared" si="3360"/>
        <v>28253.452275049327</v>
      </c>
      <c r="OO98" s="371">
        <f t="shared" si="3360"/>
        <v>29084.436165491956</v>
      </c>
      <c r="OP98" s="372">
        <f t="shared" si="3360"/>
        <v>29915.420055934581</v>
      </c>
      <c r="OQ98" s="348"/>
      <c r="OR98" s="348"/>
      <c r="OS98" s="348"/>
      <c r="OT98" s="348"/>
      <c r="OU98" s="348"/>
      <c r="OV98" s="348"/>
      <c r="OW98" s="348"/>
      <c r="OX98" s="348"/>
      <c r="OY98" s="348"/>
      <c r="OZ98" s="348"/>
      <c r="PA98" s="348"/>
      <c r="PB98" s="348"/>
      <c r="PC98" s="348"/>
      <c r="PD98" s="348"/>
      <c r="PE98" s="348"/>
      <c r="PF98" s="348"/>
      <c r="PG98" s="348"/>
      <c r="PH98" s="348"/>
      <c r="PI98" s="348"/>
      <c r="PJ98" s="348"/>
      <c r="PK98" s="348"/>
      <c r="PL98" s="348"/>
      <c r="PM98" s="348"/>
      <c r="PN98" s="348"/>
      <c r="PO98" s="348"/>
      <c r="PP98" s="348"/>
      <c r="PQ98" s="348"/>
      <c r="PR98" s="348"/>
      <c r="PS98" s="348"/>
      <c r="PT98" s="348"/>
      <c r="PU98" s="348"/>
      <c r="PV98" s="348"/>
      <c r="PW98" s="348"/>
      <c r="PX98" s="348"/>
      <c r="PY98" s="348"/>
      <c r="PZ98" s="348"/>
      <c r="QA98" s="348"/>
      <c r="QB98" s="348"/>
      <c r="QC98" s="348"/>
      <c r="QD98" s="348"/>
      <c r="QE98" s="348"/>
      <c r="QF98" s="348"/>
      <c r="QG98" s="348"/>
      <c r="QH98" s="348"/>
      <c r="QI98" s="348"/>
      <c r="QJ98" s="348"/>
      <c r="QK98" s="348"/>
      <c r="QL98" s="348"/>
      <c r="QM98" s="348"/>
      <c r="QN98" s="348"/>
      <c r="QO98" s="348"/>
      <c r="QP98" s="348"/>
      <c r="QQ98" s="348"/>
      <c r="QR98" s="348"/>
      <c r="QS98" s="348"/>
      <c r="QT98" s="348"/>
      <c r="QU98" s="348"/>
      <c r="QV98" s="348"/>
      <c r="QW98" s="348"/>
      <c r="QX98" s="348"/>
      <c r="QY98" s="348"/>
      <c r="QZ98" s="348"/>
      <c r="RA98" s="348"/>
      <c r="RB98" s="348"/>
      <c r="RC98" s="348"/>
      <c r="RD98" s="348"/>
      <c r="RE98" s="348"/>
      <c r="RF98" s="348"/>
      <c r="RG98" s="348"/>
      <c r="RH98" s="348"/>
      <c r="RI98" s="348"/>
      <c r="RJ98" s="348"/>
      <c r="RK98" s="348"/>
      <c r="RL98" s="348"/>
      <c r="RM98" s="348"/>
      <c r="RN98" s="348"/>
      <c r="RO98" s="348"/>
      <c r="RP98" s="348"/>
      <c r="RQ98" s="348"/>
      <c r="RR98" s="348"/>
      <c r="RS98" s="348"/>
      <c r="RT98" s="348"/>
      <c r="RU98" s="348"/>
      <c r="RV98" s="348"/>
      <c r="RW98" s="348"/>
      <c r="RX98" s="348"/>
      <c r="RY98" s="348"/>
      <c r="RZ98" s="348"/>
      <c r="SA98" s="348"/>
      <c r="SB98" s="348"/>
      <c r="SC98" s="348"/>
      <c r="SD98" s="348"/>
      <c r="SE98" s="348"/>
      <c r="SF98" s="348"/>
      <c r="SG98" s="348"/>
      <c r="SH98" s="348"/>
      <c r="SI98" s="348"/>
      <c r="SJ98" s="348"/>
      <c r="SK98" s="348"/>
      <c r="SL98" s="348"/>
      <c r="SM98" s="348"/>
      <c r="SN98" s="348"/>
      <c r="SO98" s="348"/>
      <c r="SP98" s="348"/>
      <c r="SQ98" s="348"/>
      <c r="SR98" s="348"/>
      <c r="SS98" s="348"/>
      <c r="ST98" s="348"/>
      <c r="SU98" s="348"/>
      <c r="SV98" s="348"/>
      <c r="SW98" s="348"/>
      <c r="SX98" s="348"/>
      <c r="SY98" s="348"/>
      <c r="SZ98" s="348"/>
      <c r="TA98" s="348"/>
      <c r="TB98" s="348"/>
      <c r="TC98" s="348"/>
      <c r="TD98" s="348"/>
      <c r="TE98" s="348"/>
      <c r="TF98" s="348"/>
      <c r="TG98" s="348"/>
      <c r="TH98" s="348"/>
      <c r="TI98" s="348"/>
      <c r="TJ98" s="348"/>
      <c r="TK98" s="348"/>
      <c r="TL98" s="348"/>
      <c r="TM98" s="348"/>
      <c r="TN98" s="348"/>
      <c r="TO98" s="348"/>
      <c r="TP98" s="348"/>
      <c r="TQ98" s="348"/>
      <c r="TR98" s="348"/>
      <c r="TS98" s="348"/>
      <c r="TT98" s="348"/>
      <c r="TU98" s="348"/>
      <c r="TV98" s="348"/>
      <c r="TW98" s="348"/>
      <c r="TX98" s="348"/>
      <c r="TY98" s="348"/>
      <c r="TZ98" s="348"/>
      <c r="UA98" s="348"/>
      <c r="UB98" s="348"/>
      <c r="UC98" s="348"/>
      <c r="UD98" s="348"/>
      <c r="UE98" s="348"/>
      <c r="UF98" s="348"/>
      <c r="UG98" s="348"/>
      <c r="UH98" s="348"/>
      <c r="UI98" s="348"/>
      <c r="UJ98" s="348"/>
      <c r="UK98" s="348"/>
      <c r="UL98" s="348"/>
      <c r="UM98" s="348"/>
      <c r="UN98" s="348"/>
      <c r="UO98" s="348"/>
      <c r="UP98" s="348"/>
      <c r="UQ98" s="348"/>
      <c r="UR98" s="348"/>
      <c r="US98" s="348"/>
      <c r="UT98" s="348"/>
      <c r="UU98" s="348"/>
      <c r="UV98" s="348"/>
      <c r="UW98" s="348"/>
      <c r="UX98" s="348"/>
      <c r="UY98" s="348"/>
      <c r="UZ98" s="348"/>
      <c r="VA98" s="348"/>
      <c r="VB98" s="348"/>
      <c r="VC98" s="348"/>
      <c r="VD98" s="348"/>
      <c r="VE98" s="348"/>
      <c r="VF98" s="348"/>
      <c r="VG98" s="348"/>
      <c r="VH98" s="348"/>
      <c r="VI98" s="348"/>
      <c r="VJ98" s="348"/>
      <c r="VK98" s="348"/>
      <c r="VL98" s="348"/>
      <c r="VM98" s="348"/>
      <c r="VN98" s="348"/>
      <c r="VO98" s="348"/>
      <c r="VP98" s="348"/>
      <c r="VQ98" s="348"/>
      <c r="VR98" s="348"/>
      <c r="VS98" s="348"/>
      <c r="VT98" s="348"/>
      <c r="VU98" s="348"/>
      <c r="VV98" s="348"/>
      <c r="VW98" s="348"/>
      <c r="VX98" s="348"/>
      <c r="VY98" s="348"/>
      <c r="VZ98" s="348"/>
      <c r="WA98" s="348"/>
      <c r="WB98" s="348"/>
      <c r="WC98" s="348"/>
      <c r="WD98" s="348"/>
      <c r="WE98" s="348"/>
      <c r="WF98" s="348"/>
      <c r="WG98" s="348"/>
      <c r="WH98" s="348"/>
      <c r="WI98" s="348"/>
      <c r="WJ98" s="348"/>
      <c r="WK98" s="348"/>
      <c r="WL98" s="348"/>
      <c r="WM98" s="348"/>
      <c r="WN98" s="348"/>
      <c r="WO98" s="348"/>
      <c r="WP98" s="348"/>
      <c r="WQ98" s="348"/>
      <c r="WR98" s="348"/>
      <c r="WS98" s="348"/>
      <c r="WT98" s="348"/>
      <c r="WU98" s="348"/>
      <c r="WV98" s="348"/>
      <c r="WW98" s="348"/>
      <c r="WX98" s="348"/>
      <c r="WY98" s="348"/>
      <c r="WZ98" s="348"/>
      <c r="XA98" s="348"/>
      <c r="XB98" s="348"/>
      <c r="XC98" s="348"/>
      <c r="XD98" s="348"/>
      <c r="XE98" s="348"/>
      <c r="XF98" s="348"/>
      <c r="XG98" s="348"/>
      <c r="XH98" s="348"/>
      <c r="XI98" s="348"/>
      <c r="XJ98" s="348"/>
      <c r="XK98" s="348"/>
      <c r="XL98" s="348"/>
      <c r="XM98" s="348"/>
      <c r="XN98" s="348"/>
      <c r="XO98" s="348"/>
      <c r="XP98" s="348"/>
      <c r="XQ98" s="348"/>
      <c r="XR98" s="348"/>
      <c r="XS98" s="348"/>
      <c r="XT98" s="348"/>
      <c r="XU98" s="348"/>
      <c r="XV98" s="348"/>
      <c r="XW98" s="348"/>
      <c r="XX98" s="348"/>
      <c r="XY98" s="348"/>
      <c r="XZ98" s="348"/>
      <c r="YA98" s="348"/>
      <c r="YB98" s="348"/>
      <c r="YC98" s="348"/>
      <c r="YD98" s="348"/>
      <c r="YE98" s="348"/>
      <c r="YF98" s="348"/>
      <c r="YG98" s="348"/>
      <c r="YH98" s="348"/>
      <c r="YI98" s="348"/>
      <c r="YJ98" s="348"/>
      <c r="YK98" s="348"/>
      <c r="YL98" s="348"/>
      <c r="YM98" s="348"/>
      <c r="YN98" s="348"/>
      <c r="YO98" s="348"/>
      <c r="YP98" s="348"/>
      <c r="YQ98" s="348"/>
      <c r="YR98" s="348"/>
      <c r="YS98" s="348"/>
      <c r="YT98" s="348"/>
      <c r="YU98" s="348"/>
      <c r="YV98" s="348"/>
      <c r="YW98" s="348"/>
      <c r="YX98" s="348"/>
      <c r="YY98" s="348"/>
      <c r="YZ98" s="348"/>
      <c r="ZA98" s="348"/>
      <c r="ZB98" s="348"/>
      <c r="ZC98" s="348"/>
      <c r="ZD98" s="348"/>
      <c r="ZE98" s="348"/>
      <c r="ZF98" s="348"/>
      <c r="ZG98" s="348"/>
      <c r="ZH98" s="348"/>
      <c r="ZI98" s="348"/>
      <c r="ZJ98" s="348"/>
      <c r="ZK98" s="348"/>
      <c r="ZL98" s="348"/>
      <c r="ZM98" s="348"/>
      <c r="ZN98" s="348"/>
      <c r="ZO98" s="348"/>
      <c r="ZP98" s="348"/>
      <c r="ZQ98" s="348"/>
      <c r="ZR98" s="348"/>
      <c r="ZS98" s="348"/>
      <c r="ZT98" s="348"/>
      <c r="ZU98" s="348"/>
      <c r="ZV98" s="348"/>
      <c r="ZW98" s="348"/>
      <c r="ZX98" s="348"/>
      <c r="ZY98" s="348"/>
      <c r="ZZ98" s="348"/>
      <c r="AAA98" s="348"/>
      <c r="AAB98" s="348"/>
      <c r="AAC98" s="348"/>
      <c r="AAD98" s="348"/>
      <c r="AAE98" s="348"/>
      <c r="AAF98" s="348"/>
      <c r="AAG98" s="348"/>
      <c r="AAH98" s="348"/>
      <c r="AAI98" s="348"/>
      <c r="AAJ98" s="348"/>
      <c r="AAK98" s="348"/>
      <c r="AAL98" s="348"/>
      <c r="AAM98" s="348"/>
      <c r="AAN98" s="348"/>
      <c r="AAO98" s="348"/>
      <c r="AAP98" s="348"/>
      <c r="AAQ98" s="348"/>
      <c r="AAR98" s="348"/>
      <c r="AAS98" s="348"/>
      <c r="AAT98" s="348"/>
      <c r="AAU98" s="348"/>
      <c r="AAV98" s="348"/>
      <c r="AAW98" s="348"/>
      <c r="AAX98" s="348"/>
      <c r="AAY98" s="348"/>
      <c r="AAZ98" s="348"/>
      <c r="ABA98" s="348"/>
      <c r="ABB98" s="348"/>
      <c r="ABC98" s="348"/>
      <c r="ABD98" s="348"/>
      <c r="ABE98" s="348"/>
      <c r="ABF98" s="348"/>
      <c r="ABG98" s="348"/>
      <c r="ABH98" s="348"/>
      <c r="ABI98" s="348"/>
      <c r="ABJ98" s="348"/>
      <c r="ABK98" s="348"/>
      <c r="ABL98" s="348"/>
      <c r="ABM98" s="348"/>
      <c r="ABN98" s="348"/>
      <c r="ABO98" s="348"/>
      <c r="ABP98" s="348"/>
      <c r="ABQ98" s="348"/>
      <c r="ABR98" s="348"/>
      <c r="ABS98" s="348"/>
      <c r="ABT98" s="348"/>
      <c r="ABU98" s="348"/>
      <c r="ABV98" s="348"/>
      <c r="ABW98" s="348"/>
      <c r="ABX98" s="348"/>
      <c r="ABY98" s="348"/>
      <c r="ABZ98" s="348"/>
      <c r="ACA98" s="348"/>
      <c r="ACB98" s="348"/>
      <c r="ACC98" s="348"/>
      <c r="ACD98" s="348"/>
      <c r="ACE98" s="348"/>
      <c r="ACF98" s="348"/>
      <c r="ACG98" s="348"/>
      <c r="ACH98" s="348"/>
      <c r="ACI98" s="348"/>
      <c r="ACJ98" s="348"/>
      <c r="ACK98" s="348"/>
      <c r="ACL98" s="348"/>
      <c r="ACM98" s="348"/>
      <c r="ACN98" s="348"/>
      <c r="ACO98" s="348"/>
      <c r="ACP98" s="348"/>
      <c r="ACQ98" s="348"/>
    </row>
    <row r="99" spans="1:771" x14ac:dyDescent="0.2"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34"/>
      <c r="AE99" s="334"/>
      <c r="AF99" s="334"/>
      <c r="AG99" s="334"/>
      <c r="AH99" s="334"/>
      <c r="AI99" s="334"/>
      <c r="AJ99" s="334"/>
      <c r="AK99" s="334"/>
      <c r="AL99" s="334"/>
      <c r="AM99" s="334"/>
      <c r="AN99" s="334"/>
      <c r="AO99" s="334"/>
      <c r="AP99" s="334"/>
      <c r="AQ99" s="334"/>
      <c r="AR99" s="334"/>
      <c r="AS99" s="334"/>
      <c r="AT99" s="334"/>
      <c r="AU99" s="334"/>
      <c r="AV99" s="334"/>
      <c r="AW99" s="334"/>
      <c r="AX99" s="334"/>
      <c r="AY99" s="334"/>
      <c r="AZ99" s="334"/>
      <c r="BA99" s="334"/>
      <c r="BB99" s="334"/>
      <c r="BC99" s="334"/>
      <c r="BD99" s="334"/>
      <c r="BE99" s="334"/>
      <c r="BF99" s="334"/>
      <c r="BG99" s="334"/>
      <c r="BH99" s="334"/>
      <c r="BI99" s="334"/>
      <c r="BJ99" s="334"/>
      <c r="BK99" s="334"/>
      <c r="BL99" s="334"/>
      <c r="BM99" s="334"/>
      <c r="BN99" s="337"/>
      <c r="BO99" s="334"/>
      <c r="BP99" s="334"/>
      <c r="BQ99" s="334"/>
      <c r="BR99" s="334"/>
      <c r="BS99" s="334"/>
      <c r="BT99" s="334"/>
      <c r="BU99" s="334"/>
      <c r="BV99" s="334"/>
      <c r="BW99" s="334"/>
      <c r="BX99" s="334"/>
      <c r="BY99" s="334"/>
      <c r="BZ99" s="334"/>
      <c r="CA99" s="334"/>
      <c r="CB99" s="334"/>
      <c r="CC99" s="334"/>
      <c r="CD99" s="334"/>
      <c r="CE99" s="334"/>
      <c r="CF99" s="334"/>
      <c r="CG99" s="334"/>
      <c r="CH99" s="334"/>
      <c r="CI99" s="334"/>
      <c r="CJ99" s="334"/>
      <c r="CK99" s="334"/>
      <c r="CL99" s="334"/>
      <c r="CM99" s="334"/>
      <c r="CN99" s="334"/>
      <c r="CO99" s="334"/>
      <c r="CP99" s="334"/>
      <c r="CQ99" s="334"/>
      <c r="CR99" s="334"/>
      <c r="CS99" s="337"/>
      <c r="CT99" s="334"/>
      <c r="CU99" s="334"/>
      <c r="CV99" s="334"/>
      <c r="CW99" s="334"/>
      <c r="CX99" s="334"/>
      <c r="CY99" s="334"/>
      <c r="CZ99" s="334"/>
      <c r="DA99" s="334"/>
      <c r="DB99" s="334"/>
      <c r="DC99" s="334"/>
      <c r="DD99" s="334"/>
      <c r="DE99" s="334"/>
      <c r="DF99" s="334"/>
      <c r="DG99" s="334"/>
      <c r="DH99" s="334"/>
      <c r="DI99" s="334"/>
      <c r="DJ99" s="334"/>
      <c r="DK99" s="334"/>
      <c r="DL99" s="334"/>
      <c r="DM99" s="334"/>
      <c r="DN99" s="334"/>
      <c r="DO99" s="334"/>
      <c r="DP99" s="334"/>
      <c r="DQ99" s="334"/>
      <c r="DR99" s="334"/>
      <c r="DS99" s="334"/>
      <c r="DT99" s="334"/>
      <c r="DU99" s="337"/>
      <c r="DV99" s="334"/>
      <c r="DW99" s="334"/>
      <c r="DX99" s="334"/>
      <c r="DY99" s="334"/>
      <c r="DZ99" s="334"/>
      <c r="EA99" s="334"/>
      <c r="EB99" s="334"/>
      <c r="EC99" s="334"/>
      <c r="ED99" s="334"/>
      <c r="EE99" s="334"/>
      <c r="EF99" s="334"/>
      <c r="EG99" s="334"/>
      <c r="EH99" s="334"/>
      <c r="EI99" s="334"/>
      <c r="EJ99" s="334"/>
      <c r="EK99" s="334"/>
      <c r="EL99" s="334"/>
      <c r="EM99" s="334"/>
      <c r="EN99" s="334"/>
      <c r="EO99" s="334"/>
      <c r="EP99" s="334"/>
      <c r="EQ99" s="334"/>
      <c r="ER99" s="334"/>
      <c r="ES99" s="334"/>
      <c r="ET99" s="334"/>
      <c r="EU99" s="334"/>
      <c r="EV99" s="334"/>
      <c r="EW99" s="334"/>
      <c r="EX99" s="334"/>
      <c r="EY99" s="334"/>
      <c r="EZ99" s="337"/>
      <c r="FA99" s="334"/>
      <c r="FB99" s="334"/>
      <c r="FC99" s="334"/>
      <c r="FD99" s="334"/>
      <c r="FE99" s="334"/>
      <c r="FF99" s="334"/>
      <c r="FG99" s="334"/>
      <c r="FH99" s="334"/>
      <c r="FI99" s="334"/>
      <c r="FJ99" s="334"/>
      <c r="FK99" s="334"/>
      <c r="FL99" s="334"/>
      <c r="FM99" s="334"/>
      <c r="FN99" s="334"/>
      <c r="FO99" s="334"/>
      <c r="FP99" s="334"/>
      <c r="FQ99" s="334"/>
      <c r="FR99" s="334"/>
      <c r="FS99" s="334"/>
      <c r="FT99" s="334"/>
      <c r="FU99" s="334"/>
      <c r="FV99" s="334"/>
      <c r="FW99" s="334"/>
      <c r="FX99" s="334"/>
      <c r="FY99" s="334"/>
      <c r="FZ99" s="334"/>
      <c r="GA99" s="334"/>
      <c r="GB99" s="334"/>
      <c r="GC99" s="334"/>
      <c r="GD99" s="337"/>
      <c r="GE99" s="334"/>
      <c r="GF99" s="334"/>
      <c r="GG99" s="334"/>
      <c r="GH99" s="334"/>
      <c r="GI99" s="334"/>
      <c r="GJ99" s="334"/>
      <c r="GK99" s="334"/>
      <c r="GL99" s="334"/>
      <c r="GM99" s="334"/>
      <c r="GN99" s="334"/>
      <c r="GO99" s="334"/>
      <c r="GP99" s="334"/>
      <c r="GQ99" s="334"/>
      <c r="GR99" s="334"/>
      <c r="GS99" s="334"/>
      <c r="GT99" s="334"/>
      <c r="GU99" s="334"/>
      <c r="GV99" s="334"/>
      <c r="GW99" s="334"/>
      <c r="GX99" s="334"/>
      <c r="GY99" s="334"/>
      <c r="GZ99" s="334"/>
      <c r="HA99" s="334"/>
      <c r="HB99" s="334"/>
      <c r="HC99" s="334"/>
      <c r="HD99" s="334"/>
      <c r="HE99" s="334"/>
      <c r="HF99" s="334"/>
      <c r="HG99" s="334"/>
      <c r="HH99" s="334"/>
      <c r="HI99" s="337"/>
      <c r="HJ99" s="334"/>
      <c r="HK99" s="334"/>
      <c r="HL99" s="334"/>
      <c r="HM99" s="334"/>
      <c r="HN99" s="334"/>
      <c r="HO99" s="334"/>
      <c r="HP99" s="334"/>
      <c r="HQ99" s="334"/>
      <c r="HR99" s="334"/>
      <c r="HS99" s="334"/>
      <c r="HT99" s="334"/>
      <c r="HU99" s="334"/>
      <c r="HV99" s="334"/>
      <c r="HW99" s="334"/>
      <c r="HX99" s="334"/>
      <c r="HY99" s="334"/>
      <c r="HZ99" s="334"/>
      <c r="IA99" s="334"/>
      <c r="IB99" s="334"/>
      <c r="IC99" s="334"/>
      <c r="ID99" s="334"/>
      <c r="IE99" s="334"/>
      <c r="IF99" s="334"/>
      <c r="IG99" s="334"/>
      <c r="IH99" s="334"/>
      <c r="II99" s="334"/>
      <c r="IJ99" s="334"/>
      <c r="IK99" s="334"/>
      <c r="IL99" s="334"/>
      <c r="IM99" s="337"/>
      <c r="IN99" s="334"/>
      <c r="IO99" s="334"/>
      <c r="IP99" s="334"/>
      <c r="IQ99" s="334"/>
      <c r="IR99" s="334"/>
      <c r="IS99" s="334"/>
      <c r="IT99" s="334"/>
      <c r="IU99" s="334"/>
      <c r="IV99" s="334"/>
      <c r="IW99" s="334"/>
      <c r="IX99" s="334"/>
      <c r="IY99" s="334"/>
      <c r="IZ99" s="334"/>
      <c r="JA99" s="334"/>
      <c r="JB99" s="334"/>
      <c r="JC99" s="334"/>
      <c r="JD99" s="334"/>
      <c r="JR99" s="205"/>
      <c r="KW99" s="205"/>
      <c r="MA99" s="205"/>
      <c r="NF99" s="205"/>
      <c r="OP99" s="205"/>
      <c r="OQ99" s="205"/>
      <c r="OR99" s="205"/>
      <c r="OS99" s="205"/>
      <c r="OT99" s="205"/>
      <c r="OU99" s="205"/>
      <c r="OV99" s="205"/>
      <c r="OW99" s="205"/>
      <c r="OX99" s="205"/>
      <c r="OY99" s="205"/>
      <c r="OZ99" s="205"/>
      <c r="PA99" s="205"/>
      <c r="PB99" s="205"/>
      <c r="PC99" s="205"/>
      <c r="PD99" s="205"/>
      <c r="PE99" s="205"/>
      <c r="PF99" s="205"/>
      <c r="PG99" s="205"/>
      <c r="PH99" s="205"/>
      <c r="PI99" s="205"/>
      <c r="PJ99" s="205"/>
      <c r="PK99" s="205"/>
      <c r="PL99" s="205"/>
      <c r="PM99" s="205"/>
      <c r="PN99" s="205"/>
      <c r="PO99" s="205"/>
      <c r="PP99" s="205"/>
      <c r="PQ99" s="205"/>
      <c r="PR99" s="205"/>
      <c r="PS99" s="205"/>
      <c r="PT99" s="205"/>
      <c r="PU99" s="205"/>
      <c r="PV99" s="205"/>
      <c r="PW99" s="205"/>
      <c r="PX99" s="205"/>
      <c r="PY99" s="205"/>
      <c r="PZ99" s="205"/>
      <c r="QA99" s="205"/>
      <c r="QB99" s="205"/>
      <c r="QC99" s="205"/>
      <c r="QD99" s="205"/>
      <c r="QE99" s="205"/>
      <c r="QF99" s="205"/>
      <c r="QG99" s="205"/>
      <c r="QH99" s="205"/>
      <c r="QI99" s="205"/>
      <c r="QJ99" s="205"/>
      <c r="QK99" s="205"/>
      <c r="QL99" s="205"/>
      <c r="QM99" s="205"/>
      <c r="QN99" s="205"/>
      <c r="QO99" s="205"/>
      <c r="QP99" s="205"/>
      <c r="QQ99" s="205"/>
      <c r="QR99" s="205"/>
      <c r="QS99" s="205"/>
      <c r="QT99" s="205"/>
      <c r="QU99" s="205"/>
      <c r="QV99" s="205"/>
      <c r="QW99" s="205"/>
      <c r="QX99" s="205"/>
      <c r="QY99" s="205"/>
      <c r="QZ99" s="205"/>
      <c r="RA99" s="205"/>
      <c r="RB99" s="205"/>
      <c r="RC99" s="205"/>
      <c r="RD99" s="205"/>
      <c r="RE99" s="205"/>
      <c r="RF99" s="205"/>
      <c r="RG99" s="205"/>
      <c r="RH99" s="205"/>
      <c r="RI99" s="205"/>
      <c r="RJ99" s="205"/>
      <c r="RK99" s="205"/>
      <c r="RL99" s="205"/>
      <c r="RM99" s="205"/>
      <c r="RN99" s="205"/>
      <c r="RO99" s="205"/>
      <c r="RP99" s="205"/>
      <c r="RQ99" s="205"/>
      <c r="RR99" s="205"/>
      <c r="RS99" s="205"/>
      <c r="RT99" s="205"/>
      <c r="RU99" s="205"/>
      <c r="RV99" s="205"/>
      <c r="RW99" s="205"/>
      <c r="RX99" s="205"/>
      <c r="RY99" s="205"/>
      <c r="RZ99" s="205"/>
      <c r="SA99" s="205"/>
      <c r="SB99" s="205"/>
      <c r="SC99" s="205"/>
      <c r="SD99" s="205"/>
      <c r="SE99" s="205"/>
      <c r="SF99" s="205"/>
      <c r="SG99" s="205"/>
      <c r="SH99" s="205"/>
      <c r="SI99" s="205"/>
      <c r="SJ99" s="205"/>
      <c r="SK99" s="205"/>
      <c r="SL99" s="205"/>
      <c r="SM99" s="205"/>
      <c r="SN99" s="205"/>
      <c r="SO99" s="205"/>
      <c r="SP99" s="205"/>
      <c r="SQ99" s="205"/>
      <c r="SR99" s="205"/>
      <c r="SS99" s="205"/>
      <c r="ST99" s="205"/>
      <c r="SU99" s="205"/>
      <c r="SV99" s="205"/>
      <c r="SW99" s="205"/>
      <c r="SX99" s="205"/>
      <c r="SY99" s="205"/>
      <c r="SZ99" s="205"/>
      <c r="TA99" s="205"/>
      <c r="TB99" s="205"/>
      <c r="TC99" s="205"/>
      <c r="TD99" s="205"/>
      <c r="TE99" s="205"/>
      <c r="TF99" s="205"/>
      <c r="TG99" s="205"/>
      <c r="TH99" s="205"/>
      <c r="TI99" s="205"/>
      <c r="TJ99" s="205"/>
      <c r="TK99" s="205"/>
      <c r="TL99" s="205"/>
      <c r="TM99" s="205"/>
      <c r="TN99" s="205"/>
      <c r="TO99" s="205"/>
      <c r="TP99" s="205"/>
      <c r="TQ99" s="205"/>
      <c r="TR99" s="205"/>
      <c r="TS99" s="205"/>
      <c r="TT99" s="205"/>
      <c r="TU99" s="205"/>
      <c r="TV99" s="205"/>
      <c r="TW99" s="205"/>
      <c r="TX99" s="205"/>
      <c r="TY99" s="205"/>
      <c r="TZ99" s="205"/>
      <c r="UA99" s="205"/>
      <c r="UB99" s="205"/>
      <c r="UC99" s="205"/>
      <c r="UD99" s="205"/>
      <c r="UE99" s="205"/>
      <c r="UF99" s="205"/>
      <c r="UG99" s="205"/>
      <c r="UH99" s="205"/>
      <c r="UI99" s="205"/>
      <c r="UJ99" s="205"/>
      <c r="UK99" s="205"/>
      <c r="UL99" s="205"/>
      <c r="UM99" s="205"/>
      <c r="UN99" s="205"/>
      <c r="UO99" s="205"/>
      <c r="UP99" s="205"/>
      <c r="UQ99" s="205"/>
      <c r="UR99" s="205"/>
      <c r="US99" s="205"/>
      <c r="UT99" s="205"/>
      <c r="UU99" s="205"/>
      <c r="UV99" s="205"/>
      <c r="UW99" s="205"/>
      <c r="UX99" s="205"/>
      <c r="UY99" s="205"/>
      <c r="UZ99" s="205"/>
      <c r="VA99" s="205"/>
      <c r="VB99" s="205"/>
      <c r="VC99" s="205"/>
      <c r="VD99" s="205"/>
      <c r="VE99" s="205"/>
      <c r="VF99" s="205"/>
      <c r="VG99" s="205"/>
      <c r="VH99" s="205"/>
      <c r="VI99" s="205"/>
      <c r="VJ99" s="205"/>
      <c r="VK99" s="205"/>
      <c r="VL99" s="205"/>
      <c r="VM99" s="205"/>
      <c r="VN99" s="205"/>
      <c r="VO99" s="205"/>
      <c r="VP99" s="205"/>
      <c r="VQ99" s="205"/>
      <c r="VR99" s="205"/>
      <c r="VS99" s="205"/>
      <c r="VT99" s="205"/>
      <c r="VU99" s="205"/>
      <c r="VV99" s="205"/>
      <c r="VW99" s="205"/>
      <c r="VX99" s="205"/>
      <c r="VY99" s="205"/>
      <c r="VZ99" s="205"/>
      <c r="WA99" s="205"/>
      <c r="WB99" s="205"/>
      <c r="WC99" s="205"/>
      <c r="WD99" s="205"/>
      <c r="WE99" s="205"/>
      <c r="WF99" s="205"/>
      <c r="WG99" s="205"/>
      <c r="WH99" s="205"/>
      <c r="WI99" s="205"/>
      <c r="WJ99" s="205"/>
      <c r="WK99" s="205"/>
      <c r="WL99" s="205"/>
      <c r="WM99" s="205"/>
      <c r="WN99" s="205"/>
      <c r="WO99" s="205"/>
      <c r="WP99" s="205"/>
      <c r="WQ99" s="205"/>
      <c r="WR99" s="205"/>
      <c r="WS99" s="205"/>
      <c r="WT99" s="205"/>
      <c r="WU99" s="205"/>
      <c r="WV99" s="205"/>
      <c r="WW99" s="205"/>
      <c r="WX99" s="205"/>
      <c r="WY99" s="205"/>
      <c r="WZ99" s="205"/>
      <c r="XA99" s="205"/>
      <c r="XB99" s="205"/>
      <c r="XC99" s="205"/>
      <c r="XD99" s="205"/>
      <c r="XE99" s="205"/>
      <c r="XF99" s="205"/>
      <c r="XG99" s="205"/>
      <c r="XH99" s="205"/>
      <c r="XI99" s="205"/>
      <c r="XJ99" s="205"/>
      <c r="XK99" s="205"/>
      <c r="XL99" s="205"/>
      <c r="XM99" s="205"/>
      <c r="XN99" s="205"/>
      <c r="XO99" s="205"/>
      <c r="XP99" s="205"/>
      <c r="XQ99" s="205"/>
      <c r="XR99" s="205"/>
      <c r="XS99" s="205"/>
      <c r="XT99" s="205"/>
      <c r="XU99" s="205"/>
      <c r="XV99" s="205"/>
      <c r="XW99" s="205"/>
      <c r="XX99" s="205"/>
      <c r="XY99" s="205"/>
      <c r="XZ99" s="205"/>
      <c r="YA99" s="205"/>
      <c r="YB99" s="205"/>
      <c r="YC99" s="205"/>
      <c r="YD99" s="205"/>
      <c r="YE99" s="205"/>
      <c r="YF99" s="205"/>
      <c r="YG99" s="205"/>
      <c r="YH99" s="205"/>
      <c r="YI99" s="205"/>
      <c r="YJ99" s="205"/>
      <c r="YK99" s="205"/>
      <c r="YL99" s="205"/>
      <c r="YM99" s="205"/>
      <c r="YN99" s="205"/>
      <c r="YO99" s="205"/>
      <c r="YP99" s="205"/>
      <c r="YQ99" s="205"/>
      <c r="YR99" s="205"/>
      <c r="YS99" s="205"/>
      <c r="YT99" s="205"/>
      <c r="YU99" s="205"/>
      <c r="YV99" s="205"/>
      <c r="YW99" s="205"/>
      <c r="YX99" s="205"/>
      <c r="YY99" s="205"/>
      <c r="YZ99" s="205"/>
      <c r="ZA99" s="205"/>
      <c r="ZB99" s="205"/>
      <c r="ZC99" s="205"/>
      <c r="ZD99" s="205"/>
      <c r="ZE99" s="205"/>
      <c r="ZF99" s="205"/>
      <c r="ZG99" s="205"/>
      <c r="ZH99" s="205"/>
      <c r="ZI99" s="205"/>
      <c r="ZJ99" s="205"/>
      <c r="ZK99" s="205"/>
      <c r="ZL99" s="205"/>
      <c r="ZM99" s="205"/>
      <c r="ZN99" s="205"/>
      <c r="ZO99" s="205"/>
      <c r="ZP99" s="205"/>
      <c r="ZQ99" s="205"/>
      <c r="ZR99" s="205"/>
      <c r="ZS99" s="205"/>
      <c r="ZT99" s="205"/>
      <c r="ZU99" s="205"/>
      <c r="ZV99" s="205"/>
      <c r="ZW99" s="205"/>
      <c r="ZX99" s="205"/>
      <c r="ZY99" s="205"/>
      <c r="ZZ99" s="205"/>
      <c r="AAA99" s="205"/>
      <c r="AAB99" s="205"/>
      <c r="AAC99" s="205"/>
      <c r="AAD99" s="205"/>
      <c r="AAE99" s="205"/>
      <c r="AAF99" s="205"/>
      <c r="AAG99" s="205"/>
      <c r="AAH99" s="205"/>
      <c r="AAI99" s="205"/>
      <c r="AAJ99" s="205"/>
      <c r="AAK99" s="205"/>
      <c r="AAL99" s="205"/>
      <c r="AAM99" s="205"/>
      <c r="AAN99" s="205"/>
      <c r="AAO99" s="205"/>
      <c r="AAP99" s="205"/>
      <c r="AAQ99" s="205"/>
      <c r="AAR99" s="205"/>
      <c r="AAS99" s="205"/>
      <c r="AAT99" s="205"/>
      <c r="AAU99" s="205"/>
      <c r="AAV99" s="205"/>
      <c r="AAW99" s="205"/>
      <c r="AAX99" s="205"/>
      <c r="AAY99" s="205"/>
      <c r="AAZ99" s="205"/>
      <c r="ABA99" s="205"/>
      <c r="ABB99" s="205"/>
      <c r="ABC99" s="205"/>
      <c r="ABD99" s="205"/>
      <c r="ABE99" s="205"/>
      <c r="ABF99" s="205"/>
      <c r="ABG99" s="205"/>
      <c r="ABH99" s="205"/>
      <c r="ABI99" s="205"/>
      <c r="ABJ99" s="205"/>
      <c r="ABK99" s="205"/>
      <c r="ABL99" s="205"/>
      <c r="ABM99" s="205"/>
      <c r="ABN99" s="205"/>
      <c r="ABO99" s="205"/>
      <c r="ABP99" s="205"/>
      <c r="ABQ99" s="205"/>
      <c r="ABR99" s="205"/>
      <c r="ABS99" s="205"/>
      <c r="ABT99" s="205"/>
      <c r="ABU99" s="205"/>
      <c r="ABV99" s="205"/>
      <c r="ABW99" s="205"/>
      <c r="ABX99" s="205"/>
      <c r="ABY99" s="205"/>
      <c r="ABZ99" s="205"/>
      <c r="ACA99" s="205"/>
      <c r="ACB99" s="205"/>
      <c r="ACC99" s="205"/>
      <c r="ACD99" s="205"/>
      <c r="ACE99" s="205"/>
      <c r="ACF99" s="205"/>
      <c r="ACG99" s="205"/>
      <c r="ACH99" s="205"/>
      <c r="ACI99" s="205"/>
      <c r="ACJ99" s="205"/>
      <c r="ACK99" s="205"/>
      <c r="ACL99" s="205"/>
      <c r="ACM99" s="205"/>
      <c r="ACN99" s="205"/>
      <c r="ACO99" s="205"/>
      <c r="ACP99" s="205"/>
      <c r="ACQ99" s="205"/>
    </row>
    <row r="100" spans="1:771" x14ac:dyDescent="0.2">
      <c r="A100" s="365" t="s">
        <v>170</v>
      </c>
      <c r="B100" s="334">
        <f>+B98+B43</f>
        <v>10818.765950326084</v>
      </c>
      <c r="C100" s="334">
        <f>+C98+C43</f>
        <v>13594.310761116667</v>
      </c>
      <c r="D100" s="334">
        <f t="shared" ref="D100:M100" si="3361">+D98+D43</f>
        <v>12545.312191190411</v>
      </c>
      <c r="E100" s="334">
        <f t="shared" si="3361"/>
        <v>19090.010963851615</v>
      </c>
      <c r="F100" s="334">
        <f t="shared" si="3361"/>
        <v>17792.204075143229</v>
      </c>
      <c r="G100" s="334">
        <f t="shared" si="3361"/>
        <v>18882.266462149117</v>
      </c>
      <c r="H100" s="334">
        <f t="shared" si="3361"/>
        <v>27659.269174466783</v>
      </c>
      <c r="I100" s="334">
        <f t="shared" si="3361"/>
        <v>25800.91354468805</v>
      </c>
      <c r="J100" s="334">
        <f t="shared" si="3361"/>
        <v>26015.555926957502</v>
      </c>
      <c r="K100" s="334">
        <f t="shared" si="3361"/>
        <v>29370.586142902794</v>
      </c>
      <c r="L100" s="334">
        <f t="shared" si="3361"/>
        <v>30194.399332434481</v>
      </c>
      <c r="M100" s="334">
        <f t="shared" si="3361"/>
        <v>34867.749162898515</v>
      </c>
      <c r="N100" s="334">
        <f t="shared" ref="N100" si="3362">+N98+N43</f>
        <v>36958.38890263316</v>
      </c>
      <c r="O100" s="334">
        <f t="shared" ref="O100" si="3363">+O98+O43</f>
        <v>55764.481501143957</v>
      </c>
      <c r="P100" s="334">
        <f t="shared" ref="P100" si="3364">+P98+P43</f>
        <v>79475.738646112339</v>
      </c>
      <c r="Q100" s="334">
        <f t="shared" ref="Q100:U100" si="3365">+Q98+Q43</f>
        <v>94432.734638235794</v>
      </c>
      <c r="R100" s="334">
        <f t="shared" si="3365"/>
        <v>10818.765950326084</v>
      </c>
      <c r="S100" s="334">
        <f t="shared" si="3365"/>
        <v>24413.076711442751</v>
      </c>
      <c r="T100" s="334">
        <f t="shared" si="3365"/>
        <v>36958.38890263316</v>
      </c>
      <c r="U100" s="334">
        <f t="shared" si="3365"/>
        <v>56048.399866484775</v>
      </c>
      <c r="V100" s="334">
        <f t="shared" ref="V100:AO100" si="3366">+V98+V43</f>
        <v>73840.603941627996</v>
      </c>
      <c r="W100" s="334">
        <f t="shared" si="3366"/>
        <v>92722.870403777124</v>
      </c>
      <c r="X100" s="334">
        <f t="shared" si="3366"/>
        <v>120382.13957824391</v>
      </c>
      <c r="Y100" s="334">
        <f t="shared" si="3366"/>
        <v>146183.05312293195</v>
      </c>
      <c r="Z100" s="334">
        <f t="shared" si="3366"/>
        <v>172198.60904988946</v>
      </c>
      <c r="AA100" s="334">
        <f t="shared" si="3366"/>
        <v>201569.19519279225</v>
      </c>
      <c r="AB100" s="334">
        <f t="shared" si="3366"/>
        <v>231763.59452522674</v>
      </c>
      <c r="AC100" s="334">
        <f t="shared" si="3366"/>
        <v>266631.34368812526</v>
      </c>
      <c r="AD100" s="334">
        <f t="shared" si="3366"/>
        <v>432.75063801304333</v>
      </c>
      <c r="AE100" s="334">
        <f t="shared" si="3366"/>
        <v>438.52615358440858</v>
      </c>
      <c r="AF100" s="334">
        <f t="shared" si="3366"/>
        <v>448.04686397108617</v>
      </c>
      <c r="AG100" s="334">
        <f t="shared" si="3366"/>
        <v>615.80680528553603</v>
      </c>
      <c r="AH100" s="334">
        <f t="shared" si="3366"/>
        <v>593.07346917144093</v>
      </c>
      <c r="AI100" s="334">
        <f t="shared" si="3366"/>
        <v>609.10536974674574</v>
      </c>
      <c r="AJ100" s="334">
        <f t="shared" si="3366"/>
        <v>921.97563914889281</v>
      </c>
      <c r="AK100" s="334">
        <f t="shared" si="3366"/>
        <v>832.28753369961441</v>
      </c>
      <c r="AL100" s="334">
        <f t="shared" si="3366"/>
        <v>839.21148151475813</v>
      </c>
      <c r="AM100" s="334">
        <f t="shared" si="3366"/>
        <v>979.01953809675979</v>
      </c>
      <c r="AN100" s="334">
        <f t="shared" si="3366"/>
        <v>974.01288169143481</v>
      </c>
      <c r="AO100" s="334">
        <f t="shared" si="3366"/>
        <v>968.54858785829219</v>
      </c>
      <c r="AP100" s="334"/>
      <c r="AQ100" s="334"/>
      <c r="AR100" s="334"/>
      <c r="AS100" s="334"/>
      <c r="AT100" s="334"/>
      <c r="AU100" s="334"/>
      <c r="AV100" s="334"/>
      <c r="AW100" s="334"/>
      <c r="AX100" s="334"/>
      <c r="AY100" s="334"/>
      <c r="AZ100" s="334"/>
      <c r="BA100" s="334"/>
      <c r="BB100" s="334"/>
      <c r="BC100" s="334"/>
      <c r="BD100" s="334"/>
      <c r="BE100" s="334"/>
      <c r="BF100" s="334"/>
      <c r="BG100" s="334"/>
      <c r="BH100" s="334"/>
      <c r="BI100" s="334"/>
      <c r="BJ100" s="334"/>
      <c r="BK100" s="334"/>
      <c r="BL100" s="334"/>
      <c r="BM100" s="334"/>
      <c r="BN100" s="334"/>
      <c r="BO100" s="334"/>
      <c r="BP100" s="334"/>
      <c r="BQ100" s="334"/>
      <c r="BR100" s="334"/>
      <c r="BS100" s="334"/>
      <c r="BT100" s="334"/>
      <c r="BU100" s="334"/>
      <c r="BV100" s="334"/>
      <c r="BW100" s="334"/>
      <c r="BX100" s="334"/>
      <c r="BY100" s="334"/>
      <c r="BZ100" s="334"/>
      <c r="CA100" s="334"/>
      <c r="CB100" s="334"/>
      <c r="CC100" s="334"/>
      <c r="CD100" s="334"/>
      <c r="CE100" s="334"/>
      <c r="CF100" s="334"/>
      <c r="CG100" s="334"/>
      <c r="CH100" s="334"/>
      <c r="CI100" s="334"/>
      <c r="CJ100" s="334"/>
      <c r="CK100" s="334"/>
      <c r="CL100" s="334"/>
      <c r="CM100" s="334"/>
      <c r="CN100" s="334"/>
      <c r="CO100" s="334"/>
      <c r="CP100" s="334"/>
      <c r="CQ100" s="334"/>
      <c r="CR100" s="334"/>
      <c r="CS100" s="334"/>
      <c r="CT100" s="334"/>
      <c r="CU100" s="334"/>
      <c r="CV100" s="334"/>
      <c r="CW100" s="334"/>
      <c r="CX100" s="334"/>
      <c r="CY100" s="334"/>
      <c r="CZ100" s="334"/>
      <c r="DA100" s="334"/>
      <c r="DB100" s="334"/>
      <c r="DC100" s="334"/>
      <c r="DD100" s="334"/>
      <c r="DE100" s="334"/>
      <c r="DF100" s="334"/>
      <c r="DG100" s="334"/>
      <c r="DH100" s="334"/>
      <c r="DI100" s="334"/>
      <c r="DJ100" s="334"/>
      <c r="DK100" s="334"/>
      <c r="DL100" s="334"/>
      <c r="DM100" s="334"/>
      <c r="DN100" s="334"/>
      <c r="DO100" s="334"/>
      <c r="DP100" s="334"/>
      <c r="DQ100" s="334"/>
      <c r="DR100" s="334"/>
      <c r="DS100" s="334"/>
      <c r="DT100" s="334"/>
      <c r="DU100" s="334"/>
      <c r="DV100" s="334"/>
      <c r="DW100" s="334"/>
      <c r="DX100" s="334"/>
      <c r="DY100" s="334"/>
      <c r="DZ100" s="334"/>
      <c r="EA100" s="334"/>
      <c r="EB100" s="334"/>
      <c r="EC100" s="334"/>
      <c r="ED100" s="334"/>
      <c r="EE100" s="334"/>
      <c r="EF100" s="334"/>
      <c r="EG100" s="334"/>
      <c r="EH100" s="334"/>
      <c r="EI100" s="334"/>
      <c r="EJ100" s="334"/>
      <c r="EK100" s="334"/>
      <c r="EL100" s="334"/>
      <c r="EM100" s="334"/>
      <c r="EN100" s="334"/>
      <c r="EO100" s="334"/>
      <c r="EP100" s="334"/>
      <c r="EQ100" s="334"/>
      <c r="ER100" s="334"/>
      <c r="ES100" s="334"/>
      <c r="ET100" s="334"/>
      <c r="EU100" s="334"/>
      <c r="EV100" s="334"/>
      <c r="EW100" s="334"/>
      <c r="EX100" s="334"/>
      <c r="EY100" s="334"/>
      <c r="EZ100" s="334"/>
      <c r="FA100" s="334"/>
      <c r="FB100" s="334"/>
      <c r="FC100" s="334"/>
      <c r="FD100" s="334"/>
      <c r="FE100" s="334"/>
      <c r="FF100" s="334"/>
      <c r="FG100" s="334"/>
      <c r="FH100" s="334"/>
      <c r="FI100" s="334"/>
      <c r="FJ100" s="334"/>
      <c r="FK100" s="334"/>
      <c r="FL100" s="334"/>
      <c r="FM100" s="334"/>
      <c r="FN100" s="334"/>
      <c r="FO100" s="334"/>
      <c r="FP100" s="334"/>
      <c r="FQ100" s="334"/>
      <c r="FR100" s="334"/>
      <c r="FS100" s="334"/>
      <c r="FT100" s="334"/>
      <c r="FU100" s="334"/>
      <c r="FV100" s="334"/>
      <c r="FW100" s="334"/>
      <c r="FX100" s="334"/>
      <c r="FY100" s="334"/>
      <c r="FZ100" s="334"/>
      <c r="GA100" s="334"/>
      <c r="GB100" s="334"/>
      <c r="GC100" s="334"/>
      <c r="GD100" s="334"/>
      <c r="GE100" s="334"/>
      <c r="GF100" s="334"/>
      <c r="GG100" s="334"/>
      <c r="GH100" s="334"/>
      <c r="GI100" s="334"/>
      <c r="GJ100" s="334"/>
      <c r="GK100" s="334"/>
      <c r="GL100" s="334"/>
      <c r="GM100" s="334"/>
      <c r="GN100" s="334"/>
      <c r="GO100" s="334"/>
      <c r="GP100" s="334"/>
      <c r="GQ100" s="334"/>
      <c r="GR100" s="334"/>
      <c r="GS100" s="334"/>
      <c r="GT100" s="334"/>
      <c r="GU100" s="334"/>
      <c r="GV100" s="334"/>
      <c r="GW100" s="334"/>
      <c r="GX100" s="334"/>
      <c r="GY100" s="334"/>
      <c r="GZ100" s="334"/>
      <c r="HA100" s="334"/>
      <c r="HB100" s="334"/>
      <c r="HC100" s="334"/>
      <c r="HD100" s="334"/>
      <c r="HE100" s="334"/>
      <c r="HF100" s="334"/>
      <c r="HG100" s="334"/>
      <c r="HH100" s="334"/>
      <c r="HI100" s="334"/>
      <c r="HJ100" s="334"/>
      <c r="HK100" s="334"/>
      <c r="HL100" s="334"/>
      <c r="HM100" s="334"/>
      <c r="HN100" s="334"/>
      <c r="HO100" s="334"/>
      <c r="HP100" s="334"/>
      <c r="HQ100" s="334"/>
      <c r="HR100" s="334"/>
      <c r="HS100" s="334"/>
      <c r="HT100" s="334"/>
      <c r="HU100" s="334"/>
      <c r="HV100" s="334"/>
      <c r="HW100" s="334"/>
      <c r="HX100" s="334"/>
      <c r="HY100" s="334"/>
      <c r="HZ100" s="334"/>
      <c r="IA100" s="334"/>
      <c r="IB100" s="334"/>
      <c r="IC100" s="334"/>
      <c r="ID100" s="334"/>
      <c r="IE100" s="334"/>
      <c r="IF100" s="334"/>
      <c r="IG100" s="334"/>
      <c r="IH100" s="334"/>
      <c r="II100" s="334"/>
      <c r="IJ100" s="334"/>
      <c r="IK100" s="334"/>
      <c r="IL100" s="334"/>
      <c r="IM100" s="334"/>
      <c r="IN100" s="334"/>
      <c r="IO100" s="334"/>
      <c r="IP100" s="334"/>
      <c r="IQ100" s="334"/>
      <c r="IR100" s="334"/>
      <c r="IS100" s="334"/>
      <c r="IT100" s="334"/>
      <c r="IU100" s="334"/>
      <c r="IV100" s="334"/>
      <c r="IW100" s="334"/>
      <c r="IX100" s="334"/>
      <c r="IY100" s="334"/>
      <c r="IZ100" s="334"/>
      <c r="JA100" s="334"/>
      <c r="JB100" s="334"/>
      <c r="JC100" s="334"/>
      <c r="JD100" s="334"/>
    </row>
    <row r="101" spans="1:771" x14ac:dyDescent="0.2">
      <c r="B101" s="282">
        <f>+B100/(B14*B24/31.1035)*100</f>
        <v>82.467998241872621</v>
      </c>
      <c r="C101" s="282">
        <f>+C100/(C14*C24/31.1035)*100</f>
        <v>81.736262314606378</v>
      </c>
      <c r="D101" s="282">
        <f t="shared" ref="D101:M101" si="3367">+D100/(D14*D24/31.1035)*100</f>
        <v>82.231870079177042</v>
      </c>
      <c r="E101" s="282">
        <f t="shared" si="3367"/>
        <v>83.258289311512641</v>
      </c>
      <c r="F101" s="282">
        <f t="shared" si="3367"/>
        <v>85.055089622427175</v>
      </c>
      <c r="G101" s="282">
        <f t="shared" si="3367"/>
        <v>83.624465476470434</v>
      </c>
      <c r="H101" s="282">
        <f t="shared" si="3367"/>
        <v>85.800492530056431</v>
      </c>
      <c r="I101" s="282">
        <f t="shared" si="3367"/>
        <v>83.192801476069292</v>
      </c>
      <c r="J101" s="282">
        <f t="shared" si="3367"/>
        <v>82.282947326733648</v>
      </c>
      <c r="K101" s="282">
        <f t="shared" si="3367"/>
        <v>83.205052981803362</v>
      </c>
      <c r="L101" s="282">
        <f t="shared" si="3367"/>
        <v>85.004721726260385</v>
      </c>
      <c r="M101" s="282">
        <f t="shared" si="3367"/>
        <v>84.488122844342541</v>
      </c>
      <c r="N101" s="282">
        <f t="shared" ref="N101" si="3368">+N100/(N14*N24/31.1035)*100</f>
        <v>82.117549196268214</v>
      </c>
      <c r="O101" s="282">
        <f t="shared" ref="O101" si="3369">+O100/(O14*O24/31.1035)*100</f>
        <v>83.948588572505827</v>
      </c>
      <c r="P101" s="282">
        <f t="shared" ref="P101" si="3370">+P100/(P14*P24/31.1035)*100</f>
        <v>83.775682844515927</v>
      </c>
      <c r="Q101" s="282">
        <f t="shared" ref="Q101:U101" si="3371">+Q100/(Q14*Q24/31.1035)*100</f>
        <v>84.247768903048012</v>
      </c>
      <c r="R101" s="282">
        <f t="shared" si="3371"/>
        <v>82.467998241872621</v>
      </c>
      <c r="S101" s="282">
        <f t="shared" si="3371"/>
        <v>82.058925906178487</v>
      </c>
      <c r="T101" s="282">
        <f t="shared" si="3371"/>
        <v>82.117549196268214</v>
      </c>
      <c r="U101" s="282">
        <f t="shared" si="3371"/>
        <v>82.50255705956063</v>
      </c>
      <c r="V101" s="282">
        <f t="shared" ref="V101:AO101" si="3372">+V100/(V14*V24/31.1035)*100</f>
        <v>83.103488254594936</v>
      </c>
      <c r="W101" s="282">
        <f t="shared" si="3372"/>
        <v>83.209054048953831</v>
      </c>
      <c r="X101" s="282">
        <f t="shared" si="3372"/>
        <v>83.790520488543294</v>
      </c>
      <c r="Y101" s="282">
        <f t="shared" si="3372"/>
        <v>83.68440130746518</v>
      </c>
      <c r="Z101" s="282">
        <f t="shared" si="3372"/>
        <v>83.469617815591107</v>
      </c>
      <c r="AA101" s="282">
        <f t="shared" si="3372"/>
        <v>83.430963487700751</v>
      </c>
      <c r="AB101" s="282">
        <f t="shared" si="3372"/>
        <v>83.632684984961259</v>
      </c>
      <c r="AC101" s="282">
        <f t="shared" si="3372"/>
        <v>83.743565942476621</v>
      </c>
      <c r="AD101" s="282">
        <f t="shared" si="3372"/>
        <v>82.467998241872621</v>
      </c>
      <c r="AE101" s="282">
        <f t="shared" si="3372"/>
        <v>81.736262314606392</v>
      </c>
      <c r="AF101" s="282">
        <f t="shared" si="3372"/>
        <v>82.231870079177042</v>
      </c>
      <c r="AG101" s="282">
        <f t="shared" si="3372"/>
        <v>83.258289311512641</v>
      </c>
      <c r="AH101" s="282">
        <f t="shared" si="3372"/>
        <v>85.055089622427175</v>
      </c>
      <c r="AI101" s="282">
        <f t="shared" si="3372"/>
        <v>83.624465476470434</v>
      </c>
      <c r="AJ101" s="282">
        <f t="shared" si="3372"/>
        <v>85.800492530056431</v>
      </c>
      <c r="AK101" s="282">
        <f t="shared" si="3372"/>
        <v>83.192801476069292</v>
      </c>
      <c r="AL101" s="282">
        <f t="shared" si="3372"/>
        <v>82.282947326733648</v>
      </c>
      <c r="AM101" s="282">
        <f t="shared" si="3372"/>
        <v>83.205052981803348</v>
      </c>
      <c r="AN101" s="282">
        <f t="shared" si="3372"/>
        <v>85.004721726260385</v>
      </c>
      <c r="AO101" s="282">
        <f t="shared" si="3372"/>
        <v>84.488122844342541</v>
      </c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34"/>
      <c r="BB101" s="334"/>
      <c r="BC101" s="334"/>
      <c r="BD101" s="334"/>
      <c r="BE101" s="334"/>
      <c r="BF101" s="334"/>
      <c r="BG101" s="334"/>
      <c r="BH101" s="334"/>
      <c r="BI101" s="334"/>
      <c r="BJ101" s="334"/>
      <c r="BK101" s="334"/>
      <c r="BL101" s="334"/>
      <c r="BM101" s="334"/>
      <c r="BN101" s="334"/>
      <c r="BO101" s="334"/>
      <c r="BP101" s="334"/>
      <c r="BQ101" s="334"/>
      <c r="BR101" s="334"/>
      <c r="BS101" s="334"/>
      <c r="BT101" s="334"/>
      <c r="BU101" s="334"/>
      <c r="BV101" s="334"/>
      <c r="BW101" s="334"/>
      <c r="BX101" s="334"/>
      <c r="BY101" s="334"/>
      <c r="BZ101" s="334"/>
      <c r="CA101" s="334"/>
      <c r="CB101" s="334"/>
      <c r="CC101" s="334"/>
      <c r="CD101" s="334"/>
      <c r="CE101" s="334"/>
      <c r="CF101" s="334"/>
      <c r="CG101" s="334"/>
      <c r="CH101" s="334"/>
      <c r="CI101" s="334"/>
      <c r="CJ101" s="334"/>
      <c r="CK101" s="334"/>
      <c r="CL101" s="334"/>
      <c r="CM101" s="334"/>
      <c r="CN101" s="334"/>
      <c r="CO101" s="334"/>
      <c r="CP101" s="334"/>
      <c r="CQ101" s="334"/>
      <c r="CR101" s="334"/>
      <c r="CS101" s="334"/>
      <c r="CT101" s="334"/>
      <c r="CU101" s="334"/>
      <c r="CV101" s="334"/>
      <c r="CW101" s="334"/>
      <c r="CX101" s="334"/>
      <c r="CY101" s="334"/>
      <c r="CZ101" s="334"/>
      <c r="DA101" s="334"/>
      <c r="DB101" s="334"/>
      <c r="DC101" s="334"/>
      <c r="DD101" s="334"/>
      <c r="DE101" s="334"/>
      <c r="DF101" s="334"/>
      <c r="DG101" s="334"/>
      <c r="DH101" s="334"/>
      <c r="DI101" s="334"/>
      <c r="DJ101" s="334"/>
      <c r="DK101" s="334"/>
      <c r="DL101" s="334"/>
      <c r="DM101" s="334"/>
      <c r="DN101" s="334"/>
      <c r="DO101" s="334"/>
      <c r="DP101" s="334"/>
      <c r="DQ101" s="334"/>
      <c r="DR101" s="334"/>
      <c r="DS101" s="334"/>
      <c r="DT101" s="334"/>
      <c r="DU101" s="334"/>
      <c r="DV101" s="334"/>
      <c r="DW101" s="334"/>
      <c r="DX101" s="334"/>
      <c r="DY101" s="334"/>
      <c r="DZ101" s="334"/>
      <c r="EA101" s="334"/>
      <c r="EB101" s="334"/>
      <c r="EC101" s="334"/>
      <c r="ED101" s="334"/>
      <c r="EE101" s="334"/>
      <c r="EF101" s="334"/>
      <c r="EG101" s="334"/>
      <c r="EH101" s="334"/>
      <c r="EI101" s="334"/>
      <c r="EJ101" s="334"/>
      <c r="EK101" s="334"/>
      <c r="EL101" s="334"/>
      <c r="EM101" s="334"/>
      <c r="EN101" s="334"/>
      <c r="EO101" s="334"/>
      <c r="EP101" s="334"/>
      <c r="EQ101" s="334"/>
      <c r="ER101" s="334"/>
      <c r="ES101" s="334"/>
      <c r="ET101" s="334"/>
      <c r="EU101" s="334"/>
      <c r="EV101" s="334"/>
      <c r="EW101" s="334"/>
      <c r="EX101" s="334"/>
      <c r="EY101" s="334"/>
      <c r="EZ101" s="334"/>
      <c r="FA101" s="334"/>
      <c r="FB101" s="334"/>
      <c r="FC101" s="334"/>
      <c r="FD101" s="334"/>
      <c r="FE101" s="334"/>
      <c r="FF101" s="334"/>
      <c r="FG101" s="334"/>
      <c r="FH101" s="334"/>
      <c r="FI101" s="334"/>
      <c r="FJ101" s="334"/>
      <c r="FK101" s="334"/>
      <c r="FL101" s="334"/>
      <c r="FM101" s="334"/>
      <c r="FN101" s="334"/>
      <c r="FO101" s="334"/>
      <c r="FP101" s="334"/>
      <c r="FQ101" s="334"/>
      <c r="FR101" s="334"/>
      <c r="FS101" s="334"/>
      <c r="FT101" s="334"/>
      <c r="FU101" s="334"/>
      <c r="FV101" s="334"/>
      <c r="FW101" s="334"/>
      <c r="FX101" s="334"/>
      <c r="FY101" s="334"/>
      <c r="FZ101" s="334"/>
      <c r="GA101" s="334"/>
      <c r="GB101" s="334"/>
      <c r="GC101" s="334"/>
      <c r="GD101" s="334"/>
      <c r="GE101" s="334"/>
      <c r="GF101" s="334"/>
      <c r="GG101" s="334"/>
      <c r="GH101" s="334"/>
      <c r="GI101" s="334"/>
      <c r="GJ101" s="334"/>
      <c r="GK101" s="334"/>
      <c r="GL101" s="334"/>
      <c r="GM101" s="334"/>
      <c r="GN101" s="334"/>
      <c r="GO101" s="334"/>
      <c r="GP101" s="334"/>
      <c r="GQ101" s="334"/>
      <c r="GR101" s="334"/>
      <c r="GS101" s="334"/>
      <c r="GT101" s="334"/>
      <c r="GU101" s="334"/>
      <c r="GV101" s="334"/>
      <c r="GW101" s="334"/>
      <c r="GX101" s="334"/>
      <c r="GY101" s="334"/>
      <c r="GZ101" s="334"/>
      <c r="HA101" s="334"/>
      <c r="HB101" s="334"/>
      <c r="HC101" s="334"/>
      <c r="HD101" s="334"/>
      <c r="HE101" s="334"/>
      <c r="HF101" s="334"/>
      <c r="HG101" s="334"/>
      <c r="HH101" s="334"/>
      <c r="HI101" s="334"/>
      <c r="HJ101" s="334"/>
      <c r="HK101" s="334"/>
      <c r="HL101" s="334"/>
      <c r="HM101" s="334"/>
      <c r="HN101" s="334"/>
      <c r="HO101" s="334"/>
      <c r="HP101" s="334"/>
      <c r="HQ101" s="334"/>
      <c r="HR101" s="334"/>
      <c r="HS101" s="334"/>
      <c r="HT101" s="334"/>
      <c r="HU101" s="334"/>
      <c r="HV101" s="334"/>
      <c r="HW101" s="334"/>
      <c r="HX101" s="334"/>
      <c r="HY101" s="334"/>
      <c r="HZ101" s="334"/>
      <c r="IA101" s="334"/>
      <c r="IB101" s="334"/>
      <c r="IC101" s="334"/>
      <c r="ID101" s="334"/>
      <c r="IE101" s="334"/>
      <c r="IF101" s="334"/>
      <c r="IG101" s="334"/>
      <c r="IH101" s="334"/>
      <c r="II101" s="334"/>
      <c r="IJ101" s="334"/>
      <c r="IK101" s="334"/>
      <c r="IL101" s="334"/>
      <c r="IM101" s="334"/>
      <c r="IN101" s="334"/>
      <c r="IO101" s="334"/>
      <c r="IP101" s="334"/>
      <c r="IQ101" s="334"/>
      <c r="IR101" s="334"/>
      <c r="IS101" s="334"/>
      <c r="IT101" s="334"/>
      <c r="IU101" s="334"/>
      <c r="IV101" s="334"/>
      <c r="IW101" s="334"/>
      <c r="IX101" s="334"/>
      <c r="IY101" s="334"/>
      <c r="IZ101" s="334"/>
      <c r="JA101" s="334"/>
      <c r="JB101" s="334"/>
      <c r="JC101" s="334"/>
      <c r="JD101" s="334"/>
    </row>
    <row r="102" spans="1:771" x14ac:dyDescent="0.2">
      <c r="B102" s="361">
        <f>+B101-B33</f>
        <v>0</v>
      </c>
      <c r="C102" s="361">
        <f>+C101-C33</f>
        <v>0</v>
      </c>
      <c r="D102" s="361">
        <f t="shared" ref="D102:M102" si="3373">+D101-D33</f>
        <v>0</v>
      </c>
      <c r="E102" s="361">
        <f t="shared" si="3373"/>
        <v>0</v>
      </c>
      <c r="F102" s="361">
        <f t="shared" si="3373"/>
        <v>0</v>
      </c>
      <c r="G102" s="361">
        <f t="shared" si="3373"/>
        <v>0</v>
      </c>
      <c r="H102" s="361">
        <f t="shared" si="3373"/>
        <v>0</v>
      </c>
      <c r="I102" s="361">
        <f t="shared" si="3373"/>
        <v>0</v>
      </c>
      <c r="J102" s="361">
        <f t="shared" si="3373"/>
        <v>0</v>
      </c>
      <c r="K102" s="361">
        <f t="shared" si="3373"/>
        <v>0</v>
      </c>
      <c r="L102" s="361">
        <f t="shared" si="3373"/>
        <v>0</v>
      </c>
      <c r="M102" s="361">
        <f t="shared" si="3373"/>
        <v>0</v>
      </c>
      <c r="N102" s="361">
        <f t="shared" ref="N102" si="3374">+N101-N33</f>
        <v>0</v>
      </c>
      <c r="O102" s="361">
        <f t="shared" ref="O102" si="3375">+O101-O33</f>
        <v>0</v>
      </c>
      <c r="P102" s="361">
        <f t="shared" ref="P102" si="3376">+P101-P33</f>
        <v>0</v>
      </c>
      <c r="Q102" s="361">
        <f t="shared" ref="Q102:U102" si="3377">+Q101-Q33</f>
        <v>0</v>
      </c>
      <c r="R102" s="361">
        <f t="shared" si="3377"/>
        <v>0</v>
      </c>
      <c r="S102" s="361">
        <f t="shared" si="3377"/>
        <v>0</v>
      </c>
      <c r="T102" s="361">
        <f t="shared" si="3377"/>
        <v>0</v>
      </c>
      <c r="U102" s="361">
        <f t="shared" si="3377"/>
        <v>0</v>
      </c>
      <c r="V102" s="361">
        <f t="shared" ref="V102:AO102" si="3378">+V101-V33</f>
        <v>0</v>
      </c>
      <c r="W102" s="361">
        <f t="shared" si="3378"/>
        <v>0</v>
      </c>
      <c r="X102" s="361">
        <f t="shared" si="3378"/>
        <v>0</v>
      </c>
      <c r="Y102" s="361">
        <f t="shared" si="3378"/>
        <v>0</v>
      </c>
      <c r="Z102" s="361">
        <f t="shared" si="3378"/>
        <v>0</v>
      </c>
      <c r="AA102" s="361">
        <f t="shared" si="3378"/>
        <v>0</v>
      </c>
      <c r="AB102" s="361">
        <f t="shared" si="3378"/>
        <v>0</v>
      </c>
      <c r="AC102" s="361">
        <f t="shared" si="3378"/>
        <v>0</v>
      </c>
      <c r="AD102" s="361">
        <f t="shared" si="3378"/>
        <v>0</v>
      </c>
      <c r="AE102" s="361">
        <f t="shared" si="3378"/>
        <v>0</v>
      </c>
      <c r="AF102" s="361">
        <f t="shared" si="3378"/>
        <v>0</v>
      </c>
      <c r="AG102" s="361">
        <f t="shared" si="3378"/>
        <v>0</v>
      </c>
      <c r="AH102" s="361">
        <f t="shared" si="3378"/>
        <v>0</v>
      </c>
      <c r="AI102" s="361">
        <f t="shared" si="3378"/>
        <v>0</v>
      </c>
      <c r="AJ102" s="361">
        <f t="shared" si="3378"/>
        <v>0</v>
      </c>
      <c r="AK102" s="361">
        <f t="shared" si="3378"/>
        <v>0</v>
      </c>
      <c r="AL102" s="361">
        <f t="shared" si="3378"/>
        <v>0</v>
      </c>
      <c r="AM102" s="361">
        <f t="shared" si="3378"/>
        <v>0</v>
      </c>
      <c r="AN102" s="361">
        <f t="shared" si="3378"/>
        <v>0</v>
      </c>
      <c r="AO102" s="361">
        <f t="shared" si="3378"/>
        <v>0</v>
      </c>
      <c r="AP102" s="334"/>
      <c r="AQ102" s="334"/>
      <c r="AR102" s="334"/>
      <c r="AS102" s="334"/>
      <c r="AT102" s="334"/>
      <c r="AU102" s="334"/>
      <c r="AV102" s="334"/>
      <c r="AW102" s="334"/>
      <c r="AX102" s="334"/>
      <c r="AY102" s="334"/>
      <c r="AZ102" s="334"/>
      <c r="BA102" s="334"/>
      <c r="BB102" s="334"/>
      <c r="BC102" s="334"/>
      <c r="BD102" s="334"/>
      <c r="BE102" s="334"/>
      <c r="BF102" s="334"/>
      <c r="BG102" s="334"/>
      <c r="BH102" s="334"/>
      <c r="BI102" s="334"/>
      <c r="BJ102" s="334"/>
      <c r="BK102" s="334"/>
      <c r="BL102" s="334"/>
      <c r="BM102" s="334"/>
      <c r="BN102" s="334"/>
      <c r="BO102" s="334"/>
      <c r="BP102" s="334"/>
      <c r="BQ102" s="334"/>
      <c r="BR102" s="334"/>
      <c r="BS102" s="334"/>
      <c r="BT102" s="334"/>
      <c r="BU102" s="334"/>
      <c r="BV102" s="334"/>
      <c r="BW102" s="334"/>
      <c r="BX102" s="334"/>
      <c r="BY102" s="334"/>
      <c r="BZ102" s="334"/>
      <c r="CA102" s="334"/>
      <c r="CB102" s="334"/>
      <c r="CC102" s="334"/>
      <c r="CD102" s="334"/>
      <c r="CE102" s="334"/>
      <c r="CF102" s="334"/>
      <c r="CG102" s="334"/>
      <c r="CH102" s="334"/>
      <c r="CI102" s="334"/>
      <c r="CJ102" s="334"/>
      <c r="CK102" s="334"/>
      <c r="CL102" s="334"/>
      <c r="CM102" s="334"/>
      <c r="CN102" s="334"/>
      <c r="CO102" s="334"/>
      <c r="CP102" s="334"/>
      <c r="CQ102" s="334"/>
      <c r="CR102" s="334"/>
      <c r="CS102" s="334"/>
      <c r="CT102" s="334"/>
      <c r="CU102" s="334"/>
      <c r="CV102" s="334"/>
      <c r="CW102" s="334"/>
      <c r="CX102" s="334"/>
      <c r="CY102" s="334"/>
      <c r="CZ102" s="334"/>
      <c r="DA102" s="334"/>
      <c r="DB102" s="334"/>
      <c r="DC102" s="334"/>
      <c r="DD102" s="334"/>
      <c r="DE102" s="334"/>
      <c r="DF102" s="334"/>
      <c r="DG102" s="334"/>
      <c r="DH102" s="334"/>
      <c r="DI102" s="334"/>
      <c r="DJ102" s="334"/>
      <c r="DK102" s="334"/>
      <c r="DL102" s="334"/>
      <c r="DM102" s="334"/>
      <c r="DN102" s="334"/>
      <c r="DO102" s="334"/>
      <c r="DP102" s="334"/>
      <c r="DQ102" s="334"/>
      <c r="DR102" s="334"/>
      <c r="DS102" s="334"/>
      <c r="DT102" s="334"/>
      <c r="DU102" s="334"/>
      <c r="DV102" s="334"/>
      <c r="DW102" s="334"/>
      <c r="DX102" s="334"/>
      <c r="DY102" s="334"/>
      <c r="DZ102" s="334"/>
      <c r="EA102" s="334"/>
      <c r="EB102" s="334"/>
      <c r="EC102" s="334"/>
      <c r="ED102" s="334"/>
      <c r="EE102" s="334"/>
      <c r="EF102" s="334"/>
      <c r="EG102" s="334"/>
      <c r="EH102" s="334"/>
      <c r="EI102" s="334"/>
      <c r="EJ102" s="334"/>
      <c r="EK102" s="334"/>
      <c r="EL102" s="334"/>
      <c r="EM102" s="334"/>
      <c r="EN102" s="334"/>
      <c r="EO102" s="334"/>
      <c r="EP102" s="334"/>
      <c r="EQ102" s="334"/>
      <c r="ER102" s="334"/>
      <c r="ES102" s="334"/>
      <c r="ET102" s="334"/>
      <c r="EU102" s="334"/>
      <c r="EV102" s="334"/>
      <c r="EW102" s="334"/>
      <c r="EX102" s="334"/>
      <c r="EY102" s="334"/>
      <c r="EZ102" s="334"/>
      <c r="FA102" s="334"/>
      <c r="FB102" s="334"/>
      <c r="FC102" s="334"/>
      <c r="FD102" s="334"/>
      <c r="FE102" s="334"/>
      <c r="FF102" s="334"/>
      <c r="FG102" s="334"/>
      <c r="FH102" s="334"/>
      <c r="FI102" s="334"/>
      <c r="FJ102" s="334"/>
      <c r="FK102" s="334"/>
      <c r="FL102" s="334"/>
      <c r="FM102" s="334"/>
      <c r="FN102" s="334"/>
      <c r="FO102" s="334"/>
      <c r="FP102" s="334"/>
      <c r="FQ102" s="334"/>
      <c r="FR102" s="334"/>
      <c r="FS102" s="334"/>
      <c r="FT102" s="334"/>
      <c r="FU102" s="334"/>
      <c r="FV102" s="334"/>
      <c r="FW102" s="334"/>
      <c r="FX102" s="334"/>
      <c r="FY102" s="334"/>
      <c r="FZ102" s="334"/>
      <c r="GA102" s="334"/>
      <c r="GB102" s="334"/>
      <c r="GC102" s="334"/>
      <c r="GD102" s="334"/>
      <c r="GE102" s="334"/>
      <c r="GF102" s="334"/>
      <c r="GG102" s="334"/>
      <c r="GH102" s="334"/>
      <c r="GI102" s="334"/>
      <c r="GJ102" s="334"/>
      <c r="GK102" s="334"/>
      <c r="GL102" s="334"/>
      <c r="GM102" s="334"/>
      <c r="GN102" s="334"/>
      <c r="GO102" s="334"/>
      <c r="GP102" s="334"/>
      <c r="GQ102" s="334"/>
      <c r="GR102" s="334"/>
      <c r="GS102" s="334"/>
      <c r="GT102" s="334"/>
      <c r="GU102" s="334"/>
      <c r="GV102" s="334"/>
      <c r="GW102" s="334"/>
      <c r="GX102" s="334"/>
      <c r="GY102" s="334"/>
      <c r="GZ102" s="334"/>
      <c r="HA102" s="334"/>
      <c r="HB102" s="334"/>
      <c r="HC102" s="334"/>
      <c r="HD102" s="334"/>
      <c r="HE102" s="334"/>
      <c r="HF102" s="334"/>
      <c r="HG102" s="334"/>
      <c r="HH102" s="334"/>
      <c r="HI102" s="334"/>
      <c r="HJ102" s="334"/>
      <c r="HK102" s="334"/>
      <c r="HL102" s="334"/>
      <c r="HM102" s="334"/>
      <c r="HN102" s="334"/>
      <c r="HO102" s="334"/>
      <c r="HP102" s="334"/>
      <c r="HQ102" s="334"/>
      <c r="HR102" s="334"/>
      <c r="HS102" s="334"/>
      <c r="HT102" s="334"/>
      <c r="HU102" s="334"/>
      <c r="HV102" s="334"/>
      <c r="HW102" s="334"/>
      <c r="HX102" s="334"/>
      <c r="HY102" s="334"/>
      <c r="HZ102" s="334"/>
      <c r="IA102" s="334"/>
      <c r="IB102" s="334"/>
      <c r="IC102" s="334"/>
      <c r="ID102" s="334"/>
      <c r="IE102" s="334"/>
      <c r="IF102" s="334"/>
      <c r="IG102" s="334"/>
      <c r="IH102" s="334"/>
      <c r="II102" s="334"/>
      <c r="IJ102" s="334"/>
      <c r="IK102" s="334"/>
      <c r="IL102" s="334"/>
      <c r="IM102" s="334"/>
      <c r="IN102" s="334"/>
      <c r="IO102" s="334"/>
      <c r="IP102" s="334"/>
      <c r="IQ102" s="334"/>
      <c r="IR102" s="334"/>
      <c r="IS102" s="334"/>
      <c r="IT102" s="334"/>
      <c r="IU102" s="334"/>
      <c r="IV102" s="334"/>
      <c r="IW102" s="334"/>
      <c r="IX102" s="334"/>
      <c r="IY102" s="334"/>
      <c r="IZ102" s="334"/>
      <c r="JA102" s="334"/>
      <c r="JB102" s="334"/>
      <c r="JC102" s="334"/>
      <c r="JD102" s="334"/>
    </row>
    <row r="103" spans="1:771" x14ac:dyDescent="0.2">
      <c r="B103" s="282"/>
      <c r="C103" s="282"/>
      <c r="D103" s="282"/>
      <c r="E103" s="282"/>
      <c r="F103" s="282"/>
      <c r="G103" s="282"/>
      <c r="H103" s="282"/>
      <c r="I103" s="282"/>
      <c r="J103" s="282"/>
      <c r="K103" s="282"/>
      <c r="L103" s="282"/>
      <c r="M103" s="282"/>
      <c r="N103" s="334"/>
      <c r="O103" s="334"/>
      <c r="P103" s="334"/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  <c r="AM103" s="334"/>
      <c r="AN103" s="334"/>
      <c r="AO103" s="334"/>
      <c r="AP103" s="334"/>
      <c r="AQ103" s="334"/>
      <c r="AR103" s="334"/>
      <c r="AS103" s="334"/>
      <c r="AT103" s="334"/>
      <c r="AU103" s="334"/>
      <c r="AV103" s="334"/>
      <c r="AW103" s="334"/>
      <c r="AX103" s="334"/>
      <c r="AY103" s="334"/>
      <c r="AZ103" s="334"/>
      <c r="BA103" s="334"/>
      <c r="BB103" s="334"/>
      <c r="BC103" s="334"/>
      <c r="BD103" s="334"/>
      <c r="BE103" s="334"/>
      <c r="BF103" s="334"/>
      <c r="BG103" s="334"/>
      <c r="BH103" s="334"/>
      <c r="BI103" s="334"/>
      <c r="BJ103" s="334"/>
      <c r="BK103" s="334"/>
      <c r="BL103" s="334"/>
      <c r="BM103" s="334"/>
      <c r="BN103" s="334"/>
      <c r="BO103" s="334"/>
      <c r="BP103" s="334"/>
      <c r="BQ103" s="334"/>
      <c r="BR103" s="334"/>
      <c r="BS103" s="334"/>
      <c r="BT103" s="334"/>
      <c r="BU103" s="334"/>
      <c r="BV103" s="334"/>
      <c r="BW103" s="334"/>
      <c r="BX103" s="334"/>
      <c r="BY103" s="334"/>
      <c r="BZ103" s="334"/>
      <c r="CA103" s="334"/>
      <c r="CB103" s="334"/>
      <c r="CC103" s="334"/>
      <c r="CD103" s="334"/>
      <c r="CE103" s="334"/>
      <c r="CF103" s="334"/>
      <c r="CG103" s="334"/>
      <c r="CH103" s="334"/>
      <c r="CI103" s="334"/>
      <c r="CJ103" s="334"/>
      <c r="CK103" s="334"/>
      <c r="CL103" s="334"/>
      <c r="CM103" s="334"/>
      <c r="CN103" s="334"/>
      <c r="CO103" s="334"/>
      <c r="CP103" s="334"/>
      <c r="CQ103" s="334"/>
      <c r="CR103" s="334"/>
      <c r="CS103" s="334"/>
      <c r="CT103" s="334"/>
      <c r="CU103" s="334"/>
      <c r="CV103" s="334"/>
      <c r="CW103" s="334"/>
      <c r="CX103" s="334"/>
      <c r="CY103" s="334"/>
      <c r="CZ103" s="334"/>
      <c r="DA103" s="334"/>
      <c r="DB103" s="334"/>
      <c r="DC103" s="334"/>
      <c r="DD103" s="334"/>
      <c r="DE103" s="334"/>
      <c r="DF103" s="334"/>
      <c r="DG103" s="334"/>
      <c r="DH103" s="334"/>
      <c r="DI103" s="334"/>
      <c r="DJ103" s="334"/>
      <c r="DK103" s="334"/>
      <c r="DL103" s="334"/>
      <c r="DM103" s="334"/>
      <c r="DN103" s="334"/>
      <c r="DO103" s="334"/>
      <c r="DP103" s="334"/>
      <c r="DQ103" s="334"/>
      <c r="DR103" s="334"/>
      <c r="DS103" s="334"/>
      <c r="DT103" s="334"/>
      <c r="DU103" s="334"/>
      <c r="DV103" s="334"/>
      <c r="DW103" s="334"/>
      <c r="DX103" s="334"/>
      <c r="DY103" s="334"/>
      <c r="DZ103" s="334"/>
      <c r="EA103" s="334"/>
      <c r="EB103" s="334"/>
      <c r="EC103" s="334"/>
      <c r="ED103" s="334"/>
      <c r="EE103" s="334"/>
      <c r="EF103" s="334"/>
      <c r="EG103" s="334"/>
      <c r="EH103" s="334"/>
      <c r="EI103" s="334"/>
      <c r="EJ103" s="334"/>
      <c r="EK103" s="334"/>
      <c r="EL103" s="334"/>
      <c r="EM103" s="334"/>
      <c r="EN103" s="334"/>
      <c r="EO103" s="334"/>
      <c r="EP103" s="334"/>
      <c r="EQ103" s="334"/>
      <c r="ER103" s="334"/>
      <c r="ES103" s="334"/>
      <c r="ET103" s="334"/>
      <c r="EU103" s="334"/>
      <c r="EV103" s="334"/>
      <c r="EW103" s="334"/>
      <c r="EX103" s="334"/>
      <c r="EY103" s="334"/>
      <c r="EZ103" s="334"/>
      <c r="FA103" s="334"/>
      <c r="FB103" s="334"/>
      <c r="FC103" s="334"/>
      <c r="FD103" s="334"/>
      <c r="FE103" s="334"/>
      <c r="FF103" s="334"/>
      <c r="FG103" s="334"/>
      <c r="FH103" s="334"/>
      <c r="FI103" s="334"/>
      <c r="FJ103" s="334"/>
      <c r="FK103" s="334"/>
      <c r="FL103" s="334"/>
      <c r="FM103" s="334"/>
      <c r="FN103" s="334"/>
      <c r="FO103" s="334"/>
      <c r="FP103" s="334"/>
      <c r="FQ103" s="334"/>
      <c r="FR103" s="334"/>
      <c r="FS103" s="334"/>
      <c r="FT103" s="334"/>
      <c r="FU103" s="334"/>
      <c r="FV103" s="334"/>
      <c r="FW103" s="334"/>
      <c r="FX103" s="334"/>
      <c r="FY103" s="334"/>
      <c r="FZ103" s="334"/>
      <c r="GA103" s="334"/>
      <c r="GB103" s="334"/>
      <c r="GC103" s="334"/>
      <c r="GD103" s="334"/>
      <c r="GE103" s="334"/>
      <c r="GF103" s="334"/>
      <c r="GG103" s="334"/>
      <c r="GH103" s="334"/>
      <c r="GI103" s="334"/>
      <c r="GJ103" s="334"/>
      <c r="GK103" s="334"/>
      <c r="GL103" s="334"/>
      <c r="GM103" s="334"/>
      <c r="GN103" s="334"/>
      <c r="GO103" s="334"/>
      <c r="GP103" s="334"/>
      <c r="GQ103" s="334"/>
      <c r="GR103" s="334"/>
      <c r="GS103" s="334"/>
      <c r="GT103" s="334"/>
      <c r="GU103" s="334"/>
      <c r="GV103" s="334"/>
      <c r="GW103" s="334"/>
      <c r="GX103" s="334"/>
      <c r="GY103" s="334"/>
      <c r="GZ103" s="334"/>
      <c r="HA103" s="334"/>
      <c r="HB103" s="334"/>
      <c r="HC103" s="334"/>
      <c r="HD103" s="334"/>
      <c r="HE103" s="334"/>
      <c r="HF103" s="334"/>
      <c r="HG103" s="334"/>
      <c r="HH103" s="334"/>
      <c r="HI103" s="334"/>
      <c r="HJ103" s="334"/>
      <c r="HK103" s="334"/>
      <c r="HL103" s="334"/>
      <c r="HM103" s="334"/>
      <c r="HN103" s="334"/>
      <c r="HO103" s="334"/>
      <c r="HP103" s="334"/>
      <c r="HQ103" s="334"/>
      <c r="HR103" s="334"/>
      <c r="HS103" s="334"/>
      <c r="HT103" s="334"/>
      <c r="HU103" s="334"/>
      <c r="HV103" s="334"/>
      <c r="HW103" s="334"/>
      <c r="HX103" s="334"/>
      <c r="HY103" s="334"/>
      <c r="HZ103" s="334"/>
      <c r="IA103" s="334"/>
      <c r="IB103" s="334"/>
      <c r="IC103" s="334"/>
      <c r="ID103" s="334"/>
      <c r="IE103" s="334"/>
      <c r="IF103" s="334"/>
      <c r="IG103" s="334"/>
      <c r="IH103" s="334"/>
      <c r="II103" s="334"/>
      <c r="IJ103" s="334"/>
      <c r="IK103" s="334"/>
      <c r="IL103" s="334"/>
      <c r="IM103" s="334"/>
      <c r="IN103" s="334"/>
      <c r="IO103" s="334"/>
      <c r="IP103" s="334"/>
      <c r="IQ103" s="334"/>
      <c r="IR103" s="334"/>
      <c r="IS103" s="334"/>
      <c r="IT103" s="334"/>
      <c r="IU103" s="334"/>
      <c r="IV103" s="334"/>
      <c r="IW103" s="334"/>
      <c r="IX103" s="334"/>
      <c r="IY103" s="334"/>
      <c r="IZ103" s="334"/>
      <c r="JA103" s="334"/>
      <c r="JB103" s="334"/>
      <c r="JC103" s="334"/>
      <c r="JD103" s="334"/>
    </row>
    <row r="104" spans="1:771" x14ac:dyDescent="0.2">
      <c r="B104" s="334"/>
      <c r="C104" s="334"/>
      <c r="D104" s="334"/>
      <c r="E104" s="334"/>
      <c r="F104" s="334"/>
      <c r="G104" s="334"/>
      <c r="H104" s="334"/>
      <c r="I104" s="334"/>
      <c r="J104" s="334"/>
      <c r="K104" s="334"/>
      <c r="L104" s="334"/>
      <c r="M104" s="334"/>
      <c r="N104" s="334"/>
      <c r="O104" s="334"/>
      <c r="P104" s="334"/>
      <c r="Q104" s="334"/>
      <c r="R104" s="334"/>
      <c r="S104" s="334"/>
      <c r="T104" s="334"/>
      <c r="U104" s="334"/>
      <c r="V104" s="334"/>
      <c r="W104" s="334"/>
      <c r="X104" s="334"/>
      <c r="Y104" s="334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334"/>
      <c r="AP104" s="334"/>
      <c r="AQ104" s="334"/>
      <c r="AR104" s="334"/>
      <c r="AS104" s="334"/>
      <c r="AT104" s="334"/>
      <c r="AU104" s="334"/>
      <c r="AV104" s="334"/>
      <c r="AW104" s="334"/>
      <c r="AX104" s="334"/>
      <c r="AY104" s="334"/>
      <c r="AZ104" s="334"/>
      <c r="BA104" s="334"/>
      <c r="BB104" s="334"/>
      <c r="BC104" s="334"/>
      <c r="BD104" s="334"/>
      <c r="BE104" s="334"/>
      <c r="BF104" s="334"/>
      <c r="BG104" s="334"/>
      <c r="BH104" s="334"/>
      <c r="BI104" s="334"/>
      <c r="BJ104" s="334"/>
      <c r="BK104" s="334"/>
      <c r="BL104" s="334"/>
      <c r="BM104" s="334"/>
      <c r="BN104" s="334"/>
      <c r="BO104" s="334"/>
      <c r="BP104" s="334"/>
      <c r="BQ104" s="334"/>
      <c r="BR104" s="334"/>
      <c r="BS104" s="334"/>
      <c r="BT104" s="334"/>
      <c r="BU104" s="334"/>
      <c r="BV104" s="334"/>
      <c r="BW104" s="334"/>
      <c r="BX104" s="334"/>
      <c r="BY104" s="334"/>
      <c r="BZ104" s="334"/>
      <c r="CA104" s="334"/>
      <c r="CB104" s="334"/>
      <c r="CC104" s="334"/>
      <c r="CD104" s="334"/>
      <c r="CE104" s="334"/>
      <c r="CF104" s="334"/>
      <c r="CG104" s="334"/>
      <c r="CH104" s="334"/>
      <c r="CI104" s="334"/>
      <c r="CJ104" s="334"/>
      <c r="CK104" s="334"/>
      <c r="CL104" s="334"/>
      <c r="CM104" s="334"/>
      <c r="CN104" s="334"/>
      <c r="CO104" s="334"/>
      <c r="CP104" s="334"/>
      <c r="CQ104" s="334"/>
      <c r="CR104" s="334"/>
      <c r="CS104" s="334"/>
      <c r="CT104" s="334"/>
      <c r="CU104" s="334"/>
      <c r="CV104" s="334"/>
      <c r="CW104" s="334"/>
      <c r="CX104" s="334"/>
      <c r="CY104" s="334"/>
      <c r="CZ104" s="334"/>
      <c r="DA104" s="334"/>
      <c r="DB104" s="334"/>
      <c r="DC104" s="334"/>
      <c r="DD104" s="334"/>
      <c r="DE104" s="334"/>
      <c r="DF104" s="334"/>
      <c r="DG104" s="334"/>
      <c r="DH104" s="334"/>
      <c r="DI104" s="334"/>
      <c r="DJ104" s="334"/>
      <c r="DK104" s="334"/>
      <c r="DL104" s="334"/>
      <c r="DM104" s="334"/>
      <c r="DN104" s="334"/>
      <c r="DO104" s="334"/>
      <c r="DP104" s="334"/>
      <c r="DQ104" s="334"/>
      <c r="DR104" s="334"/>
      <c r="DS104" s="334"/>
      <c r="DT104" s="334"/>
      <c r="DU104" s="334"/>
      <c r="DV104" s="334"/>
      <c r="DW104" s="334"/>
      <c r="DX104" s="334"/>
      <c r="DY104" s="334"/>
      <c r="DZ104" s="334"/>
      <c r="EA104" s="334"/>
      <c r="EB104" s="334"/>
      <c r="EC104" s="334"/>
      <c r="ED104" s="334"/>
      <c r="EE104" s="334"/>
      <c r="EF104" s="334"/>
      <c r="EG104" s="334"/>
      <c r="EH104" s="334"/>
      <c r="EI104" s="334"/>
      <c r="EJ104" s="334"/>
      <c r="EK104" s="334"/>
      <c r="EL104" s="334"/>
      <c r="EM104" s="334"/>
      <c r="EN104" s="334"/>
      <c r="EO104" s="334"/>
      <c r="EP104" s="334"/>
      <c r="EQ104" s="334"/>
      <c r="ER104" s="334"/>
      <c r="ES104" s="334"/>
      <c r="ET104" s="334"/>
      <c r="EU104" s="334"/>
      <c r="EV104" s="334"/>
      <c r="EW104" s="334"/>
      <c r="EX104" s="334"/>
      <c r="EY104" s="334"/>
      <c r="EZ104" s="334"/>
      <c r="FA104" s="334"/>
      <c r="FB104" s="334"/>
      <c r="FC104" s="334"/>
      <c r="FD104" s="334"/>
      <c r="FE104" s="334"/>
      <c r="FF104" s="334"/>
      <c r="FG104" s="334"/>
      <c r="FH104" s="334"/>
      <c r="FI104" s="334"/>
      <c r="FJ104" s="334"/>
      <c r="FK104" s="334"/>
      <c r="FL104" s="334"/>
      <c r="FM104" s="334"/>
      <c r="FN104" s="334"/>
      <c r="FO104" s="334"/>
      <c r="FP104" s="334"/>
      <c r="FQ104" s="334"/>
      <c r="FR104" s="334"/>
      <c r="FS104" s="334"/>
      <c r="FT104" s="334"/>
      <c r="FU104" s="334"/>
      <c r="FV104" s="334"/>
      <c r="FW104" s="334"/>
      <c r="FX104" s="334"/>
      <c r="FY104" s="334"/>
      <c r="FZ104" s="334"/>
      <c r="GA104" s="334"/>
      <c r="GB104" s="334"/>
      <c r="GC104" s="334"/>
      <c r="GD104" s="334"/>
      <c r="GE104" s="334"/>
      <c r="GF104" s="334"/>
      <c r="GG104" s="334"/>
      <c r="GH104" s="334"/>
      <c r="GI104" s="334"/>
      <c r="GJ104" s="334"/>
      <c r="GK104" s="334"/>
      <c r="GL104" s="334"/>
      <c r="GM104" s="334"/>
      <c r="GN104" s="334"/>
      <c r="GO104" s="334"/>
      <c r="GP104" s="334"/>
      <c r="GQ104" s="334"/>
      <c r="GR104" s="334"/>
      <c r="GS104" s="334"/>
      <c r="GT104" s="334"/>
      <c r="GU104" s="334"/>
      <c r="GV104" s="334"/>
      <c r="GW104" s="334"/>
      <c r="GX104" s="334"/>
      <c r="GY104" s="334"/>
      <c r="GZ104" s="334"/>
      <c r="HA104" s="334"/>
      <c r="HB104" s="334"/>
      <c r="HC104" s="334"/>
      <c r="HD104" s="334"/>
      <c r="HE104" s="334"/>
      <c r="HF104" s="334"/>
      <c r="HG104" s="334"/>
      <c r="HH104" s="334"/>
      <c r="HI104" s="334"/>
      <c r="HJ104" s="334"/>
      <c r="HK104" s="334"/>
      <c r="HL104" s="334"/>
      <c r="HM104" s="334"/>
      <c r="HN104" s="334"/>
      <c r="HO104" s="334"/>
      <c r="HP104" s="334"/>
      <c r="HQ104" s="334"/>
      <c r="HR104" s="334"/>
      <c r="HS104" s="334"/>
      <c r="HT104" s="334"/>
      <c r="HU104" s="334"/>
      <c r="HV104" s="334"/>
      <c r="HW104" s="334"/>
      <c r="HX104" s="334"/>
      <c r="HY104" s="334"/>
      <c r="HZ104" s="334"/>
      <c r="IA104" s="334"/>
      <c r="IB104" s="334"/>
      <c r="IC104" s="334"/>
      <c r="ID104" s="334"/>
      <c r="IE104" s="334"/>
      <c r="IF104" s="334"/>
      <c r="IG104" s="334"/>
      <c r="IH104" s="334"/>
      <c r="II104" s="334"/>
      <c r="IJ104" s="334"/>
      <c r="IK104" s="334"/>
      <c r="IL104" s="334"/>
      <c r="IM104" s="334"/>
      <c r="IN104" s="334"/>
      <c r="IO104" s="334"/>
      <c r="IP104" s="334"/>
      <c r="IQ104" s="334"/>
      <c r="IR104" s="334"/>
      <c r="IS104" s="334"/>
      <c r="IT104" s="334"/>
      <c r="IU104" s="334"/>
      <c r="IV104" s="334"/>
      <c r="IW104" s="334"/>
      <c r="IX104" s="334"/>
      <c r="IY104" s="334"/>
      <c r="IZ104" s="334"/>
      <c r="JA104" s="334"/>
      <c r="JB104" s="334"/>
      <c r="JC104" s="334"/>
      <c r="JD104" s="334"/>
    </row>
    <row r="105" spans="1:771" x14ac:dyDescent="0.2">
      <c r="B105" s="334"/>
      <c r="C105" s="334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4"/>
      <c r="T105" s="334"/>
      <c r="U105" s="334"/>
      <c r="V105" s="334"/>
      <c r="W105" s="334"/>
      <c r="X105" s="334"/>
      <c r="Y105" s="334"/>
      <c r="Z105" s="334"/>
      <c r="AA105" s="334"/>
      <c r="AB105" s="334"/>
      <c r="AC105" s="334"/>
      <c r="AD105" s="334"/>
      <c r="AE105" s="334"/>
      <c r="AF105" s="334"/>
      <c r="AG105" s="334"/>
      <c r="AH105" s="334"/>
      <c r="AI105" s="334"/>
      <c r="AJ105" s="334"/>
      <c r="AK105" s="334"/>
      <c r="AL105" s="334"/>
      <c r="AM105" s="334"/>
      <c r="AN105" s="334"/>
      <c r="AO105" s="334"/>
      <c r="AP105" s="334"/>
      <c r="AQ105" s="334"/>
      <c r="AR105" s="334"/>
      <c r="AS105" s="334"/>
      <c r="AT105" s="334"/>
      <c r="AU105" s="334"/>
      <c r="AV105" s="334"/>
      <c r="AW105" s="334"/>
      <c r="AX105" s="334"/>
      <c r="AY105" s="334"/>
      <c r="AZ105" s="334"/>
      <c r="BA105" s="334"/>
      <c r="BB105" s="334"/>
      <c r="BC105" s="334"/>
      <c r="BD105" s="334"/>
      <c r="BE105" s="334"/>
      <c r="BF105" s="334"/>
      <c r="BG105" s="334"/>
      <c r="BH105" s="334"/>
      <c r="BI105" s="334"/>
      <c r="BJ105" s="334"/>
      <c r="BK105" s="334"/>
      <c r="BL105" s="334"/>
      <c r="BM105" s="334"/>
      <c r="BN105" s="334"/>
      <c r="BO105" s="334"/>
      <c r="BP105" s="334"/>
      <c r="BQ105" s="334"/>
      <c r="BR105" s="334"/>
      <c r="BS105" s="334"/>
      <c r="BT105" s="334"/>
      <c r="BU105" s="334"/>
      <c r="BV105" s="334"/>
      <c r="BW105" s="334"/>
      <c r="BX105" s="334"/>
      <c r="BY105" s="334"/>
      <c r="BZ105" s="334"/>
      <c r="CA105" s="334"/>
      <c r="CB105" s="334"/>
      <c r="CC105" s="334"/>
      <c r="CD105" s="334"/>
      <c r="CE105" s="334"/>
      <c r="CF105" s="334"/>
      <c r="CG105" s="334"/>
      <c r="CH105" s="334"/>
      <c r="CI105" s="334"/>
      <c r="CJ105" s="334"/>
      <c r="CK105" s="334"/>
      <c r="CL105" s="334"/>
      <c r="CM105" s="334"/>
      <c r="CN105" s="334"/>
      <c r="CO105" s="334"/>
      <c r="CP105" s="334"/>
      <c r="CQ105" s="334"/>
      <c r="CR105" s="334"/>
      <c r="CS105" s="334"/>
      <c r="CT105" s="334"/>
      <c r="CU105" s="334"/>
      <c r="CV105" s="334"/>
      <c r="CW105" s="334"/>
      <c r="CX105" s="334"/>
      <c r="CY105" s="334"/>
      <c r="CZ105" s="334"/>
      <c r="DA105" s="334"/>
      <c r="DB105" s="334"/>
      <c r="DC105" s="334"/>
      <c r="DD105" s="334"/>
      <c r="DE105" s="334"/>
      <c r="DF105" s="334"/>
      <c r="DG105" s="334"/>
      <c r="DH105" s="334"/>
      <c r="DI105" s="334"/>
      <c r="DJ105" s="334"/>
      <c r="DK105" s="334"/>
      <c r="DL105" s="334"/>
      <c r="DM105" s="334"/>
      <c r="DN105" s="334"/>
      <c r="DO105" s="334"/>
      <c r="DP105" s="334"/>
      <c r="DQ105" s="334"/>
      <c r="DR105" s="334"/>
      <c r="DS105" s="334"/>
      <c r="DT105" s="334"/>
      <c r="DU105" s="334"/>
      <c r="DV105" s="334"/>
      <c r="DW105" s="334"/>
      <c r="DX105" s="334"/>
      <c r="DY105" s="334"/>
      <c r="DZ105" s="334"/>
      <c r="EA105" s="334"/>
      <c r="EB105" s="334"/>
      <c r="EC105" s="334"/>
      <c r="ED105" s="334"/>
      <c r="EE105" s="334"/>
      <c r="EF105" s="334"/>
      <c r="EG105" s="334"/>
      <c r="EH105" s="334"/>
      <c r="EI105" s="334"/>
      <c r="EJ105" s="334"/>
      <c r="EK105" s="334"/>
      <c r="EL105" s="334"/>
      <c r="EM105" s="334"/>
      <c r="EN105" s="334"/>
      <c r="EO105" s="334"/>
      <c r="EP105" s="334"/>
      <c r="EQ105" s="334"/>
      <c r="ER105" s="334"/>
      <c r="ES105" s="334"/>
      <c r="ET105" s="334"/>
      <c r="EU105" s="334"/>
      <c r="EV105" s="334"/>
      <c r="EW105" s="334"/>
      <c r="EX105" s="334"/>
      <c r="EY105" s="334"/>
      <c r="EZ105" s="334"/>
      <c r="FA105" s="334"/>
      <c r="FB105" s="334"/>
      <c r="FC105" s="334"/>
      <c r="FD105" s="334"/>
      <c r="FE105" s="334"/>
      <c r="FF105" s="334"/>
      <c r="FG105" s="334"/>
      <c r="FH105" s="334"/>
      <c r="FI105" s="334"/>
      <c r="FJ105" s="334"/>
      <c r="FK105" s="334"/>
      <c r="FL105" s="334"/>
      <c r="FM105" s="334"/>
      <c r="FN105" s="334"/>
      <c r="FO105" s="334"/>
      <c r="FP105" s="334"/>
      <c r="FQ105" s="334"/>
      <c r="FR105" s="334"/>
      <c r="FS105" s="334"/>
      <c r="FT105" s="334"/>
      <c r="FU105" s="334"/>
      <c r="FV105" s="334"/>
      <c r="FW105" s="334"/>
      <c r="FX105" s="334"/>
      <c r="FY105" s="334"/>
      <c r="FZ105" s="334"/>
      <c r="GA105" s="334"/>
      <c r="GB105" s="334"/>
      <c r="GC105" s="334"/>
      <c r="GD105" s="334"/>
      <c r="GE105" s="334"/>
      <c r="GF105" s="334"/>
      <c r="GG105" s="334"/>
      <c r="GH105" s="334"/>
      <c r="GI105" s="334"/>
      <c r="GJ105" s="334"/>
      <c r="GK105" s="334"/>
      <c r="GL105" s="334"/>
      <c r="GM105" s="334"/>
      <c r="GN105" s="334"/>
      <c r="GO105" s="334"/>
      <c r="GP105" s="334"/>
      <c r="GQ105" s="334"/>
      <c r="GR105" s="334"/>
      <c r="GS105" s="334"/>
      <c r="GT105" s="334"/>
      <c r="GU105" s="334"/>
      <c r="GV105" s="334"/>
      <c r="GW105" s="334"/>
      <c r="GX105" s="334"/>
      <c r="GY105" s="334"/>
      <c r="GZ105" s="334"/>
      <c r="HA105" s="334"/>
      <c r="HB105" s="334"/>
      <c r="HC105" s="334"/>
      <c r="HD105" s="334"/>
      <c r="HE105" s="334"/>
      <c r="HF105" s="334"/>
      <c r="HG105" s="334"/>
      <c r="HH105" s="334"/>
      <c r="HI105" s="334"/>
      <c r="HJ105" s="334"/>
      <c r="HK105" s="334"/>
      <c r="HL105" s="334"/>
      <c r="HM105" s="334"/>
      <c r="HN105" s="334"/>
      <c r="HO105" s="334"/>
      <c r="HP105" s="334"/>
      <c r="HQ105" s="334"/>
      <c r="HR105" s="334"/>
      <c r="HS105" s="334"/>
      <c r="HT105" s="334"/>
      <c r="HU105" s="334"/>
      <c r="HV105" s="334"/>
      <c r="HW105" s="334"/>
      <c r="HX105" s="334"/>
      <c r="HY105" s="334"/>
      <c r="HZ105" s="334"/>
      <c r="IA105" s="334"/>
      <c r="IB105" s="334"/>
      <c r="IC105" s="334"/>
      <c r="ID105" s="334"/>
      <c r="IE105" s="334"/>
      <c r="IF105" s="334"/>
      <c r="IG105" s="334"/>
      <c r="IH105" s="334"/>
      <c r="II105" s="334"/>
      <c r="IJ105" s="334"/>
      <c r="IK105" s="334"/>
      <c r="IL105" s="334"/>
      <c r="IM105" s="334"/>
      <c r="IN105" s="334"/>
      <c r="IO105" s="334"/>
      <c r="IP105" s="334"/>
      <c r="IQ105" s="334"/>
      <c r="IR105" s="334"/>
      <c r="IS105" s="334"/>
      <c r="IT105" s="334"/>
      <c r="IU105" s="334"/>
      <c r="IV105" s="334"/>
      <c r="IW105" s="334"/>
      <c r="IX105" s="334"/>
      <c r="IY105" s="334"/>
      <c r="IZ105" s="334"/>
      <c r="JA105" s="334"/>
      <c r="JB105" s="334"/>
      <c r="JC105" s="334"/>
      <c r="JD105" s="334"/>
    </row>
    <row r="106" spans="1:771" x14ac:dyDescent="0.2">
      <c r="B106" s="334"/>
      <c r="C106" s="334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4"/>
      <c r="T106" s="334"/>
      <c r="U106" s="334"/>
      <c r="V106" s="334"/>
      <c r="W106" s="334"/>
      <c r="X106" s="334"/>
      <c r="Y106" s="334"/>
      <c r="Z106" s="334"/>
      <c r="AA106" s="334"/>
      <c r="AB106" s="334"/>
      <c r="AC106" s="334"/>
      <c r="AD106" s="334"/>
      <c r="AE106" s="334"/>
      <c r="AF106" s="334"/>
      <c r="AG106" s="334"/>
      <c r="AH106" s="334"/>
      <c r="AI106" s="334"/>
      <c r="AJ106" s="334"/>
      <c r="AK106" s="334"/>
      <c r="AL106" s="334"/>
      <c r="AM106" s="334"/>
      <c r="AN106" s="334"/>
      <c r="AO106" s="334"/>
      <c r="AP106" s="334"/>
      <c r="AQ106" s="334"/>
      <c r="AR106" s="334"/>
      <c r="AS106" s="334"/>
      <c r="AT106" s="334"/>
      <c r="AU106" s="334"/>
      <c r="AV106" s="334"/>
      <c r="AW106" s="334"/>
      <c r="AX106" s="334"/>
      <c r="AY106" s="334"/>
      <c r="AZ106" s="334"/>
      <c r="BA106" s="334"/>
      <c r="BB106" s="334"/>
      <c r="BC106" s="334"/>
      <c r="BD106" s="334"/>
      <c r="BE106" s="334"/>
      <c r="BF106" s="334"/>
      <c r="BG106" s="334"/>
      <c r="BH106" s="334"/>
      <c r="BI106" s="334"/>
      <c r="BJ106" s="334"/>
      <c r="BK106" s="334"/>
      <c r="BL106" s="334"/>
      <c r="BM106" s="334"/>
      <c r="BN106" s="334"/>
      <c r="BO106" s="334"/>
      <c r="BP106" s="334"/>
      <c r="BQ106" s="334"/>
      <c r="BR106" s="334"/>
      <c r="BS106" s="334"/>
      <c r="BT106" s="334"/>
      <c r="BU106" s="334"/>
      <c r="BV106" s="334"/>
      <c r="BW106" s="334"/>
      <c r="BX106" s="334"/>
      <c r="BY106" s="334"/>
      <c r="BZ106" s="334"/>
      <c r="CA106" s="334"/>
      <c r="CB106" s="334"/>
      <c r="CC106" s="334"/>
      <c r="CD106" s="334"/>
      <c r="CE106" s="334"/>
      <c r="CF106" s="334"/>
      <c r="CG106" s="334"/>
      <c r="CH106" s="334"/>
      <c r="CI106" s="334"/>
      <c r="CJ106" s="334"/>
      <c r="CK106" s="334"/>
      <c r="CL106" s="334"/>
      <c r="CM106" s="334"/>
      <c r="CN106" s="334"/>
      <c r="CO106" s="334"/>
      <c r="CP106" s="334"/>
      <c r="CQ106" s="334"/>
      <c r="CR106" s="334"/>
      <c r="CS106" s="334"/>
      <c r="CT106" s="334"/>
      <c r="CU106" s="334"/>
      <c r="CV106" s="334"/>
      <c r="CW106" s="334"/>
      <c r="CX106" s="334"/>
      <c r="CY106" s="334"/>
      <c r="CZ106" s="334"/>
      <c r="DA106" s="334"/>
      <c r="DB106" s="334"/>
      <c r="DC106" s="334"/>
      <c r="DD106" s="334"/>
      <c r="DE106" s="334"/>
      <c r="DF106" s="334"/>
      <c r="DG106" s="334"/>
      <c r="DH106" s="334"/>
      <c r="DI106" s="334"/>
      <c r="DJ106" s="334"/>
      <c r="DK106" s="334"/>
      <c r="DL106" s="334"/>
      <c r="DM106" s="334"/>
      <c r="DN106" s="334"/>
      <c r="DO106" s="334"/>
      <c r="DP106" s="334"/>
      <c r="DQ106" s="334"/>
      <c r="DR106" s="334"/>
      <c r="DS106" s="334"/>
      <c r="DT106" s="334"/>
      <c r="DU106" s="334"/>
      <c r="DV106" s="334"/>
      <c r="DW106" s="334"/>
      <c r="DX106" s="334"/>
      <c r="DY106" s="334"/>
      <c r="DZ106" s="334"/>
      <c r="EA106" s="334"/>
      <c r="EB106" s="334"/>
      <c r="EC106" s="334"/>
      <c r="ED106" s="334"/>
      <c r="EE106" s="334"/>
      <c r="EF106" s="334"/>
      <c r="EG106" s="334"/>
      <c r="EH106" s="334"/>
      <c r="EI106" s="334"/>
      <c r="EJ106" s="334"/>
      <c r="EK106" s="334"/>
      <c r="EL106" s="334"/>
      <c r="EM106" s="334"/>
      <c r="EN106" s="334"/>
      <c r="EO106" s="334"/>
      <c r="EP106" s="334"/>
      <c r="EQ106" s="334"/>
      <c r="ER106" s="334"/>
      <c r="ES106" s="334"/>
      <c r="ET106" s="334"/>
      <c r="EU106" s="334"/>
      <c r="EV106" s="334"/>
      <c r="EW106" s="334"/>
      <c r="EX106" s="334"/>
      <c r="EY106" s="334"/>
      <c r="EZ106" s="334"/>
      <c r="FA106" s="334"/>
      <c r="FB106" s="334"/>
      <c r="FC106" s="334"/>
      <c r="FD106" s="334"/>
      <c r="FE106" s="334"/>
      <c r="FF106" s="334"/>
      <c r="FG106" s="334"/>
      <c r="FH106" s="334"/>
      <c r="FI106" s="334"/>
      <c r="FJ106" s="334"/>
      <c r="FK106" s="334"/>
      <c r="FL106" s="334"/>
      <c r="FM106" s="334"/>
      <c r="FN106" s="334"/>
      <c r="FO106" s="334"/>
      <c r="FP106" s="334"/>
      <c r="FQ106" s="334"/>
      <c r="FR106" s="334"/>
      <c r="FS106" s="334"/>
      <c r="FT106" s="334"/>
      <c r="FU106" s="334"/>
      <c r="FV106" s="334"/>
      <c r="FW106" s="334"/>
      <c r="FX106" s="334"/>
      <c r="FY106" s="334"/>
      <c r="FZ106" s="334"/>
      <c r="GA106" s="334"/>
      <c r="GB106" s="334"/>
      <c r="GC106" s="334"/>
      <c r="GD106" s="334"/>
      <c r="GE106" s="334"/>
      <c r="GF106" s="334"/>
      <c r="GG106" s="334"/>
      <c r="GH106" s="334"/>
      <c r="GI106" s="334"/>
      <c r="GJ106" s="334"/>
      <c r="GK106" s="334"/>
      <c r="GL106" s="334"/>
      <c r="GM106" s="334"/>
      <c r="GN106" s="334"/>
      <c r="GO106" s="334"/>
      <c r="GP106" s="334"/>
      <c r="GQ106" s="334"/>
      <c r="GR106" s="334"/>
      <c r="GS106" s="334"/>
      <c r="GT106" s="334"/>
      <c r="GU106" s="334"/>
      <c r="GV106" s="334"/>
      <c r="GW106" s="334"/>
      <c r="GX106" s="334"/>
      <c r="GY106" s="334"/>
      <c r="GZ106" s="334"/>
      <c r="HA106" s="334"/>
      <c r="HB106" s="334"/>
      <c r="HC106" s="334"/>
      <c r="HD106" s="334"/>
      <c r="HE106" s="334"/>
      <c r="HF106" s="334"/>
      <c r="HG106" s="334"/>
      <c r="HH106" s="334"/>
      <c r="HI106" s="334"/>
      <c r="HJ106" s="334"/>
      <c r="HK106" s="334"/>
      <c r="HL106" s="334"/>
      <c r="HM106" s="334"/>
      <c r="HN106" s="334"/>
      <c r="HO106" s="334"/>
      <c r="HP106" s="334"/>
      <c r="HQ106" s="334"/>
      <c r="HR106" s="334"/>
      <c r="HS106" s="334"/>
      <c r="HT106" s="334"/>
      <c r="HU106" s="334"/>
      <c r="HV106" s="334"/>
      <c r="HW106" s="334"/>
      <c r="HX106" s="334"/>
      <c r="HY106" s="334"/>
      <c r="HZ106" s="334"/>
      <c r="IA106" s="334"/>
      <c r="IB106" s="334"/>
      <c r="IC106" s="334"/>
      <c r="ID106" s="334"/>
      <c r="IE106" s="334"/>
      <c r="IF106" s="334"/>
      <c r="IG106" s="334"/>
      <c r="IH106" s="334"/>
      <c r="II106" s="334"/>
      <c r="IJ106" s="334"/>
      <c r="IK106" s="334"/>
      <c r="IL106" s="334"/>
      <c r="IM106" s="334"/>
      <c r="IN106" s="334"/>
      <c r="IO106" s="334"/>
      <c r="IP106" s="334"/>
      <c r="IQ106" s="334"/>
      <c r="IR106" s="334"/>
      <c r="IS106" s="334"/>
      <c r="IT106" s="334"/>
      <c r="IU106" s="334"/>
      <c r="IV106" s="334"/>
      <c r="IW106" s="334"/>
      <c r="IX106" s="334"/>
      <c r="IY106" s="334"/>
      <c r="IZ106" s="334"/>
      <c r="JA106" s="334"/>
      <c r="JB106" s="334"/>
      <c r="JC106" s="334"/>
      <c r="JD106" s="334"/>
    </row>
    <row r="107" spans="1:771" x14ac:dyDescent="0.2">
      <c r="B107" s="334"/>
      <c r="C107" s="334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4"/>
      <c r="T107" s="334"/>
      <c r="U107" s="334"/>
      <c r="V107" s="334"/>
      <c r="W107" s="334"/>
      <c r="X107" s="334"/>
      <c r="Y107" s="334"/>
      <c r="Z107" s="334"/>
      <c r="AA107" s="334"/>
      <c r="AB107" s="334"/>
      <c r="AC107" s="334"/>
      <c r="AD107" s="334"/>
      <c r="AE107" s="334"/>
      <c r="AF107" s="334"/>
      <c r="AG107" s="334"/>
      <c r="AH107" s="334"/>
      <c r="AI107" s="334"/>
      <c r="AJ107" s="334"/>
      <c r="AK107" s="334"/>
      <c r="AL107" s="334"/>
      <c r="AM107" s="334"/>
      <c r="AN107" s="334"/>
      <c r="AO107" s="334"/>
      <c r="AP107" s="334"/>
      <c r="AQ107" s="334"/>
      <c r="AR107" s="334"/>
      <c r="AS107" s="334"/>
      <c r="AT107" s="334"/>
      <c r="AU107" s="334"/>
      <c r="AV107" s="334"/>
      <c r="AW107" s="334"/>
      <c r="AX107" s="334"/>
      <c r="AY107" s="334"/>
      <c r="AZ107" s="334"/>
      <c r="BA107" s="334"/>
      <c r="BB107" s="334"/>
      <c r="BC107" s="334"/>
      <c r="BD107" s="334"/>
      <c r="BE107" s="334"/>
      <c r="BF107" s="334"/>
      <c r="BG107" s="334"/>
      <c r="BH107" s="334"/>
      <c r="BI107" s="334"/>
      <c r="BJ107" s="334"/>
      <c r="BK107" s="334"/>
      <c r="BL107" s="334"/>
      <c r="BM107" s="334"/>
      <c r="BN107" s="334"/>
      <c r="BO107" s="334"/>
      <c r="BP107" s="334"/>
      <c r="BQ107" s="334"/>
      <c r="BR107" s="334"/>
      <c r="BS107" s="334"/>
      <c r="BT107" s="334"/>
      <c r="BU107" s="334"/>
      <c r="BV107" s="334"/>
      <c r="BW107" s="334"/>
      <c r="BX107" s="334"/>
      <c r="BY107" s="334"/>
      <c r="BZ107" s="334"/>
      <c r="CA107" s="334"/>
      <c r="CB107" s="334"/>
      <c r="CC107" s="334"/>
      <c r="CD107" s="334"/>
      <c r="CE107" s="334"/>
      <c r="CF107" s="334"/>
      <c r="CG107" s="334"/>
      <c r="CH107" s="334"/>
      <c r="CI107" s="334"/>
      <c r="CJ107" s="334"/>
      <c r="CK107" s="334"/>
      <c r="CL107" s="334"/>
      <c r="CM107" s="334"/>
      <c r="CN107" s="334"/>
      <c r="CO107" s="334"/>
      <c r="CP107" s="334"/>
      <c r="CQ107" s="334"/>
      <c r="CR107" s="334"/>
      <c r="CS107" s="334"/>
      <c r="CT107" s="334"/>
      <c r="CU107" s="334"/>
      <c r="CV107" s="334"/>
      <c r="CW107" s="334"/>
      <c r="CX107" s="334"/>
      <c r="CY107" s="334"/>
      <c r="CZ107" s="334"/>
      <c r="DA107" s="334"/>
      <c r="DB107" s="334"/>
      <c r="DC107" s="334"/>
      <c r="DD107" s="334"/>
      <c r="DE107" s="334"/>
      <c r="DF107" s="334"/>
      <c r="DG107" s="334"/>
      <c r="DH107" s="334"/>
      <c r="DI107" s="334"/>
      <c r="DJ107" s="334"/>
      <c r="DK107" s="334"/>
      <c r="DL107" s="334"/>
      <c r="DM107" s="334"/>
      <c r="DN107" s="334"/>
      <c r="DO107" s="334"/>
      <c r="DP107" s="334"/>
      <c r="DQ107" s="334"/>
      <c r="DR107" s="334"/>
      <c r="DS107" s="334"/>
      <c r="DT107" s="334"/>
      <c r="DU107" s="334"/>
      <c r="DV107" s="334"/>
      <c r="DW107" s="334"/>
      <c r="DX107" s="334"/>
      <c r="DY107" s="334"/>
      <c r="DZ107" s="334"/>
      <c r="EA107" s="334"/>
      <c r="EB107" s="334"/>
      <c r="EC107" s="334"/>
      <c r="ED107" s="334"/>
      <c r="EE107" s="334"/>
      <c r="EF107" s="334"/>
      <c r="EG107" s="334"/>
      <c r="EH107" s="334"/>
      <c r="EI107" s="334"/>
      <c r="EJ107" s="334"/>
      <c r="EK107" s="334"/>
      <c r="EL107" s="334"/>
      <c r="EM107" s="334"/>
      <c r="EN107" s="334"/>
      <c r="EO107" s="334"/>
      <c r="EP107" s="334"/>
      <c r="EQ107" s="334"/>
      <c r="ER107" s="334"/>
      <c r="ES107" s="334"/>
      <c r="ET107" s="334"/>
      <c r="EU107" s="334"/>
      <c r="EV107" s="334"/>
      <c r="EW107" s="334"/>
      <c r="EX107" s="334"/>
      <c r="EY107" s="334"/>
      <c r="EZ107" s="334"/>
      <c r="FA107" s="334"/>
      <c r="FB107" s="334"/>
      <c r="FC107" s="334"/>
      <c r="FD107" s="334"/>
      <c r="FE107" s="334"/>
      <c r="FF107" s="334"/>
      <c r="FG107" s="334"/>
      <c r="FH107" s="334"/>
      <c r="FI107" s="334"/>
      <c r="FJ107" s="334"/>
      <c r="FK107" s="334"/>
      <c r="FL107" s="334"/>
      <c r="FM107" s="334"/>
      <c r="FN107" s="334"/>
      <c r="FO107" s="334"/>
      <c r="FP107" s="334"/>
      <c r="FQ107" s="334"/>
      <c r="FR107" s="334"/>
      <c r="FS107" s="334"/>
      <c r="FT107" s="334"/>
      <c r="FU107" s="334"/>
      <c r="FV107" s="334"/>
      <c r="FW107" s="334"/>
      <c r="FX107" s="334"/>
      <c r="FY107" s="334"/>
      <c r="FZ107" s="334"/>
      <c r="GA107" s="334"/>
      <c r="GB107" s="334"/>
      <c r="GC107" s="334"/>
      <c r="GD107" s="334"/>
      <c r="GE107" s="334"/>
      <c r="GF107" s="334"/>
      <c r="GG107" s="334"/>
      <c r="GH107" s="334"/>
      <c r="GI107" s="334"/>
      <c r="GJ107" s="334"/>
      <c r="GK107" s="334"/>
      <c r="GL107" s="334"/>
      <c r="GM107" s="334"/>
      <c r="GN107" s="334"/>
      <c r="GO107" s="334"/>
      <c r="GP107" s="334"/>
      <c r="GQ107" s="334"/>
      <c r="GR107" s="334"/>
      <c r="GS107" s="334"/>
      <c r="GT107" s="334"/>
      <c r="GU107" s="334"/>
      <c r="GV107" s="334"/>
      <c r="GW107" s="334"/>
      <c r="GX107" s="334"/>
      <c r="GY107" s="334"/>
      <c r="GZ107" s="334"/>
      <c r="HA107" s="334"/>
      <c r="HB107" s="334"/>
      <c r="HC107" s="334"/>
      <c r="HD107" s="334"/>
      <c r="HE107" s="334"/>
      <c r="HF107" s="334"/>
      <c r="HG107" s="334"/>
      <c r="HH107" s="334"/>
      <c r="HI107" s="334"/>
      <c r="HJ107" s="334"/>
      <c r="HK107" s="334"/>
      <c r="HL107" s="334"/>
      <c r="HM107" s="334"/>
      <c r="HN107" s="334"/>
      <c r="HO107" s="334"/>
      <c r="HP107" s="334"/>
      <c r="HQ107" s="334"/>
      <c r="HR107" s="334"/>
      <c r="HS107" s="334"/>
      <c r="HT107" s="334"/>
      <c r="HU107" s="334"/>
      <c r="HV107" s="334"/>
      <c r="HW107" s="334"/>
      <c r="HX107" s="334"/>
      <c r="HY107" s="334"/>
      <c r="HZ107" s="334"/>
      <c r="IA107" s="334"/>
      <c r="IB107" s="334"/>
      <c r="IC107" s="334"/>
      <c r="ID107" s="334"/>
      <c r="IE107" s="334"/>
      <c r="IF107" s="334"/>
      <c r="IG107" s="334"/>
      <c r="IH107" s="334"/>
      <c r="II107" s="334"/>
      <c r="IJ107" s="334"/>
      <c r="IK107" s="334"/>
      <c r="IL107" s="334"/>
      <c r="IM107" s="334"/>
      <c r="IN107" s="334"/>
      <c r="IO107" s="334"/>
      <c r="IP107" s="334"/>
      <c r="IQ107" s="334"/>
      <c r="IR107" s="334"/>
      <c r="IS107" s="334"/>
      <c r="IT107" s="334"/>
      <c r="IU107" s="334"/>
      <c r="IV107" s="334"/>
      <c r="IW107" s="334"/>
      <c r="IX107" s="334"/>
      <c r="IY107" s="334"/>
      <c r="IZ107" s="334"/>
      <c r="JA107" s="334"/>
      <c r="JB107" s="334"/>
      <c r="JC107" s="334"/>
      <c r="JD107" s="334"/>
    </row>
    <row r="108" spans="1:771" x14ac:dyDescent="0.2">
      <c r="B108" s="334"/>
      <c r="C108" s="334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4"/>
      <c r="T108" s="334"/>
      <c r="U108" s="334"/>
      <c r="V108" s="334"/>
      <c r="W108" s="334"/>
      <c r="X108" s="334"/>
      <c r="Y108" s="334"/>
      <c r="Z108" s="334"/>
      <c r="AA108" s="334"/>
      <c r="AB108" s="334"/>
      <c r="AC108" s="334"/>
      <c r="AD108" s="334"/>
      <c r="AE108" s="334"/>
      <c r="AF108" s="334"/>
      <c r="AG108" s="334"/>
      <c r="AH108" s="334"/>
      <c r="AI108" s="334"/>
      <c r="AJ108" s="334"/>
      <c r="AK108" s="334"/>
      <c r="AL108" s="334"/>
      <c r="AM108" s="334"/>
      <c r="AN108" s="334"/>
      <c r="AO108" s="334"/>
      <c r="AP108" s="334"/>
      <c r="AQ108" s="334"/>
      <c r="AR108" s="334"/>
      <c r="AS108" s="334"/>
      <c r="AT108" s="334"/>
      <c r="AU108" s="334"/>
      <c r="AV108" s="334"/>
      <c r="AW108" s="334"/>
      <c r="AX108" s="334"/>
      <c r="AY108" s="334"/>
      <c r="AZ108" s="334"/>
      <c r="BA108" s="334"/>
      <c r="BB108" s="334"/>
      <c r="BC108" s="334"/>
      <c r="BD108" s="334"/>
      <c r="BE108" s="334"/>
      <c r="BF108" s="334"/>
      <c r="BG108" s="334"/>
      <c r="BH108" s="334"/>
      <c r="BI108" s="334"/>
      <c r="BJ108" s="334"/>
      <c r="BK108" s="334"/>
      <c r="BL108" s="334"/>
      <c r="BM108" s="334"/>
      <c r="BN108" s="334"/>
      <c r="BO108" s="334"/>
      <c r="BP108" s="334"/>
      <c r="BQ108" s="334"/>
      <c r="BR108" s="334"/>
      <c r="BS108" s="334"/>
      <c r="BT108" s="334"/>
      <c r="BU108" s="334"/>
      <c r="BV108" s="334"/>
      <c r="BW108" s="334"/>
      <c r="BX108" s="334"/>
      <c r="BY108" s="334"/>
      <c r="BZ108" s="334"/>
      <c r="CA108" s="334"/>
      <c r="CB108" s="334"/>
      <c r="CC108" s="334"/>
      <c r="CD108" s="334"/>
      <c r="CE108" s="334"/>
      <c r="CF108" s="334"/>
      <c r="CG108" s="334"/>
      <c r="CH108" s="334"/>
      <c r="CI108" s="334"/>
      <c r="CJ108" s="334"/>
      <c r="CK108" s="334"/>
      <c r="CL108" s="334"/>
      <c r="CM108" s="334"/>
      <c r="CN108" s="334"/>
      <c r="CO108" s="334"/>
      <c r="CP108" s="334"/>
      <c r="CQ108" s="334"/>
      <c r="CR108" s="334"/>
      <c r="CS108" s="334"/>
      <c r="CT108" s="334"/>
      <c r="CU108" s="334"/>
      <c r="CV108" s="334"/>
      <c r="CW108" s="334"/>
      <c r="CX108" s="334"/>
      <c r="CY108" s="334"/>
      <c r="CZ108" s="334"/>
      <c r="DA108" s="334"/>
      <c r="DB108" s="334"/>
      <c r="DC108" s="334"/>
      <c r="DD108" s="334"/>
      <c r="DE108" s="334"/>
      <c r="DF108" s="334"/>
      <c r="DG108" s="334"/>
      <c r="DH108" s="334"/>
      <c r="DI108" s="334"/>
      <c r="DJ108" s="334"/>
      <c r="DK108" s="334"/>
      <c r="DL108" s="334"/>
      <c r="DM108" s="334"/>
      <c r="DN108" s="334"/>
      <c r="DO108" s="334"/>
      <c r="DP108" s="334"/>
      <c r="DQ108" s="334"/>
      <c r="DR108" s="334"/>
      <c r="DS108" s="334"/>
      <c r="DT108" s="334"/>
      <c r="DU108" s="334"/>
      <c r="DV108" s="334"/>
      <c r="DW108" s="334"/>
      <c r="DX108" s="334"/>
      <c r="DY108" s="334"/>
      <c r="DZ108" s="334"/>
      <c r="EA108" s="334"/>
      <c r="EB108" s="334"/>
      <c r="EC108" s="334"/>
      <c r="ED108" s="334"/>
      <c r="EE108" s="334"/>
      <c r="EF108" s="334"/>
      <c r="EG108" s="334"/>
      <c r="EH108" s="334"/>
      <c r="EI108" s="334"/>
      <c r="EJ108" s="334"/>
      <c r="EK108" s="334"/>
      <c r="EL108" s="334"/>
      <c r="EM108" s="334"/>
      <c r="EN108" s="334"/>
      <c r="EO108" s="334"/>
      <c r="EP108" s="334"/>
      <c r="EQ108" s="334"/>
      <c r="ER108" s="334"/>
      <c r="ES108" s="334"/>
      <c r="ET108" s="334"/>
      <c r="EU108" s="334"/>
      <c r="EV108" s="334"/>
      <c r="EW108" s="334"/>
      <c r="EX108" s="334"/>
      <c r="EY108" s="334"/>
      <c r="EZ108" s="334"/>
      <c r="FA108" s="334"/>
      <c r="FB108" s="334"/>
      <c r="FC108" s="334"/>
      <c r="FD108" s="334"/>
      <c r="FE108" s="334"/>
      <c r="FF108" s="334"/>
      <c r="FG108" s="334"/>
      <c r="FH108" s="334"/>
      <c r="FI108" s="334"/>
      <c r="FJ108" s="334"/>
      <c r="FK108" s="334"/>
      <c r="FL108" s="334"/>
      <c r="FM108" s="334"/>
      <c r="FN108" s="334"/>
      <c r="FO108" s="334"/>
      <c r="FP108" s="334"/>
      <c r="FQ108" s="334"/>
      <c r="FR108" s="334"/>
      <c r="FS108" s="334"/>
      <c r="FT108" s="334"/>
      <c r="FU108" s="334"/>
      <c r="FV108" s="334"/>
      <c r="FW108" s="334"/>
      <c r="FX108" s="334"/>
      <c r="FY108" s="334"/>
      <c r="FZ108" s="334"/>
      <c r="GA108" s="334"/>
      <c r="GB108" s="334"/>
      <c r="GC108" s="334"/>
      <c r="GD108" s="334"/>
      <c r="GE108" s="334"/>
      <c r="GF108" s="334"/>
      <c r="GG108" s="334"/>
      <c r="GH108" s="334"/>
      <c r="GI108" s="334"/>
      <c r="GJ108" s="334"/>
      <c r="GK108" s="334"/>
      <c r="GL108" s="334"/>
      <c r="GM108" s="334"/>
      <c r="GN108" s="334"/>
      <c r="GO108" s="334"/>
      <c r="GP108" s="334"/>
      <c r="GQ108" s="334"/>
      <c r="GR108" s="334"/>
      <c r="GS108" s="334"/>
      <c r="GT108" s="334"/>
      <c r="GU108" s="334"/>
      <c r="GV108" s="334"/>
      <c r="GW108" s="334"/>
      <c r="GX108" s="334"/>
      <c r="GY108" s="334"/>
      <c r="GZ108" s="334"/>
      <c r="HA108" s="334"/>
      <c r="HB108" s="334"/>
      <c r="HC108" s="334"/>
      <c r="HD108" s="334"/>
      <c r="HE108" s="334"/>
      <c r="HF108" s="334"/>
      <c r="HG108" s="334"/>
      <c r="HH108" s="334"/>
      <c r="HI108" s="334"/>
      <c r="HJ108" s="334"/>
      <c r="HK108" s="334"/>
      <c r="HL108" s="334"/>
      <c r="HM108" s="334"/>
      <c r="HN108" s="334"/>
      <c r="HO108" s="334"/>
      <c r="HP108" s="334"/>
      <c r="HQ108" s="334"/>
      <c r="HR108" s="334"/>
      <c r="HS108" s="334"/>
      <c r="HT108" s="334"/>
      <c r="HU108" s="334"/>
      <c r="HV108" s="334"/>
      <c r="HW108" s="334"/>
      <c r="HX108" s="334"/>
      <c r="HY108" s="334"/>
      <c r="HZ108" s="334"/>
      <c r="IA108" s="334"/>
      <c r="IB108" s="334"/>
      <c r="IC108" s="334"/>
      <c r="ID108" s="334"/>
      <c r="IE108" s="334"/>
      <c r="IF108" s="334"/>
      <c r="IG108" s="334"/>
      <c r="IH108" s="334"/>
      <c r="II108" s="334"/>
      <c r="IJ108" s="334"/>
      <c r="IK108" s="334"/>
      <c r="IL108" s="334"/>
      <c r="IM108" s="334"/>
      <c r="IN108" s="334"/>
      <c r="IO108" s="334"/>
      <c r="IP108" s="334"/>
      <c r="IQ108" s="334"/>
      <c r="IR108" s="334"/>
      <c r="IS108" s="334"/>
      <c r="IT108" s="334"/>
      <c r="IU108" s="334"/>
      <c r="IV108" s="334"/>
      <c r="IW108" s="334"/>
      <c r="IX108" s="334"/>
      <c r="IY108" s="334"/>
      <c r="IZ108" s="334"/>
      <c r="JA108" s="334"/>
      <c r="JB108" s="334"/>
      <c r="JC108" s="334"/>
      <c r="JD108" s="334"/>
    </row>
    <row r="109" spans="1:771" x14ac:dyDescent="0.2">
      <c r="B109" s="334"/>
      <c r="C109" s="334"/>
      <c r="D109" s="334"/>
      <c r="E109" s="334"/>
      <c r="F109" s="334"/>
      <c r="G109" s="334"/>
      <c r="H109" s="334"/>
      <c r="I109" s="334"/>
      <c r="J109" s="334"/>
      <c r="K109" s="334"/>
      <c r="L109" s="334"/>
      <c r="M109" s="334"/>
      <c r="N109" s="334"/>
      <c r="O109" s="334"/>
      <c r="P109" s="334"/>
      <c r="Q109" s="334"/>
      <c r="R109" s="334"/>
      <c r="S109" s="334"/>
      <c r="T109" s="334"/>
      <c r="U109" s="334"/>
      <c r="V109" s="334"/>
      <c r="W109" s="334"/>
      <c r="X109" s="334"/>
      <c r="Y109" s="334"/>
      <c r="Z109" s="334"/>
      <c r="AA109" s="334"/>
      <c r="AB109" s="334"/>
      <c r="AC109" s="334"/>
      <c r="AD109" s="334"/>
      <c r="AE109" s="334"/>
      <c r="AF109" s="334"/>
      <c r="AG109" s="334"/>
      <c r="AH109" s="334"/>
      <c r="AI109" s="334"/>
      <c r="AJ109" s="334"/>
      <c r="AK109" s="334"/>
      <c r="AL109" s="334"/>
      <c r="AM109" s="334"/>
      <c r="AN109" s="334"/>
      <c r="AO109" s="334"/>
      <c r="AP109" s="334"/>
      <c r="AQ109" s="334"/>
      <c r="AR109" s="334"/>
      <c r="AS109" s="334"/>
      <c r="AT109" s="334"/>
      <c r="AU109" s="334"/>
      <c r="AV109" s="334"/>
      <c r="AW109" s="334"/>
      <c r="AX109" s="334"/>
      <c r="AY109" s="334"/>
      <c r="AZ109" s="334"/>
      <c r="BA109" s="334"/>
      <c r="BB109" s="334"/>
      <c r="BC109" s="334"/>
      <c r="BD109" s="334"/>
      <c r="BE109" s="334"/>
      <c r="BF109" s="334"/>
      <c r="BG109" s="334"/>
      <c r="BH109" s="334"/>
      <c r="BI109" s="334"/>
      <c r="BJ109" s="334"/>
      <c r="BK109" s="334"/>
      <c r="BL109" s="334"/>
      <c r="BM109" s="334"/>
      <c r="BN109" s="334"/>
      <c r="BO109" s="334"/>
      <c r="BP109" s="334"/>
      <c r="BQ109" s="334"/>
      <c r="BR109" s="334"/>
      <c r="BS109" s="334"/>
      <c r="BT109" s="334"/>
      <c r="BU109" s="334"/>
      <c r="BV109" s="334"/>
      <c r="BW109" s="334"/>
      <c r="BX109" s="334"/>
      <c r="BY109" s="334"/>
      <c r="BZ109" s="334"/>
      <c r="CA109" s="334"/>
      <c r="CB109" s="334"/>
      <c r="CC109" s="334"/>
      <c r="CD109" s="334"/>
      <c r="CE109" s="334"/>
      <c r="CF109" s="334"/>
      <c r="CG109" s="334"/>
      <c r="CH109" s="334"/>
      <c r="CI109" s="334"/>
      <c r="CJ109" s="334"/>
      <c r="CK109" s="334"/>
      <c r="CL109" s="334"/>
      <c r="CM109" s="334"/>
      <c r="CN109" s="334"/>
      <c r="CO109" s="334"/>
      <c r="CP109" s="334"/>
      <c r="CQ109" s="334"/>
      <c r="CR109" s="334"/>
      <c r="CS109" s="334"/>
      <c r="CT109" s="334"/>
      <c r="CU109" s="334"/>
      <c r="CV109" s="334"/>
      <c r="CW109" s="334"/>
      <c r="CX109" s="334"/>
      <c r="CY109" s="334"/>
      <c r="CZ109" s="334"/>
      <c r="DA109" s="334"/>
      <c r="DB109" s="334"/>
      <c r="DC109" s="334"/>
      <c r="DD109" s="334"/>
      <c r="DE109" s="334"/>
      <c r="DF109" s="334"/>
      <c r="DG109" s="334"/>
      <c r="DH109" s="334"/>
      <c r="DI109" s="334"/>
      <c r="DJ109" s="334"/>
      <c r="DK109" s="334"/>
      <c r="DL109" s="334"/>
      <c r="DM109" s="334"/>
      <c r="DN109" s="334"/>
      <c r="DO109" s="334"/>
      <c r="DP109" s="334"/>
      <c r="DQ109" s="334"/>
      <c r="DR109" s="334"/>
      <c r="DS109" s="334"/>
      <c r="DT109" s="334"/>
      <c r="DU109" s="334"/>
      <c r="DV109" s="334"/>
      <c r="DW109" s="334"/>
      <c r="DX109" s="334"/>
      <c r="DY109" s="334"/>
      <c r="DZ109" s="334"/>
      <c r="EA109" s="334"/>
      <c r="EB109" s="334"/>
      <c r="EC109" s="334"/>
      <c r="ED109" s="334"/>
      <c r="EE109" s="334"/>
      <c r="EF109" s="334"/>
      <c r="EG109" s="334"/>
      <c r="EH109" s="334"/>
      <c r="EI109" s="334"/>
      <c r="EJ109" s="334"/>
      <c r="EK109" s="334"/>
      <c r="EL109" s="334"/>
      <c r="EM109" s="334"/>
      <c r="EN109" s="334"/>
      <c r="EO109" s="334"/>
      <c r="EP109" s="334"/>
      <c r="EQ109" s="334"/>
      <c r="ER109" s="334"/>
      <c r="ES109" s="334"/>
      <c r="ET109" s="334"/>
      <c r="EU109" s="334"/>
      <c r="EV109" s="334"/>
      <c r="EW109" s="334"/>
      <c r="EX109" s="334"/>
      <c r="EY109" s="334"/>
      <c r="EZ109" s="334"/>
      <c r="FA109" s="334"/>
      <c r="FB109" s="334"/>
      <c r="FC109" s="334"/>
      <c r="FD109" s="334"/>
      <c r="FE109" s="334"/>
      <c r="FF109" s="334"/>
      <c r="FG109" s="334"/>
      <c r="FH109" s="334"/>
      <c r="FI109" s="334"/>
      <c r="FJ109" s="334"/>
      <c r="FK109" s="334"/>
      <c r="FL109" s="334"/>
      <c r="FM109" s="334"/>
      <c r="FN109" s="334"/>
      <c r="FO109" s="334"/>
      <c r="FP109" s="334"/>
      <c r="FQ109" s="334"/>
      <c r="FR109" s="334"/>
      <c r="FS109" s="334"/>
      <c r="FT109" s="334"/>
      <c r="FU109" s="334"/>
      <c r="FV109" s="334"/>
      <c r="FW109" s="334"/>
      <c r="FX109" s="334"/>
      <c r="FY109" s="334"/>
      <c r="FZ109" s="334"/>
      <c r="GA109" s="334"/>
      <c r="GB109" s="334"/>
      <c r="GC109" s="334"/>
      <c r="GD109" s="334"/>
      <c r="GE109" s="334"/>
      <c r="GF109" s="334"/>
      <c r="GG109" s="334"/>
      <c r="GH109" s="334"/>
      <c r="GI109" s="334"/>
      <c r="GJ109" s="334"/>
      <c r="GK109" s="334"/>
      <c r="GL109" s="334"/>
      <c r="GM109" s="334"/>
      <c r="GN109" s="334"/>
      <c r="GO109" s="334"/>
      <c r="GP109" s="334"/>
      <c r="GQ109" s="334"/>
      <c r="GR109" s="334"/>
      <c r="GS109" s="334"/>
      <c r="GT109" s="334"/>
      <c r="GU109" s="334"/>
      <c r="GV109" s="334"/>
      <c r="GW109" s="334"/>
      <c r="GX109" s="334"/>
      <c r="GY109" s="334"/>
      <c r="GZ109" s="334"/>
      <c r="HA109" s="334"/>
      <c r="HB109" s="334"/>
      <c r="HC109" s="334"/>
      <c r="HD109" s="334"/>
      <c r="HE109" s="334"/>
      <c r="HF109" s="334"/>
      <c r="HG109" s="334"/>
      <c r="HH109" s="334"/>
      <c r="HI109" s="334"/>
      <c r="HJ109" s="334"/>
      <c r="HK109" s="334"/>
      <c r="HL109" s="334"/>
      <c r="HM109" s="334"/>
      <c r="HN109" s="334"/>
      <c r="HO109" s="334"/>
      <c r="HP109" s="334"/>
      <c r="HQ109" s="334"/>
      <c r="HR109" s="334"/>
      <c r="HS109" s="334"/>
      <c r="HT109" s="334"/>
      <c r="HU109" s="334"/>
      <c r="HV109" s="334"/>
      <c r="HW109" s="334"/>
      <c r="HX109" s="334"/>
      <c r="HY109" s="334"/>
      <c r="HZ109" s="334"/>
      <c r="IA109" s="334"/>
      <c r="IB109" s="334"/>
      <c r="IC109" s="334"/>
      <c r="ID109" s="334"/>
      <c r="IE109" s="334"/>
      <c r="IF109" s="334"/>
      <c r="IG109" s="334"/>
      <c r="IH109" s="334"/>
      <c r="II109" s="334"/>
      <c r="IJ109" s="334"/>
      <c r="IK109" s="334"/>
      <c r="IL109" s="334"/>
      <c r="IM109" s="334"/>
      <c r="IN109" s="334"/>
      <c r="IO109" s="334"/>
      <c r="IP109" s="334"/>
      <c r="IQ109" s="334"/>
      <c r="IR109" s="334"/>
      <c r="IS109" s="334"/>
      <c r="IT109" s="334"/>
      <c r="IU109" s="334"/>
      <c r="IV109" s="334"/>
      <c r="IW109" s="334"/>
      <c r="IX109" s="334"/>
      <c r="IY109" s="334"/>
      <c r="IZ109" s="334"/>
      <c r="JA109" s="334"/>
      <c r="JB109" s="334"/>
      <c r="JC109" s="334"/>
      <c r="JD109" s="334"/>
    </row>
    <row r="110" spans="1:771" x14ac:dyDescent="0.2">
      <c r="B110" s="334"/>
      <c r="C110" s="334"/>
      <c r="D110" s="334"/>
      <c r="E110" s="334"/>
      <c r="F110" s="334"/>
      <c r="G110" s="334"/>
      <c r="H110" s="334"/>
      <c r="I110" s="334"/>
      <c r="J110" s="334"/>
      <c r="K110" s="334"/>
      <c r="L110" s="334"/>
      <c r="M110" s="334"/>
      <c r="N110" s="334"/>
      <c r="O110" s="334"/>
      <c r="P110" s="334"/>
      <c r="Q110" s="334"/>
      <c r="R110" s="334"/>
      <c r="S110" s="334"/>
      <c r="T110" s="334"/>
      <c r="U110" s="334"/>
      <c r="V110" s="334"/>
      <c r="W110" s="334"/>
      <c r="X110" s="334"/>
      <c r="Y110" s="334"/>
      <c r="Z110" s="334"/>
      <c r="AA110" s="334"/>
      <c r="AB110" s="334"/>
      <c r="AC110" s="334"/>
      <c r="AD110" s="334"/>
      <c r="AE110" s="334"/>
      <c r="AF110" s="334"/>
      <c r="AG110" s="334"/>
      <c r="AH110" s="334"/>
      <c r="AI110" s="334"/>
      <c r="AJ110" s="334"/>
      <c r="AK110" s="334"/>
      <c r="AL110" s="334"/>
      <c r="AM110" s="334"/>
      <c r="AN110" s="334"/>
      <c r="AO110" s="334"/>
      <c r="AP110" s="334"/>
      <c r="AQ110" s="334"/>
      <c r="AR110" s="334"/>
      <c r="AS110" s="334"/>
      <c r="AT110" s="334"/>
      <c r="AU110" s="334"/>
      <c r="AV110" s="334"/>
      <c r="AW110" s="334"/>
      <c r="AX110" s="334"/>
      <c r="AY110" s="334"/>
      <c r="AZ110" s="334"/>
      <c r="BA110" s="334"/>
      <c r="BB110" s="334"/>
      <c r="BC110" s="334"/>
      <c r="BD110" s="334"/>
      <c r="BE110" s="334"/>
      <c r="BF110" s="334"/>
      <c r="BG110" s="334"/>
      <c r="BH110" s="334"/>
      <c r="BI110" s="334"/>
      <c r="BJ110" s="334"/>
      <c r="BK110" s="334"/>
      <c r="BL110" s="334"/>
      <c r="BM110" s="334"/>
      <c r="BN110" s="334"/>
      <c r="BO110" s="334"/>
      <c r="BP110" s="334"/>
      <c r="BQ110" s="334"/>
      <c r="BR110" s="334"/>
      <c r="BS110" s="334"/>
      <c r="BT110" s="334"/>
      <c r="BU110" s="334"/>
      <c r="BV110" s="334"/>
      <c r="BW110" s="334"/>
      <c r="BX110" s="334"/>
      <c r="BY110" s="334"/>
      <c r="BZ110" s="334"/>
      <c r="CA110" s="334"/>
      <c r="CB110" s="334"/>
      <c r="CC110" s="334"/>
      <c r="CD110" s="334"/>
      <c r="CE110" s="334"/>
      <c r="CF110" s="334"/>
      <c r="CG110" s="334"/>
      <c r="CH110" s="334"/>
      <c r="CI110" s="334"/>
      <c r="CJ110" s="334"/>
      <c r="CK110" s="334"/>
      <c r="CL110" s="334"/>
      <c r="CM110" s="334"/>
      <c r="CN110" s="334"/>
      <c r="CO110" s="334"/>
      <c r="CP110" s="334"/>
      <c r="CQ110" s="334"/>
      <c r="CR110" s="334"/>
      <c r="CS110" s="334"/>
      <c r="CT110" s="334"/>
      <c r="CU110" s="334"/>
      <c r="CV110" s="334"/>
      <c r="CW110" s="334"/>
      <c r="CX110" s="334"/>
      <c r="CY110" s="334"/>
      <c r="CZ110" s="334"/>
      <c r="DA110" s="334"/>
      <c r="DB110" s="334"/>
      <c r="DC110" s="334"/>
      <c r="DD110" s="334"/>
      <c r="DE110" s="334"/>
      <c r="DF110" s="334"/>
      <c r="DG110" s="334"/>
      <c r="DH110" s="334"/>
      <c r="DI110" s="334"/>
      <c r="DJ110" s="334"/>
      <c r="DK110" s="334"/>
      <c r="DL110" s="334"/>
      <c r="DM110" s="334"/>
      <c r="DN110" s="334"/>
      <c r="DO110" s="334"/>
      <c r="DP110" s="334"/>
      <c r="DQ110" s="334"/>
      <c r="DR110" s="334"/>
      <c r="DS110" s="334"/>
      <c r="DT110" s="334"/>
      <c r="DU110" s="334"/>
      <c r="DV110" s="334"/>
      <c r="DW110" s="334"/>
      <c r="DX110" s="334"/>
      <c r="DY110" s="334"/>
      <c r="DZ110" s="334"/>
      <c r="EA110" s="334"/>
      <c r="EB110" s="334"/>
      <c r="EC110" s="334"/>
      <c r="ED110" s="334"/>
      <c r="EE110" s="334"/>
      <c r="EF110" s="334"/>
      <c r="EG110" s="334"/>
      <c r="EH110" s="334"/>
      <c r="EI110" s="334"/>
      <c r="EJ110" s="334"/>
      <c r="EK110" s="334"/>
      <c r="EL110" s="334"/>
      <c r="EM110" s="334"/>
      <c r="EN110" s="334"/>
      <c r="EO110" s="334"/>
      <c r="EP110" s="334"/>
      <c r="EQ110" s="334"/>
      <c r="ER110" s="334"/>
      <c r="ES110" s="334"/>
      <c r="ET110" s="334"/>
      <c r="EU110" s="334"/>
      <c r="EV110" s="334"/>
      <c r="EW110" s="334"/>
      <c r="EX110" s="334"/>
      <c r="EY110" s="334"/>
      <c r="EZ110" s="334"/>
      <c r="FA110" s="334"/>
      <c r="FB110" s="334"/>
      <c r="FC110" s="334"/>
      <c r="FD110" s="334"/>
      <c r="FE110" s="334"/>
      <c r="FF110" s="334"/>
      <c r="FG110" s="334"/>
      <c r="FH110" s="334"/>
      <c r="FI110" s="334"/>
      <c r="FJ110" s="334"/>
      <c r="FK110" s="334"/>
      <c r="FL110" s="334"/>
      <c r="FM110" s="334"/>
      <c r="FN110" s="334"/>
      <c r="FO110" s="334"/>
      <c r="FP110" s="334"/>
      <c r="FQ110" s="334"/>
      <c r="FR110" s="334"/>
      <c r="FS110" s="334"/>
      <c r="FT110" s="334"/>
      <c r="FU110" s="334"/>
      <c r="FV110" s="334"/>
      <c r="FW110" s="334"/>
      <c r="FX110" s="334"/>
      <c r="FY110" s="334"/>
      <c r="FZ110" s="334"/>
      <c r="GA110" s="334"/>
      <c r="GB110" s="334"/>
      <c r="GC110" s="334"/>
      <c r="GD110" s="334"/>
      <c r="GE110" s="334"/>
      <c r="GF110" s="334"/>
      <c r="GG110" s="334"/>
      <c r="GH110" s="334"/>
      <c r="GI110" s="334"/>
      <c r="GJ110" s="334"/>
      <c r="GK110" s="334"/>
      <c r="GL110" s="334"/>
      <c r="GM110" s="334"/>
      <c r="GN110" s="334"/>
      <c r="GO110" s="334"/>
      <c r="GP110" s="334"/>
      <c r="GQ110" s="334"/>
      <c r="GR110" s="334"/>
      <c r="GS110" s="334"/>
      <c r="GT110" s="334"/>
      <c r="GU110" s="334"/>
      <c r="GV110" s="334"/>
      <c r="GW110" s="334"/>
      <c r="GX110" s="334"/>
      <c r="GY110" s="334"/>
      <c r="GZ110" s="334"/>
      <c r="HA110" s="334"/>
      <c r="HB110" s="334"/>
      <c r="HC110" s="334"/>
      <c r="HD110" s="334"/>
      <c r="HE110" s="334"/>
      <c r="HF110" s="334"/>
      <c r="HG110" s="334"/>
      <c r="HH110" s="334"/>
      <c r="HI110" s="334"/>
      <c r="HJ110" s="334"/>
      <c r="HK110" s="334"/>
      <c r="HL110" s="334"/>
      <c r="HM110" s="334"/>
      <c r="HN110" s="334"/>
      <c r="HO110" s="334"/>
      <c r="HP110" s="334"/>
      <c r="HQ110" s="334"/>
      <c r="HR110" s="334"/>
      <c r="HS110" s="334"/>
      <c r="HT110" s="334"/>
      <c r="HU110" s="334"/>
      <c r="HV110" s="334"/>
      <c r="HW110" s="334"/>
      <c r="HX110" s="334"/>
      <c r="HY110" s="334"/>
      <c r="HZ110" s="334"/>
      <c r="IA110" s="334"/>
      <c r="IB110" s="334"/>
      <c r="IC110" s="334"/>
      <c r="ID110" s="334"/>
      <c r="IE110" s="334"/>
      <c r="IF110" s="334"/>
      <c r="IG110" s="334"/>
      <c r="IH110" s="334"/>
      <c r="II110" s="334"/>
      <c r="IJ110" s="334"/>
      <c r="IK110" s="334"/>
      <c r="IL110" s="334"/>
      <c r="IM110" s="334"/>
      <c r="IN110" s="334"/>
      <c r="IO110" s="334"/>
      <c r="IP110" s="334"/>
      <c r="IQ110" s="334"/>
      <c r="IR110" s="334"/>
      <c r="IS110" s="334"/>
      <c r="IT110" s="334"/>
      <c r="IU110" s="334"/>
      <c r="IV110" s="334"/>
      <c r="IW110" s="334"/>
      <c r="IX110" s="334"/>
      <c r="IY110" s="334"/>
      <c r="IZ110" s="334"/>
      <c r="JA110" s="334"/>
      <c r="JB110" s="334"/>
      <c r="JC110" s="334"/>
      <c r="JD110" s="334"/>
    </row>
    <row r="111" spans="1:771" x14ac:dyDescent="0.2">
      <c r="B111" s="334"/>
      <c r="C111" s="334"/>
      <c r="D111" s="334"/>
      <c r="E111" s="334"/>
      <c r="F111" s="334"/>
      <c r="G111" s="334"/>
      <c r="H111" s="334"/>
      <c r="I111" s="334"/>
      <c r="J111" s="334"/>
      <c r="K111" s="334"/>
      <c r="L111" s="334"/>
      <c r="M111" s="334"/>
      <c r="N111" s="334"/>
      <c r="O111" s="334"/>
      <c r="P111" s="334"/>
      <c r="Q111" s="334"/>
      <c r="R111" s="334"/>
      <c r="S111" s="334"/>
      <c r="T111" s="334"/>
      <c r="U111" s="334"/>
      <c r="V111" s="334"/>
      <c r="W111" s="334"/>
      <c r="X111" s="334"/>
      <c r="Y111" s="334"/>
      <c r="Z111" s="334"/>
      <c r="AA111" s="334"/>
      <c r="AB111" s="334"/>
      <c r="AC111" s="334"/>
      <c r="AD111" s="334"/>
      <c r="AE111" s="334"/>
      <c r="AF111" s="334"/>
      <c r="AG111" s="334"/>
      <c r="AH111" s="334"/>
      <c r="AI111" s="334"/>
      <c r="AJ111" s="334"/>
      <c r="AK111" s="334"/>
      <c r="AL111" s="334"/>
      <c r="AM111" s="334"/>
      <c r="AN111" s="334"/>
      <c r="AO111" s="334"/>
      <c r="AP111" s="334"/>
      <c r="AQ111" s="334"/>
      <c r="AR111" s="334"/>
      <c r="AS111" s="334"/>
      <c r="AT111" s="334"/>
      <c r="AU111" s="334"/>
      <c r="AV111" s="334"/>
      <c r="AW111" s="334"/>
      <c r="AX111" s="334"/>
      <c r="AY111" s="334"/>
      <c r="AZ111" s="334"/>
      <c r="BA111" s="334"/>
      <c r="BB111" s="334"/>
      <c r="BC111" s="334"/>
      <c r="BD111" s="334"/>
      <c r="BE111" s="334"/>
      <c r="BF111" s="334"/>
      <c r="BG111" s="334"/>
      <c r="BH111" s="334"/>
      <c r="BI111" s="334"/>
      <c r="BJ111" s="334"/>
      <c r="BK111" s="334"/>
      <c r="BL111" s="334"/>
      <c r="BM111" s="334"/>
      <c r="BN111" s="334"/>
      <c r="BO111" s="334"/>
      <c r="BP111" s="334"/>
      <c r="BQ111" s="334"/>
      <c r="BR111" s="334"/>
      <c r="BS111" s="334"/>
      <c r="BT111" s="334"/>
      <c r="BU111" s="334"/>
      <c r="BV111" s="334"/>
      <c r="BW111" s="334"/>
      <c r="BX111" s="334"/>
      <c r="BY111" s="334"/>
      <c r="BZ111" s="334"/>
      <c r="CA111" s="334"/>
      <c r="CB111" s="334"/>
      <c r="CC111" s="334"/>
      <c r="CD111" s="334"/>
      <c r="CE111" s="334"/>
      <c r="CF111" s="334"/>
      <c r="CG111" s="334"/>
      <c r="CH111" s="334"/>
      <c r="CI111" s="334"/>
      <c r="CJ111" s="334"/>
      <c r="CK111" s="334"/>
      <c r="CL111" s="334"/>
      <c r="CM111" s="334"/>
      <c r="CN111" s="334"/>
      <c r="CO111" s="334"/>
      <c r="CP111" s="334"/>
      <c r="CQ111" s="334"/>
      <c r="CR111" s="334"/>
      <c r="CS111" s="334"/>
      <c r="CT111" s="334"/>
      <c r="CU111" s="334"/>
      <c r="CV111" s="334"/>
      <c r="CW111" s="334"/>
      <c r="CX111" s="334"/>
      <c r="CY111" s="334"/>
      <c r="CZ111" s="334"/>
      <c r="DA111" s="334"/>
      <c r="DB111" s="334"/>
      <c r="DC111" s="334"/>
      <c r="DD111" s="334"/>
      <c r="DE111" s="334"/>
      <c r="DF111" s="334"/>
      <c r="DG111" s="334"/>
      <c r="DH111" s="334"/>
      <c r="DI111" s="334"/>
      <c r="DJ111" s="334"/>
      <c r="DK111" s="334"/>
      <c r="DL111" s="334"/>
      <c r="DM111" s="334"/>
      <c r="DN111" s="334"/>
      <c r="DO111" s="334"/>
      <c r="DP111" s="334"/>
      <c r="DQ111" s="334"/>
      <c r="DR111" s="334"/>
      <c r="DS111" s="334"/>
      <c r="DT111" s="334"/>
      <c r="DU111" s="334"/>
      <c r="DV111" s="334"/>
      <c r="DW111" s="334"/>
      <c r="DX111" s="334"/>
      <c r="DY111" s="334"/>
      <c r="DZ111" s="334"/>
      <c r="EA111" s="334"/>
      <c r="EB111" s="334"/>
      <c r="EC111" s="334"/>
      <c r="ED111" s="334"/>
      <c r="EE111" s="334"/>
      <c r="EF111" s="334"/>
      <c r="EG111" s="334"/>
      <c r="EH111" s="334"/>
      <c r="EI111" s="334"/>
      <c r="EJ111" s="334"/>
      <c r="EK111" s="334"/>
      <c r="EL111" s="334"/>
      <c r="EM111" s="334"/>
      <c r="EN111" s="334"/>
      <c r="EO111" s="334"/>
      <c r="EP111" s="334"/>
      <c r="EQ111" s="334"/>
      <c r="ER111" s="334"/>
      <c r="ES111" s="334"/>
      <c r="ET111" s="334"/>
      <c r="EU111" s="334"/>
      <c r="EV111" s="334"/>
      <c r="EW111" s="334"/>
      <c r="EX111" s="334"/>
      <c r="EY111" s="334"/>
      <c r="EZ111" s="334"/>
      <c r="FA111" s="334"/>
      <c r="FB111" s="334"/>
      <c r="FC111" s="334"/>
      <c r="FD111" s="334"/>
      <c r="FE111" s="334"/>
      <c r="FF111" s="334"/>
      <c r="FG111" s="334"/>
      <c r="FH111" s="334"/>
      <c r="FI111" s="334"/>
      <c r="FJ111" s="334"/>
      <c r="FK111" s="334"/>
      <c r="FL111" s="334"/>
      <c r="FM111" s="334"/>
      <c r="FN111" s="334"/>
      <c r="FO111" s="334"/>
      <c r="FP111" s="334"/>
      <c r="FQ111" s="334"/>
      <c r="FR111" s="334"/>
      <c r="FS111" s="334"/>
      <c r="FT111" s="334"/>
      <c r="FU111" s="334"/>
      <c r="FV111" s="334"/>
      <c r="FW111" s="334"/>
      <c r="FX111" s="334"/>
      <c r="FY111" s="334"/>
      <c r="FZ111" s="334"/>
      <c r="GA111" s="334"/>
      <c r="GB111" s="334"/>
      <c r="GC111" s="334"/>
      <c r="GD111" s="334"/>
      <c r="GE111" s="334"/>
      <c r="GF111" s="334"/>
      <c r="GG111" s="334"/>
      <c r="GH111" s="334"/>
      <c r="GI111" s="334"/>
      <c r="GJ111" s="334"/>
      <c r="GK111" s="334"/>
      <c r="GL111" s="334"/>
      <c r="GM111" s="334"/>
      <c r="GN111" s="334"/>
      <c r="GO111" s="334"/>
      <c r="GP111" s="334"/>
      <c r="GQ111" s="334"/>
      <c r="GR111" s="334"/>
      <c r="GS111" s="334"/>
      <c r="GT111" s="334"/>
      <c r="GU111" s="334"/>
      <c r="GV111" s="334"/>
      <c r="GW111" s="334"/>
      <c r="GX111" s="334"/>
      <c r="GY111" s="334"/>
      <c r="GZ111" s="334"/>
      <c r="HA111" s="334"/>
      <c r="HB111" s="334"/>
      <c r="HC111" s="334"/>
      <c r="HD111" s="334"/>
      <c r="HE111" s="334"/>
      <c r="HF111" s="334"/>
      <c r="HG111" s="334"/>
      <c r="HH111" s="334"/>
      <c r="HI111" s="334"/>
      <c r="HJ111" s="334"/>
      <c r="HK111" s="334"/>
      <c r="HL111" s="334"/>
      <c r="HM111" s="334"/>
      <c r="HN111" s="334"/>
      <c r="HO111" s="334"/>
      <c r="HP111" s="334"/>
      <c r="HQ111" s="334"/>
      <c r="HR111" s="334"/>
      <c r="HS111" s="334"/>
      <c r="HT111" s="334"/>
      <c r="HU111" s="334"/>
      <c r="HV111" s="334"/>
      <c r="HW111" s="334"/>
      <c r="HX111" s="334"/>
      <c r="HY111" s="334"/>
      <c r="HZ111" s="334"/>
      <c r="IA111" s="334"/>
      <c r="IB111" s="334"/>
      <c r="IC111" s="334"/>
      <c r="ID111" s="334"/>
      <c r="IE111" s="334"/>
      <c r="IF111" s="334"/>
      <c r="IG111" s="334"/>
      <c r="IH111" s="334"/>
      <c r="II111" s="334"/>
      <c r="IJ111" s="334"/>
      <c r="IK111" s="334"/>
      <c r="IL111" s="334"/>
      <c r="IM111" s="334"/>
      <c r="IN111" s="334"/>
      <c r="IO111" s="334"/>
      <c r="IP111" s="334"/>
      <c r="IQ111" s="334"/>
      <c r="IR111" s="334"/>
      <c r="IS111" s="334"/>
      <c r="IT111" s="334"/>
      <c r="IU111" s="334"/>
      <c r="IV111" s="334"/>
      <c r="IW111" s="334"/>
      <c r="IX111" s="334"/>
      <c r="IY111" s="334"/>
      <c r="IZ111" s="334"/>
      <c r="JA111" s="334"/>
      <c r="JB111" s="334"/>
      <c r="JC111" s="334"/>
      <c r="JD111" s="334"/>
    </row>
    <row r="112" spans="1:771" x14ac:dyDescent="0.2">
      <c r="B112" s="334"/>
      <c r="C112" s="334"/>
      <c r="D112" s="334"/>
      <c r="E112" s="334"/>
      <c r="F112" s="334"/>
      <c r="G112" s="334"/>
      <c r="H112" s="334"/>
      <c r="I112" s="334"/>
      <c r="J112" s="334"/>
      <c r="K112" s="334"/>
      <c r="L112" s="334"/>
      <c r="M112" s="334"/>
      <c r="N112" s="334"/>
      <c r="O112" s="334"/>
      <c r="P112" s="334"/>
      <c r="Q112" s="334"/>
      <c r="R112" s="334"/>
      <c r="S112" s="334"/>
      <c r="T112" s="334"/>
      <c r="U112" s="334"/>
      <c r="V112" s="334"/>
      <c r="W112" s="334"/>
      <c r="X112" s="334"/>
      <c r="Y112" s="334"/>
      <c r="Z112" s="334"/>
      <c r="AA112" s="334"/>
      <c r="AB112" s="334"/>
      <c r="AC112" s="334"/>
      <c r="AD112" s="334"/>
      <c r="AE112" s="334"/>
      <c r="AF112" s="334"/>
      <c r="AG112" s="334"/>
      <c r="AH112" s="334"/>
      <c r="AI112" s="334"/>
      <c r="AJ112" s="334"/>
      <c r="AK112" s="334"/>
      <c r="AL112" s="334"/>
      <c r="AM112" s="334"/>
      <c r="AN112" s="334"/>
      <c r="AO112" s="334"/>
      <c r="AP112" s="334"/>
      <c r="AQ112" s="334"/>
      <c r="AR112" s="334"/>
      <c r="AS112" s="334"/>
      <c r="AT112" s="334"/>
      <c r="AU112" s="334"/>
      <c r="AV112" s="334"/>
      <c r="AW112" s="334"/>
      <c r="AX112" s="334"/>
      <c r="AY112" s="334"/>
      <c r="AZ112" s="334"/>
      <c r="BA112" s="334"/>
      <c r="BB112" s="334"/>
      <c r="BC112" s="334"/>
      <c r="BD112" s="334"/>
      <c r="BE112" s="334"/>
      <c r="BF112" s="334"/>
      <c r="BG112" s="334"/>
      <c r="BH112" s="334"/>
      <c r="BI112" s="334"/>
      <c r="BJ112" s="334"/>
      <c r="BK112" s="334"/>
      <c r="BL112" s="334"/>
      <c r="BM112" s="334"/>
      <c r="BN112" s="334"/>
      <c r="BO112" s="334"/>
      <c r="BP112" s="334"/>
      <c r="BQ112" s="334"/>
      <c r="BR112" s="334"/>
      <c r="BS112" s="334"/>
      <c r="BT112" s="334"/>
      <c r="BU112" s="334"/>
      <c r="BV112" s="334"/>
      <c r="BW112" s="334"/>
      <c r="BX112" s="334"/>
      <c r="BY112" s="334"/>
      <c r="BZ112" s="334"/>
      <c r="CA112" s="334"/>
      <c r="CB112" s="334"/>
      <c r="CC112" s="334"/>
      <c r="CD112" s="334"/>
      <c r="CE112" s="334"/>
      <c r="CF112" s="334"/>
      <c r="CG112" s="334"/>
      <c r="CH112" s="334"/>
      <c r="CI112" s="334"/>
      <c r="CJ112" s="334"/>
      <c r="CK112" s="334"/>
      <c r="CL112" s="334"/>
      <c r="CM112" s="334"/>
      <c r="CN112" s="334"/>
      <c r="CO112" s="334"/>
      <c r="CP112" s="334"/>
      <c r="CQ112" s="334"/>
      <c r="CR112" s="334"/>
      <c r="CS112" s="334"/>
      <c r="CT112" s="334"/>
      <c r="CU112" s="334"/>
      <c r="CV112" s="334"/>
      <c r="CW112" s="334"/>
      <c r="CX112" s="334"/>
      <c r="CY112" s="334"/>
      <c r="CZ112" s="334"/>
      <c r="DA112" s="334"/>
      <c r="DB112" s="334"/>
      <c r="DC112" s="334"/>
      <c r="DD112" s="334"/>
      <c r="DE112" s="334"/>
      <c r="DF112" s="334"/>
      <c r="DG112" s="334"/>
      <c r="DH112" s="334"/>
      <c r="DI112" s="334"/>
      <c r="DJ112" s="334"/>
      <c r="DK112" s="334"/>
      <c r="DL112" s="334"/>
      <c r="DM112" s="334"/>
      <c r="DN112" s="334"/>
      <c r="DO112" s="334"/>
      <c r="DP112" s="334"/>
      <c r="DQ112" s="334"/>
      <c r="DR112" s="334"/>
      <c r="DS112" s="334"/>
      <c r="DT112" s="334"/>
      <c r="DU112" s="334"/>
      <c r="DV112" s="334"/>
      <c r="DW112" s="334"/>
      <c r="DX112" s="334"/>
      <c r="DY112" s="334"/>
      <c r="DZ112" s="334"/>
      <c r="EA112" s="334"/>
      <c r="EB112" s="334"/>
      <c r="EC112" s="334"/>
      <c r="ED112" s="334"/>
      <c r="EE112" s="334"/>
      <c r="EF112" s="334"/>
      <c r="EG112" s="334"/>
      <c r="EH112" s="334"/>
      <c r="EI112" s="334"/>
      <c r="EJ112" s="334"/>
      <c r="EK112" s="334"/>
      <c r="EL112" s="334"/>
      <c r="EM112" s="334"/>
      <c r="EN112" s="334"/>
      <c r="EO112" s="334"/>
      <c r="EP112" s="334"/>
      <c r="EQ112" s="334"/>
      <c r="ER112" s="334"/>
      <c r="ES112" s="334"/>
      <c r="ET112" s="334"/>
      <c r="EU112" s="334"/>
      <c r="EV112" s="334"/>
      <c r="EW112" s="334"/>
      <c r="EX112" s="334"/>
      <c r="EY112" s="334"/>
      <c r="EZ112" s="334"/>
      <c r="FA112" s="334"/>
      <c r="FB112" s="334"/>
      <c r="FC112" s="334"/>
      <c r="FD112" s="334"/>
      <c r="FE112" s="334"/>
      <c r="FF112" s="334"/>
      <c r="FG112" s="334"/>
      <c r="FH112" s="334"/>
      <c r="FI112" s="334"/>
      <c r="FJ112" s="334"/>
      <c r="FK112" s="334"/>
      <c r="FL112" s="334"/>
      <c r="FM112" s="334"/>
      <c r="FN112" s="334"/>
      <c r="FO112" s="334"/>
      <c r="FP112" s="334"/>
      <c r="FQ112" s="334"/>
      <c r="FR112" s="334"/>
      <c r="FS112" s="334"/>
      <c r="FT112" s="334"/>
      <c r="FU112" s="334"/>
      <c r="FV112" s="334"/>
      <c r="FW112" s="334"/>
      <c r="FX112" s="334"/>
      <c r="FY112" s="334"/>
      <c r="FZ112" s="334"/>
      <c r="GA112" s="334"/>
      <c r="GB112" s="334"/>
      <c r="GC112" s="334"/>
      <c r="GD112" s="334"/>
      <c r="GE112" s="334"/>
      <c r="GF112" s="334"/>
      <c r="GG112" s="334"/>
      <c r="GH112" s="334"/>
      <c r="GI112" s="334"/>
      <c r="GJ112" s="334"/>
      <c r="GK112" s="334"/>
      <c r="GL112" s="334"/>
      <c r="GM112" s="334"/>
      <c r="GN112" s="334"/>
      <c r="GO112" s="334"/>
      <c r="GP112" s="334"/>
      <c r="GQ112" s="334"/>
      <c r="GR112" s="334"/>
      <c r="GS112" s="334"/>
      <c r="GT112" s="334"/>
      <c r="GU112" s="334"/>
      <c r="GV112" s="334"/>
      <c r="GW112" s="334"/>
      <c r="GX112" s="334"/>
      <c r="GY112" s="334"/>
      <c r="GZ112" s="334"/>
      <c r="HA112" s="334"/>
      <c r="HB112" s="334"/>
      <c r="HC112" s="334"/>
      <c r="HD112" s="334"/>
      <c r="HE112" s="334"/>
      <c r="HF112" s="334"/>
      <c r="HG112" s="334"/>
      <c r="HH112" s="334"/>
      <c r="HI112" s="334"/>
      <c r="HJ112" s="334"/>
      <c r="HK112" s="334"/>
      <c r="HL112" s="334"/>
      <c r="HM112" s="334"/>
      <c r="HN112" s="334"/>
      <c r="HO112" s="334"/>
      <c r="HP112" s="334"/>
      <c r="HQ112" s="334"/>
      <c r="HR112" s="334"/>
      <c r="HS112" s="334"/>
      <c r="HT112" s="334"/>
      <c r="HU112" s="334"/>
      <c r="HV112" s="334"/>
      <c r="HW112" s="334"/>
      <c r="HX112" s="334"/>
      <c r="HY112" s="334"/>
      <c r="HZ112" s="334"/>
      <c r="IA112" s="334"/>
      <c r="IB112" s="334"/>
      <c r="IC112" s="334"/>
      <c r="ID112" s="334"/>
      <c r="IE112" s="334"/>
      <c r="IF112" s="334"/>
      <c r="IG112" s="334"/>
      <c r="IH112" s="334"/>
      <c r="II112" s="334"/>
      <c r="IJ112" s="334"/>
      <c r="IK112" s="334"/>
      <c r="IL112" s="334"/>
      <c r="IM112" s="334"/>
      <c r="IN112" s="334"/>
      <c r="IO112" s="334"/>
      <c r="IP112" s="334"/>
      <c r="IQ112" s="334"/>
      <c r="IR112" s="334"/>
      <c r="IS112" s="334"/>
      <c r="IT112" s="334"/>
      <c r="IU112" s="334"/>
      <c r="IV112" s="334"/>
      <c r="IW112" s="334"/>
      <c r="IX112" s="334"/>
      <c r="IY112" s="334"/>
      <c r="IZ112" s="334"/>
      <c r="JA112" s="334"/>
      <c r="JB112" s="334"/>
      <c r="JC112" s="334"/>
      <c r="JD112" s="334"/>
    </row>
    <row r="113" spans="2:264" x14ac:dyDescent="0.2">
      <c r="B113" s="334"/>
      <c r="C113" s="334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4"/>
      <c r="T113" s="334"/>
      <c r="U113" s="334"/>
      <c r="V113" s="334"/>
      <c r="W113" s="334"/>
      <c r="X113" s="334"/>
      <c r="Y113" s="334"/>
      <c r="Z113" s="334"/>
      <c r="AA113" s="334"/>
      <c r="AB113" s="334"/>
      <c r="AC113" s="334"/>
      <c r="AD113" s="334"/>
      <c r="AE113" s="334"/>
      <c r="AF113" s="334"/>
      <c r="AG113" s="334"/>
      <c r="AH113" s="334"/>
      <c r="AI113" s="334"/>
      <c r="AJ113" s="334"/>
      <c r="AK113" s="334"/>
      <c r="AL113" s="334"/>
      <c r="AM113" s="334"/>
      <c r="AN113" s="334"/>
      <c r="AO113" s="334"/>
      <c r="AP113" s="334"/>
      <c r="AQ113" s="334"/>
      <c r="AR113" s="334"/>
      <c r="AS113" s="334"/>
      <c r="AT113" s="334"/>
      <c r="AU113" s="334"/>
      <c r="AV113" s="334"/>
      <c r="AW113" s="334"/>
      <c r="AX113" s="334"/>
      <c r="AY113" s="334"/>
      <c r="AZ113" s="334"/>
      <c r="BA113" s="334"/>
      <c r="BB113" s="334"/>
      <c r="BC113" s="334"/>
      <c r="BD113" s="334"/>
      <c r="BE113" s="334"/>
      <c r="BF113" s="334"/>
      <c r="BG113" s="334"/>
      <c r="BH113" s="334"/>
      <c r="BI113" s="334"/>
      <c r="BJ113" s="334"/>
      <c r="BK113" s="334"/>
      <c r="BL113" s="334"/>
      <c r="BM113" s="334"/>
      <c r="BN113" s="334"/>
      <c r="BO113" s="334"/>
      <c r="BP113" s="334"/>
      <c r="BQ113" s="334"/>
      <c r="BR113" s="334"/>
      <c r="BS113" s="334"/>
      <c r="BT113" s="334"/>
      <c r="BU113" s="334"/>
      <c r="BV113" s="334"/>
      <c r="BW113" s="334"/>
      <c r="BX113" s="334"/>
      <c r="BY113" s="334"/>
      <c r="BZ113" s="334"/>
      <c r="CA113" s="334"/>
      <c r="CB113" s="334"/>
      <c r="CC113" s="334"/>
      <c r="CD113" s="334"/>
      <c r="CE113" s="334"/>
      <c r="CF113" s="334"/>
      <c r="CG113" s="334"/>
      <c r="CH113" s="334"/>
      <c r="CI113" s="334"/>
      <c r="CJ113" s="334"/>
      <c r="CK113" s="334"/>
      <c r="CL113" s="334"/>
      <c r="CM113" s="334"/>
      <c r="CN113" s="334"/>
      <c r="CO113" s="334"/>
      <c r="CP113" s="334"/>
      <c r="CQ113" s="334"/>
      <c r="CR113" s="334"/>
      <c r="CS113" s="334"/>
      <c r="CT113" s="334"/>
      <c r="CU113" s="334"/>
      <c r="CV113" s="334"/>
      <c r="CW113" s="334"/>
      <c r="CX113" s="334"/>
      <c r="CY113" s="334"/>
      <c r="CZ113" s="334"/>
      <c r="DA113" s="334"/>
      <c r="DB113" s="334"/>
      <c r="DC113" s="334"/>
      <c r="DD113" s="334"/>
      <c r="DE113" s="334"/>
      <c r="DF113" s="334"/>
      <c r="DG113" s="334"/>
      <c r="DH113" s="334"/>
      <c r="DI113" s="334"/>
      <c r="DJ113" s="334"/>
      <c r="DK113" s="334"/>
      <c r="DL113" s="334"/>
      <c r="DM113" s="334"/>
      <c r="DN113" s="334"/>
      <c r="DO113" s="334"/>
      <c r="DP113" s="334"/>
      <c r="DQ113" s="334"/>
      <c r="DR113" s="334"/>
      <c r="DS113" s="334"/>
      <c r="DT113" s="334"/>
      <c r="DU113" s="334"/>
      <c r="DV113" s="334"/>
      <c r="DW113" s="334"/>
      <c r="DX113" s="334"/>
      <c r="DY113" s="334"/>
      <c r="DZ113" s="334"/>
      <c r="EA113" s="334"/>
      <c r="EB113" s="334"/>
      <c r="EC113" s="334"/>
      <c r="ED113" s="334"/>
      <c r="EE113" s="334"/>
      <c r="EF113" s="334"/>
      <c r="EG113" s="334"/>
      <c r="EH113" s="334"/>
      <c r="EI113" s="334"/>
      <c r="EJ113" s="334"/>
      <c r="EK113" s="334"/>
      <c r="EL113" s="334"/>
      <c r="EM113" s="334"/>
      <c r="EN113" s="334"/>
      <c r="EO113" s="334"/>
      <c r="EP113" s="334"/>
      <c r="EQ113" s="334"/>
      <c r="ER113" s="334"/>
      <c r="ES113" s="334"/>
      <c r="ET113" s="334"/>
      <c r="EU113" s="334"/>
      <c r="EV113" s="334"/>
      <c r="EW113" s="334"/>
      <c r="EX113" s="334"/>
      <c r="EY113" s="334"/>
      <c r="EZ113" s="334"/>
      <c r="FA113" s="334"/>
      <c r="FB113" s="334"/>
      <c r="FC113" s="334"/>
      <c r="FD113" s="334"/>
      <c r="FE113" s="334"/>
      <c r="FF113" s="334"/>
      <c r="FG113" s="334"/>
      <c r="FH113" s="334"/>
      <c r="FI113" s="334"/>
      <c r="FJ113" s="334"/>
      <c r="FK113" s="334"/>
      <c r="FL113" s="334"/>
      <c r="FM113" s="334"/>
      <c r="FN113" s="334"/>
      <c r="FO113" s="334"/>
      <c r="FP113" s="334"/>
      <c r="FQ113" s="334"/>
      <c r="FR113" s="334"/>
      <c r="FS113" s="334"/>
      <c r="FT113" s="334"/>
      <c r="FU113" s="334"/>
      <c r="FV113" s="334"/>
      <c r="FW113" s="334"/>
      <c r="FX113" s="334"/>
      <c r="FY113" s="334"/>
      <c r="FZ113" s="334"/>
      <c r="GA113" s="334"/>
      <c r="GB113" s="334"/>
      <c r="GC113" s="334"/>
      <c r="GD113" s="334"/>
      <c r="GE113" s="334"/>
      <c r="GF113" s="334"/>
      <c r="GG113" s="334"/>
      <c r="GH113" s="334"/>
      <c r="GI113" s="334"/>
      <c r="GJ113" s="334"/>
      <c r="GK113" s="334"/>
      <c r="GL113" s="334"/>
      <c r="GM113" s="334"/>
      <c r="GN113" s="334"/>
      <c r="GO113" s="334"/>
      <c r="GP113" s="334"/>
      <c r="GQ113" s="334"/>
      <c r="GR113" s="334"/>
      <c r="GS113" s="334"/>
      <c r="GT113" s="334"/>
      <c r="GU113" s="334"/>
      <c r="GV113" s="334"/>
      <c r="GW113" s="334"/>
      <c r="GX113" s="334"/>
      <c r="GY113" s="334"/>
      <c r="GZ113" s="334"/>
      <c r="HA113" s="334"/>
      <c r="HB113" s="334"/>
      <c r="HC113" s="334"/>
      <c r="HD113" s="334"/>
      <c r="HE113" s="334"/>
      <c r="HF113" s="334"/>
      <c r="HG113" s="334"/>
      <c r="HH113" s="334"/>
      <c r="HI113" s="334"/>
      <c r="HJ113" s="334"/>
      <c r="HK113" s="334"/>
      <c r="HL113" s="334"/>
      <c r="HM113" s="334"/>
      <c r="HN113" s="334"/>
      <c r="HO113" s="334"/>
      <c r="HP113" s="334"/>
      <c r="HQ113" s="334"/>
      <c r="HR113" s="334"/>
      <c r="HS113" s="334"/>
      <c r="HT113" s="334"/>
      <c r="HU113" s="334"/>
      <c r="HV113" s="334"/>
      <c r="HW113" s="334"/>
      <c r="HX113" s="334"/>
      <c r="HY113" s="334"/>
      <c r="HZ113" s="334"/>
      <c r="IA113" s="334"/>
      <c r="IB113" s="334"/>
      <c r="IC113" s="334"/>
      <c r="ID113" s="334"/>
      <c r="IE113" s="334"/>
      <c r="IF113" s="334"/>
      <c r="IG113" s="334"/>
      <c r="IH113" s="334"/>
      <c r="II113" s="334"/>
      <c r="IJ113" s="334"/>
      <c r="IK113" s="334"/>
      <c r="IL113" s="334"/>
      <c r="IM113" s="334"/>
      <c r="IN113" s="334"/>
      <c r="IO113" s="334"/>
      <c r="IP113" s="334"/>
      <c r="IQ113" s="334"/>
      <c r="IR113" s="334"/>
      <c r="IS113" s="334"/>
      <c r="IT113" s="334"/>
      <c r="IU113" s="334"/>
      <c r="IV113" s="334"/>
      <c r="IW113" s="334"/>
      <c r="IX113" s="334"/>
      <c r="IY113" s="334"/>
      <c r="IZ113" s="334"/>
      <c r="JA113" s="334"/>
      <c r="JB113" s="334"/>
      <c r="JC113" s="334"/>
      <c r="JD113" s="334"/>
    </row>
    <row r="114" spans="2:264" x14ac:dyDescent="0.2">
      <c r="B114" s="334"/>
      <c r="C114" s="334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4"/>
      <c r="T114" s="334"/>
      <c r="U114" s="334"/>
      <c r="V114" s="334"/>
      <c r="W114" s="334"/>
      <c r="X114" s="334"/>
      <c r="Y114" s="334"/>
      <c r="Z114" s="334"/>
      <c r="AA114" s="334"/>
      <c r="AB114" s="334"/>
      <c r="AC114" s="334"/>
      <c r="AD114" s="334"/>
      <c r="AE114" s="334"/>
      <c r="AF114" s="334"/>
      <c r="AG114" s="334"/>
      <c r="AH114" s="334"/>
      <c r="AI114" s="334"/>
      <c r="AJ114" s="334"/>
      <c r="AK114" s="334"/>
      <c r="AL114" s="334"/>
      <c r="AM114" s="334"/>
      <c r="AN114" s="334"/>
      <c r="AO114" s="334"/>
      <c r="AP114" s="334"/>
      <c r="AQ114" s="334"/>
      <c r="AR114" s="334"/>
      <c r="AS114" s="334"/>
      <c r="AT114" s="334"/>
      <c r="AU114" s="334"/>
      <c r="AV114" s="334"/>
      <c r="AW114" s="334"/>
      <c r="AX114" s="334"/>
      <c r="AY114" s="334"/>
      <c r="AZ114" s="334"/>
      <c r="BA114" s="334"/>
      <c r="BB114" s="334"/>
      <c r="BC114" s="334"/>
      <c r="BD114" s="334"/>
      <c r="BE114" s="334"/>
      <c r="BF114" s="334"/>
      <c r="BG114" s="334"/>
      <c r="BH114" s="334"/>
      <c r="BI114" s="334"/>
      <c r="BJ114" s="334"/>
      <c r="BK114" s="334"/>
      <c r="BL114" s="334"/>
      <c r="BM114" s="334"/>
      <c r="BN114" s="334"/>
      <c r="BO114" s="334"/>
      <c r="BP114" s="334"/>
      <c r="BQ114" s="334"/>
      <c r="BR114" s="334"/>
      <c r="BS114" s="334"/>
      <c r="BT114" s="334"/>
      <c r="BU114" s="334"/>
      <c r="BV114" s="334"/>
      <c r="BW114" s="334"/>
      <c r="BX114" s="334"/>
      <c r="BY114" s="334"/>
      <c r="BZ114" s="334"/>
      <c r="CA114" s="334"/>
      <c r="CB114" s="334"/>
      <c r="CC114" s="334"/>
      <c r="CD114" s="334"/>
      <c r="CE114" s="334"/>
      <c r="CF114" s="334"/>
      <c r="CG114" s="334"/>
      <c r="CH114" s="334"/>
      <c r="CI114" s="334"/>
      <c r="CJ114" s="334"/>
      <c r="CK114" s="334"/>
      <c r="CL114" s="334"/>
      <c r="CM114" s="334"/>
      <c r="CN114" s="334"/>
      <c r="CO114" s="334"/>
      <c r="CP114" s="334"/>
      <c r="CQ114" s="334"/>
      <c r="CR114" s="334"/>
      <c r="CS114" s="334"/>
      <c r="CT114" s="334"/>
      <c r="CU114" s="334"/>
      <c r="CV114" s="334"/>
      <c r="CW114" s="334"/>
      <c r="CX114" s="334"/>
      <c r="CY114" s="334"/>
      <c r="CZ114" s="334"/>
      <c r="DA114" s="334"/>
      <c r="DB114" s="334"/>
      <c r="DC114" s="334"/>
      <c r="DD114" s="334"/>
      <c r="DE114" s="334"/>
      <c r="DF114" s="334"/>
      <c r="DG114" s="334"/>
      <c r="DH114" s="334"/>
      <c r="DI114" s="334"/>
      <c r="DJ114" s="334"/>
      <c r="DK114" s="334"/>
      <c r="DL114" s="334"/>
      <c r="DM114" s="334"/>
      <c r="DN114" s="334"/>
      <c r="DO114" s="334"/>
      <c r="DP114" s="334"/>
      <c r="DQ114" s="334"/>
      <c r="DR114" s="334"/>
      <c r="DS114" s="334"/>
      <c r="DT114" s="334"/>
      <c r="DU114" s="334"/>
      <c r="DV114" s="334"/>
      <c r="DW114" s="334"/>
      <c r="DX114" s="334"/>
      <c r="DY114" s="334"/>
      <c r="DZ114" s="334"/>
      <c r="EA114" s="334"/>
      <c r="EB114" s="334"/>
      <c r="EC114" s="334"/>
      <c r="ED114" s="334"/>
      <c r="EE114" s="334"/>
      <c r="EF114" s="334"/>
      <c r="EG114" s="334"/>
      <c r="EH114" s="334"/>
      <c r="EI114" s="334"/>
      <c r="EJ114" s="334"/>
      <c r="EK114" s="334"/>
      <c r="EL114" s="334"/>
      <c r="EM114" s="334"/>
      <c r="EN114" s="334"/>
      <c r="EO114" s="334"/>
      <c r="EP114" s="334"/>
      <c r="EQ114" s="334"/>
      <c r="ER114" s="334"/>
      <c r="ES114" s="334"/>
      <c r="ET114" s="334"/>
      <c r="EU114" s="334"/>
      <c r="EV114" s="334"/>
      <c r="EW114" s="334"/>
      <c r="EX114" s="334"/>
      <c r="EY114" s="334"/>
      <c r="EZ114" s="334"/>
      <c r="FA114" s="334"/>
      <c r="FB114" s="334"/>
      <c r="FC114" s="334"/>
      <c r="FD114" s="334"/>
      <c r="FE114" s="334"/>
      <c r="FF114" s="334"/>
      <c r="FG114" s="334"/>
      <c r="FH114" s="334"/>
      <c r="FI114" s="334"/>
      <c r="FJ114" s="334"/>
      <c r="FK114" s="334"/>
      <c r="FL114" s="334"/>
      <c r="FM114" s="334"/>
      <c r="FN114" s="334"/>
      <c r="FO114" s="334"/>
      <c r="FP114" s="334"/>
      <c r="FQ114" s="334"/>
      <c r="FR114" s="334"/>
      <c r="FS114" s="334"/>
      <c r="FT114" s="334"/>
      <c r="FU114" s="334"/>
      <c r="FV114" s="334"/>
      <c r="FW114" s="334"/>
      <c r="FX114" s="334"/>
      <c r="FY114" s="334"/>
      <c r="FZ114" s="334"/>
      <c r="GA114" s="334"/>
      <c r="GB114" s="334"/>
      <c r="GC114" s="334"/>
      <c r="GD114" s="334"/>
      <c r="GE114" s="334"/>
      <c r="GF114" s="334"/>
      <c r="GG114" s="334"/>
      <c r="GH114" s="334"/>
      <c r="GI114" s="334"/>
      <c r="GJ114" s="334"/>
      <c r="GK114" s="334"/>
      <c r="GL114" s="334"/>
      <c r="GM114" s="334"/>
      <c r="GN114" s="334"/>
      <c r="GO114" s="334"/>
      <c r="GP114" s="334"/>
      <c r="GQ114" s="334"/>
      <c r="GR114" s="334"/>
      <c r="GS114" s="334"/>
      <c r="GT114" s="334"/>
      <c r="GU114" s="334"/>
      <c r="GV114" s="334"/>
      <c r="GW114" s="334"/>
      <c r="GX114" s="334"/>
      <c r="GY114" s="334"/>
      <c r="GZ114" s="334"/>
      <c r="HA114" s="334"/>
      <c r="HB114" s="334"/>
      <c r="HC114" s="334"/>
      <c r="HD114" s="334"/>
      <c r="HE114" s="334"/>
      <c r="HF114" s="334"/>
      <c r="HG114" s="334"/>
      <c r="HH114" s="334"/>
      <c r="HI114" s="334"/>
      <c r="HJ114" s="334"/>
      <c r="HK114" s="334"/>
      <c r="HL114" s="334"/>
      <c r="HM114" s="334"/>
      <c r="HN114" s="334"/>
      <c r="HO114" s="334"/>
      <c r="HP114" s="334"/>
      <c r="HQ114" s="334"/>
      <c r="HR114" s="334"/>
      <c r="HS114" s="334"/>
      <c r="HT114" s="334"/>
      <c r="HU114" s="334"/>
      <c r="HV114" s="334"/>
      <c r="HW114" s="334"/>
      <c r="HX114" s="334"/>
      <c r="HY114" s="334"/>
      <c r="HZ114" s="334"/>
      <c r="IA114" s="334"/>
      <c r="IB114" s="334"/>
      <c r="IC114" s="334"/>
      <c r="ID114" s="334"/>
      <c r="IE114" s="334"/>
      <c r="IF114" s="334"/>
      <c r="IG114" s="334"/>
      <c r="IH114" s="334"/>
      <c r="II114" s="334"/>
      <c r="IJ114" s="334"/>
      <c r="IK114" s="334"/>
      <c r="IL114" s="334"/>
      <c r="IM114" s="334"/>
      <c r="IN114" s="334"/>
      <c r="IO114" s="334"/>
      <c r="IP114" s="334"/>
      <c r="IQ114" s="334"/>
      <c r="IR114" s="334"/>
      <c r="IS114" s="334"/>
      <c r="IT114" s="334"/>
      <c r="IU114" s="334"/>
      <c r="IV114" s="334"/>
      <c r="IW114" s="334"/>
      <c r="IX114" s="334"/>
      <c r="IY114" s="334"/>
      <c r="IZ114" s="334"/>
      <c r="JA114" s="334"/>
      <c r="JB114" s="334"/>
      <c r="JC114" s="334"/>
      <c r="JD114" s="334"/>
    </row>
    <row r="115" spans="2:264" x14ac:dyDescent="0.2">
      <c r="B115" s="334"/>
      <c r="C115" s="334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4"/>
      <c r="T115" s="334"/>
      <c r="U115" s="334"/>
      <c r="V115" s="334"/>
      <c r="W115" s="334"/>
      <c r="X115" s="334"/>
      <c r="Y115" s="334"/>
      <c r="Z115" s="334"/>
      <c r="AA115" s="334"/>
      <c r="AB115" s="334"/>
      <c r="AC115" s="334"/>
      <c r="AD115" s="334"/>
      <c r="AE115" s="334"/>
      <c r="AF115" s="334"/>
      <c r="AG115" s="334"/>
      <c r="AH115" s="334"/>
      <c r="AI115" s="334"/>
      <c r="AJ115" s="334"/>
      <c r="AK115" s="334"/>
      <c r="AL115" s="334"/>
      <c r="AM115" s="334"/>
      <c r="AN115" s="334"/>
      <c r="AO115" s="334"/>
      <c r="AP115" s="334"/>
      <c r="AQ115" s="334"/>
      <c r="AR115" s="334"/>
      <c r="AS115" s="334"/>
      <c r="AT115" s="334"/>
      <c r="AU115" s="334"/>
      <c r="AV115" s="334"/>
      <c r="AW115" s="334"/>
      <c r="AX115" s="334"/>
      <c r="AY115" s="334"/>
      <c r="AZ115" s="334"/>
      <c r="BA115" s="334"/>
      <c r="BB115" s="334"/>
      <c r="BC115" s="334"/>
      <c r="BD115" s="334"/>
      <c r="BE115" s="334"/>
      <c r="BF115" s="334"/>
      <c r="BG115" s="334"/>
      <c r="BH115" s="334"/>
      <c r="BI115" s="334"/>
      <c r="BJ115" s="334"/>
      <c r="BK115" s="334"/>
      <c r="BL115" s="334"/>
      <c r="BM115" s="334"/>
      <c r="BN115" s="334"/>
      <c r="BO115" s="334"/>
      <c r="BP115" s="334"/>
      <c r="BQ115" s="334"/>
      <c r="BR115" s="334"/>
      <c r="BS115" s="334"/>
      <c r="BT115" s="334"/>
      <c r="BU115" s="334"/>
      <c r="BV115" s="334"/>
      <c r="BW115" s="334"/>
      <c r="BX115" s="334"/>
      <c r="BY115" s="334"/>
      <c r="BZ115" s="334"/>
      <c r="CA115" s="334"/>
      <c r="CB115" s="334"/>
      <c r="CC115" s="334"/>
      <c r="CD115" s="334"/>
      <c r="CE115" s="334"/>
      <c r="CF115" s="334"/>
      <c r="CG115" s="334"/>
      <c r="CH115" s="334"/>
      <c r="CI115" s="334"/>
      <c r="CJ115" s="334"/>
      <c r="CK115" s="334"/>
      <c r="CL115" s="334"/>
      <c r="CM115" s="334"/>
      <c r="CN115" s="334"/>
      <c r="CO115" s="334"/>
      <c r="CP115" s="334"/>
      <c r="CQ115" s="334"/>
      <c r="CR115" s="334"/>
      <c r="CS115" s="334"/>
      <c r="CT115" s="334"/>
      <c r="CU115" s="334"/>
      <c r="CV115" s="334"/>
      <c r="CW115" s="334"/>
      <c r="CX115" s="334"/>
      <c r="CY115" s="334"/>
      <c r="CZ115" s="334"/>
      <c r="DA115" s="334"/>
      <c r="DB115" s="334"/>
      <c r="DC115" s="334"/>
      <c r="DD115" s="334"/>
      <c r="DE115" s="334"/>
      <c r="DF115" s="334"/>
      <c r="DG115" s="334"/>
      <c r="DH115" s="334"/>
      <c r="DI115" s="334"/>
      <c r="DJ115" s="334"/>
      <c r="DK115" s="334"/>
      <c r="DL115" s="334"/>
      <c r="DM115" s="334"/>
      <c r="DN115" s="334"/>
      <c r="DO115" s="334"/>
      <c r="DP115" s="334"/>
      <c r="DQ115" s="334"/>
      <c r="DR115" s="334"/>
      <c r="DS115" s="334"/>
      <c r="DT115" s="334"/>
      <c r="DU115" s="334"/>
      <c r="DV115" s="334"/>
      <c r="DW115" s="334"/>
      <c r="DX115" s="334"/>
      <c r="DY115" s="334"/>
      <c r="DZ115" s="334"/>
      <c r="EA115" s="334"/>
      <c r="EB115" s="334"/>
      <c r="EC115" s="334"/>
      <c r="ED115" s="334"/>
      <c r="EE115" s="334"/>
      <c r="EF115" s="334"/>
      <c r="EG115" s="334"/>
      <c r="EH115" s="334"/>
      <c r="EI115" s="334"/>
      <c r="EJ115" s="334"/>
      <c r="EK115" s="334"/>
      <c r="EL115" s="334"/>
      <c r="EM115" s="334"/>
      <c r="EN115" s="334"/>
      <c r="EO115" s="334"/>
      <c r="EP115" s="334"/>
      <c r="EQ115" s="334"/>
      <c r="ER115" s="334"/>
      <c r="ES115" s="334"/>
      <c r="ET115" s="334"/>
      <c r="EU115" s="334"/>
      <c r="EV115" s="334"/>
      <c r="EW115" s="334"/>
      <c r="EX115" s="334"/>
      <c r="EY115" s="334"/>
      <c r="EZ115" s="334"/>
      <c r="FA115" s="334"/>
      <c r="FB115" s="334"/>
      <c r="FC115" s="334"/>
      <c r="FD115" s="334"/>
      <c r="FE115" s="334"/>
      <c r="FF115" s="334"/>
      <c r="FG115" s="334"/>
      <c r="FH115" s="334"/>
      <c r="FI115" s="334"/>
      <c r="FJ115" s="334"/>
      <c r="FK115" s="334"/>
      <c r="FL115" s="334"/>
      <c r="FM115" s="334"/>
      <c r="FN115" s="334"/>
      <c r="FO115" s="334"/>
      <c r="FP115" s="334"/>
      <c r="FQ115" s="334"/>
      <c r="FR115" s="334"/>
      <c r="FS115" s="334"/>
      <c r="FT115" s="334"/>
      <c r="FU115" s="334"/>
      <c r="FV115" s="334"/>
      <c r="FW115" s="334"/>
      <c r="FX115" s="334"/>
      <c r="FY115" s="334"/>
      <c r="FZ115" s="334"/>
      <c r="GA115" s="334"/>
      <c r="GB115" s="334"/>
      <c r="GC115" s="334"/>
      <c r="GD115" s="334"/>
      <c r="GE115" s="334"/>
      <c r="GF115" s="334"/>
      <c r="GG115" s="334"/>
      <c r="GH115" s="334"/>
      <c r="GI115" s="334"/>
      <c r="GJ115" s="334"/>
      <c r="GK115" s="334"/>
      <c r="GL115" s="334"/>
      <c r="GM115" s="334"/>
      <c r="GN115" s="334"/>
      <c r="GO115" s="334"/>
      <c r="GP115" s="334"/>
      <c r="GQ115" s="334"/>
      <c r="GR115" s="334"/>
      <c r="GS115" s="334"/>
      <c r="GT115" s="334"/>
      <c r="GU115" s="334"/>
      <c r="GV115" s="334"/>
      <c r="GW115" s="334"/>
      <c r="GX115" s="334"/>
      <c r="GY115" s="334"/>
      <c r="GZ115" s="334"/>
      <c r="HA115" s="334"/>
      <c r="HB115" s="334"/>
      <c r="HC115" s="334"/>
      <c r="HD115" s="334"/>
      <c r="HE115" s="334"/>
      <c r="HF115" s="334"/>
      <c r="HG115" s="334"/>
      <c r="HH115" s="334"/>
      <c r="HI115" s="334"/>
      <c r="HJ115" s="334"/>
      <c r="HK115" s="334"/>
      <c r="HL115" s="334"/>
      <c r="HM115" s="334"/>
      <c r="HN115" s="334"/>
      <c r="HO115" s="334"/>
      <c r="HP115" s="334"/>
      <c r="HQ115" s="334"/>
      <c r="HR115" s="334"/>
      <c r="HS115" s="334"/>
      <c r="HT115" s="334"/>
      <c r="HU115" s="334"/>
      <c r="HV115" s="334"/>
      <c r="HW115" s="334"/>
      <c r="HX115" s="334"/>
      <c r="HY115" s="334"/>
      <c r="HZ115" s="334"/>
      <c r="IA115" s="334"/>
      <c r="IB115" s="334"/>
      <c r="IC115" s="334"/>
      <c r="ID115" s="334"/>
      <c r="IE115" s="334"/>
      <c r="IF115" s="334"/>
      <c r="IG115" s="334"/>
      <c r="IH115" s="334"/>
      <c r="II115" s="334"/>
      <c r="IJ115" s="334"/>
      <c r="IK115" s="334"/>
      <c r="IL115" s="334"/>
      <c r="IM115" s="334"/>
      <c r="IN115" s="334"/>
      <c r="IO115" s="334"/>
      <c r="IP115" s="334"/>
      <c r="IQ115" s="334"/>
      <c r="IR115" s="334"/>
      <c r="IS115" s="334"/>
      <c r="IT115" s="334"/>
      <c r="IU115" s="334"/>
      <c r="IV115" s="334"/>
      <c r="IW115" s="334"/>
      <c r="IX115" s="334"/>
      <c r="IY115" s="334"/>
      <c r="IZ115" s="334"/>
      <c r="JA115" s="334"/>
      <c r="JB115" s="334"/>
      <c r="JC115" s="334"/>
      <c r="JD115" s="334"/>
    </row>
    <row r="116" spans="2:264" x14ac:dyDescent="0.2">
      <c r="B116" s="334"/>
      <c r="C116" s="334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4"/>
      <c r="T116" s="334"/>
      <c r="U116" s="334"/>
      <c r="V116" s="334"/>
      <c r="W116" s="334"/>
      <c r="X116" s="334"/>
      <c r="Y116" s="334"/>
      <c r="Z116" s="334"/>
      <c r="AA116" s="334"/>
      <c r="AB116" s="334"/>
      <c r="AC116" s="334"/>
      <c r="AD116" s="334"/>
      <c r="AE116" s="334"/>
      <c r="AF116" s="334"/>
      <c r="AG116" s="334"/>
      <c r="AH116" s="334"/>
      <c r="AI116" s="334"/>
      <c r="AJ116" s="334"/>
      <c r="AK116" s="334"/>
      <c r="AL116" s="334"/>
      <c r="AM116" s="334"/>
      <c r="AN116" s="334"/>
      <c r="AO116" s="334"/>
      <c r="AP116" s="334"/>
      <c r="AQ116" s="334"/>
      <c r="AR116" s="334"/>
      <c r="AS116" s="334"/>
      <c r="AT116" s="334"/>
      <c r="AU116" s="334"/>
      <c r="AV116" s="334"/>
      <c r="AW116" s="334"/>
      <c r="AX116" s="334"/>
      <c r="AY116" s="334"/>
      <c r="AZ116" s="334"/>
      <c r="BA116" s="334"/>
      <c r="BB116" s="334"/>
      <c r="BC116" s="334"/>
      <c r="BD116" s="334"/>
      <c r="BE116" s="334"/>
      <c r="BF116" s="334"/>
      <c r="BG116" s="334"/>
      <c r="BH116" s="334"/>
      <c r="BI116" s="334"/>
      <c r="BJ116" s="334"/>
      <c r="BK116" s="334"/>
      <c r="BL116" s="334"/>
      <c r="BM116" s="334"/>
      <c r="BN116" s="334"/>
      <c r="BO116" s="334"/>
      <c r="BP116" s="334"/>
      <c r="BQ116" s="334"/>
      <c r="BR116" s="334"/>
      <c r="BS116" s="334"/>
      <c r="BT116" s="334"/>
      <c r="BU116" s="334"/>
      <c r="BV116" s="334"/>
      <c r="BW116" s="334"/>
      <c r="BX116" s="334"/>
      <c r="BY116" s="334"/>
      <c r="BZ116" s="334"/>
      <c r="CA116" s="334"/>
      <c r="CB116" s="334"/>
      <c r="CC116" s="334"/>
      <c r="CD116" s="334"/>
      <c r="CE116" s="334"/>
      <c r="CF116" s="334"/>
      <c r="CG116" s="334"/>
      <c r="CH116" s="334"/>
      <c r="CI116" s="334"/>
      <c r="CJ116" s="334"/>
      <c r="CK116" s="334"/>
      <c r="CL116" s="334"/>
      <c r="CM116" s="334"/>
      <c r="CN116" s="334"/>
      <c r="CO116" s="334"/>
      <c r="CP116" s="334"/>
      <c r="CQ116" s="334"/>
      <c r="CR116" s="334"/>
      <c r="CS116" s="334"/>
      <c r="CT116" s="334"/>
      <c r="CU116" s="334"/>
      <c r="CV116" s="334"/>
      <c r="CW116" s="334"/>
      <c r="CX116" s="334"/>
      <c r="CY116" s="334"/>
      <c r="CZ116" s="334"/>
      <c r="DA116" s="334"/>
      <c r="DB116" s="334"/>
      <c r="DC116" s="334"/>
      <c r="DD116" s="334"/>
      <c r="DE116" s="334"/>
      <c r="DF116" s="334"/>
      <c r="DG116" s="334"/>
      <c r="DH116" s="334"/>
      <c r="DI116" s="334"/>
      <c r="DJ116" s="334"/>
      <c r="DK116" s="334"/>
      <c r="DL116" s="334"/>
      <c r="DM116" s="334"/>
      <c r="DN116" s="334"/>
      <c r="DO116" s="334"/>
      <c r="DP116" s="334"/>
      <c r="DQ116" s="334"/>
      <c r="DR116" s="334"/>
      <c r="DS116" s="334"/>
      <c r="DT116" s="334"/>
      <c r="DU116" s="334"/>
      <c r="DV116" s="334"/>
      <c r="DW116" s="334"/>
      <c r="DX116" s="334"/>
      <c r="DY116" s="334"/>
      <c r="DZ116" s="334"/>
      <c r="EA116" s="334"/>
      <c r="EB116" s="334"/>
      <c r="EC116" s="334"/>
      <c r="ED116" s="334"/>
      <c r="EE116" s="334"/>
      <c r="EF116" s="334"/>
      <c r="EG116" s="334"/>
      <c r="EH116" s="334"/>
      <c r="EI116" s="334"/>
      <c r="EJ116" s="334"/>
      <c r="EK116" s="334"/>
      <c r="EL116" s="334"/>
      <c r="EM116" s="334"/>
      <c r="EN116" s="334"/>
      <c r="EO116" s="334"/>
      <c r="EP116" s="334"/>
      <c r="EQ116" s="334"/>
      <c r="ER116" s="334"/>
      <c r="ES116" s="334"/>
      <c r="ET116" s="334"/>
      <c r="EU116" s="334"/>
      <c r="EV116" s="334"/>
      <c r="EW116" s="334"/>
      <c r="EX116" s="334"/>
      <c r="EY116" s="334"/>
      <c r="EZ116" s="334"/>
      <c r="FA116" s="334"/>
      <c r="FB116" s="334"/>
      <c r="FC116" s="334"/>
      <c r="FD116" s="334"/>
      <c r="FE116" s="334"/>
      <c r="FF116" s="334"/>
      <c r="FG116" s="334"/>
      <c r="FH116" s="334"/>
      <c r="FI116" s="334"/>
      <c r="FJ116" s="334"/>
      <c r="FK116" s="334"/>
      <c r="FL116" s="334"/>
      <c r="FM116" s="334"/>
      <c r="FN116" s="334"/>
      <c r="FO116" s="334"/>
      <c r="FP116" s="334"/>
      <c r="FQ116" s="334"/>
      <c r="FR116" s="334"/>
      <c r="FS116" s="334"/>
      <c r="FT116" s="334"/>
      <c r="FU116" s="334"/>
      <c r="FV116" s="334"/>
      <c r="FW116" s="334"/>
      <c r="FX116" s="334"/>
      <c r="FY116" s="334"/>
      <c r="FZ116" s="334"/>
      <c r="GA116" s="334"/>
      <c r="GB116" s="334"/>
      <c r="GC116" s="334"/>
      <c r="GD116" s="334"/>
      <c r="GE116" s="334"/>
      <c r="GF116" s="334"/>
      <c r="GG116" s="334"/>
      <c r="GH116" s="334"/>
      <c r="GI116" s="334"/>
      <c r="GJ116" s="334"/>
      <c r="GK116" s="334"/>
      <c r="GL116" s="334"/>
      <c r="GM116" s="334"/>
      <c r="GN116" s="334"/>
      <c r="GO116" s="334"/>
      <c r="GP116" s="334"/>
      <c r="GQ116" s="334"/>
      <c r="GR116" s="334"/>
      <c r="GS116" s="334"/>
      <c r="GT116" s="334"/>
      <c r="GU116" s="334"/>
      <c r="GV116" s="334"/>
      <c r="GW116" s="334"/>
      <c r="GX116" s="334"/>
      <c r="GY116" s="334"/>
      <c r="GZ116" s="334"/>
      <c r="HA116" s="334"/>
      <c r="HB116" s="334"/>
      <c r="HC116" s="334"/>
      <c r="HD116" s="334"/>
      <c r="HE116" s="334"/>
      <c r="HF116" s="334"/>
      <c r="HG116" s="334"/>
      <c r="HH116" s="334"/>
      <c r="HI116" s="334"/>
      <c r="HJ116" s="334"/>
      <c r="HK116" s="334"/>
      <c r="HL116" s="334"/>
      <c r="HM116" s="334"/>
      <c r="HN116" s="334"/>
      <c r="HO116" s="334"/>
      <c r="HP116" s="334"/>
      <c r="HQ116" s="334"/>
      <c r="HR116" s="334"/>
      <c r="HS116" s="334"/>
      <c r="HT116" s="334"/>
      <c r="HU116" s="334"/>
      <c r="HV116" s="334"/>
      <c r="HW116" s="334"/>
      <c r="HX116" s="334"/>
      <c r="HY116" s="334"/>
      <c r="HZ116" s="334"/>
      <c r="IA116" s="334"/>
      <c r="IB116" s="334"/>
      <c r="IC116" s="334"/>
      <c r="ID116" s="334"/>
      <c r="IE116" s="334"/>
      <c r="IF116" s="334"/>
      <c r="IG116" s="334"/>
      <c r="IH116" s="334"/>
      <c r="II116" s="334"/>
      <c r="IJ116" s="334"/>
      <c r="IK116" s="334"/>
      <c r="IL116" s="334"/>
      <c r="IM116" s="334"/>
      <c r="IN116" s="334"/>
      <c r="IO116" s="334"/>
      <c r="IP116" s="334"/>
      <c r="IQ116" s="334"/>
      <c r="IR116" s="334"/>
      <c r="IS116" s="334"/>
      <c r="IT116" s="334"/>
      <c r="IU116" s="334"/>
      <c r="IV116" s="334"/>
      <c r="IW116" s="334"/>
      <c r="IX116" s="334"/>
      <c r="IY116" s="334"/>
      <c r="IZ116" s="334"/>
      <c r="JA116" s="334"/>
      <c r="JB116" s="334"/>
      <c r="JC116" s="334"/>
      <c r="JD116" s="334"/>
    </row>
    <row r="117" spans="2:264" x14ac:dyDescent="0.2">
      <c r="B117" s="334"/>
      <c r="C117" s="334"/>
      <c r="D117" s="334"/>
      <c r="E117" s="334"/>
      <c r="F117" s="334"/>
      <c r="G117" s="334"/>
      <c r="H117" s="334"/>
      <c r="I117" s="334"/>
      <c r="J117" s="334"/>
      <c r="K117" s="334"/>
      <c r="L117" s="334"/>
      <c r="M117" s="334"/>
      <c r="N117" s="334"/>
      <c r="O117" s="334"/>
      <c r="P117" s="334"/>
      <c r="Q117" s="334"/>
      <c r="R117" s="334"/>
      <c r="S117" s="334"/>
      <c r="T117" s="334"/>
      <c r="U117" s="334"/>
      <c r="V117" s="334"/>
      <c r="W117" s="334"/>
      <c r="X117" s="334"/>
      <c r="Y117" s="334"/>
      <c r="Z117" s="334"/>
      <c r="AA117" s="334"/>
      <c r="AB117" s="334"/>
      <c r="AC117" s="334"/>
      <c r="AD117" s="334"/>
      <c r="AE117" s="334"/>
      <c r="AF117" s="334"/>
      <c r="AG117" s="334"/>
      <c r="AH117" s="334"/>
      <c r="AI117" s="334"/>
      <c r="AJ117" s="334"/>
      <c r="AK117" s="334"/>
      <c r="AL117" s="334"/>
      <c r="AM117" s="334"/>
      <c r="AN117" s="334"/>
      <c r="AO117" s="334"/>
      <c r="AP117" s="334"/>
      <c r="AQ117" s="334"/>
      <c r="AR117" s="334"/>
      <c r="AS117" s="334"/>
      <c r="AT117" s="334"/>
      <c r="AU117" s="334"/>
      <c r="AV117" s="334"/>
      <c r="AW117" s="334"/>
      <c r="AX117" s="334"/>
      <c r="AY117" s="334"/>
      <c r="AZ117" s="334"/>
      <c r="BA117" s="334"/>
      <c r="BB117" s="334"/>
      <c r="BC117" s="334"/>
      <c r="BD117" s="334"/>
      <c r="BE117" s="334"/>
      <c r="BF117" s="334"/>
      <c r="BG117" s="334"/>
      <c r="BH117" s="334"/>
      <c r="BI117" s="334"/>
      <c r="BJ117" s="334"/>
      <c r="BK117" s="334"/>
      <c r="BL117" s="334"/>
      <c r="BM117" s="334"/>
      <c r="BN117" s="334"/>
      <c r="BO117" s="334"/>
      <c r="BP117" s="334"/>
      <c r="BQ117" s="334"/>
      <c r="BR117" s="334"/>
      <c r="BS117" s="334"/>
      <c r="BT117" s="334"/>
      <c r="BU117" s="334"/>
      <c r="BV117" s="334"/>
      <c r="BW117" s="334"/>
      <c r="BX117" s="334"/>
      <c r="BY117" s="334"/>
      <c r="BZ117" s="334"/>
      <c r="CA117" s="334"/>
      <c r="CB117" s="334"/>
      <c r="CC117" s="334"/>
      <c r="CD117" s="334"/>
      <c r="CE117" s="334"/>
      <c r="CF117" s="334"/>
      <c r="CG117" s="334"/>
      <c r="CH117" s="334"/>
      <c r="CI117" s="334"/>
      <c r="CJ117" s="334"/>
      <c r="CK117" s="334"/>
      <c r="CL117" s="334"/>
      <c r="CM117" s="334"/>
      <c r="CN117" s="334"/>
      <c r="CO117" s="334"/>
      <c r="CP117" s="334"/>
      <c r="CQ117" s="334"/>
      <c r="CR117" s="334"/>
      <c r="CS117" s="334"/>
      <c r="CT117" s="334"/>
      <c r="CU117" s="334"/>
      <c r="CV117" s="334"/>
      <c r="CW117" s="334"/>
      <c r="CX117" s="334"/>
      <c r="CY117" s="334"/>
      <c r="CZ117" s="334"/>
      <c r="DA117" s="334"/>
      <c r="DB117" s="334"/>
      <c r="DC117" s="334"/>
      <c r="DD117" s="334"/>
      <c r="DE117" s="334"/>
      <c r="DF117" s="334"/>
      <c r="DG117" s="334"/>
      <c r="DH117" s="334"/>
      <c r="DI117" s="334"/>
      <c r="DJ117" s="334"/>
      <c r="DK117" s="334"/>
      <c r="DL117" s="334"/>
      <c r="DM117" s="334"/>
      <c r="DN117" s="334"/>
      <c r="DO117" s="334"/>
      <c r="DP117" s="334"/>
      <c r="DQ117" s="334"/>
      <c r="DR117" s="334"/>
      <c r="DS117" s="334"/>
      <c r="DT117" s="334"/>
      <c r="DU117" s="334"/>
      <c r="DV117" s="334"/>
      <c r="DW117" s="334"/>
      <c r="DX117" s="334"/>
      <c r="DY117" s="334"/>
      <c r="DZ117" s="334"/>
      <c r="EA117" s="334"/>
      <c r="EB117" s="334"/>
      <c r="EC117" s="334"/>
      <c r="ED117" s="334"/>
      <c r="EE117" s="334"/>
      <c r="EF117" s="334"/>
      <c r="EG117" s="334"/>
      <c r="EH117" s="334"/>
      <c r="EI117" s="334"/>
      <c r="EJ117" s="334"/>
      <c r="EK117" s="334"/>
      <c r="EL117" s="334"/>
      <c r="EM117" s="334"/>
      <c r="EN117" s="334"/>
      <c r="EO117" s="334"/>
      <c r="EP117" s="334"/>
      <c r="EQ117" s="334"/>
      <c r="ER117" s="334"/>
      <c r="ES117" s="334"/>
      <c r="ET117" s="334"/>
      <c r="EU117" s="334"/>
      <c r="EV117" s="334"/>
      <c r="EW117" s="334"/>
      <c r="EX117" s="334"/>
      <c r="EY117" s="334"/>
      <c r="EZ117" s="334"/>
      <c r="FA117" s="334"/>
      <c r="FB117" s="334"/>
      <c r="FC117" s="334"/>
      <c r="FD117" s="334"/>
      <c r="FE117" s="334"/>
      <c r="FF117" s="334"/>
      <c r="FG117" s="334"/>
      <c r="FH117" s="334"/>
      <c r="FI117" s="334"/>
      <c r="FJ117" s="334"/>
      <c r="FK117" s="334"/>
      <c r="FL117" s="334"/>
      <c r="FM117" s="334"/>
      <c r="FN117" s="334"/>
      <c r="FO117" s="334"/>
      <c r="FP117" s="334"/>
      <c r="FQ117" s="334"/>
      <c r="FR117" s="334"/>
      <c r="FS117" s="334"/>
      <c r="FT117" s="334"/>
      <c r="FU117" s="334"/>
      <c r="FV117" s="334"/>
      <c r="FW117" s="334"/>
      <c r="FX117" s="334"/>
      <c r="FY117" s="334"/>
      <c r="FZ117" s="334"/>
      <c r="GA117" s="334"/>
      <c r="GB117" s="334"/>
      <c r="GC117" s="334"/>
      <c r="GD117" s="334"/>
      <c r="GE117" s="334"/>
      <c r="GF117" s="334"/>
      <c r="GG117" s="334"/>
      <c r="GH117" s="334"/>
      <c r="GI117" s="334"/>
      <c r="GJ117" s="334"/>
      <c r="GK117" s="334"/>
      <c r="GL117" s="334"/>
      <c r="GM117" s="334"/>
      <c r="GN117" s="334"/>
      <c r="GO117" s="334"/>
      <c r="GP117" s="334"/>
      <c r="GQ117" s="334"/>
      <c r="GR117" s="334"/>
      <c r="GS117" s="334"/>
      <c r="GT117" s="334"/>
      <c r="GU117" s="334"/>
      <c r="GV117" s="334"/>
      <c r="GW117" s="334"/>
      <c r="GX117" s="334"/>
      <c r="GY117" s="334"/>
      <c r="GZ117" s="334"/>
      <c r="HA117" s="334"/>
      <c r="HB117" s="334"/>
      <c r="HC117" s="334"/>
      <c r="HD117" s="334"/>
      <c r="HE117" s="334"/>
      <c r="HF117" s="334"/>
      <c r="HG117" s="334"/>
      <c r="HH117" s="334"/>
      <c r="HI117" s="334"/>
      <c r="HJ117" s="334"/>
      <c r="HK117" s="334"/>
      <c r="HL117" s="334"/>
      <c r="HM117" s="334"/>
      <c r="HN117" s="334"/>
      <c r="HO117" s="334"/>
      <c r="HP117" s="334"/>
      <c r="HQ117" s="334"/>
      <c r="HR117" s="334"/>
      <c r="HS117" s="334"/>
      <c r="HT117" s="334"/>
      <c r="HU117" s="334"/>
      <c r="HV117" s="334"/>
      <c r="HW117" s="334"/>
      <c r="HX117" s="334"/>
      <c r="HY117" s="334"/>
      <c r="HZ117" s="334"/>
      <c r="IA117" s="334"/>
      <c r="IB117" s="334"/>
      <c r="IC117" s="334"/>
      <c r="ID117" s="334"/>
      <c r="IE117" s="334"/>
      <c r="IF117" s="334"/>
      <c r="IG117" s="334"/>
      <c r="IH117" s="334"/>
      <c r="II117" s="334"/>
      <c r="IJ117" s="334"/>
      <c r="IK117" s="334"/>
      <c r="IL117" s="334"/>
      <c r="IM117" s="334"/>
      <c r="IN117" s="334"/>
      <c r="IO117" s="334"/>
      <c r="IP117" s="334"/>
      <c r="IQ117" s="334"/>
      <c r="IR117" s="334"/>
      <c r="IS117" s="334"/>
      <c r="IT117" s="334"/>
      <c r="IU117" s="334"/>
      <c r="IV117" s="334"/>
      <c r="IW117" s="334"/>
      <c r="IX117" s="334"/>
      <c r="IY117" s="334"/>
      <c r="IZ117" s="334"/>
      <c r="JA117" s="334"/>
      <c r="JB117" s="334"/>
      <c r="JC117" s="334"/>
      <c r="JD117" s="334"/>
    </row>
    <row r="118" spans="2:264" x14ac:dyDescent="0.2">
      <c r="B118" s="334"/>
      <c r="C118" s="334"/>
      <c r="D118" s="334"/>
      <c r="E118" s="334"/>
      <c r="F118" s="334"/>
      <c r="G118" s="334"/>
      <c r="H118" s="334"/>
      <c r="I118" s="334"/>
      <c r="J118" s="334"/>
      <c r="K118" s="334"/>
      <c r="L118" s="334"/>
      <c r="M118" s="334"/>
      <c r="N118" s="334"/>
      <c r="O118" s="334"/>
      <c r="P118" s="334"/>
      <c r="Q118" s="334"/>
      <c r="R118" s="334"/>
      <c r="S118" s="334"/>
      <c r="T118" s="334"/>
      <c r="U118" s="334"/>
      <c r="V118" s="334"/>
      <c r="W118" s="334"/>
      <c r="X118" s="334"/>
      <c r="Y118" s="334"/>
      <c r="Z118" s="334"/>
      <c r="AA118" s="334"/>
      <c r="AB118" s="334"/>
      <c r="AC118" s="334"/>
      <c r="AD118" s="334"/>
      <c r="AE118" s="334"/>
      <c r="AF118" s="334"/>
      <c r="AG118" s="334"/>
      <c r="AH118" s="334"/>
      <c r="AI118" s="334"/>
      <c r="AJ118" s="334"/>
      <c r="AK118" s="334"/>
      <c r="AL118" s="334"/>
      <c r="AM118" s="334"/>
      <c r="AN118" s="334"/>
      <c r="AO118" s="334"/>
      <c r="AP118" s="334"/>
      <c r="AQ118" s="334"/>
      <c r="AR118" s="334"/>
      <c r="AS118" s="334"/>
      <c r="AT118" s="334"/>
      <c r="AU118" s="334"/>
      <c r="AV118" s="334"/>
      <c r="AW118" s="334"/>
      <c r="AX118" s="334"/>
      <c r="AY118" s="334"/>
      <c r="AZ118" s="334"/>
      <c r="BA118" s="334"/>
      <c r="BB118" s="334"/>
      <c r="BC118" s="334"/>
      <c r="BD118" s="334"/>
      <c r="BE118" s="334"/>
      <c r="BF118" s="334"/>
      <c r="BG118" s="334"/>
      <c r="BH118" s="334"/>
      <c r="BI118" s="334"/>
      <c r="BJ118" s="334"/>
      <c r="BK118" s="334"/>
      <c r="BL118" s="334"/>
      <c r="BM118" s="334"/>
      <c r="BN118" s="334"/>
      <c r="BO118" s="334"/>
      <c r="BP118" s="334"/>
      <c r="BQ118" s="334"/>
      <c r="BR118" s="334"/>
      <c r="BS118" s="334"/>
      <c r="BT118" s="334"/>
      <c r="BU118" s="334"/>
      <c r="BV118" s="334"/>
      <c r="BW118" s="334"/>
      <c r="BX118" s="334"/>
      <c r="BY118" s="334"/>
      <c r="BZ118" s="334"/>
      <c r="CA118" s="334"/>
      <c r="CB118" s="334"/>
      <c r="CC118" s="334"/>
      <c r="CD118" s="334"/>
      <c r="CE118" s="334"/>
      <c r="CF118" s="334"/>
      <c r="CG118" s="334"/>
      <c r="CH118" s="334"/>
      <c r="CI118" s="334"/>
      <c r="CJ118" s="334"/>
      <c r="CK118" s="334"/>
      <c r="CL118" s="334"/>
      <c r="CM118" s="334"/>
      <c r="CN118" s="334"/>
      <c r="CO118" s="334"/>
      <c r="CP118" s="334"/>
      <c r="CQ118" s="334"/>
      <c r="CR118" s="334"/>
      <c r="CS118" s="334"/>
      <c r="CT118" s="334"/>
      <c r="CU118" s="334"/>
      <c r="CV118" s="334"/>
      <c r="CW118" s="334"/>
      <c r="CX118" s="334"/>
      <c r="CY118" s="334"/>
      <c r="CZ118" s="334"/>
      <c r="DA118" s="334"/>
      <c r="DB118" s="334"/>
      <c r="DC118" s="334"/>
      <c r="DD118" s="334"/>
      <c r="DE118" s="334"/>
      <c r="DF118" s="334"/>
      <c r="DG118" s="334"/>
      <c r="DH118" s="334"/>
      <c r="DI118" s="334"/>
      <c r="DJ118" s="334"/>
      <c r="DK118" s="334"/>
      <c r="DL118" s="334"/>
      <c r="DM118" s="334"/>
      <c r="DN118" s="334"/>
      <c r="DO118" s="334"/>
      <c r="DP118" s="334"/>
      <c r="DQ118" s="334"/>
      <c r="DR118" s="334"/>
      <c r="DS118" s="334"/>
      <c r="DT118" s="334"/>
      <c r="DU118" s="334"/>
      <c r="DV118" s="334"/>
      <c r="DW118" s="334"/>
      <c r="DX118" s="334"/>
      <c r="DY118" s="334"/>
      <c r="DZ118" s="334"/>
      <c r="EA118" s="334"/>
      <c r="EB118" s="334"/>
      <c r="EC118" s="334"/>
      <c r="ED118" s="334"/>
      <c r="EE118" s="334"/>
      <c r="EF118" s="334"/>
      <c r="EG118" s="334"/>
      <c r="EH118" s="334"/>
      <c r="EI118" s="334"/>
      <c r="EJ118" s="334"/>
      <c r="EK118" s="334"/>
      <c r="EL118" s="334"/>
      <c r="EM118" s="334"/>
      <c r="EN118" s="334"/>
      <c r="EO118" s="334"/>
      <c r="EP118" s="334"/>
      <c r="EQ118" s="334"/>
      <c r="ER118" s="334"/>
      <c r="ES118" s="334"/>
      <c r="ET118" s="334"/>
      <c r="EU118" s="334"/>
      <c r="EV118" s="334"/>
      <c r="EW118" s="334"/>
      <c r="EX118" s="334"/>
      <c r="EY118" s="334"/>
      <c r="EZ118" s="334"/>
      <c r="FA118" s="334"/>
      <c r="FB118" s="334"/>
      <c r="FC118" s="334"/>
      <c r="FD118" s="334"/>
      <c r="FE118" s="334"/>
      <c r="FF118" s="334"/>
      <c r="FG118" s="334"/>
      <c r="FH118" s="334"/>
      <c r="FI118" s="334"/>
      <c r="FJ118" s="334"/>
      <c r="FK118" s="334"/>
      <c r="FL118" s="334"/>
      <c r="FM118" s="334"/>
      <c r="FN118" s="334"/>
      <c r="FO118" s="334"/>
      <c r="FP118" s="334"/>
      <c r="FQ118" s="334"/>
      <c r="FR118" s="334"/>
      <c r="FS118" s="334"/>
      <c r="FT118" s="334"/>
      <c r="FU118" s="334"/>
      <c r="FV118" s="334"/>
      <c r="FW118" s="334"/>
      <c r="FX118" s="334"/>
      <c r="FY118" s="334"/>
      <c r="FZ118" s="334"/>
      <c r="GA118" s="334"/>
      <c r="GB118" s="334"/>
      <c r="GC118" s="334"/>
      <c r="GD118" s="334"/>
      <c r="GE118" s="334"/>
      <c r="GF118" s="334"/>
      <c r="GG118" s="334"/>
      <c r="GH118" s="334"/>
      <c r="GI118" s="334"/>
      <c r="GJ118" s="334"/>
      <c r="GK118" s="334"/>
      <c r="GL118" s="334"/>
      <c r="GM118" s="334"/>
      <c r="GN118" s="334"/>
      <c r="GO118" s="334"/>
      <c r="GP118" s="334"/>
      <c r="GQ118" s="334"/>
      <c r="GR118" s="334"/>
      <c r="GS118" s="334"/>
      <c r="GT118" s="334"/>
      <c r="GU118" s="334"/>
      <c r="GV118" s="334"/>
      <c r="GW118" s="334"/>
      <c r="GX118" s="334"/>
      <c r="GY118" s="334"/>
      <c r="GZ118" s="334"/>
      <c r="HA118" s="334"/>
      <c r="HB118" s="334"/>
      <c r="HC118" s="334"/>
      <c r="HD118" s="334"/>
      <c r="HE118" s="334"/>
      <c r="HF118" s="334"/>
      <c r="HG118" s="334"/>
      <c r="HH118" s="334"/>
      <c r="HI118" s="334"/>
      <c r="HJ118" s="334"/>
      <c r="HK118" s="334"/>
      <c r="HL118" s="334"/>
      <c r="HM118" s="334"/>
      <c r="HN118" s="334"/>
      <c r="HO118" s="334"/>
      <c r="HP118" s="334"/>
      <c r="HQ118" s="334"/>
      <c r="HR118" s="334"/>
      <c r="HS118" s="334"/>
      <c r="HT118" s="334"/>
      <c r="HU118" s="334"/>
      <c r="HV118" s="334"/>
      <c r="HW118" s="334"/>
      <c r="HX118" s="334"/>
      <c r="HY118" s="334"/>
      <c r="HZ118" s="334"/>
      <c r="IA118" s="334"/>
      <c r="IB118" s="334"/>
      <c r="IC118" s="334"/>
      <c r="ID118" s="334"/>
      <c r="IE118" s="334"/>
      <c r="IF118" s="334"/>
      <c r="IG118" s="334"/>
      <c r="IH118" s="334"/>
      <c r="II118" s="334"/>
      <c r="IJ118" s="334"/>
      <c r="IK118" s="334"/>
      <c r="IL118" s="334"/>
      <c r="IM118" s="334"/>
      <c r="IN118" s="334"/>
      <c r="IO118" s="334"/>
      <c r="IP118" s="334"/>
      <c r="IQ118" s="334"/>
      <c r="IR118" s="334"/>
      <c r="IS118" s="334"/>
      <c r="IT118" s="334"/>
      <c r="IU118" s="334"/>
      <c r="IV118" s="334"/>
      <c r="IW118" s="334"/>
      <c r="IX118" s="334"/>
      <c r="IY118" s="334"/>
      <c r="IZ118" s="334"/>
      <c r="JA118" s="334"/>
      <c r="JB118" s="334"/>
      <c r="JC118" s="334"/>
      <c r="JD118" s="334"/>
    </row>
    <row r="119" spans="2:264" x14ac:dyDescent="0.2">
      <c r="B119" s="334"/>
      <c r="C119" s="334"/>
      <c r="D119" s="334"/>
      <c r="E119" s="334"/>
      <c r="F119" s="334"/>
      <c r="G119" s="334"/>
      <c r="H119" s="334"/>
      <c r="I119" s="334"/>
      <c r="J119" s="334"/>
      <c r="K119" s="334"/>
      <c r="L119" s="334"/>
      <c r="M119" s="334"/>
      <c r="N119" s="334"/>
      <c r="O119" s="334"/>
      <c r="P119" s="334"/>
      <c r="Q119" s="334"/>
      <c r="R119" s="334"/>
      <c r="S119" s="334"/>
      <c r="T119" s="334"/>
      <c r="U119" s="334"/>
      <c r="V119" s="334"/>
      <c r="W119" s="334"/>
      <c r="X119" s="334"/>
      <c r="Y119" s="334"/>
      <c r="Z119" s="334"/>
      <c r="AA119" s="334"/>
      <c r="AB119" s="334"/>
      <c r="AC119" s="334"/>
      <c r="AD119" s="334"/>
      <c r="AE119" s="334"/>
      <c r="AF119" s="334"/>
      <c r="AG119" s="334"/>
      <c r="AH119" s="334"/>
      <c r="AI119" s="334"/>
      <c r="AJ119" s="334"/>
      <c r="AK119" s="334"/>
      <c r="AL119" s="334"/>
      <c r="AM119" s="334"/>
      <c r="AN119" s="334"/>
      <c r="AO119" s="334"/>
      <c r="AP119" s="334"/>
      <c r="AQ119" s="334"/>
      <c r="AR119" s="334"/>
      <c r="AS119" s="334"/>
      <c r="AT119" s="334"/>
      <c r="AU119" s="334"/>
      <c r="AV119" s="334"/>
      <c r="AW119" s="334"/>
      <c r="AX119" s="334"/>
      <c r="AY119" s="334"/>
      <c r="AZ119" s="334"/>
      <c r="BA119" s="334"/>
      <c r="BB119" s="334"/>
      <c r="BC119" s="334"/>
      <c r="BD119" s="334"/>
      <c r="BE119" s="334"/>
      <c r="BF119" s="334"/>
      <c r="BG119" s="334"/>
      <c r="BH119" s="334"/>
      <c r="BI119" s="334"/>
      <c r="BJ119" s="334"/>
      <c r="BK119" s="334"/>
      <c r="BL119" s="334"/>
      <c r="BM119" s="334"/>
      <c r="BN119" s="334"/>
      <c r="BO119" s="334"/>
      <c r="BP119" s="334"/>
      <c r="BQ119" s="334"/>
      <c r="BR119" s="334"/>
      <c r="BS119" s="334"/>
      <c r="BT119" s="334"/>
      <c r="BU119" s="334"/>
      <c r="BV119" s="334"/>
      <c r="BW119" s="334"/>
      <c r="BX119" s="334"/>
      <c r="BY119" s="334"/>
      <c r="BZ119" s="334"/>
      <c r="CA119" s="334"/>
      <c r="CB119" s="334"/>
      <c r="CC119" s="334"/>
      <c r="CD119" s="334"/>
      <c r="CE119" s="334"/>
      <c r="CF119" s="334"/>
      <c r="CG119" s="334"/>
      <c r="CH119" s="334"/>
      <c r="CI119" s="334"/>
      <c r="CJ119" s="334"/>
      <c r="CK119" s="334"/>
      <c r="CL119" s="334"/>
      <c r="CM119" s="334"/>
      <c r="CN119" s="334"/>
      <c r="CO119" s="334"/>
      <c r="CP119" s="334"/>
      <c r="CQ119" s="334"/>
      <c r="CR119" s="334"/>
      <c r="CS119" s="334"/>
      <c r="CT119" s="334"/>
      <c r="CU119" s="334"/>
      <c r="CV119" s="334"/>
      <c r="CW119" s="334"/>
      <c r="CX119" s="334"/>
      <c r="CY119" s="334"/>
      <c r="CZ119" s="334"/>
      <c r="DA119" s="334"/>
      <c r="DB119" s="334"/>
      <c r="DC119" s="334"/>
      <c r="DD119" s="334"/>
      <c r="DE119" s="334"/>
      <c r="DF119" s="334"/>
      <c r="DG119" s="334"/>
      <c r="DH119" s="334"/>
      <c r="DI119" s="334"/>
      <c r="DJ119" s="334"/>
      <c r="DK119" s="334"/>
      <c r="DL119" s="334"/>
      <c r="DM119" s="334"/>
      <c r="DN119" s="334"/>
      <c r="DO119" s="334"/>
      <c r="DP119" s="334"/>
      <c r="DQ119" s="334"/>
      <c r="DR119" s="334"/>
      <c r="DS119" s="334"/>
      <c r="DT119" s="334"/>
      <c r="DU119" s="334"/>
      <c r="DV119" s="334"/>
      <c r="DW119" s="334"/>
      <c r="DX119" s="334"/>
      <c r="DY119" s="334"/>
      <c r="DZ119" s="334"/>
      <c r="EA119" s="334"/>
      <c r="EB119" s="334"/>
      <c r="EC119" s="334"/>
      <c r="ED119" s="334"/>
      <c r="EE119" s="334"/>
      <c r="EF119" s="334"/>
      <c r="EG119" s="334"/>
      <c r="EH119" s="334"/>
      <c r="EI119" s="334"/>
      <c r="EJ119" s="334"/>
      <c r="EK119" s="334"/>
      <c r="EL119" s="334"/>
      <c r="EM119" s="334"/>
      <c r="EN119" s="334"/>
      <c r="EO119" s="334"/>
      <c r="EP119" s="334"/>
      <c r="EQ119" s="334"/>
      <c r="ER119" s="334"/>
      <c r="ES119" s="334"/>
      <c r="ET119" s="334"/>
      <c r="EU119" s="334"/>
      <c r="EV119" s="334"/>
      <c r="EW119" s="334"/>
      <c r="EX119" s="334"/>
      <c r="EY119" s="334"/>
      <c r="EZ119" s="334"/>
      <c r="FA119" s="334"/>
      <c r="FB119" s="334"/>
      <c r="FC119" s="334"/>
      <c r="FD119" s="334"/>
      <c r="FE119" s="334"/>
      <c r="FF119" s="334"/>
      <c r="FG119" s="334"/>
      <c r="FH119" s="334"/>
      <c r="FI119" s="334"/>
      <c r="FJ119" s="334"/>
      <c r="FK119" s="334"/>
      <c r="FL119" s="334"/>
      <c r="FM119" s="334"/>
      <c r="FN119" s="334"/>
      <c r="FO119" s="334"/>
      <c r="FP119" s="334"/>
      <c r="FQ119" s="334"/>
      <c r="FR119" s="334"/>
      <c r="FS119" s="334"/>
      <c r="FT119" s="334"/>
      <c r="FU119" s="334"/>
      <c r="FV119" s="334"/>
      <c r="FW119" s="334"/>
      <c r="FX119" s="334"/>
      <c r="FY119" s="334"/>
      <c r="FZ119" s="334"/>
      <c r="GA119" s="334"/>
      <c r="GB119" s="334"/>
      <c r="GC119" s="334"/>
      <c r="GD119" s="334"/>
      <c r="GE119" s="334"/>
      <c r="GF119" s="334"/>
      <c r="GG119" s="334"/>
      <c r="GH119" s="334"/>
      <c r="GI119" s="334"/>
      <c r="GJ119" s="334"/>
      <c r="GK119" s="334"/>
      <c r="GL119" s="334"/>
      <c r="GM119" s="334"/>
      <c r="GN119" s="334"/>
      <c r="GO119" s="334"/>
      <c r="GP119" s="334"/>
      <c r="GQ119" s="334"/>
      <c r="GR119" s="334"/>
      <c r="GS119" s="334"/>
      <c r="GT119" s="334"/>
      <c r="GU119" s="334"/>
      <c r="GV119" s="334"/>
      <c r="GW119" s="334"/>
      <c r="GX119" s="334"/>
      <c r="GY119" s="334"/>
      <c r="GZ119" s="334"/>
      <c r="HA119" s="334"/>
      <c r="HB119" s="334"/>
      <c r="HC119" s="334"/>
      <c r="HD119" s="334"/>
      <c r="HE119" s="334"/>
      <c r="HF119" s="334"/>
      <c r="HG119" s="334"/>
      <c r="HH119" s="334"/>
      <c r="HI119" s="334"/>
      <c r="HJ119" s="334"/>
      <c r="HK119" s="334"/>
      <c r="HL119" s="334"/>
      <c r="HM119" s="334"/>
      <c r="HN119" s="334"/>
      <c r="HO119" s="334"/>
      <c r="HP119" s="334"/>
      <c r="HQ119" s="334"/>
      <c r="HR119" s="334"/>
      <c r="HS119" s="334"/>
      <c r="HT119" s="334"/>
      <c r="HU119" s="334"/>
      <c r="HV119" s="334"/>
      <c r="HW119" s="334"/>
      <c r="HX119" s="334"/>
      <c r="HY119" s="334"/>
      <c r="HZ119" s="334"/>
      <c r="IA119" s="334"/>
      <c r="IB119" s="334"/>
      <c r="IC119" s="334"/>
      <c r="ID119" s="334"/>
      <c r="IE119" s="334"/>
      <c r="IF119" s="334"/>
      <c r="IG119" s="334"/>
      <c r="IH119" s="334"/>
      <c r="II119" s="334"/>
      <c r="IJ119" s="334"/>
      <c r="IK119" s="334"/>
      <c r="IL119" s="334"/>
      <c r="IM119" s="334"/>
      <c r="IN119" s="334"/>
      <c r="IO119" s="334"/>
      <c r="IP119" s="334"/>
      <c r="IQ119" s="334"/>
      <c r="IR119" s="334"/>
      <c r="IS119" s="334"/>
      <c r="IT119" s="334"/>
      <c r="IU119" s="334"/>
      <c r="IV119" s="334"/>
      <c r="IW119" s="334"/>
      <c r="IX119" s="334"/>
      <c r="IY119" s="334"/>
      <c r="IZ119" s="334"/>
      <c r="JA119" s="334"/>
      <c r="JB119" s="334"/>
      <c r="JC119" s="334"/>
      <c r="JD119" s="334"/>
    </row>
    <row r="120" spans="2:264" x14ac:dyDescent="0.2">
      <c r="B120" s="334"/>
      <c r="C120" s="334"/>
      <c r="D120" s="334"/>
      <c r="E120" s="334"/>
      <c r="F120" s="334"/>
      <c r="G120" s="334"/>
      <c r="H120" s="334"/>
      <c r="I120" s="334"/>
      <c r="J120" s="334"/>
      <c r="K120" s="334"/>
      <c r="L120" s="334"/>
      <c r="M120" s="334"/>
      <c r="N120" s="334"/>
      <c r="O120" s="334"/>
      <c r="P120" s="334"/>
      <c r="Q120" s="334"/>
      <c r="R120" s="334"/>
      <c r="S120" s="334"/>
      <c r="T120" s="334"/>
      <c r="U120" s="334"/>
      <c r="V120" s="334"/>
      <c r="W120" s="334"/>
      <c r="X120" s="334"/>
      <c r="Y120" s="334"/>
      <c r="Z120" s="334"/>
      <c r="AA120" s="334"/>
      <c r="AB120" s="334"/>
      <c r="AC120" s="334"/>
      <c r="AD120" s="334"/>
      <c r="AE120" s="334"/>
      <c r="AF120" s="334"/>
      <c r="AG120" s="334"/>
      <c r="AH120" s="334"/>
      <c r="AI120" s="334"/>
      <c r="AJ120" s="334"/>
      <c r="AK120" s="334"/>
      <c r="AL120" s="334"/>
      <c r="AM120" s="334"/>
      <c r="AN120" s="334"/>
      <c r="AO120" s="334"/>
      <c r="AP120" s="334"/>
      <c r="AQ120" s="334"/>
      <c r="AR120" s="334"/>
      <c r="AS120" s="334"/>
      <c r="AT120" s="334"/>
      <c r="AU120" s="334"/>
      <c r="AV120" s="334"/>
      <c r="AW120" s="334"/>
      <c r="AX120" s="334"/>
      <c r="AY120" s="334"/>
      <c r="AZ120" s="334"/>
      <c r="BA120" s="334"/>
      <c r="BB120" s="334"/>
      <c r="BC120" s="334"/>
      <c r="BD120" s="334"/>
      <c r="BE120" s="334"/>
      <c r="BF120" s="334"/>
      <c r="BG120" s="334"/>
      <c r="BH120" s="334"/>
      <c r="BI120" s="334"/>
      <c r="BJ120" s="334"/>
      <c r="BK120" s="334"/>
      <c r="BL120" s="334"/>
      <c r="BM120" s="334"/>
      <c r="BN120" s="334"/>
      <c r="BO120" s="334"/>
      <c r="BP120" s="334"/>
      <c r="BQ120" s="334"/>
      <c r="BR120" s="334"/>
      <c r="BS120" s="334"/>
      <c r="BT120" s="334"/>
      <c r="BU120" s="334"/>
      <c r="BV120" s="334"/>
      <c r="BW120" s="334"/>
      <c r="BX120" s="334"/>
      <c r="BY120" s="334"/>
      <c r="BZ120" s="334"/>
      <c r="CA120" s="334"/>
      <c r="CB120" s="334"/>
      <c r="CC120" s="334"/>
      <c r="CD120" s="334"/>
      <c r="CE120" s="334"/>
      <c r="CF120" s="334"/>
      <c r="CG120" s="334"/>
      <c r="CH120" s="334"/>
      <c r="CI120" s="334"/>
      <c r="CJ120" s="334"/>
      <c r="CK120" s="334"/>
      <c r="CL120" s="334"/>
      <c r="CM120" s="334"/>
      <c r="CN120" s="334"/>
      <c r="CO120" s="334"/>
      <c r="CP120" s="334"/>
      <c r="CQ120" s="334"/>
      <c r="CR120" s="334"/>
      <c r="CS120" s="334"/>
      <c r="CT120" s="334"/>
      <c r="CU120" s="334"/>
      <c r="CV120" s="334"/>
      <c r="CW120" s="334"/>
      <c r="CX120" s="334"/>
      <c r="CY120" s="334"/>
      <c r="CZ120" s="334"/>
      <c r="DA120" s="334"/>
      <c r="DB120" s="334"/>
      <c r="DC120" s="334"/>
      <c r="DD120" s="334"/>
      <c r="DE120" s="334"/>
      <c r="DF120" s="334"/>
      <c r="DG120" s="334"/>
      <c r="DH120" s="334"/>
      <c r="DI120" s="334"/>
      <c r="DJ120" s="334"/>
      <c r="DK120" s="334"/>
      <c r="DL120" s="334"/>
      <c r="DM120" s="334"/>
      <c r="DN120" s="334"/>
      <c r="DO120" s="334"/>
      <c r="DP120" s="334"/>
      <c r="DQ120" s="334"/>
      <c r="DR120" s="334"/>
      <c r="DS120" s="334"/>
      <c r="DT120" s="334"/>
      <c r="DU120" s="334"/>
      <c r="DV120" s="334"/>
      <c r="DW120" s="334"/>
      <c r="DX120" s="334"/>
      <c r="DY120" s="334"/>
      <c r="DZ120" s="334"/>
      <c r="EA120" s="334"/>
      <c r="EB120" s="334"/>
      <c r="EC120" s="334"/>
      <c r="ED120" s="334"/>
      <c r="EE120" s="334"/>
      <c r="EF120" s="334"/>
      <c r="EG120" s="334"/>
      <c r="EH120" s="334"/>
      <c r="EI120" s="334"/>
      <c r="EJ120" s="334"/>
      <c r="EK120" s="334"/>
      <c r="EL120" s="334"/>
      <c r="EM120" s="334"/>
      <c r="EN120" s="334"/>
      <c r="EO120" s="334"/>
      <c r="EP120" s="334"/>
      <c r="EQ120" s="334"/>
      <c r="ER120" s="334"/>
      <c r="ES120" s="334"/>
      <c r="ET120" s="334"/>
      <c r="EU120" s="334"/>
      <c r="EV120" s="334"/>
      <c r="EW120" s="334"/>
      <c r="EX120" s="334"/>
      <c r="EY120" s="334"/>
      <c r="EZ120" s="334"/>
      <c r="FA120" s="334"/>
      <c r="FB120" s="334"/>
      <c r="FC120" s="334"/>
      <c r="FD120" s="334"/>
      <c r="FE120" s="334"/>
      <c r="FF120" s="334"/>
      <c r="FG120" s="334"/>
      <c r="FH120" s="334"/>
      <c r="FI120" s="334"/>
      <c r="FJ120" s="334"/>
      <c r="FK120" s="334"/>
      <c r="FL120" s="334"/>
      <c r="FM120" s="334"/>
      <c r="FN120" s="334"/>
      <c r="FO120" s="334"/>
      <c r="FP120" s="334"/>
      <c r="FQ120" s="334"/>
      <c r="FR120" s="334"/>
      <c r="FS120" s="334"/>
      <c r="FT120" s="334"/>
      <c r="FU120" s="334"/>
      <c r="FV120" s="334"/>
      <c r="FW120" s="334"/>
      <c r="FX120" s="334"/>
      <c r="FY120" s="334"/>
      <c r="FZ120" s="334"/>
      <c r="GA120" s="334"/>
      <c r="GB120" s="334"/>
      <c r="GC120" s="334"/>
      <c r="GD120" s="334"/>
      <c r="GE120" s="334"/>
      <c r="GF120" s="334"/>
      <c r="GG120" s="334"/>
      <c r="GH120" s="334"/>
      <c r="GI120" s="334"/>
      <c r="GJ120" s="334"/>
      <c r="GK120" s="334"/>
      <c r="GL120" s="334"/>
      <c r="GM120" s="334"/>
      <c r="GN120" s="334"/>
      <c r="GO120" s="334"/>
      <c r="GP120" s="334"/>
      <c r="GQ120" s="334"/>
      <c r="GR120" s="334"/>
      <c r="GS120" s="334"/>
      <c r="GT120" s="334"/>
      <c r="GU120" s="334"/>
      <c r="GV120" s="334"/>
      <c r="GW120" s="334"/>
      <c r="GX120" s="334"/>
      <c r="GY120" s="334"/>
      <c r="GZ120" s="334"/>
      <c r="HA120" s="334"/>
      <c r="HB120" s="334"/>
      <c r="HC120" s="334"/>
      <c r="HD120" s="334"/>
      <c r="HE120" s="334"/>
      <c r="HF120" s="334"/>
      <c r="HG120" s="334"/>
      <c r="HH120" s="334"/>
      <c r="HI120" s="334"/>
      <c r="HJ120" s="334"/>
      <c r="HK120" s="334"/>
      <c r="HL120" s="334"/>
      <c r="HM120" s="334"/>
      <c r="HN120" s="334"/>
      <c r="HO120" s="334"/>
      <c r="HP120" s="334"/>
      <c r="HQ120" s="334"/>
      <c r="HR120" s="334"/>
      <c r="HS120" s="334"/>
      <c r="HT120" s="334"/>
      <c r="HU120" s="334"/>
      <c r="HV120" s="334"/>
      <c r="HW120" s="334"/>
      <c r="HX120" s="334"/>
      <c r="HY120" s="334"/>
      <c r="HZ120" s="334"/>
      <c r="IA120" s="334"/>
      <c r="IB120" s="334"/>
      <c r="IC120" s="334"/>
      <c r="ID120" s="334"/>
      <c r="IE120" s="334"/>
      <c r="IF120" s="334"/>
      <c r="IG120" s="334"/>
      <c r="IH120" s="334"/>
      <c r="II120" s="334"/>
      <c r="IJ120" s="334"/>
      <c r="IK120" s="334"/>
      <c r="IL120" s="334"/>
      <c r="IM120" s="334"/>
      <c r="IN120" s="334"/>
      <c r="IO120" s="334"/>
      <c r="IP120" s="334"/>
      <c r="IQ120" s="334"/>
      <c r="IR120" s="334"/>
      <c r="IS120" s="334"/>
      <c r="IT120" s="334"/>
      <c r="IU120" s="334"/>
      <c r="IV120" s="334"/>
      <c r="IW120" s="334"/>
      <c r="IX120" s="334"/>
      <c r="IY120" s="334"/>
      <c r="IZ120" s="334"/>
      <c r="JA120" s="334"/>
      <c r="JB120" s="334"/>
      <c r="JC120" s="334"/>
      <c r="JD120" s="334"/>
    </row>
    <row r="121" spans="2:264" x14ac:dyDescent="0.2">
      <c r="B121" s="334"/>
      <c r="C121" s="334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4"/>
      <c r="T121" s="334"/>
      <c r="U121" s="334"/>
      <c r="V121" s="334"/>
      <c r="W121" s="334"/>
      <c r="X121" s="334"/>
      <c r="Y121" s="334"/>
      <c r="Z121" s="334"/>
      <c r="AA121" s="334"/>
      <c r="AB121" s="334"/>
      <c r="AC121" s="334"/>
      <c r="AD121" s="334"/>
      <c r="AE121" s="334"/>
      <c r="AF121" s="334"/>
      <c r="AG121" s="334"/>
      <c r="AH121" s="334"/>
      <c r="AI121" s="334"/>
      <c r="AJ121" s="334"/>
      <c r="AK121" s="334"/>
      <c r="AL121" s="334"/>
      <c r="AM121" s="334"/>
      <c r="AN121" s="334"/>
      <c r="AO121" s="334"/>
      <c r="AP121" s="334"/>
      <c r="AQ121" s="334"/>
      <c r="AR121" s="334"/>
      <c r="AS121" s="334"/>
      <c r="AT121" s="334"/>
      <c r="AU121" s="334"/>
      <c r="AV121" s="334"/>
      <c r="AW121" s="334"/>
      <c r="AX121" s="334"/>
      <c r="AY121" s="334"/>
      <c r="AZ121" s="334"/>
      <c r="BA121" s="334"/>
      <c r="BB121" s="334"/>
      <c r="BC121" s="334"/>
      <c r="BD121" s="334"/>
      <c r="BE121" s="334"/>
      <c r="BF121" s="334"/>
      <c r="BG121" s="334"/>
      <c r="BH121" s="334"/>
      <c r="BI121" s="334"/>
      <c r="BJ121" s="334"/>
      <c r="BK121" s="334"/>
      <c r="BL121" s="334"/>
      <c r="BM121" s="334"/>
      <c r="BN121" s="334"/>
      <c r="BO121" s="334"/>
      <c r="BP121" s="334"/>
      <c r="BQ121" s="334"/>
      <c r="BR121" s="334"/>
      <c r="BS121" s="334"/>
      <c r="BT121" s="334"/>
      <c r="BU121" s="334"/>
      <c r="BV121" s="334"/>
      <c r="BW121" s="334"/>
      <c r="BX121" s="334"/>
      <c r="BY121" s="334"/>
      <c r="BZ121" s="334"/>
      <c r="CA121" s="334"/>
      <c r="CB121" s="334"/>
      <c r="CC121" s="334"/>
      <c r="CD121" s="334"/>
      <c r="CE121" s="334"/>
      <c r="CF121" s="334"/>
      <c r="CG121" s="334"/>
      <c r="CH121" s="334"/>
      <c r="CI121" s="334"/>
      <c r="CJ121" s="334"/>
      <c r="CK121" s="334"/>
      <c r="CL121" s="334"/>
      <c r="CM121" s="334"/>
      <c r="CN121" s="334"/>
      <c r="CO121" s="334"/>
      <c r="CP121" s="334"/>
      <c r="CQ121" s="334"/>
      <c r="CR121" s="334"/>
      <c r="CS121" s="334"/>
      <c r="CT121" s="334"/>
      <c r="CU121" s="334"/>
      <c r="CV121" s="334"/>
      <c r="CW121" s="334"/>
      <c r="CX121" s="334"/>
      <c r="CY121" s="334"/>
      <c r="CZ121" s="334"/>
      <c r="DA121" s="334"/>
      <c r="DB121" s="334"/>
      <c r="DC121" s="334"/>
      <c r="DD121" s="334"/>
      <c r="DE121" s="334"/>
      <c r="DF121" s="334"/>
      <c r="DG121" s="334"/>
      <c r="DH121" s="334"/>
      <c r="DI121" s="334"/>
      <c r="DJ121" s="334"/>
      <c r="DK121" s="334"/>
      <c r="DL121" s="334"/>
      <c r="DM121" s="334"/>
      <c r="DN121" s="334"/>
      <c r="DO121" s="334"/>
      <c r="DP121" s="334"/>
      <c r="DQ121" s="334"/>
      <c r="DR121" s="334"/>
      <c r="DS121" s="334"/>
      <c r="DT121" s="334"/>
      <c r="DU121" s="334"/>
      <c r="DV121" s="334"/>
      <c r="DW121" s="334"/>
      <c r="DX121" s="334"/>
      <c r="DY121" s="334"/>
      <c r="DZ121" s="334"/>
      <c r="EA121" s="334"/>
      <c r="EB121" s="334"/>
      <c r="EC121" s="334"/>
      <c r="ED121" s="334"/>
      <c r="EE121" s="334"/>
      <c r="EF121" s="334"/>
      <c r="EG121" s="334"/>
      <c r="EH121" s="334"/>
      <c r="EI121" s="334"/>
      <c r="EJ121" s="334"/>
      <c r="EK121" s="334"/>
      <c r="EL121" s="334"/>
      <c r="EM121" s="334"/>
      <c r="EN121" s="334"/>
      <c r="EO121" s="334"/>
      <c r="EP121" s="334"/>
      <c r="EQ121" s="334"/>
      <c r="ER121" s="334"/>
      <c r="ES121" s="334"/>
      <c r="ET121" s="334"/>
      <c r="EU121" s="334"/>
      <c r="EV121" s="334"/>
      <c r="EW121" s="334"/>
      <c r="EX121" s="334"/>
      <c r="EY121" s="334"/>
      <c r="EZ121" s="334"/>
      <c r="FA121" s="334"/>
      <c r="FB121" s="334"/>
      <c r="FC121" s="334"/>
      <c r="FD121" s="334"/>
      <c r="FE121" s="334"/>
      <c r="FF121" s="334"/>
      <c r="FG121" s="334"/>
      <c r="FH121" s="334"/>
      <c r="FI121" s="334"/>
      <c r="FJ121" s="334"/>
      <c r="FK121" s="334"/>
      <c r="FL121" s="334"/>
      <c r="FM121" s="334"/>
      <c r="FN121" s="334"/>
      <c r="FO121" s="334"/>
      <c r="FP121" s="334"/>
      <c r="FQ121" s="334"/>
      <c r="FR121" s="334"/>
      <c r="FS121" s="334"/>
      <c r="FT121" s="334"/>
      <c r="FU121" s="334"/>
      <c r="FV121" s="334"/>
      <c r="FW121" s="334"/>
      <c r="FX121" s="334"/>
      <c r="FY121" s="334"/>
      <c r="FZ121" s="334"/>
      <c r="GA121" s="334"/>
      <c r="GB121" s="334"/>
      <c r="GC121" s="334"/>
      <c r="GD121" s="334"/>
      <c r="GE121" s="334"/>
      <c r="GF121" s="334"/>
      <c r="GG121" s="334"/>
      <c r="GH121" s="334"/>
      <c r="GI121" s="334"/>
      <c r="GJ121" s="334"/>
      <c r="GK121" s="334"/>
      <c r="GL121" s="334"/>
      <c r="GM121" s="334"/>
      <c r="GN121" s="334"/>
      <c r="GO121" s="334"/>
      <c r="GP121" s="334"/>
      <c r="GQ121" s="334"/>
      <c r="GR121" s="334"/>
      <c r="GS121" s="334"/>
      <c r="GT121" s="334"/>
      <c r="GU121" s="334"/>
      <c r="GV121" s="334"/>
      <c r="GW121" s="334"/>
      <c r="GX121" s="334"/>
      <c r="GY121" s="334"/>
      <c r="GZ121" s="334"/>
      <c r="HA121" s="334"/>
      <c r="HB121" s="334"/>
      <c r="HC121" s="334"/>
      <c r="HD121" s="334"/>
      <c r="HE121" s="334"/>
      <c r="HF121" s="334"/>
      <c r="HG121" s="334"/>
      <c r="HH121" s="334"/>
      <c r="HI121" s="334"/>
      <c r="HJ121" s="334"/>
      <c r="HK121" s="334"/>
      <c r="HL121" s="334"/>
      <c r="HM121" s="334"/>
      <c r="HN121" s="334"/>
      <c r="HO121" s="334"/>
      <c r="HP121" s="334"/>
      <c r="HQ121" s="334"/>
      <c r="HR121" s="334"/>
      <c r="HS121" s="334"/>
      <c r="HT121" s="334"/>
      <c r="HU121" s="334"/>
      <c r="HV121" s="334"/>
      <c r="HW121" s="334"/>
      <c r="HX121" s="334"/>
      <c r="HY121" s="334"/>
      <c r="HZ121" s="334"/>
      <c r="IA121" s="334"/>
      <c r="IB121" s="334"/>
      <c r="IC121" s="334"/>
      <c r="ID121" s="334"/>
      <c r="IE121" s="334"/>
      <c r="IF121" s="334"/>
      <c r="IG121" s="334"/>
      <c r="IH121" s="334"/>
      <c r="II121" s="334"/>
      <c r="IJ121" s="334"/>
      <c r="IK121" s="334"/>
      <c r="IL121" s="334"/>
      <c r="IM121" s="334"/>
      <c r="IN121" s="334"/>
      <c r="IO121" s="334"/>
      <c r="IP121" s="334"/>
      <c r="IQ121" s="334"/>
      <c r="IR121" s="334"/>
      <c r="IS121" s="334"/>
      <c r="IT121" s="334"/>
      <c r="IU121" s="334"/>
      <c r="IV121" s="334"/>
      <c r="IW121" s="334"/>
      <c r="IX121" s="334"/>
      <c r="IY121" s="334"/>
      <c r="IZ121" s="334"/>
      <c r="JA121" s="334"/>
      <c r="JB121" s="334"/>
      <c r="JC121" s="334"/>
      <c r="JD121" s="334"/>
    </row>
    <row r="122" spans="2:264" x14ac:dyDescent="0.2">
      <c r="B122" s="334"/>
      <c r="C122" s="334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4"/>
      <c r="T122" s="334"/>
      <c r="U122" s="334"/>
      <c r="V122" s="334"/>
      <c r="W122" s="334"/>
      <c r="X122" s="334"/>
      <c r="Y122" s="334"/>
      <c r="Z122" s="334"/>
      <c r="AA122" s="334"/>
      <c r="AB122" s="334"/>
      <c r="AC122" s="334"/>
      <c r="AD122" s="334"/>
      <c r="AE122" s="334"/>
      <c r="AF122" s="334"/>
      <c r="AG122" s="334"/>
      <c r="AH122" s="334"/>
      <c r="AI122" s="334"/>
      <c r="AJ122" s="334"/>
      <c r="AK122" s="334"/>
      <c r="AL122" s="334"/>
      <c r="AM122" s="334"/>
      <c r="AN122" s="334"/>
      <c r="AO122" s="334"/>
      <c r="AP122" s="334"/>
      <c r="AQ122" s="334"/>
      <c r="AR122" s="334"/>
      <c r="AS122" s="334"/>
      <c r="AT122" s="334"/>
      <c r="AU122" s="334"/>
      <c r="AV122" s="334"/>
      <c r="AW122" s="334"/>
      <c r="AX122" s="334"/>
      <c r="AY122" s="334"/>
      <c r="AZ122" s="334"/>
      <c r="BA122" s="334"/>
      <c r="BB122" s="334"/>
      <c r="BC122" s="334"/>
      <c r="BD122" s="334"/>
      <c r="BE122" s="334"/>
      <c r="BF122" s="334"/>
      <c r="BG122" s="334"/>
      <c r="BH122" s="334"/>
      <c r="BI122" s="334"/>
      <c r="BJ122" s="334"/>
      <c r="BK122" s="334"/>
      <c r="BL122" s="334"/>
      <c r="BM122" s="334"/>
      <c r="BN122" s="334"/>
      <c r="BO122" s="334"/>
      <c r="BP122" s="334"/>
      <c r="BQ122" s="334"/>
      <c r="BR122" s="334"/>
      <c r="BS122" s="334"/>
      <c r="BT122" s="334"/>
      <c r="BU122" s="334"/>
      <c r="BV122" s="334"/>
      <c r="BW122" s="334"/>
      <c r="BX122" s="334"/>
      <c r="BY122" s="334"/>
      <c r="BZ122" s="334"/>
      <c r="CA122" s="334"/>
      <c r="CB122" s="334"/>
      <c r="CC122" s="334"/>
      <c r="CD122" s="334"/>
      <c r="CE122" s="334"/>
      <c r="CF122" s="334"/>
      <c r="CG122" s="334"/>
      <c r="CH122" s="334"/>
      <c r="CI122" s="334"/>
      <c r="CJ122" s="334"/>
      <c r="CK122" s="334"/>
      <c r="CL122" s="334"/>
      <c r="CM122" s="334"/>
      <c r="CN122" s="334"/>
      <c r="CO122" s="334"/>
      <c r="CP122" s="334"/>
      <c r="CQ122" s="334"/>
      <c r="CR122" s="334"/>
      <c r="CS122" s="334"/>
      <c r="CT122" s="334"/>
      <c r="CU122" s="334"/>
      <c r="CV122" s="334"/>
      <c r="CW122" s="334"/>
      <c r="CX122" s="334"/>
      <c r="CY122" s="334"/>
      <c r="CZ122" s="334"/>
      <c r="DA122" s="334"/>
      <c r="DB122" s="334"/>
      <c r="DC122" s="334"/>
      <c r="DD122" s="334"/>
      <c r="DE122" s="334"/>
      <c r="DF122" s="334"/>
      <c r="DG122" s="334"/>
      <c r="DH122" s="334"/>
      <c r="DI122" s="334"/>
      <c r="DJ122" s="334"/>
      <c r="DK122" s="334"/>
      <c r="DL122" s="334"/>
      <c r="DM122" s="334"/>
      <c r="DN122" s="334"/>
      <c r="DO122" s="334"/>
      <c r="DP122" s="334"/>
      <c r="DQ122" s="334"/>
      <c r="DR122" s="334"/>
      <c r="DS122" s="334"/>
      <c r="DT122" s="334"/>
      <c r="DU122" s="334"/>
      <c r="DV122" s="334"/>
      <c r="DW122" s="334"/>
      <c r="DX122" s="334"/>
      <c r="DY122" s="334"/>
      <c r="DZ122" s="334"/>
      <c r="EA122" s="334"/>
      <c r="EB122" s="334"/>
      <c r="EC122" s="334"/>
      <c r="ED122" s="334"/>
      <c r="EE122" s="334"/>
      <c r="EF122" s="334"/>
      <c r="EG122" s="334"/>
      <c r="EH122" s="334"/>
      <c r="EI122" s="334"/>
      <c r="EJ122" s="334"/>
      <c r="EK122" s="334"/>
      <c r="EL122" s="334"/>
      <c r="EM122" s="334"/>
      <c r="EN122" s="334"/>
      <c r="EO122" s="334"/>
      <c r="EP122" s="334"/>
      <c r="EQ122" s="334"/>
      <c r="ER122" s="334"/>
      <c r="ES122" s="334"/>
      <c r="ET122" s="334"/>
      <c r="EU122" s="334"/>
      <c r="EV122" s="334"/>
      <c r="EW122" s="334"/>
      <c r="EX122" s="334"/>
      <c r="EY122" s="334"/>
      <c r="EZ122" s="334"/>
      <c r="FA122" s="334"/>
      <c r="FB122" s="334"/>
      <c r="FC122" s="334"/>
      <c r="FD122" s="334"/>
      <c r="FE122" s="334"/>
      <c r="FF122" s="334"/>
      <c r="FG122" s="334"/>
      <c r="FH122" s="334"/>
      <c r="FI122" s="334"/>
      <c r="FJ122" s="334"/>
      <c r="FK122" s="334"/>
      <c r="FL122" s="334"/>
      <c r="FM122" s="334"/>
      <c r="FN122" s="334"/>
      <c r="FO122" s="334"/>
      <c r="FP122" s="334"/>
      <c r="FQ122" s="334"/>
      <c r="FR122" s="334"/>
      <c r="FS122" s="334"/>
      <c r="FT122" s="334"/>
      <c r="FU122" s="334"/>
      <c r="FV122" s="334"/>
      <c r="FW122" s="334"/>
      <c r="FX122" s="334"/>
      <c r="FY122" s="334"/>
      <c r="FZ122" s="334"/>
      <c r="GA122" s="334"/>
      <c r="GB122" s="334"/>
      <c r="GC122" s="334"/>
      <c r="GD122" s="334"/>
      <c r="GE122" s="334"/>
      <c r="GF122" s="334"/>
      <c r="GG122" s="334"/>
      <c r="GH122" s="334"/>
      <c r="GI122" s="334"/>
      <c r="GJ122" s="334"/>
      <c r="GK122" s="334"/>
      <c r="GL122" s="334"/>
      <c r="GM122" s="334"/>
      <c r="GN122" s="334"/>
      <c r="GO122" s="334"/>
      <c r="GP122" s="334"/>
      <c r="GQ122" s="334"/>
      <c r="GR122" s="334"/>
      <c r="GS122" s="334"/>
      <c r="GT122" s="334"/>
      <c r="GU122" s="334"/>
      <c r="GV122" s="334"/>
      <c r="GW122" s="334"/>
      <c r="GX122" s="334"/>
      <c r="GY122" s="334"/>
      <c r="GZ122" s="334"/>
      <c r="HA122" s="334"/>
      <c r="HB122" s="334"/>
      <c r="HC122" s="334"/>
      <c r="HD122" s="334"/>
      <c r="HE122" s="334"/>
      <c r="HF122" s="334"/>
      <c r="HG122" s="334"/>
      <c r="HH122" s="334"/>
      <c r="HI122" s="334"/>
      <c r="HJ122" s="334"/>
      <c r="HK122" s="334"/>
      <c r="HL122" s="334"/>
      <c r="HM122" s="334"/>
      <c r="HN122" s="334"/>
      <c r="HO122" s="334"/>
      <c r="HP122" s="334"/>
      <c r="HQ122" s="334"/>
      <c r="HR122" s="334"/>
      <c r="HS122" s="334"/>
      <c r="HT122" s="334"/>
      <c r="HU122" s="334"/>
      <c r="HV122" s="334"/>
      <c r="HW122" s="334"/>
      <c r="HX122" s="334"/>
      <c r="HY122" s="334"/>
      <c r="HZ122" s="334"/>
      <c r="IA122" s="334"/>
      <c r="IB122" s="334"/>
      <c r="IC122" s="334"/>
      <c r="ID122" s="334"/>
      <c r="IE122" s="334"/>
      <c r="IF122" s="334"/>
      <c r="IG122" s="334"/>
      <c r="IH122" s="334"/>
      <c r="II122" s="334"/>
      <c r="IJ122" s="334"/>
      <c r="IK122" s="334"/>
      <c r="IL122" s="334"/>
      <c r="IM122" s="334"/>
      <c r="IN122" s="334"/>
      <c r="IO122" s="334"/>
      <c r="IP122" s="334"/>
      <c r="IQ122" s="334"/>
      <c r="IR122" s="334"/>
      <c r="IS122" s="334"/>
      <c r="IT122" s="334"/>
      <c r="IU122" s="334"/>
      <c r="IV122" s="334"/>
      <c r="IW122" s="334"/>
      <c r="IX122" s="334"/>
      <c r="IY122" s="334"/>
      <c r="IZ122" s="334"/>
      <c r="JA122" s="334"/>
      <c r="JB122" s="334"/>
      <c r="JC122" s="334"/>
      <c r="JD122" s="334"/>
    </row>
    <row r="123" spans="2:264" x14ac:dyDescent="0.2">
      <c r="B123" s="334"/>
      <c r="C123" s="334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4"/>
      <c r="T123" s="334"/>
      <c r="U123" s="334"/>
      <c r="V123" s="334"/>
      <c r="W123" s="334"/>
      <c r="X123" s="334"/>
      <c r="Y123" s="334"/>
      <c r="Z123" s="334"/>
      <c r="AA123" s="334"/>
      <c r="AB123" s="334"/>
      <c r="AC123" s="334"/>
      <c r="AD123" s="334"/>
      <c r="AE123" s="334"/>
      <c r="AF123" s="334"/>
      <c r="AG123" s="334"/>
      <c r="AH123" s="334"/>
      <c r="AI123" s="334"/>
      <c r="AJ123" s="334"/>
      <c r="AK123" s="334"/>
      <c r="AL123" s="334"/>
      <c r="AM123" s="334"/>
      <c r="AN123" s="334"/>
      <c r="AO123" s="334"/>
      <c r="AP123" s="334"/>
      <c r="AQ123" s="334"/>
      <c r="AR123" s="334"/>
      <c r="AS123" s="334"/>
      <c r="AT123" s="334"/>
      <c r="AU123" s="334"/>
      <c r="AV123" s="334"/>
      <c r="AW123" s="334"/>
      <c r="AX123" s="334"/>
      <c r="AY123" s="334"/>
      <c r="AZ123" s="334"/>
      <c r="BA123" s="334"/>
      <c r="BB123" s="334"/>
      <c r="BC123" s="334"/>
      <c r="BD123" s="334"/>
      <c r="BE123" s="334"/>
      <c r="BF123" s="334"/>
      <c r="BG123" s="334"/>
      <c r="BH123" s="334"/>
      <c r="BI123" s="334"/>
      <c r="BJ123" s="334"/>
      <c r="BK123" s="334"/>
      <c r="BL123" s="334"/>
      <c r="BM123" s="334"/>
      <c r="BN123" s="334"/>
      <c r="BO123" s="334"/>
      <c r="BP123" s="334"/>
      <c r="BQ123" s="334"/>
      <c r="BR123" s="334"/>
      <c r="BS123" s="334"/>
      <c r="BT123" s="334"/>
      <c r="BU123" s="334"/>
      <c r="BV123" s="334"/>
      <c r="BW123" s="334"/>
      <c r="BX123" s="334"/>
      <c r="BY123" s="334"/>
      <c r="BZ123" s="334"/>
      <c r="CA123" s="334"/>
      <c r="CB123" s="334"/>
      <c r="CC123" s="334"/>
      <c r="CD123" s="334"/>
      <c r="CE123" s="334"/>
      <c r="CF123" s="334"/>
      <c r="CG123" s="334"/>
      <c r="CH123" s="334"/>
      <c r="CI123" s="334"/>
      <c r="CJ123" s="334"/>
      <c r="CK123" s="334"/>
      <c r="CL123" s="334"/>
      <c r="CM123" s="334"/>
      <c r="CN123" s="334"/>
      <c r="CO123" s="334"/>
      <c r="CP123" s="334"/>
      <c r="CQ123" s="334"/>
      <c r="CR123" s="334"/>
      <c r="CS123" s="334"/>
      <c r="CT123" s="334"/>
      <c r="CU123" s="334"/>
      <c r="CV123" s="334"/>
      <c r="CW123" s="334"/>
      <c r="CX123" s="334"/>
      <c r="CY123" s="334"/>
      <c r="CZ123" s="334"/>
      <c r="DA123" s="334"/>
      <c r="DB123" s="334"/>
      <c r="DC123" s="334"/>
      <c r="DD123" s="334"/>
      <c r="DE123" s="334"/>
      <c r="DF123" s="334"/>
      <c r="DG123" s="334"/>
      <c r="DH123" s="334"/>
      <c r="DI123" s="334"/>
      <c r="DJ123" s="334"/>
      <c r="DK123" s="334"/>
      <c r="DL123" s="334"/>
      <c r="DM123" s="334"/>
      <c r="DN123" s="334"/>
      <c r="DO123" s="334"/>
      <c r="DP123" s="334"/>
      <c r="DQ123" s="334"/>
      <c r="DR123" s="334"/>
      <c r="DS123" s="334"/>
      <c r="DT123" s="334"/>
      <c r="DU123" s="334"/>
      <c r="DV123" s="334"/>
      <c r="DW123" s="334"/>
      <c r="DX123" s="334"/>
      <c r="DY123" s="334"/>
      <c r="DZ123" s="334"/>
      <c r="EA123" s="334"/>
      <c r="EB123" s="334"/>
      <c r="EC123" s="334"/>
      <c r="ED123" s="334"/>
      <c r="EE123" s="334"/>
      <c r="EF123" s="334"/>
      <c r="EG123" s="334"/>
      <c r="EH123" s="334"/>
      <c r="EI123" s="334"/>
      <c r="EJ123" s="334"/>
      <c r="EK123" s="334"/>
      <c r="EL123" s="334"/>
      <c r="EM123" s="334"/>
      <c r="EN123" s="334"/>
      <c r="EO123" s="334"/>
      <c r="EP123" s="334"/>
      <c r="EQ123" s="334"/>
      <c r="ER123" s="334"/>
      <c r="ES123" s="334"/>
      <c r="ET123" s="334"/>
      <c r="EU123" s="334"/>
      <c r="EV123" s="334"/>
      <c r="EW123" s="334"/>
      <c r="EX123" s="334"/>
      <c r="EY123" s="334"/>
      <c r="EZ123" s="334"/>
      <c r="FA123" s="334"/>
      <c r="FB123" s="334"/>
      <c r="FC123" s="334"/>
      <c r="FD123" s="334"/>
      <c r="FE123" s="334"/>
      <c r="FF123" s="334"/>
      <c r="FG123" s="334"/>
      <c r="FH123" s="334"/>
      <c r="FI123" s="334"/>
      <c r="FJ123" s="334"/>
      <c r="FK123" s="334"/>
      <c r="FL123" s="334"/>
      <c r="FM123" s="334"/>
      <c r="FN123" s="334"/>
      <c r="FO123" s="334"/>
      <c r="FP123" s="334"/>
      <c r="FQ123" s="334"/>
      <c r="FR123" s="334"/>
      <c r="FS123" s="334"/>
      <c r="FT123" s="334"/>
      <c r="FU123" s="334"/>
      <c r="FV123" s="334"/>
      <c r="FW123" s="334"/>
      <c r="FX123" s="334"/>
      <c r="FY123" s="334"/>
      <c r="FZ123" s="334"/>
      <c r="GA123" s="334"/>
      <c r="GB123" s="334"/>
      <c r="GC123" s="334"/>
      <c r="GD123" s="334"/>
      <c r="GE123" s="334"/>
      <c r="GF123" s="334"/>
      <c r="GG123" s="334"/>
      <c r="GH123" s="334"/>
      <c r="GI123" s="334"/>
      <c r="GJ123" s="334"/>
      <c r="GK123" s="334"/>
      <c r="GL123" s="334"/>
      <c r="GM123" s="334"/>
      <c r="GN123" s="334"/>
      <c r="GO123" s="334"/>
      <c r="GP123" s="334"/>
      <c r="GQ123" s="334"/>
      <c r="GR123" s="334"/>
      <c r="GS123" s="334"/>
      <c r="GT123" s="334"/>
      <c r="GU123" s="334"/>
      <c r="GV123" s="334"/>
      <c r="GW123" s="334"/>
      <c r="GX123" s="334"/>
      <c r="GY123" s="334"/>
      <c r="GZ123" s="334"/>
      <c r="HA123" s="334"/>
      <c r="HB123" s="334"/>
      <c r="HC123" s="334"/>
      <c r="HD123" s="334"/>
      <c r="HE123" s="334"/>
      <c r="HF123" s="334"/>
      <c r="HG123" s="334"/>
      <c r="HH123" s="334"/>
      <c r="HI123" s="334"/>
      <c r="HJ123" s="334"/>
      <c r="HK123" s="334"/>
      <c r="HL123" s="334"/>
      <c r="HM123" s="334"/>
      <c r="HN123" s="334"/>
      <c r="HO123" s="334"/>
      <c r="HP123" s="334"/>
      <c r="HQ123" s="334"/>
      <c r="HR123" s="334"/>
      <c r="HS123" s="334"/>
      <c r="HT123" s="334"/>
      <c r="HU123" s="334"/>
      <c r="HV123" s="334"/>
      <c r="HW123" s="334"/>
      <c r="HX123" s="334"/>
      <c r="HY123" s="334"/>
      <c r="HZ123" s="334"/>
      <c r="IA123" s="334"/>
      <c r="IB123" s="334"/>
      <c r="IC123" s="334"/>
      <c r="ID123" s="334"/>
      <c r="IE123" s="334"/>
      <c r="IF123" s="334"/>
      <c r="IG123" s="334"/>
      <c r="IH123" s="334"/>
      <c r="II123" s="334"/>
      <c r="IJ123" s="334"/>
      <c r="IK123" s="334"/>
      <c r="IL123" s="334"/>
      <c r="IM123" s="334"/>
      <c r="IN123" s="334"/>
      <c r="IO123" s="334"/>
      <c r="IP123" s="334"/>
      <c r="IQ123" s="334"/>
      <c r="IR123" s="334"/>
      <c r="IS123" s="334"/>
      <c r="IT123" s="334"/>
      <c r="IU123" s="334"/>
      <c r="IV123" s="334"/>
      <c r="IW123" s="334"/>
      <c r="IX123" s="334"/>
      <c r="IY123" s="334"/>
      <c r="IZ123" s="334"/>
      <c r="JA123" s="334"/>
      <c r="JB123" s="334"/>
      <c r="JC123" s="334"/>
      <c r="JD123" s="334"/>
    </row>
    <row r="124" spans="2:264" x14ac:dyDescent="0.2">
      <c r="B124" s="334"/>
      <c r="C124" s="334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4"/>
      <c r="T124" s="334"/>
      <c r="U124" s="334"/>
      <c r="V124" s="334"/>
      <c r="W124" s="334"/>
      <c r="X124" s="334"/>
      <c r="Y124" s="334"/>
      <c r="Z124" s="334"/>
      <c r="AA124" s="334"/>
      <c r="AB124" s="334"/>
      <c r="AC124" s="334"/>
      <c r="AD124" s="334"/>
      <c r="AE124" s="334"/>
      <c r="AF124" s="334"/>
      <c r="AG124" s="334"/>
      <c r="AH124" s="334"/>
      <c r="AI124" s="334"/>
      <c r="AJ124" s="334"/>
      <c r="AK124" s="334"/>
      <c r="AL124" s="334"/>
      <c r="AM124" s="334"/>
      <c r="AN124" s="334"/>
      <c r="AO124" s="334"/>
      <c r="AP124" s="334"/>
      <c r="AQ124" s="334"/>
      <c r="AR124" s="334"/>
      <c r="AS124" s="334"/>
      <c r="AT124" s="334"/>
      <c r="AU124" s="334"/>
      <c r="AV124" s="334"/>
      <c r="AW124" s="334"/>
      <c r="AX124" s="334"/>
      <c r="AY124" s="334"/>
      <c r="AZ124" s="334"/>
      <c r="BA124" s="334"/>
      <c r="BB124" s="334"/>
      <c r="BC124" s="334"/>
      <c r="BD124" s="334"/>
      <c r="BE124" s="334"/>
      <c r="BF124" s="334"/>
      <c r="BG124" s="334"/>
      <c r="BH124" s="334"/>
      <c r="BI124" s="334"/>
      <c r="BJ124" s="334"/>
      <c r="BK124" s="334"/>
      <c r="BL124" s="334"/>
      <c r="BM124" s="334"/>
      <c r="BN124" s="334"/>
      <c r="BO124" s="334"/>
      <c r="BP124" s="334"/>
      <c r="BQ124" s="334"/>
      <c r="BR124" s="334"/>
      <c r="BS124" s="334"/>
      <c r="BT124" s="334"/>
      <c r="BU124" s="334"/>
      <c r="BV124" s="334"/>
      <c r="BW124" s="334"/>
      <c r="BX124" s="334"/>
      <c r="BY124" s="334"/>
      <c r="BZ124" s="334"/>
      <c r="CA124" s="334"/>
      <c r="CB124" s="334"/>
      <c r="CC124" s="334"/>
      <c r="CD124" s="334"/>
      <c r="CE124" s="334"/>
      <c r="CF124" s="334"/>
      <c r="CG124" s="334"/>
      <c r="CH124" s="334"/>
      <c r="CI124" s="334"/>
      <c r="CJ124" s="334"/>
      <c r="CK124" s="334"/>
      <c r="CL124" s="334"/>
      <c r="CM124" s="334"/>
      <c r="CN124" s="334"/>
      <c r="CO124" s="334"/>
      <c r="CP124" s="334"/>
      <c r="CQ124" s="334"/>
      <c r="CR124" s="334"/>
      <c r="CS124" s="334"/>
      <c r="CT124" s="334"/>
      <c r="CU124" s="334"/>
      <c r="CV124" s="334"/>
      <c r="CW124" s="334"/>
      <c r="CX124" s="334"/>
      <c r="CY124" s="334"/>
      <c r="CZ124" s="334"/>
      <c r="DA124" s="334"/>
      <c r="DB124" s="334"/>
      <c r="DC124" s="334"/>
      <c r="DD124" s="334"/>
      <c r="DE124" s="334"/>
      <c r="DF124" s="334"/>
      <c r="DG124" s="334"/>
      <c r="DH124" s="334"/>
      <c r="DI124" s="334"/>
      <c r="DJ124" s="334"/>
      <c r="DK124" s="334"/>
      <c r="DL124" s="334"/>
      <c r="DM124" s="334"/>
      <c r="DN124" s="334"/>
      <c r="DO124" s="334"/>
      <c r="DP124" s="334"/>
      <c r="DQ124" s="334"/>
      <c r="DR124" s="334"/>
      <c r="DS124" s="334"/>
      <c r="DT124" s="334"/>
      <c r="DU124" s="334"/>
      <c r="DV124" s="334"/>
      <c r="DW124" s="334"/>
      <c r="DX124" s="334"/>
      <c r="DY124" s="334"/>
      <c r="DZ124" s="334"/>
      <c r="EA124" s="334"/>
      <c r="EB124" s="334"/>
      <c r="EC124" s="334"/>
      <c r="ED124" s="334"/>
      <c r="EE124" s="334"/>
      <c r="EF124" s="334"/>
      <c r="EG124" s="334"/>
      <c r="EH124" s="334"/>
      <c r="EI124" s="334"/>
      <c r="EJ124" s="334"/>
      <c r="EK124" s="334"/>
      <c r="EL124" s="334"/>
      <c r="EM124" s="334"/>
      <c r="EN124" s="334"/>
      <c r="EO124" s="334"/>
      <c r="EP124" s="334"/>
      <c r="EQ124" s="334"/>
      <c r="ER124" s="334"/>
      <c r="ES124" s="334"/>
      <c r="ET124" s="334"/>
      <c r="EU124" s="334"/>
      <c r="EV124" s="334"/>
      <c r="EW124" s="334"/>
      <c r="EX124" s="334"/>
      <c r="EY124" s="334"/>
      <c r="EZ124" s="334"/>
      <c r="FA124" s="334"/>
      <c r="FB124" s="334"/>
      <c r="FC124" s="334"/>
      <c r="FD124" s="334"/>
      <c r="FE124" s="334"/>
      <c r="FF124" s="334"/>
      <c r="FG124" s="334"/>
      <c r="FH124" s="334"/>
      <c r="FI124" s="334"/>
      <c r="FJ124" s="334"/>
      <c r="FK124" s="334"/>
      <c r="FL124" s="334"/>
      <c r="FM124" s="334"/>
      <c r="FN124" s="334"/>
      <c r="FO124" s="334"/>
      <c r="FP124" s="334"/>
      <c r="FQ124" s="334"/>
      <c r="FR124" s="334"/>
      <c r="FS124" s="334"/>
      <c r="FT124" s="334"/>
      <c r="FU124" s="334"/>
      <c r="FV124" s="334"/>
      <c r="FW124" s="334"/>
      <c r="FX124" s="334"/>
      <c r="FY124" s="334"/>
      <c r="FZ124" s="334"/>
      <c r="GA124" s="334"/>
      <c r="GB124" s="334"/>
      <c r="GC124" s="334"/>
      <c r="GD124" s="334"/>
      <c r="GE124" s="334"/>
      <c r="GF124" s="334"/>
      <c r="GG124" s="334"/>
      <c r="GH124" s="334"/>
      <c r="GI124" s="334"/>
      <c r="GJ124" s="334"/>
      <c r="GK124" s="334"/>
      <c r="GL124" s="334"/>
      <c r="GM124" s="334"/>
      <c r="GN124" s="334"/>
      <c r="GO124" s="334"/>
      <c r="GP124" s="334"/>
      <c r="GQ124" s="334"/>
      <c r="GR124" s="334"/>
      <c r="GS124" s="334"/>
      <c r="GT124" s="334"/>
      <c r="GU124" s="334"/>
      <c r="GV124" s="334"/>
      <c r="GW124" s="334"/>
      <c r="GX124" s="334"/>
      <c r="GY124" s="334"/>
      <c r="GZ124" s="334"/>
      <c r="HA124" s="334"/>
      <c r="HB124" s="334"/>
      <c r="HC124" s="334"/>
      <c r="HD124" s="334"/>
      <c r="HE124" s="334"/>
      <c r="HF124" s="334"/>
      <c r="HG124" s="334"/>
      <c r="HH124" s="334"/>
      <c r="HI124" s="334"/>
      <c r="HJ124" s="334"/>
      <c r="HK124" s="334"/>
      <c r="HL124" s="334"/>
      <c r="HM124" s="334"/>
      <c r="HN124" s="334"/>
      <c r="HO124" s="334"/>
      <c r="HP124" s="334"/>
      <c r="HQ124" s="334"/>
      <c r="HR124" s="334"/>
      <c r="HS124" s="334"/>
      <c r="HT124" s="334"/>
      <c r="HU124" s="334"/>
      <c r="HV124" s="334"/>
      <c r="HW124" s="334"/>
      <c r="HX124" s="334"/>
      <c r="HY124" s="334"/>
      <c r="HZ124" s="334"/>
      <c r="IA124" s="334"/>
      <c r="IB124" s="334"/>
      <c r="IC124" s="334"/>
      <c r="ID124" s="334"/>
      <c r="IE124" s="334"/>
      <c r="IF124" s="334"/>
      <c r="IG124" s="334"/>
      <c r="IH124" s="334"/>
      <c r="II124" s="334"/>
      <c r="IJ124" s="334"/>
      <c r="IK124" s="334"/>
      <c r="IL124" s="334"/>
      <c r="IM124" s="334"/>
      <c r="IN124" s="334"/>
      <c r="IO124" s="334"/>
      <c r="IP124" s="334"/>
      <c r="IQ124" s="334"/>
      <c r="IR124" s="334"/>
      <c r="IS124" s="334"/>
      <c r="IT124" s="334"/>
      <c r="IU124" s="334"/>
      <c r="IV124" s="334"/>
      <c r="IW124" s="334"/>
      <c r="IX124" s="334"/>
      <c r="IY124" s="334"/>
      <c r="IZ124" s="334"/>
      <c r="JA124" s="334"/>
      <c r="JB124" s="334"/>
      <c r="JC124" s="334"/>
      <c r="JD124" s="334"/>
    </row>
    <row r="125" spans="2:264" x14ac:dyDescent="0.2">
      <c r="B125" s="334"/>
      <c r="C125" s="334"/>
      <c r="D125" s="334"/>
      <c r="E125" s="334"/>
      <c r="F125" s="334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334"/>
      <c r="R125" s="334"/>
      <c r="S125" s="334"/>
      <c r="T125" s="334"/>
      <c r="U125" s="334"/>
      <c r="V125" s="334"/>
      <c r="W125" s="334"/>
      <c r="X125" s="334"/>
      <c r="Y125" s="334"/>
      <c r="Z125" s="334"/>
      <c r="AA125" s="334"/>
      <c r="AB125" s="334"/>
      <c r="AC125" s="334"/>
      <c r="AD125" s="334"/>
      <c r="AE125" s="334"/>
      <c r="AF125" s="334"/>
      <c r="AG125" s="334"/>
      <c r="AH125" s="334"/>
      <c r="AI125" s="334"/>
      <c r="AJ125" s="334"/>
      <c r="AK125" s="334"/>
      <c r="AL125" s="334"/>
      <c r="AM125" s="334"/>
      <c r="AN125" s="334"/>
      <c r="AO125" s="334"/>
      <c r="AP125" s="334"/>
      <c r="AQ125" s="334"/>
      <c r="AR125" s="334"/>
      <c r="AS125" s="334"/>
      <c r="AT125" s="334"/>
      <c r="AU125" s="334"/>
      <c r="AV125" s="334"/>
      <c r="AW125" s="334"/>
      <c r="AX125" s="334"/>
      <c r="AY125" s="334"/>
      <c r="AZ125" s="334"/>
      <c r="BA125" s="334"/>
      <c r="BB125" s="334"/>
      <c r="BC125" s="334"/>
      <c r="BD125" s="334"/>
      <c r="BE125" s="334"/>
      <c r="BF125" s="334"/>
      <c r="BG125" s="334"/>
      <c r="BH125" s="334"/>
      <c r="BI125" s="334"/>
      <c r="BJ125" s="334"/>
      <c r="BK125" s="334"/>
      <c r="BL125" s="334"/>
      <c r="BM125" s="334"/>
      <c r="BN125" s="334"/>
      <c r="BO125" s="334"/>
      <c r="BP125" s="334"/>
      <c r="BQ125" s="334"/>
      <c r="BR125" s="334"/>
      <c r="BS125" s="334"/>
      <c r="BT125" s="334"/>
      <c r="BU125" s="334"/>
      <c r="BV125" s="334"/>
      <c r="BW125" s="334"/>
      <c r="BX125" s="334"/>
      <c r="BY125" s="334"/>
      <c r="BZ125" s="334"/>
      <c r="CA125" s="334"/>
      <c r="CB125" s="334"/>
      <c r="CC125" s="334"/>
      <c r="CD125" s="334"/>
      <c r="CE125" s="334"/>
      <c r="CF125" s="334"/>
      <c r="CG125" s="334"/>
      <c r="CH125" s="334"/>
      <c r="CI125" s="334"/>
      <c r="CJ125" s="334"/>
      <c r="CK125" s="334"/>
      <c r="CL125" s="334"/>
      <c r="CM125" s="334"/>
      <c r="CN125" s="334"/>
      <c r="CO125" s="334"/>
      <c r="CP125" s="334"/>
      <c r="CQ125" s="334"/>
      <c r="CR125" s="334"/>
      <c r="CS125" s="334"/>
      <c r="CT125" s="334"/>
      <c r="CU125" s="334"/>
      <c r="CV125" s="334"/>
      <c r="CW125" s="334"/>
      <c r="CX125" s="334"/>
      <c r="CY125" s="334"/>
      <c r="CZ125" s="334"/>
      <c r="DA125" s="334"/>
      <c r="DB125" s="334"/>
      <c r="DC125" s="334"/>
      <c r="DD125" s="334"/>
      <c r="DE125" s="334"/>
      <c r="DF125" s="334"/>
      <c r="DG125" s="334"/>
      <c r="DH125" s="334"/>
      <c r="DI125" s="334"/>
      <c r="DJ125" s="334"/>
      <c r="DK125" s="334"/>
      <c r="DL125" s="334"/>
      <c r="DM125" s="334"/>
      <c r="DN125" s="334"/>
      <c r="DO125" s="334"/>
      <c r="DP125" s="334"/>
      <c r="DQ125" s="334"/>
      <c r="DR125" s="334"/>
      <c r="DS125" s="334"/>
      <c r="DT125" s="334"/>
      <c r="DU125" s="334"/>
      <c r="DV125" s="334"/>
      <c r="DW125" s="334"/>
      <c r="DX125" s="334"/>
      <c r="DY125" s="334"/>
      <c r="DZ125" s="334"/>
      <c r="EA125" s="334"/>
      <c r="EB125" s="334"/>
      <c r="EC125" s="334"/>
      <c r="ED125" s="334"/>
      <c r="EE125" s="334"/>
      <c r="EF125" s="334"/>
      <c r="EG125" s="334"/>
      <c r="EH125" s="334"/>
      <c r="EI125" s="334"/>
      <c r="EJ125" s="334"/>
      <c r="EK125" s="334"/>
      <c r="EL125" s="334"/>
      <c r="EM125" s="334"/>
      <c r="EN125" s="334"/>
      <c r="EO125" s="334"/>
      <c r="EP125" s="334"/>
      <c r="EQ125" s="334"/>
      <c r="ER125" s="334"/>
      <c r="ES125" s="334"/>
      <c r="ET125" s="334"/>
      <c r="EU125" s="334"/>
      <c r="EV125" s="334"/>
      <c r="EW125" s="334"/>
      <c r="EX125" s="334"/>
      <c r="EY125" s="334"/>
      <c r="EZ125" s="334"/>
      <c r="FA125" s="334"/>
      <c r="FB125" s="334"/>
      <c r="FC125" s="334"/>
      <c r="FD125" s="334"/>
      <c r="FE125" s="334"/>
      <c r="FF125" s="334"/>
      <c r="FG125" s="334"/>
      <c r="FH125" s="334"/>
      <c r="FI125" s="334"/>
      <c r="FJ125" s="334"/>
      <c r="FK125" s="334"/>
      <c r="FL125" s="334"/>
      <c r="FM125" s="334"/>
      <c r="FN125" s="334"/>
      <c r="FO125" s="334"/>
      <c r="FP125" s="334"/>
      <c r="FQ125" s="334"/>
      <c r="FR125" s="334"/>
      <c r="FS125" s="334"/>
      <c r="FT125" s="334"/>
      <c r="FU125" s="334"/>
      <c r="FV125" s="334"/>
      <c r="FW125" s="334"/>
      <c r="FX125" s="334"/>
      <c r="FY125" s="334"/>
      <c r="FZ125" s="334"/>
      <c r="GA125" s="334"/>
      <c r="GB125" s="334"/>
      <c r="GC125" s="334"/>
      <c r="GD125" s="334"/>
      <c r="GE125" s="334"/>
      <c r="GF125" s="334"/>
      <c r="GG125" s="334"/>
      <c r="GH125" s="334"/>
      <c r="GI125" s="334"/>
      <c r="GJ125" s="334"/>
      <c r="GK125" s="334"/>
      <c r="GL125" s="334"/>
      <c r="GM125" s="334"/>
      <c r="GN125" s="334"/>
      <c r="GO125" s="334"/>
      <c r="GP125" s="334"/>
      <c r="GQ125" s="334"/>
      <c r="GR125" s="334"/>
      <c r="GS125" s="334"/>
      <c r="GT125" s="334"/>
      <c r="GU125" s="334"/>
      <c r="GV125" s="334"/>
      <c r="GW125" s="334"/>
      <c r="GX125" s="334"/>
      <c r="GY125" s="334"/>
      <c r="GZ125" s="334"/>
      <c r="HA125" s="334"/>
      <c r="HB125" s="334"/>
      <c r="HC125" s="334"/>
      <c r="HD125" s="334"/>
      <c r="HE125" s="334"/>
      <c r="HF125" s="334"/>
      <c r="HG125" s="334"/>
      <c r="HH125" s="334"/>
      <c r="HI125" s="334"/>
      <c r="HJ125" s="334"/>
      <c r="HK125" s="334"/>
      <c r="HL125" s="334"/>
      <c r="HM125" s="334"/>
      <c r="HN125" s="334"/>
      <c r="HO125" s="334"/>
      <c r="HP125" s="334"/>
      <c r="HQ125" s="334"/>
      <c r="HR125" s="334"/>
      <c r="HS125" s="334"/>
      <c r="HT125" s="334"/>
      <c r="HU125" s="334"/>
      <c r="HV125" s="334"/>
      <c r="HW125" s="334"/>
      <c r="HX125" s="334"/>
      <c r="HY125" s="334"/>
      <c r="HZ125" s="334"/>
      <c r="IA125" s="334"/>
      <c r="IB125" s="334"/>
      <c r="IC125" s="334"/>
      <c r="ID125" s="334"/>
      <c r="IE125" s="334"/>
      <c r="IF125" s="334"/>
      <c r="IG125" s="334"/>
      <c r="IH125" s="334"/>
      <c r="II125" s="334"/>
      <c r="IJ125" s="334"/>
      <c r="IK125" s="334"/>
      <c r="IL125" s="334"/>
      <c r="IM125" s="334"/>
      <c r="IN125" s="334"/>
      <c r="IO125" s="334"/>
      <c r="IP125" s="334"/>
      <c r="IQ125" s="334"/>
      <c r="IR125" s="334"/>
      <c r="IS125" s="334"/>
      <c r="IT125" s="334"/>
      <c r="IU125" s="334"/>
      <c r="IV125" s="334"/>
      <c r="IW125" s="334"/>
      <c r="IX125" s="334"/>
      <c r="IY125" s="334"/>
      <c r="IZ125" s="334"/>
      <c r="JA125" s="334"/>
      <c r="JB125" s="334"/>
      <c r="JC125" s="334"/>
      <c r="JD125" s="334"/>
    </row>
    <row r="126" spans="2:264" x14ac:dyDescent="0.2">
      <c r="B126" s="334"/>
      <c r="C126" s="334"/>
      <c r="D126" s="334"/>
      <c r="E126" s="334"/>
      <c r="F126" s="334"/>
      <c r="G126" s="334"/>
      <c r="H126" s="334"/>
      <c r="I126" s="334"/>
      <c r="J126" s="334"/>
      <c r="K126" s="334"/>
      <c r="L126" s="334"/>
      <c r="M126" s="334"/>
      <c r="N126" s="334"/>
      <c r="O126" s="334"/>
      <c r="P126" s="334"/>
      <c r="Q126" s="334"/>
      <c r="R126" s="334"/>
      <c r="S126" s="334"/>
      <c r="T126" s="334"/>
      <c r="U126" s="334"/>
      <c r="V126" s="334"/>
      <c r="W126" s="334"/>
      <c r="X126" s="334"/>
      <c r="Y126" s="334"/>
      <c r="Z126" s="334"/>
      <c r="AA126" s="334"/>
      <c r="AB126" s="334"/>
      <c r="AC126" s="334"/>
      <c r="AD126" s="334"/>
      <c r="AE126" s="334"/>
      <c r="AF126" s="334"/>
      <c r="AG126" s="334"/>
      <c r="AH126" s="334"/>
      <c r="AI126" s="334"/>
      <c r="AJ126" s="334"/>
      <c r="AK126" s="334"/>
      <c r="AL126" s="334"/>
      <c r="AM126" s="334"/>
      <c r="AN126" s="334"/>
      <c r="AO126" s="334"/>
      <c r="AP126" s="334"/>
      <c r="AQ126" s="334"/>
      <c r="AR126" s="334"/>
      <c r="AS126" s="334"/>
      <c r="AT126" s="334"/>
      <c r="AU126" s="334"/>
      <c r="AV126" s="334"/>
      <c r="AW126" s="334"/>
      <c r="AX126" s="334"/>
      <c r="AY126" s="334"/>
      <c r="AZ126" s="334"/>
      <c r="BA126" s="334"/>
      <c r="BB126" s="334"/>
      <c r="BC126" s="334"/>
      <c r="BD126" s="334"/>
      <c r="BE126" s="334"/>
      <c r="BF126" s="334"/>
      <c r="BG126" s="334"/>
      <c r="BH126" s="334"/>
      <c r="BI126" s="334"/>
      <c r="BJ126" s="334"/>
      <c r="BK126" s="334"/>
      <c r="BL126" s="334"/>
      <c r="BM126" s="334"/>
      <c r="BN126" s="334"/>
      <c r="BO126" s="334"/>
      <c r="BP126" s="334"/>
      <c r="BQ126" s="334"/>
      <c r="BR126" s="334"/>
      <c r="BS126" s="334"/>
      <c r="BT126" s="334"/>
      <c r="BU126" s="334"/>
      <c r="BV126" s="334"/>
      <c r="BW126" s="334"/>
      <c r="BX126" s="334"/>
      <c r="BY126" s="334"/>
      <c r="BZ126" s="334"/>
      <c r="CA126" s="334"/>
      <c r="CB126" s="334"/>
      <c r="CC126" s="334"/>
      <c r="CD126" s="334"/>
      <c r="CE126" s="334"/>
      <c r="CF126" s="334"/>
      <c r="CG126" s="334"/>
      <c r="CH126" s="334"/>
      <c r="CI126" s="334"/>
      <c r="CJ126" s="334"/>
      <c r="CK126" s="334"/>
      <c r="CL126" s="334"/>
      <c r="CM126" s="334"/>
      <c r="CN126" s="334"/>
      <c r="CO126" s="334"/>
      <c r="CP126" s="334"/>
      <c r="CQ126" s="334"/>
      <c r="CR126" s="334"/>
      <c r="CS126" s="334"/>
      <c r="CT126" s="334"/>
      <c r="CU126" s="334"/>
      <c r="CV126" s="334"/>
      <c r="CW126" s="334"/>
      <c r="CX126" s="334"/>
      <c r="CY126" s="334"/>
      <c r="CZ126" s="334"/>
      <c r="DA126" s="334"/>
      <c r="DB126" s="334"/>
      <c r="DC126" s="334"/>
      <c r="DD126" s="334"/>
      <c r="DE126" s="334"/>
      <c r="DF126" s="334"/>
      <c r="DG126" s="334"/>
      <c r="DH126" s="334"/>
      <c r="DI126" s="334"/>
      <c r="DJ126" s="334"/>
      <c r="DK126" s="334"/>
      <c r="DL126" s="334"/>
      <c r="DM126" s="334"/>
      <c r="DN126" s="334"/>
      <c r="DO126" s="334"/>
      <c r="DP126" s="334"/>
      <c r="DQ126" s="334"/>
      <c r="DR126" s="334"/>
      <c r="DS126" s="334"/>
      <c r="DT126" s="334"/>
      <c r="DU126" s="334"/>
      <c r="DV126" s="334"/>
      <c r="DW126" s="334"/>
      <c r="DX126" s="334"/>
      <c r="DY126" s="334"/>
      <c r="DZ126" s="334"/>
      <c r="EA126" s="334"/>
      <c r="EB126" s="334"/>
      <c r="EC126" s="334"/>
      <c r="ED126" s="334"/>
      <c r="EE126" s="334"/>
      <c r="EF126" s="334"/>
      <c r="EG126" s="334"/>
      <c r="EH126" s="334"/>
      <c r="EI126" s="334"/>
      <c r="EJ126" s="334"/>
      <c r="EK126" s="334"/>
      <c r="EL126" s="334"/>
      <c r="EM126" s="334"/>
      <c r="EN126" s="334"/>
      <c r="EO126" s="334"/>
      <c r="EP126" s="334"/>
      <c r="EQ126" s="334"/>
      <c r="ER126" s="334"/>
      <c r="ES126" s="334"/>
      <c r="ET126" s="334"/>
      <c r="EU126" s="334"/>
      <c r="EV126" s="334"/>
      <c r="EW126" s="334"/>
      <c r="EX126" s="334"/>
      <c r="EY126" s="334"/>
      <c r="EZ126" s="334"/>
      <c r="FA126" s="334"/>
      <c r="FB126" s="334"/>
      <c r="FC126" s="334"/>
      <c r="FD126" s="334"/>
      <c r="FE126" s="334"/>
      <c r="FF126" s="334"/>
      <c r="FG126" s="334"/>
      <c r="FH126" s="334"/>
      <c r="FI126" s="334"/>
      <c r="FJ126" s="334"/>
      <c r="FK126" s="334"/>
      <c r="FL126" s="334"/>
      <c r="FM126" s="334"/>
      <c r="FN126" s="334"/>
      <c r="FO126" s="334"/>
      <c r="FP126" s="334"/>
      <c r="FQ126" s="334"/>
      <c r="FR126" s="334"/>
      <c r="FS126" s="334"/>
      <c r="FT126" s="334"/>
      <c r="FU126" s="334"/>
      <c r="FV126" s="334"/>
      <c r="FW126" s="334"/>
      <c r="FX126" s="334"/>
      <c r="FY126" s="334"/>
      <c r="FZ126" s="334"/>
      <c r="GA126" s="334"/>
      <c r="GB126" s="334"/>
      <c r="GC126" s="334"/>
      <c r="GD126" s="334"/>
      <c r="GE126" s="334"/>
      <c r="GF126" s="334"/>
      <c r="GG126" s="334"/>
      <c r="GH126" s="334"/>
      <c r="GI126" s="334"/>
      <c r="GJ126" s="334"/>
      <c r="GK126" s="334"/>
      <c r="GL126" s="334"/>
      <c r="GM126" s="334"/>
      <c r="GN126" s="334"/>
      <c r="GO126" s="334"/>
      <c r="GP126" s="334"/>
      <c r="GQ126" s="334"/>
      <c r="GR126" s="334"/>
      <c r="GS126" s="334"/>
      <c r="GT126" s="334"/>
      <c r="GU126" s="334"/>
      <c r="GV126" s="334"/>
      <c r="GW126" s="334"/>
      <c r="GX126" s="334"/>
      <c r="GY126" s="334"/>
      <c r="GZ126" s="334"/>
      <c r="HA126" s="334"/>
      <c r="HB126" s="334"/>
      <c r="HC126" s="334"/>
      <c r="HD126" s="334"/>
      <c r="HE126" s="334"/>
      <c r="HF126" s="334"/>
      <c r="HG126" s="334"/>
      <c r="HH126" s="334"/>
      <c r="HI126" s="334"/>
      <c r="HJ126" s="334"/>
      <c r="HK126" s="334"/>
      <c r="HL126" s="334"/>
      <c r="HM126" s="334"/>
      <c r="HN126" s="334"/>
      <c r="HO126" s="334"/>
      <c r="HP126" s="334"/>
      <c r="HQ126" s="334"/>
      <c r="HR126" s="334"/>
      <c r="HS126" s="334"/>
      <c r="HT126" s="334"/>
      <c r="HU126" s="334"/>
      <c r="HV126" s="334"/>
      <c r="HW126" s="334"/>
      <c r="HX126" s="334"/>
      <c r="HY126" s="334"/>
      <c r="HZ126" s="334"/>
      <c r="IA126" s="334"/>
      <c r="IB126" s="334"/>
      <c r="IC126" s="334"/>
      <c r="ID126" s="334"/>
      <c r="IE126" s="334"/>
      <c r="IF126" s="334"/>
      <c r="IG126" s="334"/>
      <c r="IH126" s="334"/>
      <c r="II126" s="334"/>
      <c r="IJ126" s="334"/>
      <c r="IK126" s="334"/>
      <c r="IL126" s="334"/>
      <c r="IM126" s="334"/>
      <c r="IN126" s="334"/>
      <c r="IO126" s="334"/>
      <c r="IP126" s="334"/>
      <c r="IQ126" s="334"/>
      <c r="IR126" s="334"/>
      <c r="IS126" s="334"/>
      <c r="IT126" s="334"/>
      <c r="IU126" s="334"/>
      <c r="IV126" s="334"/>
      <c r="IW126" s="334"/>
      <c r="IX126" s="334"/>
      <c r="IY126" s="334"/>
      <c r="IZ126" s="334"/>
      <c r="JA126" s="334"/>
      <c r="JB126" s="334"/>
      <c r="JC126" s="334"/>
      <c r="JD126" s="334"/>
    </row>
    <row r="127" spans="2:264" x14ac:dyDescent="0.2">
      <c r="B127" s="334"/>
      <c r="C127" s="334"/>
      <c r="D127" s="334"/>
      <c r="E127" s="334"/>
      <c r="F127" s="334"/>
      <c r="G127" s="334"/>
      <c r="H127" s="334"/>
      <c r="I127" s="334"/>
      <c r="J127" s="334"/>
      <c r="K127" s="334"/>
      <c r="L127" s="334"/>
      <c r="M127" s="334"/>
      <c r="N127" s="334"/>
      <c r="O127" s="334"/>
      <c r="P127" s="334"/>
      <c r="Q127" s="334"/>
      <c r="R127" s="334"/>
      <c r="S127" s="334"/>
      <c r="T127" s="334"/>
      <c r="U127" s="334"/>
      <c r="V127" s="334"/>
      <c r="W127" s="334"/>
      <c r="X127" s="334"/>
      <c r="Y127" s="334"/>
      <c r="Z127" s="334"/>
      <c r="AA127" s="334"/>
      <c r="AB127" s="334"/>
      <c r="AC127" s="334"/>
      <c r="AD127" s="334"/>
      <c r="AE127" s="334"/>
      <c r="AF127" s="334"/>
      <c r="AG127" s="334"/>
      <c r="AH127" s="334"/>
      <c r="AI127" s="334"/>
      <c r="AJ127" s="334"/>
      <c r="AK127" s="334"/>
      <c r="AL127" s="334"/>
      <c r="AM127" s="334"/>
      <c r="AN127" s="334"/>
      <c r="AO127" s="334"/>
      <c r="AP127" s="334"/>
      <c r="AQ127" s="334"/>
      <c r="AR127" s="334"/>
      <c r="AS127" s="334"/>
      <c r="AT127" s="334"/>
      <c r="AU127" s="334"/>
      <c r="AV127" s="334"/>
      <c r="AW127" s="334"/>
      <c r="AX127" s="334"/>
      <c r="AY127" s="334"/>
      <c r="AZ127" s="334"/>
      <c r="BA127" s="334"/>
      <c r="BB127" s="334"/>
      <c r="BC127" s="334"/>
      <c r="BD127" s="334"/>
      <c r="BE127" s="334"/>
      <c r="BF127" s="334"/>
      <c r="BG127" s="334"/>
      <c r="BH127" s="334"/>
      <c r="BI127" s="334"/>
      <c r="BJ127" s="334"/>
      <c r="BK127" s="334"/>
      <c r="BL127" s="334"/>
      <c r="BM127" s="334"/>
      <c r="BN127" s="334"/>
      <c r="BO127" s="334"/>
      <c r="BP127" s="334"/>
      <c r="BQ127" s="334"/>
      <c r="BR127" s="334"/>
      <c r="BS127" s="334"/>
      <c r="BT127" s="334"/>
      <c r="BU127" s="334"/>
      <c r="BV127" s="334"/>
      <c r="BW127" s="334"/>
      <c r="BX127" s="334"/>
      <c r="BY127" s="334"/>
      <c r="BZ127" s="334"/>
      <c r="CA127" s="334"/>
      <c r="CB127" s="334"/>
      <c r="CC127" s="334"/>
      <c r="CD127" s="334"/>
      <c r="CE127" s="334"/>
      <c r="CF127" s="334"/>
      <c r="CG127" s="334"/>
      <c r="CH127" s="334"/>
      <c r="CI127" s="334"/>
      <c r="CJ127" s="334"/>
      <c r="CK127" s="334"/>
      <c r="CL127" s="334"/>
      <c r="CM127" s="334"/>
      <c r="CN127" s="334"/>
      <c r="CO127" s="334"/>
      <c r="CP127" s="334"/>
      <c r="CQ127" s="334"/>
      <c r="CR127" s="334"/>
      <c r="CS127" s="334"/>
      <c r="CT127" s="334"/>
      <c r="CU127" s="334"/>
      <c r="CV127" s="334"/>
      <c r="CW127" s="334"/>
      <c r="CX127" s="334"/>
      <c r="CY127" s="334"/>
      <c r="CZ127" s="334"/>
      <c r="DA127" s="334"/>
      <c r="DB127" s="334"/>
      <c r="DC127" s="334"/>
      <c r="DD127" s="334"/>
      <c r="DE127" s="334"/>
      <c r="DF127" s="334"/>
      <c r="DG127" s="334"/>
      <c r="DH127" s="334"/>
      <c r="DI127" s="334"/>
      <c r="DJ127" s="334"/>
      <c r="DK127" s="334"/>
      <c r="DL127" s="334"/>
      <c r="DM127" s="334"/>
      <c r="DN127" s="334"/>
      <c r="DO127" s="334"/>
      <c r="DP127" s="334"/>
      <c r="DQ127" s="334"/>
      <c r="DR127" s="334"/>
      <c r="DS127" s="334"/>
      <c r="DT127" s="334"/>
      <c r="DU127" s="334"/>
      <c r="DV127" s="334"/>
      <c r="DW127" s="334"/>
      <c r="DX127" s="334"/>
      <c r="DY127" s="334"/>
      <c r="DZ127" s="334"/>
      <c r="EA127" s="334"/>
      <c r="EB127" s="334"/>
      <c r="EC127" s="334"/>
      <c r="ED127" s="334"/>
      <c r="EE127" s="334"/>
      <c r="EF127" s="334"/>
      <c r="EG127" s="334"/>
      <c r="EH127" s="334"/>
      <c r="EI127" s="334"/>
      <c r="EJ127" s="334"/>
      <c r="EK127" s="334"/>
      <c r="EL127" s="334"/>
      <c r="EM127" s="334"/>
      <c r="EN127" s="334"/>
      <c r="EO127" s="334"/>
      <c r="EP127" s="334"/>
      <c r="EQ127" s="334"/>
      <c r="ER127" s="334"/>
      <c r="ES127" s="334"/>
      <c r="ET127" s="334"/>
      <c r="EU127" s="334"/>
      <c r="EV127" s="334"/>
      <c r="EW127" s="334"/>
      <c r="EX127" s="334"/>
      <c r="EY127" s="334"/>
      <c r="EZ127" s="334"/>
      <c r="FA127" s="334"/>
      <c r="FB127" s="334"/>
      <c r="FC127" s="334"/>
      <c r="FD127" s="334"/>
      <c r="FE127" s="334"/>
      <c r="FF127" s="334"/>
      <c r="FG127" s="334"/>
      <c r="FH127" s="334"/>
      <c r="FI127" s="334"/>
      <c r="FJ127" s="334"/>
      <c r="FK127" s="334"/>
      <c r="FL127" s="334"/>
      <c r="FM127" s="334"/>
      <c r="FN127" s="334"/>
      <c r="FO127" s="334"/>
      <c r="FP127" s="334"/>
      <c r="FQ127" s="334"/>
      <c r="FR127" s="334"/>
      <c r="FS127" s="334"/>
      <c r="FT127" s="334"/>
      <c r="FU127" s="334"/>
      <c r="FV127" s="334"/>
      <c r="FW127" s="334"/>
      <c r="FX127" s="334"/>
      <c r="FY127" s="334"/>
      <c r="FZ127" s="334"/>
      <c r="GA127" s="334"/>
      <c r="GB127" s="334"/>
      <c r="GC127" s="334"/>
      <c r="GD127" s="334"/>
      <c r="GE127" s="334"/>
      <c r="GF127" s="334"/>
      <c r="GG127" s="334"/>
      <c r="GH127" s="334"/>
      <c r="GI127" s="334"/>
      <c r="GJ127" s="334"/>
      <c r="GK127" s="334"/>
      <c r="GL127" s="334"/>
      <c r="GM127" s="334"/>
      <c r="GN127" s="334"/>
      <c r="GO127" s="334"/>
      <c r="GP127" s="334"/>
      <c r="GQ127" s="334"/>
      <c r="GR127" s="334"/>
      <c r="GS127" s="334"/>
      <c r="GT127" s="334"/>
      <c r="GU127" s="334"/>
      <c r="GV127" s="334"/>
      <c r="GW127" s="334"/>
      <c r="GX127" s="334"/>
      <c r="GY127" s="334"/>
      <c r="GZ127" s="334"/>
      <c r="HA127" s="334"/>
      <c r="HB127" s="334"/>
      <c r="HC127" s="334"/>
      <c r="HD127" s="334"/>
      <c r="HE127" s="334"/>
      <c r="HF127" s="334"/>
      <c r="HG127" s="334"/>
      <c r="HH127" s="334"/>
      <c r="HI127" s="334"/>
      <c r="HJ127" s="334"/>
      <c r="HK127" s="334"/>
      <c r="HL127" s="334"/>
      <c r="HM127" s="334"/>
      <c r="HN127" s="334"/>
      <c r="HO127" s="334"/>
      <c r="HP127" s="334"/>
      <c r="HQ127" s="334"/>
      <c r="HR127" s="334"/>
      <c r="HS127" s="334"/>
      <c r="HT127" s="334"/>
      <c r="HU127" s="334"/>
      <c r="HV127" s="334"/>
      <c r="HW127" s="334"/>
      <c r="HX127" s="334"/>
      <c r="HY127" s="334"/>
      <c r="HZ127" s="334"/>
      <c r="IA127" s="334"/>
      <c r="IB127" s="334"/>
      <c r="IC127" s="334"/>
      <c r="ID127" s="334"/>
      <c r="IE127" s="334"/>
      <c r="IF127" s="334"/>
      <c r="IG127" s="334"/>
      <c r="IH127" s="334"/>
      <c r="II127" s="334"/>
      <c r="IJ127" s="334"/>
      <c r="IK127" s="334"/>
      <c r="IL127" s="334"/>
      <c r="IM127" s="334"/>
      <c r="IN127" s="334"/>
      <c r="IO127" s="334"/>
      <c r="IP127" s="334"/>
      <c r="IQ127" s="334"/>
      <c r="IR127" s="334"/>
      <c r="IS127" s="334"/>
      <c r="IT127" s="334"/>
      <c r="IU127" s="334"/>
      <c r="IV127" s="334"/>
      <c r="IW127" s="334"/>
      <c r="IX127" s="334"/>
      <c r="IY127" s="334"/>
      <c r="IZ127" s="334"/>
      <c r="JA127" s="334"/>
      <c r="JB127" s="334"/>
      <c r="JC127" s="334"/>
      <c r="JD127" s="334"/>
    </row>
    <row r="128" spans="2:264" x14ac:dyDescent="0.2">
      <c r="B128" s="334"/>
      <c r="C128" s="334"/>
      <c r="D128" s="334"/>
      <c r="E128" s="334"/>
      <c r="F128" s="334"/>
      <c r="G128" s="334"/>
      <c r="H128" s="334"/>
      <c r="I128" s="334"/>
      <c r="J128" s="334"/>
      <c r="K128" s="334"/>
      <c r="L128" s="334"/>
      <c r="M128" s="334"/>
      <c r="N128" s="334"/>
      <c r="O128" s="334"/>
      <c r="P128" s="334"/>
      <c r="Q128" s="334"/>
      <c r="R128" s="334"/>
      <c r="S128" s="334"/>
      <c r="T128" s="334"/>
      <c r="U128" s="334"/>
      <c r="V128" s="334"/>
      <c r="W128" s="334"/>
      <c r="X128" s="334"/>
      <c r="Y128" s="334"/>
      <c r="Z128" s="334"/>
      <c r="AA128" s="334"/>
      <c r="AB128" s="334"/>
      <c r="AC128" s="334"/>
      <c r="AD128" s="334"/>
      <c r="AE128" s="334"/>
      <c r="AF128" s="334"/>
      <c r="AG128" s="334"/>
      <c r="AH128" s="334"/>
      <c r="AI128" s="334"/>
      <c r="AJ128" s="334"/>
      <c r="AK128" s="334"/>
      <c r="AL128" s="334"/>
      <c r="AM128" s="334"/>
      <c r="AN128" s="334"/>
      <c r="AO128" s="334"/>
      <c r="AP128" s="334"/>
      <c r="AQ128" s="334"/>
      <c r="AR128" s="334"/>
      <c r="AS128" s="334"/>
      <c r="AT128" s="334"/>
      <c r="AU128" s="334"/>
      <c r="AV128" s="334"/>
      <c r="AW128" s="334"/>
      <c r="AX128" s="334"/>
      <c r="AY128" s="334"/>
      <c r="AZ128" s="334"/>
      <c r="BA128" s="334"/>
      <c r="BB128" s="334"/>
      <c r="BC128" s="334"/>
      <c r="BD128" s="334"/>
      <c r="BE128" s="334"/>
      <c r="BF128" s="334"/>
      <c r="BG128" s="334"/>
      <c r="BH128" s="334"/>
      <c r="BI128" s="334"/>
      <c r="BJ128" s="334"/>
      <c r="BK128" s="334"/>
      <c r="BL128" s="334"/>
      <c r="BM128" s="334"/>
      <c r="BN128" s="334"/>
      <c r="BO128" s="334"/>
      <c r="BP128" s="334"/>
      <c r="BQ128" s="334"/>
      <c r="BR128" s="334"/>
      <c r="BS128" s="334"/>
      <c r="BT128" s="334"/>
      <c r="BU128" s="334"/>
      <c r="BV128" s="334"/>
      <c r="BW128" s="334"/>
      <c r="BX128" s="334"/>
      <c r="BY128" s="334"/>
      <c r="BZ128" s="334"/>
      <c r="CA128" s="334"/>
      <c r="CB128" s="334"/>
      <c r="CC128" s="334"/>
      <c r="CD128" s="334"/>
      <c r="CE128" s="334"/>
      <c r="CF128" s="334"/>
      <c r="CG128" s="334"/>
      <c r="CH128" s="334"/>
      <c r="CI128" s="334"/>
      <c r="CJ128" s="334"/>
      <c r="CK128" s="334"/>
      <c r="CL128" s="334"/>
      <c r="CM128" s="334"/>
      <c r="CN128" s="334"/>
      <c r="CO128" s="334"/>
      <c r="CP128" s="334"/>
      <c r="CQ128" s="334"/>
      <c r="CR128" s="334"/>
      <c r="CS128" s="334"/>
      <c r="CT128" s="334"/>
      <c r="CU128" s="334"/>
      <c r="CV128" s="334"/>
      <c r="CW128" s="334"/>
      <c r="CX128" s="334"/>
      <c r="CY128" s="334"/>
      <c r="CZ128" s="334"/>
      <c r="DA128" s="334"/>
      <c r="DB128" s="334"/>
      <c r="DC128" s="334"/>
      <c r="DD128" s="334"/>
      <c r="DE128" s="334"/>
      <c r="DF128" s="334"/>
      <c r="DG128" s="334"/>
      <c r="DH128" s="334"/>
      <c r="DI128" s="334"/>
      <c r="DJ128" s="334"/>
      <c r="DK128" s="334"/>
      <c r="DL128" s="334"/>
      <c r="DM128" s="334"/>
      <c r="DN128" s="334"/>
      <c r="DO128" s="334"/>
      <c r="DP128" s="334"/>
      <c r="DQ128" s="334"/>
      <c r="DR128" s="334"/>
      <c r="DS128" s="334"/>
      <c r="DT128" s="334"/>
      <c r="DU128" s="334"/>
      <c r="DV128" s="334"/>
      <c r="DW128" s="334"/>
      <c r="DX128" s="334"/>
      <c r="DY128" s="334"/>
      <c r="DZ128" s="334"/>
      <c r="EA128" s="334"/>
      <c r="EB128" s="334"/>
      <c r="EC128" s="334"/>
      <c r="ED128" s="334"/>
      <c r="EE128" s="334"/>
      <c r="EF128" s="334"/>
      <c r="EG128" s="334"/>
      <c r="EH128" s="334"/>
      <c r="EI128" s="334"/>
      <c r="EJ128" s="334"/>
      <c r="EK128" s="334"/>
      <c r="EL128" s="334"/>
      <c r="EM128" s="334"/>
      <c r="EN128" s="334"/>
      <c r="EO128" s="334"/>
      <c r="EP128" s="334"/>
      <c r="EQ128" s="334"/>
      <c r="ER128" s="334"/>
      <c r="ES128" s="334"/>
      <c r="ET128" s="334"/>
      <c r="EU128" s="334"/>
      <c r="EV128" s="334"/>
      <c r="EW128" s="334"/>
      <c r="EX128" s="334"/>
      <c r="EY128" s="334"/>
      <c r="EZ128" s="334"/>
      <c r="FA128" s="334"/>
      <c r="FB128" s="334"/>
      <c r="FC128" s="334"/>
      <c r="FD128" s="334"/>
      <c r="FE128" s="334"/>
      <c r="FF128" s="334"/>
      <c r="FG128" s="334"/>
      <c r="FH128" s="334"/>
      <c r="FI128" s="334"/>
      <c r="FJ128" s="334"/>
      <c r="FK128" s="334"/>
      <c r="FL128" s="334"/>
      <c r="FM128" s="334"/>
      <c r="FN128" s="334"/>
      <c r="FO128" s="334"/>
      <c r="FP128" s="334"/>
      <c r="FQ128" s="334"/>
      <c r="FR128" s="334"/>
      <c r="FS128" s="334"/>
      <c r="FT128" s="334"/>
      <c r="FU128" s="334"/>
      <c r="FV128" s="334"/>
      <c r="FW128" s="334"/>
      <c r="FX128" s="334"/>
      <c r="FY128" s="334"/>
      <c r="FZ128" s="334"/>
      <c r="GA128" s="334"/>
      <c r="GB128" s="334"/>
      <c r="GC128" s="334"/>
      <c r="GD128" s="334"/>
      <c r="GE128" s="334"/>
      <c r="GF128" s="334"/>
      <c r="GG128" s="334"/>
      <c r="GH128" s="334"/>
      <c r="GI128" s="334"/>
      <c r="GJ128" s="334"/>
      <c r="GK128" s="334"/>
      <c r="GL128" s="334"/>
      <c r="GM128" s="334"/>
      <c r="GN128" s="334"/>
      <c r="GO128" s="334"/>
      <c r="GP128" s="334"/>
      <c r="GQ128" s="334"/>
      <c r="GR128" s="334"/>
      <c r="GS128" s="334"/>
      <c r="GT128" s="334"/>
      <c r="GU128" s="334"/>
      <c r="GV128" s="334"/>
      <c r="GW128" s="334"/>
      <c r="GX128" s="334"/>
      <c r="GY128" s="334"/>
      <c r="GZ128" s="334"/>
      <c r="HA128" s="334"/>
      <c r="HB128" s="334"/>
      <c r="HC128" s="334"/>
      <c r="HD128" s="334"/>
      <c r="HE128" s="334"/>
      <c r="HF128" s="334"/>
      <c r="HG128" s="334"/>
      <c r="HH128" s="334"/>
      <c r="HI128" s="334"/>
      <c r="HJ128" s="334"/>
      <c r="HK128" s="334"/>
      <c r="HL128" s="334"/>
      <c r="HM128" s="334"/>
      <c r="HN128" s="334"/>
      <c r="HO128" s="334"/>
      <c r="HP128" s="334"/>
      <c r="HQ128" s="334"/>
      <c r="HR128" s="334"/>
      <c r="HS128" s="334"/>
      <c r="HT128" s="334"/>
      <c r="HU128" s="334"/>
      <c r="HV128" s="334"/>
      <c r="HW128" s="334"/>
      <c r="HX128" s="334"/>
      <c r="HY128" s="334"/>
      <c r="HZ128" s="334"/>
      <c r="IA128" s="334"/>
      <c r="IB128" s="334"/>
      <c r="IC128" s="334"/>
      <c r="ID128" s="334"/>
      <c r="IE128" s="334"/>
      <c r="IF128" s="334"/>
      <c r="IG128" s="334"/>
      <c r="IH128" s="334"/>
      <c r="II128" s="334"/>
      <c r="IJ128" s="334"/>
      <c r="IK128" s="334"/>
      <c r="IL128" s="334"/>
      <c r="IM128" s="334"/>
      <c r="IN128" s="334"/>
      <c r="IO128" s="334"/>
      <c r="IP128" s="334"/>
      <c r="IQ128" s="334"/>
      <c r="IR128" s="334"/>
      <c r="IS128" s="334"/>
      <c r="IT128" s="334"/>
      <c r="IU128" s="334"/>
      <c r="IV128" s="334"/>
      <c r="IW128" s="334"/>
      <c r="IX128" s="334"/>
      <c r="IY128" s="334"/>
      <c r="IZ128" s="334"/>
      <c r="JA128" s="334"/>
      <c r="JB128" s="334"/>
      <c r="JC128" s="334"/>
      <c r="JD128" s="334"/>
    </row>
    <row r="129" spans="2:264" x14ac:dyDescent="0.2">
      <c r="B129" s="334"/>
      <c r="C129" s="334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4"/>
      <c r="T129" s="334"/>
      <c r="U129" s="334"/>
      <c r="V129" s="334"/>
      <c r="W129" s="334"/>
      <c r="X129" s="334"/>
      <c r="Y129" s="334"/>
      <c r="Z129" s="334"/>
      <c r="AA129" s="334"/>
      <c r="AB129" s="334"/>
      <c r="AC129" s="334"/>
      <c r="AD129" s="334"/>
      <c r="AE129" s="334"/>
      <c r="AF129" s="334"/>
      <c r="AG129" s="334"/>
      <c r="AH129" s="334"/>
      <c r="AI129" s="334"/>
      <c r="AJ129" s="334"/>
      <c r="AK129" s="334"/>
      <c r="AL129" s="334"/>
      <c r="AM129" s="334"/>
      <c r="AN129" s="334"/>
      <c r="AO129" s="334"/>
      <c r="AP129" s="334"/>
      <c r="AQ129" s="334"/>
      <c r="AR129" s="334"/>
      <c r="AS129" s="334"/>
      <c r="AT129" s="334"/>
      <c r="AU129" s="334"/>
      <c r="AV129" s="334"/>
      <c r="AW129" s="334"/>
      <c r="AX129" s="334"/>
      <c r="AY129" s="334"/>
      <c r="AZ129" s="334"/>
      <c r="BA129" s="334"/>
      <c r="BB129" s="334"/>
      <c r="BC129" s="334"/>
      <c r="BD129" s="334"/>
      <c r="BE129" s="334"/>
      <c r="BF129" s="334"/>
      <c r="BG129" s="334"/>
      <c r="BH129" s="334"/>
      <c r="BI129" s="334"/>
      <c r="BJ129" s="334"/>
      <c r="BK129" s="334"/>
      <c r="BL129" s="334"/>
      <c r="BM129" s="334"/>
      <c r="BN129" s="334"/>
      <c r="BO129" s="334"/>
      <c r="BP129" s="334"/>
      <c r="BQ129" s="334"/>
      <c r="BR129" s="334"/>
      <c r="BS129" s="334"/>
      <c r="BT129" s="334"/>
      <c r="BU129" s="334"/>
      <c r="BV129" s="334"/>
      <c r="BW129" s="334"/>
      <c r="BX129" s="334"/>
      <c r="BY129" s="334"/>
      <c r="BZ129" s="334"/>
      <c r="CA129" s="334"/>
      <c r="CB129" s="334"/>
      <c r="CC129" s="334"/>
      <c r="CD129" s="334"/>
      <c r="CE129" s="334"/>
      <c r="CF129" s="334"/>
      <c r="CG129" s="334"/>
      <c r="CH129" s="334"/>
      <c r="CI129" s="334"/>
      <c r="CJ129" s="334"/>
      <c r="CK129" s="334"/>
      <c r="CL129" s="334"/>
      <c r="CM129" s="334"/>
      <c r="CN129" s="334"/>
      <c r="CO129" s="334"/>
      <c r="CP129" s="334"/>
      <c r="CQ129" s="334"/>
      <c r="CR129" s="334"/>
      <c r="CS129" s="334"/>
      <c r="CT129" s="334"/>
      <c r="CU129" s="334"/>
      <c r="CV129" s="334"/>
      <c r="CW129" s="334"/>
      <c r="CX129" s="334"/>
      <c r="CY129" s="334"/>
      <c r="CZ129" s="334"/>
      <c r="DA129" s="334"/>
      <c r="DB129" s="334"/>
      <c r="DC129" s="334"/>
      <c r="DD129" s="334"/>
      <c r="DE129" s="334"/>
      <c r="DF129" s="334"/>
      <c r="DG129" s="334"/>
      <c r="DH129" s="334"/>
      <c r="DI129" s="334"/>
      <c r="DJ129" s="334"/>
      <c r="DK129" s="334"/>
      <c r="DL129" s="334"/>
      <c r="DM129" s="334"/>
      <c r="DN129" s="334"/>
      <c r="DO129" s="334"/>
      <c r="DP129" s="334"/>
      <c r="DQ129" s="334"/>
      <c r="DR129" s="334"/>
      <c r="DS129" s="334"/>
      <c r="DT129" s="334"/>
      <c r="DU129" s="334"/>
      <c r="DV129" s="334"/>
      <c r="DW129" s="334"/>
      <c r="DX129" s="334"/>
      <c r="DY129" s="334"/>
      <c r="DZ129" s="334"/>
      <c r="EA129" s="334"/>
      <c r="EB129" s="334"/>
      <c r="EC129" s="334"/>
      <c r="ED129" s="334"/>
      <c r="EE129" s="334"/>
      <c r="EF129" s="334"/>
      <c r="EG129" s="334"/>
      <c r="EH129" s="334"/>
      <c r="EI129" s="334"/>
      <c r="EJ129" s="334"/>
      <c r="EK129" s="334"/>
      <c r="EL129" s="334"/>
      <c r="EM129" s="334"/>
      <c r="EN129" s="334"/>
      <c r="EO129" s="334"/>
      <c r="EP129" s="334"/>
      <c r="EQ129" s="334"/>
      <c r="ER129" s="334"/>
      <c r="ES129" s="334"/>
      <c r="ET129" s="334"/>
      <c r="EU129" s="334"/>
      <c r="EV129" s="334"/>
      <c r="EW129" s="334"/>
      <c r="EX129" s="334"/>
      <c r="EY129" s="334"/>
      <c r="EZ129" s="334"/>
      <c r="FA129" s="334"/>
      <c r="FB129" s="334"/>
      <c r="FC129" s="334"/>
      <c r="FD129" s="334"/>
      <c r="FE129" s="334"/>
      <c r="FF129" s="334"/>
      <c r="FG129" s="334"/>
      <c r="FH129" s="334"/>
      <c r="FI129" s="334"/>
      <c r="FJ129" s="334"/>
      <c r="FK129" s="334"/>
      <c r="FL129" s="334"/>
      <c r="FM129" s="334"/>
      <c r="FN129" s="334"/>
      <c r="FO129" s="334"/>
      <c r="FP129" s="334"/>
      <c r="FQ129" s="334"/>
      <c r="FR129" s="334"/>
      <c r="FS129" s="334"/>
      <c r="FT129" s="334"/>
      <c r="FU129" s="334"/>
      <c r="FV129" s="334"/>
      <c r="FW129" s="334"/>
      <c r="FX129" s="334"/>
      <c r="FY129" s="334"/>
      <c r="FZ129" s="334"/>
      <c r="GA129" s="334"/>
      <c r="GB129" s="334"/>
      <c r="GC129" s="334"/>
      <c r="GD129" s="334"/>
      <c r="GE129" s="334"/>
      <c r="GF129" s="334"/>
      <c r="GG129" s="334"/>
      <c r="GH129" s="334"/>
      <c r="GI129" s="334"/>
      <c r="GJ129" s="334"/>
      <c r="GK129" s="334"/>
      <c r="GL129" s="334"/>
      <c r="GM129" s="334"/>
      <c r="GN129" s="334"/>
      <c r="GO129" s="334"/>
      <c r="GP129" s="334"/>
      <c r="GQ129" s="334"/>
      <c r="GR129" s="334"/>
      <c r="GS129" s="334"/>
      <c r="GT129" s="334"/>
      <c r="GU129" s="334"/>
      <c r="GV129" s="334"/>
      <c r="GW129" s="334"/>
      <c r="GX129" s="334"/>
      <c r="GY129" s="334"/>
      <c r="GZ129" s="334"/>
      <c r="HA129" s="334"/>
      <c r="HB129" s="334"/>
      <c r="HC129" s="334"/>
      <c r="HD129" s="334"/>
      <c r="HE129" s="334"/>
      <c r="HF129" s="334"/>
      <c r="HG129" s="334"/>
      <c r="HH129" s="334"/>
      <c r="HI129" s="334"/>
      <c r="HJ129" s="334"/>
      <c r="HK129" s="334"/>
      <c r="HL129" s="334"/>
      <c r="HM129" s="334"/>
      <c r="HN129" s="334"/>
      <c r="HO129" s="334"/>
      <c r="HP129" s="334"/>
      <c r="HQ129" s="334"/>
      <c r="HR129" s="334"/>
      <c r="HS129" s="334"/>
      <c r="HT129" s="334"/>
      <c r="HU129" s="334"/>
      <c r="HV129" s="334"/>
      <c r="HW129" s="334"/>
      <c r="HX129" s="334"/>
      <c r="HY129" s="334"/>
      <c r="HZ129" s="334"/>
      <c r="IA129" s="334"/>
      <c r="IB129" s="334"/>
      <c r="IC129" s="334"/>
      <c r="ID129" s="334"/>
      <c r="IE129" s="334"/>
      <c r="IF129" s="334"/>
      <c r="IG129" s="334"/>
      <c r="IH129" s="334"/>
      <c r="II129" s="334"/>
      <c r="IJ129" s="334"/>
      <c r="IK129" s="334"/>
      <c r="IL129" s="334"/>
      <c r="IM129" s="334"/>
      <c r="IN129" s="334"/>
      <c r="IO129" s="334"/>
      <c r="IP129" s="334"/>
      <c r="IQ129" s="334"/>
      <c r="IR129" s="334"/>
      <c r="IS129" s="334"/>
      <c r="IT129" s="334"/>
      <c r="IU129" s="334"/>
      <c r="IV129" s="334"/>
      <c r="IW129" s="334"/>
      <c r="IX129" s="334"/>
      <c r="IY129" s="334"/>
      <c r="IZ129" s="334"/>
      <c r="JA129" s="334"/>
      <c r="JB129" s="334"/>
      <c r="JC129" s="334"/>
      <c r="JD129" s="334"/>
    </row>
    <row r="130" spans="2:264" x14ac:dyDescent="0.2">
      <c r="B130" s="334"/>
      <c r="C130" s="334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4"/>
      <c r="T130" s="334"/>
      <c r="U130" s="334"/>
      <c r="V130" s="334"/>
      <c r="W130" s="334"/>
      <c r="X130" s="334"/>
      <c r="Y130" s="334"/>
      <c r="Z130" s="334"/>
      <c r="AA130" s="334"/>
      <c r="AB130" s="334"/>
      <c r="AC130" s="334"/>
      <c r="AD130" s="334"/>
      <c r="AE130" s="334"/>
      <c r="AF130" s="334"/>
      <c r="AG130" s="334"/>
      <c r="AH130" s="334"/>
      <c r="AI130" s="334"/>
      <c r="AJ130" s="334"/>
      <c r="AK130" s="334"/>
      <c r="AL130" s="334"/>
      <c r="AM130" s="334"/>
      <c r="AN130" s="334"/>
      <c r="AO130" s="334"/>
      <c r="AP130" s="334"/>
      <c r="AQ130" s="334"/>
      <c r="AR130" s="334"/>
      <c r="AS130" s="334"/>
      <c r="AT130" s="334"/>
      <c r="AU130" s="334"/>
      <c r="AV130" s="334"/>
      <c r="AW130" s="334"/>
      <c r="AX130" s="334"/>
      <c r="AY130" s="334"/>
      <c r="AZ130" s="334"/>
      <c r="BA130" s="334"/>
      <c r="BB130" s="334"/>
      <c r="BC130" s="334"/>
      <c r="BD130" s="334"/>
      <c r="BE130" s="334"/>
      <c r="BF130" s="334"/>
      <c r="BG130" s="334"/>
      <c r="BH130" s="334"/>
      <c r="BI130" s="334"/>
      <c r="BJ130" s="334"/>
      <c r="BK130" s="334"/>
      <c r="BL130" s="334"/>
      <c r="BM130" s="334"/>
      <c r="BN130" s="334"/>
      <c r="BO130" s="334"/>
      <c r="BP130" s="334"/>
      <c r="BQ130" s="334"/>
      <c r="BR130" s="334"/>
      <c r="BS130" s="334"/>
      <c r="BT130" s="334"/>
      <c r="BU130" s="334"/>
      <c r="BV130" s="334"/>
      <c r="BW130" s="334"/>
      <c r="BX130" s="334"/>
      <c r="BY130" s="334"/>
      <c r="BZ130" s="334"/>
      <c r="CA130" s="334"/>
      <c r="CB130" s="334"/>
      <c r="CC130" s="334"/>
      <c r="CD130" s="334"/>
      <c r="CE130" s="334"/>
      <c r="CF130" s="334"/>
      <c r="CG130" s="334"/>
      <c r="CH130" s="334"/>
      <c r="CI130" s="334"/>
      <c r="CJ130" s="334"/>
      <c r="CK130" s="334"/>
      <c r="CL130" s="334"/>
      <c r="CM130" s="334"/>
      <c r="CN130" s="334"/>
      <c r="CO130" s="334"/>
      <c r="CP130" s="334"/>
      <c r="CQ130" s="334"/>
      <c r="CR130" s="334"/>
      <c r="CS130" s="334"/>
      <c r="CT130" s="334"/>
      <c r="CU130" s="334"/>
      <c r="CV130" s="334"/>
      <c r="CW130" s="334"/>
      <c r="CX130" s="334"/>
      <c r="CY130" s="334"/>
      <c r="CZ130" s="334"/>
      <c r="DA130" s="334"/>
      <c r="DB130" s="334"/>
      <c r="DC130" s="334"/>
      <c r="DD130" s="334"/>
      <c r="DE130" s="334"/>
      <c r="DF130" s="334"/>
      <c r="DG130" s="334"/>
      <c r="DH130" s="334"/>
      <c r="DI130" s="334"/>
      <c r="DJ130" s="334"/>
      <c r="DK130" s="334"/>
      <c r="DL130" s="334"/>
      <c r="DM130" s="334"/>
      <c r="DN130" s="334"/>
      <c r="DO130" s="334"/>
      <c r="DP130" s="334"/>
      <c r="DQ130" s="334"/>
      <c r="DR130" s="334"/>
      <c r="DS130" s="334"/>
      <c r="DT130" s="334"/>
      <c r="DU130" s="334"/>
      <c r="DV130" s="334"/>
      <c r="DW130" s="334"/>
      <c r="DX130" s="334"/>
      <c r="DY130" s="334"/>
      <c r="DZ130" s="334"/>
      <c r="EA130" s="334"/>
      <c r="EB130" s="334"/>
      <c r="EC130" s="334"/>
      <c r="ED130" s="334"/>
      <c r="EE130" s="334"/>
      <c r="EF130" s="334"/>
      <c r="EG130" s="334"/>
      <c r="EH130" s="334"/>
      <c r="EI130" s="334"/>
      <c r="EJ130" s="334"/>
      <c r="EK130" s="334"/>
      <c r="EL130" s="334"/>
      <c r="EM130" s="334"/>
      <c r="EN130" s="334"/>
      <c r="EO130" s="334"/>
      <c r="EP130" s="334"/>
      <c r="EQ130" s="334"/>
      <c r="ER130" s="334"/>
      <c r="ES130" s="334"/>
      <c r="ET130" s="334"/>
      <c r="EU130" s="334"/>
      <c r="EV130" s="334"/>
      <c r="EW130" s="334"/>
      <c r="EX130" s="334"/>
      <c r="EY130" s="334"/>
      <c r="EZ130" s="334"/>
      <c r="FA130" s="334"/>
      <c r="FB130" s="334"/>
      <c r="FC130" s="334"/>
      <c r="FD130" s="334"/>
      <c r="FE130" s="334"/>
      <c r="FF130" s="334"/>
      <c r="FG130" s="334"/>
      <c r="FH130" s="334"/>
      <c r="FI130" s="334"/>
      <c r="FJ130" s="334"/>
      <c r="FK130" s="334"/>
      <c r="FL130" s="334"/>
      <c r="FM130" s="334"/>
      <c r="FN130" s="334"/>
      <c r="FO130" s="334"/>
      <c r="FP130" s="334"/>
      <c r="FQ130" s="334"/>
      <c r="FR130" s="334"/>
      <c r="FS130" s="334"/>
      <c r="FT130" s="334"/>
      <c r="FU130" s="334"/>
      <c r="FV130" s="334"/>
      <c r="FW130" s="334"/>
      <c r="FX130" s="334"/>
      <c r="FY130" s="334"/>
      <c r="FZ130" s="334"/>
      <c r="GA130" s="334"/>
      <c r="GB130" s="334"/>
      <c r="GC130" s="334"/>
      <c r="GD130" s="334"/>
      <c r="GE130" s="334"/>
      <c r="GF130" s="334"/>
      <c r="GG130" s="334"/>
      <c r="GH130" s="334"/>
      <c r="GI130" s="334"/>
      <c r="GJ130" s="334"/>
      <c r="GK130" s="334"/>
      <c r="GL130" s="334"/>
      <c r="GM130" s="334"/>
      <c r="GN130" s="334"/>
      <c r="GO130" s="334"/>
      <c r="GP130" s="334"/>
      <c r="GQ130" s="334"/>
      <c r="GR130" s="334"/>
      <c r="GS130" s="334"/>
      <c r="GT130" s="334"/>
      <c r="GU130" s="334"/>
      <c r="GV130" s="334"/>
      <c r="GW130" s="334"/>
      <c r="GX130" s="334"/>
      <c r="GY130" s="334"/>
      <c r="GZ130" s="334"/>
      <c r="HA130" s="334"/>
      <c r="HB130" s="334"/>
      <c r="HC130" s="334"/>
      <c r="HD130" s="334"/>
      <c r="HE130" s="334"/>
      <c r="HF130" s="334"/>
      <c r="HG130" s="334"/>
      <c r="HH130" s="334"/>
      <c r="HI130" s="334"/>
      <c r="HJ130" s="334"/>
      <c r="HK130" s="334"/>
      <c r="HL130" s="334"/>
      <c r="HM130" s="334"/>
      <c r="HN130" s="334"/>
      <c r="HO130" s="334"/>
      <c r="HP130" s="334"/>
      <c r="HQ130" s="334"/>
      <c r="HR130" s="334"/>
      <c r="HS130" s="334"/>
      <c r="HT130" s="334"/>
      <c r="HU130" s="334"/>
      <c r="HV130" s="334"/>
      <c r="HW130" s="334"/>
      <c r="HX130" s="334"/>
      <c r="HY130" s="334"/>
      <c r="HZ130" s="334"/>
      <c r="IA130" s="334"/>
      <c r="IB130" s="334"/>
      <c r="IC130" s="334"/>
      <c r="ID130" s="334"/>
      <c r="IE130" s="334"/>
      <c r="IF130" s="334"/>
      <c r="IG130" s="334"/>
      <c r="IH130" s="334"/>
      <c r="II130" s="334"/>
      <c r="IJ130" s="334"/>
      <c r="IK130" s="334"/>
      <c r="IL130" s="334"/>
      <c r="IM130" s="334"/>
      <c r="IN130" s="334"/>
      <c r="IO130" s="334"/>
      <c r="IP130" s="334"/>
      <c r="IQ130" s="334"/>
      <c r="IR130" s="334"/>
      <c r="IS130" s="334"/>
      <c r="IT130" s="334"/>
      <c r="IU130" s="334"/>
      <c r="IV130" s="334"/>
      <c r="IW130" s="334"/>
      <c r="IX130" s="334"/>
      <c r="IY130" s="334"/>
      <c r="IZ130" s="334"/>
      <c r="JA130" s="334"/>
      <c r="JB130" s="334"/>
      <c r="JC130" s="334"/>
      <c r="JD130" s="334"/>
    </row>
    <row r="131" spans="2:264" x14ac:dyDescent="0.2">
      <c r="B131" s="334"/>
      <c r="C131" s="334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4"/>
      <c r="T131" s="334"/>
      <c r="U131" s="334"/>
      <c r="V131" s="334"/>
      <c r="W131" s="334"/>
      <c r="X131" s="334"/>
      <c r="Y131" s="334"/>
      <c r="Z131" s="334"/>
      <c r="AA131" s="334"/>
      <c r="AB131" s="334"/>
      <c r="AC131" s="334"/>
      <c r="AD131" s="334"/>
      <c r="AE131" s="334"/>
      <c r="AF131" s="334"/>
      <c r="AG131" s="334"/>
      <c r="AH131" s="334"/>
      <c r="AI131" s="334"/>
      <c r="AJ131" s="334"/>
      <c r="AK131" s="334"/>
      <c r="AL131" s="334"/>
      <c r="AM131" s="334"/>
      <c r="AN131" s="334"/>
      <c r="AO131" s="334"/>
      <c r="AP131" s="334"/>
      <c r="AQ131" s="334"/>
      <c r="AR131" s="334"/>
      <c r="AS131" s="334"/>
      <c r="AT131" s="334"/>
      <c r="AU131" s="334"/>
      <c r="AV131" s="334"/>
      <c r="AW131" s="334"/>
      <c r="AX131" s="334"/>
      <c r="AY131" s="334"/>
      <c r="AZ131" s="334"/>
      <c r="BA131" s="334"/>
      <c r="BB131" s="334"/>
      <c r="BC131" s="334"/>
      <c r="BD131" s="334"/>
      <c r="BE131" s="334"/>
      <c r="BF131" s="334"/>
      <c r="BG131" s="334"/>
      <c r="BH131" s="334"/>
      <c r="BI131" s="334"/>
      <c r="BJ131" s="334"/>
      <c r="BK131" s="334"/>
      <c r="BL131" s="334"/>
      <c r="BM131" s="334"/>
      <c r="BN131" s="334"/>
      <c r="BO131" s="334"/>
      <c r="BP131" s="334"/>
      <c r="BQ131" s="334"/>
      <c r="BR131" s="334"/>
      <c r="BS131" s="334"/>
      <c r="BT131" s="334"/>
      <c r="BU131" s="334"/>
      <c r="BV131" s="334"/>
      <c r="BW131" s="334"/>
      <c r="BX131" s="334"/>
      <c r="BY131" s="334"/>
      <c r="BZ131" s="334"/>
      <c r="CA131" s="334"/>
      <c r="CB131" s="334"/>
      <c r="CC131" s="334"/>
      <c r="CD131" s="334"/>
      <c r="CE131" s="334"/>
      <c r="CF131" s="334"/>
      <c r="CG131" s="334"/>
      <c r="CH131" s="334"/>
      <c r="CI131" s="334"/>
      <c r="CJ131" s="334"/>
      <c r="CK131" s="334"/>
      <c r="CL131" s="334"/>
      <c r="CM131" s="334"/>
      <c r="CN131" s="334"/>
      <c r="CO131" s="334"/>
      <c r="CP131" s="334"/>
      <c r="CQ131" s="334"/>
      <c r="CR131" s="334"/>
      <c r="CS131" s="334"/>
      <c r="CT131" s="334"/>
      <c r="CU131" s="334"/>
      <c r="CV131" s="334"/>
      <c r="CW131" s="334"/>
      <c r="CX131" s="334"/>
      <c r="CY131" s="334"/>
      <c r="CZ131" s="334"/>
      <c r="DA131" s="334"/>
      <c r="DB131" s="334"/>
      <c r="DC131" s="334"/>
      <c r="DD131" s="334"/>
      <c r="DE131" s="334"/>
      <c r="DF131" s="334"/>
      <c r="DG131" s="334"/>
      <c r="DH131" s="334"/>
      <c r="DI131" s="334"/>
      <c r="DJ131" s="334"/>
      <c r="DK131" s="334"/>
      <c r="DL131" s="334"/>
      <c r="DM131" s="334"/>
      <c r="DN131" s="334"/>
      <c r="DO131" s="334"/>
      <c r="DP131" s="334"/>
      <c r="DQ131" s="334"/>
      <c r="DR131" s="334"/>
      <c r="DS131" s="334"/>
      <c r="DT131" s="334"/>
      <c r="DU131" s="334"/>
      <c r="DV131" s="334"/>
      <c r="DW131" s="334"/>
      <c r="DX131" s="334"/>
      <c r="DY131" s="334"/>
      <c r="DZ131" s="334"/>
      <c r="EA131" s="334"/>
      <c r="EB131" s="334"/>
      <c r="EC131" s="334"/>
      <c r="ED131" s="334"/>
      <c r="EE131" s="334"/>
      <c r="EF131" s="334"/>
      <c r="EG131" s="334"/>
      <c r="EH131" s="334"/>
      <c r="EI131" s="334"/>
      <c r="EJ131" s="334"/>
      <c r="EK131" s="334"/>
      <c r="EL131" s="334"/>
      <c r="EM131" s="334"/>
      <c r="EN131" s="334"/>
      <c r="EO131" s="334"/>
      <c r="EP131" s="334"/>
      <c r="EQ131" s="334"/>
      <c r="ER131" s="334"/>
      <c r="ES131" s="334"/>
      <c r="ET131" s="334"/>
      <c r="EU131" s="334"/>
      <c r="EV131" s="334"/>
      <c r="EW131" s="334"/>
      <c r="EX131" s="334"/>
      <c r="EY131" s="334"/>
      <c r="EZ131" s="334"/>
      <c r="FA131" s="334"/>
      <c r="FB131" s="334"/>
      <c r="FC131" s="334"/>
      <c r="FD131" s="334"/>
      <c r="FE131" s="334"/>
      <c r="FF131" s="334"/>
      <c r="FG131" s="334"/>
      <c r="FH131" s="334"/>
      <c r="FI131" s="334"/>
      <c r="FJ131" s="334"/>
      <c r="FK131" s="334"/>
      <c r="FL131" s="334"/>
      <c r="FM131" s="334"/>
      <c r="FN131" s="334"/>
      <c r="FO131" s="334"/>
      <c r="FP131" s="334"/>
      <c r="FQ131" s="334"/>
      <c r="FR131" s="334"/>
      <c r="FS131" s="334"/>
      <c r="FT131" s="334"/>
      <c r="FU131" s="334"/>
      <c r="FV131" s="334"/>
      <c r="FW131" s="334"/>
      <c r="FX131" s="334"/>
      <c r="FY131" s="334"/>
      <c r="FZ131" s="334"/>
      <c r="GA131" s="334"/>
      <c r="GB131" s="334"/>
      <c r="GC131" s="334"/>
      <c r="GD131" s="334"/>
      <c r="GE131" s="334"/>
      <c r="GF131" s="334"/>
      <c r="GG131" s="334"/>
      <c r="GH131" s="334"/>
      <c r="GI131" s="334"/>
      <c r="GJ131" s="334"/>
      <c r="GK131" s="334"/>
      <c r="GL131" s="334"/>
      <c r="GM131" s="334"/>
      <c r="GN131" s="334"/>
      <c r="GO131" s="334"/>
      <c r="GP131" s="334"/>
      <c r="GQ131" s="334"/>
      <c r="GR131" s="334"/>
      <c r="GS131" s="334"/>
      <c r="GT131" s="334"/>
      <c r="GU131" s="334"/>
      <c r="GV131" s="334"/>
      <c r="GW131" s="334"/>
      <c r="GX131" s="334"/>
      <c r="GY131" s="334"/>
      <c r="GZ131" s="334"/>
      <c r="HA131" s="334"/>
      <c r="HB131" s="334"/>
      <c r="HC131" s="334"/>
      <c r="HD131" s="334"/>
      <c r="HE131" s="334"/>
      <c r="HF131" s="334"/>
      <c r="HG131" s="334"/>
      <c r="HH131" s="334"/>
      <c r="HI131" s="334"/>
      <c r="HJ131" s="334"/>
      <c r="HK131" s="334"/>
      <c r="HL131" s="334"/>
      <c r="HM131" s="334"/>
      <c r="HN131" s="334"/>
      <c r="HO131" s="334"/>
      <c r="HP131" s="334"/>
      <c r="HQ131" s="334"/>
      <c r="HR131" s="334"/>
      <c r="HS131" s="334"/>
      <c r="HT131" s="334"/>
      <c r="HU131" s="334"/>
      <c r="HV131" s="334"/>
      <c r="HW131" s="334"/>
      <c r="HX131" s="334"/>
      <c r="HY131" s="334"/>
      <c r="HZ131" s="334"/>
      <c r="IA131" s="334"/>
      <c r="IB131" s="334"/>
      <c r="IC131" s="334"/>
      <c r="ID131" s="334"/>
      <c r="IE131" s="334"/>
      <c r="IF131" s="334"/>
      <c r="IG131" s="334"/>
      <c r="IH131" s="334"/>
      <c r="II131" s="334"/>
      <c r="IJ131" s="334"/>
      <c r="IK131" s="334"/>
      <c r="IL131" s="334"/>
      <c r="IM131" s="334"/>
      <c r="IN131" s="334"/>
      <c r="IO131" s="334"/>
      <c r="IP131" s="334"/>
      <c r="IQ131" s="334"/>
      <c r="IR131" s="334"/>
      <c r="IS131" s="334"/>
      <c r="IT131" s="334"/>
      <c r="IU131" s="334"/>
      <c r="IV131" s="334"/>
      <c r="IW131" s="334"/>
      <c r="IX131" s="334"/>
      <c r="IY131" s="334"/>
      <c r="IZ131" s="334"/>
      <c r="JA131" s="334"/>
      <c r="JB131" s="334"/>
      <c r="JC131" s="334"/>
      <c r="JD131" s="334"/>
    </row>
    <row r="132" spans="2:264" x14ac:dyDescent="0.2">
      <c r="B132" s="334"/>
      <c r="C132" s="334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4"/>
      <c r="T132" s="334"/>
      <c r="U132" s="334"/>
      <c r="V132" s="334"/>
      <c r="W132" s="334"/>
      <c r="X132" s="334"/>
      <c r="Y132" s="334"/>
      <c r="Z132" s="334"/>
      <c r="AA132" s="334"/>
      <c r="AB132" s="334"/>
      <c r="AC132" s="334"/>
      <c r="AD132" s="334"/>
      <c r="AE132" s="334"/>
      <c r="AF132" s="334"/>
      <c r="AG132" s="334"/>
      <c r="AH132" s="334"/>
      <c r="AI132" s="334"/>
      <c r="AJ132" s="334"/>
      <c r="AK132" s="334"/>
      <c r="AL132" s="334"/>
      <c r="AM132" s="334"/>
      <c r="AN132" s="334"/>
      <c r="AO132" s="334"/>
      <c r="AP132" s="334"/>
      <c r="AQ132" s="334"/>
      <c r="AR132" s="334"/>
      <c r="AS132" s="334"/>
      <c r="AT132" s="334"/>
      <c r="AU132" s="334"/>
      <c r="AV132" s="334"/>
      <c r="AW132" s="334"/>
      <c r="AX132" s="334"/>
      <c r="AY132" s="334"/>
      <c r="AZ132" s="334"/>
      <c r="BA132" s="334"/>
      <c r="BB132" s="334"/>
      <c r="BC132" s="334"/>
      <c r="BD132" s="334"/>
      <c r="BE132" s="334"/>
      <c r="BF132" s="334"/>
      <c r="BG132" s="334"/>
      <c r="BH132" s="334"/>
      <c r="BI132" s="334"/>
      <c r="BJ132" s="334"/>
      <c r="BK132" s="334"/>
      <c r="BL132" s="334"/>
      <c r="BM132" s="334"/>
      <c r="BN132" s="334"/>
      <c r="BO132" s="334"/>
      <c r="BP132" s="334"/>
      <c r="BQ132" s="334"/>
      <c r="BR132" s="334"/>
      <c r="BS132" s="334"/>
      <c r="BT132" s="334"/>
      <c r="BU132" s="334"/>
      <c r="BV132" s="334"/>
      <c r="BW132" s="334"/>
      <c r="BX132" s="334"/>
      <c r="BY132" s="334"/>
      <c r="BZ132" s="334"/>
      <c r="CA132" s="334"/>
      <c r="CB132" s="334"/>
      <c r="CC132" s="334"/>
      <c r="CD132" s="334"/>
      <c r="CE132" s="334"/>
      <c r="CF132" s="334"/>
      <c r="CG132" s="334"/>
      <c r="CH132" s="334"/>
      <c r="CI132" s="334"/>
      <c r="CJ132" s="334"/>
      <c r="CK132" s="334"/>
      <c r="CL132" s="334"/>
      <c r="CM132" s="334"/>
      <c r="CN132" s="334"/>
      <c r="CO132" s="334"/>
      <c r="CP132" s="334"/>
      <c r="CQ132" s="334"/>
      <c r="CR132" s="334"/>
      <c r="CS132" s="334"/>
      <c r="CT132" s="334"/>
      <c r="CU132" s="334"/>
      <c r="CV132" s="334"/>
      <c r="CW132" s="334"/>
      <c r="CX132" s="334"/>
      <c r="CY132" s="334"/>
      <c r="CZ132" s="334"/>
      <c r="DA132" s="334"/>
      <c r="DB132" s="334"/>
      <c r="DC132" s="334"/>
      <c r="DD132" s="334"/>
      <c r="DE132" s="334"/>
      <c r="DF132" s="334"/>
      <c r="DG132" s="334"/>
      <c r="DH132" s="334"/>
      <c r="DI132" s="334"/>
      <c r="DJ132" s="334"/>
      <c r="DK132" s="334"/>
      <c r="DL132" s="334"/>
      <c r="DM132" s="334"/>
      <c r="DN132" s="334"/>
      <c r="DO132" s="334"/>
      <c r="DP132" s="334"/>
      <c r="DQ132" s="334"/>
      <c r="DR132" s="334"/>
      <c r="DS132" s="334"/>
      <c r="DT132" s="334"/>
      <c r="DU132" s="334"/>
      <c r="DV132" s="334"/>
      <c r="DW132" s="334"/>
      <c r="DX132" s="334"/>
      <c r="DY132" s="334"/>
      <c r="DZ132" s="334"/>
      <c r="EA132" s="334"/>
      <c r="EB132" s="334"/>
      <c r="EC132" s="334"/>
      <c r="ED132" s="334"/>
      <c r="EE132" s="334"/>
      <c r="EF132" s="334"/>
      <c r="EG132" s="334"/>
      <c r="EH132" s="334"/>
      <c r="EI132" s="334"/>
      <c r="EJ132" s="334"/>
      <c r="EK132" s="334"/>
      <c r="EL132" s="334"/>
      <c r="EM132" s="334"/>
      <c r="EN132" s="334"/>
      <c r="EO132" s="334"/>
      <c r="EP132" s="334"/>
      <c r="EQ132" s="334"/>
      <c r="ER132" s="334"/>
      <c r="ES132" s="334"/>
      <c r="ET132" s="334"/>
      <c r="EU132" s="334"/>
      <c r="EV132" s="334"/>
      <c r="EW132" s="334"/>
      <c r="EX132" s="334"/>
      <c r="EY132" s="334"/>
      <c r="EZ132" s="334"/>
      <c r="FA132" s="334"/>
      <c r="FB132" s="334"/>
      <c r="FC132" s="334"/>
      <c r="FD132" s="334"/>
      <c r="FE132" s="334"/>
      <c r="FF132" s="334"/>
      <c r="FG132" s="334"/>
      <c r="FH132" s="334"/>
      <c r="FI132" s="334"/>
      <c r="FJ132" s="334"/>
      <c r="FK132" s="334"/>
      <c r="FL132" s="334"/>
      <c r="FM132" s="334"/>
      <c r="FN132" s="334"/>
      <c r="FO132" s="334"/>
      <c r="FP132" s="334"/>
      <c r="FQ132" s="334"/>
      <c r="FR132" s="334"/>
      <c r="FS132" s="334"/>
      <c r="FT132" s="334"/>
      <c r="FU132" s="334"/>
      <c r="FV132" s="334"/>
      <c r="FW132" s="334"/>
      <c r="FX132" s="334"/>
      <c r="FY132" s="334"/>
      <c r="FZ132" s="334"/>
      <c r="GA132" s="334"/>
      <c r="GB132" s="334"/>
      <c r="GC132" s="334"/>
      <c r="GD132" s="334"/>
      <c r="GE132" s="334"/>
      <c r="GF132" s="334"/>
      <c r="GG132" s="334"/>
      <c r="GH132" s="334"/>
      <c r="GI132" s="334"/>
      <c r="GJ132" s="334"/>
      <c r="GK132" s="334"/>
      <c r="GL132" s="334"/>
      <c r="GM132" s="334"/>
      <c r="GN132" s="334"/>
      <c r="GO132" s="334"/>
      <c r="GP132" s="334"/>
      <c r="GQ132" s="334"/>
      <c r="GR132" s="334"/>
      <c r="GS132" s="334"/>
      <c r="GT132" s="334"/>
      <c r="GU132" s="334"/>
      <c r="GV132" s="334"/>
      <c r="GW132" s="334"/>
      <c r="GX132" s="334"/>
      <c r="GY132" s="334"/>
      <c r="GZ132" s="334"/>
      <c r="HA132" s="334"/>
      <c r="HB132" s="334"/>
      <c r="HC132" s="334"/>
      <c r="HD132" s="334"/>
      <c r="HE132" s="334"/>
      <c r="HF132" s="334"/>
      <c r="HG132" s="334"/>
      <c r="HH132" s="334"/>
      <c r="HI132" s="334"/>
      <c r="HJ132" s="334"/>
      <c r="HK132" s="334"/>
      <c r="HL132" s="334"/>
      <c r="HM132" s="334"/>
      <c r="HN132" s="334"/>
      <c r="HO132" s="334"/>
      <c r="HP132" s="334"/>
      <c r="HQ132" s="334"/>
      <c r="HR132" s="334"/>
      <c r="HS132" s="334"/>
      <c r="HT132" s="334"/>
      <c r="HU132" s="334"/>
      <c r="HV132" s="334"/>
      <c r="HW132" s="334"/>
      <c r="HX132" s="334"/>
      <c r="HY132" s="334"/>
      <c r="HZ132" s="334"/>
      <c r="IA132" s="334"/>
      <c r="IB132" s="334"/>
      <c r="IC132" s="334"/>
      <c r="ID132" s="334"/>
      <c r="IE132" s="334"/>
      <c r="IF132" s="334"/>
      <c r="IG132" s="334"/>
      <c r="IH132" s="334"/>
      <c r="II132" s="334"/>
      <c r="IJ132" s="334"/>
      <c r="IK132" s="334"/>
      <c r="IL132" s="334"/>
      <c r="IM132" s="334"/>
      <c r="IN132" s="334"/>
      <c r="IO132" s="334"/>
      <c r="IP132" s="334"/>
      <c r="IQ132" s="334"/>
      <c r="IR132" s="334"/>
      <c r="IS132" s="334"/>
      <c r="IT132" s="334"/>
      <c r="IU132" s="334"/>
      <c r="IV132" s="334"/>
      <c r="IW132" s="334"/>
      <c r="IX132" s="334"/>
      <c r="IY132" s="334"/>
      <c r="IZ132" s="334"/>
      <c r="JA132" s="334"/>
      <c r="JB132" s="334"/>
      <c r="JC132" s="334"/>
      <c r="JD132" s="334"/>
    </row>
    <row r="133" spans="2:264" x14ac:dyDescent="0.2">
      <c r="B133" s="334"/>
      <c r="C133" s="334"/>
      <c r="D133" s="334"/>
      <c r="E133" s="334"/>
      <c r="F133" s="334"/>
      <c r="G133" s="334"/>
      <c r="H133" s="334"/>
      <c r="I133" s="334"/>
      <c r="J133" s="334"/>
      <c r="K133" s="334"/>
      <c r="L133" s="334"/>
      <c r="M133" s="334"/>
      <c r="N133" s="334"/>
      <c r="O133" s="334"/>
      <c r="P133" s="334"/>
      <c r="Q133" s="334"/>
      <c r="R133" s="334"/>
      <c r="S133" s="334"/>
      <c r="T133" s="334"/>
      <c r="U133" s="334"/>
      <c r="V133" s="334"/>
      <c r="W133" s="334"/>
      <c r="X133" s="334"/>
      <c r="Y133" s="334"/>
      <c r="Z133" s="334"/>
      <c r="AA133" s="334"/>
      <c r="AB133" s="334"/>
      <c r="AC133" s="334"/>
      <c r="AD133" s="334"/>
      <c r="AE133" s="334"/>
      <c r="AF133" s="334"/>
      <c r="AG133" s="334"/>
      <c r="AH133" s="334"/>
      <c r="AI133" s="334"/>
      <c r="AJ133" s="334"/>
      <c r="AK133" s="334"/>
      <c r="AL133" s="334"/>
      <c r="AM133" s="334"/>
      <c r="AN133" s="334"/>
      <c r="AO133" s="334"/>
      <c r="AP133" s="334"/>
      <c r="AQ133" s="334"/>
      <c r="AR133" s="334"/>
      <c r="AS133" s="334"/>
      <c r="AT133" s="334"/>
      <c r="AU133" s="334"/>
      <c r="AV133" s="334"/>
      <c r="AW133" s="334"/>
      <c r="AX133" s="334"/>
      <c r="AY133" s="334"/>
      <c r="AZ133" s="334"/>
      <c r="BA133" s="334"/>
      <c r="BB133" s="334"/>
      <c r="BC133" s="334"/>
      <c r="BD133" s="334"/>
      <c r="BE133" s="334"/>
      <c r="BF133" s="334"/>
      <c r="BG133" s="334"/>
      <c r="BH133" s="334"/>
      <c r="BI133" s="334"/>
      <c r="BJ133" s="334"/>
      <c r="BK133" s="334"/>
      <c r="BL133" s="334"/>
      <c r="BM133" s="334"/>
      <c r="BN133" s="334"/>
      <c r="BO133" s="334"/>
      <c r="BP133" s="334"/>
      <c r="BQ133" s="334"/>
      <c r="BR133" s="334"/>
      <c r="BS133" s="334"/>
      <c r="BT133" s="334"/>
      <c r="BU133" s="334"/>
      <c r="BV133" s="334"/>
      <c r="BW133" s="334"/>
      <c r="BX133" s="334"/>
      <c r="BY133" s="334"/>
      <c r="BZ133" s="334"/>
      <c r="CA133" s="334"/>
      <c r="CB133" s="334"/>
      <c r="CC133" s="334"/>
      <c r="CD133" s="334"/>
      <c r="CE133" s="334"/>
      <c r="CF133" s="334"/>
      <c r="CG133" s="334"/>
      <c r="CH133" s="334"/>
      <c r="CI133" s="334"/>
      <c r="CJ133" s="334"/>
      <c r="CK133" s="334"/>
      <c r="CL133" s="334"/>
      <c r="CM133" s="334"/>
      <c r="CN133" s="334"/>
      <c r="CO133" s="334"/>
      <c r="CP133" s="334"/>
      <c r="CQ133" s="334"/>
      <c r="CR133" s="334"/>
      <c r="CS133" s="334"/>
      <c r="CT133" s="334"/>
      <c r="CU133" s="334"/>
      <c r="CV133" s="334"/>
      <c r="CW133" s="334"/>
      <c r="CX133" s="334"/>
      <c r="CY133" s="334"/>
      <c r="CZ133" s="334"/>
      <c r="DA133" s="334"/>
      <c r="DB133" s="334"/>
      <c r="DC133" s="334"/>
      <c r="DD133" s="334"/>
      <c r="DE133" s="334"/>
      <c r="DF133" s="334"/>
      <c r="DG133" s="334"/>
      <c r="DH133" s="334"/>
      <c r="DI133" s="334"/>
      <c r="DJ133" s="334"/>
      <c r="DK133" s="334"/>
      <c r="DL133" s="334"/>
      <c r="DM133" s="334"/>
      <c r="DN133" s="334"/>
      <c r="DO133" s="334"/>
      <c r="DP133" s="334"/>
      <c r="DQ133" s="334"/>
      <c r="DR133" s="334"/>
      <c r="DS133" s="334"/>
      <c r="DT133" s="334"/>
      <c r="DU133" s="334"/>
      <c r="DV133" s="334"/>
      <c r="DW133" s="334"/>
      <c r="DX133" s="334"/>
      <c r="DY133" s="334"/>
      <c r="DZ133" s="334"/>
      <c r="EA133" s="334"/>
      <c r="EB133" s="334"/>
      <c r="EC133" s="334"/>
      <c r="ED133" s="334"/>
      <c r="EE133" s="334"/>
      <c r="EF133" s="334"/>
      <c r="EG133" s="334"/>
      <c r="EH133" s="334"/>
      <c r="EI133" s="334"/>
      <c r="EJ133" s="334"/>
      <c r="EK133" s="334"/>
      <c r="EL133" s="334"/>
      <c r="EM133" s="334"/>
      <c r="EN133" s="334"/>
      <c r="EO133" s="334"/>
      <c r="EP133" s="334"/>
      <c r="EQ133" s="334"/>
      <c r="ER133" s="334"/>
      <c r="ES133" s="334"/>
      <c r="ET133" s="334"/>
      <c r="EU133" s="334"/>
      <c r="EV133" s="334"/>
      <c r="EW133" s="334"/>
      <c r="EX133" s="334"/>
      <c r="EY133" s="334"/>
      <c r="EZ133" s="334"/>
      <c r="FA133" s="334"/>
      <c r="FB133" s="334"/>
      <c r="FC133" s="334"/>
      <c r="FD133" s="334"/>
      <c r="FE133" s="334"/>
      <c r="FF133" s="334"/>
      <c r="FG133" s="334"/>
      <c r="FH133" s="334"/>
      <c r="FI133" s="334"/>
      <c r="FJ133" s="334"/>
      <c r="FK133" s="334"/>
      <c r="FL133" s="334"/>
      <c r="FM133" s="334"/>
      <c r="FN133" s="334"/>
      <c r="FO133" s="334"/>
      <c r="FP133" s="334"/>
      <c r="FQ133" s="334"/>
      <c r="FR133" s="334"/>
      <c r="FS133" s="334"/>
      <c r="FT133" s="334"/>
      <c r="FU133" s="334"/>
      <c r="FV133" s="334"/>
      <c r="FW133" s="334"/>
      <c r="FX133" s="334"/>
      <c r="FY133" s="334"/>
      <c r="FZ133" s="334"/>
      <c r="GA133" s="334"/>
      <c r="GB133" s="334"/>
      <c r="GC133" s="334"/>
      <c r="GD133" s="334"/>
      <c r="GE133" s="334"/>
      <c r="GF133" s="334"/>
      <c r="GG133" s="334"/>
      <c r="GH133" s="334"/>
      <c r="GI133" s="334"/>
      <c r="GJ133" s="334"/>
      <c r="GK133" s="334"/>
      <c r="GL133" s="334"/>
      <c r="GM133" s="334"/>
      <c r="GN133" s="334"/>
      <c r="GO133" s="334"/>
      <c r="GP133" s="334"/>
      <c r="GQ133" s="334"/>
      <c r="GR133" s="334"/>
      <c r="GS133" s="334"/>
      <c r="GT133" s="334"/>
      <c r="GU133" s="334"/>
      <c r="GV133" s="334"/>
      <c r="GW133" s="334"/>
      <c r="GX133" s="334"/>
      <c r="GY133" s="334"/>
      <c r="GZ133" s="334"/>
      <c r="HA133" s="334"/>
      <c r="HB133" s="334"/>
      <c r="HC133" s="334"/>
      <c r="HD133" s="334"/>
      <c r="HE133" s="334"/>
      <c r="HF133" s="334"/>
      <c r="HG133" s="334"/>
      <c r="HH133" s="334"/>
      <c r="HI133" s="334"/>
      <c r="HJ133" s="334"/>
      <c r="HK133" s="334"/>
      <c r="HL133" s="334"/>
      <c r="HM133" s="334"/>
      <c r="HN133" s="334"/>
      <c r="HO133" s="334"/>
      <c r="HP133" s="334"/>
      <c r="HQ133" s="334"/>
      <c r="HR133" s="334"/>
      <c r="HS133" s="334"/>
      <c r="HT133" s="334"/>
      <c r="HU133" s="334"/>
      <c r="HV133" s="334"/>
      <c r="HW133" s="334"/>
      <c r="HX133" s="334"/>
      <c r="HY133" s="334"/>
      <c r="HZ133" s="334"/>
      <c r="IA133" s="334"/>
      <c r="IB133" s="334"/>
      <c r="IC133" s="334"/>
      <c r="ID133" s="334"/>
      <c r="IE133" s="334"/>
      <c r="IF133" s="334"/>
      <c r="IG133" s="334"/>
      <c r="IH133" s="334"/>
      <c r="II133" s="334"/>
      <c r="IJ133" s="334"/>
      <c r="IK133" s="334"/>
      <c r="IL133" s="334"/>
      <c r="IM133" s="334"/>
      <c r="IN133" s="334"/>
      <c r="IO133" s="334"/>
      <c r="IP133" s="334"/>
      <c r="IQ133" s="334"/>
      <c r="IR133" s="334"/>
      <c r="IS133" s="334"/>
      <c r="IT133" s="334"/>
      <c r="IU133" s="334"/>
      <c r="IV133" s="334"/>
      <c r="IW133" s="334"/>
      <c r="IX133" s="334"/>
      <c r="IY133" s="334"/>
      <c r="IZ133" s="334"/>
      <c r="JA133" s="334"/>
      <c r="JB133" s="334"/>
      <c r="JC133" s="334"/>
      <c r="JD133" s="334"/>
    </row>
    <row r="134" spans="2:264" x14ac:dyDescent="0.2">
      <c r="B134" s="334"/>
      <c r="C134" s="334"/>
      <c r="D134" s="334"/>
      <c r="E134" s="334"/>
      <c r="F134" s="334"/>
      <c r="G134" s="334"/>
      <c r="H134" s="334"/>
      <c r="I134" s="334"/>
      <c r="J134" s="334"/>
      <c r="K134" s="334"/>
      <c r="L134" s="334"/>
      <c r="M134" s="334"/>
      <c r="N134" s="334"/>
      <c r="O134" s="334"/>
      <c r="P134" s="334"/>
      <c r="Q134" s="334"/>
      <c r="R134" s="334"/>
      <c r="S134" s="334"/>
      <c r="T134" s="334"/>
      <c r="U134" s="334"/>
      <c r="V134" s="334"/>
      <c r="W134" s="334"/>
      <c r="X134" s="334"/>
      <c r="Y134" s="334"/>
      <c r="Z134" s="334"/>
      <c r="AA134" s="334"/>
      <c r="AB134" s="334"/>
      <c r="AC134" s="334"/>
      <c r="AD134" s="334"/>
      <c r="AE134" s="334"/>
      <c r="AF134" s="334"/>
      <c r="AG134" s="334"/>
      <c r="AH134" s="334"/>
      <c r="AI134" s="334"/>
      <c r="AJ134" s="334"/>
      <c r="AK134" s="334"/>
      <c r="AL134" s="334"/>
      <c r="AM134" s="334"/>
      <c r="AN134" s="334"/>
      <c r="AO134" s="334"/>
      <c r="AP134" s="334"/>
      <c r="AQ134" s="334"/>
      <c r="AR134" s="334"/>
      <c r="AS134" s="334"/>
      <c r="AT134" s="334"/>
      <c r="AU134" s="334"/>
      <c r="AV134" s="334"/>
      <c r="AW134" s="334"/>
      <c r="AX134" s="334"/>
      <c r="AY134" s="334"/>
      <c r="AZ134" s="334"/>
      <c r="BA134" s="334"/>
      <c r="BB134" s="334"/>
      <c r="BC134" s="334"/>
      <c r="BD134" s="334"/>
      <c r="BE134" s="334"/>
      <c r="BF134" s="334"/>
      <c r="BG134" s="334"/>
      <c r="BH134" s="334"/>
      <c r="BI134" s="334"/>
      <c r="BJ134" s="334"/>
      <c r="BK134" s="334"/>
      <c r="BL134" s="334"/>
      <c r="BM134" s="334"/>
      <c r="BN134" s="334"/>
      <c r="BO134" s="334"/>
      <c r="BP134" s="334"/>
      <c r="BQ134" s="334"/>
      <c r="BR134" s="334"/>
      <c r="BS134" s="334"/>
      <c r="BT134" s="334"/>
      <c r="BU134" s="334"/>
      <c r="BV134" s="334"/>
      <c r="BW134" s="334"/>
      <c r="BX134" s="334"/>
      <c r="BY134" s="334"/>
      <c r="BZ134" s="334"/>
      <c r="CA134" s="334"/>
      <c r="CB134" s="334"/>
      <c r="CC134" s="334"/>
      <c r="CD134" s="334"/>
      <c r="CE134" s="334"/>
      <c r="CF134" s="334"/>
      <c r="CG134" s="334"/>
      <c r="CH134" s="334"/>
      <c r="CI134" s="334"/>
      <c r="CJ134" s="334"/>
      <c r="CK134" s="334"/>
      <c r="CL134" s="334"/>
      <c r="CM134" s="334"/>
      <c r="CN134" s="334"/>
      <c r="CO134" s="334"/>
      <c r="CP134" s="334"/>
      <c r="CQ134" s="334"/>
      <c r="CR134" s="334"/>
      <c r="CS134" s="334"/>
      <c r="CT134" s="334"/>
      <c r="CU134" s="334"/>
      <c r="CV134" s="334"/>
      <c r="CW134" s="334"/>
      <c r="CX134" s="334"/>
      <c r="CY134" s="334"/>
      <c r="CZ134" s="334"/>
      <c r="DA134" s="334"/>
      <c r="DB134" s="334"/>
      <c r="DC134" s="334"/>
      <c r="DD134" s="334"/>
      <c r="DE134" s="334"/>
      <c r="DF134" s="334"/>
      <c r="DG134" s="334"/>
      <c r="DH134" s="334"/>
      <c r="DI134" s="334"/>
      <c r="DJ134" s="334"/>
      <c r="DK134" s="334"/>
      <c r="DL134" s="334"/>
      <c r="DM134" s="334"/>
      <c r="DN134" s="334"/>
      <c r="DO134" s="334"/>
      <c r="DP134" s="334"/>
      <c r="DQ134" s="334"/>
      <c r="DR134" s="334"/>
      <c r="DS134" s="334"/>
      <c r="DT134" s="334"/>
      <c r="DU134" s="334"/>
      <c r="DV134" s="334"/>
      <c r="DW134" s="334"/>
      <c r="DX134" s="334"/>
      <c r="DY134" s="334"/>
      <c r="DZ134" s="334"/>
      <c r="EA134" s="334"/>
      <c r="EB134" s="334"/>
      <c r="EC134" s="334"/>
      <c r="ED134" s="334"/>
      <c r="EE134" s="334"/>
      <c r="EF134" s="334"/>
      <c r="EG134" s="334"/>
      <c r="EH134" s="334"/>
      <c r="EI134" s="334"/>
      <c r="EJ134" s="334"/>
      <c r="EK134" s="334"/>
      <c r="EL134" s="334"/>
      <c r="EM134" s="334"/>
      <c r="EN134" s="334"/>
      <c r="EO134" s="334"/>
      <c r="EP134" s="334"/>
      <c r="EQ134" s="334"/>
      <c r="ER134" s="334"/>
      <c r="ES134" s="334"/>
      <c r="ET134" s="334"/>
      <c r="EU134" s="334"/>
      <c r="EV134" s="334"/>
      <c r="EW134" s="334"/>
      <c r="EX134" s="334"/>
      <c r="EY134" s="334"/>
      <c r="EZ134" s="334"/>
      <c r="FA134" s="334"/>
      <c r="FB134" s="334"/>
      <c r="FC134" s="334"/>
      <c r="FD134" s="334"/>
      <c r="FE134" s="334"/>
      <c r="FF134" s="334"/>
      <c r="FG134" s="334"/>
      <c r="FH134" s="334"/>
      <c r="FI134" s="334"/>
      <c r="FJ134" s="334"/>
      <c r="FK134" s="334"/>
      <c r="FL134" s="334"/>
      <c r="FM134" s="334"/>
      <c r="FN134" s="334"/>
      <c r="FO134" s="334"/>
      <c r="FP134" s="334"/>
      <c r="FQ134" s="334"/>
      <c r="FR134" s="334"/>
      <c r="FS134" s="334"/>
      <c r="FT134" s="334"/>
      <c r="FU134" s="334"/>
      <c r="FV134" s="334"/>
      <c r="FW134" s="334"/>
      <c r="FX134" s="334"/>
      <c r="FY134" s="334"/>
      <c r="FZ134" s="334"/>
      <c r="GA134" s="334"/>
      <c r="GB134" s="334"/>
      <c r="GC134" s="334"/>
      <c r="GD134" s="334"/>
      <c r="GE134" s="334"/>
      <c r="GF134" s="334"/>
      <c r="GG134" s="334"/>
      <c r="GH134" s="334"/>
      <c r="GI134" s="334"/>
      <c r="GJ134" s="334"/>
      <c r="GK134" s="334"/>
      <c r="GL134" s="334"/>
      <c r="GM134" s="334"/>
      <c r="GN134" s="334"/>
      <c r="GO134" s="334"/>
      <c r="GP134" s="334"/>
      <c r="GQ134" s="334"/>
      <c r="GR134" s="334"/>
      <c r="GS134" s="334"/>
      <c r="GT134" s="334"/>
      <c r="GU134" s="334"/>
      <c r="GV134" s="334"/>
      <c r="GW134" s="334"/>
      <c r="GX134" s="334"/>
      <c r="GY134" s="334"/>
      <c r="GZ134" s="334"/>
      <c r="HA134" s="334"/>
      <c r="HB134" s="334"/>
      <c r="HC134" s="334"/>
      <c r="HD134" s="334"/>
      <c r="HE134" s="334"/>
      <c r="HF134" s="334"/>
      <c r="HG134" s="334"/>
      <c r="HH134" s="334"/>
      <c r="HI134" s="334"/>
      <c r="HJ134" s="334"/>
      <c r="HK134" s="334"/>
      <c r="HL134" s="334"/>
      <c r="HM134" s="334"/>
      <c r="HN134" s="334"/>
      <c r="HO134" s="334"/>
      <c r="HP134" s="334"/>
      <c r="HQ134" s="334"/>
      <c r="HR134" s="334"/>
      <c r="HS134" s="334"/>
      <c r="HT134" s="334"/>
      <c r="HU134" s="334"/>
      <c r="HV134" s="334"/>
      <c r="HW134" s="334"/>
      <c r="HX134" s="334"/>
      <c r="HY134" s="334"/>
      <c r="HZ134" s="334"/>
      <c r="IA134" s="334"/>
      <c r="IB134" s="334"/>
      <c r="IC134" s="334"/>
      <c r="ID134" s="334"/>
      <c r="IE134" s="334"/>
      <c r="IF134" s="334"/>
      <c r="IG134" s="334"/>
      <c r="IH134" s="334"/>
      <c r="II134" s="334"/>
      <c r="IJ134" s="334"/>
      <c r="IK134" s="334"/>
      <c r="IL134" s="334"/>
      <c r="IM134" s="334"/>
      <c r="IN134" s="334"/>
      <c r="IO134" s="334"/>
      <c r="IP134" s="334"/>
      <c r="IQ134" s="334"/>
      <c r="IR134" s="334"/>
      <c r="IS134" s="334"/>
      <c r="IT134" s="334"/>
      <c r="IU134" s="334"/>
      <c r="IV134" s="334"/>
      <c r="IW134" s="334"/>
      <c r="IX134" s="334"/>
      <c r="IY134" s="334"/>
      <c r="IZ134" s="334"/>
      <c r="JA134" s="334"/>
      <c r="JB134" s="334"/>
      <c r="JC134" s="334"/>
      <c r="JD134" s="334"/>
    </row>
    <row r="135" spans="2:264" x14ac:dyDescent="0.2">
      <c r="B135" s="334"/>
      <c r="C135" s="334"/>
      <c r="D135" s="334"/>
      <c r="E135" s="334"/>
      <c r="F135" s="334"/>
      <c r="G135" s="334"/>
      <c r="H135" s="334"/>
      <c r="I135" s="334"/>
      <c r="J135" s="334"/>
      <c r="K135" s="334"/>
      <c r="L135" s="334"/>
      <c r="M135" s="334"/>
      <c r="N135" s="334"/>
      <c r="O135" s="334"/>
      <c r="P135" s="334"/>
      <c r="Q135" s="334"/>
      <c r="R135" s="334"/>
      <c r="S135" s="334"/>
      <c r="T135" s="334"/>
      <c r="U135" s="334"/>
      <c r="V135" s="334"/>
      <c r="W135" s="334"/>
      <c r="X135" s="334"/>
      <c r="Y135" s="334"/>
      <c r="Z135" s="334"/>
      <c r="AA135" s="334"/>
      <c r="AB135" s="334"/>
      <c r="AC135" s="334"/>
      <c r="AD135" s="334"/>
      <c r="AE135" s="334"/>
      <c r="AF135" s="334"/>
      <c r="AG135" s="334"/>
      <c r="AH135" s="334"/>
      <c r="AI135" s="334"/>
      <c r="AJ135" s="334"/>
      <c r="AK135" s="334"/>
      <c r="AL135" s="334"/>
      <c r="AM135" s="334"/>
      <c r="AN135" s="334"/>
      <c r="AO135" s="334"/>
      <c r="AP135" s="334"/>
      <c r="AQ135" s="334"/>
      <c r="AR135" s="334"/>
      <c r="AS135" s="334"/>
      <c r="AT135" s="334"/>
      <c r="AU135" s="334"/>
      <c r="AV135" s="334"/>
      <c r="AW135" s="334"/>
      <c r="AX135" s="334"/>
      <c r="AY135" s="334"/>
      <c r="AZ135" s="334"/>
      <c r="BA135" s="334"/>
      <c r="BB135" s="334"/>
      <c r="BC135" s="334"/>
      <c r="BD135" s="334"/>
      <c r="BE135" s="334"/>
      <c r="BF135" s="334"/>
      <c r="BG135" s="334"/>
      <c r="BH135" s="334"/>
      <c r="BI135" s="334"/>
      <c r="BJ135" s="334"/>
      <c r="BK135" s="334"/>
      <c r="BL135" s="334"/>
      <c r="BM135" s="334"/>
      <c r="BN135" s="334"/>
      <c r="BO135" s="334"/>
      <c r="BP135" s="334"/>
      <c r="BQ135" s="334"/>
      <c r="BR135" s="334"/>
      <c r="BS135" s="334"/>
      <c r="BT135" s="334"/>
      <c r="BU135" s="334"/>
      <c r="BV135" s="334"/>
      <c r="BW135" s="334"/>
      <c r="BX135" s="334"/>
      <c r="BY135" s="334"/>
      <c r="BZ135" s="334"/>
      <c r="CA135" s="334"/>
      <c r="CB135" s="334"/>
      <c r="CC135" s="334"/>
      <c r="CD135" s="334"/>
      <c r="CE135" s="334"/>
      <c r="CF135" s="334"/>
      <c r="CG135" s="334"/>
      <c r="CH135" s="334"/>
      <c r="CI135" s="334"/>
      <c r="CJ135" s="334"/>
      <c r="CK135" s="334"/>
      <c r="CL135" s="334"/>
      <c r="CM135" s="334"/>
      <c r="CN135" s="334"/>
      <c r="CO135" s="334"/>
      <c r="CP135" s="334"/>
      <c r="CQ135" s="334"/>
      <c r="CR135" s="334"/>
      <c r="CS135" s="334"/>
      <c r="CT135" s="334"/>
      <c r="CU135" s="334"/>
      <c r="CV135" s="334"/>
      <c r="CW135" s="334"/>
      <c r="CX135" s="334"/>
      <c r="CY135" s="334"/>
      <c r="CZ135" s="334"/>
      <c r="DA135" s="334"/>
      <c r="DB135" s="334"/>
      <c r="DC135" s="334"/>
      <c r="DD135" s="334"/>
      <c r="DE135" s="334"/>
      <c r="DF135" s="334"/>
      <c r="DG135" s="334"/>
      <c r="DH135" s="334"/>
      <c r="DI135" s="334"/>
      <c r="DJ135" s="334"/>
      <c r="DK135" s="334"/>
      <c r="DL135" s="334"/>
      <c r="DM135" s="334"/>
      <c r="DN135" s="334"/>
      <c r="DO135" s="334"/>
      <c r="DP135" s="334"/>
      <c r="DQ135" s="334"/>
      <c r="DR135" s="334"/>
      <c r="DS135" s="334"/>
      <c r="DT135" s="334"/>
      <c r="DU135" s="334"/>
      <c r="DV135" s="334"/>
      <c r="DW135" s="334"/>
      <c r="DX135" s="334"/>
      <c r="DY135" s="334"/>
      <c r="DZ135" s="334"/>
      <c r="EA135" s="334"/>
      <c r="EB135" s="334"/>
      <c r="EC135" s="334"/>
      <c r="ED135" s="334"/>
      <c r="EE135" s="334"/>
      <c r="EF135" s="334"/>
      <c r="EG135" s="334"/>
      <c r="EH135" s="334"/>
      <c r="EI135" s="334"/>
      <c r="EJ135" s="334"/>
      <c r="EK135" s="334"/>
      <c r="EL135" s="334"/>
      <c r="EM135" s="334"/>
      <c r="EN135" s="334"/>
      <c r="EO135" s="334"/>
      <c r="EP135" s="334"/>
      <c r="EQ135" s="334"/>
      <c r="ER135" s="334"/>
      <c r="ES135" s="334"/>
      <c r="ET135" s="334"/>
      <c r="EU135" s="334"/>
      <c r="EV135" s="334"/>
      <c r="EW135" s="334"/>
      <c r="EX135" s="334"/>
      <c r="EY135" s="334"/>
      <c r="EZ135" s="334"/>
      <c r="FA135" s="334"/>
      <c r="FB135" s="334"/>
      <c r="FC135" s="334"/>
      <c r="FD135" s="334"/>
      <c r="FE135" s="334"/>
      <c r="FF135" s="334"/>
      <c r="FG135" s="334"/>
      <c r="FH135" s="334"/>
      <c r="FI135" s="334"/>
      <c r="FJ135" s="334"/>
      <c r="FK135" s="334"/>
      <c r="FL135" s="334"/>
      <c r="FM135" s="334"/>
      <c r="FN135" s="334"/>
      <c r="FO135" s="334"/>
      <c r="FP135" s="334"/>
      <c r="FQ135" s="334"/>
      <c r="FR135" s="334"/>
      <c r="FS135" s="334"/>
      <c r="FT135" s="334"/>
      <c r="FU135" s="334"/>
      <c r="FV135" s="334"/>
      <c r="FW135" s="334"/>
      <c r="FX135" s="334"/>
      <c r="FY135" s="334"/>
      <c r="FZ135" s="334"/>
      <c r="GA135" s="334"/>
      <c r="GB135" s="334"/>
      <c r="GC135" s="334"/>
      <c r="GD135" s="334"/>
      <c r="GE135" s="334"/>
      <c r="GF135" s="334"/>
      <c r="GG135" s="334"/>
      <c r="GH135" s="334"/>
      <c r="GI135" s="334"/>
      <c r="GJ135" s="334"/>
      <c r="GK135" s="334"/>
      <c r="GL135" s="334"/>
      <c r="GM135" s="334"/>
      <c r="GN135" s="334"/>
      <c r="GO135" s="334"/>
      <c r="GP135" s="334"/>
      <c r="GQ135" s="334"/>
      <c r="GR135" s="334"/>
      <c r="GS135" s="334"/>
      <c r="GT135" s="334"/>
      <c r="GU135" s="334"/>
      <c r="GV135" s="334"/>
      <c r="GW135" s="334"/>
      <c r="GX135" s="334"/>
      <c r="GY135" s="334"/>
      <c r="GZ135" s="334"/>
      <c r="HA135" s="334"/>
      <c r="HB135" s="334"/>
      <c r="HC135" s="334"/>
      <c r="HD135" s="334"/>
      <c r="HE135" s="334"/>
      <c r="HF135" s="334"/>
      <c r="HG135" s="334"/>
      <c r="HH135" s="334"/>
      <c r="HI135" s="334"/>
      <c r="HJ135" s="334"/>
      <c r="HK135" s="334"/>
      <c r="HL135" s="334"/>
      <c r="HM135" s="334"/>
      <c r="HN135" s="334"/>
      <c r="HO135" s="334"/>
      <c r="HP135" s="334"/>
      <c r="HQ135" s="334"/>
      <c r="HR135" s="334"/>
      <c r="HS135" s="334"/>
      <c r="HT135" s="334"/>
      <c r="HU135" s="334"/>
      <c r="HV135" s="334"/>
      <c r="HW135" s="334"/>
      <c r="HX135" s="334"/>
      <c r="HY135" s="334"/>
      <c r="HZ135" s="334"/>
      <c r="IA135" s="334"/>
      <c r="IB135" s="334"/>
      <c r="IC135" s="334"/>
      <c r="ID135" s="334"/>
      <c r="IE135" s="334"/>
      <c r="IF135" s="334"/>
      <c r="IG135" s="334"/>
      <c r="IH135" s="334"/>
      <c r="II135" s="334"/>
      <c r="IJ135" s="334"/>
      <c r="IK135" s="334"/>
      <c r="IL135" s="334"/>
      <c r="IM135" s="334"/>
      <c r="IN135" s="334"/>
      <c r="IO135" s="334"/>
      <c r="IP135" s="334"/>
      <c r="IQ135" s="334"/>
      <c r="IR135" s="334"/>
      <c r="IS135" s="334"/>
      <c r="IT135" s="334"/>
      <c r="IU135" s="334"/>
      <c r="IV135" s="334"/>
      <c r="IW135" s="334"/>
      <c r="IX135" s="334"/>
      <c r="IY135" s="334"/>
      <c r="IZ135" s="334"/>
      <c r="JA135" s="334"/>
      <c r="JB135" s="334"/>
      <c r="JC135" s="334"/>
      <c r="JD135" s="334"/>
    </row>
    <row r="136" spans="2:264" x14ac:dyDescent="0.2">
      <c r="B136" s="334"/>
      <c r="C136" s="334"/>
      <c r="D136" s="334"/>
      <c r="E136" s="334"/>
      <c r="F136" s="334"/>
      <c r="G136" s="334"/>
      <c r="H136" s="334"/>
      <c r="I136" s="334"/>
      <c r="J136" s="334"/>
      <c r="K136" s="334"/>
      <c r="L136" s="334"/>
      <c r="M136" s="334"/>
      <c r="N136" s="334"/>
      <c r="O136" s="334"/>
      <c r="P136" s="334"/>
      <c r="Q136" s="334"/>
      <c r="R136" s="334"/>
      <c r="S136" s="334"/>
      <c r="T136" s="334"/>
      <c r="U136" s="334"/>
      <c r="V136" s="334"/>
      <c r="W136" s="334"/>
      <c r="X136" s="334"/>
      <c r="Y136" s="334"/>
      <c r="Z136" s="334"/>
      <c r="AA136" s="334"/>
      <c r="AB136" s="334"/>
      <c r="AC136" s="334"/>
      <c r="AD136" s="334"/>
      <c r="AE136" s="334"/>
      <c r="AF136" s="334"/>
      <c r="AG136" s="334"/>
      <c r="AH136" s="334"/>
      <c r="AI136" s="334"/>
      <c r="AJ136" s="334"/>
      <c r="AK136" s="334"/>
      <c r="AL136" s="334"/>
      <c r="AM136" s="334"/>
      <c r="AN136" s="334"/>
      <c r="AO136" s="334"/>
      <c r="AP136" s="334"/>
      <c r="AQ136" s="334"/>
      <c r="AR136" s="334"/>
      <c r="AS136" s="334"/>
      <c r="AT136" s="334"/>
      <c r="AU136" s="334"/>
      <c r="AV136" s="334"/>
      <c r="AW136" s="334"/>
      <c r="AX136" s="334"/>
      <c r="AY136" s="334"/>
      <c r="AZ136" s="334"/>
      <c r="BA136" s="334"/>
      <c r="BB136" s="334"/>
      <c r="BC136" s="334"/>
      <c r="BD136" s="334"/>
      <c r="BE136" s="334"/>
      <c r="BF136" s="334"/>
      <c r="BG136" s="334"/>
      <c r="BH136" s="334"/>
      <c r="BI136" s="334"/>
      <c r="BJ136" s="334"/>
      <c r="BK136" s="334"/>
      <c r="BL136" s="334"/>
      <c r="BM136" s="334"/>
      <c r="BN136" s="334"/>
      <c r="BO136" s="334"/>
      <c r="BP136" s="334"/>
      <c r="BQ136" s="334"/>
      <c r="BR136" s="334"/>
      <c r="BS136" s="334"/>
      <c r="BT136" s="334"/>
      <c r="BU136" s="334"/>
      <c r="BV136" s="334"/>
      <c r="BW136" s="334"/>
      <c r="BX136" s="334"/>
      <c r="BY136" s="334"/>
      <c r="BZ136" s="334"/>
      <c r="CA136" s="334"/>
      <c r="CB136" s="334"/>
      <c r="CC136" s="334"/>
      <c r="CD136" s="334"/>
      <c r="CE136" s="334"/>
      <c r="CF136" s="334"/>
      <c r="CG136" s="334"/>
      <c r="CH136" s="334"/>
      <c r="CI136" s="334"/>
      <c r="CJ136" s="334"/>
      <c r="CK136" s="334"/>
      <c r="CL136" s="334"/>
      <c r="CM136" s="334"/>
      <c r="CN136" s="334"/>
      <c r="CO136" s="334"/>
      <c r="CP136" s="334"/>
      <c r="CQ136" s="334"/>
      <c r="CR136" s="334"/>
      <c r="CS136" s="334"/>
      <c r="CT136" s="334"/>
      <c r="CU136" s="334"/>
      <c r="CV136" s="334"/>
      <c r="CW136" s="334"/>
      <c r="CX136" s="334"/>
      <c r="CY136" s="334"/>
      <c r="CZ136" s="334"/>
      <c r="DA136" s="334"/>
      <c r="DB136" s="334"/>
      <c r="DC136" s="334"/>
      <c r="DD136" s="334"/>
      <c r="DE136" s="334"/>
      <c r="DF136" s="334"/>
      <c r="DG136" s="334"/>
      <c r="DH136" s="334"/>
      <c r="DI136" s="334"/>
      <c r="DJ136" s="334"/>
      <c r="DK136" s="334"/>
      <c r="DL136" s="334"/>
      <c r="DM136" s="334"/>
      <c r="DN136" s="334"/>
      <c r="DO136" s="334"/>
      <c r="DP136" s="334"/>
      <c r="DQ136" s="334"/>
      <c r="DR136" s="334"/>
      <c r="DS136" s="334"/>
      <c r="DT136" s="334"/>
      <c r="DU136" s="334"/>
      <c r="DV136" s="334"/>
      <c r="DW136" s="334"/>
      <c r="DX136" s="334"/>
      <c r="DY136" s="334"/>
      <c r="DZ136" s="334"/>
      <c r="EA136" s="334"/>
      <c r="EB136" s="334"/>
      <c r="EC136" s="334"/>
      <c r="ED136" s="334"/>
      <c r="EE136" s="334"/>
      <c r="EF136" s="334"/>
      <c r="EG136" s="334"/>
      <c r="EH136" s="334"/>
      <c r="EI136" s="334"/>
      <c r="EJ136" s="334"/>
      <c r="EK136" s="334"/>
      <c r="EL136" s="334"/>
      <c r="EM136" s="334"/>
      <c r="EN136" s="334"/>
      <c r="EO136" s="334"/>
      <c r="EP136" s="334"/>
      <c r="EQ136" s="334"/>
      <c r="ER136" s="334"/>
      <c r="ES136" s="334"/>
      <c r="ET136" s="334"/>
      <c r="EU136" s="334"/>
      <c r="EV136" s="334"/>
      <c r="EW136" s="334"/>
      <c r="EX136" s="334"/>
      <c r="EY136" s="334"/>
      <c r="EZ136" s="334"/>
      <c r="FA136" s="334"/>
      <c r="FB136" s="334"/>
      <c r="FC136" s="334"/>
      <c r="FD136" s="334"/>
      <c r="FE136" s="334"/>
      <c r="FF136" s="334"/>
      <c r="FG136" s="334"/>
      <c r="FH136" s="334"/>
      <c r="FI136" s="334"/>
      <c r="FJ136" s="334"/>
      <c r="FK136" s="334"/>
      <c r="FL136" s="334"/>
      <c r="FM136" s="334"/>
      <c r="FN136" s="334"/>
      <c r="FO136" s="334"/>
      <c r="FP136" s="334"/>
      <c r="FQ136" s="334"/>
      <c r="FR136" s="334"/>
      <c r="FS136" s="334"/>
      <c r="FT136" s="334"/>
      <c r="FU136" s="334"/>
      <c r="FV136" s="334"/>
      <c r="FW136" s="334"/>
      <c r="FX136" s="334"/>
      <c r="FY136" s="334"/>
      <c r="FZ136" s="334"/>
      <c r="GA136" s="334"/>
      <c r="GB136" s="334"/>
      <c r="GC136" s="334"/>
      <c r="GD136" s="334"/>
      <c r="GE136" s="334"/>
      <c r="GF136" s="334"/>
      <c r="GG136" s="334"/>
      <c r="GH136" s="334"/>
      <c r="GI136" s="334"/>
      <c r="GJ136" s="334"/>
      <c r="GK136" s="334"/>
      <c r="GL136" s="334"/>
      <c r="GM136" s="334"/>
      <c r="GN136" s="334"/>
      <c r="GO136" s="334"/>
      <c r="GP136" s="334"/>
      <c r="GQ136" s="334"/>
      <c r="GR136" s="334"/>
      <c r="GS136" s="334"/>
      <c r="GT136" s="334"/>
      <c r="GU136" s="334"/>
      <c r="GV136" s="334"/>
      <c r="GW136" s="334"/>
      <c r="GX136" s="334"/>
      <c r="GY136" s="334"/>
      <c r="GZ136" s="334"/>
      <c r="HA136" s="334"/>
      <c r="HB136" s="334"/>
      <c r="HC136" s="334"/>
      <c r="HD136" s="334"/>
      <c r="HE136" s="334"/>
      <c r="HF136" s="334"/>
      <c r="HG136" s="334"/>
      <c r="HH136" s="334"/>
      <c r="HI136" s="334"/>
      <c r="HJ136" s="334"/>
      <c r="HK136" s="334"/>
      <c r="HL136" s="334"/>
      <c r="HM136" s="334"/>
      <c r="HN136" s="334"/>
      <c r="HO136" s="334"/>
      <c r="HP136" s="334"/>
      <c r="HQ136" s="334"/>
      <c r="HR136" s="334"/>
      <c r="HS136" s="334"/>
      <c r="HT136" s="334"/>
      <c r="HU136" s="334"/>
      <c r="HV136" s="334"/>
      <c r="HW136" s="334"/>
      <c r="HX136" s="334"/>
      <c r="HY136" s="334"/>
      <c r="HZ136" s="334"/>
      <c r="IA136" s="334"/>
      <c r="IB136" s="334"/>
      <c r="IC136" s="334"/>
      <c r="ID136" s="334"/>
      <c r="IE136" s="334"/>
      <c r="IF136" s="334"/>
      <c r="IG136" s="334"/>
      <c r="IH136" s="334"/>
      <c r="II136" s="334"/>
      <c r="IJ136" s="334"/>
      <c r="IK136" s="334"/>
      <c r="IL136" s="334"/>
      <c r="IM136" s="334"/>
      <c r="IN136" s="334"/>
      <c r="IO136" s="334"/>
      <c r="IP136" s="334"/>
      <c r="IQ136" s="334"/>
      <c r="IR136" s="334"/>
      <c r="IS136" s="334"/>
      <c r="IT136" s="334"/>
      <c r="IU136" s="334"/>
      <c r="IV136" s="334"/>
      <c r="IW136" s="334"/>
      <c r="IX136" s="334"/>
      <c r="IY136" s="334"/>
      <c r="IZ136" s="334"/>
      <c r="JA136" s="334"/>
      <c r="JB136" s="334"/>
      <c r="JC136" s="334"/>
      <c r="JD136" s="334"/>
    </row>
    <row r="137" spans="2:264" x14ac:dyDescent="0.2">
      <c r="B137" s="334"/>
      <c r="C137" s="334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4"/>
      <c r="T137" s="334"/>
      <c r="U137" s="334"/>
      <c r="V137" s="334"/>
      <c r="W137" s="334"/>
      <c r="X137" s="334"/>
      <c r="Y137" s="334"/>
      <c r="Z137" s="334"/>
      <c r="AA137" s="334"/>
      <c r="AB137" s="334"/>
      <c r="AC137" s="334"/>
      <c r="AD137" s="334"/>
      <c r="AE137" s="334"/>
      <c r="AF137" s="334"/>
      <c r="AG137" s="334"/>
      <c r="AH137" s="334"/>
      <c r="AI137" s="334"/>
      <c r="AJ137" s="334"/>
      <c r="AK137" s="334"/>
      <c r="AL137" s="334"/>
      <c r="AM137" s="334"/>
      <c r="AN137" s="334"/>
      <c r="AO137" s="334"/>
      <c r="AP137" s="334"/>
      <c r="AQ137" s="334"/>
      <c r="AR137" s="334"/>
      <c r="AS137" s="334"/>
      <c r="AT137" s="334"/>
      <c r="AU137" s="334"/>
      <c r="AV137" s="334"/>
      <c r="AW137" s="334"/>
      <c r="AX137" s="334"/>
      <c r="AY137" s="334"/>
      <c r="AZ137" s="334"/>
      <c r="BA137" s="334"/>
      <c r="BB137" s="334"/>
      <c r="BC137" s="334"/>
      <c r="BD137" s="334"/>
      <c r="BE137" s="334"/>
      <c r="BF137" s="334"/>
      <c r="BG137" s="334"/>
      <c r="BH137" s="334"/>
      <c r="BI137" s="334"/>
      <c r="BJ137" s="334"/>
      <c r="BK137" s="334"/>
      <c r="BL137" s="334"/>
      <c r="BM137" s="334"/>
      <c r="BN137" s="334"/>
      <c r="BO137" s="334"/>
      <c r="BP137" s="334"/>
      <c r="BQ137" s="334"/>
      <c r="BR137" s="334"/>
      <c r="BS137" s="334"/>
      <c r="BT137" s="334"/>
      <c r="BU137" s="334"/>
      <c r="BV137" s="334"/>
      <c r="BW137" s="334"/>
      <c r="BX137" s="334"/>
      <c r="BY137" s="334"/>
      <c r="BZ137" s="334"/>
      <c r="CA137" s="334"/>
      <c r="CB137" s="334"/>
      <c r="CC137" s="334"/>
      <c r="CD137" s="334"/>
      <c r="CE137" s="334"/>
      <c r="CF137" s="334"/>
      <c r="CG137" s="334"/>
      <c r="CH137" s="334"/>
      <c r="CI137" s="334"/>
      <c r="CJ137" s="334"/>
      <c r="CK137" s="334"/>
      <c r="CL137" s="334"/>
      <c r="CM137" s="334"/>
      <c r="CN137" s="334"/>
      <c r="CO137" s="334"/>
      <c r="CP137" s="334"/>
      <c r="CQ137" s="334"/>
      <c r="CR137" s="334"/>
      <c r="CS137" s="334"/>
      <c r="CT137" s="334"/>
      <c r="CU137" s="334"/>
      <c r="CV137" s="334"/>
      <c r="CW137" s="334"/>
      <c r="CX137" s="334"/>
      <c r="CY137" s="334"/>
      <c r="CZ137" s="334"/>
      <c r="DA137" s="334"/>
      <c r="DB137" s="334"/>
      <c r="DC137" s="334"/>
      <c r="DD137" s="334"/>
      <c r="DE137" s="334"/>
      <c r="DF137" s="334"/>
      <c r="DG137" s="334"/>
      <c r="DH137" s="334"/>
      <c r="DI137" s="334"/>
      <c r="DJ137" s="334"/>
      <c r="DK137" s="334"/>
      <c r="DL137" s="334"/>
      <c r="DM137" s="334"/>
      <c r="DN137" s="334"/>
      <c r="DO137" s="334"/>
      <c r="DP137" s="334"/>
      <c r="DQ137" s="334"/>
      <c r="DR137" s="334"/>
      <c r="DS137" s="334"/>
      <c r="DT137" s="334"/>
      <c r="DU137" s="334"/>
      <c r="DV137" s="334"/>
      <c r="DW137" s="334"/>
      <c r="DX137" s="334"/>
      <c r="DY137" s="334"/>
      <c r="DZ137" s="334"/>
      <c r="EA137" s="334"/>
      <c r="EB137" s="334"/>
      <c r="EC137" s="334"/>
      <c r="ED137" s="334"/>
      <c r="EE137" s="334"/>
      <c r="EF137" s="334"/>
      <c r="EG137" s="334"/>
      <c r="EH137" s="334"/>
      <c r="EI137" s="334"/>
      <c r="EJ137" s="334"/>
      <c r="EK137" s="334"/>
      <c r="EL137" s="334"/>
      <c r="EM137" s="334"/>
      <c r="EN137" s="334"/>
      <c r="EO137" s="334"/>
      <c r="EP137" s="334"/>
      <c r="EQ137" s="334"/>
      <c r="ER137" s="334"/>
      <c r="ES137" s="334"/>
      <c r="ET137" s="334"/>
      <c r="EU137" s="334"/>
      <c r="EV137" s="334"/>
      <c r="EW137" s="334"/>
      <c r="EX137" s="334"/>
      <c r="EY137" s="334"/>
      <c r="EZ137" s="334"/>
      <c r="FA137" s="334"/>
      <c r="FB137" s="334"/>
      <c r="FC137" s="334"/>
      <c r="FD137" s="334"/>
      <c r="FE137" s="334"/>
      <c r="FF137" s="334"/>
      <c r="FG137" s="334"/>
      <c r="FH137" s="334"/>
      <c r="FI137" s="334"/>
      <c r="FJ137" s="334"/>
      <c r="FK137" s="334"/>
      <c r="FL137" s="334"/>
      <c r="FM137" s="334"/>
      <c r="FN137" s="334"/>
      <c r="FO137" s="334"/>
      <c r="FP137" s="334"/>
      <c r="FQ137" s="334"/>
      <c r="FR137" s="334"/>
      <c r="FS137" s="334"/>
      <c r="FT137" s="334"/>
      <c r="FU137" s="334"/>
      <c r="FV137" s="334"/>
      <c r="FW137" s="334"/>
      <c r="FX137" s="334"/>
      <c r="FY137" s="334"/>
      <c r="FZ137" s="334"/>
      <c r="GA137" s="334"/>
      <c r="GB137" s="334"/>
      <c r="GC137" s="334"/>
      <c r="GD137" s="334"/>
      <c r="GE137" s="334"/>
      <c r="GF137" s="334"/>
      <c r="GG137" s="334"/>
      <c r="GH137" s="334"/>
      <c r="GI137" s="334"/>
      <c r="GJ137" s="334"/>
      <c r="GK137" s="334"/>
      <c r="GL137" s="334"/>
      <c r="GM137" s="334"/>
      <c r="GN137" s="334"/>
      <c r="GO137" s="334"/>
      <c r="GP137" s="334"/>
      <c r="GQ137" s="334"/>
      <c r="GR137" s="334"/>
      <c r="GS137" s="334"/>
      <c r="GT137" s="334"/>
      <c r="GU137" s="334"/>
      <c r="GV137" s="334"/>
      <c r="GW137" s="334"/>
      <c r="GX137" s="334"/>
      <c r="GY137" s="334"/>
      <c r="GZ137" s="334"/>
      <c r="HA137" s="334"/>
      <c r="HB137" s="334"/>
      <c r="HC137" s="334"/>
      <c r="HD137" s="334"/>
      <c r="HE137" s="334"/>
      <c r="HF137" s="334"/>
      <c r="HG137" s="334"/>
      <c r="HH137" s="334"/>
      <c r="HI137" s="334"/>
      <c r="HJ137" s="334"/>
      <c r="HK137" s="334"/>
      <c r="HL137" s="334"/>
      <c r="HM137" s="334"/>
      <c r="HN137" s="334"/>
      <c r="HO137" s="334"/>
      <c r="HP137" s="334"/>
      <c r="HQ137" s="334"/>
      <c r="HR137" s="334"/>
      <c r="HS137" s="334"/>
      <c r="HT137" s="334"/>
      <c r="HU137" s="334"/>
      <c r="HV137" s="334"/>
      <c r="HW137" s="334"/>
      <c r="HX137" s="334"/>
      <c r="HY137" s="334"/>
      <c r="HZ137" s="334"/>
      <c r="IA137" s="334"/>
      <c r="IB137" s="334"/>
      <c r="IC137" s="334"/>
      <c r="ID137" s="334"/>
      <c r="IE137" s="334"/>
      <c r="IF137" s="334"/>
      <c r="IG137" s="334"/>
      <c r="IH137" s="334"/>
      <c r="II137" s="334"/>
      <c r="IJ137" s="334"/>
      <c r="IK137" s="334"/>
      <c r="IL137" s="334"/>
      <c r="IM137" s="334"/>
      <c r="IN137" s="334"/>
      <c r="IO137" s="334"/>
      <c r="IP137" s="334"/>
      <c r="IQ137" s="334"/>
      <c r="IR137" s="334"/>
      <c r="IS137" s="334"/>
      <c r="IT137" s="334"/>
      <c r="IU137" s="334"/>
      <c r="IV137" s="334"/>
      <c r="IW137" s="334"/>
      <c r="IX137" s="334"/>
      <c r="IY137" s="334"/>
      <c r="IZ137" s="334"/>
      <c r="JA137" s="334"/>
      <c r="JB137" s="334"/>
      <c r="JC137" s="334"/>
      <c r="JD137" s="334"/>
    </row>
    <row r="138" spans="2:264" x14ac:dyDescent="0.2">
      <c r="B138" s="334"/>
      <c r="C138" s="334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4"/>
      <c r="T138" s="334"/>
      <c r="U138" s="334"/>
      <c r="V138" s="334"/>
      <c r="W138" s="334"/>
      <c r="X138" s="334"/>
      <c r="Y138" s="334"/>
      <c r="Z138" s="334"/>
      <c r="AA138" s="334"/>
      <c r="AB138" s="334"/>
      <c r="AC138" s="334"/>
      <c r="AD138" s="334"/>
      <c r="AE138" s="334"/>
      <c r="AF138" s="334"/>
      <c r="AG138" s="334"/>
      <c r="AH138" s="334"/>
      <c r="AI138" s="334"/>
      <c r="AJ138" s="334"/>
      <c r="AK138" s="334"/>
      <c r="AL138" s="334"/>
      <c r="AM138" s="334"/>
      <c r="AN138" s="334"/>
      <c r="AO138" s="334"/>
      <c r="AP138" s="334"/>
      <c r="AQ138" s="334"/>
      <c r="AR138" s="334"/>
      <c r="AS138" s="334"/>
      <c r="AT138" s="334"/>
      <c r="AU138" s="334"/>
      <c r="AV138" s="334"/>
      <c r="AW138" s="334"/>
      <c r="AX138" s="334"/>
      <c r="AY138" s="334"/>
      <c r="AZ138" s="334"/>
      <c r="BA138" s="334"/>
      <c r="BB138" s="334"/>
      <c r="BC138" s="334"/>
      <c r="BD138" s="334"/>
      <c r="BE138" s="334"/>
      <c r="BF138" s="334"/>
      <c r="BG138" s="334"/>
      <c r="BH138" s="334"/>
      <c r="BI138" s="334"/>
      <c r="BJ138" s="334"/>
      <c r="BK138" s="334"/>
      <c r="BL138" s="334"/>
      <c r="BM138" s="334"/>
      <c r="BN138" s="334"/>
      <c r="BO138" s="334"/>
      <c r="BP138" s="334"/>
      <c r="BQ138" s="334"/>
      <c r="BR138" s="334"/>
      <c r="BS138" s="334"/>
      <c r="BT138" s="334"/>
      <c r="BU138" s="334"/>
      <c r="BV138" s="334"/>
      <c r="BW138" s="334"/>
      <c r="BX138" s="334"/>
      <c r="BY138" s="334"/>
      <c r="BZ138" s="334"/>
      <c r="CA138" s="334"/>
      <c r="CB138" s="334"/>
      <c r="CC138" s="334"/>
      <c r="CD138" s="334"/>
      <c r="CE138" s="334"/>
      <c r="CF138" s="334"/>
      <c r="CG138" s="334"/>
      <c r="CH138" s="334"/>
      <c r="CI138" s="334"/>
      <c r="CJ138" s="334"/>
      <c r="CK138" s="334"/>
      <c r="CL138" s="334"/>
      <c r="CM138" s="334"/>
      <c r="CN138" s="334"/>
      <c r="CO138" s="334"/>
      <c r="CP138" s="334"/>
      <c r="CQ138" s="334"/>
      <c r="CR138" s="334"/>
      <c r="CS138" s="334"/>
      <c r="CT138" s="334"/>
      <c r="CU138" s="334"/>
      <c r="CV138" s="334"/>
      <c r="CW138" s="334"/>
      <c r="CX138" s="334"/>
      <c r="CY138" s="334"/>
      <c r="CZ138" s="334"/>
      <c r="DA138" s="334"/>
      <c r="DB138" s="334"/>
      <c r="DC138" s="334"/>
      <c r="DD138" s="334"/>
      <c r="DE138" s="334"/>
      <c r="DF138" s="334"/>
      <c r="DG138" s="334"/>
      <c r="DH138" s="334"/>
      <c r="DI138" s="334"/>
      <c r="DJ138" s="334"/>
      <c r="DK138" s="334"/>
      <c r="DL138" s="334"/>
      <c r="DM138" s="334"/>
      <c r="DN138" s="334"/>
      <c r="DO138" s="334"/>
      <c r="DP138" s="334"/>
      <c r="DQ138" s="334"/>
      <c r="DR138" s="334"/>
      <c r="DS138" s="334"/>
      <c r="DT138" s="334"/>
      <c r="DU138" s="334"/>
      <c r="DV138" s="334"/>
      <c r="DW138" s="334"/>
      <c r="DX138" s="334"/>
      <c r="DY138" s="334"/>
      <c r="DZ138" s="334"/>
      <c r="EA138" s="334"/>
      <c r="EB138" s="334"/>
      <c r="EC138" s="334"/>
      <c r="ED138" s="334"/>
      <c r="EE138" s="334"/>
      <c r="EF138" s="334"/>
      <c r="EG138" s="334"/>
      <c r="EH138" s="334"/>
      <c r="EI138" s="334"/>
      <c r="EJ138" s="334"/>
      <c r="EK138" s="334"/>
      <c r="EL138" s="334"/>
      <c r="EM138" s="334"/>
      <c r="EN138" s="334"/>
      <c r="EO138" s="334"/>
      <c r="EP138" s="334"/>
      <c r="EQ138" s="334"/>
      <c r="ER138" s="334"/>
      <c r="ES138" s="334"/>
      <c r="ET138" s="334"/>
      <c r="EU138" s="334"/>
      <c r="EV138" s="334"/>
      <c r="EW138" s="334"/>
      <c r="EX138" s="334"/>
      <c r="EY138" s="334"/>
      <c r="EZ138" s="334"/>
      <c r="FA138" s="334"/>
      <c r="FB138" s="334"/>
      <c r="FC138" s="334"/>
      <c r="FD138" s="334"/>
      <c r="FE138" s="334"/>
      <c r="FF138" s="334"/>
      <c r="FG138" s="334"/>
      <c r="FH138" s="334"/>
      <c r="FI138" s="334"/>
      <c r="FJ138" s="334"/>
      <c r="FK138" s="334"/>
      <c r="FL138" s="334"/>
      <c r="FM138" s="334"/>
      <c r="FN138" s="334"/>
      <c r="FO138" s="334"/>
      <c r="FP138" s="334"/>
      <c r="FQ138" s="334"/>
      <c r="FR138" s="334"/>
      <c r="FS138" s="334"/>
      <c r="FT138" s="334"/>
      <c r="FU138" s="334"/>
      <c r="FV138" s="334"/>
      <c r="FW138" s="334"/>
      <c r="FX138" s="334"/>
      <c r="FY138" s="334"/>
      <c r="FZ138" s="334"/>
      <c r="GA138" s="334"/>
      <c r="GB138" s="334"/>
      <c r="GC138" s="334"/>
      <c r="GD138" s="334"/>
      <c r="GE138" s="334"/>
      <c r="GF138" s="334"/>
      <c r="GG138" s="334"/>
      <c r="GH138" s="334"/>
      <c r="GI138" s="334"/>
      <c r="GJ138" s="334"/>
      <c r="GK138" s="334"/>
      <c r="GL138" s="334"/>
      <c r="GM138" s="334"/>
      <c r="GN138" s="334"/>
      <c r="GO138" s="334"/>
      <c r="GP138" s="334"/>
      <c r="GQ138" s="334"/>
      <c r="GR138" s="334"/>
      <c r="GS138" s="334"/>
      <c r="GT138" s="334"/>
      <c r="GU138" s="334"/>
      <c r="GV138" s="334"/>
      <c r="GW138" s="334"/>
      <c r="GX138" s="334"/>
      <c r="GY138" s="334"/>
      <c r="GZ138" s="334"/>
      <c r="HA138" s="334"/>
      <c r="HB138" s="334"/>
      <c r="HC138" s="334"/>
      <c r="HD138" s="334"/>
      <c r="HE138" s="334"/>
      <c r="HF138" s="334"/>
      <c r="HG138" s="334"/>
      <c r="HH138" s="334"/>
      <c r="HI138" s="334"/>
      <c r="HJ138" s="334"/>
      <c r="HK138" s="334"/>
      <c r="HL138" s="334"/>
      <c r="HM138" s="334"/>
      <c r="HN138" s="334"/>
      <c r="HO138" s="334"/>
      <c r="HP138" s="334"/>
      <c r="HQ138" s="334"/>
      <c r="HR138" s="334"/>
      <c r="HS138" s="334"/>
      <c r="HT138" s="334"/>
      <c r="HU138" s="334"/>
      <c r="HV138" s="334"/>
      <c r="HW138" s="334"/>
      <c r="HX138" s="334"/>
      <c r="HY138" s="334"/>
      <c r="HZ138" s="334"/>
      <c r="IA138" s="334"/>
      <c r="IB138" s="334"/>
      <c r="IC138" s="334"/>
      <c r="ID138" s="334"/>
      <c r="IE138" s="334"/>
      <c r="IF138" s="334"/>
      <c r="IG138" s="334"/>
      <c r="IH138" s="334"/>
      <c r="II138" s="334"/>
      <c r="IJ138" s="334"/>
      <c r="IK138" s="334"/>
      <c r="IL138" s="334"/>
      <c r="IM138" s="334"/>
      <c r="IN138" s="334"/>
      <c r="IO138" s="334"/>
      <c r="IP138" s="334"/>
      <c r="IQ138" s="334"/>
      <c r="IR138" s="334"/>
      <c r="IS138" s="334"/>
      <c r="IT138" s="334"/>
      <c r="IU138" s="334"/>
      <c r="IV138" s="334"/>
      <c r="IW138" s="334"/>
      <c r="IX138" s="334"/>
      <c r="IY138" s="334"/>
      <c r="IZ138" s="334"/>
      <c r="JA138" s="334"/>
      <c r="JB138" s="334"/>
      <c r="JC138" s="334"/>
      <c r="JD138" s="334"/>
    </row>
    <row r="139" spans="2:264" x14ac:dyDescent="0.2">
      <c r="B139" s="334"/>
      <c r="C139" s="334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4"/>
      <c r="T139" s="334"/>
      <c r="U139" s="334"/>
      <c r="V139" s="334"/>
      <c r="W139" s="334"/>
      <c r="X139" s="334"/>
      <c r="Y139" s="334"/>
      <c r="Z139" s="334"/>
      <c r="AA139" s="334"/>
      <c r="AB139" s="334"/>
      <c r="AC139" s="334"/>
      <c r="AD139" s="334"/>
      <c r="AE139" s="334"/>
      <c r="AF139" s="334"/>
      <c r="AG139" s="334"/>
      <c r="AH139" s="334"/>
      <c r="AI139" s="334"/>
      <c r="AJ139" s="334"/>
      <c r="AK139" s="334"/>
      <c r="AL139" s="334"/>
      <c r="AM139" s="334"/>
      <c r="AN139" s="334"/>
      <c r="AO139" s="334"/>
      <c r="AP139" s="334"/>
      <c r="AQ139" s="334"/>
      <c r="AR139" s="334"/>
      <c r="AS139" s="334"/>
      <c r="AT139" s="334"/>
      <c r="AU139" s="334"/>
      <c r="AV139" s="334"/>
      <c r="AW139" s="334"/>
      <c r="AX139" s="334"/>
      <c r="AY139" s="334"/>
      <c r="AZ139" s="334"/>
      <c r="BA139" s="334"/>
      <c r="BB139" s="334"/>
      <c r="BC139" s="334"/>
      <c r="BD139" s="334"/>
      <c r="BE139" s="334"/>
      <c r="BF139" s="334"/>
      <c r="BG139" s="334"/>
      <c r="BH139" s="334"/>
      <c r="BI139" s="334"/>
      <c r="BJ139" s="334"/>
      <c r="BK139" s="334"/>
      <c r="BL139" s="334"/>
      <c r="BM139" s="334"/>
      <c r="BN139" s="334"/>
      <c r="BO139" s="334"/>
      <c r="BP139" s="334"/>
      <c r="BQ139" s="334"/>
      <c r="BR139" s="334"/>
      <c r="BS139" s="334"/>
      <c r="BT139" s="334"/>
      <c r="BU139" s="334"/>
      <c r="BV139" s="334"/>
      <c r="BW139" s="334"/>
      <c r="BX139" s="334"/>
      <c r="BY139" s="334"/>
      <c r="BZ139" s="334"/>
      <c r="CA139" s="334"/>
      <c r="CB139" s="334"/>
      <c r="CC139" s="334"/>
      <c r="CD139" s="334"/>
      <c r="CE139" s="334"/>
      <c r="CF139" s="334"/>
      <c r="CG139" s="334"/>
      <c r="CH139" s="334"/>
      <c r="CI139" s="334"/>
      <c r="CJ139" s="334"/>
      <c r="CK139" s="334"/>
      <c r="CL139" s="334"/>
      <c r="CM139" s="334"/>
      <c r="CN139" s="334"/>
      <c r="CO139" s="334"/>
      <c r="CP139" s="334"/>
      <c r="CQ139" s="334"/>
      <c r="CR139" s="334"/>
      <c r="CS139" s="334"/>
      <c r="CT139" s="334"/>
      <c r="CU139" s="334"/>
      <c r="CV139" s="334"/>
      <c r="CW139" s="334"/>
      <c r="CX139" s="334"/>
      <c r="CY139" s="334"/>
      <c r="CZ139" s="334"/>
      <c r="DA139" s="334"/>
      <c r="DB139" s="334"/>
      <c r="DC139" s="334"/>
      <c r="DD139" s="334"/>
      <c r="DE139" s="334"/>
      <c r="DF139" s="334"/>
      <c r="DG139" s="334"/>
      <c r="DH139" s="334"/>
      <c r="DI139" s="334"/>
      <c r="DJ139" s="334"/>
      <c r="DK139" s="334"/>
      <c r="DL139" s="334"/>
      <c r="DM139" s="334"/>
      <c r="DN139" s="334"/>
      <c r="DO139" s="334"/>
      <c r="DP139" s="334"/>
      <c r="DQ139" s="334"/>
      <c r="DR139" s="334"/>
      <c r="DS139" s="334"/>
      <c r="DT139" s="334"/>
      <c r="DU139" s="334"/>
      <c r="DV139" s="334"/>
      <c r="DW139" s="334"/>
      <c r="DX139" s="334"/>
      <c r="DY139" s="334"/>
      <c r="DZ139" s="334"/>
      <c r="EA139" s="334"/>
      <c r="EB139" s="334"/>
      <c r="EC139" s="334"/>
      <c r="ED139" s="334"/>
      <c r="EE139" s="334"/>
      <c r="EF139" s="334"/>
      <c r="EG139" s="334"/>
      <c r="EH139" s="334"/>
      <c r="EI139" s="334"/>
      <c r="EJ139" s="334"/>
      <c r="EK139" s="334"/>
      <c r="EL139" s="334"/>
      <c r="EM139" s="334"/>
      <c r="EN139" s="334"/>
      <c r="EO139" s="334"/>
      <c r="EP139" s="334"/>
      <c r="EQ139" s="334"/>
      <c r="ER139" s="334"/>
      <c r="ES139" s="334"/>
      <c r="ET139" s="334"/>
      <c r="EU139" s="334"/>
      <c r="EV139" s="334"/>
      <c r="EW139" s="334"/>
      <c r="EX139" s="334"/>
      <c r="EY139" s="334"/>
      <c r="EZ139" s="334"/>
      <c r="FA139" s="334"/>
      <c r="FB139" s="334"/>
      <c r="FC139" s="334"/>
      <c r="FD139" s="334"/>
      <c r="FE139" s="334"/>
      <c r="FF139" s="334"/>
      <c r="FG139" s="334"/>
      <c r="FH139" s="334"/>
      <c r="FI139" s="334"/>
      <c r="FJ139" s="334"/>
      <c r="FK139" s="334"/>
      <c r="FL139" s="334"/>
      <c r="FM139" s="334"/>
      <c r="FN139" s="334"/>
      <c r="FO139" s="334"/>
      <c r="FP139" s="334"/>
      <c r="FQ139" s="334"/>
      <c r="FR139" s="334"/>
      <c r="FS139" s="334"/>
      <c r="FT139" s="334"/>
      <c r="FU139" s="334"/>
      <c r="FV139" s="334"/>
      <c r="FW139" s="334"/>
      <c r="FX139" s="334"/>
      <c r="FY139" s="334"/>
      <c r="FZ139" s="334"/>
      <c r="GA139" s="334"/>
      <c r="GB139" s="334"/>
      <c r="GC139" s="334"/>
      <c r="GD139" s="334"/>
      <c r="GE139" s="334"/>
      <c r="GF139" s="334"/>
      <c r="GG139" s="334"/>
      <c r="GH139" s="334"/>
      <c r="GI139" s="334"/>
      <c r="GJ139" s="334"/>
      <c r="GK139" s="334"/>
      <c r="GL139" s="334"/>
      <c r="GM139" s="334"/>
      <c r="GN139" s="334"/>
      <c r="GO139" s="334"/>
      <c r="GP139" s="334"/>
      <c r="GQ139" s="334"/>
      <c r="GR139" s="334"/>
      <c r="GS139" s="334"/>
      <c r="GT139" s="334"/>
      <c r="GU139" s="334"/>
      <c r="GV139" s="334"/>
      <c r="GW139" s="334"/>
      <c r="GX139" s="334"/>
      <c r="GY139" s="334"/>
      <c r="GZ139" s="334"/>
      <c r="HA139" s="334"/>
      <c r="HB139" s="334"/>
      <c r="HC139" s="334"/>
      <c r="HD139" s="334"/>
      <c r="HE139" s="334"/>
      <c r="HF139" s="334"/>
      <c r="HG139" s="334"/>
      <c r="HH139" s="334"/>
      <c r="HI139" s="334"/>
      <c r="HJ139" s="334"/>
      <c r="HK139" s="334"/>
      <c r="HL139" s="334"/>
      <c r="HM139" s="334"/>
      <c r="HN139" s="334"/>
      <c r="HO139" s="334"/>
      <c r="HP139" s="334"/>
      <c r="HQ139" s="334"/>
      <c r="HR139" s="334"/>
      <c r="HS139" s="334"/>
      <c r="HT139" s="334"/>
      <c r="HU139" s="334"/>
      <c r="HV139" s="334"/>
      <c r="HW139" s="334"/>
      <c r="HX139" s="334"/>
      <c r="HY139" s="334"/>
      <c r="HZ139" s="334"/>
      <c r="IA139" s="334"/>
      <c r="IB139" s="334"/>
      <c r="IC139" s="334"/>
      <c r="ID139" s="334"/>
      <c r="IE139" s="334"/>
      <c r="IF139" s="334"/>
      <c r="IG139" s="334"/>
      <c r="IH139" s="334"/>
      <c r="II139" s="334"/>
      <c r="IJ139" s="334"/>
      <c r="IK139" s="334"/>
      <c r="IL139" s="334"/>
      <c r="IM139" s="334"/>
      <c r="IN139" s="334"/>
      <c r="IO139" s="334"/>
      <c r="IP139" s="334"/>
      <c r="IQ139" s="334"/>
      <c r="IR139" s="334"/>
      <c r="IS139" s="334"/>
      <c r="IT139" s="334"/>
      <c r="IU139" s="334"/>
      <c r="IV139" s="334"/>
      <c r="IW139" s="334"/>
      <c r="IX139" s="334"/>
      <c r="IY139" s="334"/>
      <c r="IZ139" s="334"/>
      <c r="JA139" s="334"/>
      <c r="JB139" s="334"/>
      <c r="JC139" s="334"/>
      <c r="JD139" s="334"/>
    </row>
    <row r="140" spans="2:264" x14ac:dyDescent="0.2">
      <c r="B140" s="334"/>
      <c r="C140" s="334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4"/>
      <c r="T140" s="334"/>
      <c r="U140" s="334"/>
      <c r="V140" s="334"/>
      <c r="W140" s="334"/>
      <c r="X140" s="334"/>
      <c r="Y140" s="334"/>
      <c r="Z140" s="334"/>
      <c r="AA140" s="334"/>
      <c r="AB140" s="334"/>
      <c r="AC140" s="334"/>
      <c r="AD140" s="334"/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  <c r="AS140" s="334"/>
      <c r="AT140" s="334"/>
      <c r="AU140" s="334"/>
      <c r="AV140" s="334"/>
      <c r="AW140" s="334"/>
      <c r="AX140" s="334"/>
      <c r="AY140" s="334"/>
      <c r="AZ140" s="334"/>
      <c r="BA140" s="334"/>
      <c r="BB140" s="334"/>
      <c r="BC140" s="334"/>
      <c r="BD140" s="334"/>
      <c r="BE140" s="334"/>
      <c r="BF140" s="334"/>
      <c r="BG140" s="334"/>
      <c r="BH140" s="334"/>
      <c r="BI140" s="334"/>
      <c r="BJ140" s="334"/>
      <c r="BK140" s="334"/>
      <c r="BL140" s="334"/>
      <c r="BM140" s="334"/>
      <c r="BN140" s="334"/>
      <c r="BO140" s="334"/>
      <c r="BP140" s="334"/>
      <c r="BQ140" s="334"/>
      <c r="BR140" s="334"/>
      <c r="BS140" s="334"/>
      <c r="BT140" s="334"/>
      <c r="BU140" s="334"/>
      <c r="BV140" s="334"/>
      <c r="BW140" s="334"/>
      <c r="BX140" s="334"/>
      <c r="BY140" s="334"/>
      <c r="BZ140" s="334"/>
      <c r="CA140" s="334"/>
      <c r="CB140" s="334"/>
      <c r="CC140" s="334"/>
      <c r="CD140" s="334"/>
      <c r="CE140" s="334"/>
      <c r="CF140" s="334"/>
      <c r="CG140" s="334"/>
      <c r="CH140" s="334"/>
      <c r="CI140" s="334"/>
      <c r="CJ140" s="334"/>
      <c r="CK140" s="334"/>
      <c r="CL140" s="334"/>
      <c r="CM140" s="334"/>
      <c r="CN140" s="334"/>
      <c r="CO140" s="334"/>
      <c r="CP140" s="334"/>
      <c r="CQ140" s="334"/>
      <c r="CR140" s="334"/>
      <c r="CS140" s="334"/>
      <c r="CT140" s="334"/>
      <c r="CU140" s="334"/>
      <c r="CV140" s="334"/>
      <c r="CW140" s="334"/>
      <c r="CX140" s="334"/>
      <c r="CY140" s="334"/>
      <c r="CZ140" s="334"/>
      <c r="DA140" s="334"/>
      <c r="DB140" s="334"/>
      <c r="DC140" s="334"/>
      <c r="DD140" s="334"/>
      <c r="DE140" s="334"/>
      <c r="DF140" s="334"/>
      <c r="DG140" s="334"/>
      <c r="DH140" s="334"/>
      <c r="DI140" s="334"/>
      <c r="DJ140" s="334"/>
      <c r="DK140" s="334"/>
      <c r="DL140" s="334"/>
      <c r="DM140" s="334"/>
      <c r="DN140" s="334"/>
      <c r="DO140" s="334"/>
      <c r="DP140" s="334"/>
      <c r="DQ140" s="334"/>
      <c r="DR140" s="334"/>
      <c r="DS140" s="334"/>
      <c r="DT140" s="334"/>
      <c r="DU140" s="334"/>
      <c r="DV140" s="334"/>
      <c r="DW140" s="334"/>
      <c r="DX140" s="334"/>
      <c r="DY140" s="334"/>
      <c r="DZ140" s="334"/>
      <c r="EA140" s="334"/>
      <c r="EB140" s="334"/>
      <c r="EC140" s="334"/>
      <c r="ED140" s="334"/>
      <c r="EE140" s="334"/>
      <c r="EF140" s="334"/>
      <c r="EG140" s="334"/>
      <c r="EH140" s="334"/>
      <c r="EI140" s="334"/>
      <c r="EJ140" s="334"/>
      <c r="EK140" s="334"/>
      <c r="EL140" s="334"/>
      <c r="EM140" s="334"/>
      <c r="EN140" s="334"/>
      <c r="EO140" s="334"/>
      <c r="EP140" s="334"/>
      <c r="EQ140" s="334"/>
      <c r="ER140" s="334"/>
      <c r="ES140" s="334"/>
      <c r="ET140" s="334"/>
      <c r="EU140" s="334"/>
      <c r="EV140" s="334"/>
      <c r="EW140" s="334"/>
      <c r="EX140" s="334"/>
      <c r="EY140" s="334"/>
      <c r="EZ140" s="334"/>
      <c r="FA140" s="334"/>
      <c r="FB140" s="334"/>
      <c r="FC140" s="334"/>
      <c r="FD140" s="334"/>
      <c r="FE140" s="334"/>
      <c r="FF140" s="334"/>
      <c r="FG140" s="334"/>
      <c r="FH140" s="334"/>
      <c r="FI140" s="334"/>
      <c r="FJ140" s="334"/>
      <c r="FK140" s="334"/>
      <c r="FL140" s="334"/>
      <c r="FM140" s="334"/>
      <c r="FN140" s="334"/>
      <c r="FO140" s="334"/>
      <c r="FP140" s="334"/>
      <c r="FQ140" s="334"/>
      <c r="FR140" s="334"/>
      <c r="FS140" s="334"/>
      <c r="FT140" s="334"/>
      <c r="FU140" s="334"/>
      <c r="FV140" s="334"/>
      <c r="FW140" s="334"/>
      <c r="FX140" s="334"/>
      <c r="FY140" s="334"/>
      <c r="FZ140" s="334"/>
      <c r="GA140" s="334"/>
      <c r="GB140" s="334"/>
      <c r="GC140" s="334"/>
      <c r="GD140" s="334"/>
      <c r="GE140" s="334"/>
      <c r="GF140" s="334"/>
      <c r="GG140" s="334"/>
      <c r="GH140" s="334"/>
      <c r="GI140" s="334"/>
      <c r="GJ140" s="334"/>
      <c r="GK140" s="334"/>
      <c r="GL140" s="334"/>
      <c r="GM140" s="334"/>
      <c r="GN140" s="334"/>
      <c r="GO140" s="334"/>
      <c r="GP140" s="334"/>
      <c r="GQ140" s="334"/>
      <c r="GR140" s="334"/>
      <c r="GS140" s="334"/>
      <c r="GT140" s="334"/>
      <c r="GU140" s="334"/>
      <c r="GV140" s="334"/>
      <c r="GW140" s="334"/>
      <c r="GX140" s="334"/>
      <c r="GY140" s="334"/>
      <c r="GZ140" s="334"/>
      <c r="HA140" s="334"/>
      <c r="HB140" s="334"/>
      <c r="HC140" s="334"/>
      <c r="HD140" s="334"/>
      <c r="HE140" s="334"/>
      <c r="HF140" s="334"/>
      <c r="HG140" s="334"/>
      <c r="HH140" s="334"/>
      <c r="HI140" s="334"/>
      <c r="HJ140" s="334"/>
      <c r="HK140" s="334"/>
      <c r="HL140" s="334"/>
      <c r="HM140" s="334"/>
      <c r="HN140" s="334"/>
      <c r="HO140" s="334"/>
      <c r="HP140" s="334"/>
      <c r="HQ140" s="334"/>
      <c r="HR140" s="334"/>
      <c r="HS140" s="334"/>
      <c r="HT140" s="334"/>
      <c r="HU140" s="334"/>
      <c r="HV140" s="334"/>
      <c r="HW140" s="334"/>
      <c r="HX140" s="334"/>
      <c r="HY140" s="334"/>
      <c r="HZ140" s="334"/>
      <c r="IA140" s="334"/>
      <c r="IB140" s="334"/>
      <c r="IC140" s="334"/>
      <c r="ID140" s="334"/>
      <c r="IE140" s="334"/>
      <c r="IF140" s="334"/>
      <c r="IG140" s="334"/>
      <c r="IH140" s="334"/>
      <c r="II140" s="334"/>
      <c r="IJ140" s="334"/>
      <c r="IK140" s="334"/>
      <c r="IL140" s="334"/>
      <c r="IM140" s="334"/>
      <c r="IN140" s="334"/>
      <c r="IO140" s="334"/>
      <c r="IP140" s="334"/>
      <c r="IQ140" s="334"/>
      <c r="IR140" s="334"/>
      <c r="IS140" s="334"/>
      <c r="IT140" s="334"/>
      <c r="IU140" s="334"/>
      <c r="IV140" s="334"/>
      <c r="IW140" s="334"/>
      <c r="IX140" s="334"/>
      <c r="IY140" s="334"/>
      <c r="IZ140" s="334"/>
      <c r="JA140" s="334"/>
      <c r="JB140" s="334"/>
      <c r="JC140" s="334"/>
      <c r="JD140" s="334"/>
    </row>
    <row r="141" spans="2:264" x14ac:dyDescent="0.2">
      <c r="B141" s="334"/>
      <c r="C141" s="334"/>
      <c r="D141" s="334"/>
      <c r="E141" s="334"/>
      <c r="F141" s="334"/>
      <c r="G141" s="334"/>
      <c r="H141" s="334"/>
      <c r="I141" s="334"/>
      <c r="J141" s="334"/>
      <c r="K141" s="334"/>
      <c r="L141" s="334"/>
      <c r="M141" s="334"/>
      <c r="N141" s="334"/>
      <c r="O141" s="334"/>
      <c r="P141" s="334"/>
      <c r="Q141" s="334"/>
      <c r="R141" s="334"/>
      <c r="S141" s="334"/>
      <c r="T141" s="334"/>
      <c r="U141" s="334"/>
      <c r="V141" s="334"/>
      <c r="W141" s="334"/>
      <c r="X141" s="334"/>
      <c r="Y141" s="334"/>
      <c r="Z141" s="334"/>
      <c r="AA141" s="334"/>
      <c r="AB141" s="334"/>
      <c r="AC141" s="334"/>
      <c r="AD141" s="334"/>
      <c r="AE141" s="334"/>
      <c r="AF141" s="334"/>
      <c r="AG141" s="334"/>
      <c r="AH141" s="334"/>
      <c r="AI141" s="334"/>
      <c r="AJ141" s="334"/>
      <c r="AK141" s="334"/>
      <c r="AL141" s="334"/>
      <c r="AM141" s="334"/>
      <c r="AN141" s="334"/>
      <c r="AO141" s="334"/>
      <c r="AP141" s="334"/>
      <c r="AQ141" s="334"/>
      <c r="AR141" s="334"/>
      <c r="AS141" s="334"/>
      <c r="AT141" s="334"/>
      <c r="AU141" s="334"/>
      <c r="AV141" s="334"/>
      <c r="AW141" s="334"/>
      <c r="AX141" s="334"/>
      <c r="AY141" s="334"/>
      <c r="AZ141" s="334"/>
      <c r="BA141" s="334"/>
      <c r="BB141" s="334"/>
      <c r="BC141" s="334"/>
      <c r="BD141" s="334"/>
      <c r="BE141" s="334"/>
      <c r="BF141" s="334"/>
      <c r="BG141" s="334"/>
      <c r="BH141" s="334"/>
      <c r="BI141" s="334"/>
      <c r="BJ141" s="334"/>
      <c r="BK141" s="334"/>
      <c r="BL141" s="334"/>
      <c r="BM141" s="334"/>
      <c r="BN141" s="334"/>
      <c r="BO141" s="334"/>
      <c r="BP141" s="334"/>
      <c r="BQ141" s="334"/>
      <c r="BR141" s="334"/>
      <c r="BS141" s="334"/>
      <c r="BT141" s="334"/>
      <c r="BU141" s="334"/>
      <c r="BV141" s="334"/>
      <c r="BW141" s="334"/>
      <c r="BX141" s="334"/>
      <c r="BY141" s="334"/>
      <c r="BZ141" s="334"/>
      <c r="CA141" s="334"/>
      <c r="CB141" s="334"/>
      <c r="CC141" s="334"/>
      <c r="CD141" s="334"/>
      <c r="CE141" s="334"/>
      <c r="CF141" s="334"/>
      <c r="CG141" s="334"/>
      <c r="CH141" s="334"/>
      <c r="CI141" s="334"/>
      <c r="CJ141" s="334"/>
      <c r="CK141" s="334"/>
      <c r="CL141" s="334"/>
      <c r="CM141" s="334"/>
      <c r="CN141" s="334"/>
      <c r="CO141" s="334"/>
      <c r="CP141" s="334"/>
      <c r="CQ141" s="334"/>
      <c r="CR141" s="334"/>
      <c r="CS141" s="334"/>
      <c r="CT141" s="334"/>
      <c r="CU141" s="334"/>
      <c r="CV141" s="334"/>
      <c r="CW141" s="334"/>
      <c r="CX141" s="334"/>
      <c r="CY141" s="334"/>
      <c r="CZ141" s="334"/>
      <c r="DA141" s="334"/>
      <c r="DB141" s="334"/>
      <c r="DC141" s="334"/>
      <c r="DD141" s="334"/>
      <c r="DE141" s="334"/>
      <c r="DF141" s="334"/>
      <c r="DG141" s="334"/>
      <c r="DH141" s="334"/>
      <c r="DI141" s="334"/>
      <c r="DJ141" s="334"/>
      <c r="DK141" s="334"/>
      <c r="DL141" s="334"/>
      <c r="DM141" s="334"/>
      <c r="DN141" s="334"/>
      <c r="DO141" s="334"/>
      <c r="DP141" s="334"/>
      <c r="DQ141" s="334"/>
      <c r="DR141" s="334"/>
      <c r="DS141" s="334"/>
      <c r="DT141" s="334"/>
      <c r="DU141" s="334"/>
      <c r="DV141" s="334"/>
      <c r="DW141" s="334"/>
      <c r="DX141" s="334"/>
      <c r="DY141" s="334"/>
      <c r="DZ141" s="334"/>
      <c r="EA141" s="334"/>
      <c r="EB141" s="334"/>
      <c r="EC141" s="334"/>
      <c r="ED141" s="334"/>
      <c r="EE141" s="334"/>
      <c r="EF141" s="334"/>
      <c r="EG141" s="334"/>
      <c r="EH141" s="334"/>
      <c r="EI141" s="334"/>
      <c r="EJ141" s="334"/>
      <c r="EK141" s="334"/>
      <c r="EL141" s="334"/>
      <c r="EM141" s="334"/>
      <c r="EN141" s="334"/>
      <c r="EO141" s="334"/>
      <c r="EP141" s="334"/>
      <c r="EQ141" s="334"/>
      <c r="ER141" s="334"/>
      <c r="ES141" s="334"/>
      <c r="ET141" s="334"/>
      <c r="EU141" s="334"/>
      <c r="EV141" s="334"/>
      <c r="EW141" s="334"/>
      <c r="EX141" s="334"/>
      <c r="EY141" s="334"/>
      <c r="EZ141" s="334"/>
      <c r="FA141" s="334"/>
      <c r="FB141" s="334"/>
      <c r="FC141" s="334"/>
      <c r="FD141" s="334"/>
      <c r="FE141" s="334"/>
      <c r="FF141" s="334"/>
      <c r="FG141" s="334"/>
      <c r="FH141" s="334"/>
      <c r="FI141" s="334"/>
      <c r="FJ141" s="334"/>
      <c r="FK141" s="334"/>
      <c r="FL141" s="334"/>
      <c r="FM141" s="334"/>
      <c r="FN141" s="334"/>
      <c r="FO141" s="334"/>
      <c r="FP141" s="334"/>
      <c r="FQ141" s="334"/>
      <c r="FR141" s="334"/>
      <c r="FS141" s="334"/>
      <c r="FT141" s="334"/>
      <c r="FU141" s="334"/>
      <c r="FV141" s="334"/>
      <c r="FW141" s="334"/>
      <c r="FX141" s="334"/>
      <c r="FY141" s="334"/>
      <c r="FZ141" s="334"/>
      <c r="GA141" s="334"/>
      <c r="GB141" s="334"/>
      <c r="GC141" s="334"/>
      <c r="GD141" s="334"/>
      <c r="GE141" s="334"/>
      <c r="GF141" s="334"/>
      <c r="GG141" s="334"/>
      <c r="GH141" s="334"/>
      <c r="GI141" s="334"/>
      <c r="GJ141" s="334"/>
      <c r="GK141" s="334"/>
      <c r="GL141" s="334"/>
      <c r="GM141" s="334"/>
      <c r="GN141" s="334"/>
      <c r="GO141" s="334"/>
      <c r="GP141" s="334"/>
      <c r="GQ141" s="334"/>
      <c r="GR141" s="334"/>
      <c r="GS141" s="334"/>
      <c r="GT141" s="334"/>
      <c r="GU141" s="334"/>
      <c r="GV141" s="334"/>
      <c r="GW141" s="334"/>
      <c r="GX141" s="334"/>
      <c r="GY141" s="334"/>
      <c r="GZ141" s="334"/>
      <c r="HA141" s="334"/>
      <c r="HB141" s="334"/>
      <c r="HC141" s="334"/>
      <c r="HD141" s="334"/>
      <c r="HE141" s="334"/>
      <c r="HF141" s="334"/>
      <c r="HG141" s="334"/>
      <c r="HH141" s="334"/>
      <c r="HI141" s="334"/>
      <c r="HJ141" s="334"/>
      <c r="HK141" s="334"/>
      <c r="HL141" s="334"/>
      <c r="HM141" s="334"/>
      <c r="HN141" s="334"/>
      <c r="HO141" s="334"/>
      <c r="HP141" s="334"/>
      <c r="HQ141" s="334"/>
      <c r="HR141" s="334"/>
      <c r="HS141" s="334"/>
      <c r="HT141" s="334"/>
      <c r="HU141" s="334"/>
      <c r="HV141" s="334"/>
      <c r="HW141" s="334"/>
      <c r="HX141" s="334"/>
      <c r="HY141" s="334"/>
      <c r="HZ141" s="334"/>
      <c r="IA141" s="334"/>
      <c r="IB141" s="334"/>
      <c r="IC141" s="334"/>
      <c r="ID141" s="334"/>
      <c r="IE141" s="334"/>
      <c r="IF141" s="334"/>
      <c r="IG141" s="334"/>
      <c r="IH141" s="334"/>
      <c r="II141" s="334"/>
      <c r="IJ141" s="334"/>
      <c r="IK141" s="334"/>
      <c r="IL141" s="334"/>
      <c r="IM141" s="334"/>
      <c r="IN141" s="334"/>
      <c r="IO141" s="334"/>
      <c r="IP141" s="334"/>
      <c r="IQ141" s="334"/>
      <c r="IR141" s="334"/>
      <c r="IS141" s="334"/>
      <c r="IT141" s="334"/>
      <c r="IU141" s="334"/>
      <c r="IV141" s="334"/>
      <c r="IW141" s="334"/>
      <c r="IX141" s="334"/>
      <c r="IY141" s="334"/>
      <c r="IZ141" s="334"/>
      <c r="JA141" s="334"/>
      <c r="JB141" s="334"/>
      <c r="JC141" s="334"/>
      <c r="JD141" s="334"/>
    </row>
    <row r="142" spans="2:264" x14ac:dyDescent="0.2">
      <c r="B142" s="334"/>
      <c r="C142" s="334"/>
      <c r="D142" s="334"/>
      <c r="E142" s="334"/>
      <c r="F142" s="334"/>
      <c r="G142" s="334"/>
      <c r="H142" s="334"/>
      <c r="I142" s="334"/>
      <c r="J142" s="334"/>
      <c r="K142" s="334"/>
      <c r="L142" s="334"/>
      <c r="M142" s="334"/>
      <c r="N142" s="334"/>
      <c r="O142" s="334"/>
      <c r="P142" s="334"/>
      <c r="Q142" s="334"/>
      <c r="R142" s="334"/>
      <c r="S142" s="334"/>
      <c r="T142" s="334"/>
      <c r="U142" s="334"/>
      <c r="V142" s="334"/>
      <c r="W142" s="334"/>
      <c r="X142" s="334"/>
      <c r="Y142" s="334"/>
      <c r="Z142" s="334"/>
      <c r="AA142" s="334"/>
      <c r="AB142" s="334"/>
      <c r="AC142" s="334"/>
      <c r="AD142" s="334"/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  <c r="AS142" s="334"/>
      <c r="AT142" s="334"/>
      <c r="AU142" s="334"/>
      <c r="AV142" s="334"/>
      <c r="AW142" s="334"/>
      <c r="AX142" s="334"/>
      <c r="AY142" s="334"/>
      <c r="AZ142" s="334"/>
      <c r="BA142" s="334"/>
      <c r="BB142" s="334"/>
      <c r="BC142" s="334"/>
      <c r="BD142" s="334"/>
      <c r="BE142" s="334"/>
      <c r="BF142" s="334"/>
      <c r="BG142" s="334"/>
      <c r="BH142" s="334"/>
      <c r="BI142" s="334"/>
      <c r="BJ142" s="334"/>
      <c r="BK142" s="334"/>
      <c r="BL142" s="334"/>
      <c r="BM142" s="334"/>
      <c r="BN142" s="334"/>
      <c r="BO142" s="334"/>
      <c r="BP142" s="334"/>
      <c r="BQ142" s="334"/>
      <c r="BR142" s="334"/>
      <c r="BS142" s="334"/>
      <c r="BT142" s="334"/>
      <c r="BU142" s="334"/>
      <c r="BV142" s="334"/>
      <c r="BW142" s="334"/>
      <c r="BX142" s="334"/>
      <c r="BY142" s="334"/>
      <c r="BZ142" s="334"/>
      <c r="CA142" s="334"/>
      <c r="CB142" s="334"/>
      <c r="CC142" s="334"/>
      <c r="CD142" s="334"/>
      <c r="CE142" s="334"/>
      <c r="CF142" s="334"/>
      <c r="CG142" s="334"/>
      <c r="CH142" s="334"/>
      <c r="CI142" s="334"/>
      <c r="CJ142" s="334"/>
      <c r="CK142" s="334"/>
      <c r="CL142" s="334"/>
      <c r="CM142" s="334"/>
      <c r="CN142" s="334"/>
      <c r="CO142" s="334"/>
      <c r="CP142" s="334"/>
      <c r="CQ142" s="334"/>
      <c r="CR142" s="334"/>
      <c r="CS142" s="334"/>
      <c r="CT142" s="334"/>
      <c r="CU142" s="334"/>
      <c r="CV142" s="334"/>
      <c r="CW142" s="334"/>
      <c r="CX142" s="334"/>
      <c r="CY142" s="334"/>
      <c r="CZ142" s="334"/>
      <c r="DA142" s="334"/>
      <c r="DB142" s="334"/>
      <c r="DC142" s="334"/>
      <c r="DD142" s="334"/>
      <c r="DE142" s="334"/>
      <c r="DF142" s="334"/>
      <c r="DG142" s="334"/>
      <c r="DH142" s="334"/>
      <c r="DI142" s="334"/>
      <c r="DJ142" s="334"/>
      <c r="DK142" s="334"/>
      <c r="DL142" s="334"/>
      <c r="DM142" s="334"/>
      <c r="DN142" s="334"/>
      <c r="DO142" s="334"/>
      <c r="DP142" s="334"/>
      <c r="DQ142" s="334"/>
      <c r="DR142" s="334"/>
      <c r="DS142" s="334"/>
      <c r="DT142" s="334"/>
      <c r="DU142" s="334"/>
      <c r="DV142" s="334"/>
      <c r="DW142" s="334"/>
      <c r="DX142" s="334"/>
      <c r="DY142" s="334"/>
      <c r="DZ142" s="334"/>
      <c r="EA142" s="334"/>
      <c r="EB142" s="334"/>
      <c r="EC142" s="334"/>
      <c r="ED142" s="334"/>
      <c r="EE142" s="334"/>
      <c r="EF142" s="334"/>
      <c r="EG142" s="334"/>
      <c r="EH142" s="334"/>
      <c r="EI142" s="334"/>
      <c r="EJ142" s="334"/>
      <c r="EK142" s="334"/>
      <c r="EL142" s="334"/>
      <c r="EM142" s="334"/>
      <c r="EN142" s="334"/>
      <c r="EO142" s="334"/>
      <c r="EP142" s="334"/>
      <c r="EQ142" s="334"/>
      <c r="ER142" s="334"/>
      <c r="ES142" s="334"/>
      <c r="ET142" s="334"/>
      <c r="EU142" s="334"/>
      <c r="EV142" s="334"/>
      <c r="EW142" s="334"/>
      <c r="EX142" s="334"/>
      <c r="EY142" s="334"/>
      <c r="EZ142" s="334"/>
      <c r="FA142" s="334"/>
      <c r="FB142" s="334"/>
      <c r="FC142" s="334"/>
      <c r="FD142" s="334"/>
      <c r="FE142" s="334"/>
      <c r="FF142" s="334"/>
      <c r="FG142" s="334"/>
      <c r="FH142" s="334"/>
      <c r="FI142" s="334"/>
      <c r="FJ142" s="334"/>
      <c r="FK142" s="334"/>
      <c r="FL142" s="334"/>
      <c r="FM142" s="334"/>
      <c r="FN142" s="334"/>
      <c r="FO142" s="334"/>
      <c r="FP142" s="334"/>
      <c r="FQ142" s="334"/>
      <c r="FR142" s="334"/>
      <c r="FS142" s="334"/>
      <c r="FT142" s="334"/>
      <c r="FU142" s="334"/>
      <c r="FV142" s="334"/>
      <c r="FW142" s="334"/>
      <c r="FX142" s="334"/>
      <c r="FY142" s="334"/>
      <c r="FZ142" s="334"/>
      <c r="GA142" s="334"/>
      <c r="GB142" s="334"/>
      <c r="GC142" s="334"/>
      <c r="GD142" s="334"/>
      <c r="GE142" s="334"/>
      <c r="GF142" s="334"/>
      <c r="GG142" s="334"/>
      <c r="GH142" s="334"/>
      <c r="GI142" s="334"/>
      <c r="GJ142" s="334"/>
      <c r="GK142" s="334"/>
      <c r="GL142" s="334"/>
      <c r="GM142" s="334"/>
      <c r="GN142" s="334"/>
      <c r="GO142" s="334"/>
      <c r="GP142" s="334"/>
      <c r="GQ142" s="334"/>
      <c r="GR142" s="334"/>
      <c r="GS142" s="334"/>
      <c r="GT142" s="334"/>
      <c r="GU142" s="334"/>
      <c r="GV142" s="334"/>
      <c r="GW142" s="334"/>
      <c r="GX142" s="334"/>
      <c r="GY142" s="334"/>
      <c r="GZ142" s="334"/>
      <c r="HA142" s="334"/>
      <c r="HB142" s="334"/>
      <c r="HC142" s="334"/>
      <c r="HD142" s="334"/>
      <c r="HE142" s="334"/>
      <c r="HF142" s="334"/>
      <c r="HG142" s="334"/>
      <c r="HH142" s="334"/>
      <c r="HI142" s="334"/>
      <c r="HJ142" s="334"/>
      <c r="HK142" s="334"/>
      <c r="HL142" s="334"/>
      <c r="HM142" s="334"/>
      <c r="HN142" s="334"/>
      <c r="HO142" s="334"/>
      <c r="HP142" s="334"/>
      <c r="HQ142" s="334"/>
      <c r="HR142" s="334"/>
      <c r="HS142" s="334"/>
      <c r="HT142" s="334"/>
      <c r="HU142" s="334"/>
      <c r="HV142" s="334"/>
      <c r="HW142" s="334"/>
      <c r="HX142" s="334"/>
      <c r="HY142" s="334"/>
      <c r="HZ142" s="334"/>
      <c r="IA142" s="334"/>
      <c r="IB142" s="334"/>
      <c r="IC142" s="334"/>
      <c r="ID142" s="334"/>
      <c r="IE142" s="334"/>
      <c r="IF142" s="334"/>
      <c r="IG142" s="334"/>
      <c r="IH142" s="334"/>
      <c r="II142" s="334"/>
      <c r="IJ142" s="334"/>
      <c r="IK142" s="334"/>
      <c r="IL142" s="334"/>
      <c r="IM142" s="334"/>
      <c r="IN142" s="334"/>
      <c r="IO142" s="334"/>
      <c r="IP142" s="334"/>
      <c r="IQ142" s="334"/>
      <c r="IR142" s="334"/>
      <c r="IS142" s="334"/>
      <c r="IT142" s="334"/>
      <c r="IU142" s="334"/>
      <c r="IV142" s="334"/>
      <c r="IW142" s="334"/>
      <c r="IX142" s="334"/>
      <c r="IY142" s="334"/>
      <c r="IZ142" s="334"/>
      <c r="JA142" s="334"/>
      <c r="JB142" s="334"/>
      <c r="JC142" s="334"/>
      <c r="JD142" s="334"/>
    </row>
    <row r="143" spans="2:264" x14ac:dyDescent="0.2">
      <c r="B143" s="334"/>
      <c r="C143" s="334"/>
      <c r="D143" s="334"/>
      <c r="E143" s="334"/>
      <c r="F143" s="334"/>
      <c r="G143" s="334"/>
      <c r="H143" s="334"/>
      <c r="I143" s="334"/>
      <c r="J143" s="334"/>
      <c r="K143" s="334"/>
      <c r="L143" s="334"/>
      <c r="M143" s="334"/>
      <c r="N143" s="334"/>
      <c r="O143" s="334"/>
      <c r="P143" s="334"/>
      <c r="Q143" s="334"/>
      <c r="R143" s="334"/>
      <c r="S143" s="334"/>
      <c r="T143" s="334"/>
      <c r="U143" s="334"/>
      <c r="V143" s="334"/>
      <c r="W143" s="334"/>
      <c r="X143" s="334"/>
      <c r="Y143" s="334"/>
      <c r="Z143" s="334"/>
      <c r="AA143" s="334"/>
      <c r="AB143" s="334"/>
      <c r="AC143" s="334"/>
      <c r="AD143" s="334"/>
      <c r="AE143" s="334"/>
      <c r="AF143" s="334"/>
      <c r="AG143" s="334"/>
      <c r="AH143" s="334"/>
      <c r="AI143" s="334"/>
      <c r="AJ143" s="334"/>
      <c r="AK143" s="334"/>
      <c r="AL143" s="334"/>
      <c r="AM143" s="334"/>
      <c r="AN143" s="334"/>
      <c r="AO143" s="334"/>
      <c r="AP143" s="334"/>
      <c r="AQ143" s="334"/>
      <c r="AR143" s="334"/>
      <c r="AS143" s="334"/>
      <c r="AT143" s="334"/>
      <c r="AU143" s="334"/>
      <c r="AV143" s="334"/>
      <c r="AW143" s="334"/>
      <c r="AX143" s="334"/>
      <c r="AY143" s="334"/>
      <c r="AZ143" s="334"/>
      <c r="BA143" s="334"/>
      <c r="BB143" s="334"/>
      <c r="BC143" s="334"/>
      <c r="BD143" s="334"/>
      <c r="BE143" s="334"/>
      <c r="BF143" s="334"/>
      <c r="BG143" s="334"/>
      <c r="BH143" s="334"/>
      <c r="BI143" s="334"/>
      <c r="BJ143" s="334"/>
      <c r="BK143" s="334"/>
      <c r="BL143" s="334"/>
      <c r="BM143" s="334"/>
      <c r="BN143" s="334"/>
      <c r="BO143" s="334"/>
      <c r="BP143" s="334"/>
      <c r="BQ143" s="334"/>
      <c r="BR143" s="334"/>
      <c r="BS143" s="334"/>
      <c r="BT143" s="334"/>
      <c r="BU143" s="334"/>
      <c r="BV143" s="334"/>
      <c r="BW143" s="334"/>
      <c r="BX143" s="334"/>
      <c r="BY143" s="334"/>
      <c r="BZ143" s="334"/>
      <c r="CA143" s="334"/>
      <c r="CB143" s="334"/>
      <c r="CC143" s="334"/>
      <c r="CD143" s="334"/>
      <c r="CE143" s="334"/>
      <c r="CF143" s="334"/>
      <c r="CG143" s="334"/>
      <c r="CH143" s="334"/>
      <c r="CI143" s="334"/>
      <c r="CJ143" s="334"/>
      <c r="CK143" s="334"/>
      <c r="CL143" s="334"/>
      <c r="CM143" s="334"/>
      <c r="CN143" s="334"/>
      <c r="CO143" s="334"/>
      <c r="CP143" s="334"/>
      <c r="CQ143" s="334"/>
      <c r="CR143" s="334"/>
      <c r="CS143" s="334"/>
      <c r="CT143" s="334"/>
      <c r="CU143" s="334"/>
      <c r="CV143" s="334"/>
      <c r="CW143" s="334"/>
      <c r="CX143" s="334"/>
      <c r="CY143" s="334"/>
      <c r="CZ143" s="334"/>
      <c r="DA143" s="334"/>
      <c r="DB143" s="334"/>
      <c r="DC143" s="334"/>
      <c r="DD143" s="334"/>
      <c r="DE143" s="334"/>
      <c r="DF143" s="334"/>
      <c r="DG143" s="334"/>
      <c r="DH143" s="334"/>
      <c r="DI143" s="334"/>
      <c r="DJ143" s="334"/>
      <c r="DK143" s="334"/>
      <c r="DL143" s="334"/>
      <c r="DM143" s="334"/>
      <c r="DN143" s="334"/>
      <c r="DO143" s="334"/>
      <c r="DP143" s="334"/>
      <c r="DQ143" s="334"/>
      <c r="DR143" s="334"/>
      <c r="DS143" s="334"/>
      <c r="DT143" s="334"/>
      <c r="DU143" s="334"/>
      <c r="DV143" s="334"/>
      <c r="DW143" s="334"/>
      <c r="DX143" s="334"/>
      <c r="DY143" s="334"/>
      <c r="DZ143" s="334"/>
      <c r="EA143" s="334"/>
      <c r="EB143" s="334"/>
      <c r="EC143" s="334"/>
      <c r="ED143" s="334"/>
      <c r="EE143" s="334"/>
      <c r="EF143" s="334"/>
      <c r="EG143" s="334"/>
      <c r="EH143" s="334"/>
      <c r="EI143" s="334"/>
      <c r="EJ143" s="334"/>
      <c r="EK143" s="334"/>
      <c r="EL143" s="334"/>
      <c r="EM143" s="334"/>
      <c r="EN143" s="334"/>
      <c r="EO143" s="334"/>
      <c r="EP143" s="334"/>
      <c r="EQ143" s="334"/>
      <c r="ER143" s="334"/>
      <c r="ES143" s="334"/>
      <c r="ET143" s="334"/>
      <c r="EU143" s="334"/>
      <c r="EV143" s="334"/>
      <c r="EW143" s="334"/>
      <c r="EX143" s="334"/>
      <c r="EY143" s="334"/>
      <c r="EZ143" s="334"/>
      <c r="FA143" s="334"/>
      <c r="FB143" s="334"/>
      <c r="FC143" s="334"/>
      <c r="FD143" s="334"/>
      <c r="FE143" s="334"/>
      <c r="FF143" s="334"/>
      <c r="FG143" s="334"/>
      <c r="FH143" s="334"/>
      <c r="FI143" s="334"/>
      <c r="FJ143" s="334"/>
      <c r="FK143" s="334"/>
      <c r="FL143" s="334"/>
      <c r="FM143" s="334"/>
      <c r="FN143" s="334"/>
      <c r="FO143" s="334"/>
      <c r="FP143" s="334"/>
      <c r="FQ143" s="334"/>
      <c r="FR143" s="334"/>
      <c r="FS143" s="334"/>
      <c r="FT143" s="334"/>
      <c r="FU143" s="334"/>
      <c r="FV143" s="334"/>
      <c r="FW143" s="334"/>
      <c r="FX143" s="334"/>
      <c r="FY143" s="334"/>
      <c r="FZ143" s="334"/>
      <c r="GA143" s="334"/>
      <c r="GB143" s="334"/>
      <c r="GC143" s="334"/>
      <c r="GD143" s="334"/>
      <c r="GE143" s="334"/>
      <c r="GF143" s="334"/>
      <c r="GG143" s="334"/>
      <c r="GH143" s="334"/>
      <c r="GI143" s="334"/>
      <c r="GJ143" s="334"/>
      <c r="GK143" s="334"/>
      <c r="GL143" s="334"/>
      <c r="GM143" s="334"/>
      <c r="GN143" s="334"/>
      <c r="GO143" s="334"/>
      <c r="GP143" s="334"/>
      <c r="GQ143" s="334"/>
      <c r="GR143" s="334"/>
      <c r="GS143" s="334"/>
      <c r="GT143" s="334"/>
      <c r="GU143" s="334"/>
      <c r="GV143" s="334"/>
      <c r="GW143" s="334"/>
      <c r="GX143" s="334"/>
      <c r="GY143" s="334"/>
      <c r="GZ143" s="334"/>
      <c r="HA143" s="334"/>
      <c r="HB143" s="334"/>
      <c r="HC143" s="334"/>
      <c r="HD143" s="334"/>
      <c r="HE143" s="334"/>
      <c r="HF143" s="334"/>
      <c r="HG143" s="334"/>
      <c r="HH143" s="334"/>
      <c r="HI143" s="334"/>
      <c r="HJ143" s="334"/>
      <c r="HK143" s="334"/>
      <c r="HL143" s="334"/>
      <c r="HM143" s="334"/>
      <c r="HN143" s="334"/>
      <c r="HO143" s="334"/>
      <c r="HP143" s="334"/>
      <c r="HQ143" s="334"/>
      <c r="HR143" s="334"/>
      <c r="HS143" s="334"/>
      <c r="HT143" s="334"/>
      <c r="HU143" s="334"/>
      <c r="HV143" s="334"/>
      <c r="HW143" s="334"/>
      <c r="HX143" s="334"/>
      <c r="HY143" s="334"/>
      <c r="HZ143" s="334"/>
      <c r="IA143" s="334"/>
      <c r="IB143" s="334"/>
      <c r="IC143" s="334"/>
      <c r="ID143" s="334"/>
      <c r="IE143" s="334"/>
      <c r="IF143" s="334"/>
      <c r="IG143" s="334"/>
      <c r="IH143" s="334"/>
      <c r="II143" s="334"/>
      <c r="IJ143" s="334"/>
      <c r="IK143" s="334"/>
      <c r="IL143" s="334"/>
      <c r="IM143" s="334"/>
      <c r="IN143" s="334"/>
      <c r="IO143" s="334"/>
      <c r="IP143" s="334"/>
      <c r="IQ143" s="334"/>
      <c r="IR143" s="334"/>
      <c r="IS143" s="334"/>
      <c r="IT143" s="334"/>
      <c r="IU143" s="334"/>
      <c r="IV143" s="334"/>
      <c r="IW143" s="334"/>
      <c r="IX143" s="334"/>
      <c r="IY143" s="334"/>
      <c r="IZ143" s="334"/>
      <c r="JA143" s="334"/>
      <c r="JB143" s="334"/>
      <c r="JC143" s="334"/>
      <c r="JD143" s="334"/>
    </row>
    <row r="144" spans="2:264" x14ac:dyDescent="0.2">
      <c r="B144" s="334"/>
      <c r="C144" s="334"/>
      <c r="D144" s="334"/>
      <c r="E144" s="334"/>
      <c r="F144" s="334"/>
      <c r="G144" s="334"/>
      <c r="H144" s="334"/>
      <c r="I144" s="334"/>
      <c r="J144" s="334"/>
      <c r="K144" s="334"/>
      <c r="L144" s="334"/>
      <c r="M144" s="334"/>
      <c r="N144" s="334"/>
      <c r="O144" s="334"/>
      <c r="P144" s="334"/>
      <c r="Q144" s="334"/>
      <c r="R144" s="334"/>
      <c r="S144" s="334"/>
      <c r="T144" s="334"/>
      <c r="U144" s="334"/>
      <c r="V144" s="334"/>
      <c r="W144" s="334"/>
      <c r="X144" s="334"/>
      <c r="Y144" s="334"/>
      <c r="Z144" s="334"/>
      <c r="AA144" s="334"/>
      <c r="AB144" s="334"/>
      <c r="AC144" s="334"/>
      <c r="AD144" s="334"/>
      <c r="AE144" s="334"/>
      <c r="AF144" s="334"/>
      <c r="AG144" s="334"/>
      <c r="AH144" s="334"/>
      <c r="AI144" s="334"/>
      <c r="AJ144" s="334"/>
      <c r="AK144" s="334"/>
      <c r="AL144" s="334"/>
      <c r="AM144" s="334"/>
      <c r="AN144" s="334"/>
      <c r="AO144" s="334"/>
      <c r="AP144" s="334"/>
      <c r="AQ144" s="334"/>
      <c r="AR144" s="334"/>
      <c r="AS144" s="334"/>
      <c r="AT144" s="334"/>
      <c r="AU144" s="334"/>
      <c r="AV144" s="334"/>
      <c r="AW144" s="334"/>
      <c r="AX144" s="334"/>
      <c r="AY144" s="334"/>
      <c r="AZ144" s="334"/>
      <c r="BA144" s="334"/>
      <c r="BB144" s="334"/>
      <c r="BC144" s="334"/>
      <c r="BD144" s="334"/>
      <c r="BE144" s="334"/>
      <c r="BF144" s="334"/>
      <c r="BG144" s="334"/>
      <c r="BH144" s="334"/>
      <c r="BI144" s="334"/>
      <c r="BJ144" s="334"/>
      <c r="BK144" s="334"/>
      <c r="BL144" s="334"/>
      <c r="BM144" s="334"/>
      <c r="BN144" s="334"/>
      <c r="BO144" s="334"/>
      <c r="BP144" s="334"/>
      <c r="BQ144" s="334"/>
      <c r="BR144" s="334"/>
      <c r="BS144" s="334"/>
      <c r="BT144" s="334"/>
      <c r="BU144" s="334"/>
      <c r="BV144" s="334"/>
      <c r="BW144" s="334"/>
      <c r="BX144" s="334"/>
      <c r="BY144" s="334"/>
      <c r="BZ144" s="334"/>
      <c r="CA144" s="334"/>
      <c r="CB144" s="334"/>
      <c r="CC144" s="334"/>
      <c r="CD144" s="334"/>
      <c r="CE144" s="334"/>
      <c r="CF144" s="334"/>
      <c r="CG144" s="334"/>
      <c r="CH144" s="334"/>
      <c r="CI144" s="334"/>
      <c r="CJ144" s="334"/>
      <c r="CK144" s="334"/>
      <c r="CL144" s="334"/>
      <c r="CM144" s="334"/>
      <c r="CN144" s="334"/>
      <c r="CO144" s="334"/>
      <c r="CP144" s="334"/>
      <c r="CQ144" s="334"/>
      <c r="CR144" s="334"/>
      <c r="CS144" s="334"/>
      <c r="CT144" s="334"/>
      <c r="CU144" s="334"/>
      <c r="CV144" s="334"/>
      <c r="CW144" s="334"/>
      <c r="CX144" s="334"/>
      <c r="CY144" s="334"/>
      <c r="CZ144" s="334"/>
      <c r="DA144" s="334"/>
      <c r="DB144" s="334"/>
      <c r="DC144" s="334"/>
      <c r="DD144" s="334"/>
      <c r="DE144" s="334"/>
      <c r="DF144" s="334"/>
      <c r="DG144" s="334"/>
      <c r="DH144" s="334"/>
      <c r="DI144" s="334"/>
      <c r="DJ144" s="334"/>
      <c r="DK144" s="334"/>
      <c r="DL144" s="334"/>
      <c r="DM144" s="334"/>
      <c r="DN144" s="334"/>
      <c r="DO144" s="334"/>
      <c r="DP144" s="334"/>
      <c r="DQ144" s="334"/>
      <c r="DR144" s="334"/>
      <c r="DS144" s="334"/>
      <c r="DT144" s="334"/>
      <c r="DU144" s="334"/>
      <c r="DV144" s="334"/>
      <c r="DW144" s="334"/>
      <c r="DX144" s="334"/>
      <c r="DY144" s="334"/>
      <c r="DZ144" s="334"/>
      <c r="EA144" s="334"/>
      <c r="EB144" s="334"/>
      <c r="EC144" s="334"/>
      <c r="ED144" s="334"/>
      <c r="EE144" s="334"/>
      <c r="EF144" s="334"/>
      <c r="EG144" s="334"/>
      <c r="EH144" s="334"/>
      <c r="EI144" s="334"/>
      <c r="EJ144" s="334"/>
      <c r="EK144" s="334"/>
      <c r="EL144" s="334"/>
      <c r="EM144" s="334"/>
      <c r="EN144" s="334"/>
      <c r="EO144" s="334"/>
      <c r="EP144" s="334"/>
      <c r="EQ144" s="334"/>
      <c r="ER144" s="334"/>
      <c r="ES144" s="334"/>
      <c r="ET144" s="334"/>
      <c r="EU144" s="334"/>
      <c r="EV144" s="334"/>
      <c r="EW144" s="334"/>
      <c r="EX144" s="334"/>
      <c r="EY144" s="334"/>
      <c r="EZ144" s="334"/>
      <c r="FA144" s="334"/>
      <c r="FB144" s="334"/>
      <c r="FC144" s="334"/>
      <c r="FD144" s="334"/>
      <c r="FE144" s="334"/>
      <c r="FF144" s="334"/>
      <c r="FG144" s="334"/>
      <c r="FH144" s="334"/>
      <c r="FI144" s="334"/>
      <c r="FJ144" s="334"/>
      <c r="FK144" s="334"/>
      <c r="FL144" s="334"/>
      <c r="FM144" s="334"/>
      <c r="FN144" s="334"/>
      <c r="FO144" s="334"/>
      <c r="FP144" s="334"/>
      <c r="FQ144" s="334"/>
      <c r="FR144" s="334"/>
      <c r="FS144" s="334"/>
      <c r="FT144" s="334"/>
      <c r="FU144" s="334"/>
      <c r="FV144" s="334"/>
      <c r="FW144" s="334"/>
      <c r="FX144" s="334"/>
      <c r="FY144" s="334"/>
      <c r="FZ144" s="334"/>
      <c r="GA144" s="334"/>
      <c r="GB144" s="334"/>
      <c r="GC144" s="334"/>
      <c r="GD144" s="334"/>
      <c r="GE144" s="334"/>
      <c r="GF144" s="334"/>
      <c r="GG144" s="334"/>
      <c r="GH144" s="334"/>
      <c r="GI144" s="334"/>
      <c r="GJ144" s="334"/>
      <c r="GK144" s="334"/>
      <c r="GL144" s="334"/>
      <c r="GM144" s="334"/>
      <c r="GN144" s="334"/>
      <c r="GO144" s="334"/>
      <c r="GP144" s="334"/>
      <c r="GQ144" s="334"/>
      <c r="GR144" s="334"/>
      <c r="GS144" s="334"/>
      <c r="GT144" s="334"/>
      <c r="GU144" s="334"/>
      <c r="GV144" s="334"/>
      <c r="GW144" s="334"/>
      <c r="GX144" s="334"/>
      <c r="GY144" s="334"/>
      <c r="GZ144" s="334"/>
      <c r="HA144" s="334"/>
      <c r="HB144" s="334"/>
      <c r="HC144" s="334"/>
      <c r="HD144" s="334"/>
      <c r="HE144" s="334"/>
      <c r="HF144" s="334"/>
      <c r="HG144" s="334"/>
      <c r="HH144" s="334"/>
      <c r="HI144" s="334"/>
      <c r="HJ144" s="334"/>
      <c r="HK144" s="334"/>
      <c r="HL144" s="334"/>
      <c r="HM144" s="334"/>
      <c r="HN144" s="334"/>
      <c r="HO144" s="334"/>
      <c r="HP144" s="334"/>
      <c r="HQ144" s="334"/>
      <c r="HR144" s="334"/>
      <c r="HS144" s="334"/>
      <c r="HT144" s="334"/>
      <c r="HU144" s="334"/>
      <c r="HV144" s="334"/>
      <c r="HW144" s="334"/>
      <c r="HX144" s="334"/>
      <c r="HY144" s="334"/>
      <c r="HZ144" s="334"/>
      <c r="IA144" s="334"/>
      <c r="IB144" s="334"/>
      <c r="IC144" s="334"/>
      <c r="ID144" s="334"/>
      <c r="IE144" s="334"/>
      <c r="IF144" s="334"/>
      <c r="IG144" s="334"/>
      <c r="IH144" s="334"/>
      <c r="II144" s="334"/>
      <c r="IJ144" s="334"/>
      <c r="IK144" s="334"/>
      <c r="IL144" s="334"/>
      <c r="IM144" s="334"/>
      <c r="IN144" s="334"/>
      <c r="IO144" s="334"/>
      <c r="IP144" s="334"/>
      <c r="IQ144" s="334"/>
      <c r="IR144" s="334"/>
      <c r="IS144" s="334"/>
      <c r="IT144" s="334"/>
      <c r="IU144" s="334"/>
      <c r="IV144" s="334"/>
      <c r="IW144" s="334"/>
      <c r="IX144" s="334"/>
      <c r="IY144" s="334"/>
      <c r="IZ144" s="334"/>
      <c r="JA144" s="334"/>
      <c r="JB144" s="334"/>
      <c r="JC144" s="334"/>
      <c r="JD144" s="334"/>
    </row>
    <row r="145" spans="2:264" x14ac:dyDescent="0.2">
      <c r="B145" s="334"/>
      <c r="C145" s="334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4"/>
      <c r="T145" s="334"/>
      <c r="U145" s="334"/>
      <c r="V145" s="334"/>
      <c r="W145" s="334"/>
      <c r="X145" s="334"/>
      <c r="Y145" s="334"/>
      <c r="Z145" s="334"/>
      <c r="AA145" s="334"/>
      <c r="AB145" s="334"/>
      <c r="AC145" s="334"/>
      <c r="AD145" s="334"/>
      <c r="AE145" s="334"/>
      <c r="AF145" s="334"/>
      <c r="AG145" s="334"/>
      <c r="AH145" s="334"/>
      <c r="AI145" s="334"/>
      <c r="AJ145" s="334"/>
      <c r="AK145" s="334"/>
      <c r="AL145" s="334"/>
      <c r="AM145" s="334"/>
      <c r="AN145" s="334"/>
      <c r="AO145" s="334"/>
      <c r="AP145" s="334"/>
      <c r="AQ145" s="334"/>
      <c r="AR145" s="334"/>
      <c r="AS145" s="334"/>
      <c r="AT145" s="334"/>
      <c r="AU145" s="334"/>
      <c r="AV145" s="334"/>
      <c r="AW145" s="334"/>
      <c r="AX145" s="334"/>
      <c r="AY145" s="334"/>
      <c r="AZ145" s="334"/>
      <c r="BA145" s="334"/>
      <c r="BB145" s="334"/>
      <c r="BC145" s="334"/>
      <c r="BD145" s="334"/>
      <c r="BE145" s="334"/>
      <c r="BF145" s="334"/>
      <c r="BG145" s="334"/>
      <c r="BH145" s="334"/>
      <c r="BI145" s="334"/>
      <c r="BJ145" s="334"/>
      <c r="BK145" s="334"/>
      <c r="BL145" s="334"/>
      <c r="BM145" s="334"/>
      <c r="BN145" s="334"/>
      <c r="BO145" s="334"/>
      <c r="BP145" s="334"/>
      <c r="BQ145" s="334"/>
      <c r="BR145" s="334"/>
      <c r="BS145" s="334"/>
      <c r="BT145" s="334"/>
      <c r="BU145" s="334"/>
      <c r="BV145" s="334"/>
      <c r="BW145" s="334"/>
      <c r="BX145" s="334"/>
      <c r="BY145" s="334"/>
      <c r="BZ145" s="334"/>
      <c r="CA145" s="334"/>
      <c r="CB145" s="334"/>
      <c r="CC145" s="334"/>
      <c r="CD145" s="334"/>
      <c r="CE145" s="334"/>
      <c r="CF145" s="334"/>
      <c r="CG145" s="334"/>
      <c r="CH145" s="334"/>
      <c r="CI145" s="334"/>
      <c r="CJ145" s="334"/>
      <c r="CK145" s="334"/>
      <c r="CL145" s="334"/>
      <c r="CM145" s="334"/>
      <c r="CN145" s="334"/>
      <c r="CO145" s="334"/>
      <c r="CP145" s="334"/>
      <c r="CQ145" s="334"/>
      <c r="CR145" s="334"/>
      <c r="CS145" s="334"/>
      <c r="CT145" s="334"/>
      <c r="CU145" s="334"/>
      <c r="CV145" s="334"/>
      <c r="CW145" s="334"/>
      <c r="CX145" s="334"/>
      <c r="CY145" s="334"/>
      <c r="CZ145" s="334"/>
      <c r="DA145" s="334"/>
      <c r="DB145" s="334"/>
      <c r="DC145" s="334"/>
      <c r="DD145" s="334"/>
      <c r="DE145" s="334"/>
      <c r="DF145" s="334"/>
      <c r="DG145" s="334"/>
      <c r="DH145" s="334"/>
      <c r="DI145" s="334"/>
      <c r="DJ145" s="334"/>
      <c r="DK145" s="334"/>
      <c r="DL145" s="334"/>
      <c r="DM145" s="334"/>
      <c r="DN145" s="334"/>
      <c r="DO145" s="334"/>
      <c r="DP145" s="334"/>
      <c r="DQ145" s="334"/>
      <c r="DR145" s="334"/>
      <c r="DS145" s="334"/>
      <c r="DT145" s="334"/>
      <c r="DU145" s="334"/>
      <c r="DV145" s="334"/>
      <c r="DW145" s="334"/>
      <c r="DX145" s="334"/>
      <c r="DY145" s="334"/>
      <c r="DZ145" s="334"/>
      <c r="EA145" s="334"/>
      <c r="EB145" s="334"/>
      <c r="EC145" s="334"/>
      <c r="ED145" s="334"/>
      <c r="EE145" s="334"/>
      <c r="EF145" s="334"/>
      <c r="EG145" s="334"/>
      <c r="EH145" s="334"/>
      <c r="EI145" s="334"/>
      <c r="EJ145" s="334"/>
      <c r="EK145" s="334"/>
      <c r="EL145" s="334"/>
      <c r="EM145" s="334"/>
      <c r="EN145" s="334"/>
      <c r="EO145" s="334"/>
      <c r="EP145" s="334"/>
      <c r="EQ145" s="334"/>
      <c r="ER145" s="334"/>
      <c r="ES145" s="334"/>
      <c r="ET145" s="334"/>
      <c r="EU145" s="334"/>
      <c r="EV145" s="334"/>
      <c r="EW145" s="334"/>
      <c r="EX145" s="334"/>
      <c r="EY145" s="334"/>
      <c r="EZ145" s="334"/>
      <c r="FA145" s="334"/>
      <c r="FB145" s="334"/>
      <c r="FC145" s="334"/>
      <c r="FD145" s="334"/>
      <c r="FE145" s="334"/>
      <c r="FF145" s="334"/>
      <c r="FG145" s="334"/>
      <c r="FH145" s="334"/>
      <c r="FI145" s="334"/>
      <c r="FJ145" s="334"/>
      <c r="FK145" s="334"/>
      <c r="FL145" s="334"/>
      <c r="FM145" s="334"/>
      <c r="FN145" s="334"/>
      <c r="FO145" s="334"/>
      <c r="FP145" s="334"/>
      <c r="FQ145" s="334"/>
      <c r="FR145" s="334"/>
      <c r="FS145" s="334"/>
      <c r="FT145" s="334"/>
      <c r="FU145" s="334"/>
      <c r="FV145" s="334"/>
      <c r="FW145" s="334"/>
      <c r="FX145" s="334"/>
      <c r="FY145" s="334"/>
      <c r="FZ145" s="334"/>
      <c r="GA145" s="334"/>
      <c r="GB145" s="334"/>
      <c r="GC145" s="334"/>
      <c r="GD145" s="334"/>
      <c r="GE145" s="334"/>
      <c r="GF145" s="334"/>
      <c r="GG145" s="334"/>
      <c r="GH145" s="334"/>
      <c r="GI145" s="334"/>
      <c r="GJ145" s="334"/>
      <c r="GK145" s="334"/>
      <c r="GL145" s="334"/>
      <c r="GM145" s="334"/>
      <c r="GN145" s="334"/>
      <c r="GO145" s="334"/>
      <c r="GP145" s="334"/>
      <c r="GQ145" s="334"/>
      <c r="GR145" s="334"/>
      <c r="GS145" s="334"/>
      <c r="GT145" s="334"/>
      <c r="GU145" s="334"/>
      <c r="GV145" s="334"/>
      <c r="GW145" s="334"/>
      <c r="GX145" s="334"/>
      <c r="GY145" s="334"/>
      <c r="GZ145" s="334"/>
      <c r="HA145" s="334"/>
      <c r="HB145" s="334"/>
      <c r="HC145" s="334"/>
      <c r="HD145" s="334"/>
      <c r="HE145" s="334"/>
      <c r="HF145" s="334"/>
      <c r="HG145" s="334"/>
      <c r="HH145" s="334"/>
      <c r="HI145" s="334"/>
      <c r="HJ145" s="334"/>
      <c r="HK145" s="334"/>
      <c r="HL145" s="334"/>
      <c r="HM145" s="334"/>
      <c r="HN145" s="334"/>
      <c r="HO145" s="334"/>
      <c r="HP145" s="334"/>
      <c r="HQ145" s="334"/>
      <c r="HR145" s="334"/>
      <c r="HS145" s="334"/>
      <c r="HT145" s="334"/>
      <c r="HU145" s="334"/>
      <c r="HV145" s="334"/>
      <c r="HW145" s="334"/>
      <c r="HX145" s="334"/>
      <c r="HY145" s="334"/>
      <c r="HZ145" s="334"/>
      <c r="IA145" s="334"/>
      <c r="IB145" s="334"/>
      <c r="IC145" s="334"/>
      <c r="ID145" s="334"/>
      <c r="IE145" s="334"/>
      <c r="IF145" s="334"/>
      <c r="IG145" s="334"/>
      <c r="IH145" s="334"/>
      <c r="II145" s="334"/>
      <c r="IJ145" s="334"/>
      <c r="IK145" s="334"/>
      <c r="IL145" s="334"/>
      <c r="IM145" s="334"/>
      <c r="IN145" s="334"/>
      <c r="IO145" s="334"/>
      <c r="IP145" s="334"/>
      <c r="IQ145" s="334"/>
      <c r="IR145" s="334"/>
      <c r="IS145" s="334"/>
      <c r="IT145" s="334"/>
      <c r="IU145" s="334"/>
      <c r="IV145" s="334"/>
      <c r="IW145" s="334"/>
      <c r="IX145" s="334"/>
      <c r="IY145" s="334"/>
      <c r="IZ145" s="334"/>
      <c r="JA145" s="334"/>
      <c r="JB145" s="334"/>
      <c r="JC145" s="334"/>
      <c r="JD145" s="334"/>
    </row>
    <row r="146" spans="2:264" x14ac:dyDescent="0.2">
      <c r="B146" s="334"/>
      <c r="C146" s="334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4"/>
      <c r="T146" s="334"/>
      <c r="U146" s="334"/>
      <c r="V146" s="334"/>
      <c r="W146" s="334"/>
      <c r="X146" s="334"/>
      <c r="Y146" s="334"/>
      <c r="Z146" s="334"/>
      <c r="AA146" s="334"/>
      <c r="AB146" s="334"/>
      <c r="AC146" s="334"/>
      <c r="AD146" s="334"/>
      <c r="AE146" s="334"/>
      <c r="AF146" s="334"/>
      <c r="AG146" s="334"/>
      <c r="AH146" s="334"/>
      <c r="AI146" s="334"/>
      <c r="AJ146" s="334"/>
      <c r="AK146" s="334"/>
      <c r="AL146" s="334"/>
      <c r="AM146" s="334"/>
      <c r="AN146" s="334"/>
      <c r="AO146" s="334"/>
      <c r="AP146" s="334"/>
      <c r="AQ146" s="334"/>
      <c r="AR146" s="334"/>
      <c r="AS146" s="334"/>
      <c r="AT146" s="334"/>
      <c r="AU146" s="334"/>
      <c r="AV146" s="334"/>
      <c r="AW146" s="334"/>
      <c r="AX146" s="334"/>
      <c r="AY146" s="334"/>
      <c r="AZ146" s="334"/>
      <c r="BA146" s="334"/>
      <c r="BB146" s="334"/>
      <c r="BC146" s="334"/>
      <c r="BD146" s="334"/>
      <c r="BE146" s="334"/>
      <c r="BF146" s="334"/>
      <c r="BG146" s="334"/>
      <c r="BH146" s="334"/>
      <c r="BI146" s="334"/>
      <c r="BJ146" s="334"/>
      <c r="BK146" s="334"/>
      <c r="BL146" s="334"/>
      <c r="BM146" s="334"/>
      <c r="BN146" s="334"/>
      <c r="BO146" s="334"/>
      <c r="BP146" s="334"/>
      <c r="BQ146" s="334"/>
      <c r="BR146" s="334"/>
      <c r="BS146" s="334"/>
      <c r="BT146" s="334"/>
      <c r="BU146" s="334"/>
      <c r="BV146" s="334"/>
      <c r="BW146" s="334"/>
      <c r="BX146" s="334"/>
      <c r="BY146" s="334"/>
      <c r="BZ146" s="334"/>
      <c r="CA146" s="334"/>
      <c r="CB146" s="334"/>
      <c r="CC146" s="334"/>
      <c r="CD146" s="334"/>
      <c r="CE146" s="334"/>
      <c r="CF146" s="334"/>
      <c r="CG146" s="334"/>
      <c r="CH146" s="334"/>
      <c r="CI146" s="334"/>
      <c r="CJ146" s="334"/>
      <c r="CK146" s="334"/>
      <c r="CL146" s="334"/>
      <c r="CM146" s="334"/>
      <c r="CN146" s="334"/>
      <c r="CO146" s="334"/>
      <c r="CP146" s="334"/>
      <c r="CQ146" s="334"/>
      <c r="CR146" s="334"/>
      <c r="CS146" s="334"/>
      <c r="CT146" s="334"/>
      <c r="CU146" s="334"/>
      <c r="CV146" s="334"/>
      <c r="CW146" s="334"/>
      <c r="CX146" s="334"/>
      <c r="CY146" s="334"/>
      <c r="CZ146" s="334"/>
      <c r="DA146" s="334"/>
      <c r="DB146" s="334"/>
      <c r="DC146" s="334"/>
      <c r="DD146" s="334"/>
      <c r="DE146" s="334"/>
      <c r="DF146" s="334"/>
      <c r="DG146" s="334"/>
      <c r="DH146" s="334"/>
      <c r="DI146" s="334"/>
      <c r="DJ146" s="334"/>
      <c r="DK146" s="334"/>
      <c r="DL146" s="334"/>
      <c r="DM146" s="334"/>
      <c r="DN146" s="334"/>
      <c r="DO146" s="334"/>
      <c r="DP146" s="334"/>
      <c r="DQ146" s="334"/>
      <c r="DR146" s="334"/>
      <c r="DS146" s="334"/>
      <c r="DT146" s="334"/>
      <c r="DU146" s="334"/>
      <c r="DV146" s="334"/>
      <c r="DW146" s="334"/>
      <c r="DX146" s="334"/>
      <c r="DY146" s="334"/>
      <c r="DZ146" s="334"/>
      <c r="EA146" s="334"/>
      <c r="EB146" s="334"/>
      <c r="EC146" s="334"/>
      <c r="ED146" s="334"/>
      <c r="EE146" s="334"/>
      <c r="EF146" s="334"/>
      <c r="EG146" s="334"/>
      <c r="EH146" s="334"/>
      <c r="EI146" s="334"/>
      <c r="EJ146" s="334"/>
      <c r="EK146" s="334"/>
      <c r="EL146" s="334"/>
      <c r="EM146" s="334"/>
      <c r="EN146" s="334"/>
      <c r="EO146" s="334"/>
      <c r="EP146" s="334"/>
      <c r="EQ146" s="334"/>
      <c r="ER146" s="334"/>
      <c r="ES146" s="334"/>
      <c r="ET146" s="334"/>
      <c r="EU146" s="334"/>
      <c r="EV146" s="334"/>
      <c r="EW146" s="334"/>
      <c r="EX146" s="334"/>
      <c r="EY146" s="334"/>
      <c r="EZ146" s="334"/>
      <c r="FA146" s="334"/>
      <c r="FB146" s="334"/>
      <c r="FC146" s="334"/>
      <c r="FD146" s="334"/>
      <c r="FE146" s="334"/>
      <c r="FF146" s="334"/>
      <c r="FG146" s="334"/>
      <c r="FH146" s="334"/>
      <c r="FI146" s="334"/>
      <c r="FJ146" s="334"/>
      <c r="FK146" s="334"/>
      <c r="FL146" s="334"/>
      <c r="FM146" s="334"/>
      <c r="FN146" s="334"/>
      <c r="FO146" s="334"/>
      <c r="FP146" s="334"/>
      <c r="FQ146" s="334"/>
      <c r="FR146" s="334"/>
      <c r="FS146" s="334"/>
      <c r="FT146" s="334"/>
      <c r="FU146" s="334"/>
      <c r="FV146" s="334"/>
      <c r="FW146" s="334"/>
      <c r="FX146" s="334"/>
      <c r="FY146" s="334"/>
      <c r="FZ146" s="334"/>
      <c r="GA146" s="334"/>
      <c r="GB146" s="334"/>
      <c r="GC146" s="334"/>
      <c r="GD146" s="334"/>
      <c r="GE146" s="334"/>
      <c r="GF146" s="334"/>
      <c r="GG146" s="334"/>
      <c r="GH146" s="334"/>
      <c r="GI146" s="334"/>
      <c r="GJ146" s="334"/>
      <c r="GK146" s="334"/>
      <c r="GL146" s="334"/>
      <c r="GM146" s="334"/>
      <c r="GN146" s="334"/>
      <c r="GO146" s="334"/>
      <c r="GP146" s="334"/>
      <c r="GQ146" s="334"/>
      <c r="GR146" s="334"/>
      <c r="GS146" s="334"/>
      <c r="GT146" s="334"/>
      <c r="GU146" s="334"/>
      <c r="GV146" s="334"/>
      <c r="GW146" s="334"/>
      <c r="GX146" s="334"/>
      <c r="GY146" s="334"/>
      <c r="GZ146" s="334"/>
      <c r="HA146" s="334"/>
      <c r="HB146" s="334"/>
      <c r="HC146" s="334"/>
      <c r="HD146" s="334"/>
      <c r="HE146" s="334"/>
      <c r="HF146" s="334"/>
      <c r="HG146" s="334"/>
      <c r="HH146" s="334"/>
      <c r="HI146" s="334"/>
      <c r="HJ146" s="334"/>
      <c r="HK146" s="334"/>
      <c r="HL146" s="334"/>
      <c r="HM146" s="334"/>
      <c r="HN146" s="334"/>
      <c r="HO146" s="334"/>
      <c r="HP146" s="334"/>
      <c r="HQ146" s="334"/>
      <c r="HR146" s="334"/>
      <c r="HS146" s="334"/>
      <c r="HT146" s="334"/>
      <c r="HU146" s="334"/>
      <c r="HV146" s="334"/>
      <c r="HW146" s="334"/>
      <c r="HX146" s="334"/>
      <c r="HY146" s="334"/>
      <c r="HZ146" s="334"/>
      <c r="IA146" s="334"/>
      <c r="IB146" s="334"/>
      <c r="IC146" s="334"/>
      <c r="ID146" s="334"/>
      <c r="IE146" s="334"/>
      <c r="IF146" s="334"/>
      <c r="IG146" s="334"/>
      <c r="IH146" s="334"/>
      <c r="II146" s="334"/>
      <c r="IJ146" s="334"/>
      <c r="IK146" s="334"/>
      <c r="IL146" s="334"/>
      <c r="IM146" s="334"/>
      <c r="IN146" s="334"/>
      <c r="IO146" s="334"/>
      <c r="IP146" s="334"/>
      <c r="IQ146" s="334"/>
      <c r="IR146" s="334"/>
      <c r="IS146" s="334"/>
      <c r="IT146" s="334"/>
      <c r="IU146" s="334"/>
      <c r="IV146" s="334"/>
      <c r="IW146" s="334"/>
      <c r="IX146" s="334"/>
      <c r="IY146" s="334"/>
      <c r="IZ146" s="334"/>
      <c r="JA146" s="334"/>
      <c r="JB146" s="334"/>
      <c r="JC146" s="334"/>
      <c r="JD146" s="334"/>
    </row>
    <row r="147" spans="2:264" x14ac:dyDescent="0.2">
      <c r="B147" s="334"/>
      <c r="C147" s="334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4"/>
      <c r="T147" s="334"/>
      <c r="U147" s="334"/>
      <c r="V147" s="334"/>
      <c r="W147" s="334"/>
      <c r="X147" s="334"/>
      <c r="Y147" s="334"/>
      <c r="Z147" s="334"/>
      <c r="AA147" s="334"/>
      <c r="AB147" s="334"/>
      <c r="AC147" s="334"/>
      <c r="AD147" s="334"/>
      <c r="AE147" s="334"/>
      <c r="AF147" s="334"/>
      <c r="AG147" s="334"/>
      <c r="AH147" s="334"/>
      <c r="AI147" s="334"/>
      <c r="AJ147" s="334"/>
      <c r="AK147" s="334"/>
      <c r="AL147" s="334"/>
      <c r="AM147" s="334"/>
      <c r="AN147" s="334"/>
      <c r="AO147" s="334"/>
      <c r="AP147" s="334"/>
      <c r="AQ147" s="334"/>
      <c r="AR147" s="334"/>
      <c r="AS147" s="334"/>
      <c r="AT147" s="334"/>
      <c r="AU147" s="334"/>
      <c r="AV147" s="334"/>
      <c r="AW147" s="334"/>
      <c r="AX147" s="334"/>
      <c r="AY147" s="334"/>
      <c r="AZ147" s="334"/>
      <c r="BA147" s="334"/>
      <c r="BB147" s="334"/>
      <c r="BC147" s="334"/>
      <c r="BD147" s="334"/>
      <c r="BE147" s="334"/>
      <c r="BF147" s="334"/>
      <c r="BG147" s="334"/>
      <c r="BH147" s="334"/>
      <c r="BI147" s="334"/>
      <c r="BJ147" s="334"/>
      <c r="BK147" s="334"/>
      <c r="BL147" s="334"/>
      <c r="BM147" s="334"/>
      <c r="BN147" s="334"/>
      <c r="BO147" s="334"/>
      <c r="BP147" s="334"/>
      <c r="BQ147" s="334"/>
      <c r="BR147" s="334"/>
      <c r="BS147" s="334"/>
      <c r="BT147" s="334"/>
      <c r="BU147" s="334"/>
      <c r="BV147" s="334"/>
      <c r="BW147" s="334"/>
      <c r="BX147" s="334"/>
      <c r="BY147" s="334"/>
      <c r="BZ147" s="334"/>
      <c r="CA147" s="334"/>
      <c r="CB147" s="334"/>
      <c r="CC147" s="334"/>
      <c r="CD147" s="334"/>
      <c r="CE147" s="334"/>
      <c r="CF147" s="334"/>
      <c r="CG147" s="334"/>
      <c r="CH147" s="334"/>
      <c r="CI147" s="334"/>
      <c r="CJ147" s="334"/>
      <c r="CK147" s="334"/>
      <c r="CL147" s="334"/>
      <c r="CM147" s="334"/>
      <c r="CN147" s="334"/>
      <c r="CO147" s="334"/>
      <c r="CP147" s="334"/>
      <c r="CQ147" s="334"/>
      <c r="CR147" s="334"/>
      <c r="CS147" s="334"/>
      <c r="CT147" s="334"/>
      <c r="CU147" s="334"/>
      <c r="CV147" s="334"/>
      <c r="CW147" s="334"/>
      <c r="CX147" s="334"/>
      <c r="CY147" s="334"/>
      <c r="CZ147" s="334"/>
      <c r="DA147" s="334"/>
      <c r="DB147" s="334"/>
      <c r="DC147" s="334"/>
      <c r="DD147" s="334"/>
      <c r="DE147" s="334"/>
      <c r="DF147" s="334"/>
      <c r="DG147" s="334"/>
      <c r="DH147" s="334"/>
      <c r="DI147" s="334"/>
      <c r="DJ147" s="334"/>
      <c r="DK147" s="334"/>
      <c r="DL147" s="334"/>
      <c r="DM147" s="334"/>
      <c r="DN147" s="334"/>
      <c r="DO147" s="334"/>
      <c r="DP147" s="334"/>
      <c r="DQ147" s="334"/>
      <c r="DR147" s="334"/>
      <c r="DS147" s="334"/>
      <c r="DT147" s="334"/>
      <c r="DU147" s="334"/>
      <c r="DV147" s="334"/>
      <c r="DW147" s="334"/>
      <c r="DX147" s="334"/>
      <c r="DY147" s="334"/>
      <c r="DZ147" s="334"/>
      <c r="EA147" s="334"/>
      <c r="EB147" s="334"/>
      <c r="EC147" s="334"/>
      <c r="ED147" s="334"/>
      <c r="EE147" s="334"/>
      <c r="EF147" s="334"/>
      <c r="EG147" s="334"/>
      <c r="EH147" s="334"/>
      <c r="EI147" s="334"/>
      <c r="EJ147" s="334"/>
      <c r="EK147" s="334"/>
      <c r="EL147" s="334"/>
      <c r="EM147" s="334"/>
      <c r="EN147" s="334"/>
      <c r="EO147" s="334"/>
      <c r="EP147" s="334"/>
      <c r="EQ147" s="334"/>
      <c r="ER147" s="334"/>
      <c r="ES147" s="334"/>
      <c r="ET147" s="334"/>
      <c r="EU147" s="334"/>
      <c r="EV147" s="334"/>
      <c r="EW147" s="334"/>
      <c r="EX147" s="334"/>
      <c r="EY147" s="334"/>
      <c r="EZ147" s="334"/>
      <c r="FA147" s="334"/>
      <c r="FB147" s="334"/>
      <c r="FC147" s="334"/>
      <c r="FD147" s="334"/>
      <c r="FE147" s="334"/>
      <c r="FF147" s="334"/>
      <c r="FG147" s="334"/>
      <c r="FH147" s="334"/>
      <c r="FI147" s="334"/>
      <c r="FJ147" s="334"/>
      <c r="FK147" s="334"/>
      <c r="FL147" s="334"/>
      <c r="FM147" s="334"/>
      <c r="FN147" s="334"/>
      <c r="FO147" s="334"/>
      <c r="FP147" s="334"/>
      <c r="FQ147" s="334"/>
      <c r="FR147" s="334"/>
      <c r="FS147" s="334"/>
      <c r="FT147" s="334"/>
      <c r="FU147" s="334"/>
      <c r="FV147" s="334"/>
      <c r="FW147" s="334"/>
      <c r="FX147" s="334"/>
      <c r="FY147" s="334"/>
      <c r="FZ147" s="334"/>
      <c r="GA147" s="334"/>
      <c r="GB147" s="334"/>
      <c r="GC147" s="334"/>
      <c r="GD147" s="334"/>
      <c r="GE147" s="334"/>
      <c r="GF147" s="334"/>
      <c r="GG147" s="334"/>
      <c r="GH147" s="334"/>
      <c r="GI147" s="334"/>
      <c r="GJ147" s="334"/>
      <c r="GK147" s="334"/>
      <c r="GL147" s="334"/>
      <c r="GM147" s="334"/>
      <c r="GN147" s="334"/>
      <c r="GO147" s="334"/>
      <c r="GP147" s="334"/>
      <c r="GQ147" s="334"/>
      <c r="GR147" s="334"/>
      <c r="GS147" s="334"/>
      <c r="GT147" s="334"/>
      <c r="GU147" s="334"/>
      <c r="GV147" s="334"/>
      <c r="GW147" s="334"/>
      <c r="GX147" s="334"/>
      <c r="GY147" s="334"/>
      <c r="GZ147" s="334"/>
      <c r="HA147" s="334"/>
      <c r="HB147" s="334"/>
      <c r="HC147" s="334"/>
      <c r="HD147" s="334"/>
      <c r="HE147" s="334"/>
      <c r="HF147" s="334"/>
      <c r="HG147" s="334"/>
      <c r="HH147" s="334"/>
      <c r="HI147" s="334"/>
      <c r="HJ147" s="334"/>
      <c r="HK147" s="334"/>
      <c r="HL147" s="334"/>
      <c r="HM147" s="334"/>
      <c r="HN147" s="334"/>
      <c r="HO147" s="334"/>
      <c r="HP147" s="334"/>
      <c r="HQ147" s="334"/>
      <c r="HR147" s="334"/>
      <c r="HS147" s="334"/>
      <c r="HT147" s="334"/>
      <c r="HU147" s="334"/>
      <c r="HV147" s="334"/>
      <c r="HW147" s="334"/>
      <c r="HX147" s="334"/>
      <c r="HY147" s="334"/>
      <c r="HZ147" s="334"/>
      <c r="IA147" s="334"/>
      <c r="IB147" s="334"/>
      <c r="IC147" s="334"/>
      <c r="ID147" s="334"/>
      <c r="IE147" s="334"/>
      <c r="IF147" s="334"/>
      <c r="IG147" s="334"/>
      <c r="IH147" s="334"/>
      <c r="II147" s="334"/>
      <c r="IJ147" s="334"/>
      <c r="IK147" s="334"/>
      <c r="IL147" s="334"/>
      <c r="IM147" s="334"/>
      <c r="IN147" s="334"/>
      <c r="IO147" s="334"/>
      <c r="IP147" s="334"/>
      <c r="IQ147" s="334"/>
      <c r="IR147" s="334"/>
      <c r="IS147" s="334"/>
      <c r="IT147" s="334"/>
      <c r="IU147" s="334"/>
      <c r="IV147" s="334"/>
      <c r="IW147" s="334"/>
      <c r="IX147" s="334"/>
      <c r="IY147" s="334"/>
      <c r="IZ147" s="334"/>
      <c r="JA147" s="334"/>
      <c r="JB147" s="334"/>
      <c r="JC147" s="334"/>
      <c r="JD147" s="334"/>
    </row>
    <row r="148" spans="2:264" x14ac:dyDescent="0.2">
      <c r="B148" s="334"/>
      <c r="C148" s="334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4"/>
      <c r="T148" s="334"/>
      <c r="U148" s="334"/>
      <c r="V148" s="334"/>
      <c r="W148" s="334"/>
      <c r="X148" s="334"/>
      <c r="Y148" s="334"/>
      <c r="Z148" s="334"/>
      <c r="AA148" s="334"/>
      <c r="AB148" s="334"/>
      <c r="AC148" s="334"/>
      <c r="AD148" s="334"/>
      <c r="AE148" s="334"/>
      <c r="AF148" s="334"/>
      <c r="AG148" s="334"/>
      <c r="AH148" s="334"/>
      <c r="AI148" s="334"/>
      <c r="AJ148" s="334"/>
      <c r="AK148" s="334"/>
      <c r="AL148" s="334"/>
      <c r="AM148" s="334"/>
      <c r="AN148" s="334"/>
      <c r="AO148" s="334"/>
      <c r="AP148" s="334"/>
      <c r="AQ148" s="334"/>
      <c r="AR148" s="334"/>
      <c r="AS148" s="334"/>
      <c r="AT148" s="334"/>
      <c r="AU148" s="334"/>
      <c r="AV148" s="334"/>
      <c r="AW148" s="334"/>
      <c r="AX148" s="334"/>
      <c r="AY148" s="334"/>
      <c r="AZ148" s="334"/>
      <c r="BA148" s="334"/>
      <c r="BB148" s="334"/>
      <c r="BC148" s="334"/>
      <c r="BD148" s="334"/>
      <c r="BE148" s="334"/>
      <c r="BF148" s="334"/>
      <c r="BG148" s="334"/>
      <c r="BH148" s="334"/>
      <c r="BI148" s="334"/>
      <c r="BJ148" s="334"/>
      <c r="BK148" s="334"/>
      <c r="BL148" s="334"/>
      <c r="BM148" s="334"/>
      <c r="BN148" s="334"/>
      <c r="BO148" s="334"/>
      <c r="BP148" s="334"/>
      <c r="BQ148" s="334"/>
      <c r="BR148" s="334"/>
      <c r="BS148" s="334"/>
      <c r="BT148" s="334"/>
      <c r="BU148" s="334"/>
      <c r="BV148" s="334"/>
      <c r="BW148" s="334"/>
      <c r="BX148" s="334"/>
      <c r="BY148" s="334"/>
      <c r="BZ148" s="334"/>
      <c r="CA148" s="334"/>
      <c r="CB148" s="334"/>
      <c r="CC148" s="334"/>
      <c r="CD148" s="334"/>
      <c r="CE148" s="334"/>
      <c r="CF148" s="334"/>
      <c r="CG148" s="334"/>
      <c r="CH148" s="334"/>
      <c r="CI148" s="334"/>
      <c r="CJ148" s="334"/>
      <c r="CK148" s="334"/>
      <c r="CL148" s="334"/>
      <c r="CM148" s="334"/>
      <c r="CN148" s="334"/>
      <c r="CO148" s="334"/>
      <c r="CP148" s="334"/>
      <c r="CQ148" s="334"/>
      <c r="CR148" s="334"/>
      <c r="CS148" s="334"/>
      <c r="CT148" s="334"/>
      <c r="CU148" s="334"/>
      <c r="CV148" s="334"/>
      <c r="CW148" s="334"/>
      <c r="CX148" s="334"/>
      <c r="CY148" s="334"/>
      <c r="CZ148" s="334"/>
      <c r="DA148" s="334"/>
      <c r="DB148" s="334"/>
      <c r="DC148" s="334"/>
      <c r="DD148" s="334"/>
      <c r="DE148" s="334"/>
      <c r="DF148" s="334"/>
      <c r="DG148" s="334"/>
      <c r="DH148" s="334"/>
      <c r="DI148" s="334"/>
      <c r="DJ148" s="334"/>
      <c r="DK148" s="334"/>
      <c r="DL148" s="334"/>
      <c r="DM148" s="334"/>
      <c r="DN148" s="334"/>
      <c r="DO148" s="334"/>
      <c r="DP148" s="334"/>
      <c r="DQ148" s="334"/>
      <c r="DR148" s="334"/>
      <c r="DS148" s="334"/>
      <c r="DT148" s="334"/>
      <c r="DU148" s="334"/>
      <c r="DV148" s="334"/>
      <c r="DW148" s="334"/>
      <c r="DX148" s="334"/>
      <c r="DY148" s="334"/>
      <c r="DZ148" s="334"/>
      <c r="EA148" s="334"/>
      <c r="EB148" s="334"/>
      <c r="EC148" s="334"/>
      <c r="ED148" s="334"/>
      <c r="EE148" s="334"/>
      <c r="EF148" s="334"/>
      <c r="EG148" s="334"/>
      <c r="EH148" s="334"/>
      <c r="EI148" s="334"/>
      <c r="EJ148" s="334"/>
      <c r="EK148" s="334"/>
      <c r="EL148" s="334"/>
      <c r="EM148" s="334"/>
      <c r="EN148" s="334"/>
      <c r="EO148" s="334"/>
      <c r="EP148" s="334"/>
      <c r="EQ148" s="334"/>
      <c r="ER148" s="334"/>
      <c r="ES148" s="334"/>
      <c r="ET148" s="334"/>
      <c r="EU148" s="334"/>
      <c r="EV148" s="334"/>
      <c r="EW148" s="334"/>
      <c r="EX148" s="334"/>
      <c r="EY148" s="334"/>
      <c r="EZ148" s="334"/>
      <c r="FA148" s="334"/>
      <c r="FB148" s="334"/>
      <c r="FC148" s="334"/>
      <c r="FD148" s="334"/>
      <c r="FE148" s="334"/>
      <c r="FF148" s="334"/>
      <c r="FG148" s="334"/>
      <c r="FH148" s="334"/>
      <c r="FI148" s="334"/>
      <c r="FJ148" s="334"/>
      <c r="FK148" s="334"/>
      <c r="FL148" s="334"/>
      <c r="FM148" s="334"/>
      <c r="FN148" s="334"/>
      <c r="FO148" s="334"/>
      <c r="FP148" s="334"/>
      <c r="FQ148" s="334"/>
      <c r="FR148" s="334"/>
      <c r="FS148" s="334"/>
      <c r="FT148" s="334"/>
      <c r="FU148" s="334"/>
      <c r="FV148" s="334"/>
      <c r="FW148" s="334"/>
      <c r="FX148" s="334"/>
      <c r="FY148" s="334"/>
      <c r="FZ148" s="334"/>
      <c r="GA148" s="334"/>
      <c r="GB148" s="334"/>
      <c r="GC148" s="334"/>
      <c r="GD148" s="334"/>
      <c r="GE148" s="334"/>
      <c r="GF148" s="334"/>
      <c r="GG148" s="334"/>
      <c r="GH148" s="334"/>
      <c r="GI148" s="334"/>
      <c r="GJ148" s="334"/>
      <c r="GK148" s="334"/>
      <c r="GL148" s="334"/>
      <c r="GM148" s="334"/>
      <c r="GN148" s="334"/>
      <c r="GO148" s="334"/>
      <c r="GP148" s="334"/>
      <c r="GQ148" s="334"/>
      <c r="GR148" s="334"/>
      <c r="GS148" s="334"/>
      <c r="GT148" s="334"/>
      <c r="GU148" s="334"/>
      <c r="GV148" s="334"/>
      <c r="GW148" s="334"/>
      <c r="GX148" s="334"/>
      <c r="GY148" s="334"/>
      <c r="GZ148" s="334"/>
      <c r="HA148" s="334"/>
      <c r="HB148" s="334"/>
      <c r="HC148" s="334"/>
      <c r="HD148" s="334"/>
      <c r="HE148" s="334"/>
      <c r="HF148" s="334"/>
      <c r="HG148" s="334"/>
      <c r="HH148" s="334"/>
      <c r="HI148" s="334"/>
      <c r="HJ148" s="334"/>
      <c r="HK148" s="334"/>
      <c r="HL148" s="334"/>
      <c r="HM148" s="334"/>
      <c r="HN148" s="334"/>
      <c r="HO148" s="334"/>
      <c r="HP148" s="334"/>
      <c r="HQ148" s="334"/>
      <c r="HR148" s="334"/>
      <c r="HS148" s="334"/>
      <c r="HT148" s="334"/>
      <c r="HU148" s="334"/>
      <c r="HV148" s="334"/>
      <c r="HW148" s="334"/>
      <c r="HX148" s="334"/>
      <c r="HY148" s="334"/>
      <c r="HZ148" s="334"/>
      <c r="IA148" s="334"/>
      <c r="IB148" s="334"/>
      <c r="IC148" s="334"/>
      <c r="ID148" s="334"/>
      <c r="IE148" s="334"/>
      <c r="IF148" s="334"/>
      <c r="IG148" s="334"/>
      <c r="IH148" s="334"/>
      <c r="II148" s="334"/>
      <c r="IJ148" s="334"/>
      <c r="IK148" s="334"/>
      <c r="IL148" s="334"/>
      <c r="IM148" s="334"/>
      <c r="IN148" s="334"/>
      <c r="IO148" s="334"/>
      <c r="IP148" s="334"/>
      <c r="IQ148" s="334"/>
      <c r="IR148" s="334"/>
      <c r="IS148" s="334"/>
      <c r="IT148" s="334"/>
      <c r="IU148" s="334"/>
      <c r="IV148" s="334"/>
      <c r="IW148" s="334"/>
      <c r="IX148" s="334"/>
      <c r="IY148" s="334"/>
      <c r="IZ148" s="334"/>
      <c r="JA148" s="334"/>
      <c r="JB148" s="334"/>
      <c r="JC148" s="334"/>
      <c r="JD148" s="334"/>
    </row>
    <row r="149" spans="2:264" x14ac:dyDescent="0.2">
      <c r="B149" s="334"/>
      <c r="C149" s="334"/>
      <c r="D149" s="334"/>
      <c r="E149" s="334"/>
      <c r="F149" s="334"/>
      <c r="G149" s="334"/>
      <c r="H149" s="334"/>
      <c r="I149" s="334"/>
      <c r="J149" s="334"/>
      <c r="K149" s="334"/>
      <c r="L149" s="334"/>
      <c r="M149" s="334"/>
      <c r="N149" s="334"/>
      <c r="O149" s="334"/>
      <c r="P149" s="334"/>
      <c r="Q149" s="334"/>
      <c r="R149" s="334"/>
      <c r="S149" s="334"/>
      <c r="T149" s="334"/>
      <c r="U149" s="334"/>
      <c r="V149" s="334"/>
      <c r="W149" s="334"/>
      <c r="X149" s="334"/>
      <c r="Y149" s="334"/>
      <c r="Z149" s="334"/>
      <c r="AA149" s="334"/>
      <c r="AB149" s="334"/>
      <c r="AC149" s="334"/>
      <c r="AD149" s="334"/>
      <c r="AE149" s="334"/>
      <c r="AF149" s="334"/>
      <c r="AG149" s="334"/>
      <c r="AH149" s="334"/>
      <c r="AI149" s="334"/>
      <c r="AJ149" s="334"/>
      <c r="AK149" s="334"/>
      <c r="AL149" s="334"/>
      <c r="AM149" s="334"/>
      <c r="AN149" s="334"/>
      <c r="AO149" s="334"/>
      <c r="AP149" s="334"/>
      <c r="AQ149" s="334"/>
      <c r="AR149" s="334"/>
      <c r="AS149" s="334"/>
      <c r="AT149" s="334"/>
      <c r="AU149" s="334"/>
      <c r="AV149" s="334"/>
      <c r="AW149" s="334"/>
      <c r="AX149" s="334"/>
      <c r="AY149" s="334"/>
      <c r="AZ149" s="334"/>
      <c r="BA149" s="334"/>
      <c r="BB149" s="334"/>
      <c r="BC149" s="334"/>
      <c r="BD149" s="334"/>
      <c r="BE149" s="334"/>
      <c r="BF149" s="334"/>
      <c r="BG149" s="334"/>
      <c r="BH149" s="334"/>
      <c r="BI149" s="334"/>
      <c r="BJ149" s="334"/>
      <c r="BK149" s="334"/>
      <c r="BL149" s="334"/>
      <c r="BM149" s="334"/>
      <c r="BN149" s="334"/>
      <c r="BO149" s="334"/>
      <c r="BP149" s="334"/>
      <c r="BQ149" s="334"/>
      <c r="BR149" s="334"/>
      <c r="BS149" s="334"/>
      <c r="BT149" s="334"/>
      <c r="BU149" s="334"/>
      <c r="BV149" s="334"/>
      <c r="BW149" s="334"/>
      <c r="BX149" s="334"/>
      <c r="BY149" s="334"/>
      <c r="BZ149" s="334"/>
      <c r="CA149" s="334"/>
      <c r="CB149" s="334"/>
      <c r="CC149" s="334"/>
      <c r="CD149" s="334"/>
      <c r="CE149" s="334"/>
      <c r="CF149" s="334"/>
      <c r="CG149" s="334"/>
      <c r="CH149" s="334"/>
      <c r="CI149" s="334"/>
      <c r="CJ149" s="334"/>
      <c r="CK149" s="334"/>
      <c r="CL149" s="334"/>
      <c r="CM149" s="334"/>
      <c r="CN149" s="334"/>
      <c r="CO149" s="334"/>
      <c r="CP149" s="334"/>
      <c r="CQ149" s="334"/>
      <c r="CR149" s="334"/>
      <c r="CS149" s="334"/>
      <c r="CT149" s="334"/>
      <c r="CU149" s="334"/>
      <c r="CV149" s="334"/>
      <c r="CW149" s="334"/>
      <c r="CX149" s="334"/>
      <c r="CY149" s="334"/>
      <c r="CZ149" s="334"/>
      <c r="DA149" s="334"/>
      <c r="DB149" s="334"/>
      <c r="DC149" s="334"/>
      <c r="DD149" s="334"/>
      <c r="DE149" s="334"/>
      <c r="DF149" s="334"/>
      <c r="DG149" s="334"/>
      <c r="DH149" s="334"/>
      <c r="DI149" s="334"/>
      <c r="DJ149" s="334"/>
      <c r="DK149" s="334"/>
      <c r="DL149" s="334"/>
      <c r="DM149" s="334"/>
      <c r="DN149" s="334"/>
      <c r="DO149" s="334"/>
      <c r="DP149" s="334"/>
      <c r="DQ149" s="334"/>
      <c r="DR149" s="334"/>
      <c r="DS149" s="334"/>
      <c r="DT149" s="334"/>
      <c r="DU149" s="334"/>
      <c r="DV149" s="334"/>
      <c r="DW149" s="334"/>
      <c r="DX149" s="334"/>
      <c r="DY149" s="334"/>
      <c r="DZ149" s="334"/>
      <c r="EA149" s="334"/>
      <c r="EB149" s="334"/>
      <c r="EC149" s="334"/>
      <c r="ED149" s="334"/>
      <c r="EE149" s="334"/>
      <c r="EF149" s="334"/>
      <c r="EG149" s="334"/>
      <c r="EH149" s="334"/>
      <c r="EI149" s="334"/>
      <c r="EJ149" s="334"/>
      <c r="EK149" s="334"/>
      <c r="EL149" s="334"/>
      <c r="EM149" s="334"/>
      <c r="EN149" s="334"/>
      <c r="EO149" s="334"/>
      <c r="EP149" s="334"/>
      <c r="EQ149" s="334"/>
      <c r="ER149" s="334"/>
      <c r="ES149" s="334"/>
      <c r="ET149" s="334"/>
      <c r="EU149" s="334"/>
      <c r="EV149" s="334"/>
      <c r="EW149" s="334"/>
      <c r="EX149" s="334"/>
      <c r="EY149" s="334"/>
      <c r="EZ149" s="334"/>
      <c r="FA149" s="334"/>
      <c r="FB149" s="334"/>
      <c r="FC149" s="334"/>
      <c r="FD149" s="334"/>
      <c r="FE149" s="334"/>
      <c r="FF149" s="334"/>
      <c r="FG149" s="334"/>
      <c r="FH149" s="334"/>
      <c r="FI149" s="334"/>
      <c r="FJ149" s="334"/>
      <c r="FK149" s="334"/>
      <c r="FL149" s="334"/>
      <c r="FM149" s="334"/>
      <c r="FN149" s="334"/>
      <c r="FO149" s="334"/>
      <c r="FP149" s="334"/>
      <c r="FQ149" s="334"/>
      <c r="FR149" s="334"/>
      <c r="FS149" s="334"/>
      <c r="FT149" s="334"/>
      <c r="FU149" s="334"/>
      <c r="FV149" s="334"/>
      <c r="FW149" s="334"/>
      <c r="FX149" s="334"/>
      <c r="FY149" s="334"/>
      <c r="FZ149" s="334"/>
      <c r="GA149" s="334"/>
      <c r="GB149" s="334"/>
      <c r="GC149" s="334"/>
      <c r="GD149" s="334"/>
      <c r="GE149" s="334"/>
      <c r="GF149" s="334"/>
      <c r="GG149" s="334"/>
      <c r="GH149" s="334"/>
      <c r="GI149" s="334"/>
      <c r="GJ149" s="334"/>
      <c r="GK149" s="334"/>
      <c r="GL149" s="334"/>
      <c r="GM149" s="334"/>
      <c r="GN149" s="334"/>
      <c r="GO149" s="334"/>
      <c r="GP149" s="334"/>
      <c r="GQ149" s="334"/>
      <c r="GR149" s="334"/>
      <c r="GS149" s="334"/>
      <c r="GT149" s="334"/>
      <c r="GU149" s="334"/>
      <c r="GV149" s="334"/>
      <c r="GW149" s="334"/>
      <c r="GX149" s="334"/>
      <c r="GY149" s="334"/>
      <c r="GZ149" s="334"/>
      <c r="HA149" s="334"/>
      <c r="HB149" s="334"/>
      <c r="HC149" s="334"/>
      <c r="HD149" s="334"/>
      <c r="HE149" s="334"/>
      <c r="HF149" s="334"/>
      <c r="HG149" s="334"/>
      <c r="HH149" s="334"/>
      <c r="HI149" s="334"/>
      <c r="HJ149" s="334"/>
      <c r="HK149" s="334"/>
      <c r="HL149" s="334"/>
      <c r="HM149" s="334"/>
      <c r="HN149" s="334"/>
      <c r="HO149" s="334"/>
      <c r="HP149" s="334"/>
      <c r="HQ149" s="334"/>
      <c r="HR149" s="334"/>
      <c r="HS149" s="334"/>
      <c r="HT149" s="334"/>
      <c r="HU149" s="334"/>
      <c r="HV149" s="334"/>
      <c r="HW149" s="334"/>
      <c r="HX149" s="334"/>
      <c r="HY149" s="334"/>
      <c r="HZ149" s="334"/>
      <c r="IA149" s="334"/>
      <c r="IB149" s="334"/>
      <c r="IC149" s="334"/>
      <c r="ID149" s="334"/>
      <c r="IE149" s="334"/>
      <c r="IF149" s="334"/>
      <c r="IG149" s="334"/>
      <c r="IH149" s="334"/>
      <c r="II149" s="334"/>
      <c r="IJ149" s="334"/>
      <c r="IK149" s="334"/>
      <c r="IL149" s="334"/>
      <c r="IM149" s="334"/>
      <c r="IN149" s="334"/>
      <c r="IO149" s="334"/>
      <c r="IP149" s="334"/>
      <c r="IQ149" s="334"/>
      <c r="IR149" s="334"/>
      <c r="IS149" s="334"/>
      <c r="IT149" s="334"/>
      <c r="IU149" s="334"/>
      <c r="IV149" s="334"/>
      <c r="IW149" s="334"/>
      <c r="IX149" s="334"/>
      <c r="IY149" s="334"/>
      <c r="IZ149" s="334"/>
      <c r="JA149" s="334"/>
      <c r="JB149" s="334"/>
      <c r="JC149" s="334"/>
      <c r="JD149" s="334"/>
    </row>
    <row r="150" spans="2:264" x14ac:dyDescent="0.2">
      <c r="B150" s="334"/>
      <c r="C150" s="334"/>
      <c r="D150" s="334"/>
      <c r="E150" s="334"/>
      <c r="F150" s="334"/>
      <c r="G150" s="334"/>
      <c r="H150" s="334"/>
      <c r="I150" s="334"/>
      <c r="J150" s="334"/>
      <c r="K150" s="334"/>
      <c r="L150" s="334"/>
      <c r="M150" s="334"/>
      <c r="N150" s="334"/>
      <c r="O150" s="334"/>
      <c r="P150" s="334"/>
      <c r="Q150" s="334"/>
      <c r="R150" s="334"/>
      <c r="S150" s="334"/>
      <c r="T150" s="334"/>
      <c r="U150" s="334"/>
      <c r="V150" s="334"/>
      <c r="W150" s="334"/>
      <c r="X150" s="334"/>
      <c r="Y150" s="334"/>
      <c r="Z150" s="334"/>
      <c r="AA150" s="334"/>
      <c r="AB150" s="334"/>
      <c r="AC150" s="334"/>
      <c r="AD150" s="334"/>
      <c r="AE150" s="334"/>
      <c r="AF150" s="334"/>
      <c r="AG150" s="334"/>
      <c r="AH150" s="334"/>
      <c r="AI150" s="334"/>
      <c r="AJ150" s="334"/>
      <c r="AK150" s="334"/>
      <c r="AL150" s="334"/>
      <c r="AM150" s="334"/>
      <c r="AN150" s="334"/>
      <c r="AO150" s="334"/>
      <c r="AP150" s="334"/>
      <c r="AQ150" s="334"/>
      <c r="AR150" s="334"/>
      <c r="AS150" s="334"/>
      <c r="AT150" s="334"/>
      <c r="AU150" s="334"/>
      <c r="AV150" s="334"/>
      <c r="AW150" s="334"/>
      <c r="AX150" s="334"/>
      <c r="AY150" s="334"/>
      <c r="AZ150" s="334"/>
      <c r="BA150" s="334"/>
      <c r="BB150" s="334"/>
      <c r="BC150" s="334"/>
      <c r="BD150" s="334"/>
      <c r="BE150" s="334"/>
      <c r="BF150" s="334"/>
      <c r="BG150" s="334"/>
      <c r="BH150" s="334"/>
      <c r="BI150" s="334"/>
      <c r="BJ150" s="334"/>
      <c r="BK150" s="334"/>
      <c r="BL150" s="334"/>
      <c r="BM150" s="334"/>
      <c r="BN150" s="334"/>
      <c r="BO150" s="334"/>
      <c r="BP150" s="334"/>
      <c r="BQ150" s="334"/>
      <c r="BR150" s="334"/>
      <c r="BS150" s="334"/>
      <c r="BT150" s="334"/>
      <c r="BU150" s="334"/>
      <c r="BV150" s="334"/>
      <c r="BW150" s="334"/>
      <c r="BX150" s="334"/>
      <c r="BY150" s="334"/>
      <c r="BZ150" s="334"/>
      <c r="CA150" s="334"/>
      <c r="CB150" s="334"/>
      <c r="CC150" s="334"/>
      <c r="CD150" s="334"/>
      <c r="CE150" s="334"/>
      <c r="CF150" s="334"/>
      <c r="CG150" s="334"/>
      <c r="CH150" s="334"/>
      <c r="CI150" s="334"/>
      <c r="CJ150" s="334"/>
      <c r="CK150" s="334"/>
      <c r="CL150" s="334"/>
      <c r="CM150" s="334"/>
      <c r="CN150" s="334"/>
      <c r="CO150" s="334"/>
      <c r="CP150" s="334"/>
      <c r="CQ150" s="334"/>
      <c r="CR150" s="334"/>
      <c r="CS150" s="334"/>
      <c r="CT150" s="334"/>
      <c r="CU150" s="334"/>
      <c r="CV150" s="334"/>
      <c r="CW150" s="334"/>
      <c r="CX150" s="334"/>
      <c r="CY150" s="334"/>
      <c r="CZ150" s="334"/>
      <c r="DA150" s="334"/>
      <c r="DB150" s="334"/>
      <c r="DC150" s="334"/>
      <c r="DD150" s="334"/>
      <c r="DE150" s="334"/>
      <c r="DF150" s="334"/>
      <c r="DG150" s="334"/>
      <c r="DH150" s="334"/>
      <c r="DI150" s="334"/>
      <c r="DJ150" s="334"/>
      <c r="DK150" s="334"/>
      <c r="DL150" s="334"/>
      <c r="DM150" s="334"/>
      <c r="DN150" s="334"/>
      <c r="DO150" s="334"/>
      <c r="DP150" s="334"/>
      <c r="DQ150" s="334"/>
      <c r="DR150" s="334"/>
      <c r="DS150" s="334"/>
      <c r="DT150" s="334"/>
      <c r="DU150" s="334"/>
      <c r="DV150" s="334"/>
      <c r="DW150" s="334"/>
      <c r="DX150" s="334"/>
      <c r="DY150" s="334"/>
      <c r="DZ150" s="334"/>
      <c r="EA150" s="334"/>
      <c r="EB150" s="334"/>
      <c r="EC150" s="334"/>
      <c r="ED150" s="334"/>
      <c r="EE150" s="334"/>
      <c r="EF150" s="334"/>
      <c r="EG150" s="334"/>
      <c r="EH150" s="334"/>
      <c r="EI150" s="334"/>
      <c r="EJ150" s="334"/>
      <c r="EK150" s="334"/>
      <c r="EL150" s="334"/>
      <c r="EM150" s="334"/>
      <c r="EN150" s="334"/>
      <c r="EO150" s="334"/>
      <c r="EP150" s="334"/>
      <c r="EQ150" s="334"/>
      <c r="ER150" s="334"/>
      <c r="ES150" s="334"/>
      <c r="ET150" s="334"/>
      <c r="EU150" s="334"/>
      <c r="EV150" s="334"/>
      <c r="EW150" s="334"/>
      <c r="EX150" s="334"/>
      <c r="EY150" s="334"/>
      <c r="EZ150" s="334"/>
      <c r="FA150" s="334"/>
      <c r="FB150" s="334"/>
      <c r="FC150" s="334"/>
      <c r="FD150" s="334"/>
      <c r="FE150" s="334"/>
      <c r="FF150" s="334"/>
      <c r="FG150" s="334"/>
      <c r="FH150" s="334"/>
      <c r="FI150" s="334"/>
      <c r="FJ150" s="334"/>
      <c r="FK150" s="334"/>
      <c r="FL150" s="334"/>
      <c r="FM150" s="334"/>
      <c r="FN150" s="334"/>
      <c r="FO150" s="334"/>
      <c r="FP150" s="334"/>
      <c r="FQ150" s="334"/>
      <c r="FR150" s="334"/>
      <c r="FS150" s="334"/>
      <c r="FT150" s="334"/>
      <c r="FU150" s="334"/>
      <c r="FV150" s="334"/>
      <c r="FW150" s="334"/>
      <c r="FX150" s="334"/>
      <c r="FY150" s="334"/>
      <c r="FZ150" s="334"/>
      <c r="GA150" s="334"/>
      <c r="GB150" s="334"/>
      <c r="GC150" s="334"/>
      <c r="GD150" s="334"/>
      <c r="GE150" s="334"/>
      <c r="GF150" s="334"/>
      <c r="GG150" s="334"/>
      <c r="GH150" s="334"/>
      <c r="GI150" s="334"/>
      <c r="GJ150" s="334"/>
      <c r="GK150" s="334"/>
      <c r="GL150" s="334"/>
      <c r="GM150" s="334"/>
      <c r="GN150" s="334"/>
      <c r="GO150" s="334"/>
      <c r="GP150" s="334"/>
      <c r="GQ150" s="334"/>
      <c r="GR150" s="334"/>
      <c r="GS150" s="334"/>
      <c r="GT150" s="334"/>
      <c r="GU150" s="334"/>
      <c r="GV150" s="334"/>
      <c r="GW150" s="334"/>
      <c r="GX150" s="334"/>
      <c r="GY150" s="334"/>
      <c r="GZ150" s="334"/>
      <c r="HA150" s="334"/>
      <c r="HB150" s="334"/>
      <c r="HC150" s="334"/>
      <c r="HD150" s="334"/>
      <c r="HE150" s="334"/>
      <c r="HF150" s="334"/>
      <c r="HG150" s="334"/>
      <c r="HH150" s="334"/>
      <c r="HI150" s="334"/>
      <c r="HJ150" s="334"/>
      <c r="HK150" s="334"/>
      <c r="HL150" s="334"/>
      <c r="HM150" s="334"/>
      <c r="HN150" s="334"/>
      <c r="HO150" s="334"/>
      <c r="HP150" s="334"/>
      <c r="HQ150" s="334"/>
      <c r="HR150" s="334"/>
      <c r="HS150" s="334"/>
      <c r="HT150" s="334"/>
      <c r="HU150" s="334"/>
      <c r="HV150" s="334"/>
      <c r="HW150" s="334"/>
      <c r="HX150" s="334"/>
      <c r="HY150" s="334"/>
      <c r="HZ150" s="334"/>
      <c r="IA150" s="334"/>
      <c r="IB150" s="334"/>
      <c r="IC150" s="334"/>
      <c r="ID150" s="334"/>
      <c r="IE150" s="334"/>
      <c r="IF150" s="334"/>
      <c r="IG150" s="334"/>
      <c r="IH150" s="334"/>
      <c r="II150" s="334"/>
      <c r="IJ150" s="334"/>
      <c r="IK150" s="334"/>
      <c r="IL150" s="334"/>
      <c r="IM150" s="334"/>
      <c r="IN150" s="334"/>
      <c r="IO150" s="334"/>
      <c r="IP150" s="334"/>
      <c r="IQ150" s="334"/>
      <c r="IR150" s="334"/>
      <c r="IS150" s="334"/>
      <c r="IT150" s="334"/>
      <c r="IU150" s="334"/>
      <c r="IV150" s="334"/>
      <c r="IW150" s="334"/>
      <c r="IX150" s="334"/>
      <c r="IY150" s="334"/>
      <c r="IZ150" s="334"/>
      <c r="JA150" s="334"/>
      <c r="JB150" s="334"/>
      <c r="JC150" s="334"/>
      <c r="JD150" s="334"/>
    </row>
    <row r="151" spans="2:264" x14ac:dyDescent="0.2">
      <c r="B151" s="334"/>
      <c r="C151" s="334"/>
      <c r="D151" s="334"/>
      <c r="E151" s="334"/>
      <c r="F151" s="334"/>
      <c r="G151" s="334"/>
      <c r="H151" s="334"/>
      <c r="I151" s="334"/>
      <c r="J151" s="334"/>
      <c r="K151" s="334"/>
      <c r="L151" s="334"/>
      <c r="M151" s="334"/>
      <c r="N151" s="334"/>
      <c r="O151" s="334"/>
      <c r="P151" s="334"/>
      <c r="Q151" s="334"/>
      <c r="R151" s="334"/>
      <c r="S151" s="334"/>
      <c r="T151" s="334"/>
      <c r="U151" s="334"/>
      <c r="V151" s="334"/>
      <c r="W151" s="334"/>
      <c r="X151" s="334"/>
      <c r="Y151" s="334"/>
      <c r="Z151" s="334"/>
      <c r="AA151" s="334"/>
      <c r="AB151" s="334"/>
      <c r="AC151" s="334"/>
      <c r="AD151" s="334"/>
      <c r="AE151" s="334"/>
      <c r="AF151" s="334"/>
      <c r="AG151" s="334"/>
      <c r="AH151" s="334"/>
      <c r="AI151" s="334"/>
      <c r="AJ151" s="334"/>
      <c r="AK151" s="334"/>
      <c r="AL151" s="334"/>
      <c r="AM151" s="334"/>
      <c r="AN151" s="334"/>
      <c r="AO151" s="334"/>
      <c r="AP151" s="334"/>
      <c r="AQ151" s="334"/>
      <c r="AR151" s="334"/>
      <c r="AS151" s="334"/>
      <c r="AT151" s="334"/>
      <c r="AU151" s="334"/>
      <c r="AV151" s="334"/>
      <c r="AW151" s="334"/>
      <c r="AX151" s="334"/>
      <c r="AY151" s="334"/>
      <c r="AZ151" s="334"/>
      <c r="BA151" s="334"/>
      <c r="BB151" s="334"/>
      <c r="BC151" s="334"/>
      <c r="BD151" s="334"/>
      <c r="BE151" s="334"/>
      <c r="BF151" s="334"/>
      <c r="BG151" s="334"/>
      <c r="BH151" s="334"/>
      <c r="BI151" s="334"/>
      <c r="BJ151" s="334"/>
      <c r="BK151" s="334"/>
      <c r="BL151" s="334"/>
      <c r="BM151" s="334"/>
      <c r="BN151" s="334"/>
      <c r="BO151" s="334"/>
      <c r="BP151" s="334"/>
      <c r="BQ151" s="334"/>
      <c r="BR151" s="334"/>
      <c r="BS151" s="334"/>
      <c r="BT151" s="334"/>
      <c r="BU151" s="334"/>
      <c r="BV151" s="334"/>
      <c r="BW151" s="334"/>
      <c r="BX151" s="334"/>
      <c r="BY151" s="334"/>
      <c r="BZ151" s="334"/>
      <c r="CA151" s="334"/>
      <c r="CB151" s="334"/>
      <c r="CC151" s="334"/>
      <c r="CD151" s="334"/>
      <c r="CE151" s="334"/>
      <c r="CF151" s="334"/>
      <c r="CG151" s="334"/>
      <c r="CH151" s="334"/>
      <c r="CI151" s="334"/>
      <c r="CJ151" s="334"/>
      <c r="CK151" s="334"/>
      <c r="CL151" s="334"/>
      <c r="CM151" s="334"/>
      <c r="CN151" s="334"/>
      <c r="CO151" s="334"/>
      <c r="CP151" s="334"/>
      <c r="CQ151" s="334"/>
      <c r="CR151" s="334"/>
      <c r="CS151" s="334"/>
      <c r="CT151" s="334"/>
      <c r="CU151" s="334"/>
      <c r="CV151" s="334"/>
      <c r="CW151" s="334"/>
      <c r="CX151" s="334"/>
      <c r="CY151" s="334"/>
      <c r="CZ151" s="334"/>
      <c r="DA151" s="334"/>
      <c r="DB151" s="334"/>
      <c r="DC151" s="334"/>
      <c r="DD151" s="334"/>
      <c r="DE151" s="334"/>
      <c r="DF151" s="334"/>
      <c r="DG151" s="334"/>
      <c r="DH151" s="334"/>
      <c r="DI151" s="334"/>
      <c r="DJ151" s="334"/>
      <c r="DK151" s="334"/>
      <c r="DL151" s="334"/>
      <c r="DM151" s="334"/>
      <c r="DN151" s="334"/>
      <c r="DO151" s="334"/>
      <c r="DP151" s="334"/>
      <c r="DQ151" s="334"/>
      <c r="DR151" s="334"/>
      <c r="DS151" s="334"/>
      <c r="DT151" s="334"/>
      <c r="DU151" s="334"/>
      <c r="DV151" s="334"/>
      <c r="DW151" s="334"/>
      <c r="DX151" s="334"/>
      <c r="DY151" s="334"/>
      <c r="DZ151" s="334"/>
      <c r="EA151" s="334"/>
      <c r="EB151" s="334"/>
      <c r="EC151" s="334"/>
      <c r="ED151" s="334"/>
      <c r="EE151" s="334"/>
      <c r="EF151" s="334"/>
      <c r="EG151" s="334"/>
      <c r="EH151" s="334"/>
      <c r="EI151" s="334"/>
      <c r="EJ151" s="334"/>
      <c r="EK151" s="334"/>
      <c r="EL151" s="334"/>
      <c r="EM151" s="334"/>
      <c r="EN151" s="334"/>
      <c r="EO151" s="334"/>
      <c r="EP151" s="334"/>
      <c r="EQ151" s="334"/>
      <c r="ER151" s="334"/>
      <c r="ES151" s="334"/>
      <c r="ET151" s="334"/>
      <c r="EU151" s="334"/>
      <c r="EV151" s="334"/>
      <c r="EW151" s="334"/>
      <c r="EX151" s="334"/>
      <c r="EY151" s="334"/>
      <c r="EZ151" s="334"/>
      <c r="FA151" s="334"/>
      <c r="FB151" s="334"/>
      <c r="FC151" s="334"/>
      <c r="FD151" s="334"/>
      <c r="FE151" s="334"/>
      <c r="FF151" s="334"/>
      <c r="FG151" s="334"/>
      <c r="FH151" s="334"/>
      <c r="FI151" s="334"/>
      <c r="FJ151" s="334"/>
      <c r="FK151" s="334"/>
      <c r="FL151" s="334"/>
      <c r="FM151" s="334"/>
      <c r="FN151" s="334"/>
      <c r="FO151" s="334"/>
      <c r="FP151" s="334"/>
      <c r="FQ151" s="334"/>
      <c r="FR151" s="334"/>
      <c r="FS151" s="334"/>
      <c r="FT151" s="334"/>
      <c r="FU151" s="334"/>
      <c r="FV151" s="334"/>
      <c r="FW151" s="334"/>
      <c r="FX151" s="334"/>
      <c r="FY151" s="334"/>
      <c r="FZ151" s="334"/>
      <c r="GA151" s="334"/>
      <c r="GB151" s="334"/>
      <c r="GC151" s="334"/>
      <c r="GD151" s="334"/>
      <c r="GE151" s="334"/>
      <c r="GF151" s="334"/>
      <c r="GG151" s="334"/>
      <c r="GH151" s="334"/>
      <c r="GI151" s="334"/>
      <c r="GJ151" s="334"/>
      <c r="GK151" s="334"/>
      <c r="GL151" s="334"/>
      <c r="GM151" s="334"/>
      <c r="GN151" s="334"/>
      <c r="GO151" s="334"/>
      <c r="GP151" s="334"/>
      <c r="GQ151" s="334"/>
      <c r="GR151" s="334"/>
      <c r="GS151" s="334"/>
      <c r="GT151" s="334"/>
      <c r="GU151" s="334"/>
      <c r="GV151" s="334"/>
      <c r="GW151" s="334"/>
      <c r="GX151" s="334"/>
      <c r="GY151" s="334"/>
      <c r="GZ151" s="334"/>
      <c r="HA151" s="334"/>
      <c r="HB151" s="334"/>
      <c r="HC151" s="334"/>
      <c r="HD151" s="334"/>
      <c r="HE151" s="334"/>
      <c r="HF151" s="334"/>
      <c r="HG151" s="334"/>
      <c r="HH151" s="334"/>
      <c r="HI151" s="334"/>
      <c r="HJ151" s="334"/>
      <c r="HK151" s="334"/>
      <c r="HL151" s="334"/>
      <c r="HM151" s="334"/>
      <c r="HN151" s="334"/>
      <c r="HO151" s="334"/>
      <c r="HP151" s="334"/>
      <c r="HQ151" s="334"/>
      <c r="HR151" s="334"/>
      <c r="HS151" s="334"/>
      <c r="HT151" s="334"/>
      <c r="HU151" s="334"/>
      <c r="HV151" s="334"/>
      <c r="HW151" s="334"/>
      <c r="HX151" s="334"/>
      <c r="HY151" s="334"/>
      <c r="HZ151" s="334"/>
      <c r="IA151" s="334"/>
      <c r="IB151" s="334"/>
      <c r="IC151" s="334"/>
      <c r="ID151" s="334"/>
      <c r="IE151" s="334"/>
      <c r="IF151" s="334"/>
      <c r="IG151" s="334"/>
      <c r="IH151" s="334"/>
      <c r="II151" s="334"/>
      <c r="IJ151" s="334"/>
      <c r="IK151" s="334"/>
      <c r="IL151" s="334"/>
      <c r="IM151" s="334"/>
      <c r="IN151" s="334"/>
      <c r="IO151" s="334"/>
      <c r="IP151" s="334"/>
      <c r="IQ151" s="334"/>
      <c r="IR151" s="334"/>
      <c r="IS151" s="334"/>
      <c r="IT151" s="334"/>
      <c r="IU151" s="334"/>
      <c r="IV151" s="334"/>
      <c r="IW151" s="334"/>
      <c r="IX151" s="334"/>
      <c r="IY151" s="334"/>
      <c r="IZ151" s="334"/>
      <c r="JA151" s="334"/>
      <c r="JB151" s="334"/>
      <c r="JC151" s="334"/>
      <c r="JD151" s="334"/>
    </row>
    <row r="152" spans="2:264" x14ac:dyDescent="0.2">
      <c r="B152" s="334"/>
      <c r="C152" s="334"/>
      <c r="D152" s="334"/>
      <c r="E152" s="334"/>
      <c r="F152" s="334"/>
      <c r="G152" s="334"/>
      <c r="H152" s="334"/>
      <c r="I152" s="334"/>
      <c r="J152" s="334"/>
      <c r="K152" s="334"/>
      <c r="L152" s="334"/>
      <c r="M152" s="334"/>
      <c r="N152" s="334"/>
      <c r="O152" s="334"/>
      <c r="P152" s="334"/>
      <c r="Q152" s="334"/>
      <c r="R152" s="334"/>
      <c r="S152" s="334"/>
      <c r="T152" s="334"/>
      <c r="U152" s="334"/>
      <c r="V152" s="334"/>
      <c r="W152" s="334"/>
      <c r="X152" s="334"/>
      <c r="Y152" s="334"/>
      <c r="Z152" s="334"/>
      <c r="AA152" s="334"/>
      <c r="AB152" s="334"/>
      <c r="AC152" s="334"/>
      <c r="AD152" s="334"/>
      <c r="AE152" s="334"/>
      <c r="AF152" s="334"/>
      <c r="AG152" s="334"/>
      <c r="AH152" s="334"/>
      <c r="AI152" s="334"/>
      <c r="AJ152" s="334"/>
      <c r="AK152" s="334"/>
      <c r="AL152" s="334"/>
      <c r="AM152" s="334"/>
      <c r="AN152" s="334"/>
      <c r="AO152" s="334"/>
      <c r="AP152" s="334"/>
      <c r="AQ152" s="334"/>
      <c r="AR152" s="334"/>
      <c r="AS152" s="334"/>
      <c r="AT152" s="334"/>
      <c r="AU152" s="334"/>
      <c r="AV152" s="334"/>
      <c r="AW152" s="334"/>
      <c r="AX152" s="334"/>
      <c r="AY152" s="334"/>
      <c r="AZ152" s="334"/>
      <c r="BA152" s="334"/>
      <c r="BB152" s="334"/>
      <c r="BC152" s="334"/>
      <c r="BD152" s="334"/>
      <c r="BE152" s="334"/>
      <c r="BF152" s="334"/>
      <c r="BG152" s="334"/>
      <c r="BH152" s="334"/>
      <c r="BI152" s="334"/>
      <c r="BJ152" s="334"/>
      <c r="BK152" s="334"/>
      <c r="BL152" s="334"/>
      <c r="BM152" s="334"/>
      <c r="BN152" s="334"/>
      <c r="BO152" s="334"/>
      <c r="BP152" s="334"/>
      <c r="BQ152" s="334"/>
      <c r="BR152" s="334"/>
      <c r="BS152" s="334"/>
      <c r="BT152" s="334"/>
      <c r="BU152" s="334"/>
      <c r="BV152" s="334"/>
      <c r="BW152" s="334"/>
      <c r="BX152" s="334"/>
      <c r="BY152" s="334"/>
      <c r="BZ152" s="334"/>
      <c r="CA152" s="334"/>
      <c r="CB152" s="334"/>
      <c r="CC152" s="334"/>
      <c r="CD152" s="334"/>
      <c r="CE152" s="334"/>
      <c r="CF152" s="334"/>
      <c r="CG152" s="334"/>
      <c r="CH152" s="334"/>
      <c r="CI152" s="334"/>
      <c r="CJ152" s="334"/>
      <c r="CK152" s="334"/>
      <c r="CL152" s="334"/>
      <c r="CM152" s="334"/>
      <c r="CN152" s="334"/>
      <c r="CO152" s="334"/>
      <c r="CP152" s="334"/>
      <c r="CQ152" s="334"/>
      <c r="CR152" s="334"/>
      <c r="CS152" s="334"/>
      <c r="CT152" s="334"/>
      <c r="CU152" s="334"/>
      <c r="CV152" s="334"/>
      <c r="CW152" s="334"/>
      <c r="CX152" s="334"/>
      <c r="CY152" s="334"/>
      <c r="CZ152" s="334"/>
      <c r="DA152" s="334"/>
      <c r="DB152" s="334"/>
      <c r="DC152" s="334"/>
      <c r="DD152" s="334"/>
      <c r="DE152" s="334"/>
      <c r="DF152" s="334"/>
      <c r="DG152" s="334"/>
      <c r="DH152" s="334"/>
      <c r="DI152" s="334"/>
      <c r="DJ152" s="334"/>
      <c r="DK152" s="334"/>
      <c r="DL152" s="334"/>
      <c r="DM152" s="334"/>
      <c r="DN152" s="334"/>
      <c r="DO152" s="334"/>
      <c r="DP152" s="334"/>
      <c r="DQ152" s="334"/>
      <c r="DR152" s="334"/>
      <c r="DS152" s="334"/>
      <c r="DT152" s="334"/>
      <c r="DU152" s="334"/>
      <c r="DV152" s="334"/>
      <c r="DW152" s="334"/>
      <c r="DX152" s="334"/>
      <c r="DY152" s="334"/>
      <c r="DZ152" s="334"/>
      <c r="EA152" s="334"/>
      <c r="EB152" s="334"/>
      <c r="EC152" s="334"/>
      <c r="ED152" s="334"/>
      <c r="EE152" s="334"/>
      <c r="EF152" s="334"/>
      <c r="EG152" s="334"/>
      <c r="EH152" s="334"/>
      <c r="EI152" s="334"/>
      <c r="EJ152" s="334"/>
      <c r="EK152" s="334"/>
      <c r="EL152" s="334"/>
      <c r="EM152" s="334"/>
      <c r="EN152" s="334"/>
      <c r="EO152" s="334"/>
      <c r="EP152" s="334"/>
      <c r="EQ152" s="334"/>
      <c r="ER152" s="334"/>
      <c r="ES152" s="334"/>
      <c r="ET152" s="334"/>
      <c r="EU152" s="334"/>
      <c r="EV152" s="334"/>
      <c r="EW152" s="334"/>
      <c r="EX152" s="334"/>
      <c r="EY152" s="334"/>
      <c r="EZ152" s="334"/>
      <c r="FA152" s="334"/>
      <c r="FB152" s="334"/>
      <c r="FC152" s="334"/>
      <c r="FD152" s="334"/>
      <c r="FE152" s="334"/>
      <c r="FF152" s="334"/>
      <c r="FG152" s="334"/>
      <c r="FH152" s="334"/>
      <c r="FI152" s="334"/>
      <c r="FJ152" s="334"/>
      <c r="FK152" s="334"/>
      <c r="FL152" s="334"/>
      <c r="FM152" s="334"/>
      <c r="FN152" s="334"/>
      <c r="FO152" s="334"/>
      <c r="FP152" s="334"/>
      <c r="FQ152" s="334"/>
      <c r="FR152" s="334"/>
      <c r="FS152" s="334"/>
      <c r="FT152" s="334"/>
      <c r="FU152" s="334"/>
      <c r="FV152" s="334"/>
      <c r="FW152" s="334"/>
      <c r="FX152" s="334"/>
      <c r="FY152" s="334"/>
      <c r="FZ152" s="334"/>
      <c r="GA152" s="334"/>
      <c r="GB152" s="334"/>
      <c r="GC152" s="334"/>
      <c r="GD152" s="334"/>
      <c r="GE152" s="334"/>
      <c r="GF152" s="334"/>
      <c r="GG152" s="334"/>
      <c r="GH152" s="334"/>
      <c r="GI152" s="334"/>
      <c r="GJ152" s="334"/>
      <c r="GK152" s="334"/>
      <c r="GL152" s="334"/>
      <c r="GM152" s="334"/>
      <c r="GN152" s="334"/>
      <c r="GO152" s="334"/>
      <c r="GP152" s="334"/>
      <c r="GQ152" s="334"/>
      <c r="GR152" s="334"/>
      <c r="GS152" s="334"/>
      <c r="GT152" s="334"/>
      <c r="GU152" s="334"/>
      <c r="GV152" s="334"/>
      <c r="GW152" s="334"/>
      <c r="GX152" s="334"/>
      <c r="GY152" s="334"/>
      <c r="GZ152" s="334"/>
      <c r="HA152" s="334"/>
      <c r="HB152" s="334"/>
      <c r="HC152" s="334"/>
      <c r="HD152" s="334"/>
      <c r="HE152" s="334"/>
      <c r="HF152" s="334"/>
      <c r="HG152" s="334"/>
      <c r="HH152" s="334"/>
      <c r="HI152" s="334"/>
      <c r="HJ152" s="334"/>
      <c r="HK152" s="334"/>
      <c r="HL152" s="334"/>
      <c r="HM152" s="334"/>
      <c r="HN152" s="334"/>
      <c r="HO152" s="334"/>
      <c r="HP152" s="334"/>
      <c r="HQ152" s="334"/>
      <c r="HR152" s="334"/>
      <c r="HS152" s="334"/>
      <c r="HT152" s="334"/>
      <c r="HU152" s="334"/>
      <c r="HV152" s="334"/>
      <c r="HW152" s="334"/>
      <c r="HX152" s="334"/>
      <c r="HY152" s="334"/>
      <c r="HZ152" s="334"/>
      <c r="IA152" s="334"/>
      <c r="IB152" s="334"/>
      <c r="IC152" s="334"/>
      <c r="ID152" s="334"/>
      <c r="IE152" s="334"/>
      <c r="IF152" s="334"/>
      <c r="IG152" s="334"/>
      <c r="IH152" s="334"/>
      <c r="II152" s="334"/>
      <c r="IJ152" s="334"/>
      <c r="IK152" s="334"/>
      <c r="IL152" s="334"/>
      <c r="IM152" s="334"/>
      <c r="IN152" s="334"/>
      <c r="IO152" s="334"/>
      <c r="IP152" s="334"/>
      <c r="IQ152" s="334"/>
      <c r="IR152" s="334"/>
      <c r="IS152" s="334"/>
      <c r="IT152" s="334"/>
      <c r="IU152" s="334"/>
      <c r="IV152" s="334"/>
      <c r="IW152" s="334"/>
      <c r="IX152" s="334"/>
      <c r="IY152" s="334"/>
      <c r="IZ152" s="334"/>
      <c r="JA152" s="334"/>
      <c r="JB152" s="334"/>
      <c r="JC152" s="334"/>
      <c r="JD152" s="334"/>
    </row>
    <row r="153" spans="2:264" x14ac:dyDescent="0.2">
      <c r="B153" s="334"/>
      <c r="C153" s="334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4"/>
      <c r="T153" s="334"/>
      <c r="U153" s="334"/>
      <c r="V153" s="334"/>
      <c r="W153" s="334"/>
      <c r="X153" s="334"/>
      <c r="Y153" s="334"/>
      <c r="Z153" s="334"/>
      <c r="AA153" s="334"/>
      <c r="AB153" s="334"/>
      <c r="AC153" s="334"/>
      <c r="AD153" s="334"/>
      <c r="AE153" s="334"/>
      <c r="AF153" s="334"/>
      <c r="AG153" s="334"/>
      <c r="AH153" s="334"/>
      <c r="AI153" s="334"/>
      <c r="AJ153" s="334"/>
      <c r="AK153" s="334"/>
      <c r="AL153" s="334"/>
      <c r="AM153" s="334"/>
      <c r="AN153" s="334"/>
      <c r="AO153" s="334"/>
      <c r="AP153" s="334"/>
      <c r="AQ153" s="334"/>
      <c r="AR153" s="334"/>
      <c r="AS153" s="334"/>
      <c r="AT153" s="334"/>
      <c r="AU153" s="334"/>
      <c r="AV153" s="334"/>
      <c r="AW153" s="334"/>
      <c r="AX153" s="334"/>
      <c r="AY153" s="334"/>
      <c r="AZ153" s="334"/>
      <c r="BA153" s="334"/>
      <c r="BB153" s="334"/>
      <c r="BC153" s="334"/>
      <c r="BD153" s="334"/>
      <c r="BE153" s="334"/>
      <c r="BF153" s="334"/>
      <c r="BG153" s="334"/>
      <c r="BH153" s="334"/>
      <c r="BI153" s="334"/>
      <c r="BJ153" s="334"/>
      <c r="BK153" s="334"/>
      <c r="BL153" s="334"/>
      <c r="BM153" s="334"/>
      <c r="BN153" s="334"/>
      <c r="BO153" s="334"/>
      <c r="BP153" s="334"/>
      <c r="BQ153" s="334"/>
      <c r="BR153" s="334"/>
      <c r="BS153" s="334"/>
      <c r="BT153" s="334"/>
      <c r="BU153" s="334"/>
      <c r="BV153" s="334"/>
      <c r="BW153" s="334"/>
      <c r="BX153" s="334"/>
      <c r="BY153" s="334"/>
      <c r="BZ153" s="334"/>
      <c r="CA153" s="334"/>
      <c r="CB153" s="334"/>
      <c r="CC153" s="334"/>
      <c r="CD153" s="334"/>
      <c r="CE153" s="334"/>
      <c r="CF153" s="334"/>
      <c r="CG153" s="334"/>
      <c r="CH153" s="334"/>
      <c r="CI153" s="334"/>
      <c r="CJ153" s="334"/>
      <c r="CK153" s="334"/>
      <c r="CL153" s="334"/>
      <c r="CM153" s="334"/>
      <c r="CN153" s="334"/>
      <c r="CO153" s="334"/>
      <c r="CP153" s="334"/>
      <c r="CQ153" s="334"/>
      <c r="CR153" s="334"/>
      <c r="CS153" s="334"/>
      <c r="CT153" s="334"/>
      <c r="CU153" s="334"/>
      <c r="CV153" s="334"/>
      <c r="CW153" s="334"/>
      <c r="CX153" s="334"/>
      <c r="CY153" s="334"/>
      <c r="CZ153" s="334"/>
      <c r="DA153" s="334"/>
      <c r="DB153" s="334"/>
      <c r="DC153" s="334"/>
      <c r="DD153" s="334"/>
      <c r="DE153" s="334"/>
      <c r="DF153" s="334"/>
      <c r="DG153" s="334"/>
      <c r="DH153" s="334"/>
      <c r="DI153" s="334"/>
      <c r="DJ153" s="334"/>
      <c r="DK153" s="334"/>
      <c r="DL153" s="334"/>
      <c r="DM153" s="334"/>
      <c r="DN153" s="334"/>
      <c r="DO153" s="334"/>
      <c r="DP153" s="334"/>
      <c r="DQ153" s="334"/>
      <c r="DR153" s="334"/>
      <c r="DS153" s="334"/>
      <c r="DT153" s="334"/>
      <c r="DU153" s="334"/>
      <c r="DV153" s="334"/>
      <c r="DW153" s="334"/>
      <c r="DX153" s="334"/>
      <c r="DY153" s="334"/>
      <c r="DZ153" s="334"/>
      <c r="EA153" s="334"/>
      <c r="EB153" s="334"/>
      <c r="EC153" s="334"/>
      <c r="ED153" s="334"/>
      <c r="EE153" s="334"/>
      <c r="EF153" s="334"/>
      <c r="EG153" s="334"/>
      <c r="EH153" s="334"/>
      <c r="EI153" s="334"/>
      <c r="EJ153" s="334"/>
      <c r="EK153" s="334"/>
      <c r="EL153" s="334"/>
      <c r="EM153" s="334"/>
      <c r="EN153" s="334"/>
      <c r="EO153" s="334"/>
      <c r="EP153" s="334"/>
      <c r="EQ153" s="334"/>
      <c r="ER153" s="334"/>
      <c r="ES153" s="334"/>
      <c r="ET153" s="334"/>
      <c r="EU153" s="334"/>
      <c r="EV153" s="334"/>
      <c r="EW153" s="334"/>
      <c r="EX153" s="334"/>
      <c r="EY153" s="334"/>
      <c r="EZ153" s="334"/>
      <c r="FA153" s="334"/>
      <c r="FB153" s="334"/>
      <c r="FC153" s="334"/>
      <c r="FD153" s="334"/>
      <c r="FE153" s="334"/>
      <c r="FF153" s="334"/>
      <c r="FG153" s="334"/>
      <c r="FH153" s="334"/>
      <c r="FI153" s="334"/>
      <c r="FJ153" s="334"/>
      <c r="FK153" s="334"/>
      <c r="FL153" s="334"/>
      <c r="FM153" s="334"/>
      <c r="FN153" s="334"/>
      <c r="FO153" s="334"/>
      <c r="FP153" s="334"/>
      <c r="FQ153" s="334"/>
      <c r="FR153" s="334"/>
      <c r="FS153" s="334"/>
      <c r="FT153" s="334"/>
      <c r="FU153" s="334"/>
      <c r="FV153" s="334"/>
      <c r="FW153" s="334"/>
      <c r="FX153" s="334"/>
      <c r="FY153" s="334"/>
      <c r="FZ153" s="334"/>
      <c r="GA153" s="334"/>
      <c r="GB153" s="334"/>
      <c r="GC153" s="334"/>
      <c r="GD153" s="334"/>
      <c r="GE153" s="334"/>
      <c r="GF153" s="334"/>
      <c r="GG153" s="334"/>
      <c r="GH153" s="334"/>
      <c r="GI153" s="334"/>
      <c r="GJ153" s="334"/>
      <c r="GK153" s="334"/>
      <c r="GL153" s="334"/>
      <c r="GM153" s="334"/>
      <c r="GN153" s="334"/>
      <c r="GO153" s="334"/>
      <c r="GP153" s="334"/>
      <c r="GQ153" s="334"/>
      <c r="GR153" s="334"/>
      <c r="GS153" s="334"/>
      <c r="GT153" s="334"/>
      <c r="GU153" s="334"/>
      <c r="GV153" s="334"/>
      <c r="GW153" s="334"/>
      <c r="GX153" s="334"/>
      <c r="GY153" s="334"/>
      <c r="GZ153" s="334"/>
      <c r="HA153" s="334"/>
      <c r="HB153" s="334"/>
      <c r="HC153" s="334"/>
      <c r="HD153" s="334"/>
      <c r="HE153" s="334"/>
      <c r="HF153" s="334"/>
      <c r="HG153" s="334"/>
      <c r="HH153" s="334"/>
      <c r="HI153" s="334"/>
      <c r="HJ153" s="334"/>
      <c r="HK153" s="334"/>
      <c r="HL153" s="334"/>
      <c r="HM153" s="334"/>
      <c r="HN153" s="334"/>
      <c r="HO153" s="334"/>
      <c r="HP153" s="334"/>
      <c r="HQ153" s="334"/>
      <c r="HR153" s="334"/>
      <c r="HS153" s="334"/>
      <c r="HT153" s="334"/>
      <c r="HU153" s="334"/>
      <c r="HV153" s="334"/>
      <c r="HW153" s="334"/>
      <c r="HX153" s="334"/>
      <c r="HY153" s="334"/>
      <c r="HZ153" s="334"/>
      <c r="IA153" s="334"/>
      <c r="IB153" s="334"/>
      <c r="IC153" s="334"/>
      <c r="ID153" s="334"/>
      <c r="IE153" s="334"/>
      <c r="IF153" s="334"/>
      <c r="IG153" s="334"/>
      <c r="IH153" s="334"/>
      <c r="II153" s="334"/>
      <c r="IJ153" s="334"/>
      <c r="IK153" s="334"/>
      <c r="IL153" s="334"/>
      <c r="IM153" s="334"/>
      <c r="IN153" s="334"/>
      <c r="IO153" s="334"/>
      <c r="IP153" s="334"/>
      <c r="IQ153" s="334"/>
      <c r="IR153" s="334"/>
      <c r="IS153" s="334"/>
      <c r="IT153" s="334"/>
      <c r="IU153" s="334"/>
      <c r="IV153" s="334"/>
      <c r="IW153" s="334"/>
      <c r="IX153" s="334"/>
      <c r="IY153" s="334"/>
      <c r="IZ153" s="334"/>
      <c r="JA153" s="334"/>
      <c r="JB153" s="334"/>
      <c r="JC153" s="334"/>
      <c r="JD153" s="334"/>
    </row>
    <row r="154" spans="2:264" x14ac:dyDescent="0.2">
      <c r="B154" s="334"/>
      <c r="C154" s="334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4"/>
      <c r="T154" s="334"/>
      <c r="U154" s="334"/>
      <c r="V154" s="334"/>
      <c r="W154" s="334"/>
      <c r="X154" s="334"/>
      <c r="Y154" s="334"/>
      <c r="Z154" s="334"/>
      <c r="AA154" s="334"/>
      <c r="AB154" s="334"/>
      <c r="AC154" s="334"/>
      <c r="AD154" s="334"/>
      <c r="AE154" s="334"/>
      <c r="AF154" s="334"/>
      <c r="AG154" s="334"/>
      <c r="AH154" s="334"/>
      <c r="AI154" s="334"/>
      <c r="AJ154" s="334"/>
      <c r="AK154" s="334"/>
      <c r="AL154" s="334"/>
      <c r="AM154" s="334"/>
      <c r="AN154" s="334"/>
      <c r="AO154" s="334"/>
      <c r="AP154" s="334"/>
      <c r="AQ154" s="334"/>
      <c r="AR154" s="334"/>
      <c r="AS154" s="334"/>
      <c r="AT154" s="334"/>
      <c r="AU154" s="334"/>
      <c r="AV154" s="334"/>
      <c r="AW154" s="334"/>
      <c r="AX154" s="334"/>
      <c r="AY154" s="334"/>
      <c r="AZ154" s="334"/>
      <c r="BA154" s="334"/>
      <c r="BB154" s="334"/>
      <c r="BC154" s="334"/>
      <c r="BD154" s="334"/>
      <c r="BE154" s="334"/>
      <c r="BF154" s="334"/>
      <c r="BG154" s="334"/>
      <c r="BH154" s="334"/>
      <c r="BI154" s="334"/>
      <c r="BJ154" s="334"/>
      <c r="BK154" s="334"/>
      <c r="BL154" s="334"/>
      <c r="BM154" s="334"/>
      <c r="BN154" s="334"/>
      <c r="BO154" s="334"/>
      <c r="BP154" s="334"/>
      <c r="BQ154" s="334"/>
      <c r="BR154" s="334"/>
      <c r="BS154" s="334"/>
      <c r="BT154" s="334"/>
      <c r="BU154" s="334"/>
      <c r="BV154" s="334"/>
      <c r="BW154" s="334"/>
      <c r="BX154" s="334"/>
      <c r="BY154" s="334"/>
      <c r="BZ154" s="334"/>
      <c r="CA154" s="334"/>
      <c r="CB154" s="334"/>
      <c r="CC154" s="334"/>
      <c r="CD154" s="334"/>
      <c r="CE154" s="334"/>
      <c r="CF154" s="334"/>
      <c r="CG154" s="334"/>
      <c r="CH154" s="334"/>
      <c r="CI154" s="334"/>
      <c r="CJ154" s="334"/>
      <c r="CK154" s="334"/>
      <c r="CL154" s="334"/>
      <c r="CM154" s="334"/>
      <c r="CN154" s="334"/>
      <c r="CO154" s="334"/>
      <c r="CP154" s="334"/>
      <c r="CQ154" s="334"/>
      <c r="CR154" s="334"/>
      <c r="CS154" s="334"/>
      <c r="CT154" s="334"/>
      <c r="CU154" s="334"/>
      <c r="CV154" s="334"/>
      <c r="CW154" s="334"/>
      <c r="CX154" s="334"/>
      <c r="CY154" s="334"/>
      <c r="CZ154" s="334"/>
      <c r="DA154" s="334"/>
      <c r="DB154" s="334"/>
      <c r="DC154" s="334"/>
      <c r="DD154" s="334"/>
      <c r="DE154" s="334"/>
      <c r="DF154" s="334"/>
      <c r="DG154" s="334"/>
      <c r="DH154" s="334"/>
      <c r="DI154" s="334"/>
      <c r="DJ154" s="334"/>
      <c r="DK154" s="334"/>
      <c r="DL154" s="334"/>
      <c r="DM154" s="334"/>
      <c r="DN154" s="334"/>
      <c r="DO154" s="334"/>
      <c r="DP154" s="334"/>
      <c r="DQ154" s="334"/>
      <c r="DR154" s="334"/>
      <c r="DS154" s="334"/>
      <c r="DT154" s="334"/>
      <c r="DU154" s="334"/>
      <c r="DV154" s="334"/>
      <c r="DW154" s="334"/>
      <c r="DX154" s="334"/>
      <c r="DY154" s="334"/>
      <c r="DZ154" s="334"/>
      <c r="EA154" s="334"/>
      <c r="EB154" s="334"/>
      <c r="EC154" s="334"/>
      <c r="ED154" s="334"/>
      <c r="EE154" s="334"/>
      <c r="EF154" s="334"/>
      <c r="EG154" s="334"/>
      <c r="EH154" s="334"/>
      <c r="EI154" s="334"/>
      <c r="EJ154" s="334"/>
      <c r="EK154" s="334"/>
      <c r="EL154" s="334"/>
      <c r="EM154" s="334"/>
      <c r="EN154" s="334"/>
      <c r="EO154" s="334"/>
      <c r="EP154" s="334"/>
      <c r="EQ154" s="334"/>
      <c r="ER154" s="334"/>
      <c r="ES154" s="334"/>
      <c r="ET154" s="334"/>
      <c r="EU154" s="334"/>
      <c r="EV154" s="334"/>
      <c r="EW154" s="334"/>
      <c r="EX154" s="334"/>
      <c r="EY154" s="334"/>
      <c r="EZ154" s="334"/>
      <c r="FA154" s="334"/>
      <c r="FB154" s="334"/>
      <c r="FC154" s="334"/>
      <c r="FD154" s="334"/>
      <c r="FE154" s="334"/>
      <c r="FF154" s="334"/>
      <c r="FG154" s="334"/>
      <c r="FH154" s="334"/>
      <c r="FI154" s="334"/>
      <c r="FJ154" s="334"/>
      <c r="FK154" s="334"/>
      <c r="FL154" s="334"/>
      <c r="FM154" s="334"/>
      <c r="FN154" s="334"/>
      <c r="FO154" s="334"/>
      <c r="FP154" s="334"/>
      <c r="FQ154" s="334"/>
      <c r="FR154" s="334"/>
      <c r="FS154" s="334"/>
      <c r="FT154" s="334"/>
      <c r="FU154" s="334"/>
      <c r="FV154" s="334"/>
      <c r="FW154" s="334"/>
      <c r="FX154" s="334"/>
      <c r="FY154" s="334"/>
      <c r="FZ154" s="334"/>
      <c r="GA154" s="334"/>
      <c r="GB154" s="334"/>
      <c r="GC154" s="334"/>
      <c r="GD154" s="334"/>
      <c r="GE154" s="334"/>
      <c r="GF154" s="334"/>
      <c r="GG154" s="334"/>
      <c r="GH154" s="334"/>
      <c r="GI154" s="334"/>
      <c r="GJ154" s="334"/>
      <c r="GK154" s="334"/>
      <c r="GL154" s="334"/>
      <c r="GM154" s="334"/>
      <c r="GN154" s="334"/>
      <c r="GO154" s="334"/>
      <c r="GP154" s="334"/>
      <c r="GQ154" s="334"/>
      <c r="GR154" s="334"/>
      <c r="GS154" s="334"/>
      <c r="GT154" s="334"/>
      <c r="GU154" s="334"/>
      <c r="GV154" s="334"/>
      <c r="GW154" s="334"/>
      <c r="GX154" s="334"/>
      <c r="GY154" s="334"/>
      <c r="GZ154" s="334"/>
      <c r="HA154" s="334"/>
      <c r="HB154" s="334"/>
      <c r="HC154" s="334"/>
      <c r="HD154" s="334"/>
      <c r="HE154" s="334"/>
      <c r="HF154" s="334"/>
      <c r="HG154" s="334"/>
      <c r="HH154" s="334"/>
      <c r="HI154" s="334"/>
      <c r="HJ154" s="334"/>
      <c r="HK154" s="334"/>
      <c r="HL154" s="334"/>
      <c r="HM154" s="334"/>
      <c r="HN154" s="334"/>
      <c r="HO154" s="334"/>
      <c r="HP154" s="334"/>
      <c r="HQ154" s="334"/>
      <c r="HR154" s="334"/>
      <c r="HS154" s="334"/>
      <c r="HT154" s="334"/>
      <c r="HU154" s="334"/>
      <c r="HV154" s="334"/>
      <c r="HW154" s="334"/>
      <c r="HX154" s="334"/>
      <c r="HY154" s="334"/>
      <c r="HZ154" s="334"/>
      <c r="IA154" s="334"/>
      <c r="IB154" s="334"/>
      <c r="IC154" s="334"/>
      <c r="ID154" s="334"/>
      <c r="IE154" s="334"/>
      <c r="IF154" s="334"/>
      <c r="IG154" s="334"/>
      <c r="IH154" s="334"/>
      <c r="II154" s="334"/>
      <c r="IJ154" s="334"/>
      <c r="IK154" s="334"/>
      <c r="IL154" s="334"/>
      <c r="IM154" s="334"/>
      <c r="IN154" s="334"/>
      <c r="IO154" s="334"/>
      <c r="IP154" s="334"/>
      <c r="IQ154" s="334"/>
      <c r="IR154" s="334"/>
      <c r="IS154" s="334"/>
      <c r="IT154" s="334"/>
      <c r="IU154" s="334"/>
      <c r="IV154" s="334"/>
      <c r="IW154" s="334"/>
      <c r="IX154" s="334"/>
      <c r="IY154" s="334"/>
      <c r="IZ154" s="334"/>
      <c r="JA154" s="334"/>
      <c r="JB154" s="334"/>
      <c r="JC154" s="334"/>
      <c r="JD154" s="334"/>
    </row>
    <row r="155" spans="2:264" x14ac:dyDescent="0.2">
      <c r="B155" s="334"/>
      <c r="C155" s="334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4"/>
      <c r="T155" s="334"/>
      <c r="U155" s="334"/>
      <c r="V155" s="334"/>
      <c r="W155" s="334"/>
      <c r="X155" s="334"/>
      <c r="Y155" s="334"/>
      <c r="Z155" s="334"/>
      <c r="AA155" s="334"/>
      <c r="AB155" s="334"/>
      <c r="AC155" s="334"/>
      <c r="AD155" s="334"/>
      <c r="AE155" s="334"/>
      <c r="AF155" s="334"/>
      <c r="AG155" s="334"/>
      <c r="AH155" s="334"/>
      <c r="AI155" s="334"/>
      <c r="AJ155" s="334"/>
      <c r="AK155" s="334"/>
      <c r="AL155" s="334"/>
      <c r="AM155" s="334"/>
      <c r="AN155" s="334"/>
      <c r="AO155" s="334"/>
      <c r="AP155" s="334"/>
      <c r="AQ155" s="334"/>
      <c r="AR155" s="334"/>
      <c r="AS155" s="334"/>
      <c r="AT155" s="334"/>
      <c r="AU155" s="334"/>
      <c r="AV155" s="334"/>
      <c r="AW155" s="334"/>
      <c r="AX155" s="334"/>
      <c r="AY155" s="334"/>
      <c r="AZ155" s="334"/>
      <c r="BA155" s="334"/>
      <c r="BB155" s="334"/>
      <c r="BC155" s="334"/>
      <c r="BD155" s="334"/>
      <c r="BE155" s="334"/>
      <c r="BF155" s="334"/>
      <c r="BG155" s="334"/>
      <c r="BH155" s="334"/>
      <c r="BI155" s="334"/>
      <c r="BJ155" s="334"/>
      <c r="BK155" s="334"/>
      <c r="BL155" s="334"/>
      <c r="BM155" s="334"/>
      <c r="BN155" s="334"/>
      <c r="BO155" s="334"/>
      <c r="BP155" s="334"/>
      <c r="BQ155" s="334"/>
      <c r="BR155" s="334"/>
      <c r="BS155" s="334"/>
      <c r="BT155" s="334"/>
      <c r="BU155" s="334"/>
      <c r="BV155" s="334"/>
      <c r="BW155" s="334"/>
      <c r="BX155" s="334"/>
      <c r="BY155" s="334"/>
      <c r="BZ155" s="334"/>
      <c r="CA155" s="334"/>
      <c r="CB155" s="334"/>
      <c r="CC155" s="334"/>
      <c r="CD155" s="334"/>
      <c r="CE155" s="334"/>
      <c r="CF155" s="334"/>
      <c r="CG155" s="334"/>
      <c r="CH155" s="334"/>
      <c r="CI155" s="334"/>
      <c r="CJ155" s="334"/>
      <c r="CK155" s="334"/>
      <c r="CL155" s="334"/>
      <c r="CM155" s="334"/>
      <c r="CN155" s="334"/>
      <c r="CO155" s="334"/>
      <c r="CP155" s="334"/>
      <c r="CQ155" s="334"/>
      <c r="CR155" s="334"/>
      <c r="CS155" s="334"/>
      <c r="CT155" s="334"/>
      <c r="CU155" s="334"/>
      <c r="CV155" s="334"/>
      <c r="CW155" s="334"/>
      <c r="CX155" s="334"/>
      <c r="CY155" s="334"/>
      <c r="CZ155" s="334"/>
      <c r="DA155" s="334"/>
      <c r="DB155" s="334"/>
      <c r="DC155" s="334"/>
      <c r="DD155" s="334"/>
      <c r="DE155" s="334"/>
      <c r="DF155" s="334"/>
      <c r="DG155" s="334"/>
      <c r="DH155" s="334"/>
      <c r="DI155" s="334"/>
      <c r="DJ155" s="334"/>
      <c r="DK155" s="334"/>
      <c r="DL155" s="334"/>
      <c r="DM155" s="334"/>
      <c r="DN155" s="334"/>
      <c r="DO155" s="334"/>
      <c r="DP155" s="334"/>
      <c r="DQ155" s="334"/>
      <c r="DR155" s="334"/>
      <c r="DS155" s="334"/>
      <c r="DT155" s="334"/>
      <c r="DU155" s="334"/>
      <c r="DV155" s="334"/>
      <c r="DW155" s="334"/>
      <c r="DX155" s="334"/>
      <c r="DY155" s="334"/>
      <c r="DZ155" s="334"/>
      <c r="EA155" s="334"/>
      <c r="EB155" s="334"/>
      <c r="EC155" s="334"/>
      <c r="ED155" s="334"/>
      <c r="EE155" s="334"/>
      <c r="EF155" s="334"/>
      <c r="EG155" s="334"/>
      <c r="EH155" s="334"/>
      <c r="EI155" s="334"/>
      <c r="EJ155" s="334"/>
      <c r="EK155" s="334"/>
      <c r="EL155" s="334"/>
      <c r="EM155" s="334"/>
      <c r="EN155" s="334"/>
      <c r="EO155" s="334"/>
      <c r="EP155" s="334"/>
      <c r="EQ155" s="334"/>
      <c r="ER155" s="334"/>
      <c r="ES155" s="334"/>
      <c r="ET155" s="334"/>
      <c r="EU155" s="334"/>
      <c r="EV155" s="334"/>
      <c r="EW155" s="334"/>
      <c r="EX155" s="334"/>
      <c r="EY155" s="334"/>
      <c r="EZ155" s="334"/>
      <c r="FA155" s="334"/>
      <c r="FB155" s="334"/>
      <c r="FC155" s="334"/>
      <c r="FD155" s="334"/>
      <c r="FE155" s="334"/>
      <c r="FF155" s="334"/>
      <c r="FG155" s="334"/>
      <c r="FH155" s="334"/>
      <c r="FI155" s="334"/>
      <c r="FJ155" s="334"/>
      <c r="FK155" s="334"/>
      <c r="FL155" s="334"/>
      <c r="FM155" s="334"/>
      <c r="FN155" s="334"/>
      <c r="FO155" s="334"/>
      <c r="FP155" s="334"/>
      <c r="FQ155" s="334"/>
      <c r="FR155" s="334"/>
      <c r="FS155" s="334"/>
      <c r="FT155" s="334"/>
      <c r="FU155" s="334"/>
      <c r="FV155" s="334"/>
      <c r="FW155" s="334"/>
      <c r="FX155" s="334"/>
      <c r="FY155" s="334"/>
      <c r="FZ155" s="334"/>
      <c r="GA155" s="334"/>
      <c r="GB155" s="334"/>
      <c r="GC155" s="334"/>
      <c r="GD155" s="334"/>
      <c r="GE155" s="334"/>
      <c r="GF155" s="334"/>
      <c r="GG155" s="334"/>
      <c r="GH155" s="334"/>
      <c r="GI155" s="334"/>
      <c r="GJ155" s="334"/>
      <c r="GK155" s="334"/>
      <c r="GL155" s="334"/>
      <c r="GM155" s="334"/>
      <c r="GN155" s="334"/>
      <c r="GO155" s="334"/>
      <c r="GP155" s="334"/>
      <c r="GQ155" s="334"/>
      <c r="GR155" s="334"/>
      <c r="GS155" s="334"/>
      <c r="GT155" s="334"/>
      <c r="GU155" s="334"/>
      <c r="GV155" s="334"/>
      <c r="GW155" s="334"/>
      <c r="GX155" s="334"/>
      <c r="GY155" s="334"/>
      <c r="GZ155" s="334"/>
      <c r="HA155" s="334"/>
      <c r="HB155" s="334"/>
      <c r="HC155" s="334"/>
      <c r="HD155" s="334"/>
      <c r="HE155" s="334"/>
      <c r="HF155" s="334"/>
      <c r="HG155" s="334"/>
      <c r="HH155" s="334"/>
      <c r="HI155" s="334"/>
      <c r="HJ155" s="334"/>
      <c r="HK155" s="334"/>
      <c r="HL155" s="334"/>
      <c r="HM155" s="334"/>
      <c r="HN155" s="334"/>
      <c r="HO155" s="334"/>
      <c r="HP155" s="334"/>
      <c r="HQ155" s="334"/>
      <c r="HR155" s="334"/>
      <c r="HS155" s="334"/>
      <c r="HT155" s="334"/>
      <c r="HU155" s="334"/>
      <c r="HV155" s="334"/>
      <c r="HW155" s="334"/>
      <c r="HX155" s="334"/>
      <c r="HY155" s="334"/>
      <c r="HZ155" s="334"/>
      <c r="IA155" s="334"/>
      <c r="IB155" s="334"/>
      <c r="IC155" s="334"/>
      <c r="ID155" s="334"/>
      <c r="IE155" s="334"/>
      <c r="IF155" s="334"/>
      <c r="IG155" s="334"/>
      <c r="IH155" s="334"/>
      <c r="II155" s="334"/>
      <c r="IJ155" s="334"/>
      <c r="IK155" s="334"/>
      <c r="IL155" s="334"/>
      <c r="IM155" s="334"/>
      <c r="IN155" s="334"/>
      <c r="IO155" s="334"/>
      <c r="IP155" s="334"/>
      <c r="IQ155" s="334"/>
      <c r="IR155" s="334"/>
      <c r="IS155" s="334"/>
      <c r="IT155" s="334"/>
      <c r="IU155" s="334"/>
      <c r="IV155" s="334"/>
      <c r="IW155" s="334"/>
      <c r="IX155" s="334"/>
      <c r="IY155" s="334"/>
      <c r="IZ155" s="334"/>
      <c r="JA155" s="334"/>
      <c r="JB155" s="334"/>
      <c r="JC155" s="334"/>
      <c r="JD155" s="334"/>
    </row>
    <row r="156" spans="2:264" x14ac:dyDescent="0.2">
      <c r="B156" s="334"/>
      <c r="C156" s="334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4"/>
      <c r="T156" s="334"/>
      <c r="U156" s="334"/>
      <c r="V156" s="334"/>
      <c r="W156" s="334"/>
      <c r="X156" s="334"/>
      <c r="Y156" s="334"/>
      <c r="Z156" s="334"/>
      <c r="AA156" s="334"/>
      <c r="AB156" s="334"/>
      <c r="AC156" s="334"/>
      <c r="AD156" s="334"/>
      <c r="AE156" s="334"/>
      <c r="AF156" s="334"/>
      <c r="AG156" s="334"/>
      <c r="AH156" s="334"/>
      <c r="AI156" s="334"/>
      <c r="AJ156" s="334"/>
      <c r="AK156" s="334"/>
      <c r="AL156" s="334"/>
      <c r="AM156" s="334"/>
      <c r="AN156" s="334"/>
      <c r="AO156" s="334"/>
      <c r="AP156" s="334"/>
      <c r="AQ156" s="334"/>
      <c r="AR156" s="334"/>
      <c r="AS156" s="334"/>
      <c r="AT156" s="334"/>
      <c r="AU156" s="334"/>
      <c r="AV156" s="334"/>
      <c r="AW156" s="334"/>
      <c r="AX156" s="334"/>
      <c r="AY156" s="334"/>
      <c r="AZ156" s="334"/>
      <c r="BA156" s="334"/>
      <c r="BB156" s="334"/>
      <c r="BC156" s="334"/>
      <c r="BD156" s="334"/>
      <c r="BE156" s="334"/>
      <c r="BF156" s="334"/>
      <c r="BG156" s="334"/>
      <c r="BH156" s="334"/>
      <c r="BI156" s="334"/>
      <c r="BJ156" s="334"/>
      <c r="BK156" s="334"/>
      <c r="BL156" s="334"/>
      <c r="BM156" s="334"/>
      <c r="BN156" s="334"/>
      <c r="BO156" s="334"/>
      <c r="BP156" s="334"/>
      <c r="BQ156" s="334"/>
      <c r="BR156" s="334"/>
      <c r="BS156" s="334"/>
      <c r="BT156" s="334"/>
      <c r="BU156" s="334"/>
      <c r="BV156" s="334"/>
      <c r="BW156" s="334"/>
      <c r="BX156" s="334"/>
      <c r="BY156" s="334"/>
      <c r="BZ156" s="334"/>
      <c r="CA156" s="334"/>
      <c r="CB156" s="334"/>
      <c r="CC156" s="334"/>
      <c r="CD156" s="334"/>
      <c r="CE156" s="334"/>
      <c r="CF156" s="334"/>
      <c r="CG156" s="334"/>
      <c r="CH156" s="334"/>
      <c r="CI156" s="334"/>
      <c r="CJ156" s="334"/>
      <c r="CK156" s="334"/>
      <c r="CL156" s="334"/>
      <c r="CM156" s="334"/>
      <c r="CN156" s="334"/>
      <c r="CO156" s="334"/>
      <c r="CP156" s="334"/>
      <c r="CQ156" s="334"/>
      <c r="CR156" s="334"/>
      <c r="CS156" s="334"/>
      <c r="CT156" s="334"/>
      <c r="CU156" s="334"/>
      <c r="CV156" s="334"/>
      <c r="CW156" s="334"/>
      <c r="CX156" s="334"/>
      <c r="CY156" s="334"/>
      <c r="CZ156" s="334"/>
      <c r="DA156" s="334"/>
      <c r="DB156" s="334"/>
      <c r="DC156" s="334"/>
      <c r="DD156" s="334"/>
      <c r="DE156" s="334"/>
      <c r="DF156" s="334"/>
      <c r="DG156" s="334"/>
      <c r="DH156" s="334"/>
      <c r="DI156" s="334"/>
      <c r="DJ156" s="334"/>
      <c r="DK156" s="334"/>
      <c r="DL156" s="334"/>
      <c r="DM156" s="334"/>
      <c r="DN156" s="334"/>
      <c r="DO156" s="334"/>
      <c r="DP156" s="334"/>
      <c r="DQ156" s="334"/>
      <c r="DR156" s="334"/>
      <c r="DS156" s="334"/>
      <c r="DT156" s="334"/>
      <c r="DU156" s="334"/>
      <c r="DV156" s="334"/>
      <c r="DW156" s="334"/>
      <c r="DX156" s="334"/>
      <c r="DY156" s="334"/>
      <c r="DZ156" s="334"/>
      <c r="EA156" s="334"/>
      <c r="EB156" s="334"/>
      <c r="EC156" s="334"/>
      <c r="ED156" s="334"/>
      <c r="EE156" s="334"/>
      <c r="EF156" s="334"/>
      <c r="EG156" s="334"/>
      <c r="EH156" s="334"/>
      <c r="EI156" s="334"/>
      <c r="EJ156" s="334"/>
      <c r="EK156" s="334"/>
      <c r="EL156" s="334"/>
      <c r="EM156" s="334"/>
      <c r="EN156" s="334"/>
      <c r="EO156" s="334"/>
      <c r="EP156" s="334"/>
      <c r="EQ156" s="334"/>
      <c r="ER156" s="334"/>
      <c r="ES156" s="334"/>
      <c r="ET156" s="334"/>
      <c r="EU156" s="334"/>
      <c r="EV156" s="334"/>
      <c r="EW156" s="334"/>
      <c r="EX156" s="334"/>
      <c r="EY156" s="334"/>
      <c r="EZ156" s="334"/>
      <c r="FA156" s="334"/>
      <c r="FB156" s="334"/>
      <c r="FC156" s="334"/>
      <c r="FD156" s="334"/>
      <c r="FE156" s="334"/>
      <c r="FF156" s="334"/>
      <c r="FG156" s="334"/>
      <c r="FH156" s="334"/>
      <c r="FI156" s="334"/>
      <c r="FJ156" s="334"/>
      <c r="FK156" s="334"/>
      <c r="FL156" s="334"/>
      <c r="FM156" s="334"/>
      <c r="FN156" s="334"/>
      <c r="FO156" s="334"/>
      <c r="FP156" s="334"/>
      <c r="FQ156" s="334"/>
      <c r="FR156" s="334"/>
      <c r="FS156" s="334"/>
      <c r="FT156" s="334"/>
      <c r="FU156" s="334"/>
      <c r="FV156" s="334"/>
      <c r="FW156" s="334"/>
      <c r="FX156" s="334"/>
      <c r="FY156" s="334"/>
      <c r="FZ156" s="334"/>
      <c r="GA156" s="334"/>
      <c r="GB156" s="334"/>
      <c r="GC156" s="334"/>
      <c r="GD156" s="334"/>
      <c r="GE156" s="334"/>
      <c r="GF156" s="334"/>
      <c r="GG156" s="334"/>
      <c r="GH156" s="334"/>
      <c r="GI156" s="334"/>
      <c r="GJ156" s="334"/>
      <c r="GK156" s="334"/>
      <c r="GL156" s="334"/>
      <c r="GM156" s="334"/>
      <c r="GN156" s="334"/>
      <c r="GO156" s="334"/>
      <c r="GP156" s="334"/>
      <c r="GQ156" s="334"/>
      <c r="GR156" s="334"/>
      <c r="GS156" s="334"/>
      <c r="GT156" s="334"/>
      <c r="GU156" s="334"/>
      <c r="GV156" s="334"/>
      <c r="GW156" s="334"/>
      <c r="GX156" s="334"/>
      <c r="GY156" s="334"/>
      <c r="GZ156" s="334"/>
      <c r="HA156" s="334"/>
      <c r="HB156" s="334"/>
      <c r="HC156" s="334"/>
      <c r="HD156" s="334"/>
      <c r="HE156" s="334"/>
      <c r="HF156" s="334"/>
      <c r="HG156" s="334"/>
      <c r="HH156" s="334"/>
      <c r="HI156" s="334"/>
      <c r="HJ156" s="334"/>
      <c r="HK156" s="334"/>
      <c r="HL156" s="334"/>
      <c r="HM156" s="334"/>
      <c r="HN156" s="334"/>
      <c r="HO156" s="334"/>
      <c r="HP156" s="334"/>
      <c r="HQ156" s="334"/>
      <c r="HR156" s="334"/>
      <c r="HS156" s="334"/>
      <c r="HT156" s="334"/>
      <c r="HU156" s="334"/>
      <c r="HV156" s="334"/>
      <c r="HW156" s="334"/>
      <c r="HX156" s="334"/>
      <c r="HY156" s="334"/>
      <c r="HZ156" s="334"/>
      <c r="IA156" s="334"/>
      <c r="IB156" s="334"/>
      <c r="IC156" s="334"/>
      <c r="ID156" s="334"/>
      <c r="IE156" s="334"/>
      <c r="IF156" s="334"/>
      <c r="IG156" s="334"/>
      <c r="IH156" s="334"/>
      <c r="II156" s="334"/>
      <c r="IJ156" s="334"/>
      <c r="IK156" s="334"/>
      <c r="IL156" s="334"/>
      <c r="IM156" s="334"/>
      <c r="IN156" s="334"/>
      <c r="IO156" s="334"/>
      <c r="IP156" s="334"/>
      <c r="IQ156" s="334"/>
      <c r="IR156" s="334"/>
      <c r="IS156" s="334"/>
      <c r="IT156" s="334"/>
      <c r="IU156" s="334"/>
      <c r="IV156" s="334"/>
      <c r="IW156" s="334"/>
      <c r="IX156" s="334"/>
      <c r="IY156" s="334"/>
      <c r="IZ156" s="334"/>
      <c r="JA156" s="334"/>
      <c r="JB156" s="334"/>
      <c r="JC156" s="334"/>
      <c r="JD156" s="334"/>
    </row>
    <row r="157" spans="2:264" x14ac:dyDescent="0.2">
      <c r="B157" s="334"/>
      <c r="C157" s="334"/>
      <c r="D157" s="334"/>
      <c r="E157" s="334"/>
      <c r="F157" s="334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  <c r="R157" s="334"/>
      <c r="S157" s="334"/>
      <c r="T157" s="334"/>
      <c r="U157" s="334"/>
      <c r="V157" s="334"/>
      <c r="W157" s="334"/>
      <c r="X157" s="334"/>
      <c r="Y157" s="334"/>
      <c r="Z157" s="334"/>
      <c r="AA157" s="334"/>
      <c r="AB157" s="334"/>
      <c r="AC157" s="334"/>
      <c r="AD157" s="334"/>
      <c r="AE157" s="334"/>
      <c r="AF157" s="334"/>
      <c r="AG157" s="334"/>
      <c r="AH157" s="334"/>
      <c r="AI157" s="334"/>
      <c r="AJ157" s="334"/>
      <c r="AK157" s="334"/>
      <c r="AL157" s="334"/>
      <c r="AM157" s="334"/>
      <c r="AN157" s="334"/>
      <c r="AO157" s="334"/>
      <c r="AP157" s="334"/>
      <c r="AQ157" s="334"/>
      <c r="AR157" s="334"/>
      <c r="AS157" s="334"/>
      <c r="AT157" s="334"/>
      <c r="AU157" s="334"/>
      <c r="AV157" s="334"/>
      <c r="AW157" s="334"/>
      <c r="AX157" s="334"/>
      <c r="AY157" s="334"/>
      <c r="AZ157" s="334"/>
      <c r="BA157" s="334"/>
      <c r="BB157" s="334"/>
      <c r="BC157" s="334"/>
      <c r="BD157" s="334"/>
      <c r="BE157" s="334"/>
      <c r="BF157" s="334"/>
      <c r="BG157" s="334"/>
      <c r="BH157" s="334"/>
      <c r="BI157" s="334"/>
      <c r="BJ157" s="334"/>
      <c r="BK157" s="334"/>
      <c r="BL157" s="334"/>
      <c r="BM157" s="334"/>
      <c r="BN157" s="334"/>
      <c r="BO157" s="334"/>
      <c r="BP157" s="334"/>
      <c r="BQ157" s="334"/>
      <c r="BR157" s="334"/>
      <c r="BS157" s="334"/>
      <c r="BT157" s="334"/>
      <c r="BU157" s="334"/>
      <c r="BV157" s="334"/>
      <c r="BW157" s="334"/>
      <c r="BX157" s="334"/>
      <c r="BY157" s="334"/>
      <c r="BZ157" s="334"/>
      <c r="CA157" s="334"/>
      <c r="CB157" s="334"/>
      <c r="CC157" s="334"/>
      <c r="CD157" s="334"/>
      <c r="CE157" s="334"/>
      <c r="CF157" s="334"/>
      <c r="CG157" s="334"/>
      <c r="CH157" s="334"/>
      <c r="CI157" s="334"/>
      <c r="CJ157" s="334"/>
      <c r="CK157" s="334"/>
      <c r="CL157" s="334"/>
      <c r="CM157" s="334"/>
      <c r="CN157" s="334"/>
      <c r="CO157" s="334"/>
      <c r="CP157" s="334"/>
      <c r="CQ157" s="334"/>
      <c r="CR157" s="334"/>
      <c r="CS157" s="334"/>
      <c r="CT157" s="334"/>
      <c r="CU157" s="334"/>
      <c r="CV157" s="334"/>
      <c r="CW157" s="334"/>
      <c r="CX157" s="334"/>
      <c r="CY157" s="334"/>
      <c r="CZ157" s="334"/>
      <c r="DA157" s="334"/>
      <c r="DB157" s="334"/>
      <c r="DC157" s="334"/>
      <c r="DD157" s="334"/>
      <c r="DE157" s="334"/>
      <c r="DF157" s="334"/>
      <c r="DG157" s="334"/>
      <c r="DH157" s="334"/>
      <c r="DI157" s="334"/>
      <c r="DJ157" s="334"/>
      <c r="DK157" s="334"/>
      <c r="DL157" s="334"/>
      <c r="DM157" s="334"/>
      <c r="DN157" s="334"/>
      <c r="DO157" s="334"/>
      <c r="DP157" s="334"/>
      <c r="DQ157" s="334"/>
      <c r="DR157" s="334"/>
      <c r="DS157" s="334"/>
      <c r="DT157" s="334"/>
      <c r="DU157" s="334"/>
      <c r="DV157" s="334"/>
      <c r="DW157" s="334"/>
      <c r="DX157" s="334"/>
      <c r="DY157" s="334"/>
      <c r="DZ157" s="334"/>
      <c r="EA157" s="334"/>
      <c r="EB157" s="334"/>
      <c r="EC157" s="334"/>
      <c r="ED157" s="334"/>
      <c r="EE157" s="334"/>
      <c r="EF157" s="334"/>
      <c r="EG157" s="334"/>
      <c r="EH157" s="334"/>
      <c r="EI157" s="334"/>
      <c r="EJ157" s="334"/>
      <c r="EK157" s="334"/>
      <c r="EL157" s="334"/>
      <c r="EM157" s="334"/>
      <c r="EN157" s="334"/>
      <c r="EO157" s="334"/>
      <c r="EP157" s="334"/>
      <c r="EQ157" s="334"/>
      <c r="ER157" s="334"/>
      <c r="ES157" s="334"/>
      <c r="ET157" s="334"/>
      <c r="EU157" s="334"/>
      <c r="EV157" s="334"/>
      <c r="EW157" s="334"/>
      <c r="EX157" s="334"/>
      <c r="EY157" s="334"/>
      <c r="EZ157" s="334"/>
      <c r="FA157" s="334"/>
      <c r="FB157" s="334"/>
      <c r="FC157" s="334"/>
      <c r="FD157" s="334"/>
      <c r="FE157" s="334"/>
      <c r="FF157" s="334"/>
      <c r="FG157" s="334"/>
      <c r="FH157" s="334"/>
      <c r="FI157" s="334"/>
      <c r="FJ157" s="334"/>
      <c r="FK157" s="334"/>
      <c r="FL157" s="334"/>
      <c r="FM157" s="334"/>
      <c r="FN157" s="334"/>
      <c r="FO157" s="334"/>
      <c r="FP157" s="334"/>
      <c r="FQ157" s="334"/>
      <c r="FR157" s="334"/>
      <c r="FS157" s="334"/>
      <c r="FT157" s="334"/>
      <c r="FU157" s="334"/>
      <c r="FV157" s="334"/>
      <c r="FW157" s="334"/>
      <c r="FX157" s="334"/>
      <c r="FY157" s="334"/>
      <c r="FZ157" s="334"/>
      <c r="GA157" s="334"/>
      <c r="GB157" s="334"/>
      <c r="GC157" s="334"/>
      <c r="GD157" s="334"/>
      <c r="GE157" s="334"/>
      <c r="GF157" s="334"/>
      <c r="GG157" s="334"/>
      <c r="GH157" s="334"/>
      <c r="GI157" s="334"/>
      <c r="GJ157" s="334"/>
      <c r="GK157" s="334"/>
      <c r="GL157" s="334"/>
      <c r="GM157" s="334"/>
      <c r="GN157" s="334"/>
      <c r="GO157" s="334"/>
      <c r="GP157" s="334"/>
      <c r="GQ157" s="334"/>
      <c r="GR157" s="334"/>
      <c r="GS157" s="334"/>
      <c r="GT157" s="334"/>
      <c r="GU157" s="334"/>
      <c r="GV157" s="334"/>
      <c r="GW157" s="334"/>
      <c r="GX157" s="334"/>
      <c r="GY157" s="334"/>
      <c r="GZ157" s="334"/>
      <c r="HA157" s="334"/>
      <c r="HB157" s="334"/>
      <c r="HC157" s="334"/>
      <c r="HD157" s="334"/>
      <c r="HE157" s="334"/>
      <c r="HF157" s="334"/>
      <c r="HG157" s="334"/>
      <c r="HH157" s="334"/>
      <c r="HI157" s="334"/>
      <c r="HJ157" s="334"/>
      <c r="HK157" s="334"/>
      <c r="HL157" s="334"/>
      <c r="HM157" s="334"/>
      <c r="HN157" s="334"/>
      <c r="HO157" s="334"/>
      <c r="HP157" s="334"/>
      <c r="HQ157" s="334"/>
      <c r="HR157" s="334"/>
      <c r="HS157" s="334"/>
      <c r="HT157" s="334"/>
      <c r="HU157" s="334"/>
      <c r="HV157" s="334"/>
      <c r="HW157" s="334"/>
      <c r="HX157" s="334"/>
      <c r="HY157" s="334"/>
      <c r="HZ157" s="334"/>
      <c r="IA157" s="334"/>
      <c r="IB157" s="334"/>
      <c r="IC157" s="334"/>
      <c r="ID157" s="334"/>
      <c r="IE157" s="334"/>
      <c r="IF157" s="334"/>
      <c r="IG157" s="334"/>
      <c r="IH157" s="334"/>
      <c r="II157" s="334"/>
      <c r="IJ157" s="334"/>
      <c r="IK157" s="334"/>
      <c r="IL157" s="334"/>
      <c r="IM157" s="334"/>
      <c r="IN157" s="334"/>
      <c r="IO157" s="334"/>
      <c r="IP157" s="334"/>
      <c r="IQ157" s="334"/>
      <c r="IR157" s="334"/>
      <c r="IS157" s="334"/>
      <c r="IT157" s="334"/>
      <c r="IU157" s="334"/>
      <c r="IV157" s="334"/>
      <c r="IW157" s="334"/>
      <c r="IX157" s="334"/>
      <c r="IY157" s="334"/>
      <c r="IZ157" s="334"/>
      <c r="JA157" s="334"/>
      <c r="JB157" s="334"/>
      <c r="JC157" s="334"/>
      <c r="JD157" s="334"/>
    </row>
    <row r="158" spans="2:264" x14ac:dyDescent="0.2">
      <c r="B158" s="334"/>
      <c r="C158" s="334"/>
      <c r="D158" s="334"/>
      <c r="E158" s="334"/>
      <c r="F158" s="334"/>
      <c r="G158" s="334"/>
      <c r="H158" s="334"/>
      <c r="I158" s="334"/>
      <c r="J158" s="334"/>
      <c r="K158" s="334"/>
      <c r="L158" s="334"/>
      <c r="M158" s="334"/>
      <c r="N158" s="334"/>
      <c r="O158" s="334"/>
      <c r="P158" s="334"/>
      <c r="Q158" s="334"/>
      <c r="R158" s="334"/>
      <c r="S158" s="334"/>
      <c r="T158" s="334"/>
      <c r="U158" s="334"/>
      <c r="V158" s="334"/>
      <c r="W158" s="334"/>
      <c r="X158" s="334"/>
      <c r="Y158" s="334"/>
      <c r="Z158" s="334"/>
      <c r="AA158" s="334"/>
      <c r="AB158" s="334"/>
      <c r="AC158" s="334"/>
      <c r="AD158" s="334"/>
      <c r="AE158" s="334"/>
      <c r="AF158" s="334"/>
      <c r="AG158" s="334"/>
      <c r="AH158" s="334"/>
      <c r="AI158" s="334"/>
      <c r="AJ158" s="334"/>
      <c r="AK158" s="334"/>
      <c r="AL158" s="334"/>
      <c r="AM158" s="334"/>
      <c r="AN158" s="334"/>
      <c r="AO158" s="334"/>
      <c r="AP158" s="334"/>
      <c r="AQ158" s="334"/>
      <c r="AR158" s="334"/>
      <c r="AS158" s="334"/>
      <c r="AT158" s="334"/>
      <c r="AU158" s="334"/>
      <c r="AV158" s="334"/>
      <c r="AW158" s="334"/>
      <c r="AX158" s="334"/>
      <c r="AY158" s="334"/>
      <c r="AZ158" s="334"/>
      <c r="BA158" s="334"/>
      <c r="BB158" s="334"/>
      <c r="BC158" s="334"/>
      <c r="BD158" s="334"/>
      <c r="BE158" s="334"/>
      <c r="BF158" s="334"/>
      <c r="BG158" s="334"/>
      <c r="BH158" s="334"/>
      <c r="BI158" s="334"/>
      <c r="BJ158" s="334"/>
      <c r="BK158" s="334"/>
      <c r="BL158" s="334"/>
      <c r="BM158" s="334"/>
      <c r="BN158" s="334"/>
      <c r="BO158" s="334"/>
      <c r="BP158" s="334"/>
      <c r="BQ158" s="334"/>
      <c r="BR158" s="334"/>
      <c r="BS158" s="334"/>
      <c r="BT158" s="334"/>
      <c r="BU158" s="334"/>
      <c r="BV158" s="334"/>
      <c r="BW158" s="334"/>
      <c r="BX158" s="334"/>
      <c r="BY158" s="334"/>
      <c r="BZ158" s="334"/>
      <c r="CA158" s="334"/>
      <c r="CB158" s="334"/>
      <c r="CC158" s="334"/>
      <c r="CD158" s="334"/>
      <c r="CE158" s="334"/>
      <c r="CF158" s="334"/>
      <c r="CG158" s="334"/>
      <c r="CH158" s="334"/>
      <c r="CI158" s="334"/>
      <c r="CJ158" s="334"/>
      <c r="CK158" s="334"/>
      <c r="CL158" s="334"/>
      <c r="CM158" s="334"/>
      <c r="CN158" s="334"/>
      <c r="CO158" s="334"/>
      <c r="CP158" s="334"/>
      <c r="CQ158" s="334"/>
      <c r="CR158" s="334"/>
      <c r="CS158" s="334"/>
      <c r="CT158" s="334"/>
      <c r="CU158" s="334"/>
      <c r="CV158" s="334"/>
      <c r="CW158" s="334"/>
      <c r="CX158" s="334"/>
      <c r="CY158" s="334"/>
      <c r="CZ158" s="334"/>
      <c r="DA158" s="334"/>
      <c r="DB158" s="334"/>
      <c r="DC158" s="334"/>
      <c r="DD158" s="334"/>
      <c r="DE158" s="334"/>
      <c r="DF158" s="334"/>
      <c r="DG158" s="334"/>
      <c r="DH158" s="334"/>
      <c r="DI158" s="334"/>
      <c r="DJ158" s="334"/>
      <c r="DK158" s="334"/>
      <c r="DL158" s="334"/>
      <c r="DM158" s="334"/>
      <c r="DN158" s="334"/>
      <c r="DO158" s="334"/>
      <c r="DP158" s="334"/>
      <c r="DQ158" s="334"/>
      <c r="DR158" s="334"/>
      <c r="DS158" s="334"/>
      <c r="DT158" s="334"/>
      <c r="DU158" s="334"/>
      <c r="DV158" s="334"/>
      <c r="DW158" s="334"/>
      <c r="DX158" s="334"/>
      <c r="DY158" s="334"/>
      <c r="DZ158" s="334"/>
      <c r="EA158" s="334"/>
      <c r="EB158" s="334"/>
      <c r="EC158" s="334"/>
      <c r="ED158" s="334"/>
      <c r="EE158" s="334"/>
      <c r="EF158" s="334"/>
      <c r="EG158" s="334"/>
      <c r="EH158" s="334"/>
      <c r="EI158" s="334"/>
      <c r="EJ158" s="334"/>
      <c r="EK158" s="334"/>
      <c r="EL158" s="334"/>
      <c r="EM158" s="334"/>
      <c r="EN158" s="334"/>
      <c r="EO158" s="334"/>
      <c r="EP158" s="334"/>
      <c r="EQ158" s="334"/>
      <c r="ER158" s="334"/>
      <c r="ES158" s="334"/>
      <c r="ET158" s="334"/>
      <c r="EU158" s="334"/>
      <c r="EV158" s="334"/>
      <c r="EW158" s="334"/>
      <c r="EX158" s="334"/>
      <c r="EY158" s="334"/>
      <c r="EZ158" s="334"/>
      <c r="FA158" s="334"/>
      <c r="FB158" s="334"/>
      <c r="FC158" s="334"/>
      <c r="FD158" s="334"/>
      <c r="FE158" s="334"/>
      <c r="FF158" s="334"/>
      <c r="FG158" s="334"/>
      <c r="FH158" s="334"/>
      <c r="FI158" s="334"/>
      <c r="FJ158" s="334"/>
      <c r="FK158" s="334"/>
      <c r="FL158" s="334"/>
      <c r="FM158" s="334"/>
      <c r="FN158" s="334"/>
      <c r="FO158" s="334"/>
      <c r="FP158" s="334"/>
      <c r="FQ158" s="334"/>
      <c r="FR158" s="334"/>
      <c r="FS158" s="334"/>
      <c r="FT158" s="334"/>
      <c r="FU158" s="334"/>
      <c r="FV158" s="334"/>
      <c r="FW158" s="334"/>
      <c r="FX158" s="334"/>
      <c r="FY158" s="334"/>
      <c r="FZ158" s="334"/>
      <c r="GA158" s="334"/>
      <c r="GB158" s="334"/>
      <c r="GC158" s="334"/>
      <c r="GD158" s="334"/>
      <c r="GE158" s="334"/>
      <c r="GF158" s="334"/>
      <c r="GG158" s="334"/>
      <c r="GH158" s="334"/>
      <c r="GI158" s="334"/>
      <c r="GJ158" s="334"/>
      <c r="GK158" s="334"/>
      <c r="GL158" s="334"/>
      <c r="GM158" s="334"/>
      <c r="GN158" s="334"/>
      <c r="GO158" s="334"/>
      <c r="GP158" s="334"/>
      <c r="GQ158" s="334"/>
      <c r="GR158" s="334"/>
      <c r="GS158" s="334"/>
      <c r="GT158" s="334"/>
      <c r="GU158" s="334"/>
      <c r="GV158" s="334"/>
      <c r="GW158" s="334"/>
      <c r="GX158" s="334"/>
      <c r="GY158" s="334"/>
      <c r="GZ158" s="334"/>
      <c r="HA158" s="334"/>
      <c r="HB158" s="334"/>
      <c r="HC158" s="334"/>
      <c r="HD158" s="334"/>
      <c r="HE158" s="334"/>
      <c r="HF158" s="334"/>
      <c r="HG158" s="334"/>
      <c r="HH158" s="334"/>
      <c r="HI158" s="334"/>
      <c r="HJ158" s="334"/>
      <c r="HK158" s="334"/>
      <c r="HL158" s="334"/>
      <c r="HM158" s="334"/>
      <c r="HN158" s="334"/>
      <c r="HO158" s="334"/>
      <c r="HP158" s="334"/>
      <c r="HQ158" s="334"/>
      <c r="HR158" s="334"/>
      <c r="HS158" s="334"/>
      <c r="HT158" s="334"/>
      <c r="HU158" s="334"/>
      <c r="HV158" s="334"/>
      <c r="HW158" s="334"/>
      <c r="HX158" s="334"/>
      <c r="HY158" s="334"/>
      <c r="HZ158" s="334"/>
      <c r="IA158" s="334"/>
      <c r="IB158" s="334"/>
      <c r="IC158" s="334"/>
      <c r="ID158" s="334"/>
      <c r="IE158" s="334"/>
      <c r="IF158" s="334"/>
      <c r="IG158" s="334"/>
      <c r="IH158" s="334"/>
      <c r="II158" s="334"/>
      <c r="IJ158" s="334"/>
      <c r="IK158" s="334"/>
      <c r="IL158" s="334"/>
      <c r="IM158" s="334"/>
      <c r="IN158" s="334"/>
      <c r="IO158" s="334"/>
      <c r="IP158" s="334"/>
      <c r="IQ158" s="334"/>
      <c r="IR158" s="334"/>
      <c r="IS158" s="334"/>
      <c r="IT158" s="334"/>
      <c r="IU158" s="334"/>
      <c r="IV158" s="334"/>
      <c r="IW158" s="334"/>
      <c r="IX158" s="334"/>
      <c r="IY158" s="334"/>
      <c r="IZ158" s="334"/>
      <c r="JA158" s="334"/>
      <c r="JB158" s="334"/>
      <c r="JC158" s="334"/>
      <c r="JD158" s="334"/>
    </row>
    <row r="159" spans="2:264" x14ac:dyDescent="0.2">
      <c r="B159" s="334"/>
      <c r="C159" s="334"/>
      <c r="D159" s="334"/>
      <c r="E159" s="334"/>
      <c r="F159" s="334"/>
      <c r="G159" s="334"/>
      <c r="H159" s="334"/>
      <c r="I159" s="334"/>
      <c r="J159" s="334"/>
      <c r="K159" s="334"/>
      <c r="L159" s="334"/>
      <c r="M159" s="334"/>
      <c r="N159" s="334"/>
      <c r="O159" s="334"/>
      <c r="P159" s="334"/>
      <c r="Q159" s="334"/>
      <c r="R159" s="334"/>
      <c r="S159" s="334"/>
      <c r="T159" s="334"/>
      <c r="U159" s="334"/>
      <c r="V159" s="334"/>
      <c r="W159" s="334"/>
      <c r="X159" s="334"/>
      <c r="Y159" s="334"/>
      <c r="Z159" s="334"/>
      <c r="AA159" s="334"/>
      <c r="AB159" s="334"/>
      <c r="AC159" s="334"/>
      <c r="AD159" s="334"/>
      <c r="AE159" s="334"/>
      <c r="AF159" s="334"/>
      <c r="AG159" s="334"/>
      <c r="AH159" s="334"/>
      <c r="AI159" s="334"/>
      <c r="AJ159" s="334"/>
      <c r="AK159" s="334"/>
      <c r="AL159" s="334"/>
      <c r="AM159" s="334"/>
      <c r="AN159" s="334"/>
      <c r="AO159" s="334"/>
      <c r="AP159" s="334"/>
      <c r="AQ159" s="334"/>
      <c r="AR159" s="334"/>
      <c r="AS159" s="334"/>
      <c r="AT159" s="334"/>
      <c r="AU159" s="334"/>
      <c r="AV159" s="334"/>
      <c r="AW159" s="334"/>
      <c r="AX159" s="334"/>
      <c r="AY159" s="334"/>
      <c r="AZ159" s="334"/>
      <c r="BA159" s="334"/>
      <c r="BB159" s="334"/>
      <c r="BC159" s="334"/>
      <c r="BD159" s="334"/>
      <c r="BE159" s="334"/>
      <c r="BF159" s="334"/>
      <c r="BG159" s="334"/>
      <c r="BH159" s="334"/>
      <c r="BI159" s="334"/>
      <c r="BJ159" s="334"/>
      <c r="BK159" s="334"/>
      <c r="BL159" s="334"/>
      <c r="BM159" s="334"/>
      <c r="BN159" s="334"/>
      <c r="BO159" s="334"/>
      <c r="BP159" s="334"/>
      <c r="BQ159" s="334"/>
      <c r="BR159" s="334"/>
      <c r="BS159" s="334"/>
      <c r="BT159" s="334"/>
      <c r="BU159" s="334"/>
      <c r="BV159" s="334"/>
      <c r="BW159" s="334"/>
      <c r="BX159" s="334"/>
      <c r="BY159" s="334"/>
      <c r="BZ159" s="334"/>
      <c r="CA159" s="334"/>
      <c r="CB159" s="334"/>
      <c r="CC159" s="334"/>
      <c r="CD159" s="334"/>
      <c r="CE159" s="334"/>
      <c r="CF159" s="334"/>
      <c r="CG159" s="334"/>
      <c r="CH159" s="334"/>
      <c r="CI159" s="334"/>
      <c r="CJ159" s="334"/>
      <c r="CK159" s="334"/>
      <c r="CL159" s="334"/>
      <c r="CM159" s="334"/>
      <c r="CN159" s="334"/>
      <c r="CO159" s="334"/>
      <c r="CP159" s="334"/>
      <c r="CQ159" s="334"/>
      <c r="CR159" s="334"/>
      <c r="CS159" s="334"/>
      <c r="CT159" s="334"/>
      <c r="CU159" s="334"/>
      <c r="CV159" s="334"/>
      <c r="CW159" s="334"/>
      <c r="CX159" s="334"/>
      <c r="CY159" s="334"/>
      <c r="CZ159" s="334"/>
      <c r="DA159" s="334"/>
      <c r="DB159" s="334"/>
      <c r="DC159" s="334"/>
      <c r="DD159" s="334"/>
      <c r="DE159" s="334"/>
      <c r="DF159" s="334"/>
      <c r="DG159" s="334"/>
      <c r="DH159" s="334"/>
      <c r="DI159" s="334"/>
      <c r="DJ159" s="334"/>
      <c r="DK159" s="334"/>
      <c r="DL159" s="334"/>
      <c r="DM159" s="334"/>
      <c r="DN159" s="334"/>
      <c r="DO159" s="334"/>
      <c r="DP159" s="334"/>
      <c r="DQ159" s="334"/>
      <c r="DR159" s="334"/>
      <c r="DS159" s="334"/>
      <c r="DT159" s="334"/>
      <c r="DU159" s="334"/>
      <c r="DV159" s="334"/>
      <c r="DW159" s="334"/>
      <c r="DX159" s="334"/>
      <c r="DY159" s="334"/>
      <c r="DZ159" s="334"/>
      <c r="EA159" s="334"/>
      <c r="EB159" s="334"/>
      <c r="EC159" s="334"/>
      <c r="ED159" s="334"/>
      <c r="EE159" s="334"/>
      <c r="EF159" s="334"/>
      <c r="EG159" s="334"/>
      <c r="EH159" s="334"/>
      <c r="EI159" s="334"/>
      <c r="EJ159" s="334"/>
      <c r="EK159" s="334"/>
      <c r="EL159" s="334"/>
      <c r="EM159" s="334"/>
      <c r="EN159" s="334"/>
      <c r="EO159" s="334"/>
      <c r="EP159" s="334"/>
      <c r="EQ159" s="334"/>
      <c r="ER159" s="334"/>
      <c r="ES159" s="334"/>
      <c r="ET159" s="334"/>
      <c r="EU159" s="334"/>
      <c r="EV159" s="334"/>
      <c r="EW159" s="334"/>
      <c r="EX159" s="334"/>
      <c r="EY159" s="334"/>
      <c r="EZ159" s="334"/>
      <c r="FA159" s="334"/>
      <c r="FB159" s="334"/>
      <c r="FC159" s="334"/>
      <c r="FD159" s="334"/>
      <c r="FE159" s="334"/>
      <c r="FF159" s="334"/>
      <c r="FG159" s="334"/>
      <c r="FH159" s="334"/>
      <c r="FI159" s="334"/>
      <c r="FJ159" s="334"/>
      <c r="FK159" s="334"/>
      <c r="FL159" s="334"/>
      <c r="FM159" s="334"/>
      <c r="FN159" s="334"/>
      <c r="FO159" s="334"/>
      <c r="FP159" s="334"/>
      <c r="FQ159" s="334"/>
      <c r="FR159" s="334"/>
      <c r="FS159" s="334"/>
      <c r="FT159" s="334"/>
      <c r="FU159" s="334"/>
      <c r="FV159" s="334"/>
      <c r="FW159" s="334"/>
      <c r="FX159" s="334"/>
      <c r="FY159" s="334"/>
      <c r="FZ159" s="334"/>
      <c r="GA159" s="334"/>
      <c r="GB159" s="334"/>
      <c r="GC159" s="334"/>
      <c r="GD159" s="334"/>
      <c r="GE159" s="334"/>
      <c r="GF159" s="334"/>
      <c r="GG159" s="334"/>
      <c r="GH159" s="334"/>
      <c r="GI159" s="334"/>
      <c r="GJ159" s="334"/>
      <c r="GK159" s="334"/>
      <c r="GL159" s="334"/>
      <c r="GM159" s="334"/>
      <c r="GN159" s="334"/>
      <c r="GO159" s="334"/>
      <c r="GP159" s="334"/>
      <c r="GQ159" s="334"/>
      <c r="GR159" s="334"/>
      <c r="GS159" s="334"/>
      <c r="GT159" s="334"/>
      <c r="GU159" s="334"/>
      <c r="GV159" s="334"/>
      <c r="GW159" s="334"/>
      <c r="GX159" s="334"/>
      <c r="GY159" s="334"/>
      <c r="GZ159" s="334"/>
      <c r="HA159" s="334"/>
      <c r="HB159" s="334"/>
      <c r="HC159" s="334"/>
      <c r="HD159" s="334"/>
      <c r="HE159" s="334"/>
      <c r="HF159" s="334"/>
      <c r="HG159" s="334"/>
      <c r="HH159" s="334"/>
      <c r="HI159" s="334"/>
      <c r="HJ159" s="334"/>
      <c r="HK159" s="334"/>
      <c r="HL159" s="334"/>
      <c r="HM159" s="334"/>
      <c r="HN159" s="334"/>
      <c r="HO159" s="334"/>
      <c r="HP159" s="334"/>
      <c r="HQ159" s="334"/>
      <c r="HR159" s="334"/>
      <c r="HS159" s="334"/>
      <c r="HT159" s="334"/>
      <c r="HU159" s="334"/>
      <c r="HV159" s="334"/>
      <c r="HW159" s="334"/>
      <c r="HX159" s="334"/>
      <c r="HY159" s="334"/>
      <c r="HZ159" s="334"/>
      <c r="IA159" s="334"/>
      <c r="IB159" s="334"/>
      <c r="IC159" s="334"/>
      <c r="ID159" s="334"/>
      <c r="IE159" s="334"/>
      <c r="IF159" s="334"/>
      <c r="IG159" s="334"/>
      <c r="IH159" s="334"/>
      <c r="II159" s="334"/>
      <c r="IJ159" s="334"/>
      <c r="IK159" s="334"/>
      <c r="IL159" s="334"/>
      <c r="IM159" s="334"/>
      <c r="IN159" s="334"/>
      <c r="IO159" s="334"/>
      <c r="IP159" s="334"/>
      <c r="IQ159" s="334"/>
      <c r="IR159" s="334"/>
      <c r="IS159" s="334"/>
      <c r="IT159" s="334"/>
      <c r="IU159" s="334"/>
      <c r="IV159" s="334"/>
      <c r="IW159" s="334"/>
      <c r="IX159" s="334"/>
      <c r="IY159" s="334"/>
      <c r="IZ159" s="334"/>
      <c r="JA159" s="334"/>
      <c r="JB159" s="334"/>
      <c r="JC159" s="334"/>
      <c r="JD159" s="334"/>
    </row>
    <row r="160" spans="2:264" x14ac:dyDescent="0.2">
      <c r="B160" s="334"/>
      <c r="C160" s="334"/>
      <c r="D160" s="334"/>
      <c r="E160" s="334"/>
      <c r="F160" s="334"/>
      <c r="G160" s="334"/>
      <c r="H160" s="334"/>
      <c r="I160" s="334"/>
      <c r="J160" s="334"/>
      <c r="K160" s="334"/>
      <c r="L160" s="334"/>
      <c r="M160" s="334"/>
      <c r="N160" s="334"/>
      <c r="O160" s="334"/>
      <c r="P160" s="334"/>
      <c r="Q160" s="334"/>
      <c r="R160" s="334"/>
      <c r="S160" s="334"/>
      <c r="T160" s="334"/>
      <c r="U160" s="334"/>
      <c r="V160" s="334"/>
      <c r="W160" s="334"/>
      <c r="X160" s="334"/>
      <c r="Y160" s="334"/>
      <c r="Z160" s="334"/>
      <c r="AA160" s="334"/>
      <c r="AB160" s="334"/>
      <c r="AC160" s="334"/>
      <c r="AD160" s="334"/>
      <c r="AE160" s="334"/>
      <c r="AF160" s="334"/>
      <c r="AG160" s="334"/>
      <c r="AH160" s="334"/>
      <c r="AI160" s="334"/>
      <c r="AJ160" s="334"/>
      <c r="AK160" s="334"/>
      <c r="AL160" s="334"/>
      <c r="AM160" s="334"/>
      <c r="AN160" s="334"/>
      <c r="AO160" s="334"/>
      <c r="AP160" s="334"/>
      <c r="AQ160" s="334"/>
      <c r="AR160" s="334"/>
      <c r="AS160" s="334"/>
      <c r="AT160" s="334"/>
      <c r="AU160" s="334"/>
      <c r="AV160" s="334"/>
      <c r="AW160" s="334"/>
      <c r="AX160" s="334"/>
      <c r="AY160" s="334"/>
      <c r="AZ160" s="334"/>
      <c r="BA160" s="334"/>
      <c r="BB160" s="334"/>
      <c r="BC160" s="334"/>
      <c r="BD160" s="334"/>
      <c r="BE160" s="334"/>
      <c r="BF160" s="334"/>
      <c r="BG160" s="334"/>
      <c r="BH160" s="334"/>
      <c r="BI160" s="334"/>
      <c r="BJ160" s="334"/>
      <c r="BK160" s="334"/>
      <c r="BL160" s="334"/>
      <c r="BM160" s="334"/>
      <c r="BN160" s="334"/>
      <c r="BO160" s="334"/>
      <c r="BP160" s="334"/>
      <c r="BQ160" s="334"/>
      <c r="BR160" s="334"/>
      <c r="BS160" s="334"/>
      <c r="BT160" s="334"/>
      <c r="BU160" s="334"/>
      <c r="BV160" s="334"/>
      <c r="BW160" s="334"/>
      <c r="BX160" s="334"/>
      <c r="BY160" s="334"/>
      <c r="BZ160" s="334"/>
      <c r="CA160" s="334"/>
      <c r="CB160" s="334"/>
      <c r="CC160" s="334"/>
      <c r="CD160" s="334"/>
      <c r="CE160" s="334"/>
      <c r="CF160" s="334"/>
      <c r="CG160" s="334"/>
      <c r="CH160" s="334"/>
      <c r="CI160" s="334"/>
      <c r="CJ160" s="334"/>
      <c r="CK160" s="334"/>
      <c r="CL160" s="334"/>
      <c r="CM160" s="334"/>
      <c r="CN160" s="334"/>
      <c r="CO160" s="334"/>
      <c r="CP160" s="334"/>
      <c r="CQ160" s="334"/>
      <c r="CR160" s="334"/>
      <c r="CS160" s="334"/>
      <c r="CT160" s="334"/>
      <c r="CU160" s="334"/>
      <c r="CV160" s="334"/>
      <c r="CW160" s="334"/>
      <c r="CX160" s="334"/>
      <c r="CY160" s="334"/>
      <c r="CZ160" s="334"/>
      <c r="DA160" s="334"/>
      <c r="DB160" s="334"/>
      <c r="DC160" s="334"/>
      <c r="DD160" s="334"/>
      <c r="DE160" s="334"/>
      <c r="DF160" s="334"/>
      <c r="DG160" s="334"/>
      <c r="DH160" s="334"/>
      <c r="DI160" s="334"/>
      <c r="DJ160" s="334"/>
      <c r="DK160" s="334"/>
      <c r="DL160" s="334"/>
      <c r="DM160" s="334"/>
      <c r="DN160" s="334"/>
      <c r="DO160" s="334"/>
      <c r="DP160" s="334"/>
      <c r="DQ160" s="334"/>
      <c r="DR160" s="334"/>
      <c r="DS160" s="334"/>
      <c r="DT160" s="334"/>
      <c r="DU160" s="334"/>
      <c r="DV160" s="334"/>
      <c r="DW160" s="334"/>
      <c r="DX160" s="334"/>
      <c r="DY160" s="334"/>
      <c r="DZ160" s="334"/>
      <c r="EA160" s="334"/>
      <c r="EB160" s="334"/>
      <c r="EC160" s="334"/>
      <c r="ED160" s="334"/>
      <c r="EE160" s="334"/>
      <c r="EF160" s="334"/>
      <c r="EG160" s="334"/>
      <c r="EH160" s="334"/>
      <c r="EI160" s="334"/>
      <c r="EJ160" s="334"/>
      <c r="EK160" s="334"/>
      <c r="EL160" s="334"/>
      <c r="EM160" s="334"/>
      <c r="EN160" s="334"/>
      <c r="EO160" s="334"/>
      <c r="EP160" s="334"/>
      <c r="EQ160" s="334"/>
      <c r="ER160" s="334"/>
      <c r="ES160" s="334"/>
      <c r="ET160" s="334"/>
      <c r="EU160" s="334"/>
      <c r="EV160" s="334"/>
      <c r="EW160" s="334"/>
      <c r="EX160" s="334"/>
      <c r="EY160" s="334"/>
      <c r="EZ160" s="334"/>
      <c r="FA160" s="334"/>
      <c r="FB160" s="334"/>
      <c r="FC160" s="334"/>
      <c r="FD160" s="334"/>
      <c r="FE160" s="334"/>
      <c r="FF160" s="334"/>
      <c r="FG160" s="334"/>
      <c r="FH160" s="334"/>
      <c r="FI160" s="334"/>
      <c r="FJ160" s="334"/>
      <c r="FK160" s="334"/>
      <c r="FL160" s="334"/>
      <c r="FM160" s="334"/>
      <c r="FN160" s="334"/>
      <c r="FO160" s="334"/>
      <c r="FP160" s="334"/>
      <c r="FQ160" s="334"/>
      <c r="FR160" s="334"/>
      <c r="FS160" s="334"/>
      <c r="FT160" s="334"/>
      <c r="FU160" s="334"/>
      <c r="FV160" s="334"/>
      <c r="FW160" s="334"/>
      <c r="FX160" s="334"/>
      <c r="FY160" s="334"/>
      <c r="FZ160" s="334"/>
      <c r="GA160" s="334"/>
      <c r="GB160" s="334"/>
      <c r="GC160" s="334"/>
      <c r="GD160" s="334"/>
      <c r="GE160" s="334"/>
      <c r="GF160" s="334"/>
      <c r="GG160" s="334"/>
      <c r="GH160" s="334"/>
      <c r="GI160" s="334"/>
      <c r="GJ160" s="334"/>
      <c r="GK160" s="334"/>
      <c r="GL160" s="334"/>
      <c r="GM160" s="334"/>
      <c r="GN160" s="334"/>
      <c r="GO160" s="334"/>
      <c r="GP160" s="334"/>
      <c r="GQ160" s="334"/>
      <c r="GR160" s="334"/>
      <c r="GS160" s="334"/>
      <c r="GT160" s="334"/>
      <c r="GU160" s="334"/>
      <c r="GV160" s="334"/>
      <c r="GW160" s="334"/>
      <c r="GX160" s="334"/>
      <c r="GY160" s="334"/>
      <c r="GZ160" s="334"/>
      <c r="HA160" s="334"/>
      <c r="HB160" s="334"/>
      <c r="HC160" s="334"/>
      <c r="HD160" s="334"/>
      <c r="HE160" s="334"/>
      <c r="HF160" s="334"/>
      <c r="HG160" s="334"/>
      <c r="HH160" s="334"/>
      <c r="HI160" s="334"/>
      <c r="HJ160" s="334"/>
      <c r="HK160" s="334"/>
      <c r="HL160" s="334"/>
      <c r="HM160" s="334"/>
      <c r="HN160" s="334"/>
      <c r="HO160" s="334"/>
      <c r="HP160" s="334"/>
      <c r="HQ160" s="334"/>
      <c r="HR160" s="334"/>
      <c r="HS160" s="334"/>
      <c r="HT160" s="334"/>
      <c r="HU160" s="334"/>
      <c r="HV160" s="334"/>
      <c r="HW160" s="334"/>
      <c r="HX160" s="334"/>
      <c r="HY160" s="334"/>
      <c r="HZ160" s="334"/>
      <c r="IA160" s="334"/>
      <c r="IB160" s="334"/>
      <c r="IC160" s="334"/>
      <c r="ID160" s="334"/>
      <c r="IE160" s="334"/>
      <c r="IF160" s="334"/>
      <c r="IG160" s="334"/>
      <c r="IH160" s="334"/>
      <c r="II160" s="334"/>
      <c r="IJ160" s="334"/>
      <c r="IK160" s="334"/>
      <c r="IL160" s="334"/>
      <c r="IM160" s="334"/>
      <c r="IN160" s="334"/>
      <c r="IO160" s="334"/>
      <c r="IP160" s="334"/>
      <c r="IQ160" s="334"/>
      <c r="IR160" s="334"/>
      <c r="IS160" s="334"/>
      <c r="IT160" s="334"/>
      <c r="IU160" s="334"/>
      <c r="IV160" s="334"/>
      <c r="IW160" s="334"/>
      <c r="IX160" s="334"/>
      <c r="IY160" s="334"/>
      <c r="IZ160" s="334"/>
      <c r="JA160" s="334"/>
      <c r="JB160" s="334"/>
      <c r="JC160" s="334"/>
      <c r="JD160" s="334"/>
    </row>
    <row r="161" spans="2:264" x14ac:dyDescent="0.2">
      <c r="B161" s="334"/>
      <c r="C161" s="334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4"/>
      <c r="T161" s="334"/>
      <c r="U161" s="334"/>
      <c r="V161" s="334"/>
      <c r="W161" s="334"/>
      <c r="X161" s="334"/>
      <c r="Y161" s="334"/>
      <c r="Z161" s="334"/>
      <c r="AA161" s="334"/>
      <c r="AB161" s="334"/>
      <c r="AC161" s="334"/>
      <c r="AD161" s="334"/>
      <c r="AE161" s="334"/>
      <c r="AF161" s="334"/>
      <c r="AG161" s="334"/>
      <c r="AH161" s="334"/>
      <c r="AI161" s="334"/>
      <c r="AJ161" s="334"/>
      <c r="AK161" s="334"/>
      <c r="AL161" s="334"/>
      <c r="AM161" s="334"/>
      <c r="AN161" s="334"/>
      <c r="AO161" s="334"/>
      <c r="AP161" s="334"/>
      <c r="AQ161" s="334"/>
      <c r="AR161" s="334"/>
      <c r="AS161" s="334"/>
      <c r="AT161" s="334"/>
      <c r="AU161" s="334"/>
      <c r="AV161" s="334"/>
      <c r="AW161" s="334"/>
      <c r="AX161" s="334"/>
      <c r="AY161" s="334"/>
      <c r="AZ161" s="334"/>
      <c r="BA161" s="334"/>
      <c r="BB161" s="334"/>
      <c r="BC161" s="334"/>
      <c r="BD161" s="334"/>
      <c r="BE161" s="334"/>
      <c r="BF161" s="334"/>
      <c r="BG161" s="334"/>
      <c r="BH161" s="334"/>
      <c r="BI161" s="334"/>
      <c r="BJ161" s="334"/>
      <c r="BK161" s="334"/>
      <c r="BL161" s="334"/>
      <c r="BM161" s="334"/>
      <c r="BN161" s="334"/>
      <c r="BO161" s="334"/>
      <c r="BP161" s="334"/>
      <c r="BQ161" s="334"/>
      <c r="BR161" s="334"/>
      <c r="BS161" s="334"/>
      <c r="BT161" s="334"/>
      <c r="BU161" s="334"/>
      <c r="BV161" s="334"/>
      <c r="BW161" s="334"/>
      <c r="BX161" s="334"/>
      <c r="BY161" s="334"/>
      <c r="BZ161" s="334"/>
      <c r="CA161" s="334"/>
      <c r="CB161" s="334"/>
      <c r="CC161" s="334"/>
      <c r="CD161" s="334"/>
      <c r="CE161" s="334"/>
      <c r="CF161" s="334"/>
      <c r="CG161" s="334"/>
      <c r="CH161" s="334"/>
      <c r="CI161" s="334"/>
      <c r="CJ161" s="334"/>
      <c r="CK161" s="334"/>
      <c r="CL161" s="334"/>
      <c r="CM161" s="334"/>
      <c r="CN161" s="334"/>
      <c r="CO161" s="334"/>
      <c r="CP161" s="334"/>
      <c r="CQ161" s="334"/>
      <c r="CR161" s="334"/>
      <c r="CS161" s="334"/>
      <c r="CT161" s="334"/>
      <c r="CU161" s="334"/>
      <c r="CV161" s="334"/>
      <c r="CW161" s="334"/>
      <c r="CX161" s="334"/>
      <c r="CY161" s="334"/>
      <c r="CZ161" s="334"/>
      <c r="DA161" s="334"/>
      <c r="DB161" s="334"/>
      <c r="DC161" s="334"/>
      <c r="DD161" s="334"/>
      <c r="DE161" s="334"/>
      <c r="DF161" s="334"/>
      <c r="DG161" s="334"/>
      <c r="DH161" s="334"/>
      <c r="DI161" s="334"/>
      <c r="DJ161" s="334"/>
      <c r="DK161" s="334"/>
      <c r="DL161" s="334"/>
      <c r="DM161" s="334"/>
      <c r="DN161" s="334"/>
      <c r="DO161" s="334"/>
      <c r="DP161" s="334"/>
      <c r="DQ161" s="334"/>
      <c r="DR161" s="334"/>
      <c r="DS161" s="334"/>
      <c r="DT161" s="334"/>
      <c r="DU161" s="334"/>
      <c r="DV161" s="334"/>
      <c r="DW161" s="334"/>
      <c r="DX161" s="334"/>
      <c r="DY161" s="334"/>
      <c r="DZ161" s="334"/>
      <c r="EA161" s="334"/>
      <c r="EB161" s="334"/>
      <c r="EC161" s="334"/>
      <c r="ED161" s="334"/>
      <c r="EE161" s="334"/>
      <c r="EF161" s="334"/>
      <c r="EG161" s="334"/>
      <c r="EH161" s="334"/>
      <c r="EI161" s="334"/>
      <c r="EJ161" s="334"/>
      <c r="EK161" s="334"/>
      <c r="EL161" s="334"/>
      <c r="EM161" s="334"/>
      <c r="EN161" s="334"/>
      <c r="EO161" s="334"/>
      <c r="EP161" s="334"/>
      <c r="EQ161" s="334"/>
      <c r="ER161" s="334"/>
      <c r="ES161" s="334"/>
      <c r="ET161" s="334"/>
      <c r="EU161" s="334"/>
      <c r="EV161" s="334"/>
      <c r="EW161" s="334"/>
      <c r="EX161" s="334"/>
      <c r="EY161" s="334"/>
      <c r="EZ161" s="334"/>
      <c r="FA161" s="334"/>
      <c r="FB161" s="334"/>
      <c r="FC161" s="334"/>
      <c r="FD161" s="334"/>
      <c r="FE161" s="334"/>
      <c r="FF161" s="334"/>
      <c r="FG161" s="334"/>
      <c r="FH161" s="334"/>
      <c r="FI161" s="334"/>
      <c r="FJ161" s="334"/>
      <c r="FK161" s="334"/>
      <c r="FL161" s="334"/>
      <c r="FM161" s="334"/>
      <c r="FN161" s="334"/>
      <c r="FO161" s="334"/>
      <c r="FP161" s="334"/>
      <c r="FQ161" s="334"/>
      <c r="FR161" s="334"/>
      <c r="FS161" s="334"/>
      <c r="FT161" s="334"/>
      <c r="FU161" s="334"/>
      <c r="FV161" s="334"/>
      <c r="FW161" s="334"/>
      <c r="FX161" s="334"/>
      <c r="FY161" s="334"/>
      <c r="FZ161" s="334"/>
      <c r="GA161" s="334"/>
      <c r="GB161" s="334"/>
      <c r="GC161" s="334"/>
      <c r="GD161" s="334"/>
      <c r="GE161" s="334"/>
      <c r="GF161" s="334"/>
      <c r="GG161" s="334"/>
      <c r="GH161" s="334"/>
      <c r="GI161" s="334"/>
      <c r="GJ161" s="334"/>
      <c r="GK161" s="334"/>
      <c r="GL161" s="334"/>
      <c r="GM161" s="334"/>
      <c r="GN161" s="334"/>
      <c r="GO161" s="334"/>
      <c r="GP161" s="334"/>
      <c r="GQ161" s="334"/>
      <c r="GR161" s="334"/>
      <c r="GS161" s="334"/>
      <c r="GT161" s="334"/>
      <c r="GU161" s="334"/>
      <c r="GV161" s="334"/>
      <c r="GW161" s="334"/>
      <c r="GX161" s="334"/>
      <c r="GY161" s="334"/>
      <c r="GZ161" s="334"/>
      <c r="HA161" s="334"/>
      <c r="HB161" s="334"/>
      <c r="HC161" s="334"/>
      <c r="HD161" s="334"/>
      <c r="HE161" s="334"/>
      <c r="HF161" s="334"/>
      <c r="HG161" s="334"/>
      <c r="HH161" s="334"/>
      <c r="HI161" s="334"/>
      <c r="HJ161" s="334"/>
      <c r="HK161" s="334"/>
      <c r="HL161" s="334"/>
      <c r="HM161" s="334"/>
      <c r="HN161" s="334"/>
      <c r="HO161" s="334"/>
      <c r="HP161" s="334"/>
      <c r="HQ161" s="334"/>
      <c r="HR161" s="334"/>
      <c r="HS161" s="334"/>
      <c r="HT161" s="334"/>
      <c r="HU161" s="334"/>
      <c r="HV161" s="334"/>
      <c r="HW161" s="334"/>
      <c r="HX161" s="334"/>
      <c r="HY161" s="334"/>
      <c r="HZ161" s="334"/>
      <c r="IA161" s="334"/>
      <c r="IB161" s="334"/>
      <c r="IC161" s="334"/>
      <c r="ID161" s="334"/>
      <c r="IE161" s="334"/>
      <c r="IF161" s="334"/>
      <c r="IG161" s="334"/>
      <c r="IH161" s="334"/>
      <c r="II161" s="334"/>
      <c r="IJ161" s="334"/>
      <c r="IK161" s="334"/>
      <c r="IL161" s="334"/>
      <c r="IM161" s="334"/>
      <c r="IN161" s="334"/>
      <c r="IO161" s="334"/>
      <c r="IP161" s="334"/>
      <c r="IQ161" s="334"/>
      <c r="IR161" s="334"/>
      <c r="IS161" s="334"/>
      <c r="IT161" s="334"/>
      <c r="IU161" s="334"/>
      <c r="IV161" s="334"/>
      <c r="IW161" s="334"/>
      <c r="IX161" s="334"/>
      <c r="IY161" s="334"/>
      <c r="IZ161" s="334"/>
      <c r="JA161" s="334"/>
      <c r="JB161" s="334"/>
      <c r="JC161" s="334"/>
      <c r="JD161" s="334"/>
    </row>
    <row r="162" spans="2:264" x14ac:dyDescent="0.2">
      <c r="B162" s="334"/>
      <c r="C162" s="334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4"/>
      <c r="T162" s="334"/>
      <c r="U162" s="334"/>
      <c r="V162" s="334"/>
      <c r="W162" s="334"/>
      <c r="X162" s="334"/>
      <c r="Y162" s="334"/>
      <c r="Z162" s="334"/>
      <c r="AA162" s="334"/>
      <c r="AB162" s="334"/>
      <c r="AC162" s="334"/>
      <c r="AD162" s="334"/>
      <c r="AE162" s="334"/>
      <c r="AF162" s="334"/>
      <c r="AG162" s="334"/>
      <c r="AH162" s="334"/>
      <c r="AI162" s="334"/>
      <c r="AJ162" s="334"/>
      <c r="AK162" s="334"/>
      <c r="AL162" s="334"/>
      <c r="AM162" s="334"/>
      <c r="AN162" s="334"/>
      <c r="AO162" s="334"/>
      <c r="AP162" s="334"/>
      <c r="AQ162" s="334"/>
      <c r="AR162" s="334"/>
      <c r="AS162" s="334"/>
      <c r="AT162" s="334"/>
      <c r="AU162" s="334"/>
      <c r="AV162" s="334"/>
      <c r="AW162" s="334"/>
      <c r="AX162" s="334"/>
      <c r="AY162" s="334"/>
      <c r="AZ162" s="334"/>
      <c r="BA162" s="334"/>
      <c r="BB162" s="334"/>
      <c r="BC162" s="334"/>
      <c r="BD162" s="334"/>
      <c r="BE162" s="334"/>
      <c r="BF162" s="334"/>
      <c r="BG162" s="334"/>
      <c r="BH162" s="334"/>
      <c r="BI162" s="334"/>
      <c r="BJ162" s="334"/>
      <c r="BK162" s="334"/>
      <c r="BL162" s="334"/>
      <c r="BM162" s="334"/>
      <c r="BN162" s="334"/>
      <c r="BO162" s="334"/>
      <c r="BP162" s="334"/>
      <c r="BQ162" s="334"/>
      <c r="BR162" s="334"/>
      <c r="BS162" s="334"/>
      <c r="BT162" s="334"/>
      <c r="BU162" s="334"/>
      <c r="BV162" s="334"/>
      <c r="BW162" s="334"/>
      <c r="BX162" s="334"/>
      <c r="BY162" s="334"/>
      <c r="BZ162" s="334"/>
      <c r="CA162" s="334"/>
      <c r="CB162" s="334"/>
      <c r="CC162" s="334"/>
      <c r="CD162" s="334"/>
      <c r="CE162" s="334"/>
      <c r="CF162" s="334"/>
      <c r="CG162" s="334"/>
      <c r="CH162" s="334"/>
      <c r="CI162" s="334"/>
      <c r="CJ162" s="334"/>
      <c r="CK162" s="334"/>
      <c r="CL162" s="334"/>
      <c r="CM162" s="334"/>
      <c r="CN162" s="334"/>
      <c r="CO162" s="334"/>
      <c r="CP162" s="334"/>
      <c r="CQ162" s="334"/>
      <c r="CR162" s="334"/>
      <c r="CS162" s="334"/>
      <c r="CT162" s="334"/>
      <c r="CU162" s="334"/>
      <c r="CV162" s="334"/>
      <c r="CW162" s="334"/>
      <c r="CX162" s="334"/>
      <c r="CY162" s="334"/>
      <c r="CZ162" s="334"/>
      <c r="DA162" s="334"/>
      <c r="DB162" s="334"/>
      <c r="DC162" s="334"/>
      <c r="DD162" s="334"/>
      <c r="DE162" s="334"/>
      <c r="DF162" s="334"/>
      <c r="DG162" s="334"/>
      <c r="DH162" s="334"/>
      <c r="DI162" s="334"/>
      <c r="DJ162" s="334"/>
      <c r="DK162" s="334"/>
      <c r="DL162" s="334"/>
      <c r="DM162" s="334"/>
      <c r="DN162" s="334"/>
      <c r="DO162" s="334"/>
      <c r="DP162" s="334"/>
      <c r="DQ162" s="334"/>
      <c r="DR162" s="334"/>
      <c r="DS162" s="334"/>
      <c r="DT162" s="334"/>
      <c r="DU162" s="334"/>
      <c r="DV162" s="334"/>
      <c r="DW162" s="334"/>
      <c r="DX162" s="334"/>
      <c r="DY162" s="334"/>
      <c r="DZ162" s="334"/>
      <c r="EA162" s="334"/>
      <c r="EB162" s="334"/>
      <c r="EC162" s="334"/>
      <c r="ED162" s="334"/>
      <c r="EE162" s="334"/>
      <c r="EF162" s="334"/>
      <c r="EG162" s="334"/>
      <c r="EH162" s="334"/>
      <c r="EI162" s="334"/>
      <c r="EJ162" s="334"/>
      <c r="EK162" s="334"/>
      <c r="EL162" s="334"/>
      <c r="EM162" s="334"/>
      <c r="EN162" s="334"/>
      <c r="EO162" s="334"/>
      <c r="EP162" s="334"/>
      <c r="EQ162" s="334"/>
      <c r="ER162" s="334"/>
      <c r="ES162" s="334"/>
      <c r="ET162" s="334"/>
      <c r="EU162" s="334"/>
      <c r="EV162" s="334"/>
      <c r="EW162" s="334"/>
      <c r="EX162" s="334"/>
      <c r="EY162" s="334"/>
      <c r="EZ162" s="334"/>
      <c r="FA162" s="334"/>
      <c r="FB162" s="334"/>
      <c r="FC162" s="334"/>
      <c r="FD162" s="334"/>
      <c r="FE162" s="334"/>
      <c r="FF162" s="334"/>
      <c r="FG162" s="334"/>
      <c r="FH162" s="334"/>
      <c r="FI162" s="334"/>
      <c r="FJ162" s="334"/>
      <c r="FK162" s="334"/>
      <c r="FL162" s="334"/>
      <c r="FM162" s="334"/>
      <c r="FN162" s="334"/>
      <c r="FO162" s="334"/>
      <c r="FP162" s="334"/>
      <c r="FQ162" s="334"/>
      <c r="FR162" s="334"/>
      <c r="FS162" s="334"/>
      <c r="FT162" s="334"/>
      <c r="FU162" s="334"/>
      <c r="FV162" s="334"/>
      <c r="FW162" s="334"/>
      <c r="FX162" s="334"/>
      <c r="FY162" s="334"/>
      <c r="FZ162" s="334"/>
      <c r="GA162" s="334"/>
      <c r="GB162" s="334"/>
      <c r="GC162" s="334"/>
      <c r="GD162" s="334"/>
      <c r="GE162" s="334"/>
      <c r="GF162" s="334"/>
      <c r="GG162" s="334"/>
      <c r="GH162" s="334"/>
      <c r="GI162" s="334"/>
      <c r="GJ162" s="334"/>
      <c r="GK162" s="334"/>
      <c r="GL162" s="334"/>
      <c r="GM162" s="334"/>
      <c r="GN162" s="334"/>
      <c r="GO162" s="334"/>
      <c r="GP162" s="334"/>
      <c r="GQ162" s="334"/>
      <c r="GR162" s="334"/>
      <c r="GS162" s="334"/>
      <c r="GT162" s="334"/>
      <c r="GU162" s="334"/>
      <c r="GV162" s="334"/>
      <c r="GW162" s="334"/>
      <c r="GX162" s="334"/>
      <c r="GY162" s="334"/>
      <c r="GZ162" s="334"/>
      <c r="HA162" s="334"/>
      <c r="HB162" s="334"/>
      <c r="HC162" s="334"/>
      <c r="HD162" s="334"/>
      <c r="HE162" s="334"/>
      <c r="HF162" s="334"/>
      <c r="HG162" s="334"/>
      <c r="HH162" s="334"/>
      <c r="HI162" s="334"/>
      <c r="HJ162" s="334"/>
      <c r="HK162" s="334"/>
      <c r="HL162" s="334"/>
      <c r="HM162" s="334"/>
      <c r="HN162" s="334"/>
      <c r="HO162" s="334"/>
      <c r="HP162" s="334"/>
      <c r="HQ162" s="334"/>
      <c r="HR162" s="334"/>
      <c r="HS162" s="334"/>
      <c r="HT162" s="334"/>
      <c r="HU162" s="334"/>
      <c r="HV162" s="334"/>
      <c r="HW162" s="334"/>
      <c r="HX162" s="334"/>
      <c r="HY162" s="334"/>
      <c r="HZ162" s="334"/>
      <c r="IA162" s="334"/>
      <c r="IB162" s="334"/>
      <c r="IC162" s="334"/>
      <c r="ID162" s="334"/>
      <c r="IE162" s="334"/>
      <c r="IF162" s="334"/>
      <c r="IG162" s="334"/>
      <c r="IH162" s="334"/>
      <c r="II162" s="334"/>
      <c r="IJ162" s="334"/>
      <c r="IK162" s="334"/>
      <c r="IL162" s="334"/>
      <c r="IM162" s="334"/>
      <c r="IN162" s="334"/>
      <c r="IO162" s="334"/>
      <c r="IP162" s="334"/>
      <c r="IQ162" s="334"/>
      <c r="IR162" s="334"/>
      <c r="IS162" s="334"/>
      <c r="IT162" s="334"/>
      <c r="IU162" s="334"/>
      <c r="IV162" s="334"/>
      <c r="IW162" s="334"/>
      <c r="IX162" s="334"/>
      <c r="IY162" s="334"/>
      <c r="IZ162" s="334"/>
      <c r="JA162" s="334"/>
      <c r="JB162" s="334"/>
      <c r="JC162" s="334"/>
      <c r="JD162" s="334"/>
    </row>
    <row r="163" spans="2:264" x14ac:dyDescent="0.2">
      <c r="B163" s="334"/>
      <c r="C163" s="334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4"/>
      <c r="T163" s="334"/>
      <c r="U163" s="334"/>
      <c r="V163" s="334"/>
      <c r="W163" s="334"/>
      <c r="X163" s="334"/>
      <c r="Y163" s="334"/>
      <c r="Z163" s="334"/>
      <c r="AA163" s="334"/>
      <c r="AB163" s="334"/>
      <c r="AC163" s="334"/>
      <c r="AD163" s="334"/>
      <c r="AE163" s="334"/>
      <c r="AF163" s="334"/>
      <c r="AG163" s="334"/>
      <c r="AH163" s="334"/>
      <c r="AI163" s="334"/>
      <c r="AJ163" s="334"/>
      <c r="AK163" s="334"/>
      <c r="AL163" s="334"/>
      <c r="AM163" s="334"/>
      <c r="AN163" s="334"/>
      <c r="AO163" s="334"/>
      <c r="AP163" s="334"/>
      <c r="AQ163" s="334"/>
      <c r="AR163" s="334"/>
      <c r="AS163" s="334"/>
      <c r="AT163" s="334"/>
      <c r="AU163" s="334"/>
      <c r="AV163" s="334"/>
      <c r="AW163" s="334"/>
      <c r="AX163" s="334"/>
      <c r="AY163" s="334"/>
      <c r="AZ163" s="334"/>
      <c r="BA163" s="334"/>
      <c r="BB163" s="334"/>
      <c r="BC163" s="334"/>
      <c r="BD163" s="334"/>
      <c r="BE163" s="334"/>
      <c r="BF163" s="334"/>
      <c r="BG163" s="334"/>
      <c r="BH163" s="334"/>
      <c r="BI163" s="334"/>
      <c r="BJ163" s="334"/>
      <c r="BK163" s="334"/>
      <c r="BL163" s="334"/>
      <c r="BM163" s="334"/>
      <c r="BN163" s="334"/>
      <c r="BO163" s="334"/>
      <c r="BP163" s="334"/>
      <c r="BQ163" s="334"/>
      <c r="BR163" s="334"/>
      <c r="BS163" s="334"/>
      <c r="BT163" s="334"/>
      <c r="BU163" s="334"/>
      <c r="BV163" s="334"/>
      <c r="BW163" s="334"/>
      <c r="BX163" s="334"/>
      <c r="BY163" s="334"/>
      <c r="BZ163" s="334"/>
      <c r="CA163" s="334"/>
      <c r="CB163" s="334"/>
      <c r="CC163" s="334"/>
      <c r="CD163" s="334"/>
      <c r="CE163" s="334"/>
      <c r="CF163" s="334"/>
      <c r="CG163" s="334"/>
      <c r="CH163" s="334"/>
      <c r="CI163" s="334"/>
      <c r="CJ163" s="334"/>
      <c r="CK163" s="334"/>
      <c r="CL163" s="334"/>
      <c r="CM163" s="334"/>
      <c r="CN163" s="334"/>
      <c r="CO163" s="334"/>
      <c r="CP163" s="334"/>
      <c r="CQ163" s="334"/>
      <c r="CR163" s="334"/>
      <c r="CS163" s="334"/>
      <c r="CT163" s="334"/>
      <c r="CU163" s="334"/>
      <c r="CV163" s="334"/>
      <c r="CW163" s="334"/>
      <c r="CX163" s="334"/>
      <c r="CY163" s="334"/>
      <c r="CZ163" s="334"/>
      <c r="DA163" s="334"/>
      <c r="DB163" s="334"/>
      <c r="DC163" s="334"/>
      <c r="DD163" s="334"/>
      <c r="DE163" s="334"/>
      <c r="DF163" s="334"/>
      <c r="DG163" s="334"/>
      <c r="DH163" s="334"/>
      <c r="DI163" s="334"/>
      <c r="DJ163" s="334"/>
      <c r="DK163" s="334"/>
      <c r="DL163" s="334"/>
      <c r="DM163" s="334"/>
      <c r="DN163" s="334"/>
      <c r="DO163" s="334"/>
      <c r="DP163" s="334"/>
      <c r="DQ163" s="334"/>
      <c r="DR163" s="334"/>
      <c r="DS163" s="334"/>
      <c r="DT163" s="334"/>
      <c r="DU163" s="334"/>
      <c r="DV163" s="334"/>
      <c r="DW163" s="334"/>
      <c r="DX163" s="334"/>
      <c r="DY163" s="334"/>
      <c r="DZ163" s="334"/>
      <c r="EA163" s="334"/>
      <c r="EB163" s="334"/>
      <c r="EC163" s="334"/>
      <c r="ED163" s="334"/>
      <c r="EE163" s="334"/>
      <c r="EF163" s="334"/>
      <c r="EG163" s="334"/>
      <c r="EH163" s="334"/>
      <c r="EI163" s="334"/>
      <c r="EJ163" s="334"/>
      <c r="EK163" s="334"/>
      <c r="EL163" s="334"/>
      <c r="EM163" s="334"/>
      <c r="EN163" s="334"/>
      <c r="EO163" s="334"/>
      <c r="EP163" s="334"/>
      <c r="EQ163" s="334"/>
      <c r="ER163" s="334"/>
      <c r="ES163" s="334"/>
      <c r="ET163" s="334"/>
      <c r="EU163" s="334"/>
      <c r="EV163" s="334"/>
      <c r="EW163" s="334"/>
      <c r="EX163" s="334"/>
      <c r="EY163" s="334"/>
      <c r="EZ163" s="334"/>
      <c r="FA163" s="334"/>
      <c r="FB163" s="334"/>
      <c r="FC163" s="334"/>
      <c r="FD163" s="334"/>
      <c r="FE163" s="334"/>
      <c r="FF163" s="334"/>
      <c r="FG163" s="334"/>
      <c r="FH163" s="334"/>
      <c r="FI163" s="334"/>
      <c r="FJ163" s="334"/>
      <c r="FK163" s="334"/>
      <c r="FL163" s="334"/>
      <c r="FM163" s="334"/>
      <c r="FN163" s="334"/>
      <c r="FO163" s="334"/>
      <c r="FP163" s="334"/>
      <c r="FQ163" s="334"/>
      <c r="FR163" s="334"/>
      <c r="FS163" s="334"/>
      <c r="FT163" s="334"/>
      <c r="FU163" s="334"/>
      <c r="FV163" s="334"/>
      <c r="FW163" s="334"/>
      <c r="FX163" s="334"/>
      <c r="FY163" s="334"/>
      <c r="FZ163" s="334"/>
      <c r="GA163" s="334"/>
      <c r="GB163" s="334"/>
      <c r="GC163" s="334"/>
      <c r="GD163" s="334"/>
      <c r="GE163" s="334"/>
      <c r="GF163" s="334"/>
      <c r="GG163" s="334"/>
      <c r="GH163" s="334"/>
      <c r="GI163" s="334"/>
      <c r="GJ163" s="334"/>
      <c r="GK163" s="334"/>
      <c r="GL163" s="334"/>
      <c r="GM163" s="334"/>
      <c r="GN163" s="334"/>
      <c r="GO163" s="334"/>
      <c r="GP163" s="334"/>
      <c r="GQ163" s="334"/>
      <c r="GR163" s="334"/>
      <c r="GS163" s="334"/>
      <c r="GT163" s="334"/>
      <c r="GU163" s="334"/>
      <c r="GV163" s="334"/>
      <c r="GW163" s="334"/>
      <c r="GX163" s="334"/>
      <c r="GY163" s="334"/>
      <c r="GZ163" s="334"/>
      <c r="HA163" s="334"/>
      <c r="HB163" s="334"/>
      <c r="HC163" s="334"/>
      <c r="HD163" s="334"/>
      <c r="HE163" s="334"/>
      <c r="HF163" s="334"/>
      <c r="HG163" s="334"/>
      <c r="HH163" s="334"/>
      <c r="HI163" s="334"/>
      <c r="HJ163" s="334"/>
      <c r="HK163" s="334"/>
      <c r="HL163" s="334"/>
      <c r="HM163" s="334"/>
      <c r="HN163" s="334"/>
      <c r="HO163" s="334"/>
      <c r="HP163" s="334"/>
      <c r="HQ163" s="334"/>
      <c r="HR163" s="334"/>
      <c r="HS163" s="334"/>
      <c r="HT163" s="334"/>
      <c r="HU163" s="334"/>
      <c r="HV163" s="334"/>
      <c r="HW163" s="334"/>
      <c r="HX163" s="334"/>
      <c r="HY163" s="334"/>
      <c r="HZ163" s="334"/>
      <c r="IA163" s="334"/>
      <c r="IB163" s="334"/>
      <c r="IC163" s="334"/>
      <c r="ID163" s="334"/>
      <c r="IE163" s="334"/>
      <c r="IF163" s="334"/>
      <c r="IG163" s="334"/>
      <c r="IH163" s="334"/>
      <c r="II163" s="334"/>
      <c r="IJ163" s="334"/>
      <c r="IK163" s="334"/>
      <c r="IL163" s="334"/>
      <c r="IM163" s="334"/>
      <c r="IN163" s="334"/>
      <c r="IO163" s="334"/>
      <c r="IP163" s="334"/>
      <c r="IQ163" s="334"/>
      <c r="IR163" s="334"/>
      <c r="IS163" s="334"/>
      <c r="IT163" s="334"/>
      <c r="IU163" s="334"/>
      <c r="IV163" s="334"/>
      <c r="IW163" s="334"/>
      <c r="IX163" s="334"/>
      <c r="IY163" s="334"/>
      <c r="IZ163" s="334"/>
      <c r="JA163" s="334"/>
      <c r="JB163" s="334"/>
      <c r="JC163" s="334"/>
      <c r="JD163" s="334"/>
    </row>
    <row r="164" spans="2:264" x14ac:dyDescent="0.2">
      <c r="B164" s="334"/>
      <c r="C164" s="334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4"/>
      <c r="T164" s="334"/>
      <c r="U164" s="334"/>
      <c r="V164" s="334"/>
      <c r="W164" s="334"/>
      <c r="X164" s="334"/>
      <c r="Y164" s="334"/>
      <c r="Z164" s="334"/>
      <c r="AA164" s="334"/>
      <c r="AB164" s="334"/>
      <c r="AC164" s="334"/>
      <c r="AD164" s="334"/>
      <c r="AE164" s="334"/>
      <c r="AF164" s="334"/>
      <c r="AG164" s="334"/>
      <c r="AH164" s="334"/>
      <c r="AI164" s="334"/>
      <c r="AJ164" s="334"/>
      <c r="AK164" s="334"/>
      <c r="AL164" s="334"/>
      <c r="AM164" s="334"/>
      <c r="AN164" s="334"/>
      <c r="AO164" s="334"/>
      <c r="AP164" s="334"/>
      <c r="AQ164" s="334"/>
      <c r="AR164" s="334"/>
      <c r="AS164" s="334"/>
      <c r="AT164" s="334"/>
      <c r="AU164" s="334"/>
      <c r="AV164" s="334"/>
      <c r="AW164" s="334"/>
      <c r="AX164" s="334"/>
      <c r="AY164" s="334"/>
      <c r="AZ164" s="334"/>
      <c r="BA164" s="334"/>
      <c r="BB164" s="334"/>
      <c r="BC164" s="334"/>
      <c r="BD164" s="334"/>
      <c r="BE164" s="334"/>
      <c r="BF164" s="334"/>
      <c r="BG164" s="334"/>
      <c r="BH164" s="334"/>
      <c r="BI164" s="334"/>
      <c r="BJ164" s="334"/>
      <c r="BK164" s="334"/>
      <c r="BL164" s="334"/>
      <c r="BM164" s="334"/>
      <c r="BN164" s="334"/>
      <c r="BO164" s="334"/>
      <c r="BP164" s="334"/>
      <c r="BQ164" s="334"/>
      <c r="BR164" s="334"/>
      <c r="BS164" s="334"/>
      <c r="BT164" s="334"/>
      <c r="BU164" s="334"/>
      <c r="BV164" s="334"/>
      <c r="BW164" s="334"/>
      <c r="BX164" s="334"/>
      <c r="BY164" s="334"/>
      <c r="BZ164" s="334"/>
      <c r="CA164" s="334"/>
      <c r="CB164" s="334"/>
      <c r="CC164" s="334"/>
      <c r="CD164" s="334"/>
      <c r="CE164" s="334"/>
      <c r="CF164" s="334"/>
      <c r="CG164" s="334"/>
      <c r="CH164" s="334"/>
      <c r="CI164" s="334"/>
      <c r="CJ164" s="334"/>
      <c r="CK164" s="334"/>
      <c r="CL164" s="334"/>
      <c r="CM164" s="334"/>
      <c r="CN164" s="334"/>
      <c r="CO164" s="334"/>
      <c r="CP164" s="334"/>
      <c r="CQ164" s="334"/>
      <c r="CR164" s="334"/>
      <c r="CS164" s="334"/>
      <c r="CT164" s="334"/>
      <c r="CU164" s="334"/>
      <c r="CV164" s="334"/>
      <c r="CW164" s="334"/>
      <c r="CX164" s="334"/>
      <c r="CY164" s="334"/>
      <c r="CZ164" s="334"/>
      <c r="DA164" s="334"/>
      <c r="DB164" s="334"/>
      <c r="DC164" s="334"/>
      <c r="DD164" s="334"/>
      <c r="DE164" s="334"/>
      <c r="DF164" s="334"/>
      <c r="DG164" s="334"/>
      <c r="DH164" s="334"/>
      <c r="DI164" s="334"/>
      <c r="DJ164" s="334"/>
      <c r="DK164" s="334"/>
      <c r="DL164" s="334"/>
      <c r="DM164" s="334"/>
      <c r="DN164" s="334"/>
      <c r="DO164" s="334"/>
      <c r="DP164" s="334"/>
      <c r="DQ164" s="334"/>
      <c r="DR164" s="334"/>
      <c r="DS164" s="334"/>
      <c r="DT164" s="334"/>
      <c r="DU164" s="334"/>
      <c r="DV164" s="334"/>
      <c r="DW164" s="334"/>
      <c r="DX164" s="334"/>
      <c r="DY164" s="334"/>
      <c r="DZ164" s="334"/>
      <c r="EA164" s="334"/>
      <c r="EB164" s="334"/>
      <c r="EC164" s="334"/>
      <c r="ED164" s="334"/>
      <c r="EE164" s="334"/>
      <c r="EF164" s="334"/>
      <c r="EG164" s="334"/>
      <c r="EH164" s="334"/>
      <c r="EI164" s="334"/>
      <c r="EJ164" s="334"/>
      <c r="EK164" s="334"/>
      <c r="EL164" s="334"/>
      <c r="EM164" s="334"/>
      <c r="EN164" s="334"/>
      <c r="EO164" s="334"/>
      <c r="EP164" s="334"/>
      <c r="EQ164" s="334"/>
      <c r="ER164" s="334"/>
      <c r="ES164" s="334"/>
      <c r="ET164" s="334"/>
      <c r="EU164" s="334"/>
      <c r="EV164" s="334"/>
      <c r="EW164" s="334"/>
      <c r="EX164" s="334"/>
      <c r="EY164" s="334"/>
      <c r="EZ164" s="334"/>
      <c r="FA164" s="334"/>
      <c r="FB164" s="334"/>
      <c r="FC164" s="334"/>
      <c r="FD164" s="334"/>
      <c r="FE164" s="334"/>
      <c r="FF164" s="334"/>
      <c r="FG164" s="334"/>
      <c r="FH164" s="334"/>
      <c r="FI164" s="334"/>
      <c r="FJ164" s="334"/>
      <c r="FK164" s="334"/>
      <c r="FL164" s="334"/>
      <c r="FM164" s="334"/>
      <c r="FN164" s="334"/>
      <c r="FO164" s="334"/>
      <c r="FP164" s="334"/>
      <c r="FQ164" s="334"/>
      <c r="FR164" s="334"/>
      <c r="FS164" s="334"/>
      <c r="FT164" s="334"/>
      <c r="FU164" s="334"/>
      <c r="FV164" s="334"/>
      <c r="FW164" s="334"/>
      <c r="FX164" s="334"/>
      <c r="FY164" s="334"/>
      <c r="FZ164" s="334"/>
      <c r="GA164" s="334"/>
      <c r="GB164" s="334"/>
      <c r="GC164" s="334"/>
      <c r="GD164" s="334"/>
      <c r="GE164" s="334"/>
      <c r="GF164" s="334"/>
      <c r="GG164" s="334"/>
      <c r="GH164" s="334"/>
      <c r="GI164" s="334"/>
      <c r="GJ164" s="334"/>
      <c r="GK164" s="334"/>
      <c r="GL164" s="334"/>
      <c r="GM164" s="334"/>
      <c r="GN164" s="334"/>
      <c r="GO164" s="334"/>
      <c r="GP164" s="334"/>
      <c r="GQ164" s="334"/>
      <c r="GR164" s="334"/>
      <c r="GS164" s="334"/>
      <c r="GT164" s="334"/>
      <c r="GU164" s="334"/>
      <c r="GV164" s="334"/>
      <c r="GW164" s="334"/>
      <c r="GX164" s="334"/>
      <c r="GY164" s="334"/>
      <c r="GZ164" s="334"/>
      <c r="HA164" s="334"/>
      <c r="HB164" s="334"/>
      <c r="HC164" s="334"/>
      <c r="HD164" s="334"/>
      <c r="HE164" s="334"/>
      <c r="HF164" s="334"/>
      <c r="HG164" s="334"/>
      <c r="HH164" s="334"/>
      <c r="HI164" s="334"/>
      <c r="HJ164" s="334"/>
      <c r="HK164" s="334"/>
      <c r="HL164" s="334"/>
      <c r="HM164" s="334"/>
      <c r="HN164" s="334"/>
      <c r="HO164" s="334"/>
      <c r="HP164" s="334"/>
      <c r="HQ164" s="334"/>
      <c r="HR164" s="334"/>
      <c r="HS164" s="334"/>
      <c r="HT164" s="334"/>
      <c r="HU164" s="334"/>
      <c r="HV164" s="334"/>
      <c r="HW164" s="334"/>
      <c r="HX164" s="334"/>
      <c r="HY164" s="334"/>
      <c r="HZ164" s="334"/>
      <c r="IA164" s="334"/>
      <c r="IB164" s="334"/>
      <c r="IC164" s="334"/>
      <c r="ID164" s="334"/>
      <c r="IE164" s="334"/>
      <c r="IF164" s="334"/>
      <c r="IG164" s="334"/>
      <c r="IH164" s="334"/>
      <c r="II164" s="334"/>
      <c r="IJ164" s="334"/>
      <c r="IK164" s="334"/>
      <c r="IL164" s="334"/>
      <c r="IM164" s="334"/>
      <c r="IN164" s="334"/>
      <c r="IO164" s="334"/>
      <c r="IP164" s="334"/>
      <c r="IQ164" s="334"/>
      <c r="IR164" s="334"/>
      <c r="IS164" s="334"/>
      <c r="IT164" s="334"/>
      <c r="IU164" s="334"/>
      <c r="IV164" s="334"/>
      <c r="IW164" s="334"/>
      <c r="IX164" s="334"/>
      <c r="IY164" s="334"/>
      <c r="IZ164" s="334"/>
      <c r="JA164" s="334"/>
      <c r="JB164" s="334"/>
      <c r="JC164" s="334"/>
      <c r="JD164" s="334"/>
    </row>
    <row r="165" spans="2:264" x14ac:dyDescent="0.2">
      <c r="B165" s="334"/>
      <c r="C165" s="334"/>
      <c r="D165" s="334"/>
      <c r="E165" s="334"/>
      <c r="F165" s="334"/>
      <c r="G165" s="334"/>
      <c r="H165" s="334"/>
      <c r="I165" s="334"/>
      <c r="J165" s="334"/>
      <c r="K165" s="334"/>
      <c r="L165" s="334"/>
      <c r="M165" s="334"/>
      <c r="N165" s="334"/>
      <c r="O165" s="334"/>
      <c r="P165" s="334"/>
      <c r="Q165" s="334"/>
      <c r="R165" s="334"/>
      <c r="S165" s="334"/>
      <c r="T165" s="334"/>
      <c r="U165" s="334"/>
      <c r="V165" s="334"/>
      <c r="W165" s="334"/>
      <c r="X165" s="334"/>
      <c r="Y165" s="334"/>
      <c r="Z165" s="334"/>
      <c r="AA165" s="334"/>
      <c r="AB165" s="334"/>
      <c r="AC165" s="334"/>
      <c r="AD165" s="334"/>
      <c r="AE165" s="334"/>
      <c r="AF165" s="334"/>
      <c r="AG165" s="334"/>
      <c r="AH165" s="334"/>
      <c r="AI165" s="334"/>
      <c r="AJ165" s="334"/>
      <c r="AK165" s="334"/>
      <c r="AL165" s="334"/>
      <c r="AM165" s="334"/>
      <c r="AN165" s="334"/>
      <c r="AO165" s="334"/>
      <c r="AP165" s="334"/>
      <c r="AQ165" s="334"/>
      <c r="AR165" s="334"/>
      <c r="AS165" s="334"/>
      <c r="AT165" s="334"/>
      <c r="AU165" s="334"/>
      <c r="AV165" s="334"/>
      <c r="AW165" s="334"/>
      <c r="AX165" s="334"/>
      <c r="AY165" s="334"/>
      <c r="AZ165" s="334"/>
      <c r="BA165" s="334"/>
      <c r="BB165" s="334"/>
      <c r="BC165" s="334"/>
      <c r="BD165" s="334"/>
      <c r="BE165" s="334"/>
      <c r="BF165" s="334"/>
      <c r="BG165" s="334"/>
      <c r="BH165" s="334"/>
      <c r="BI165" s="334"/>
      <c r="BJ165" s="334"/>
      <c r="BK165" s="334"/>
      <c r="BL165" s="334"/>
      <c r="BM165" s="334"/>
      <c r="BN165" s="334"/>
      <c r="BO165" s="334"/>
      <c r="BP165" s="334"/>
      <c r="BQ165" s="334"/>
      <c r="BR165" s="334"/>
      <c r="BS165" s="334"/>
      <c r="BT165" s="334"/>
      <c r="BU165" s="334"/>
      <c r="BV165" s="334"/>
      <c r="BW165" s="334"/>
      <c r="BX165" s="334"/>
      <c r="BY165" s="334"/>
      <c r="BZ165" s="334"/>
      <c r="CA165" s="334"/>
      <c r="CB165" s="334"/>
      <c r="CC165" s="334"/>
      <c r="CD165" s="334"/>
      <c r="CE165" s="334"/>
      <c r="CF165" s="334"/>
      <c r="CG165" s="334"/>
      <c r="CH165" s="334"/>
      <c r="CI165" s="334"/>
      <c r="CJ165" s="334"/>
      <c r="CK165" s="334"/>
      <c r="CL165" s="334"/>
      <c r="CM165" s="334"/>
      <c r="CN165" s="334"/>
      <c r="CO165" s="334"/>
      <c r="CP165" s="334"/>
      <c r="CQ165" s="334"/>
      <c r="CR165" s="334"/>
      <c r="CS165" s="334"/>
      <c r="CT165" s="334"/>
      <c r="CU165" s="334"/>
      <c r="CV165" s="334"/>
      <c r="CW165" s="334"/>
      <c r="CX165" s="334"/>
      <c r="CY165" s="334"/>
      <c r="CZ165" s="334"/>
      <c r="DA165" s="334"/>
      <c r="DB165" s="334"/>
      <c r="DC165" s="334"/>
      <c r="DD165" s="334"/>
      <c r="DE165" s="334"/>
      <c r="DF165" s="334"/>
      <c r="DG165" s="334"/>
      <c r="DH165" s="334"/>
      <c r="DI165" s="334"/>
      <c r="DJ165" s="334"/>
      <c r="DK165" s="334"/>
      <c r="DL165" s="334"/>
      <c r="DM165" s="334"/>
      <c r="DN165" s="334"/>
      <c r="DO165" s="334"/>
      <c r="DP165" s="334"/>
      <c r="DQ165" s="334"/>
      <c r="DR165" s="334"/>
      <c r="DS165" s="334"/>
      <c r="DT165" s="334"/>
      <c r="DU165" s="334"/>
      <c r="DV165" s="334"/>
      <c r="DW165" s="334"/>
      <c r="DX165" s="334"/>
      <c r="DY165" s="334"/>
      <c r="DZ165" s="334"/>
      <c r="EA165" s="334"/>
      <c r="EB165" s="334"/>
      <c r="EC165" s="334"/>
      <c r="ED165" s="334"/>
      <c r="EE165" s="334"/>
      <c r="EF165" s="334"/>
      <c r="EG165" s="334"/>
      <c r="EH165" s="334"/>
      <c r="EI165" s="334"/>
      <c r="EJ165" s="334"/>
      <c r="EK165" s="334"/>
      <c r="EL165" s="334"/>
      <c r="EM165" s="334"/>
      <c r="EN165" s="334"/>
      <c r="EO165" s="334"/>
      <c r="EP165" s="334"/>
      <c r="EQ165" s="334"/>
      <c r="ER165" s="334"/>
      <c r="ES165" s="334"/>
      <c r="ET165" s="334"/>
      <c r="EU165" s="334"/>
      <c r="EV165" s="334"/>
      <c r="EW165" s="334"/>
      <c r="EX165" s="334"/>
      <c r="EY165" s="334"/>
      <c r="EZ165" s="334"/>
      <c r="FA165" s="334"/>
      <c r="FB165" s="334"/>
      <c r="FC165" s="334"/>
      <c r="FD165" s="334"/>
      <c r="FE165" s="334"/>
      <c r="FF165" s="334"/>
      <c r="FG165" s="334"/>
      <c r="FH165" s="334"/>
      <c r="FI165" s="334"/>
      <c r="FJ165" s="334"/>
      <c r="FK165" s="334"/>
      <c r="FL165" s="334"/>
      <c r="FM165" s="334"/>
      <c r="FN165" s="334"/>
      <c r="FO165" s="334"/>
      <c r="FP165" s="334"/>
      <c r="FQ165" s="334"/>
      <c r="FR165" s="334"/>
      <c r="FS165" s="334"/>
      <c r="FT165" s="334"/>
      <c r="FU165" s="334"/>
      <c r="FV165" s="334"/>
      <c r="FW165" s="334"/>
      <c r="FX165" s="334"/>
      <c r="FY165" s="334"/>
      <c r="FZ165" s="334"/>
      <c r="GA165" s="334"/>
      <c r="GB165" s="334"/>
      <c r="GC165" s="334"/>
      <c r="GD165" s="334"/>
      <c r="GE165" s="334"/>
      <c r="GF165" s="334"/>
      <c r="GG165" s="334"/>
      <c r="GH165" s="334"/>
      <c r="GI165" s="334"/>
      <c r="GJ165" s="334"/>
      <c r="GK165" s="334"/>
      <c r="GL165" s="334"/>
      <c r="GM165" s="334"/>
      <c r="GN165" s="334"/>
      <c r="GO165" s="334"/>
      <c r="GP165" s="334"/>
      <c r="GQ165" s="334"/>
      <c r="GR165" s="334"/>
      <c r="GS165" s="334"/>
      <c r="GT165" s="334"/>
      <c r="GU165" s="334"/>
      <c r="GV165" s="334"/>
      <c r="GW165" s="334"/>
      <c r="GX165" s="334"/>
      <c r="GY165" s="334"/>
      <c r="GZ165" s="334"/>
      <c r="HA165" s="334"/>
      <c r="HB165" s="334"/>
      <c r="HC165" s="334"/>
      <c r="HD165" s="334"/>
      <c r="HE165" s="334"/>
      <c r="HF165" s="334"/>
      <c r="HG165" s="334"/>
      <c r="HH165" s="334"/>
      <c r="HI165" s="334"/>
      <c r="HJ165" s="334"/>
      <c r="HK165" s="334"/>
      <c r="HL165" s="334"/>
      <c r="HM165" s="334"/>
      <c r="HN165" s="334"/>
      <c r="HO165" s="334"/>
      <c r="HP165" s="334"/>
      <c r="HQ165" s="334"/>
      <c r="HR165" s="334"/>
      <c r="HS165" s="334"/>
      <c r="HT165" s="334"/>
      <c r="HU165" s="334"/>
      <c r="HV165" s="334"/>
      <c r="HW165" s="334"/>
      <c r="HX165" s="334"/>
      <c r="HY165" s="334"/>
      <c r="HZ165" s="334"/>
      <c r="IA165" s="334"/>
      <c r="IB165" s="334"/>
      <c r="IC165" s="334"/>
      <c r="ID165" s="334"/>
      <c r="IE165" s="334"/>
      <c r="IF165" s="334"/>
      <c r="IG165" s="334"/>
      <c r="IH165" s="334"/>
      <c r="II165" s="334"/>
      <c r="IJ165" s="334"/>
      <c r="IK165" s="334"/>
      <c r="IL165" s="334"/>
      <c r="IM165" s="334"/>
      <c r="IN165" s="334"/>
      <c r="IO165" s="334"/>
      <c r="IP165" s="334"/>
      <c r="IQ165" s="334"/>
      <c r="IR165" s="334"/>
      <c r="IS165" s="334"/>
      <c r="IT165" s="334"/>
      <c r="IU165" s="334"/>
      <c r="IV165" s="334"/>
      <c r="IW165" s="334"/>
      <c r="IX165" s="334"/>
      <c r="IY165" s="334"/>
      <c r="IZ165" s="334"/>
      <c r="JA165" s="334"/>
      <c r="JB165" s="334"/>
      <c r="JC165" s="334"/>
      <c r="JD165" s="334"/>
    </row>
    <row r="166" spans="2:264" x14ac:dyDescent="0.2">
      <c r="B166" s="334"/>
      <c r="C166" s="334"/>
      <c r="D166" s="334"/>
      <c r="E166" s="334"/>
      <c r="F166" s="334"/>
      <c r="G166" s="334"/>
      <c r="H166" s="334"/>
      <c r="I166" s="334"/>
      <c r="J166" s="334"/>
      <c r="K166" s="334"/>
      <c r="L166" s="334"/>
      <c r="M166" s="334"/>
      <c r="N166" s="334"/>
      <c r="O166" s="334"/>
      <c r="P166" s="334"/>
      <c r="Q166" s="334"/>
      <c r="R166" s="334"/>
      <c r="S166" s="334"/>
      <c r="T166" s="334"/>
      <c r="U166" s="334"/>
      <c r="V166" s="334"/>
      <c r="W166" s="334"/>
      <c r="X166" s="334"/>
      <c r="Y166" s="334"/>
      <c r="Z166" s="334"/>
      <c r="AA166" s="334"/>
      <c r="AB166" s="334"/>
      <c r="AC166" s="334"/>
      <c r="AD166" s="334"/>
      <c r="AE166" s="334"/>
      <c r="AF166" s="334"/>
      <c r="AG166" s="334"/>
      <c r="AH166" s="334"/>
      <c r="AI166" s="334"/>
      <c r="AJ166" s="334"/>
      <c r="AK166" s="334"/>
      <c r="AL166" s="334"/>
      <c r="AM166" s="334"/>
      <c r="AN166" s="334"/>
      <c r="AO166" s="334"/>
      <c r="AP166" s="334"/>
      <c r="AQ166" s="334"/>
      <c r="AR166" s="334"/>
      <c r="AS166" s="334"/>
      <c r="AT166" s="334"/>
      <c r="AU166" s="334"/>
      <c r="AV166" s="334"/>
      <c r="AW166" s="334"/>
      <c r="AX166" s="334"/>
      <c r="AY166" s="334"/>
      <c r="AZ166" s="334"/>
      <c r="BA166" s="334"/>
      <c r="BB166" s="334"/>
      <c r="BC166" s="334"/>
      <c r="BD166" s="334"/>
      <c r="BE166" s="334"/>
      <c r="BF166" s="334"/>
      <c r="BG166" s="334"/>
      <c r="BH166" s="334"/>
      <c r="BI166" s="334"/>
      <c r="BJ166" s="334"/>
      <c r="BK166" s="334"/>
      <c r="BL166" s="334"/>
      <c r="BM166" s="334"/>
      <c r="BN166" s="334"/>
      <c r="BO166" s="334"/>
      <c r="BP166" s="334"/>
      <c r="BQ166" s="334"/>
      <c r="BR166" s="334"/>
      <c r="BS166" s="334"/>
      <c r="BT166" s="334"/>
      <c r="BU166" s="334"/>
      <c r="BV166" s="334"/>
      <c r="BW166" s="334"/>
      <c r="BX166" s="334"/>
      <c r="BY166" s="334"/>
      <c r="BZ166" s="334"/>
      <c r="CA166" s="334"/>
      <c r="CB166" s="334"/>
      <c r="CC166" s="334"/>
      <c r="CD166" s="334"/>
      <c r="CE166" s="334"/>
      <c r="CF166" s="334"/>
      <c r="CG166" s="334"/>
      <c r="CH166" s="334"/>
      <c r="CI166" s="334"/>
      <c r="CJ166" s="334"/>
      <c r="CK166" s="334"/>
      <c r="CL166" s="334"/>
      <c r="CM166" s="334"/>
      <c r="CN166" s="334"/>
      <c r="CO166" s="334"/>
      <c r="CP166" s="334"/>
      <c r="CQ166" s="334"/>
      <c r="CR166" s="334"/>
      <c r="CS166" s="334"/>
      <c r="CT166" s="334"/>
      <c r="CU166" s="334"/>
      <c r="CV166" s="334"/>
      <c r="CW166" s="334"/>
      <c r="CX166" s="334"/>
      <c r="CY166" s="334"/>
      <c r="CZ166" s="334"/>
      <c r="DA166" s="334"/>
      <c r="DB166" s="334"/>
      <c r="DC166" s="334"/>
      <c r="DD166" s="334"/>
      <c r="DE166" s="334"/>
      <c r="DF166" s="334"/>
      <c r="DG166" s="334"/>
      <c r="DH166" s="334"/>
      <c r="DI166" s="334"/>
      <c r="DJ166" s="334"/>
      <c r="DK166" s="334"/>
      <c r="DL166" s="334"/>
      <c r="DM166" s="334"/>
      <c r="DN166" s="334"/>
      <c r="DO166" s="334"/>
      <c r="DP166" s="334"/>
      <c r="DQ166" s="334"/>
      <c r="DR166" s="334"/>
      <c r="DS166" s="334"/>
      <c r="DT166" s="334"/>
      <c r="DU166" s="334"/>
      <c r="DV166" s="334"/>
      <c r="DW166" s="334"/>
      <c r="DX166" s="334"/>
      <c r="DY166" s="334"/>
      <c r="DZ166" s="334"/>
      <c r="EA166" s="334"/>
      <c r="EB166" s="334"/>
      <c r="EC166" s="334"/>
      <c r="ED166" s="334"/>
      <c r="EE166" s="334"/>
      <c r="EF166" s="334"/>
      <c r="EG166" s="334"/>
      <c r="EH166" s="334"/>
      <c r="EI166" s="334"/>
      <c r="EJ166" s="334"/>
      <c r="EK166" s="334"/>
      <c r="EL166" s="334"/>
      <c r="EM166" s="334"/>
      <c r="EN166" s="334"/>
      <c r="EO166" s="334"/>
      <c r="EP166" s="334"/>
      <c r="EQ166" s="334"/>
      <c r="ER166" s="334"/>
      <c r="ES166" s="334"/>
      <c r="ET166" s="334"/>
      <c r="EU166" s="334"/>
      <c r="EV166" s="334"/>
      <c r="EW166" s="334"/>
      <c r="EX166" s="334"/>
      <c r="EY166" s="334"/>
      <c r="EZ166" s="334"/>
      <c r="FA166" s="334"/>
      <c r="FB166" s="334"/>
      <c r="FC166" s="334"/>
      <c r="FD166" s="334"/>
      <c r="FE166" s="334"/>
      <c r="FF166" s="334"/>
      <c r="FG166" s="334"/>
      <c r="FH166" s="334"/>
      <c r="FI166" s="334"/>
      <c r="FJ166" s="334"/>
      <c r="FK166" s="334"/>
      <c r="FL166" s="334"/>
      <c r="FM166" s="334"/>
      <c r="FN166" s="334"/>
      <c r="FO166" s="334"/>
      <c r="FP166" s="334"/>
      <c r="FQ166" s="334"/>
      <c r="FR166" s="334"/>
      <c r="FS166" s="334"/>
      <c r="FT166" s="334"/>
      <c r="FU166" s="334"/>
      <c r="FV166" s="334"/>
      <c r="FW166" s="334"/>
      <c r="FX166" s="334"/>
      <c r="FY166" s="334"/>
      <c r="FZ166" s="334"/>
      <c r="GA166" s="334"/>
      <c r="GB166" s="334"/>
      <c r="GC166" s="334"/>
      <c r="GD166" s="334"/>
      <c r="GE166" s="334"/>
      <c r="GF166" s="334"/>
      <c r="GG166" s="334"/>
      <c r="GH166" s="334"/>
      <c r="GI166" s="334"/>
      <c r="GJ166" s="334"/>
      <c r="GK166" s="334"/>
      <c r="GL166" s="334"/>
      <c r="GM166" s="334"/>
      <c r="GN166" s="334"/>
      <c r="GO166" s="334"/>
      <c r="GP166" s="334"/>
      <c r="GQ166" s="334"/>
      <c r="GR166" s="334"/>
      <c r="GS166" s="334"/>
      <c r="GT166" s="334"/>
      <c r="GU166" s="334"/>
      <c r="GV166" s="334"/>
      <c r="GW166" s="334"/>
      <c r="GX166" s="334"/>
      <c r="GY166" s="334"/>
      <c r="GZ166" s="334"/>
      <c r="HA166" s="334"/>
      <c r="HB166" s="334"/>
      <c r="HC166" s="334"/>
      <c r="HD166" s="334"/>
      <c r="HE166" s="334"/>
      <c r="HF166" s="334"/>
      <c r="HG166" s="334"/>
      <c r="HH166" s="334"/>
      <c r="HI166" s="334"/>
      <c r="HJ166" s="334"/>
      <c r="HK166" s="334"/>
      <c r="HL166" s="334"/>
      <c r="HM166" s="334"/>
      <c r="HN166" s="334"/>
      <c r="HO166" s="334"/>
      <c r="HP166" s="334"/>
      <c r="HQ166" s="334"/>
      <c r="HR166" s="334"/>
      <c r="HS166" s="334"/>
      <c r="HT166" s="334"/>
      <c r="HU166" s="334"/>
      <c r="HV166" s="334"/>
      <c r="HW166" s="334"/>
      <c r="HX166" s="334"/>
      <c r="HY166" s="334"/>
      <c r="HZ166" s="334"/>
      <c r="IA166" s="334"/>
      <c r="IB166" s="334"/>
      <c r="IC166" s="334"/>
      <c r="ID166" s="334"/>
      <c r="IE166" s="334"/>
      <c r="IF166" s="334"/>
      <c r="IG166" s="334"/>
      <c r="IH166" s="334"/>
      <c r="II166" s="334"/>
      <c r="IJ166" s="334"/>
      <c r="IK166" s="334"/>
      <c r="IL166" s="334"/>
      <c r="IM166" s="334"/>
      <c r="IN166" s="334"/>
      <c r="IO166" s="334"/>
      <c r="IP166" s="334"/>
      <c r="IQ166" s="334"/>
      <c r="IR166" s="334"/>
      <c r="IS166" s="334"/>
      <c r="IT166" s="334"/>
      <c r="IU166" s="334"/>
      <c r="IV166" s="334"/>
      <c r="IW166" s="334"/>
      <c r="IX166" s="334"/>
      <c r="IY166" s="334"/>
      <c r="IZ166" s="334"/>
      <c r="JA166" s="334"/>
      <c r="JB166" s="334"/>
      <c r="JC166" s="334"/>
      <c r="JD166" s="334"/>
    </row>
    <row r="167" spans="2:264" x14ac:dyDescent="0.2">
      <c r="B167" s="334"/>
      <c r="C167" s="334"/>
      <c r="D167" s="334"/>
      <c r="E167" s="334"/>
      <c r="F167" s="334"/>
      <c r="G167" s="334"/>
      <c r="H167" s="334"/>
      <c r="I167" s="334"/>
      <c r="J167" s="334"/>
      <c r="K167" s="334"/>
      <c r="L167" s="334"/>
      <c r="M167" s="334"/>
      <c r="N167" s="334"/>
      <c r="O167" s="334"/>
      <c r="P167" s="334"/>
      <c r="Q167" s="334"/>
      <c r="R167" s="334"/>
      <c r="S167" s="334"/>
      <c r="T167" s="334"/>
      <c r="U167" s="334"/>
      <c r="V167" s="334"/>
      <c r="W167" s="334"/>
      <c r="X167" s="334"/>
      <c r="Y167" s="334"/>
      <c r="Z167" s="334"/>
      <c r="AA167" s="334"/>
      <c r="AB167" s="334"/>
      <c r="AC167" s="334"/>
      <c r="AD167" s="334"/>
      <c r="AE167" s="334"/>
      <c r="AF167" s="334"/>
      <c r="AG167" s="334"/>
      <c r="AH167" s="334"/>
      <c r="AI167" s="334"/>
      <c r="AJ167" s="334"/>
      <c r="AK167" s="334"/>
      <c r="AL167" s="334"/>
      <c r="AM167" s="334"/>
      <c r="AN167" s="334"/>
      <c r="AO167" s="334"/>
      <c r="AP167" s="334"/>
      <c r="AQ167" s="334"/>
      <c r="AR167" s="334"/>
      <c r="AS167" s="334"/>
      <c r="AT167" s="334"/>
      <c r="AU167" s="334"/>
      <c r="AV167" s="334"/>
      <c r="AW167" s="334"/>
      <c r="AX167" s="334"/>
      <c r="AY167" s="334"/>
      <c r="AZ167" s="334"/>
      <c r="BA167" s="334"/>
      <c r="BB167" s="334"/>
      <c r="BC167" s="334"/>
      <c r="BD167" s="334"/>
      <c r="BE167" s="334"/>
      <c r="BF167" s="334"/>
      <c r="BG167" s="334"/>
      <c r="BH167" s="334"/>
      <c r="BI167" s="334"/>
      <c r="BJ167" s="334"/>
      <c r="BK167" s="334"/>
      <c r="BL167" s="334"/>
      <c r="BM167" s="334"/>
      <c r="BN167" s="334"/>
      <c r="BO167" s="334"/>
      <c r="BP167" s="334"/>
      <c r="BQ167" s="334"/>
      <c r="BR167" s="334"/>
      <c r="BS167" s="334"/>
      <c r="BT167" s="334"/>
      <c r="BU167" s="334"/>
      <c r="BV167" s="334"/>
      <c r="BW167" s="334"/>
      <c r="BX167" s="334"/>
      <c r="BY167" s="334"/>
      <c r="BZ167" s="334"/>
      <c r="CA167" s="334"/>
      <c r="CB167" s="334"/>
      <c r="CC167" s="334"/>
      <c r="CD167" s="334"/>
      <c r="CE167" s="334"/>
      <c r="CF167" s="334"/>
      <c r="CG167" s="334"/>
      <c r="CH167" s="334"/>
      <c r="CI167" s="334"/>
      <c r="CJ167" s="334"/>
      <c r="CK167" s="334"/>
      <c r="CL167" s="334"/>
      <c r="CM167" s="334"/>
      <c r="CN167" s="334"/>
      <c r="CO167" s="334"/>
      <c r="CP167" s="334"/>
      <c r="CQ167" s="334"/>
      <c r="CR167" s="334"/>
      <c r="CS167" s="334"/>
      <c r="CT167" s="334"/>
      <c r="CU167" s="334"/>
      <c r="CV167" s="334"/>
      <c r="CW167" s="334"/>
      <c r="CX167" s="334"/>
      <c r="CY167" s="334"/>
      <c r="CZ167" s="334"/>
      <c r="DA167" s="334"/>
      <c r="DB167" s="334"/>
      <c r="DC167" s="334"/>
      <c r="DD167" s="334"/>
      <c r="DE167" s="334"/>
      <c r="DF167" s="334"/>
      <c r="DG167" s="334"/>
      <c r="DH167" s="334"/>
      <c r="DI167" s="334"/>
      <c r="DJ167" s="334"/>
      <c r="DK167" s="334"/>
      <c r="DL167" s="334"/>
      <c r="DM167" s="334"/>
      <c r="DN167" s="334"/>
      <c r="DO167" s="334"/>
      <c r="DP167" s="334"/>
      <c r="DQ167" s="334"/>
      <c r="DR167" s="334"/>
      <c r="DS167" s="334"/>
      <c r="DT167" s="334"/>
      <c r="DU167" s="334"/>
      <c r="DV167" s="334"/>
      <c r="DW167" s="334"/>
      <c r="DX167" s="334"/>
      <c r="DY167" s="334"/>
      <c r="DZ167" s="334"/>
      <c r="EA167" s="334"/>
      <c r="EB167" s="334"/>
      <c r="EC167" s="334"/>
      <c r="ED167" s="334"/>
      <c r="EE167" s="334"/>
      <c r="EF167" s="334"/>
      <c r="EG167" s="334"/>
      <c r="EH167" s="334"/>
      <c r="EI167" s="334"/>
      <c r="EJ167" s="334"/>
      <c r="EK167" s="334"/>
      <c r="EL167" s="334"/>
      <c r="EM167" s="334"/>
      <c r="EN167" s="334"/>
      <c r="EO167" s="334"/>
      <c r="EP167" s="334"/>
      <c r="EQ167" s="334"/>
      <c r="ER167" s="334"/>
      <c r="ES167" s="334"/>
      <c r="ET167" s="334"/>
      <c r="EU167" s="334"/>
      <c r="EV167" s="334"/>
      <c r="EW167" s="334"/>
      <c r="EX167" s="334"/>
      <c r="EY167" s="334"/>
      <c r="EZ167" s="334"/>
      <c r="FA167" s="334"/>
      <c r="FB167" s="334"/>
      <c r="FC167" s="334"/>
      <c r="FD167" s="334"/>
      <c r="FE167" s="334"/>
      <c r="FF167" s="334"/>
      <c r="FG167" s="334"/>
      <c r="FH167" s="334"/>
      <c r="FI167" s="334"/>
      <c r="FJ167" s="334"/>
      <c r="FK167" s="334"/>
      <c r="FL167" s="334"/>
      <c r="FM167" s="334"/>
      <c r="FN167" s="334"/>
      <c r="FO167" s="334"/>
      <c r="FP167" s="334"/>
      <c r="FQ167" s="334"/>
      <c r="FR167" s="334"/>
      <c r="FS167" s="334"/>
      <c r="FT167" s="334"/>
      <c r="FU167" s="334"/>
      <c r="FV167" s="334"/>
      <c r="FW167" s="334"/>
      <c r="FX167" s="334"/>
      <c r="FY167" s="334"/>
      <c r="FZ167" s="334"/>
      <c r="GA167" s="334"/>
      <c r="GB167" s="334"/>
      <c r="GC167" s="334"/>
      <c r="GD167" s="334"/>
      <c r="GE167" s="334"/>
      <c r="GF167" s="334"/>
      <c r="GG167" s="334"/>
      <c r="GH167" s="334"/>
      <c r="GI167" s="334"/>
      <c r="GJ167" s="334"/>
      <c r="GK167" s="334"/>
      <c r="GL167" s="334"/>
      <c r="GM167" s="334"/>
      <c r="GN167" s="334"/>
      <c r="GO167" s="334"/>
      <c r="GP167" s="334"/>
      <c r="GQ167" s="334"/>
      <c r="GR167" s="334"/>
      <c r="GS167" s="334"/>
      <c r="GT167" s="334"/>
      <c r="GU167" s="334"/>
      <c r="GV167" s="334"/>
      <c r="GW167" s="334"/>
      <c r="GX167" s="334"/>
      <c r="GY167" s="334"/>
      <c r="GZ167" s="334"/>
      <c r="HA167" s="334"/>
      <c r="HB167" s="334"/>
      <c r="HC167" s="334"/>
      <c r="HD167" s="334"/>
      <c r="HE167" s="334"/>
      <c r="HF167" s="334"/>
      <c r="HG167" s="334"/>
      <c r="HH167" s="334"/>
      <c r="HI167" s="334"/>
      <c r="HJ167" s="334"/>
      <c r="HK167" s="334"/>
      <c r="HL167" s="334"/>
      <c r="HM167" s="334"/>
      <c r="HN167" s="334"/>
      <c r="HO167" s="334"/>
      <c r="HP167" s="334"/>
      <c r="HQ167" s="334"/>
      <c r="HR167" s="334"/>
      <c r="HS167" s="334"/>
      <c r="HT167" s="334"/>
      <c r="HU167" s="334"/>
      <c r="HV167" s="334"/>
      <c r="HW167" s="334"/>
      <c r="HX167" s="334"/>
      <c r="HY167" s="334"/>
      <c r="HZ167" s="334"/>
      <c r="IA167" s="334"/>
      <c r="IB167" s="334"/>
      <c r="IC167" s="334"/>
      <c r="ID167" s="334"/>
      <c r="IE167" s="334"/>
      <c r="IF167" s="334"/>
      <c r="IG167" s="334"/>
      <c r="IH167" s="334"/>
      <c r="II167" s="334"/>
      <c r="IJ167" s="334"/>
      <c r="IK167" s="334"/>
      <c r="IL167" s="334"/>
      <c r="IM167" s="334"/>
      <c r="IN167" s="334"/>
      <c r="IO167" s="334"/>
      <c r="IP167" s="334"/>
      <c r="IQ167" s="334"/>
      <c r="IR167" s="334"/>
      <c r="IS167" s="334"/>
      <c r="IT167" s="334"/>
      <c r="IU167" s="334"/>
      <c r="IV167" s="334"/>
      <c r="IW167" s="334"/>
      <c r="IX167" s="334"/>
      <c r="IY167" s="334"/>
      <c r="IZ167" s="334"/>
      <c r="JA167" s="334"/>
      <c r="JB167" s="334"/>
      <c r="JC167" s="334"/>
      <c r="JD167" s="334"/>
    </row>
    <row r="168" spans="2:264" x14ac:dyDescent="0.2">
      <c r="B168" s="334"/>
      <c r="C168" s="334"/>
      <c r="D168" s="334"/>
      <c r="E168" s="334"/>
      <c r="F168" s="334"/>
      <c r="G168" s="334"/>
      <c r="H168" s="334"/>
      <c r="I168" s="334"/>
      <c r="J168" s="334"/>
      <c r="K168" s="334"/>
      <c r="L168" s="334"/>
      <c r="M168" s="334"/>
      <c r="N168" s="334"/>
      <c r="O168" s="334"/>
      <c r="P168" s="334"/>
      <c r="Q168" s="334"/>
      <c r="R168" s="334"/>
      <c r="S168" s="334"/>
      <c r="T168" s="334"/>
      <c r="U168" s="334"/>
      <c r="V168" s="334"/>
      <c r="W168" s="334"/>
      <c r="X168" s="334"/>
      <c r="Y168" s="334"/>
      <c r="Z168" s="334"/>
      <c r="AA168" s="334"/>
      <c r="AB168" s="334"/>
      <c r="AC168" s="334"/>
      <c r="AD168" s="334"/>
      <c r="AE168" s="334"/>
      <c r="AF168" s="334"/>
      <c r="AG168" s="334"/>
      <c r="AH168" s="334"/>
      <c r="AI168" s="334"/>
      <c r="AJ168" s="334"/>
      <c r="AK168" s="334"/>
      <c r="AL168" s="334"/>
      <c r="AM168" s="334"/>
      <c r="AN168" s="334"/>
      <c r="AO168" s="334"/>
      <c r="AP168" s="334"/>
      <c r="AQ168" s="334"/>
      <c r="AR168" s="334"/>
      <c r="AS168" s="334"/>
      <c r="AT168" s="334"/>
      <c r="AU168" s="334"/>
      <c r="AV168" s="334"/>
      <c r="AW168" s="334"/>
      <c r="AX168" s="334"/>
      <c r="AY168" s="334"/>
      <c r="AZ168" s="334"/>
      <c r="BA168" s="334"/>
      <c r="BB168" s="334"/>
      <c r="BC168" s="334"/>
      <c r="BD168" s="334"/>
      <c r="BE168" s="334"/>
      <c r="BF168" s="334"/>
      <c r="BG168" s="334"/>
      <c r="BH168" s="334"/>
      <c r="BI168" s="334"/>
      <c r="BJ168" s="334"/>
      <c r="BK168" s="334"/>
      <c r="BL168" s="334"/>
      <c r="BM168" s="334"/>
      <c r="BN168" s="334"/>
      <c r="BO168" s="334"/>
      <c r="BP168" s="334"/>
      <c r="BQ168" s="334"/>
      <c r="BR168" s="334"/>
      <c r="BS168" s="334"/>
      <c r="BT168" s="334"/>
      <c r="BU168" s="334"/>
      <c r="BV168" s="334"/>
      <c r="BW168" s="334"/>
      <c r="BX168" s="334"/>
      <c r="BY168" s="334"/>
      <c r="BZ168" s="334"/>
      <c r="CA168" s="334"/>
      <c r="CB168" s="334"/>
      <c r="CC168" s="334"/>
      <c r="CD168" s="334"/>
      <c r="CE168" s="334"/>
      <c r="CF168" s="334"/>
      <c r="CG168" s="334"/>
      <c r="CH168" s="334"/>
      <c r="CI168" s="334"/>
      <c r="CJ168" s="334"/>
      <c r="CK168" s="334"/>
      <c r="CL168" s="334"/>
      <c r="CM168" s="334"/>
      <c r="CN168" s="334"/>
      <c r="CO168" s="334"/>
      <c r="CP168" s="334"/>
      <c r="CQ168" s="334"/>
      <c r="CR168" s="334"/>
      <c r="CS168" s="334"/>
      <c r="CT168" s="334"/>
      <c r="CU168" s="334"/>
      <c r="CV168" s="334"/>
      <c r="CW168" s="334"/>
      <c r="CX168" s="334"/>
      <c r="CY168" s="334"/>
      <c r="CZ168" s="334"/>
      <c r="DA168" s="334"/>
      <c r="DB168" s="334"/>
      <c r="DC168" s="334"/>
      <c r="DD168" s="334"/>
      <c r="DE168" s="334"/>
      <c r="DF168" s="334"/>
      <c r="DG168" s="334"/>
      <c r="DH168" s="334"/>
      <c r="DI168" s="334"/>
      <c r="DJ168" s="334"/>
      <c r="DK168" s="334"/>
      <c r="DL168" s="334"/>
      <c r="DM168" s="334"/>
      <c r="DN168" s="334"/>
      <c r="DO168" s="334"/>
      <c r="DP168" s="334"/>
      <c r="DQ168" s="334"/>
      <c r="DR168" s="334"/>
      <c r="DS168" s="334"/>
      <c r="DT168" s="334"/>
      <c r="DU168" s="334"/>
      <c r="DV168" s="334"/>
      <c r="DW168" s="334"/>
      <c r="DX168" s="334"/>
      <c r="DY168" s="334"/>
      <c r="DZ168" s="334"/>
      <c r="EA168" s="334"/>
      <c r="EB168" s="334"/>
      <c r="EC168" s="334"/>
      <c r="ED168" s="334"/>
      <c r="EE168" s="334"/>
      <c r="EF168" s="334"/>
      <c r="EG168" s="334"/>
      <c r="EH168" s="334"/>
      <c r="EI168" s="334"/>
      <c r="EJ168" s="334"/>
      <c r="EK168" s="334"/>
      <c r="EL168" s="334"/>
      <c r="EM168" s="334"/>
      <c r="EN168" s="334"/>
      <c r="EO168" s="334"/>
      <c r="EP168" s="334"/>
      <c r="EQ168" s="334"/>
      <c r="ER168" s="334"/>
      <c r="ES168" s="334"/>
      <c r="ET168" s="334"/>
      <c r="EU168" s="334"/>
      <c r="EV168" s="334"/>
      <c r="EW168" s="334"/>
      <c r="EX168" s="334"/>
      <c r="EY168" s="334"/>
      <c r="EZ168" s="334"/>
      <c r="FA168" s="334"/>
      <c r="FB168" s="334"/>
      <c r="FC168" s="334"/>
      <c r="FD168" s="334"/>
      <c r="FE168" s="334"/>
      <c r="FF168" s="334"/>
      <c r="FG168" s="334"/>
      <c r="FH168" s="334"/>
      <c r="FI168" s="334"/>
      <c r="FJ168" s="334"/>
      <c r="FK168" s="334"/>
      <c r="FL168" s="334"/>
      <c r="FM168" s="334"/>
      <c r="FN168" s="334"/>
      <c r="FO168" s="334"/>
      <c r="FP168" s="334"/>
      <c r="FQ168" s="334"/>
      <c r="FR168" s="334"/>
      <c r="FS168" s="334"/>
      <c r="FT168" s="334"/>
      <c r="FU168" s="334"/>
      <c r="FV168" s="334"/>
      <c r="FW168" s="334"/>
      <c r="FX168" s="334"/>
      <c r="FY168" s="334"/>
      <c r="FZ168" s="334"/>
      <c r="GA168" s="334"/>
      <c r="GB168" s="334"/>
      <c r="GC168" s="334"/>
      <c r="GD168" s="334"/>
      <c r="GE168" s="334"/>
      <c r="GF168" s="334"/>
      <c r="GG168" s="334"/>
      <c r="GH168" s="334"/>
      <c r="GI168" s="334"/>
      <c r="GJ168" s="334"/>
      <c r="GK168" s="334"/>
      <c r="GL168" s="334"/>
      <c r="GM168" s="334"/>
      <c r="GN168" s="334"/>
      <c r="GO168" s="334"/>
      <c r="GP168" s="334"/>
      <c r="GQ168" s="334"/>
      <c r="GR168" s="334"/>
      <c r="GS168" s="334"/>
      <c r="GT168" s="334"/>
      <c r="GU168" s="334"/>
      <c r="GV168" s="334"/>
      <c r="GW168" s="334"/>
      <c r="GX168" s="334"/>
      <c r="GY168" s="334"/>
      <c r="GZ168" s="334"/>
      <c r="HA168" s="334"/>
      <c r="HB168" s="334"/>
      <c r="HC168" s="334"/>
      <c r="HD168" s="334"/>
      <c r="HE168" s="334"/>
      <c r="HF168" s="334"/>
      <c r="HG168" s="334"/>
      <c r="HH168" s="334"/>
      <c r="HI168" s="334"/>
      <c r="HJ168" s="334"/>
      <c r="HK168" s="334"/>
      <c r="HL168" s="334"/>
      <c r="HM168" s="334"/>
      <c r="HN168" s="334"/>
      <c r="HO168" s="334"/>
      <c r="HP168" s="334"/>
      <c r="HQ168" s="334"/>
      <c r="HR168" s="334"/>
      <c r="HS168" s="334"/>
      <c r="HT168" s="334"/>
      <c r="HU168" s="334"/>
      <c r="HV168" s="334"/>
      <c r="HW168" s="334"/>
      <c r="HX168" s="334"/>
      <c r="HY168" s="334"/>
      <c r="HZ168" s="334"/>
      <c r="IA168" s="334"/>
      <c r="IB168" s="334"/>
      <c r="IC168" s="334"/>
      <c r="ID168" s="334"/>
      <c r="IE168" s="334"/>
      <c r="IF168" s="334"/>
      <c r="IG168" s="334"/>
      <c r="IH168" s="334"/>
      <c r="II168" s="334"/>
      <c r="IJ168" s="334"/>
      <c r="IK168" s="334"/>
      <c r="IL168" s="334"/>
      <c r="IM168" s="334"/>
      <c r="IN168" s="334"/>
      <c r="IO168" s="334"/>
      <c r="IP168" s="334"/>
      <c r="IQ168" s="334"/>
      <c r="IR168" s="334"/>
      <c r="IS168" s="334"/>
      <c r="IT168" s="334"/>
      <c r="IU168" s="334"/>
      <c r="IV168" s="334"/>
      <c r="IW168" s="334"/>
      <c r="IX168" s="334"/>
      <c r="IY168" s="334"/>
      <c r="IZ168" s="334"/>
      <c r="JA168" s="334"/>
      <c r="JB168" s="334"/>
      <c r="JC168" s="334"/>
      <c r="JD168" s="334"/>
    </row>
    <row r="169" spans="2:264" x14ac:dyDescent="0.2">
      <c r="B169" s="334"/>
      <c r="C169" s="334"/>
      <c r="D169" s="334"/>
      <c r="E169" s="334"/>
      <c r="F169" s="334"/>
      <c r="G169" s="334"/>
      <c r="H169" s="334"/>
      <c r="I169" s="334"/>
      <c r="J169" s="334"/>
      <c r="K169" s="334"/>
      <c r="L169" s="334"/>
      <c r="M169" s="334"/>
      <c r="N169" s="334"/>
      <c r="O169" s="334"/>
      <c r="P169" s="334"/>
      <c r="Q169" s="334"/>
      <c r="R169" s="334"/>
      <c r="S169" s="334"/>
      <c r="T169" s="334"/>
      <c r="U169" s="334"/>
      <c r="V169" s="334"/>
      <c r="W169" s="334"/>
      <c r="X169" s="334"/>
      <c r="Y169" s="334"/>
      <c r="Z169" s="334"/>
      <c r="AA169" s="334"/>
      <c r="AB169" s="334"/>
      <c r="AC169" s="334"/>
      <c r="AD169" s="334"/>
      <c r="AE169" s="334"/>
      <c r="AF169" s="334"/>
      <c r="AG169" s="334"/>
      <c r="AH169" s="334"/>
      <c r="AI169" s="334"/>
      <c r="AJ169" s="334"/>
      <c r="AK169" s="334"/>
      <c r="AL169" s="334"/>
      <c r="AM169" s="334"/>
      <c r="AN169" s="334"/>
      <c r="AO169" s="334"/>
      <c r="AP169" s="334"/>
      <c r="AQ169" s="334"/>
      <c r="AR169" s="334"/>
      <c r="AS169" s="334"/>
      <c r="AT169" s="334"/>
      <c r="AU169" s="334"/>
      <c r="AV169" s="334"/>
      <c r="AW169" s="334"/>
      <c r="AX169" s="334"/>
      <c r="AY169" s="334"/>
      <c r="AZ169" s="334"/>
      <c r="BA169" s="334"/>
      <c r="BB169" s="334"/>
      <c r="BC169" s="334"/>
      <c r="BD169" s="334"/>
      <c r="BE169" s="334"/>
      <c r="BF169" s="334"/>
      <c r="BG169" s="334"/>
      <c r="BH169" s="334"/>
      <c r="BI169" s="334"/>
      <c r="BJ169" s="334"/>
      <c r="BK169" s="334"/>
      <c r="BL169" s="334"/>
      <c r="BM169" s="334"/>
      <c r="BN169" s="334"/>
      <c r="BO169" s="334"/>
      <c r="BP169" s="334"/>
      <c r="BQ169" s="334"/>
      <c r="BR169" s="334"/>
      <c r="BS169" s="334"/>
      <c r="BT169" s="334"/>
      <c r="BU169" s="334"/>
      <c r="BV169" s="334"/>
      <c r="BW169" s="334"/>
      <c r="BX169" s="334"/>
      <c r="BY169" s="334"/>
      <c r="BZ169" s="334"/>
      <c r="CA169" s="334"/>
      <c r="CB169" s="334"/>
      <c r="CC169" s="334"/>
      <c r="CD169" s="334"/>
      <c r="CE169" s="334"/>
      <c r="CF169" s="334"/>
      <c r="CG169" s="334"/>
      <c r="CH169" s="334"/>
      <c r="CI169" s="334"/>
      <c r="CJ169" s="334"/>
      <c r="CK169" s="334"/>
      <c r="CL169" s="334"/>
      <c r="CM169" s="334"/>
      <c r="CN169" s="334"/>
      <c r="CO169" s="334"/>
      <c r="CP169" s="334"/>
      <c r="CQ169" s="334"/>
      <c r="CR169" s="334"/>
      <c r="CS169" s="334"/>
      <c r="CT169" s="334"/>
      <c r="CU169" s="334"/>
      <c r="CV169" s="334"/>
      <c r="CW169" s="334"/>
      <c r="CX169" s="334"/>
      <c r="CY169" s="334"/>
      <c r="CZ169" s="334"/>
      <c r="DA169" s="334"/>
      <c r="DB169" s="334"/>
      <c r="DC169" s="334"/>
      <c r="DD169" s="334"/>
      <c r="DE169" s="334"/>
      <c r="DF169" s="334"/>
      <c r="DG169" s="334"/>
      <c r="DH169" s="334"/>
      <c r="DI169" s="334"/>
      <c r="DJ169" s="334"/>
      <c r="DK169" s="334"/>
      <c r="DL169" s="334"/>
      <c r="DM169" s="334"/>
      <c r="DN169" s="334"/>
      <c r="DO169" s="334"/>
      <c r="DP169" s="334"/>
      <c r="DQ169" s="334"/>
      <c r="DR169" s="334"/>
      <c r="DS169" s="334"/>
      <c r="DT169" s="334"/>
      <c r="DU169" s="334"/>
      <c r="DV169" s="334"/>
      <c r="DW169" s="334"/>
      <c r="DX169" s="334"/>
      <c r="DY169" s="334"/>
      <c r="DZ169" s="334"/>
      <c r="EA169" s="334"/>
      <c r="EB169" s="334"/>
      <c r="EC169" s="334"/>
      <c r="ED169" s="334"/>
      <c r="EE169" s="334"/>
      <c r="EF169" s="334"/>
      <c r="EG169" s="334"/>
      <c r="EH169" s="334"/>
      <c r="EI169" s="334"/>
      <c r="EJ169" s="334"/>
      <c r="EK169" s="334"/>
      <c r="EL169" s="334"/>
      <c r="EM169" s="334"/>
      <c r="EN169" s="334"/>
      <c r="EO169" s="334"/>
      <c r="EP169" s="334"/>
      <c r="EQ169" s="334"/>
      <c r="ER169" s="334"/>
      <c r="ES169" s="334"/>
      <c r="ET169" s="334"/>
      <c r="EU169" s="334"/>
      <c r="EV169" s="334"/>
      <c r="EW169" s="334"/>
      <c r="EX169" s="334"/>
      <c r="EY169" s="334"/>
      <c r="EZ169" s="334"/>
      <c r="FA169" s="334"/>
      <c r="FB169" s="334"/>
      <c r="FC169" s="334"/>
      <c r="FD169" s="334"/>
      <c r="FE169" s="334"/>
      <c r="FF169" s="334"/>
      <c r="FG169" s="334"/>
      <c r="FH169" s="334"/>
      <c r="FI169" s="334"/>
      <c r="FJ169" s="334"/>
      <c r="FK169" s="334"/>
      <c r="FL169" s="334"/>
      <c r="FM169" s="334"/>
      <c r="FN169" s="334"/>
      <c r="FO169" s="334"/>
      <c r="FP169" s="334"/>
      <c r="FQ169" s="334"/>
      <c r="FR169" s="334"/>
      <c r="FS169" s="334"/>
      <c r="FT169" s="334"/>
      <c r="FU169" s="334"/>
      <c r="FV169" s="334"/>
      <c r="FW169" s="334"/>
      <c r="FX169" s="334"/>
      <c r="FY169" s="334"/>
      <c r="FZ169" s="334"/>
      <c r="GA169" s="334"/>
      <c r="GB169" s="334"/>
      <c r="GC169" s="334"/>
      <c r="GD169" s="334"/>
      <c r="GE169" s="334"/>
      <c r="GF169" s="334"/>
      <c r="GG169" s="334"/>
      <c r="GH169" s="334"/>
      <c r="GI169" s="334"/>
      <c r="GJ169" s="334"/>
      <c r="GK169" s="334"/>
      <c r="GL169" s="334"/>
      <c r="GM169" s="334"/>
      <c r="GN169" s="334"/>
      <c r="GO169" s="334"/>
      <c r="GP169" s="334"/>
      <c r="GQ169" s="334"/>
      <c r="GR169" s="334"/>
      <c r="GS169" s="334"/>
      <c r="GT169" s="334"/>
      <c r="GU169" s="334"/>
      <c r="GV169" s="334"/>
      <c r="GW169" s="334"/>
      <c r="GX169" s="334"/>
      <c r="GY169" s="334"/>
      <c r="GZ169" s="334"/>
      <c r="HA169" s="334"/>
      <c r="HB169" s="334"/>
      <c r="HC169" s="334"/>
      <c r="HD169" s="334"/>
      <c r="HE169" s="334"/>
      <c r="HF169" s="334"/>
      <c r="HG169" s="334"/>
      <c r="HH169" s="334"/>
      <c r="HI169" s="334"/>
      <c r="HJ169" s="334"/>
      <c r="HK169" s="334"/>
      <c r="HL169" s="334"/>
      <c r="HM169" s="334"/>
      <c r="HN169" s="334"/>
      <c r="HO169" s="334"/>
      <c r="HP169" s="334"/>
      <c r="HQ169" s="334"/>
      <c r="HR169" s="334"/>
      <c r="HS169" s="334"/>
      <c r="HT169" s="334"/>
      <c r="HU169" s="334"/>
      <c r="HV169" s="334"/>
      <c r="HW169" s="334"/>
      <c r="HX169" s="334"/>
      <c r="HY169" s="334"/>
      <c r="HZ169" s="334"/>
      <c r="IA169" s="334"/>
      <c r="IB169" s="334"/>
      <c r="IC169" s="334"/>
      <c r="ID169" s="334"/>
      <c r="IE169" s="334"/>
      <c r="IF169" s="334"/>
      <c r="IG169" s="334"/>
      <c r="IH169" s="334"/>
      <c r="II169" s="334"/>
      <c r="IJ169" s="334"/>
      <c r="IK169" s="334"/>
      <c r="IL169" s="334"/>
      <c r="IM169" s="334"/>
      <c r="IN169" s="334"/>
      <c r="IO169" s="334"/>
      <c r="IP169" s="334"/>
      <c r="IQ169" s="334"/>
      <c r="IR169" s="334"/>
      <c r="IS169" s="334"/>
      <c r="IT169" s="334"/>
      <c r="IU169" s="334"/>
      <c r="IV169" s="334"/>
      <c r="IW169" s="334"/>
      <c r="IX169" s="334"/>
      <c r="IY169" s="334"/>
      <c r="IZ169" s="334"/>
      <c r="JA169" s="334"/>
      <c r="JB169" s="334"/>
      <c r="JC169" s="334"/>
      <c r="JD169" s="334"/>
    </row>
    <row r="170" spans="2:264" x14ac:dyDescent="0.2">
      <c r="B170" s="334"/>
      <c r="C170" s="334"/>
      <c r="D170" s="334"/>
      <c r="E170" s="334"/>
      <c r="F170" s="334"/>
      <c r="G170" s="334"/>
      <c r="H170" s="334"/>
      <c r="I170" s="334"/>
      <c r="J170" s="334"/>
      <c r="K170" s="334"/>
      <c r="L170" s="334"/>
      <c r="M170" s="334"/>
      <c r="N170" s="334"/>
      <c r="O170" s="334"/>
      <c r="P170" s="334"/>
      <c r="Q170" s="334"/>
      <c r="R170" s="334"/>
      <c r="S170" s="334"/>
      <c r="T170" s="334"/>
      <c r="U170" s="334"/>
      <c r="V170" s="334"/>
      <c r="W170" s="334"/>
      <c r="X170" s="334"/>
      <c r="Y170" s="334"/>
      <c r="Z170" s="334"/>
      <c r="AA170" s="334"/>
      <c r="AB170" s="334"/>
      <c r="AC170" s="334"/>
      <c r="AD170" s="334"/>
      <c r="AE170" s="334"/>
      <c r="AF170" s="334"/>
      <c r="AG170" s="334"/>
      <c r="AH170" s="334"/>
      <c r="AI170" s="334"/>
      <c r="AJ170" s="334"/>
      <c r="AK170" s="334"/>
      <c r="AL170" s="334"/>
      <c r="AM170" s="334"/>
      <c r="AN170" s="334"/>
      <c r="AO170" s="334"/>
      <c r="AP170" s="334"/>
      <c r="AQ170" s="334"/>
      <c r="AR170" s="334"/>
      <c r="AS170" s="334"/>
      <c r="AT170" s="334"/>
      <c r="AU170" s="334"/>
      <c r="AV170" s="334"/>
      <c r="AW170" s="334"/>
      <c r="AX170" s="334"/>
      <c r="AY170" s="334"/>
      <c r="AZ170" s="334"/>
      <c r="BA170" s="334"/>
      <c r="BB170" s="334"/>
      <c r="BC170" s="334"/>
      <c r="BD170" s="334"/>
      <c r="BE170" s="334"/>
      <c r="BF170" s="334"/>
      <c r="BG170" s="334"/>
      <c r="BH170" s="334"/>
      <c r="BI170" s="334"/>
      <c r="BJ170" s="334"/>
      <c r="BK170" s="334"/>
      <c r="BL170" s="334"/>
      <c r="BM170" s="334"/>
      <c r="BN170" s="334"/>
      <c r="BO170" s="334"/>
      <c r="BP170" s="334"/>
      <c r="BQ170" s="334"/>
      <c r="BR170" s="334"/>
      <c r="BS170" s="334"/>
      <c r="BT170" s="334"/>
      <c r="BU170" s="334"/>
      <c r="BV170" s="334"/>
      <c r="BW170" s="334"/>
      <c r="BX170" s="334"/>
      <c r="BY170" s="334"/>
      <c r="BZ170" s="334"/>
      <c r="CA170" s="334"/>
      <c r="CB170" s="334"/>
      <c r="CC170" s="334"/>
      <c r="CD170" s="334"/>
      <c r="CE170" s="334"/>
      <c r="CF170" s="334"/>
      <c r="CG170" s="334"/>
      <c r="CH170" s="334"/>
      <c r="CI170" s="334"/>
      <c r="CJ170" s="334"/>
      <c r="CK170" s="334"/>
      <c r="CL170" s="334"/>
      <c r="CM170" s="334"/>
      <c r="CN170" s="334"/>
      <c r="CO170" s="334"/>
      <c r="CP170" s="334"/>
      <c r="CQ170" s="334"/>
      <c r="CR170" s="334"/>
      <c r="CS170" s="334"/>
      <c r="CT170" s="334"/>
      <c r="CU170" s="334"/>
      <c r="CV170" s="334"/>
      <c r="CW170" s="334"/>
      <c r="CX170" s="334"/>
      <c r="CY170" s="334"/>
      <c r="CZ170" s="334"/>
      <c r="DA170" s="334"/>
      <c r="DB170" s="334"/>
      <c r="DC170" s="334"/>
      <c r="DD170" s="334"/>
      <c r="DE170" s="334"/>
      <c r="DF170" s="334"/>
      <c r="DG170" s="334"/>
      <c r="DH170" s="334"/>
      <c r="DI170" s="334"/>
      <c r="DJ170" s="334"/>
      <c r="DK170" s="334"/>
      <c r="DL170" s="334"/>
      <c r="DM170" s="334"/>
      <c r="DN170" s="334"/>
      <c r="DO170" s="334"/>
      <c r="DP170" s="334"/>
      <c r="DQ170" s="334"/>
      <c r="DR170" s="334"/>
      <c r="DS170" s="334"/>
      <c r="DT170" s="334"/>
      <c r="DU170" s="334"/>
      <c r="DV170" s="334"/>
      <c r="DW170" s="334"/>
      <c r="DX170" s="334"/>
      <c r="DY170" s="334"/>
      <c r="DZ170" s="334"/>
      <c r="EA170" s="334"/>
      <c r="EB170" s="334"/>
      <c r="EC170" s="334"/>
      <c r="ED170" s="334"/>
      <c r="EE170" s="334"/>
      <c r="EF170" s="334"/>
      <c r="EG170" s="334"/>
      <c r="EH170" s="334"/>
      <c r="EI170" s="334"/>
      <c r="EJ170" s="334"/>
      <c r="EK170" s="334"/>
      <c r="EL170" s="334"/>
      <c r="EM170" s="334"/>
      <c r="EN170" s="334"/>
      <c r="EO170" s="334"/>
      <c r="EP170" s="334"/>
      <c r="EQ170" s="334"/>
      <c r="ER170" s="334"/>
      <c r="ES170" s="334"/>
      <c r="ET170" s="334"/>
      <c r="EU170" s="334"/>
      <c r="EV170" s="334"/>
      <c r="EW170" s="334"/>
      <c r="EX170" s="334"/>
      <c r="EY170" s="334"/>
      <c r="EZ170" s="334"/>
      <c r="FA170" s="334"/>
      <c r="FB170" s="334"/>
      <c r="FC170" s="334"/>
      <c r="FD170" s="334"/>
      <c r="FE170" s="334"/>
      <c r="FF170" s="334"/>
      <c r="FG170" s="334"/>
      <c r="FH170" s="334"/>
      <c r="FI170" s="334"/>
      <c r="FJ170" s="334"/>
      <c r="FK170" s="334"/>
      <c r="FL170" s="334"/>
      <c r="FM170" s="334"/>
      <c r="FN170" s="334"/>
      <c r="FO170" s="334"/>
      <c r="FP170" s="334"/>
      <c r="FQ170" s="334"/>
      <c r="FR170" s="334"/>
      <c r="FS170" s="334"/>
      <c r="FT170" s="334"/>
      <c r="FU170" s="334"/>
      <c r="FV170" s="334"/>
      <c r="FW170" s="334"/>
      <c r="FX170" s="334"/>
      <c r="FY170" s="334"/>
      <c r="FZ170" s="334"/>
      <c r="GA170" s="334"/>
      <c r="GB170" s="334"/>
      <c r="GC170" s="334"/>
      <c r="GD170" s="334"/>
      <c r="GE170" s="334"/>
      <c r="GF170" s="334"/>
      <c r="GG170" s="334"/>
      <c r="GH170" s="334"/>
      <c r="GI170" s="334"/>
      <c r="GJ170" s="334"/>
      <c r="GK170" s="334"/>
      <c r="GL170" s="334"/>
      <c r="GM170" s="334"/>
      <c r="GN170" s="334"/>
      <c r="GO170" s="334"/>
      <c r="GP170" s="334"/>
      <c r="GQ170" s="334"/>
      <c r="GR170" s="334"/>
      <c r="GS170" s="334"/>
      <c r="GT170" s="334"/>
      <c r="GU170" s="334"/>
      <c r="GV170" s="334"/>
      <c r="GW170" s="334"/>
      <c r="GX170" s="334"/>
      <c r="GY170" s="334"/>
      <c r="GZ170" s="334"/>
      <c r="HA170" s="334"/>
      <c r="HB170" s="334"/>
      <c r="HC170" s="334"/>
      <c r="HD170" s="334"/>
      <c r="HE170" s="334"/>
      <c r="HF170" s="334"/>
      <c r="HG170" s="334"/>
      <c r="HH170" s="334"/>
      <c r="HI170" s="334"/>
      <c r="HJ170" s="334"/>
      <c r="HK170" s="334"/>
      <c r="HL170" s="334"/>
      <c r="HM170" s="334"/>
      <c r="HN170" s="334"/>
      <c r="HO170" s="334"/>
      <c r="HP170" s="334"/>
      <c r="HQ170" s="334"/>
      <c r="HR170" s="334"/>
      <c r="HS170" s="334"/>
      <c r="HT170" s="334"/>
      <c r="HU170" s="334"/>
      <c r="HV170" s="334"/>
      <c r="HW170" s="334"/>
      <c r="HX170" s="334"/>
      <c r="HY170" s="334"/>
      <c r="HZ170" s="334"/>
      <c r="IA170" s="334"/>
      <c r="IB170" s="334"/>
      <c r="IC170" s="334"/>
      <c r="ID170" s="334"/>
      <c r="IE170" s="334"/>
      <c r="IF170" s="334"/>
      <c r="IG170" s="334"/>
      <c r="IH170" s="334"/>
      <c r="II170" s="334"/>
      <c r="IJ170" s="334"/>
      <c r="IK170" s="334"/>
      <c r="IL170" s="334"/>
      <c r="IM170" s="334"/>
      <c r="IN170" s="334"/>
      <c r="IO170" s="334"/>
      <c r="IP170" s="334"/>
      <c r="IQ170" s="334"/>
      <c r="IR170" s="334"/>
      <c r="IS170" s="334"/>
      <c r="IT170" s="334"/>
      <c r="IU170" s="334"/>
      <c r="IV170" s="334"/>
      <c r="IW170" s="334"/>
      <c r="IX170" s="334"/>
      <c r="IY170" s="334"/>
      <c r="IZ170" s="334"/>
      <c r="JA170" s="334"/>
      <c r="JB170" s="334"/>
      <c r="JC170" s="334"/>
      <c r="JD170" s="334"/>
    </row>
    <row r="171" spans="2:264" x14ac:dyDescent="0.2">
      <c r="B171" s="334"/>
      <c r="C171" s="334"/>
      <c r="D171" s="334"/>
      <c r="E171" s="334"/>
      <c r="F171" s="334"/>
      <c r="G171" s="334"/>
      <c r="H171" s="334"/>
      <c r="I171" s="334"/>
      <c r="J171" s="334"/>
      <c r="K171" s="334"/>
      <c r="L171" s="334"/>
      <c r="M171" s="334"/>
      <c r="N171" s="334"/>
      <c r="O171" s="334"/>
      <c r="P171" s="334"/>
      <c r="Q171" s="334"/>
      <c r="R171" s="334"/>
      <c r="S171" s="334"/>
      <c r="T171" s="334"/>
      <c r="U171" s="334"/>
      <c r="V171" s="334"/>
      <c r="W171" s="334"/>
      <c r="X171" s="334"/>
      <c r="Y171" s="334"/>
      <c r="Z171" s="334"/>
      <c r="AA171" s="334"/>
      <c r="AB171" s="334"/>
      <c r="AC171" s="334"/>
      <c r="AD171" s="334"/>
      <c r="AE171" s="334"/>
      <c r="AF171" s="334"/>
      <c r="AG171" s="334"/>
      <c r="AH171" s="334"/>
      <c r="AI171" s="334"/>
      <c r="AJ171" s="334"/>
      <c r="AK171" s="334"/>
      <c r="AL171" s="334"/>
      <c r="AM171" s="334"/>
      <c r="AN171" s="334"/>
      <c r="AO171" s="334"/>
      <c r="AP171" s="334"/>
      <c r="AQ171" s="334"/>
      <c r="AR171" s="334"/>
      <c r="AS171" s="334"/>
      <c r="AT171" s="334"/>
      <c r="AU171" s="334"/>
      <c r="AV171" s="334"/>
      <c r="AW171" s="334"/>
      <c r="AX171" s="334"/>
      <c r="AY171" s="334"/>
      <c r="AZ171" s="334"/>
      <c r="BA171" s="334"/>
      <c r="BB171" s="334"/>
      <c r="BC171" s="334"/>
      <c r="BD171" s="334"/>
      <c r="BE171" s="334"/>
      <c r="BF171" s="334"/>
      <c r="BG171" s="334"/>
      <c r="BH171" s="334"/>
      <c r="BI171" s="334"/>
      <c r="BJ171" s="334"/>
      <c r="BK171" s="334"/>
      <c r="BL171" s="334"/>
      <c r="BM171" s="334"/>
      <c r="BN171" s="334"/>
      <c r="BO171" s="334"/>
      <c r="BP171" s="334"/>
      <c r="BQ171" s="334"/>
      <c r="BR171" s="334"/>
      <c r="BS171" s="334"/>
      <c r="BT171" s="334"/>
      <c r="BU171" s="334"/>
      <c r="BV171" s="334"/>
      <c r="BW171" s="334"/>
      <c r="BX171" s="334"/>
      <c r="BY171" s="334"/>
      <c r="BZ171" s="334"/>
      <c r="CA171" s="334"/>
      <c r="CB171" s="334"/>
      <c r="CC171" s="334"/>
      <c r="CD171" s="334"/>
      <c r="CE171" s="334"/>
      <c r="CF171" s="334"/>
      <c r="CG171" s="334"/>
      <c r="CH171" s="334"/>
      <c r="CI171" s="334"/>
      <c r="CJ171" s="334"/>
      <c r="CK171" s="334"/>
      <c r="CL171" s="334"/>
      <c r="CM171" s="334"/>
      <c r="CN171" s="334"/>
      <c r="CO171" s="334"/>
      <c r="CP171" s="334"/>
      <c r="CQ171" s="334"/>
      <c r="CR171" s="334"/>
      <c r="CS171" s="334"/>
      <c r="CT171" s="334"/>
      <c r="CU171" s="334"/>
      <c r="CV171" s="334"/>
      <c r="CW171" s="334"/>
      <c r="CX171" s="334"/>
      <c r="CY171" s="334"/>
      <c r="CZ171" s="334"/>
      <c r="DA171" s="334"/>
      <c r="DB171" s="334"/>
      <c r="DC171" s="334"/>
      <c r="DD171" s="334"/>
      <c r="DE171" s="334"/>
      <c r="DF171" s="334"/>
      <c r="DG171" s="334"/>
      <c r="DH171" s="334"/>
      <c r="DI171" s="334"/>
      <c r="DJ171" s="334"/>
      <c r="DK171" s="334"/>
      <c r="DL171" s="334"/>
      <c r="DM171" s="334"/>
      <c r="DN171" s="334"/>
      <c r="DO171" s="334"/>
      <c r="DP171" s="334"/>
      <c r="DQ171" s="334"/>
      <c r="DR171" s="334"/>
      <c r="DS171" s="334"/>
      <c r="DT171" s="334"/>
      <c r="DU171" s="334"/>
      <c r="DV171" s="334"/>
      <c r="DW171" s="334"/>
      <c r="DX171" s="334"/>
      <c r="DY171" s="334"/>
      <c r="DZ171" s="334"/>
      <c r="EA171" s="334"/>
      <c r="EB171" s="334"/>
      <c r="EC171" s="334"/>
      <c r="ED171" s="334"/>
      <c r="EE171" s="334"/>
      <c r="EF171" s="334"/>
      <c r="EG171" s="334"/>
      <c r="EH171" s="334"/>
      <c r="EI171" s="334"/>
      <c r="EJ171" s="334"/>
      <c r="EK171" s="334"/>
      <c r="EL171" s="334"/>
      <c r="EM171" s="334"/>
      <c r="EN171" s="334"/>
      <c r="EO171" s="334"/>
      <c r="EP171" s="334"/>
      <c r="EQ171" s="334"/>
      <c r="ER171" s="334"/>
      <c r="ES171" s="334"/>
      <c r="ET171" s="334"/>
      <c r="EU171" s="334"/>
      <c r="EV171" s="334"/>
      <c r="EW171" s="334"/>
      <c r="EX171" s="334"/>
      <c r="EY171" s="334"/>
      <c r="EZ171" s="334"/>
      <c r="FA171" s="334"/>
      <c r="FB171" s="334"/>
      <c r="FC171" s="334"/>
      <c r="FD171" s="334"/>
      <c r="FE171" s="334"/>
      <c r="FF171" s="334"/>
      <c r="FG171" s="334"/>
      <c r="FH171" s="334"/>
      <c r="FI171" s="334"/>
      <c r="FJ171" s="334"/>
      <c r="FK171" s="334"/>
      <c r="FL171" s="334"/>
      <c r="FM171" s="334"/>
      <c r="FN171" s="334"/>
      <c r="FO171" s="334"/>
      <c r="FP171" s="334"/>
      <c r="FQ171" s="334"/>
      <c r="FR171" s="334"/>
      <c r="FS171" s="334"/>
      <c r="FT171" s="334"/>
      <c r="FU171" s="334"/>
      <c r="FV171" s="334"/>
      <c r="FW171" s="334"/>
      <c r="FX171" s="334"/>
      <c r="FY171" s="334"/>
      <c r="FZ171" s="334"/>
      <c r="GA171" s="334"/>
      <c r="GB171" s="334"/>
      <c r="GC171" s="334"/>
      <c r="GD171" s="334"/>
      <c r="GE171" s="334"/>
      <c r="GF171" s="334"/>
      <c r="GG171" s="334"/>
      <c r="GH171" s="334"/>
      <c r="GI171" s="334"/>
      <c r="GJ171" s="334"/>
      <c r="GK171" s="334"/>
      <c r="GL171" s="334"/>
      <c r="GM171" s="334"/>
      <c r="GN171" s="334"/>
      <c r="GO171" s="334"/>
      <c r="GP171" s="334"/>
      <c r="GQ171" s="334"/>
      <c r="GR171" s="334"/>
      <c r="GS171" s="334"/>
      <c r="GT171" s="334"/>
      <c r="GU171" s="334"/>
      <c r="GV171" s="334"/>
      <c r="GW171" s="334"/>
      <c r="GX171" s="334"/>
      <c r="GY171" s="334"/>
      <c r="GZ171" s="334"/>
      <c r="HA171" s="334"/>
      <c r="HB171" s="334"/>
      <c r="HC171" s="334"/>
      <c r="HD171" s="334"/>
      <c r="HE171" s="334"/>
      <c r="HF171" s="334"/>
      <c r="HG171" s="334"/>
      <c r="HH171" s="334"/>
      <c r="HI171" s="334"/>
      <c r="HJ171" s="334"/>
      <c r="HK171" s="334"/>
      <c r="HL171" s="334"/>
      <c r="HM171" s="334"/>
      <c r="HN171" s="334"/>
      <c r="HO171" s="334"/>
      <c r="HP171" s="334"/>
      <c r="HQ171" s="334"/>
      <c r="HR171" s="334"/>
      <c r="HS171" s="334"/>
      <c r="HT171" s="334"/>
      <c r="HU171" s="334"/>
      <c r="HV171" s="334"/>
      <c r="HW171" s="334"/>
      <c r="HX171" s="334"/>
      <c r="HY171" s="334"/>
      <c r="HZ171" s="334"/>
      <c r="IA171" s="334"/>
      <c r="IB171" s="334"/>
      <c r="IC171" s="334"/>
      <c r="ID171" s="334"/>
      <c r="IE171" s="334"/>
      <c r="IF171" s="334"/>
      <c r="IG171" s="334"/>
      <c r="IH171" s="334"/>
      <c r="II171" s="334"/>
      <c r="IJ171" s="334"/>
      <c r="IK171" s="334"/>
      <c r="IL171" s="334"/>
      <c r="IM171" s="334"/>
      <c r="IN171" s="334"/>
      <c r="IO171" s="334"/>
      <c r="IP171" s="334"/>
      <c r="IQ171" s="334"/>
      <c r="IR171" s="334"/>
      <c r="IS171" s="334"/>
      <c r="IT171" s="334"/>
      <c r="IU171" s="334"/>
      <c r="IV171" s="334"/>
      <c r="IW171" s="334"/>
      <c r="IX171" s="334"/>
      <c r="IY171" s="334"/>
      <c r="IZ171" s="334"/>
      <c r="JA171" s="334"/>
      <c r="JB171" s="334"/>
      <c r="JC171" s="334"/>
      <c r="JD171" s="334"/>
    </row>
    <row r="172" spans="2:264" x14ac:dyDescent="0.2">
      <c r="B172" s="334"/>
      <c r="C172" s="334"/>
      <c r="D172" s="334"/>
      <c r="E172" s="334"/>
      <c r="F172" s="334"/>
      <c r="G172" s="334"/>
      <c r="H172" s="334"/>
      <c r="I172" s="334"/>
      <c r="J172" s="334"/>
      <c r="K172" s="334"/>
      <c r="L172" s="334"/>
      <c r="M172" s="334"/>
      <c r="N172" s="334"/>
      <c r="O172" s="334"/>
      <c r="P172" s="334"/>
      <c r="Q172" s="334"/>
      <c r="R172" s="334"/>
      <c r="S172" s="334"/>
      <c r="T172" s="334"/>
      <c r="U172" s="334"/>
      <c r="V172" s="334"/>
      <c r="W172" s="334"/>
      <c r="X172" s="334"/>
      <c r="Y172" s="334"/>
      <c r="Z172" s="334"/>
      <c r="AA172" s="334"/>
      <c r="AB172" s="334"/>
      <c r="AC172" s="334"/>
      <c r="AD172" s="334"/>
      <c r="AE172" s="334"/>
      <c r="AF172" s="334"/>
      <c r="AG172" s="334"/>
      <c r="AH172" s="334"/>
      <c r="AI172" s="334"/>
      <c r="AJ172" s="334"/>
      <c r="AK172" s="334"/>
      <c r="AL172" s="334"/>
      <c r="AM172" s="334"/>
      <c r="AN172" s="334"/>
      <c r="AO172" s="334"/>
      <c r="AP172" s="334"/>
      <c r="AQ172" s="334"/>
      <c r="AR172" s="334"/>
      <c r="AS172" s="334"/>
      <c r="AT172" s="334"/>
      <c r="AU172" s="334"/>
      <c r="AV172" s="334"/>
      <c r="AW172" s="334"/>
      <c r="AX172" s="334"/>
      <c r="AY172" s="334"/>
      <c r="AZ172" s="334"/>
      <c r="BA172" s="334"/>
      <c r="BB172" s="334"/>
      <c r="BC172" s="334"/>
      <c r="BD172" s="334"/>
      <c r="BE172" s="334"/>
      <c r="BF172" s="334"/>
      <c r="BG172" s="334"/>
      <c r="BH172" s="334"/>
      <c r="BI172" s="334"/>
      <c r="BJ172" s="334"/>
      <c r="BK172" s="334"/>
      <c r="BL172" s="334"/>
      <c r="BM172" s="334"/>
      <c r="BN172" s="334"/>
      <c r="BO172" s="334"/>
      <c r="BP172" s="334"/>
      <c r="BQ172" s="334"/>
      <c r="BR172" s="334"/>
      <c r="BS172" s="334"/>
      <c r="BT172" s="334"/>
      <c r="BU172" s="334"/>
      <c r="BV172" s="334"/>
      <c r="BW172" s="334"/>
      <c r="BX172" s="334"/>
      <c r="BY172" s="334"/>
      <c r="BZ172" s="334"/>
      <c r="CA172" s="334"/>
      <c r="CB172" s="334"/>
      <c r="CC172" s="334"/>
      <c r="CD172" s="334"/>
      <c r="CE172" s="334"/>
      <c r="CF172" s="334"/>
      <c r="CG172" s="334"/>
      <c r="CH172" s="334"/>
      <c r="CI172" s="334"/>
      <c r="CJ172" s="334"/>
      <c r="CK172" s="334"/>
      <c r="CL172" s="334"/>
      <c r="CM172" s="334"/>
      <c r="CN172" s="334"/>
      <c r="CO172" s="334"/>
      <c r="CP172" s="334"/>
      <c r="CQ172" s="334"/>
      <c r="CR172" s="334"/>
      <c r="CS172" s="334"/>
      <c r="CT172" s="334"/>
      <c r="CU172" s="334"/>
      <c r="CV172" s="334"/>
      <c r="CW172" s="334"/>
      <c r="CX172" s="334"/>
      <c r="CY172" s="334"/>
      <c r="CZ172" s="334"/>
      <c r="DA172" s="334"/>
      <c r="DB172" s="334"/>
      <c r="DC172" s="334"/>
      <c r="DD172" s="334"/>
      <c r="DE172" s="334"/>
      <c r="DF172" s="334"/>
      <c r="DG172" s="334"/>
      <c r="DH172" s="334"/>
      <c r="DI172" s="334"/>
      <c r="DJ172" s="334"/>
      <c r="DK172" s="334"/>
      <c r="DL172" s="334"/>
      <c r="DM172" s="334"/>
      <c r="DN172" s="334"/>
      <c r="DO172" s="334"/>
      <c r="DP172" s="334"/>
      <c r="DQ172" s="334"/>
      <c r="DR172" s="334"/>
      <c r="DS172" s="334"/>
      <c r="DT172" s="334"/>
      <c r="DU172" s="334"/>
      <c r="DV172" s="334"/>
      <c r="DW172" s="334"/>
      <c r="DX172" s="334"/>
      <c r="DY172" s="334"/>
      <c r="DZ172" s="334"/>
      <c r="EA172" s="334"/>
      <c r="EB172" s="334"/>
      <c r="EC172" s="334"/>
      <c r="ED172" s="334"/>
      <c r="EE172" s="334"/>
      <c r="EF172" s="334"/>
      <c r="EG172" s="334"/>
      <c r="EH172" s="334"/>
      <c r="EI172" s="334"/>
      <c r="EJ172" s="334"/>
      <c r="EK172" s="334"/>
      <c r="EL172" s="334"/>
      <c r="EM172" s="334"/>
      <c r="EN172" s="334"/>
      <c r="EO172" s="334"/>
      <c r="EP172" s="334"/>
      <c r="EQ172" s="334"/>
      <c r="ER172" s="334"/>
      <c r="ES172" s="334"/>
      <c r="ET172" s="334"/>
      <c r="EU172" s="334"/>
      <c r="EV172" s="334"/>
      <c r="EW172" s="334"/>
      <c r="EX172" s="334"/>
      <c r="EY172" s="334"/>
      <c r="EZ172" s="334"/>
      <c r="FA172" s="334"/>
      <c r="FB172" s="334"/>
      <c r="FC172" s="334"/>
      <c r="FD172" s="334"/>
      <c r="FE172" s="334"/>
      <c r="FF172" s="334"/>
      <c r="FG172" s="334"/>
      <c r="FH172" s="334"/>
      <c r="FI172" s="334"/>
      <c r="FJ172" s="334"/>
      <c r="FK172" s="334"/>
      <c r="FL172" s="334"/>
      <c r="FM172" s="334"/>
      <c r="FN172" s="334"/>
      <c r="FO172" s="334"/>
      <c r="FP172" s="334"/>
      <c r="FQ172" s="334"/>
      <c r="FR172" s="334"/>
      <c r="FS172" s="334"/>
      <c r="FT172" s="334"/>
      <c r="FU172" s="334"/>
      <c r="FV172" s="334"/>
      <c r="FW172" s="334"/>
      <c r="FX172" s="334"/>
      <c r="FY172" s="334"/>
      <c r="FZ172" s="334"/>
      <c r="GA172" s="334"/>
      <c r="GB172" s="334"/>
      <c r="GC172" s="334"/>
      <c r="GD172" s="334"/>
      <c r="GE172" s="334"/>
      <c r="GF172" s="334"/>
      <c r="GG172" s="334"/>
      <c r="GH172" s="334"/>
      <c r="GI172" s="334"/>
      <c r="GJ172" s="334"/>
      <c r="GK172" s="334"/>
      <c r="GL172" s="334"/>
      <c r="GM172" s="334"/>
      <c r="GN172" s="334"/>
      <c r="GO172" s="334"/>
      <c r="GP172" s="334"/>
      <c r="GQ172" s="334"/>
      <c r="GR172" s="334"/>
      <c r="GS172" s="334"/>
      <c r="GT172" s="334"/>
      <c r="GU172" s="334"/>
      <c r="GV172" s="334"/>
      <c r="GW172" s="334"/>
      <c r="GX172" s="334"/>
      <c r="GY172" s="334"/>
      <c r="GZ172" s="334"/>
      <c r="HA172" s="334"/>
      <c r="HB172" s="334"/>
      <c r="HC172" s="334"/>
      <c r="HD172" s="334"/>
      <c r="HE172" s="334"/>
      <c r="HF172" s="334"/>
      <c r="HG172" s="334"/>
      <c r="HH172" s="334"/>
      <c r="HI172" s="334"/>
      <c r="HJ172" s="334"/>
      <c r="HK172" s="334"/>
      <c r="HL172" s="334"/>
      <c r="HM172" s="334"/>
      <c r="HN172" s="334"/>
      <c r="HO172" s="334"/>
      <c r="HP172" s="334"/>
      <c r="HQ172" s="334"/>
      <c r="HR172" s="334"/>
      <c r="HS172" s="334"/>
      <c r="HT172" s="334"/>
      <c r="HU172" s="334"/>
      <c r="HV172" s="334"/>
      <c r="HW172" s="334"/>
      <c r="HX172" s="334"/>
      <c r="HY172" s="334"/>
      <c r="HZ172" s="334"/>
      <c r="IA172" s="334"/>
      <c r="IB172" s="334"/>
      <c r="IC172" s="334"/>
      <c r="ID172" s="334"/>
      <c r="IE172" s="334"/>
      <c r="IF172" s="334"/>
      <c r="IG172" s="334"/>
      <c r="IH172" s="334"/>
      <c r="II172" s="334"/>
      <c r="IJ172" s="334"/>
      <c r="IK172" s="334"/>
      <c r="IL172" s="334"/>
      <c r="IM172" s="334"/>
      <c r="IN172" s="334"/>
      <c r="IO172" s="334"/>
      <c r="IP172" s="334"/>
      <c r="IQ172" s="334"/>
      <c r="IR172" s="334"/>
      <c r="IS172" s="334"/>
      <c r="IT172" s="334"/>
      <c r="IU172" s="334"/>
      <c r="IV172" s="334"/>
      <c r="IW172" s="334"/>
      <c r="IX172" s="334"/>
      <c r="IY172" s="334"/>
      <c r="IZ172" s="334"/>
      <c r="JA172" s="334"/>
      <c r="JB172" s="334"/>
      <c r="JC172" s="334"/>
      <c r="JD172" s="334"/>
    </row>
    <row r="173" spans="2:264" x14ac:dyDescent="0.2">
      <c r="B173" s="334"/>
      <c r="C173" s="334"/>
      <c r="D173" s="334"/>
      <c r="E173" s="334"/>
      <c r="F173" s="334"/>
      <c r="G173" s="334"/>
      <c r="H173" s="334"/>
      <c r="I173" s="334"/>
      <c r="J173" s="334"/>
      <c r="K173" s="334"/>
      <c r="L173" s="334"/>
      <c r="M173" s="334"/>
      <c r="N173" s="334"/>
      <c r="O173" s="334"/>
      <c r="P173" s="334"/>
      <c r="Q173" s="334"/>
      <c r="R173" s="334"/>
      <c r="S173" s="334"/>
      <c r="T173" s="334"/>
      <c r="U173" s="334"/>
      <c r="V173" s="334"/>
      <c r="W173" s="334"/>
      <c r="X173" s="334"/>
      <c r="Y173" s="334"/>
      <c r="Z173" s="334"/>
      <c r="AA173" s="334"/>
      <c r="AB173" s="334"/>
      <c r="AC173" s="334"/>
      <c r="AD173" s="334"/>
      <c r="AE173" s="334"/>
      <c r="AF173" s="334"/>
      <c r="AG173" s="334"/>
      <c r="AH173" s="334"/>
      <c r="AI173" s="334"/>
      <c r="AJ173" s="334"/>
      <c r="AK173" s="334"/>
      <c r="AL173" s="334"/>
      <c r="AM173" s="334"/>
      <c r="AN173" s="334"/>
      <c r="AO173" s="334"/>
      <c r="AP173" s="334"/>
      <c r="AQ173" s="334"/>
      <c r="AR173" s="334"/>
      <c r="AS173" s="334"/>
      <c r="AT173" s="334"/>
      <c r="AU173" s="334"/>
      <c r="AV173" s="334"/>
      <c r="AW173" s="334"/>
      <c r="AX173" s="334"/>
      <c r="AY173" s="334"/>
      <c r="AZ173" s="334"/>
      <c r="BA173" s="334"/>
      <c r="BB173" s="334"/>
      <c r="BC173" s="334"/>
      <c r="BD173" s="334"/>
      <c r="BE173" s="334"/>
      <c r="BF173" s="334"/>
      <c r="BG173" s="334"/>
      <c r="BH173" s="334"/>
      <c r="BI173" s="334"/>
      <c r="BJ173" s="334"/>
      <c r="BK173" s="334"/>
      <c r="BL173" s="334"/>
      <c r="BM173" s="334"/>
      <c r="BN173" s="334"/>
      <c r="BO173" s="334"/>
      <c r="BP173" s="334"/>
      <c r="BQ173" s="334"/>
      <c r="BR173" s="334"/>
      <c r="BS173" s="334"/>
      <c r="BT173" s="334"/>
      <c r="BU173" s="334"/>
      <c r="BV173" s="334"/>
      <c r="BW173" s="334"/>
      <c r="BX173" s="334"/>
      <c r="BY173" s="334"/>
      <c r="BZ173" s="334"/>
      <c r="CA173" s="334"/>
      <c r="CB173" s="334"/>
      <c r="CC173" s="334"/>
      <c r="CD173" s="334"/>
      <c r="CE173" s="334"/>
      <c r="CF173" s="334"/>
      <c r="CG173" s="334"/>
      <c r="CH173" s="334"/>
      <c r="CI173" s="334"/>
      <c r="CJ173" s="334"/>
      <c r="CK173" s="334"/>
      <c r="CL173" s="334"/>
      <c r="CM173" s="334"/>
      <c r="CN173" s="334"/>
      <c r="CO173" s="334"/>
      <c r="CP173" s="334"/>
      <c r="CQ173" s="334"/>
      <c r="CR173" s="334"/>
      <c r="CS173" s="334"/>
      <c r="CT173" s="334"/>
      <c r="CU173" s="334"/>
      <c r="CV173" s="334"/>
      <c r="CW173" s="334"/>
      <c r="CX173" s="334"/>
      <c r="CY173" s="334"/>
      <c r="CZ173" s="334"/>
      <c r="DA173" s="334"/>
      <c r="DB173" s="334"/>
      <c r="DC173" s="334"/>
      <c r="DD173" s="334"/>
      <c r="DE173" s="334"/>
      <c r="DF173" s="334"/>
      <c r="DG173" s="334"/>
      <c r="DH173" s="334"/>
      <c r="DI173" s="334"/>
      <c r="DJ173" s="334"/>
      <c r="DK173" s="334"/>
      <c r="DL173" s="334"/>
      <c r="DM173" s="334"/>
      <c r="DN173" s="334"/>
      <c r="DO173" s="334"/>
      <c r="DP173" s="334"/>
      <c r="DQ173" s="334"/>
      <c r="DR173" s="334"/>
      <c r="DS173" s="334"/>
      <c r="DT173" s="334"/>
      <c r="DU173" s="334"/>
      <c r="DV173" s="334"/>
      <c r="DW173" s="334"/>
      <c r="DX173" s="334"/>
      <c r="DY173" s="334"/>
      <c r="DZ173" s="334"/>
      <c r="EA173" s="334"/>
      <c r="EB173" s="334"/>
      <c r="EC173" s="334"/>
      <c r="ED173" s="334"/>
      <c r="EE173" s="334"/>
      <c r="EF173" s="334"/>
      <c r="EG173" s="334"/>
      <c r="EH173" s="334"/>
      <c r="EI173" s="334"/>
      <c r="EJ173" s="334"/>
      <c r="EK173" s="334"/>
      <c r="EL173" s="334"/>
      <c r="EM173" s="334"/>
      <c r="EN173" s="334"/>
      <c r="EO173" s="334"/>
      <c r="EP173" s="334"/>
      <c r="EQ173" s="334"/>
      <c r="ER173" s="334"/>
      <c r="ES173" s="334"/>
      <c r="ET173" s="334"/>
      <c r="EU173" s="334"/>
      <c r="EV173" s="334"/>
      <c r="EW173" s="334"/>
      <c r="EX173" s="334"/>
      <c r="EY173" s="334"/>
      <c r="EZ173" s="334"/>
      <c r="FA173" s="334"/>
      <c r="FB173" s="334"/>
      <c r="FC173" s="334"/>
      <c r="FD173" s="334"/>
      <c r="FE173" s="334"/>
      <c r="FF173" s="334"/>
      <c r="FG173" s="334"/>
      <c r="FH173" s="334"/>
      <c r="FI173" s="334"/>
      <c r="FJ173" s="334"/>
      <c r="FK173" s="334"/>
      <c r="FL173" s="334"/>
      <c r="FM173" s="334"/>
      <c r="FN173" s="334"/>
      <c r="FO173" s="334"/>
      <c r="FP173" s="334"/>
      <c r="FQ173" s="334"/>
      <c r="FR173" s="334"/>
      <c r="FS173" s="334"/>
      <c r="FT173" s="334"/>
      <c r="FU173" s="334"/>
      <c r="FV173" s="334"/>
      <c r="FW173" s="334"/>
      <c r="FX173" s="334"/>
      <c r="FY173" s="334"/>
      <c r="FZ173" s="334"/>
      <c r="GA173" s="334"/>
      <c r="GB173" s="334"/>
      <c r="GC173" s="334"/>
      <c r="GD173" s="334"/>
      <c r="GE173" s="334"/>
      <c r="GF173" s="334"/>
      <c r="GG173" s="334"/>
      <c r="GH173" s="334"/>
      <c r="GI173" s="334"/>
      <c r="GJ173" s="334"/>
      <c r="GK173" s="334"/>
      <c r="GL173" s="334"/>
      <c r="GM173" s="334"/>
      <c r="GN173" s="334"/>
      <c r="GO173" s="334"/>
      <c r="GP173" s="334"/>
      <c r="GQ173" s="334"/>
      <c r="GR173" s="334"/>
      <c r="GS173" s="334"/>
      <c r="GT173" s="334"/>
      <c r="GU173" s="334"/>
      <c r="GV173" s="334"/>
      <c r="GW173" s="334"/>
      <c r="GX173" s="334"/>
      <c r="GY173" s="334"/>
      <c r="GZ173" s="334"/>
      <c r="HA173" s="334"/>
      <c r="HB173" s="334"/>
      <c r="HC173" s="334"/>
      <c r="HD173" s="334"/>
      <c r="HE173" s="334"/>
      <c r="HF173" s="334"/>
      <c r="HG173" s="334"/>
      <c r="HH173" s="334"/>
      <c r="HI173" s="334"/>
      <c r="HJ173" s="334"/>
      <c r="HK173" s="334"/>
      <c r="HL173" s="334"/>
      <c r="HM173" s="334"/>
      <c r="HN173" s="334"/>
      <c r="HO173" s="334"/>
      <c r="HP173" s="334"/>
      <c r="HQ173" s="334"/>
      <c r="HR173" s="334"/>
      <c r="HS173" s="334"/>
      <c r="HT173" s="334"/>
      <c r="HU173" s="334"/>
      <c r="HV173" s="334"/>
      <c r="HW173" s="334"/>
      <c r="HX173" s="334"/>
      <c r="HY173" s="334"/>
      <c r="HZ173" s="334"/>
      <c r="IA173" s="334"/>
      <c r="IB173" s="334"/>
      <c r="IC173" s="334"/>
      <c r="ID173" s="334"/>
      <c r="IE173" s="334"/>
      <c r="IF173" s="334"/>
      <c r="IG173" s="334"/>
      <c r="IH173" s="334"/>
      <c r="II173" s="334"/>
      <c r="IJ173" s="334"/>
      <c r="IK173" s="334"/>
      <c r="IL173" s="334"/>
      <c r="IM173" s="334"/>
      <c r="IN173" s="334"/>
      <c r="IO173" s="334"/>
      <c r="IP173" s="334"/>
      <c r="IQ173" s="334"/>
      <c r="IR173" s="334"/>
      <c r="IS173" s="334"/>
      <c r="IT173" s="334"/>
      <c r="IU173" s="334"/>
      <c r="IV173" s="334"/>
      <c r="IW173" s="334"/>
      <c r="IX173" s="334"/>
      <c r="IY173" s="334"/>
      <c r="IZ173" s="334"/>
      <c r="JA173" s="334"/>
      <c r="JB173" s="334"/>
      <c r="JC173" s="334"/>
      <c r="JD173" s="334"/>
    </row>
    <row r="174" spans="2:264" x14ac:dyDescent="0.2">
      <c r="B174" s="334"/>
      <c r="C174" s="334"/>
      <c r="D174" s="334"/>
      <c r="E174" s="334"/>
      <c r="F174" s="334"/>
      <c r="G174" s="334"/>
      <c r="H174" s="334"/>
      <c r="I174" s="334"/>
      <c r="J174" s="334"/>
      <c r="K174" s="334"/>
      <c r="L174" s="334"/>
      <c r="M174" s="334"/>
      <c r="N174" s="334"/>
      <c r="O174" s="334"/>
      <c r="P174" s="334"/>
      <c r="Q174" s="334"/>
      <c r="R174" s="334"/>
      <c r="S174" s="334"/>
      <c r="T174" s="334"/>
      <c r="U174" s="334"/>
      <c r="V174" s="334"/>
      <c r="W174" s="334"/>
      <c r="X174" s="334"/>
      <c r="Y174" s="334"/>
      <c r="Z174" s="334"/>
      <c r="AA174" s="334"/>
      <c r="AB174" s="334"/>
      <c r="AC174" s="334"/>
      <c r="AD174" s="334"/>
      <c r="AE174" s="334"/>
      <c r="AF174" s="334"/>
      <c r="AG174" s="334"/>
      <c r="AH174" s="334"/>
      <c r="AI174" s="334"/>
      <c r="AJ174" s="334"/>
      <c r="AK174" s="334"/>
      <c r="AL174" s="334"/>
      <c r="AM174" s="334"/>
      <c r="AN174" s="334"/>
      <c r="AO174" s="334"/>
      <c r="AP174" s="334"/>
      <c r="AQ174" s="334"/>
      <c r="AR174" s="334"/>
      <c r="AS174" s="334"/>
      <c r="AT174" s="334"/>
      <c r="AU174" s="334"/>
      <c r="AV174" s="334"/>
      <c r="AW174" s="334"/>
      <c r="AX174" s="334"/>
      <c r="AY174" s="334"/>
      <c r="AZ174" s="334"/>
      <c r="BA174" s="334"/>
      <c r="BB174" s="334"/>
      <c r="BC174" s="334"/>
      <c r="BD174" s="334"/>
      <c r="BE174" s="334"/>
      <c r="BF174" s="334"/>
      <c r="BG174" s="334"/>
      <c r="BH174" s="334"/>
      <c r="BI174" s="334"/>
      <c r="BJ174" s="334"/>
      <c r="BK174" s="334"/>
      <c r="BL174" s="334"/>
      <c r="BM174" s="334"/>
      <c r="BN174" s="334"/>
      <c r="BO174" s="334"/>
      <c r="BP174" s="334"/>
      <c r="BQ174" s="334"/>
      <c r="BR174" s="334"/>
      <c r="BS174" s="334"/>
      <c r="BT174" s="334"/>
      <c r="BU174" s="334"/>
      <c r="BV174" s="334"/>
      <c r="BW174" s="334"/>
      <c r="BX174" s="334"/>
      <c r="BY174" s="334"/>
      <c r="BZ174" s="334"/>
      <c r="CA174" s="334"/>
      <c r="CB174" s="334"/>
      <c r="CC174" s="334"/>
      <c r="CD174" s="334"/>
      <c r="CE174" s="334"/>
      <c r="CF174" s="334"/>
      <c r="CG174" s="334"/>
      <c r="CH174" s="334"/>
      <c r="CI174" s="334"/>
      <c r="CJ174" s="334"/>
      <c r="CK174" s="334"/>
      <c r="CL174" s="334"/>
      <c r="CM174" s="334"/>
      <c r="CN174" s="334"/>
      <c r="CO174" s="334"/>
      <c r="CP174" s="334"/>
      <c r="CQ174" s="334"/>
      <c r="CR174" s="334"/>
      <c r="CS174" s="334"/>
      <c r="CT174" s="334"/>
      <c r="CU174" s="334"/>
      <c r="CV174" s="334"/>
      <c r="CW174" s="334"/>
      <c r="CX174" s="334"/>
      <c r="CY174" s="334"/>
      <c r="CZ174" s="334"/>
      <c r="DA174" s="334"/>
      <c r="DB174" s="334"/>
      <c r="DC174" s="334"/>
      <c r="DD174" s="334"/>
      <c r="DE174" s="334"/>
      <c r="DF174" s="334"/>
      <c r="DG174" s="334"/>
      <c r="DH174" s="334"/>
      <c r="DI174" s="334"/>
      <c r="DJ174" s="334"/>
      <c r="DK174" s="334"/>
      <c r="DL174" s="334"/>
      <c r="DM174" s="334"/>
      <c r="DN174" s="334"/>
      <c r="DO174" s="334"/>
      <c r="DP174" s="334"/>
      <c r="DQ174" s="334"/>
      <c r="DR174" s="334"/>
      <c r="DS174" s="334"/>
      <c r="DT174" s="334"/>
      <c r="DU174" s="334"/>
      <c r="DV174" s="334"/>
      <c r="DW174" s="334"/>
      <c r="DX174" s="334"/>
      <c r="DY174" s="334"/>
      <c r="DZ174" s="334"/>
      <c r="EA174" s="334"/>
      <c r="EB174" s="334"/>
      <c r="EC174" s="334"/>
      <c r="ED174" s="334"/>
      <c r="EE174" s="334"/>
      <c r="EF174" s="334"/>
      <c r="EG174" s="334"/>
      <c r="EH174" s="334"/>
      <c r="EI174" s="334"/>
      <c r="EJ174" s="334"/>
      <c r="EK174" s="334"/>
      <c r="EL174" s="334"/>
      <c r="EM174" s="334"/>
      <c r="EN174" s="334"/>
      <c r="EO174" s="334"/>
      <c r="EP174" s="334"/>
      <c r="EQ174" s="334"/>
      <c r="ER174" s="334"/>
      <c r="ES174" s="334"/>
      <c r="ET174" s="334"/>
      <c r="EU174" s="334"/>
      <c r="EV174" s="334"/>
      <c r="EW174" s="334"/>
      <c r="EX174" s="334"/>
      <c r="EY174" s="334"/>
      <c r="EZ174" s="334"/>
      <c r="FA174" s="334"/>
      <c r="FB174" s="334"/>
      <c r="FC174" s="334"/>
      <c r="FD174" s="334"/>
      <c r="FE174" s="334"/>
      <c r="FF174" s="334"/>
      <c r="FG174" s="334"/>
      <c r="FH174" s="334"/>
      <c r="FI174" s="334"/>
      <c r="FJ174" s="334"/>
      <c r="FK174" s="334"/>
      <c r="FL174" s="334"/>
      <c r="FM174" s="334"/>
      <c r="FN174" s="334"/>
      <c r="FO174" s="334"/>
      <c r="FP174" s="334"/>
      <c r="FQ174" s="334"/>
      <c r="FR174" s="334"/>
      <c r="FS174" s="334"/>
      <c r="FT174" s="334"/>
      <c r="FU174" s="334"/>
      <c r="FV174" s="334"/>
      <c r="FW174" s="334"/>
      <c r="FX174" s="334"/>
      <c r="FY174" s="334"/>
      <c r="FZ174" s="334"/>
      <c r="GA174" s="334"/>
      <c r="GB174" s="334"/>
      <c r="GC174" s="334"/>
      <c r="GD174" s="334"/>
      <c r="GE174" s="334"/>
      <c r="GF174" s="334"/>
      <c r="GG174" s="334"/>
      <c r="GH174" s="334"/>
      <c r="GI174" s="334"/>
      <c r="GJ174" s="334"/>
      <c r="GK174" s="334"/>
      <c r="GL174" s="334"/>
      <c r="GM174" s="334"/>
      <c r="GN174" s="334"/>
      <c r="GO174" s="334"/>
      <c r="GP174" s="334"/>
      <c r="GQ174" s="334"/>
      <c r="GR174" s="334"/>
      <c r="GS174" s="334"/>
      <c r="GT174" s="334"/>
      <c r="GU174" s="334"/>
      <c r="GV174" s="334"/>
      <c r="GW174" s="334"/>
      <c r="GX174" s="334"/>
      <c r="GY174" s="334"/>
      <c r="GZ174" s="334"/>
      <c r="HA174" s="334"/>
      <c r="HB174" s="334"/>
      <c r="HC174" s="334"/>
      <c r="HD174" s="334"/>
      <c r="HE174" s="334"/>
      <c r="HF174" s="334"/>
      <c r="HG174" s="334"/>
      <c r="HH174" s="334"/>
      <c r="HI174" s="334"/>
      <c r="HJ174" s="334"/>
      <c r="HK174" s="334"/>
      <c r="HL174" s="334"/>
      <c r="HM174" s="334"/>
      <c r="HN174" s="334"/>
      <c r="HO174" s="334"/>
      <c r="HP174" s="334"/>
      <c r="HQ174" s="334"/>
      <c r="HR174" s="334"/>
      <c r="HS174" s="334"/>
      <c r="HT174" s="334"/>
      <c r="HU174" s="334"/>
      <c r="HV174" s="334"/>
      <c r="HW174" s="334"/>
      <c r="HX174" s="334"/>
      <c r="HY174" s="334"/>
      <c r="HZ174" s="334"/>
      <c r="IA174" s="334"/>
      <c r="IB174" s="334"/>
      <c r="IC174" s="334"/>
      <c r="ID174" s="334"/>
      <c r="IE174" s="334"/>
      <c r="IF174" s="334"/>
      <c r="IG174" s="334"/>
      <c r="IH174" s="334"/>
      <c r="II174" s="334"/>
      <c r="IJ174" s="334"/>
      <c r="IK174" s="334"/>
      <c r="IL174" s="334"/>
      <c r="IM174" s="334"/>
      <c r="IN174" s="334"/>
      <c r="IO174" s="334"/>
      <c r="IP174" s="334"/>
      <c r="IQ174" s="334"/>
      <c r="IR174" s="334"/>
      <c r="IS174" s="334"/>
      <c r="IT174" s="334"/>
      <c r="IU174" s="334"/>
      <c r="IV174" s="334"/>
      <c r="IW174" s="334"/>
      <c r="IX174" s="334"/>
      <c r="IY174" s="334"/>
      <c r="IZ174" s="334"/>
      <c r="JA174" s="334"/>
      <c r="JB174" s="334"/>
      <c r="JC174" s="334"/>
      <c r="JD174" s="334"/>
    </row>
    <row r="175" spans="2:264" x14ac:dyDescent="0.2">
      <c r="B175" s="334"/>
      <c r="C175" s="334"/>
      <c r="D175" s="334"/>
      <c r="E175" s="334"/>
      <c r="F175" s="334"/>
      <c r="G175" s="334"/>
      <c r="H175" s="334"/>
      <c r="I175" s="334"/>
      <c r="J175" s="334"/>
      <c r="K175" s="334"/>
      <c r="L175" s="334"/>
      <c r="M175" s="334"/>
      <c r="N175" s="334"/>
      <c r="O175" s="334"/>
      <c r="P175" s="334"/>
      <c r="Q175" s="334"/>
      <c r="R175" s="334"/>
      <c r="S175" s="334"/>
      <c r="T175" s="334"/>
      <c r="U175" s="334"/>
      <c r="V175" s="334"/>
      <c r="W175" s="334"/>
      <c r="X175" s="334"/>
      <c r="Y175" s="334"/>
      <c r="Z175" s="334"/>
      <c r="AA175" s="334"/>
      <c r="AB175" s="334"/>
      <c r="AC175" s="334"/>
      <c r="AD175" s="334"/>
      <c r="AE175" s="334"/>
      <c r="AF175" s="334"/>
      <c r="AG175" s="334"/>
      <c r="AH175" s="334"/>
      <c r="AI175" s="334"/>
      <c r="AJ175" s="334"/>
      <c r="AK175" s="334"/>
      <c r="AL175" s="334"/>
      <c r="AM175" s="334"/>
      <c r="AN175" s="334"/>
      <c r="AO175" s="334"/>
      <c r="AP175" s="334"/>
      <c r="AQ175" s="334"/>
      <c r="AR175" s="334"/>
      <c r="AS175" s="334"/>
      <c r="AT175" s="334"/>
      <c r="AU175" s="334"/>
      <c r="AV175" s="334"/>
      <c r="AW175" s="334"/>
      <c r="AX175" s="334"/>
      <c r="AY175" s="334"/>
      <c r="AZ175" s="334"/>
      <c r="BA175" s="334"/>
      <c r="BB175" s="334"/>
      <c r="BC175" s="334"/>
      <c r="BD175" s="334"/>
      <c r="BE175" s="334"/>
      <c r="BF175" s="334"/>
      <c r="BG175" s="334"/>
      <c r="BH175" s="334"/>
      <c r="BI175" s="334"/>
      <c r="BJ175" s="334"/>
      <c r="BK175" s="334"/>
      <c r="BL175" s="334"/>
      <c r="BM175" s="334"/>
      <c r="BN175" s="334"/>
      <c r="BO175" s="334"/>
      <c r="BP175" s="334"/>
      <c r="BQ175" s="334"/>
      <c r="BR175" s="334"/>
      <c r="BS175" s="334"/>
      <c r="BT175" s="334"/>
      <c r="BU175" s="334"/>
      <c r="BV175" s="334"/>
      <c r="BW175" s="334"/>
      <c r="BX175" s="334"/>
      <c r="BY175" s="334"/>
      <c r="BZ175" s="334"/>
      <c r="CA175" s="334"/>
      <c r="CB175" s="334"/>
      <c r="CC175" s="334"/>
      <c r="CD175" s="334"/>
      <c r="CE175" s="334"/>
      <c r="CF175" s="334"/>
      <c r="CG175" s="334"/>
      <c r="CH175" s="334"/>
      <c r="CI175" s="334"/>
      <c r="CJ175" s="334"/>
      <c r="CK175" s="334"/>
      <c r="CL175" s="334"/>
      <c r="CM175" s="334"/>
      <c r="CN175" s="334"/>
      <c r="CO175" s="334"/>
      <c r="CP175" s="334"/>
      <c r="CQ175" s="334"/>
      <c r="CR175" s="334"/>
      <c r="CS175" s="334"/>
      <c r="CT175" s="334"/>
      <c r="CU175" s="334"/>
      <c r="CV175" s="334"/>
      <c r="CW175" s="334"/>
      <c r="CX175" s="334"/>
      <c r="CY175" s="334"/>
      <c r="CZ175" s="334"/>
      <c r="DA175" s="334"/>
      <c r="DB175" s="334"/>
      <c r="DC175" s="334"/>
      <c r="DD175" s="334"/>
      <c r="DE175" s="334"/>
      <c r="DF175" s="334"/>
      <c r="DG175" s="334"/>
      <c r="DH175" s="334"/>
      <c r="DI175" s="334"/>
      <c r="DJ175" s="334"/>
      <c r="DK175" s="334"/>
      <c r="DL175" s="334"/>
      <c r="DM175" s="334"/>
      <c r="DN175" s="334"/>
      <c r="DO175" s="334"/>
      <c r="DP175" s="334"/>
      <c r="DQ175" s="334"/>
      <c r="DR175" s="334"/>
      <c r="DS175" s="334"/>
      <c r="DT175" s="334"/>
      <c r="DU175" s="334"/>
      <c r="DV175" s="334"/>
      <c r="DW175" s="334"/>
      <c r="DX175" s="334"/>
      <c r="DY175" s="334"/>
      <c r="DZ175" s="334"/>
      <c r="EA175" s="334"/>
      <c r="EB175" s="334"/>
      <c r="EC175" s="334"/>
      <c r="ED175" s="334"/>
      <c r="EE175" s="334"/>
      <c r="EF175" s="334"/>
      <c r="EG175" s="334"/>
      <c r="EH175" s="334"/>
      <c r="EI175" s="334"/>
      <c r="EJ175" s="334"/>
      <c r="EK175" s="334"/>
      <c r="EL175" s="334"/>
      <c r="EM175" s="334"/>
      <c r="EN175" s="334"/>
      <c r="EO175" s="334"/>
      <c r="EP175" s="334"/>
      <c r="EQ175" s="334"/>
      <c r="ER175" s="334"/>
      <c r="ES175" s="334"/>
      <c r="ET175" s="334"/>
      <c r="EU175" s="334"/>
      <c r="EV175" s="334"/>
      <c r="EW175" s="334"/>
      <c r="EX175" s="334"/>
      <c r="EY175" s="334"/>
      <c r="EZ175" s="334"/>
      <c r="FA175" s="334"/>
      <c r="FB175" s="334"/>
      <c r="FC175" s="334"/>
      <c r="FD175" s="334"/>
      <c r="FE175" s="334"/>
      <c r="FF175" s="334"/>
      <c r="FG175" s="334"/>
      <c r="FH175" s="334"/>
      <c r="FI175" s="334"/>
      <c r="FJ175" s="334"/>
      <c r="FK175" s="334"/>
      <c r="FL175" s="334"/>
      <c r="FM175" s="334"/>
      <c r="FN175" s="334"/>
      <c r="FO175" s="334"/>
      <c r="FP175" s="334"/>
      <c r="FQ175" s="334"/>
      <c r="FR175" s="334"/>
      <c r="FS175" s="334"/>
      <c r="FT175" s="334"/>
      <c r="FU175" s="334"/>
      <c r="FV175" s="334"/>
      <c r="FW175" s="334"/>
      <c r="FX175" s="334"/>
      <c r="FY175" s="334"/>
      <c r="FZ175" s="334"/>
      <c r="GA175" s="334"/>
      <c r="GB175" s="334"/>
      <c r="GC175" s="334"/>
      <c r="GD175" s="334"/>
      <c r="GE175" s="334"/>
      <c r="GF175" s="334"/>
      <c r="GG175" s="334"/>
      <c r="GH175" s="334"/>
      <c r="GI175" s="334"/>
      <c r="GJ175" s="334"/>
      <c r="GK175" s="334"/>
      <c r="GL175" s="334"/>
      <c r="GM175" s="334"/>
      <c r="GN175" s="334"/>
      <c r="GO175" s="334"/>
      <c r="GP175" s="334"/>
      <c r="GQ175" s="334"/>
      <c r="GR175" s="334"/>
      <c r="GS175" s="334"/>
      <c r="GT175" s="334"/>
      <c r="GU175" s="334"/>
      <c r="GV175" s="334"/>
      <c r="GW175" s="334"/>
      <c r="GX175" s="334"/>
      <c r="GY175" s="334"/>
      <c r="GZ175" s="334"/>
      <c r="HA175" s="334"/>
      <c r="HB175" s="334"/>
      <c r="HC175" s="334"/>
      <c r="HD175" s="334"/>
      <c r="HE175" s="334"/>
      <c r="HF175" s="334"/>
      <c r="HG175" s="334"/>
      <c r="HH175" s="334"/>
      <c r="HI175" s="334"/>
      <c r="HJ175" s="334"/>
      <c r="HK175" s="334"/>
      <c r="HL175" s="334"/>
      <c r="HM175" s="334"/>
      <c r="HN175" s="334"/>
      <c r="HO175" s="334"/>
      <c r="HP175" s="334"/>
      <c r="HQ175" s="334"/>
      <c r="HR175" s="334"/>
      <c r="HS175" s="334"/>
      <c r="HT175" s="334"/>
      <c r="HU175" s="334"/>
      <c r="HV175" s="334"/>
      <c r="HW175" s="334"/>
      <c r="HX175" s="334"/>
      <c r="HY175" s="334"/>
      <c r="HZ175" s="334"/>
      <c r="IA175" s="334"/>
      <c r="IB175" s="334"/>
      <c r="IC175" s="334"/>
      <c r="ID175" s="334"/>
      <c r="IE175" s="334"/>
      <c r="IF175" s="334"/>
      <c r="IG175" s="334"/>
      <c r="IH175" s="334"/>
      <c r="II175" s="334"/>
      <c r="IJ175" s="334"/>
      <c r="IK175" s="334"/>
      <c r="IL175" s="334"/>
      <c r="IM175" s="334"/>
      <c r="IN175" s="334"/>
      <c r="IO175" s="334"/>
      <c r="IP175" s="334"/>
      <c r="IQ175" s="334"/>
      <c r="IR175" s="334"/>
      <c r="IS175" s="334"/>
      <c r="IT175" s="334"/>
      <c r="IU175" s="334"/>
      <c r="IV175" s="334"/>
      <c r="IW175" s="334"/>
      <c r="IX175" s="334"/>
      <c r="IY175" s="334"/>
      <c r="IZ175" s="334"/>
      <c r="JA175" s="334"/>
      <c r="JB175" s="334"/>
      <c r="JC175" s="334"/>
      <c r="JD175" s="334"/>
    </row>
    <row r="176" spans="2:264" x14ac:dyDescent="0.2">
      <c r="B176" s="334"/>
      <c r="C176" s="334"/>
      <c r="D176" s="334"/>
      <c r="E176" s="334"/>
      <c r="F176" s="334"/>
      <c r="G176" s="334"/>
      <c r="H176" s="334"/>
      <c r="I176" s="334"/>
      <c r="J176" s="334"/>
      <c r="K176" s="334"/>
      <c r="L176" s="334"/>
      <c r="M176" s="334"/>
      <c r="N176" s="334"/>
      <c r="O176" s="334"/>
      <c r="P176" s="334"/>
      <c r="Q176" s="334"/>
      <c r="R176" s="334"/>
      <c r="S176" s="334"/>
      <c r="T176" s="334"/>
      <c r="U176" s="334"/>
      <c r="V176" s="334"/>
      <c r="W176" s="334"/>
      <c r="X176" s="334"/>
      <c r="Y176" s="334"/>
      <c r="Z176" s="334"/>
      <c r="AA176" s="334"/>
      <c r="AB176" s="334"/>
      <c r="AC176" s="334"/>
      <c r="AD176" s="334"/>
      <c r="AE176" s="334"/>
      <c r="AF176" s="334"/>
      <c r="AG176" s="334"/>
      <c r="AH176" s="334"/>
      <c r="AI176" s="334"/>
      <c r="AJ176" s="334"/>
      <c r="AK176" s="334"/>
      <c r="AL176" s="334"/>
      <c r="AM176" s="334"/>
      <c r="AN176" s="334"/>
      <c r="AO176" s="334"/>
      <c r="AP176" s="334"/>
      <c r="AQ176" s="334"/>
      <c r="AR176" s="334"/>
      <c r="AS176" s="334"/>
      <c r="AT176" s="334"/>
      <c r="AU176" s="334"/>
      <c r="AV176" s="334"/>
      <c r="AW176" s="334"/>
      <c r="AX176" s="334"/>
      <c r="AY176" s="334"/>
      <c r="AZ176" s="334"/>
      <c r="BA176" s="334"/>
      <c r="BB176" s="334"/>
      <c r="BC176" s="334"/>
      <c r="BD176" s="334"/>
      <c r="BE176" s="334"/>
      <c r="BF176" s="334"/>
      <c r="BG176" s="334"/>
      <c r="BH176" s="334"/>
      <c r="BI176" s="334"/>
      <c r="BJ176" s="334"/>
      <c r="BK176" s="334"/>
      <c r="BL176" s="334"/>
      <c r="BM176" s="334"/>
      <c r="BN176" s="334"/>
      <c r="BO176" s="334"/>
      <c r="BP176" s="334"/>
      <c r="BQ176" s="334"/>
      <c r="BR176" s="334"/>
      <c r="BS176" s="334"/>
      <c r="BT176" s="334"/>
      <c r="BU176" s="334"/>
      <c r="BV176" s="334"/>
      <c r="BW176" s="334"/>
      <c r="BX176" s="334"/>
      <c r="BY176" s="334"/>
      <c r="BZ176" s="334"/>
      <c r="CA176" s="334"/>
      <c r="CB176" s="334"/>
      <c r="CC176" s="334"/>
      <c r="CD176" s="334"/>
      <c r="CE176" s="334"/>
      <c r="CF176" s="334"/>
      <c r="CG176" s="334"/>
      <c r="CH176" s="334"/>
      <c r="CI176" s="334"/>
      <c r="CJ176" s="334"/>
      <c r="CK176" s="334"/>
      <c r="CL176" s="334"/>
      <c r="CM176" s="334"/>
      <c r="CN176" s="334"/>
      <c r="CO176" s="334"/>
      <c r="CP176" s="334"/>
      <c r="CQ176" s="334"/>
      <c r="CR176" s="334"/>
      <c r="CS176" s="334"/>
      <c r="CT176" s="334"/>
      <c r="CU176" s="334"/>
      <c r="CV176" s="334"/>
      <c r="CW176" s="334"/>
      <c r="CX176" s="334"/>
      <c r="CY176" s="334"/>
      <c r="CZ176" s="334"/>
      <c r="DA176" s="334"/>
      <c r="DB176" s="334"/>
      <c r="DC176" s="334"/>
      <c r="DD176" s="334"/>
      <c r="DE176" s="334"/>
      <c r="DF176" s="334"/>
      <c r="DG176" s="334"/>
      <c r="DH176" s="334"/>
      <c r="DI176" s="334"/>
      <c r="DJ176" s="334"/>
      <c r="DK176" s="334"/>
      <c r="DL176" s="334"/>
      <c r="DM176" s="334"/>
      <c r="DN176" s="334"/>
      <c r="DO176" s="334"/>
      <c r="DP176" s="334"/>
      <c r="DQ176" s="334"/>
      <c r="DR176" s="334"/>
      <c r="DS176" s="334"/>
      <c r="DT176" s="334"/>
      <c r="DU176" s="334"/>
      <c r="DV176" s="334"/>
      <c r="DW176" s="334"/>
      <c r="DX176" s="334"/>
      <c r="DY176" s="334"/>
      <c r="DZ176" s="334"/>
      <c r="EA176" s="334"/>
      <c r="EB176" s="334"/>
      <c r="EC176" s="334"/>
      <c r="ED176" s="334"/>
      <c r="EE176" s="334"/>
      <c r="EF176" s="334"/>
      <c r="EG176" s="334"/>
      <c r="EH176" s="334"/>
      <c r="EI176" s="334"/>
      <c r="EJ176" s="334"/>
      <c r="EK176" s="334"/>
      <c r="EL176" s="334"/>
      <c r="EM176" s="334"/>
      <c r="EN176" s="334"/>
      <c r="EO176" s="334"/>
      <c r="EP176" s="334"/>
      <c r="EQ176" s="334"/>
      <c r="ER176" s="334"/>
      <c r="ES176" s="334"/>
      <c r="ET176" s="334"/>
      <c r="EU176" s="334"/>
      <c r="EV176" s="334"/>
      <c r="EW176" s="334"/>
      <c r="EX176" s="334"/>
      <c r="EY176" s="334"/>
      <c r="EZ176" s="334"/>
      <c r="FA176" s="334"/>
      <c r="FB176" s="334"/>
      <c r="FC176" s="334"/>
      <c r="FD176" s="334"/>
      <c r="FE176" s="334"/>
      <c r="FF176" s="334"/>
      <c r="FG176" s="334"/>
      <c r="FH176" s="334"/>
      <c r="FI176" s="334"/>
      <c r="FJ176" s="334"/>
      <c r="FK176" s="334"/>
      <c r="FL176" s="334"/>
      <c r="FM176" s="334"/>
      <c r="FN176" s="334"/>
      <c r="FO176" s="334"/>
      <c r="FP176" s="334"/>
      <c r="FQ176" s="334"/>
      <c r="FR176" s="334"/>
      <c r="FS176" s="334"/>
      <c r="FT176" s="334"/>
      <c r="FU176" s="334"/>
      <c r="FV176" s="334"/>
      <c r="FW176" s="334"/>
      <c r="FX176" s="334"/>
      <c r="FY176" s="334"/>
      <c r="FZ176" s="334"/>
      <c r="GA176" s="334"/>
      <c r="GB176" s="334"/>
      <c r="GC176" s="334"/>
      <c r="GD176" s="334"/>
      <c r="GE176" s="334"/>
      <c r="GF176" s="334"/>
      <c r="GG176" s="334"/>
      <c r="GH176" s="334"/>
      <c r="GI176" s="334"/>
      <c r="GJ176" s="334"/>
      <c r="GK176" s="334"/>
      <c r="GL176" s="334"/>
      <c r="GM176" s="334"/>
      <c r="GN176" s="334"/>
      <c r="GO176" s="334"/>
      <c r="GP176" s="334"/>
      <c r="GQ176" s="334"/>
      <c r="GR176" s="334"/>
      <c r="GS176" s="334"/>
      <c r="GT176" s="334"/>
      <c r="GU176" s="334"/>
      <c r="GV176" s="334"/>
      <c r="GW176" s="334"/>
      <c r="GX176" s="334"/>
      <c r="GY176" s="334"/>
      <c r="GZ176" s="334"/>
      <c r="HA176" s="334"/>
      <c r="HB176" s="334"/>
      <c r="HC176" s="334"/>
      <c r="HD176" s="334"/>
      <c r="HE176" s="334"/>
      <c r="HF176" s="334"/>
      <c r="HG176" s="334"/>
      <c r="HH176" s="334"/>
      <c r="HI176" s="334"/>
      <c r="HJ176" s="334"/>
      <c r="HK176" s="334"/>
      <c r="HL176" s="334"/>
      <c r="HM176" s="334"/>
      <c r="HN176" s="334"/>
      <c r="HO176" s="334"/>
      <c r="HP176" s="334"/>
      <c r="HQ176" s="334"/>
      <c r="HR176" s="334"/>
      <c r="HS176" s="334"/>
      <c r="HT176" s="334"/>
      <c r="HU176" s="334"/>
      <c r="HV176" s="334"/>
      <c r="HW176" s="334"/>
      <c r="HX176" s="334"/>
      <c r="HY176" s="334"/>
      <c r="HZ176" s="334"/>
      <c r="IA176" s="334"/>
      <c r="IB176" s="334"/>
      <c r="IC176" s="334"/>
      <c r="ID176" s="334"/>
      <c r="IE176" s="334"/>
      <c r="IF176" s="334"/>
      <c r="IG176" s="334"/>
      <c r="IH176" s="334"/>
      <c r="II176" s="334"/>
      <c r="IJ176" s="334"/>
      <c r="IK176" s="334"/>
      <c r="IL176" s="334"/>
      <c r="IM176" s="334"/>
      <c r="IN176" s="334"/>
      <c r="IO176" s="334"/>
      <c r="IP176" s="334"/>
      <c r="IQ176" s="334"/>
      <c r="IR176" s="334"/>
      <c r="IS176" s="334"/>
      <c r="IT176" s="334"/>
      <c r="IU176" s="334"/>
      <c r="IV176" s="334"/>
      <c r="IW176" s="334"/>
      <c r="IX176" s="334"/>
      <c r="IY176" s="334"/>
      <c r="IZ176" s="334"/>
      <c r="JA176" s="334"/>
      <c r="JB176" s="334"/>
      <c r="JC176" s="334"/>
      <c r="JD176" s="334"/>
    </row>
    <row r="177" spans="2:264" x14ac:dyDescent="0.2">
      <c r="B177" s="334"/>
      <c r="C177" s="334"/>
      <c r="D177" s="334"/>
      <c r="E177" s="334"/>
      <c r="F177" s="334"/>
      <c r="G177" s="334"/>
      <c r="H177" s="334"/>
      <c r="I177" s="334"/>
      <c r="J177" s="334"/>
      <c r="K177" s="334"/>
      <c r="L177" s="334"/>
      <c r="M177" s="334"/>
      <c r="N177" s="334"/>
      <c r="O177" s="334"/>
      <c r="P177" s="334"/>
      <c r="Q177" s="334"/>
      <c r="R177" s="334"/>
      <c r="S177" s="334"/>
      <c r="T177" s="334"/>
      <c r="U177" s="334"/>
      <c r="V177" s="334"/>
      <c r="W177" s="334"/>
      <c r="X177" s="334"/>
      <c r="Y177" s="334"/>
      <c r="Z177" s="334"/>
      <c r="AA177" s="334"/>
      <c r="AB177" s="334"/>
      <c r="AC177" s="334"/>
      <c r="AD177" s="334"/>
      <c r="AE177" s="334"/>
      <c r="AF177" s="334"/>
      <c r="AG177" s="334"/>
      <c r="AH177" s="334"/>
      <c r="AI177" s="334"/>
      <c r="AJ177" s="334"/>
      <c r="AK177" s="334"/>
      <c r="AL177" s="334"/>
      <c r="AM177" s="334"/>
      <c r="AN177" s="334"/>
      <c r="AO177" s="334"/>
      <c r="AP177" s="334"/>
      <c r="AQ177" s="334"/>
      <c r="AR177" s="334"/>
      <c r="AS177" s="334"/>
      <c r="AT177" s="334"/>
      <c r="AU177" s="334"/>
      <c r="AV177" s="334"/>
      <c r="AW177" s="334"/>
      <c r="AX177" s="334"/>
      <c r="AY177" s="334"/>
      <c r="AZ177" s="334"/>
      <c r="BA177" s="334"/>
      <c r="BB177" s="334"/>
      <c r="BC177" s="334"/>
      <c r="BD177" s="334"/>
      <c r="BE177" s="334"/>
      <c r="BF177" s="334"/>
      <c r="BG177" s="334"/>
      <c r="BH177" s="334"/>
      <c r="BI177" s="334"/>
      <c r="BJ177" s="334"/>
      <c r="BK177" s="334"/>
      <c r="BL177" s="334"/>
      <c r="BM177" s="334"/>
      <c r="BN177" s="334"/>
      <c r="BO177" s="334"/>
      <c r="BP177" s="334"/>
      <c r="BQ177" s="334"/>
      <c r="BR177" s="334"/>
      <c r="BS177" s="334"/>
      <c r="BT177" s="334"/>
      <c r="BU177" s="334"/>
      <c r="BV177" s="334"/>
      <c r="BW177" s="334"/>
      <c r="BX177" s="334"/>
      <c r="BY177" s="334"/>
      <c r="BZ177" s="334"/>
      <c r="CA177" s="334"/>
      <c r="CB177" s="334"/>
      <c r="CC177" s="334"/>
      <c r="CD177" s="334"/>
      <c r="CE177" s="334"/>
      <c r="CF177" s="334"/>
      <c r="CG177" s="334"/>
      <c r="CH177" s="334"/>
      <c r="CI177" s="334"/>
      <c r="CJ177" s="334"/>
      <c r="CK177" s="334"/>
      <c r="CL177" s="334"/>
      <c r="CM177" s="334"/>
      <c r="CN177" s="334"/>
      <c r="CO177" s="334"/>
      <c r="CP177" s="334"/>
      <c r="CQ177" s="334"/>
      <c r="CR177" s="334"/>
      <c r="CS177" s="334"/>
      <c r="CT177" s="334"/>
      <c r="CU177" s="334"/>
      <c r="CV177" s="334"/>
      <c r="CW177" s="334"/>
      <c r="CX177" s="334"/>
      <c r="CY177" s="334"/>
      <c r="CZ177" s="334"/>
      <c r="DA177" s="334"/>
      <c r="DB177" s="334"/>
      <c r="DC177" s="334"/>
      <c r="DD177" s="334"/>
      <c r="DE177" s="334"/>
      <c r="DF177" s="334"/>
      <c r="DG177" s="334"/>
      <c r="DH177" s="334"/>
      <c r="DI177" s="334"/>
      <c r="DJ177" s="334"/>
      <c r="DK177" s="334"/>
      <c r="DL177" s="334"/>
      <c r="DM177" s="334"/>
      <c r="DN177" s="334"/>
      <c r="DO177" s="334"/>
      <c r="DP177" s="334"/>
      <c r="DQ177" s="334"/>
      <c r="DR177" s="334"/>
      <c r="DS177" s="334"/>
      <c r="DT177" s="334"/>
      <c r="DU177" s="334"/>
      <c r="DV177" s="334"/>
      <c r="DW177" s="334"/>
      <c r="DX177" s="334"/>
      <c r="DY177" s="334"/>
      <c r="DZ177" s="334"/>
      <c r="EA177" s="334"/>
      <c r="EB177" s="334"/>
      <c r="EC177" s="334"/>
      <c r="ED177" s="334"/>
      <c r="EE177" s="334"/>
      <c r="EF177" s="334"/>
      <c r="EG177" s="334"/>
      <c r="EH177" s="334"/>
      <c r="EI177" s="334"/>
      <c r="EJ177" s="334"/>
      <c r="EK177" s="334"/>
      <c r="EL177" s="334"/>
      <c r="EM177" s="334"/>
      <c r="EN177" s="334"/>
      <c r="EO177" s="334"/>
      <c r="EP177" s="334"/>
      <c r="EQ177" s="334"/>
      <c r="ER177" s="334"/>
      <c r="ES177" s="334"/>
      <c r="ET177" s="334"/>
      <c r="EU177" s="334"/>
      <c r="EV177" s="334"/>
      <c r="EW177" s="334"/>
      <c r="EX177" s="334"/>
      <c r="EY177" s="334"/>
      <c r="EZ177" s="334"/>
      <c r="FA177" s="334"/>
      <c r="FB177" s="334"/>
      <c r="FC177" s="334"/>
      <c r="FD177" s="334"/>
      <c r="FE177" s="334"/>
      <c r="FF177" s="334"/>
      <c r="FG177" s="334"/>
      <c r="FH177" s="334"/>
      <c r="FI177" s="334"/>
      <c r="FJ177" s="334"/>
      <c r="FK177" s="334"/>
      <c r="FL177" s="334"/>
      <c r="FM177" s="334"/>
      <c r="FN177" s="334"/>
      <c r="FO177" s="334"/>
      <c r="FP177" s="334"/>
      <c r="FQ177" s="334"/>
      <c r="FR177" s="334"/>
      <c r="FS177" s="334"/>
      <c r="FT177" s="334"/>
      <c r="FU177" s="334"/>
      <c r="FV177" s="334"/>
      <c r="FW177" s="334"/>
      <c r="FX177" s="334"/>
      <c r="FY177" s="334"/>
      <c r="FZ177" s="334"/>
      <c r="GA177" s="334"/>
      <c r="GB177" s="334"/>
      <c r="GC177" s="334"/>
      <c r="GD177" s="334"/>
      <c r="GE177" s="334"/>
      <c r="GF177" s="334"/>
      <c r="GG177" s="334"/>
      <c r="GH177" s="334"/>
      <c r="GI177" s="334"/>
      <c r="GJ177" s="334"/>
      <c r="GK177" s="334"/>
      <c r="GL177" s="334"/>
      <c r="GM177" s="334"/>
      <c r="GN177" s="334"/>
      <c r="GO177" s="334"/>
      <c r="GP177" s="334"/>
      <c r="GQ177" s="334"/>
      <c r="GR177" s="334"/>
      <c r="GS177" s="334"/>
      <c r="GT177" s="334"/>
      <c r="GU177" s="334"/>
      <c r="GV177" s="334"/>
      <c r="GW177" s="334"/>
      <c r="GX177" s="334"/>
      <c r="GY177" s="334"/>
      <c r="GZ177" s="334"/>
      <c r="HA177" s="334"/>
      <c r="HB177" s="334"/>
      <c r="HC177" s="334"/>
      <c r="HD177" s="334"/>
      <c r="HE177" s="334"/>
      <c r="HF177" s="334"/>
      <c r="HG177" s="334"/>
      <c r="HH177" s="334"/>
      <c r="HI177" s="334"/>
      <c r="HJ177" s="334"/>
      <c r="HK177" s="334"/>
      <c r="HL177" s="334"/>
      <c r="HM177" s="334"/>
      <c r="HN177" s="334"/>
      <c r="HO177" s="334"/>
      <c r="HP177" s="334"/>
      <c r="HQ177" s="334"/>
      <c r="HR177" s="334"/>
      <c r="HS177" s="334"/>
      <c r="HT177" s="334"/>
      <c r="HU177" s="334"/>
      <c r="HV177" s="334"/>
      <c r="HW177" s="334"/>
      <c r="HX177" s="334"/>
      <c r="HY177" s="334"/>
      <c r="HZ177" s="334"/>
      <c r="IA177" s="334"/>
      <c r="IB177" s="334"/>
      <c r="IC177" s="334"/>
      <c r="ID177" s="334"/>
      <c r="IE177" s="334"/>
      <c r="IF177" s="334"/>
      <c r="IG177" s="334"/>
      <c r="IH177" s="334"/>
      <c r="II177" s="334"/>
      <c r="IJ177" s="334"/>
      <c r="IK177" s="334"/>
      <c r="IL177" s="334"/>
      <c r="IM177" s="334"/>
      <c r="IN177" s="334"/>
      <c r="IO177" s="334"/>
      <c r="IP177" s="334"/>
      <c r="IQ177" s="334"/>
      <c r="IR177" s="334"/>
      <c r="IS177" s="334"/>
      <c r="IT177" s="334"/>
      <c r="IU177" s="334"/>
      <c r="IV177" s="334"/>
      <c r="IW177" s="334"/>
      <c r="IX177" s="334"/>
      <c r="IY177" s="334"/>
      <c r="IZ177" s="334"/>
      <c r="JA177" s="334"/>
      <c r="JB177" s="334"/>
      <c r="JC177" s="334"/>
      <c r="JD177" s="334"/>
    </row>
    <row r="178" spans="2:264" x14ac:dyDescent="0.2">
      <c r="B178" s="334"/>
      <c r="C178" s="334"/>
      <c r="D178" s="334"/>
      <c r="E178" s="334"/>
      <c r="F178" s="334"/>
      <c r="G178" s="334"/>
      <c r="H178" s="334"/>
      <c r="I178" s="334"/>
      <c r="J178" s="334"/>
      <c r="K178" s="334"/>
      <c r="L178" s="334"/>
      <c r="M178" s="334"/>
      <c r="N178" s="334"/>
      <c r="O178" s="334"/>
      <c r="P178" s="334"/>
      <c r="Q178" s="334"/>
      <c r="R178" s="334"/>
      <c r="S178" s="334"/>
      <c r="T178" s="334"/>
      <c r="U178" s="334"/>
      <c r="V178" s="334"/>
      <c r="W178" s="334"/>
      <c r="X178" s="334"/>
      <c r="Y178" s="334"/>
      <c r="Z178" s="334"/>
      <c r="AA178" s="334"/>
      <c r="AB178" s="334"/>
      <c r="AC178" s="334"/>
      <c r="AD178" s="334"/>
      <c r="AE178" s="334"/>
      <c r="AF178" s="334"/>
      <c r="AG178" s="334"/>
      <c r="AH178" s="334"/>
      <c r="AI178" s="334"/>
      <c r="AJ178" s="334"/>
      <c r="AK178" s="334"/>
      <c r="AL178" s="334"/>
      <c r="AM178" s="334"/>
      <c r="AN178" s="334"/>
      <c r="AO178" s="334"/>
      <c r="AP178" s="334"/>
      <c r="AQ178" s="334"/>
      <c r="AR178" s="334"/>
      <c r="AS178" s="334"/>
      <c r="AT178" s="334"/>
      <c r="AU178" s="334"/>
      <c r="AV178" s="334"/>
      <c r="AW178" s="334"/>
      <c r="AX178" s="334"/>
      <c r="AY178" s="334"/>
      <c r="AZ178" s="334"/>
      <c r="BA178" s="334"/>
      <c r="BB178" s="334"/>
      <c r="BC178" s="334"/>
      <c r="BD178" s="334"/>
      <c r="BE178" s="334"/>
      <c r="BF178" s="334"/>
      <c r="BG178" s="334"/>
      <c r="BH178" s="334"/>
      <c r="BI178" s="334"/>
      <c r="BJ178" s="334"/>
      <c r="BK178" s="334"/>
      <c r="BL178" s="334"/>
      <c r="BM178" s="334"/>
      <c r="BN178" s="334"/>
      <c r="BO178" s="334"/>
      <c r="BP178" s="334"/>
      <c r="BQ178" s="334"/>
      <c r="BR178" s="334"/>
      <c r="BS178" s="334"/>
      <c r="BT178" s="334"/>
      <c r="BU178" s="334"/>
      <c r="BV178" s="334"/>
      <c r="BW178" s="334"/>
      <c r="BX178" s="334"/>
      <c r="BY178" s="334"/>
      <c r="BZ178" s="334"/>
      <c r="CA178" s="334"/>
      <c r="CB178" s="334"/>
      <c r="CC178" s="334"/>
      <c r="CD178" s="334"/>
      <c r="CE178" s="334"/>
      <c r="CF178" s="334"/>
      <c r="CG178" s="334"/>
      <c r="CH178" s="334"/>
      <c r="CI178" s="334"/>
      <c r="CJ178" s="334"/>
      <c r="CK178" s="334"/>
      <c r="CL178" s="334"/>
      <c r="CM178" s="334"/>
      <c r="CN178" s="334"/>
      <c r="CO178" s="334"/>
      <c r="CP178" s="334"/>
      <c r="CQ178" s="334"/>
      <c r="CR178" s="334"/>
      <c r="CS178" s="334"/>
      <c r="CT178" s="334"/>
      <c r="CU178" s="334"/>
      <c r="CV178" s="334"/>
      <c r="CW178" s="334"/>
      <c r="CX178" s="334"/>
      <c r="CY178" s="334"/>
      <c r="CZ178" s="334"/>
      <c r="DA178" s="334"/>
      <c r="DB178" s="334"/>
      <c r="DC178" s="334"/>
      <c r="DD178" s="334"/>
      <c r="DE178" s="334"/>
      <c r="DF178" s="334"/>
      <c r="DG178" s="334"/>
      <c r="DH178" s="334"/>
      <c r="DI178" s="334"/>
      <c r="DJ178" s="334"/>
      <c r="DK178" s="334"/>
      <c r="DL178" s="334"/>
      <c r="DM178" s="334"/>
      <c r="DN178" s="334"/>
      <c r="DO178" s="334"/>
      <c r="DP178" s="334"/>
      <c r="DQ178" s="334"/>
      <c r="DR178" s="334"/>
      <c r="DS178" s="334"/>
      <c r="DT178" s="334"/>
      <c r="DU178" s="334"/>
      <c r="DV178" s="334"/>
      <c r="DW178" s="334"/>
      <c r="DX178" s="334"/>
      <c r="DY178" s="334"/>
      <c r="DZ178" s="334"/>
      <c r="EA178" s="334"/>
      <c r="EB178" s="334"/>
      <c r="EC178" s="334"/>
      <c r="ED178" s="334"/>
      <c r="EE178" s="334"/>
      <c r="EF178" s="334"/>
      <c r="EG178" s="334"/>
      <c r="EH178" s="334"/>
      <c r="EI178" s="334"/>
      <c r="EJ178" s="334"/>
      <c r="EK178" s="334"/>
      <c r="EL178" s="334"/>
      <c r="EM178" s="334"/>
      <c r="EN178" s="334"/>
      <c r="EO178" s="334"/>
      <c r="EP178" s="334"/>
      <c r="EQ178" s="334"/>
      <c r="ER178" s="334"/>
      <c r="ES178" s="334"/>
      <c r="ET178" s="334"/>
      <c r="EU178" s="334"/>
      <c r="EV178" s="334"/>
      <c r="EW178" s="334"/>
      <c r="EX178" s="334"/>
      <c r="EY178" s="334"/>
      <c r="EZ178" s="334"/>
      <c r="FA178" s="334"/>
      <c r="FB178" s="334"/>
      <c r="FC178" s="334"/>
      <c r="FD178" s="334"/>
      <c r="FE178" s="334"/>
      <c r="FF178" s="334"/>
      <c r="FG178" s="334"/>
      <c r="FH178" s="334"/>
      <c r="FI178" s="334"/>
      <c r="FJ178" s="334"/>
      <c r="FK178" s="334"/>
      <c r="FL178" s="334"/>
      <c r="FM178" s="334"/>
      <c r="FN178" s="334"/>
      <c r="FO178" s="334"/>
      <c r="FP178" s="334"/>
      <c r="FQ178" s="334"/>
      <c r="FR178" s="334"/>
      <c r="FS178" s="334"/>
      <c r="FT178" s="334"/>
      <c r="FU178" s="334"/>
      <c r="FV178" s="334"/>
      <c r="FW178" s="334"/>
      <c r="FX178" s="334"/>
      <c r="FY178" s="334"/>
      <c r="FZ178" s="334"/>
      <c r="GA178" s="334"/>
      <c r="GB178" s="334"/>
      <c r="GC178" s="334"/>
      <c r="GD178" s="334"/>
      <c r="GE178" s="334"/>
      <c r="GF178" s="334"/>
      <c r="GG178" s="334"/>
      <c r="GH178" s="334"/>
      <c r="GI178" s="334"/>
      <c r="GJ178" s="334"/>
      <c r="GK178" s="334"/>
      <c r="GL178" s="334"/>
      <c r="GM178" s="334"/>
      <c r="GN178" s="334"/>
      <c r="GO178" s="334"/>
      <c r="GP178" s="334"/>
      <c r="GQ178" s="334"/>
      <c r="GR178" s="334"/>
      <c r="GS178" s="334"/>
      <c r="GT178" s="334"/>
      <c r="GU178" s="334"/>
      <c r="GV178" s="334"/>
      <c r="GW178" s="334"/>
      <c r="GX178" s="334"/>
      <c r="GY178" s="334"/>
      <c r="GZ178" s="334"/>
      <c r="HA178" s="334"/>
      <c r="HB178" s="334"/>
      <c r="HC178" s="334"/>
      <c r="HD178" s="334"/>
      <c r="HE178" s="334"/>
      <c r="HF178" s="334"/>
      <c r="HG178" s="334"/>
      <c r="HH178" s="334"/>
      <c r="HI178" s="334"/>
      <c r="HJ178" s="334"/>
      <c r="HK178" s="334"/>
      <c r="HL178" s="334"/>
      <c r="HM178" s="334"/>
      <c r="HN178" s="334"/>
      <c r="HO178" s="334"/>
      <c r="HP178" s="334"/>
      <c r="HQ178" s="334"/>
      <c r="HR178" s="334"/>
      <c r="HS178" s="334"/>
      <c r="HT178" s="334"/>
      <c r="HU178" s="334"/>
      <c r="HV178" s="334"/>
      <c r="HW178" s="334"/>
      <c r="HX178" s="334"/>
      <c r="HY178" s="334"/>
      <c r="HZ178" s="334"/>
      <c r="IA178" s="334"/>
      <c r="IB178" s="334"/>
      <c r="IC178" s="334"/>
      <c r="ID178" s="334"/>
      <c r="IE178" s="334"/>
      <c r="IF178" s="334"/>
      <c r="IG178" s="334"/>
      <c r="IH178" s="334"/>
      <c r="II178" s="334"/>
      <c r="IJ178" s="334"/>
      <c r="IK178" s="334"/>
      <c r="IL178" s="334"/>
      <c r="IM178" s="334"/>
      <c r="IN178" s="334"/>
      <c r="IO178" s="334"/>
      <c r="IP178" s="334"/>
      <c r="IQ178" s="334"/>
      <c r="IR178" s="334"/>
      <c r="IS178" s="334"/>
      <c r="IT178" s="334"/>
      <c r="IU178" s="334"/>
      <c r="IV178" s="334"/>
      <c r="IW178" s="334"/>
      <c r="IX178" s="334"/>
      <c r="IY178" s="334"/>
      <c r="IZ178" s="334"/>
      <c r="JA178" s="334"/>
      <c r="JB178" s="334"/>
      <c r="JC178" s="334"/>
      <c r="JD178" s="334"/>
    </row>
    <row r="179" spans="2:264" x14ac:dyDescent="0.2">
      <c r="B179" s="334"/>
      <c r="C179" s="334"/>
      <c r="D179" s="334"/>
      <c r="E179" s="334"/>
      <c r="F179" s="334"/>
      <c r="G179" s="334"/>
      <c r="H179" s="334"/>
      <c r="I179" s="334"/>
      <c r="J179" s="334"/>
      <c r="K179" s="334"/>
      <c r="L179" s="334"/>
      <c r="M179" s="334"/>
      <c r="N179" s="334"/>
      <c r="O179" s="334"/>
      <c r="P179" s="334"/>
      <c r="Q179" s="334"/>
      <c r="R179" s="334"/>
      <c r="S179" s="334"/>
      <c r="T179" s="334"/>
      <c r="U179" s="334"/>
      <c r="V179" s="334"/>
      <c r="W179" s="334"/>
      <c r="X179" s="334"/>
      <c r="Y179" s="334"/>
      <c r="Z179" s="334"/>
      <c r="AA179" s="334"/>
      <c r="AB179" s="334"/>
      <c r="AC179" s="334"/>
      <c r="AD179" s="334"/>
      <c r="AE179" s="334"/>
      <c r="AF179" s="334"/>
      <c r="AG179" s="334"/>
      <c r="AH179" s="334"/>
      <c r="AI179" s="334"/>
      <c r="AJ179" s="334"/>
      <c r="AK179" s="334"/>
      <c r="AL179" s="334"/>
      <c r="AM179" s="334"/>
      <c r="AN179" s="334"/>
      <c r="AO179" s="334"/>
      <c r="AP179" s="334"/>
      <c r="AQ179" s="334"/>
      <c r="AR179" s="334"/>
      <c r="AS179" s="334"/>
      <c r="AT179" s="334"/>
      <c r="AU179" s="334"/>
      <c r="AV179" s="334"/>
      <c r="AW179" s="334"/>
      <c r="AX179" s="334"/>
      <c r="AY179" s="334"/>
      <c r="AZ179" s="334"/>
      <c r="BA179" s="334"/>
      <c r="BB179" s="334"/>
      <c r="BC179" s="334"/>
      <c r="BD179" s="334"/>
      <c r="BE179" s="334"/>
      <c r="BF179" s="334"/>
      <c r="BG179" s="334"/>
      <c r="BH179" s="334"/>
      <c r="BI179" s="334"/>
      <c r="BJ179" s="334"/>
      <c r="BK179" s="334"/>
      <c r="BL179" s="334"/>
      <c r="BM179" s="334"/>
      <c r="BN179" s="334"/>
      <c r="BO179" s="334"/>
      <c r="BP179" s="334"/>
      <c r="BQ179" s="334"/>
      <c r="BR179" s="334"/>
      <c r="BS179" s="334"/>
      <c r="BT179" s="334"/>
      <c r="BU179" s="334"/>
      <c r="BV179" s="334"/>
      <c r="BW179" s="334"/>
      <c r="BX179" s="334"/>
      <c r="BY179" s="334"/>
      <c r="BZ179" s="334"/>
      <c r="CA179" s="334"/>
      <c r="CB179" s="334"/>
      <c r="CC179" s="334"/>
      <c r="CD179" s="334"/>
      <c r="CE179" s="334"/>
      <c r="CF179" s="334"/>
      <c r="CG179" s="334"/>
      <c r="CH179" s="334"/>
      <c r="CI179" s="334"/>
      <c r="CJ179" s="334"/>
      <c r="CK179" s="334"/>
      <c r="CL179" s="334"/>
      <c r="CM179" s="334"/>
      <c r="CN179" s="334"/>
      <c r="CO179" s="334"/>
      <c r="CP179" s="334"/>
      <c r="CQ179" s="334"/>
      <c r="CR179" s="334"/>
      <c r="CS179" s="334"/>
      <c r="CT179" s="334"/>
      <c r="CU179" s="334"/>
      <c r="CV179" s="334"/>
      <c r="CW179" s="334"/>
      <c r="CX179" s="334"/>
      <c r="CY179" s="334"/>
      <c r="CZ179" s="334"/>
      <c r="DA179" s="334"/>
      <c r="DB179" s="334"/>
      <c r="DC179" s="334"/>
      <c r="DD179" s="334"/>
      <c r="DE179" s="334"/>
      <c r="DF179" s="334"/>
      <c r="DG179" s="334"/>
      <c r="DH179" s="334"/>
      <c r="DI179" s="334"/>
      <c r="DJ179" s="334"/>
      <c r="DK179" s="334"/>
      <c r="DL179" s="334"/>
      <c r="DM179" s="334"/>
      <c r="DN179" s="334"/>
      <c r="DO179" s="334"/>
      <c r="DP179" s="334"/>
      <c r="DQ179" s="334"/>
      <c r="DR179" s="334"/>
      <c r="DS179" s="334"/>
      <c r="DT179" s="334"/>
      <c r="DU179" s="334"/>
      <c r="DV179" s="334"/>
      <c r="DW179" s="334"/>
      <c r="DX179" s="334"/>
      <c r="DY179" s="334"/>
      <c r="DZ179" s="334"/>
      <c r="EA179" s="334"/>
      <c r="EB179" s="334"/>
      <c r="EC179" s="334"/>
      <c r="ED179" s="334"/>
      <c r="EE179" s="334"/>
      <c r="EF179" s="334"/>
      <c r="EG179" s="334"/>
      <c r="EH179" s="334"/>
      <c r="EI179" s="334"/>
      <c r="EJ179" s="334"/>
      <c r="EK179" s="334"/>
      <c r="EL179" s="334"/>
      <c r="EM179" s="334"/>
      <c r="EN179" s="334"/>
      <c r="EO179" s="334"/>
      <c r="EP179" s="334"/>
      <c r="EQ179" s="334"/>
      <c r="ER179" s="334"/>
      <c r="ES179" s="334"/>
      <c r="ET179" s="334"/>
      <c r="EU179" s="334"/>
      <c r="EV179" s="334"/>
      <c r="EW179" s="334"/>
      <c r="EX179" s="334"/>
      <c r="EY179" s="334"/>
      <c r="EZ179" s="334"/>
      <c r="FA179" s="334"/>
      <c r="FB179" s="334"/>
      <c r="FC179" s="334"/>
      <c r="FD179" s="334"/>
      <c r="FE179" s="334"/>
      <c r="FF179" s="334"/>
      <c r="FG179" s="334"/>
      <c r="FH179" s="334"/>
      <c r="FI179" s="334"/>
      <c r="FJ179" s="334"/>
      <c r="FK179" s="334"/>
      <c r="FL179" s="334"/>
      <c r="FM179" s="334"/>
      <c r="FN179" s="334"/>
      <c r="FO179" s="334"/>
      <c r="FP179" s="334"/>
      <c r="FQ179" s="334"/>
      <c r="FR179" s="334"/>
      <c r="FS179" s="334"/>
      <c r="FT179" s="334"/>
      <c r="FU179" s="334"/>
      <c r="FV179" s="334"/>
      <c r="FW179" s="334"/>
      <c r="FX179" s="334"/>
      <c r="FY179" s="334"/>
      <c r="FZ179" s="334"/>
      <c r="GA179" s="334"/>
      <c r="GB179" s="334"/>
      <c r="GC179" s="334"/>
      <c r="GD179" s="334"/>
      <c r="GE179" s="334"/>
      <c r="GF179" s="334"/>
      <c r="GG179" s="334"/>
      <c r="GH179" s="334"/>
      <c r="GI179" s="334"/>
      <c r="GJ179" s="334"/>
      <c r="GK179" s="334"/>
      <c r="GL179" s="334"/>
      <c r="GM179" s="334"/>
      <c r="GN179" s="334"/>
      <c r="GO179" s="334"/>
      <c r="GP179" s="334"/>
      <c r="GQ179" s="334"/>
      <c r="GR179" s="334"/>
      <c r="GS179" s="334"/>
      <c r="GT179" s="334"/>
      <c r="GU179" s="334"/>
      <c r="GV179" s="334"/>
      <c r="GW179" s="334"/>
      <c r="GX179" s="334"/>
      <c r="GY179" s="334"/>
      <c r="GZ179" s="334"/>
      <c r="HA179" s="334"/>
      <c r="HB179" s="334"/>
      <c r="HC179" s="334"/>
      <c r="HD179" s="334"/>
      <c r="HE179" s="334"/>
      <c r="HF179" s="334"/>
      <c r="HG179" s="334"/>
      <c r="HH179" s="334"/>
      <c r="HI179" s="334"/>
      <c r="HJ179" s="334"/>
      <c r="HK179" s="334"/>
      <c r="HL179" s="334"/>
      <c r="HM179" s="334"/>
      <c r="HN179" s="334"/>
      <c r="HO179" s="334"/>
      <c r="HP179" s="334"/>
      <c r="HQ179" s="334"/>
      <c r="HR179" s="334"/>
      <c r="HS179" s="334"/>
      <c r="HT179" s="334"/>
      <c r="HU179" s="334"/>
      <c r="HV179" s="334"/>
      <c r="HW179" s="334"/>
      <c r="HX179" s="334"/>
      <c r="HY179" s="334"/>
      <c r="HZ179" s="334"/>
      <c r="IA179" s="334"/>
      <c r="IB179" s="334"/>
      <c r="IC179" s="334"/>
      <c r="ID179" s="334"/>
      <c r="IE179" s="334"/>
      <c r="IF179" s="334"/>
      <c r="IG179" s="334"/>
      <c r="IH179" s="334"/>
      <c r="II179" s="334"/>
      <c r="IJ179" s="334"/>
      <c r="IK179" s="334"/>
      <c r="IL179" s="334"/>
      <c r="IM179" s="334"/>
      <c r="IN179" s="334"/>
      <c r="IO179" s="334"/>
      <c r="IP179" s="334"/>
      <c r="IQ179" s="334"/>
      <c r="IR179" s="334"/>
      <c r="IS179" s="334"/>
      <c r="IT179" s="334"/>
      <c r="IU179" s="334"/>
      <c r="IV179" s="334"/>
      <c r="IW179" s="334"/>
      <c r="IX179" s="334"/>
      <c r="IY179" s="334"/>
      <c r="IZ179" s="334"/>
      <c r="JA179" s="334"/>
      <c r="JB179" s="334"/>
      <c r="JC179" s="334"/>
      <c r="JD179" s="334"/>
    </row>
    <row r="180" spans="2:264" x14ac:dyDescent="0.2">
      <c r="B180" s="334"/>
      <c r="C180" s="334"/>
      <c r="D180" s="334"/>
      <c r="E180" s="334"/>
      <c r="F180" s="334"/>
      <c r="G180" s="334"/>
      <c r="H180" s="334"/>
      <c r="I180" s="334"/>
      <c r="J180" s="334"/>
      <c r="K180" s="334"/>
      <c r="L180" s="334"/>
      <c r="M180" s="334"/>
      <c r="N180" s="334"/>
      <c r="O180" s="334"/>
      <c r="P180" s="334"/>
      <c r="Q180" s="334"/>
      <c r="R180" s="334"/>
      <c r="S180" s="334"/>
      <c r="T180" s="334"/>
      <c r="U180" s="334"/>
      <c r="V180" s="334"/>
      <c r="W180" s="334"/>
      <c r="X180" s="334"/>
      <c r="Y180" s="334"/>
      <c r="Z180" s="334"/>
      <c r="AA180" s="334"/>
      <c r="AB180" s="334"/>
      <c r="AC180" s="334"/>
      <c r="AD180" s="334"/>
      <c r="AE180" s="334"/>
      <c r="AF180" s="334"/>
      <c r="AG180" s="334"/>
      <c r="AH180" s="334"/>
      <c r="AI180" s="334"/>
      <c r="AJ180" s="334"/>
      <c r="AK180" s="334"/>
      <c r="AL180" s="334"/>
      <c r="AM180" s="334"/>
      <c r="AN180" s="334"/>
      <c r="AO180" s="334"/>
      <c r="AP180" s="334"/>
      <c r="AQ180" s="334"/>
      <c r="AR180" s="334"/>
      <c r="AS180" s="334"/>
      <c r="AT180" s="334"/>
      <c r="AU180" s="334"/>
      <c r="AV180" s="334"/>
      <c r="AW180" s="334"/>
      <c r="AX180" s="334"/>
      <c r="AY180" s="334"/>
      <c r="AZ180" s="334"/>
      <c r="BA180" s="334"/>
      <c r="BB180" s="334"/>
      <c r="BC180" s="334"/>
      <c r="BD180" s="334"/>
      <c r="BE180" s="334"/>
      <c r="BF180" s="334"/>
      <c r="BG180" s="334"/>
      <c r="BH180" s="334"/>
      <c r="BI180" s="334"/>
      <c r="BJ180" s="334"/>
      <c r="BK180" s="334"/>
      <c r="BL180" s="334"/>
      <c r="BM180" s="334"/>
      <c r="BN180" s="334"/>
      <c r="BO180" s="334"/>
      <c r="BP180" s="334"/>
      <c r="BQ180" s="334"/>
      <c r="BR180" s="334"/>
      <c r="BS180" s="334"/>
      <c r="BT180" s="334"/>
      <c r="BU180" s="334"/>
      <c r="BV180" s="334"/>
      <c r="BW180" s="334"/>
      <c r="BX180" s="334"/>
      <c r="BY180" s="334"/>
      <c r="BZ180" s="334"/>
      <c r="CA180" s="334"/>
      <c r="CB180" s="334"/>
      <c r="CC180" s="334"/>
      <c r="CD180" s="334"/>
      <c r="CE180" s="334"/>
      <c r="CF180" s="334"/>
      <c r="CG180" s="334"/>
      <c r="CH180" s="334"/>
      <c r="CI180" s="334"/>
      <c r="CJ180" s="334"/>
      <c r="CK180" s="334"/>
      <c r="CL180" s="334"/>
      <c r="CM180" s="334"/>
      <c r="CN180" s="334"/>
      <c r="CO180" s="334"/>
      <c r="CP180" s="334"/>
      <c r="CQ180" s="334"/>
      <c r="CR180" s="334"/>
      <c r="CS180" s="334"/>
      <c r="CT180" s="334"/>
      <c r="CU180" s="334"/>
      <c r="CV180" s="334"/>
      <c r="CW180" s="334"/>
      <c r="CX180" s="334"/>
      <c r="CY180" s="334"/>
      <c r="CZ180" s="334"/>
      <c r="DA180" s="334"/>
      <c r="DB180" s="334"/>
      <c r="DC180" s="334"/>
      <c r="DD180" s="334"/>
      <c r="DE180" s="334"/>
      <c r="DF180" s="334"/>
      <c r="DG180" s="334"/>
      <c r="DH180" s="334"/>
      <c r="DI180" s="334"/>
      <c r="DJ180" s="334"/>
      <c r="DK180" s="334"/>
      <c r="DL180" s="334"/>
      <c r="DM180" s="334"/>
      <c r="DN180" s="334"/>
      <c r="DO180" s="334"/>
      <c r="DP180" s="334"/>
      <c r="DQ180" s="334"/>
      <c r="DR180" s="334"/>
      <c r="DS180" s="334"/>
      <c r="DT180" s="334"/>
      <c r="DU180" s="334"/>
      <c r="DV180" s="334"/>
      <c r="DW180" s="334"/>
      <c r="DX180" s="334"/>
      <c r="DY180" s="334"/>
      <c r="DZ180" s="334"/>
      <c r="EA180" s="334"/>
      <c r="EB180" s="334"/>
      <c r="EC180" s="334"/>
      <c r="ED180" s="334"/>
      <c r="EE180" s="334"/>
      <c r="EF180" s="334"/>
      <c r="EG180" s="334"/>
      <c r="EH180" s="334"/>
      <c r="EI180" s="334"/>
      <c r="EJ180" s="334"/>
      <c r="EK180" s="334"/>
      <c r="EL180" s="334"/>
      <c r="EM180" s="334"/>
      <c r="EN180" s="334"/>
      <c r="EO180" s="334"/>
      <c r="EP180" s="334"/>
      <c r="EQ180" s="334"/>
      <c r="ER180" s="334"/>
      <c r="ES180" s="334"/>
      <c r="ET180" s="334"/>
      <c r="EU180" s="334"/>
      <c r="EV180" s="334"/>
      <c r="EW180" s="334"/>
      <c r="EX180" s="334"/>
      <c r="EY180" s="334"/>
      <c r="EZ180" s="334"/>
      <c r="FA180" s="334"/>
      <c r="FB180" s="334"/>
      <c r="FC180" s="334"/>
      <c r="FD180" s="334"/>
      <c r="FE180" s="334"/>
      <c r="FF180" s="334"/>
      <c r="FG180" s="334"/>
      <c r="FH180" s="334"/>
      <c r="FI180" s="334"/>
      <c r="FJ180" s="334"/>
      <c r="FK180" s="334"/>
      <c r="FL180" s="334"/>
      <c r="FM180" s="334"/>
      <c r="FN180" s="334"/>
      <c r="FO180" s="334"/>
      <c r="FP180" s="334"/>
      <c r="FQ180" s="334"/>
      <c r="FR180" s="334"/>
      <c r="FS180" s="334"/>
      <c r="FT180" s="334"/>
      <c r="FU180" s="334"/>
      <c r="FV180" s="334"/>
      <c r="FW180" s="334"/>
      <c r="FX180" s="334"/>
      <c r="FY180" s="334"/>
      <c r="FZ180" s="334"/>
      <c r="GA180" s="334"/>
      <c r="GB180" s="334"/>
      <c r="GC180" s="334"/>
      <c r="GD180" s="334"/>
      <c r="GE180" s="334"/>
      <c r="GF180" s="334"/>
      <c r="GG180" s="334"/>
      <c r="GH180" s="334"/>
      <c r="GI180" s="334"/>
      <c r="GJ180" s="334"/>
      <c r="GK180" s="334"/>
      <c r="GL180" s="334"/>
      <c r="GM180" s="334"/>
      <c r="GN180" s="334"/>
      <c r="GO180" s="334"/>
      <c r="GP180" s="334"/>
      <c r="GQ180" s="334"/>
      <c r="GR180" s="334"/>
      <c r="GS180" s="334"/>
      <c r="GT180" s="334"/>
      <c r="GU180" s="334"/>
      <c r="GV180" s="334"/>
      <c r="GW180" s="334"/>
      <c r="GX180" s="334"/>
      <c r="GY180" s="334"/>
      <c r="GZ180" s="334"/>
      <c r="HA180" s="334"/>
      <c r="HB180" s="334"/>
      <c r="HC180" s="334"/>
      <c r="HD180" s="334"/>
      <c r="HE180" s="334"/>
      <c r="HF180" s="334"/>
      <c r="HG180" s="334"/>
      <c r="HH180" s="334"/>
      <c r="HI180" s="334"/>
      <c r="HJ180" s="334"/>
      <c r="HK180" s="334"/>
      <c r="HL180" s="334"/>
      <c r="HM180" s="334"/>
      <c r="HN180" s="334"/>
      <c r="HO180" s="334"/>
      <c r="HP180" s="334"/>
      <c r="HQ180" s="334"/>
      <c r="HR180" s="334"/>
      <c r="HS180" s="334"/>
      <c r="HT180" s="334"/>
      <c r="HU180" s="334"/>
      <c r="HV180" s="334"/>
      <c r="HW180" s="334"/>
      <c r="HX180" s="334"/>
      <c r="HY180" s="334"/>
      <c r="HZ180" s="334"/>
      <c r="IA180" s="334"/>
      <c r="IB180" s="334"/>
      <c r="IC180" s="334"/>
      <c r="ID180" s="334"/>
      <c r="IE180" s="334"/>
      <c r="IF180" s="334"/>
      <c r="IG180" s="334"/>
      <c r="IH180" s="334"/>
      <c r="II180" s="334"/>
      <c r="IJ180" s="334"/>
      <c r="IK180" s="334"/>
      <c r="IL180" s="334"/>
      <c r="IM180" s="334"/>
      <c r="IN180" s="334"/>
      <c r="IO180" s="334"/>
      <c r="IP180" s="334"/>
      <c r="IQ180" s="334"/>
      <c r="IR180" s="334"/>
      <c r="IS180" s="334"/>
      <c r="IT180" s="334"/>
      <c r="IU180" s="334"/>
      <c r="IV180" s="334"/>
      <c r="IW180" s="334"/>
      <c r="IX180" s="334"/>
      <c r="IY180" s="334"/>
      <c r="IZ180" s="334"/>
      <c r="JA180" s="334"/>
      <c r="JB180" s="334"/>
      <c r="JC180" s="334"/>
      <c r="JD180" s="334"/>
    </row>
    <row r="181" spans="2:264" x14ac:dyDescent="0.2">
      <c r="B181" s="334"/>
      <c r="C181" s="334"/>
      <c r="D181" s="334"/>
      <c r="E181" s="334"/>
      <c r="F181" s="334"/>
      <c r="G181" s="334"/>
      <c r="H181" s="334"/>
      <c r="I181" s="334"/>
      <c r="J181" s="334"/>
      <c r="K181" s="334"/>
      <c r="L181" s="334"/>
      <c r="M181" s="334"/>
      <c r="N181" s="334"/>
      <c r="O181" s="334"/>
      <c r="P181" s="334"/>
      <c r="Q181" s="334"/>
      <c r="R181" s="334"/>
      <c r="S181" s="334"/>
      <c r="T181" s="334"/>
      <c r="U181" s="334"/>
      <c r="V181" s="334"/>
      <c r="W181" s="334"/>
      <c r="X181" s="334"/>
      <c r="Y181" s="334"/>
      <c r="Z181" s="334"/>
      <c r="AA181" s="334"/>
      <c r="AB181" s="334"/>
      <c r="AC181" s="334"/>
      <c r="AD181" s="334"/>
      <c r="AE181" s="334"/>
      <c r="AF181" s="334"/>
      <c r="AG181" s="334"/>
      <c r="AH181" s="334"/>
      <c r="AI181" s="334"/>
      <c r="AJ181" s="334"/>
      <c r="AK181" s="334"/>
      <c r="AL181" s="334"/>
      <c r="AM181" s="334"/>
      <c r="AN181" s="334"/>
      <c r="AO181" s="334"/>
      <c r="AP181" s="334"/>
      <c r="AQ181" s="334"/>
      <c r="AR181" s="334"/>
      <c r="AS181" s="334"/>
      <c r="AT181" s="334"/>
      <c r="AU181" s="334"/>
      <c r="AV181" s="334"/>
      <c r="AW181" s="334"/>
      <c r="AX181" s="334"/>
      <c r="AY181" s="334"/>
      <c r="AZ181" s="334"/>
      <c r="BA181" s="334"/>
      <c r="BB181" s="334"/>
      <c r="BC181" s="334"/>
      <c r="BD181" s="334"/>
      <c r="BE181" s="334"/>
      <c r="BF181" s="334"/>
      <c r="BG181" s="334"/>
      <c r="BH181" s="334"/>
      <c r="BI181" s="334"/>
      <c r="BJ181" s="334"/>
      <c r="BK181" s="334"/>
      <c r="BL181" s="334"/>
      <c r="BM181" s="334"/>
      <c r="BN181" s="334"/>
      <c r="BO181" s="334"/>
      <c r="BP181" s="334"/>
      <c r="BQ181" s="334"/>
      <c r="BR181" s="334"/>
      <c r="BS181" s="334"/>
      <c r="BT181" s="334"/>
      <c r="BU181" s="334"/>
      <c r="BV181" s="334"/>
      <c r="BW181" s="334"/>
      <c r="BX181" s="334"/>
      <c r="BY181" s="334"/>
      <c r="BZ181" s="334"/>
      <c r="CA181" s="334"/>
      <c r="CB181" s="334"/>
      <c r="CC181" s="334"/>
      <c r="CD181" s="334"/>
      <c r="CE181" s="334"/>
      <c r="CF181" s="334"/>
      <c r="CG181" s="334"/>
      <c r="CH181" s="334"/>
      <c r="CI181" s="334"/>
      <c r="CJ181" s="334"/>
      <c r="CK181" s="334"/>
      <c r="CL181" s="334"/>
      <c r="CM181" s="334"/>
      <c r="CN181" s="334"/>
      <c r="CO181" s="334"/>
      <c r="CP181" s="334"/>
      <c r="CQ181" s="334"/>
      <c r="CR181" s="334"/>
      <c r="CS181" s="334"/>
      <c r="CT181" s="334"/>
      <c r="CU181" s="334"/>
      <c r="CV181" s="334"/>
      <c r="CW181" s="334"/>
      <c r="CX181" s="334"/>
      <c r="CY181" s="334"/>
      <c r="CZ181" s="334"/>
      <c r="DA181" s="334"/>
      <c r="DB181" s="334"/>
      <c r="DC181" s="334"/>
      <c r="DD181" s="334"/>
      <c r="DE181" s="334"/>
      <c r="DF181" s="334"/>
      <c r="DG181" s="334"/>
      <c r="DH181" s="334"/>
      <c r="DI181" s="334"/>
      <c r="DJ181" s="334"/>
      <c r="DK181" s="334"/>
      <c r="DL181" s="334"/>
      <c r="DM181" s="334"/>
      <c r="DN181" s="334"/>
      <c r="DO181" s="334"/>
      <c r="DP181" s="334"/>
      <c r="DQ181" s="334"/>
      <c r="DR181" s="334"/>
      <c r="DS181" s="334"/>
      <c r="DT181" s="334"/>
      <c r="DU181" s="334"/>
      <c r="DV181" s="334"/>
      <c r="DW181" s="334"/>
      <c r="DX181" s="334"/>
      <c r="DY181" s="334"/>
      <c r="DZ181" s="334"/>
      <c r="EA181" s="334"/>
      <c r="EB181" s="334"/>
      <c r="EC181" s="334"/>
      <c r="ED181" s="334"/>
      <c r="EE181" s="334"/>
      <c r="EF181" s="334"/>
      <c r="EG181" s="334"/>
      <c r="EH181" s="334"/>
      <c r="EI181" s="334"/>
      <c r="EJ181" s="334"/>
      <c r="EK181" s="334"/>
      <c r="EL181" s="334"/>
      <c r="EM181" s="334"/>
      <c r="EN181" s="334"/>
      <c r="EO181" s="334"/>
      <c r="EP181" s="334"/>
      <c r="EQ181" s="334"/>
      <c r="ER181" s="334"/>
      <c r="ES181" s="334"/>
      <c r="ET181" s="334"/>
      <c r="EU181" s="334"/>
      <c r="EV181" s="334"/>
      <c r="EW181" s="334"/>
      <c r="EX181" s="334"/>
      <c r="EY181" s="334"/>
      <c r="EZ181" s="334"/>
      <c r="FA181" s="334"/>
      <c r="FB181" s="334"/>
      <c r="FC181" s="334"/>
      <c r="FD181" s="334"/>
      <c r="FE181" s="334"/>
      <c r="FF181" s="334"/>
      <c r="FG181" s="334"/>
      <c r="FH181" s="334"/>
      <c r="FI181" s="334"/>
      <c r="FJ181" s="334"/>
      <c r="FK181" s="334"/>
      <c r="FL181" s="334"/>
      <c r="FM181" s="334"/>
      <c r="FN181" s="334"/>
      <c r="FO181" s="334"/>
      <c r="FP181" s="334"/>
      <c r="FQ181" s="334"/>
      <c r="FR181" s="334"/>
      <c r="FS181" s="334"/>
      <c r="FT181" s="334"/>
      <c r="FU181" s="334"/>
      <c r="FV181" s="334"/>
      <c r="FW181" s="334"/>
      <c r="FX181" s="334"/>
      <c r="FY181" s="334"/>
      <c r="FZ181" s="334"/>
      <c r="GA181" s="334"/>
      <c r="GB181" s="334"/>
      <c r="GC181" s="334"/>
      <c r="GD181" s="334"/>
      <c r="GE181" s="334"/>
      <c r="GF181" s="334"/>
      <c r="GG181" s="334"/>
      <c r="GH181" s="334"/>
      <c r="GI181" s="334"/>
      <c r="GJ181" s="334"/>
      <c r="GK181" s="334"/>
      <c r="GL181" s="334"/>
      <c r="GM181" s="334"/>
      <c r="GN181" s="334"/>
      <c r="GO181" s="334"/>
      <c r="GP181" s="334"/>
      <c r="GQ181" s="334"/>
      <c r="GR181" s="334"/>
      <c r="GS181" s="334"/>
      <c r="GT181" s="334"/>
      <c r="GU181" s="334"/>
      <c r="GV181" s="334"/>
      <c r="GW181" s="334"/>
      <c r="GX181" s="334"/>
      <c r="GY181" s="334"/>
      <c r="GZ181" s="334"/>
      <c r="HA181" s="334"/>
      <c r="HB181" s="334"/>
      <c r="HC181" s="334"/>
      <c r="HD181" s="334"/>
      <c r="HE181" s="334"/>
      <c r="HF181" s="334"/>
      <c r="HG181" s="334"/>
      <c r="HH181" s="334"/>
      <c r="HI181" s="334"/>
      <c r="HJ181" s="334"/>
      <c r="HK181" s="334"/>
      <c r="HL181" s="334"/>
      <c r="HM181" s="334"/>
      <c r="HN181" s="334"/>
      <c r="HO181" s="334"/>
      <c r="HP181" s="334"/>
      <c r="HQ181" s="334"/>
      <c r="HR181" s="334"/>
      <c r="HS181" s="334"/>
      <c r="HT181" s="334"/>
      <c r="HU181" s="334"/>
      <c r="HV181" s="334"/>
      <c r="HW181" s="334"/>
      <c r="HX181" s="334"/>
      <c r="HY181" s="334"/>
      <c r="HZ181" s="334"/>
      <c r="IA181" s="334"/>
      <c r="IB181" s="334"/>
      <c r="IC181" s="334"/>
      <c r="ID181" s="334"/>
      <c r="IE181" s="334"/>
      <c r="IF181" s="334"/>
      <c r="IG181" s="334"/>
      <c r="IH181" s="334"/>
      <c r="II181" s="334"/>
      <c r="IJ181" s="334"/>
      <c r="IK181" s="334"/>
      <c r="IL181" s="334"/>
      <c r="IM181" s="334"/>
      <c r="IN181" s="334"/>
      <c r="IO181" s="334"/>
      <c r="IP181" s="334"/>
      <c r="IQ181" s="334"/>
      <c r="IR181" s="334"/>
      <c r="IS181" s="334"/>
      <c r="IT181" s="334"/>
      <c r="IU181" s="334"/>
      <c r="IV181" s="334"/>
      <c r="IW181" s="334"/>
      <c r="IX181" s="334"/>
      <c r="IY181" s="334"/>
      <c r="IZ181" s="334"/>
      <c r="JA181" s="334"/>
      <c r="JB181" s="334"/>
      <c r="JC181" s="334"/>
      <c r="JD181" s="334"/>
    </row>
    <row r="182" spans="2:264" x14ac:dyDescent="0.2">
      <c r="B182" s="334"/>
      <c r="C182" s="334"/>
      <c r="D182" s="334"/>
      <c r="E182" s="334"/>
      <c r="F182" s="334"/>
      <c r="G182" s="334"/>
      <c r="H182" s="334"/>
      <c r="I182" s="334"/>
      <c r="J182" s="334"/>
      <c r="K182" s="334"/>
      <c r="L182" s="334"/>
      <c r="M182" s="334"/>
      <c r="N182" s="334"/>
      <c r="O182" s="334"/>
      <c r="P182" s="334"/>
      <c r="Q182" s="334"/>
      <c r="R182" s="334"/>
      <c r="S182" s="334"/>
      <c r="T182" s="334"/>
      <c r="U182" s="334"/>
      <c r="V182" s="334"/>
      <c r="W182" s="334"/>
      <c r="X182" s="334"/>
      <c r="Y182" s="334"/>
      <c r="Z182" s="334"/>
      <c r="AA182" s="334"/>
      <c r="AB182" s="334"/>
      <c r="AC182" s="334"/>
      <c r="AD182" s="334"/>
      <c r="AE182" s="334"/>
      <c r="AF182" s="334"/>
      <c r="AG182" s="334"/>
      <c r="AH182" s="334"/>
      <c r="AI182" s="334"/>
      <c r="AJ182" s="334"/>
      <c r="AK182" s="334"/>
      <c r="AL182" s="334"/>
      <c r="AM182" s="334"/>
      <c r="AN182" s="334"/>
      <c r="AO182" s="334"/>
      <c r="AP182" s="334"/>
      <c r="AQ182" s="334"/>
      <c r="AR182" s="334"/>
      <c r="AS182" s="334"/>
      <c r="AT182" s="334"/>
      <c r="AU182" s="334"/>
      <c r="AV182" s="334"/>
      <c r="AW182" s="334"/>
      <c r="AX182" s="334"/>
      <c r="AY182" s="334"/>
      <c r="AZ182" s="334"/>
      <c r="BA182" s="334"/>
      <c r="BB182" s="334"/>
      <c r="BC182" s="334"/>
      <c r="BD182" s="334"/>
      <c r="BE182" s="334"/>
      <c r="BF182" s="334"/>
      <c r="BG182" s="334"/>
      <c r="BH182" s="334"/>
      <c r="BI182" s="334"/>
      <c r="BJ182" s="334"/>
      <c r="BK182" s="334"/>
      <c r="BL182" s="334"/>
      <c r="BM182" s="334"/>
      <c r="BN182" s="334"/>
      <c r="BO182" s="334"/>
      <c r="BP182" s="334"/>
      <c r="BQ182" s="334"/>
      <c r="BR182" s="334"/>
      <c r="BS182" s="334"/>
      <c r="BT182" s="334"/>
      <c r="BU182" s="334"/>
      <c r="BV182" s="334"/>
      <c r="BW182" s="334"/>
      <c r="BX182" s="334"/>
      <c r="BY182" s="334"/>
      <c r="BZ182" s="334"/>
      <c r="CA182" s="334"/>
      <c r="CB182" s="334"/>
      <c r="CC182" s="334"/>
      <c r="CD182" s="334"/>
      <c r="CE182" s="334"/>
      <c r="CF182" s="334"/>
      <c r="CG182" s="334"/>
      <c r="CH182" s="334"/>
      <c r="CI182" s="334"/>
      <c r="CJ182" s="334"/>
      <c r="CK182" s="334"/>
      <c r="CL182" s="334"/>
      <c r="CM182" s="334"/>
      <c r="CN182" s="334"/>
      <c r="CO182" s="334"/>
      <c r="CP182" s="334"/>
      <c r="CQ182" s="334"/>
      <c r="CR182" s="334"/>
      <c r="CS182" s="334"/>
      <c r="CT182" s="334"/>
      <c r="CU182" s="334"/>
      <c r="CV182" s="334"/>
      <c r="CW182" s="334"/>
      <c r="CX182" s="334"/>
      <c r="CY182" s="334"/>
      <c r="CZ182" s="334"/>
      <c r="DA182" s="334"/>
      <c r="DB182" s="334"/>
      <c r="DC182" s="334"/>
      <c r="DD182" s="334"/>
      <c r="DE182" s="334"/>
      <c r="DF182" s="334"/>
      <c r="DG182" s="334"/>
      <c r="DH182" s="334"/>
      <c r="DI182" s="334"/>
      <c r="DJ182" s="334"/>
      <c r="DK182" s="334"/>
      <c r="DL182" s="334"/>
      <c r="DM182" s="334"/>
      <c r="DN182" s="334"/>
      <c r="DO182" s="334"/>
      <c r="DP182" s="334"/>
      <c r="DQ182" s="334"/>
      <c r="DR182" s="334"/>
      <c r="DS182" s="334"/>
      <c r="DT182" s="334"/>
      <c r="DU182" s="334"/>
      <c r="DV182" s="334"/>
      <c r="DW182" s="334"/>
      <c r="DX182" s="334"/>
      <c r="DY182" s="334"/>
      <c r="DZ182" s="334"/>
      <c r="EA182" s="334"/>
      <c r="EB182" s="334"/>
      <c r="EC182" s="334"/>
      <c r="ED182" s="334"/>
      <c r="EE182" s="334"/>
      <c r="EF182" s="334"/>
      <c r="EG182" s="334"/>
      <c r="EH182" s="334"/>
      <c r="EI182" s="334"/>
      <c r="EJ182" s="334"/>
      <c r="EK182" s="334"/>
      <c r="EL182" s="334"/>
      <c r="EM182" s="334"/>
      <c r="EN182" s="334"/>
      <c r="EO182" s="334"/>
      <c r="EP182" s="334"/>
      <c r="EQ182" s="334"/>
      <c r="ER182" s="334"/>
      <c r="ES182" s="334"/>
      <c r="ET182" s="334"/>
      <c r="EU182" s="334"/>
      <c r="EV182" s="334"/>
      <c r="EW182" s="334"/>
      <c r="EX182" s="334"/>
      <c r="EY182" s="334"/>
      <c r="EZ182" s="334"/>
      <c r="FA182" s="334"/>
      <c r="FB182" s="334"/>
      <c r="FC182" s="334"/>
      <c r="FD182" s="334"/>
      <c r="FE182" s="334"/>
      <c r="FF182" s="334"/>
      <c r="FG182" s="334"/>
      <c r="FH182" s="334"/>
      <c r="FI182" s="334"/>
      <c r="FJ182" s="334"/>
      <c r="FK182" s="334"/>
      <c r="FL182" s="334"/>
      <c r="FM182" s="334"/>
      <c r="FN182" s="334"/>
      <c r="FO182" s="334"/>
      <c r="FP182" s="334"/>
      <c r="FQ182" s="334"/>
      <c r="FR182" s="334"/>
      <c r="FS182" s="334"/>
      <c r="FT182" s="334"/>
      <c r="FU182" s="334"/>
      <c r="FV182" s="334"/>
      <c r="FW182" s="334"/>
      <c r="FX182" s="334"/>
      <c r="FY182" s="334"/>
      <c r="FZ182" s="334"/>
      <c r="GA182" s="334"/>
      <c r="GB182" s="334"/>
      <c r="GC182" s="334"/>
      <c r="GD182" s="334"/>
      <c r="GE182" s="334"/>
      <c r="GF182" s="334"/>
      <c r="GG182" s="334"/>
      <c r="GH182" s="334"/>
      <c r="GI182" s="334"/>
      <c r="GJ182" s="334"/>
      <c r="GK182" s="334"/>
      <c r="GL182" s="334"/>
      <c r="GM182" s="334"/>
      <c r="GN182" s="334"/>
      <c r="GO182" s="334"/>
      <c r="GP182" s="334"/>
      <c r="GQ182" s="334"/>
      <c r="GR182" s="334"/>
      <c r="GS182" s="334"/>
      <c r="GT182" s="334"/>
      <c r="GU182" s="334"/>
      <c r="GV182" s="334"/>
      <c r="GW182" s="334"/>
      <c r="GX182" s="334"/>
      <c r="GY182" s="334"/>
      <c r="GZ182" s="334"/>
      <c r="HA182" s="334"/>
      <c r="HB182" s="334"/>
      <c r="HC182" s="334"/>
      <c r="HD182" s="334"/>
      <c r="HE182" s="334"/>
      <c r="HF182" s="334"/>
      <c r="HG182" s="334"/>
      <c r="HH182" s="334"/>
      <c r="HI182" s="334"/>
      <c r="HJ182" s="334"/>
      <c r="HK182" s="334"/>
      <c r="HL182" s="334"/>
      <c r="HM182" s="334"/>
      <c r="HN182" s="334"/>
      <c r="HO182" s="334"/>
      <c r="HP182" s="334"/>
      <c r="HQ182" s="334"/>
      <c r="HR182" s="334"/>
      <c r="HS182" s="334"/>
      <c r="HT182" s="334"/>
      <c r="HU182" s="334"/>
      <c r="HV182" s="334"/>
      <c r="HW182" s="334"/>
      <c r="HX182" s="334"/>
      <c r="HY182" s="334"/>
      <c r="HZ182" s="334"/>
      <c r="IA182" s="334"/>
      <c r="IB182" s="334"/>
      <c r="IC182" s="334"/>
      <c r="ID182" s="334"/>
      <c r="IE182" s="334"/>
      <c r="IF182" s="334"/>
      <c r="IG182" s="334"/>
      <c r="IH182" s="334"/>
      <c r="II182" s="334"/>
      <c r="IJ182" s="334"/>
      <c r="IK182" s="334"/>
      <c r="IL182" s="334"/>
      <c r="IM182" s="334"/>
      <c r="IN182" s="334"/>
      <c r="IO182" s="334"/>
      <c r="IP182" s="334"/>
      <c r="IQ182" s="334"/>
      <c r="IR182" s="334"/>
      <c r="IS182" s="334"/>
      <c r="IT182" s="334"/>
      <c r="IU182" s="334"/>
      <c r="IV182" s="334"/>
      <c r="IW182" s="334"/>
      <c r="IX182" s="334"/>
      <c r="IY182" s="334"/>
      <c r="IZ182" s="334"/>
      <c r="JA182" s="334"/>
      <c r="JB182" s="334"/>
      <c r="JC182" s="334"/>
      <c r="JD182" s="334"/>
    </row>
    <row r="183" spans="2:264" x14ac:dyDescent="0.2">
      <c r="B183" s="334"/>
      <c r="C183" s="334"/>
      <c r="D183" s="334"/>
      <c r="E183" s="334"/>
      <c r="F183" s="334"/>
      <c r="G183" s="334"/>
      <c r="H183" s="334"/>
      <c r="I183" s="334"/>
      <c r="J183" s="334"/>
      <c r="K183" s="334"/>
      <c r="L183" s="334"/>
      <c r="M183" s="334"/>
      <c r="N183" s="334"/>
      <c r="O183" s="334"/>
      <c r="P183" s="334"/>
      <c r="Q183" s="334"/>
      <c r="R183" s="334"/>
      <c r="S183" s="334"/>
      <c r="T183" s="334"/>
      <c r="U183" s="334"/>
      <c r="V183" s="334"/>
      <c r="W183" s="334"/>
      <c r="X183" s="334"/>
      <c r="Y183" s="334"/>
      <c r="Z183" s="334"/>
      <c r="AA183" s="334"/>
      <c r="AB183" s="334"/>
      <c r="AC183" s="334"/>
      <c r="AD183" s="334"/>
      <c r="AE183" s="334"/>
      <c r="AF183" s="334"/>
      <c r="AG183" s="334"/>
      <c r="AH183" s="334"/>
      <c r="AI183" s="334"/>
      <c r="AJ183" s="334"/>
      <c r="AK183" s="334"/>
      <c r="AL183" s="334"/>
      <c r="AM183" s="334"/>
      <c r="AN183" s="334"/>
      <c r="AO183" s="334"/>
      <c r="AP183" s="334"/>
      <c r="AQ183" s="334"/>
      <c r="AR183" s="334"/>
      <c r="AS183" s="334"/>
      <c r="AT183" s="334"/>
      <c r="AU183" s="334"/>
      <c r="AV183" s="334"/>
      <c r="AW183" s="334"/>
      <c r="AX183" s="334"/>
      <c r="AY183" s="334"/>
      <c r="AZ183" s="334"/>
      <c r="BA183" s="334"/>
      <c r="BB183" s="334"/>
      <c r="BC183" s="334"/>
      <c r="BD183" s="334"/>
      <c r="BE183" s="334"/>
      <c r="BF183" s="334"/>
      <c r="BG183" s="334"/>
      <c r="BH183" s="334"/>
      <c r="BI183" s="334"/>
      <c r="BJ183" s="334"/>
      <c r="BK183" s="334"/>
      <c r="BL183" s="334"/>
      <c r="BM183" s="334"/>
      <c r="BN183" s="334"/>
      <c r="BO183" s="334"/>
      <c r="BP183" s="334"/>
      <c r="BQ183" s="334"/>
      <c r="BR183" s="334"/>
      <c r="BS183" s="334"/>
      <c r="BT183" s="334"/>
      <c r="BU183" s="334"/>
      <c r="BV183" s="334"/>
      <c r="BW183" s="334"/>
      <c r="BX183" s="334"/>
      <c r="BY183" s="334"/>
      <c r="BZ183" s="334"/>
      <c r="CA183" s="334"/>
      <c r="CB183" s="334"/>
      <c r="CC183" s="334"/>
      <c r="CD183" s="334"/>
      <c r="CE183" s="334"/>
      <c r="CF183" s="334"/>
      <c r="CG183" s="334"/>
      <c r="CH183" s="334"/>
      <c r="CI183" s="334"/>
      <c r="CJ183" s="334"/>
      <c r="CK183" s="334"/>
      <c r="CL183" s="334"/>
      <c r="CM183" s="334"/>
      <c r="CN183" s="334"/>
      <c r="CO183" s="334"/>
      <c r="CP183" s="334"/>
      <c r="CQ183" s="334"/>
      <c r="CR183" s="334"/>
      <c r="CS183" s="334"/>
      <c r="CT183" s="334"/>
      <c r="CU183" s="334"/>
      <c r="CV183" s="334"/>
      <c r="CW183" s="334"/>
      <c r="CX183" s="334"/>
      <c r="CY183" s="334"/>
      <c r="CZ183" s="334"/>
      <c r="DA183" s="334"/>
      <c r="DB183" s="334"/>
      <c r="DC183" s="334"/>
      <c r="DD183" s="334"/>
      <c r="DE183" s="334"/>
      <c r="DF183" s="334"/>
      <c r="DG183" s="334"/>
      <c r="DH183" s="334"/>
      <c r="DI183" s="334"/>
      <c r="DJ183" s="334"/>
      <c r="DK183" s="334"/>
      <c r="DL183" s="334"/>
      <c r="DM183" s="334"/>
      <c r="DN183" s="334"/>
      <c r="DO183" s="334"/>
      <c r="DP183" s="334"/>
      <c r="DQ183" s="334"/>
      <c r="DR183" s="334"/>
      <c r="DS183" s="334"/>
      <c r="DT183" s="334"/>
      <c r="DU183" s="334"/>
      <c r="DV183" s="334"/>
      <c r="DW183" s="334"/>
      <c r="DX183" s="334"/>
      <c r="DY183" s="334"/>
      <c r="DZ183" s="334"/>
      <c r="EA183" s="334"/>
      <c r="EB183" s="334"/>
      <c r="EC183" s="334"/>
      <c r="ED183" s="334"/>
      <c r="EE183" s="334"/>
      <c r="EF183" s="334"/>
      <c r="EG183" s="334"/>
      <c r="EH183" s="334"/>
      <c r="EI183" s="334"/>
      <c r="EJ183" s="334"/>
      <c r="EK183" s="334"/>
      <c r="EL183" s="334"/>
      <c r="EM183" s="334"/>
      <c r="EN183" s="334"/>
      <c r="EO183" s="334"/>
      <c r="EP183" s="334"/>
      <c r="EQ183" s="334"/>
      <c r="ER183" s="334"/>
      <c r="ES183" s="334"/>
      <c r="ET183" s="334"/>
      <c r="EU183" s="334"/>
      <c r="EV183" s="334"/>
      <c r="EW183" s="334"/>
      <c r="EX183" s="334"/>
      <c r="EY183" s="334"/>
      <c r="EZ183" s="334"/>
      <c r="FA183" s="334"/>
      <c r="FB183" s="334"/>
      <c r="FC183" s="334"/>
      <c r="FD183" s="334"/>
      <c r="FE183" s="334"/>
      <c r="FF183" s="334"/>
      <c r="FG183" s="334"/>
      <c r="FH183" s="334"/>
      <c r="FI183" s="334"/>
      <c r="FJ183" s="334"/>
      <c r="FK183" s="334"/>
      <c r="FL183" s="334"/>
      <c r="FM183" s="334"/>
      <c r="FN183" s="334"/>
      <c r="FO183" s="334"/>
      <c r="FP183" s="334"/>
      <c r="FQ183" s="334"/>
      <c r="FR183" s="334"/>
      <c r="FS183" s="334"/>
      <c r="FT183" s="334"/>
      <c r="FU183" s="334"/>
      <c r="FV183" s="334"/>
      <c r="FW183" s="334"/>
      <c r="FX183" s="334"/>
      <c r="FY183" s="334"/>
      <c r="FZ183" s="334"/>
      <c r="GA183" s="334"/>
      <c r="GB183" s="334"/>
      <c r="GC183" s="334"/>
      <c r="GD183" s="334"/>
      <c r="GE183" s="334"/>
      <c r="GF183" s="334"/>
      <c r="GG183" s="334"/>
      <c r="GH183" s="334"/>
      <c r="GI183" s="334"/>
      <c r="GJ183" s="334"/>
      <c r="GK183" s="334"/>
      <c r="GL183" s="334"/>
      <c r="GM183" s="334"/>
      <c r="GN183" s="334"/>
      <c r="GO183" s="334"/>
      <c r="GP183" s="334"/>
      <c r="GQ183" s="334"/>
      <c r="GR183" s="334"/>
      <c r="GS183" s="334"/>
      <c r="GT183" s="334"/>
      <c r="GU183" s="334"/>
      <c r="GV183" s="334"/>
      <c r="GW183" s="334"/>
      <c r="GX183" s="334"/>
      <c r="GY183" s="334"/>
      <c r="GZ183" s="334"/>
      <c r="HA183" s="334"/>
      <c r="HB183" s="334"/>
      <c r="HC183" s="334"/>
      <c r="HD183" s="334"/>
      <c r="HE183" s="334"/>
      <c r="HF183" s="334"/>
      <c r="HG183" s="334"/>
      <c r="HH183" s="334"/>
      <c r="HI183" s="334"/>
      <c r="HJ183" s="334"/>
      <c r="HK183" s="334"/>
      <c r="HL183" s="334"/>
      <c r="HM183" s="334"/>
      <c r="HN183" s="334"/>
      <c r="HO183" s="334"/>
      <c r="HP183" s="334"/>
      <c r="HQ183" s="334"/>
      <c r="HR183" s="334"/>
      <c r="HS183" s="334"/>
      <c r="HT183" s="334"/>
      <c r="HU183" s="334"/>
      <c r="HV183" s="334"/>
      <c r="HW183" s="334"/>
      <c r="HX183" s="334"/>
      <c r="HY183" s="334"/>
      <c r="HZ183" s="334"/>
      <c r="IA183" s="334"/>
      <c r="IB183" s="334"/>
      <c r="IC183" s="334"/>
      <c r="ID183" s="334"/>
      <c r="IE183" s="334"/>
      <c r="IF183" s="334"/>
      <c r="IG183" s="334"/>
      <c r="IH183" s="334"/>
      <c r="II183" s="334"/>
      <c r="IJ183" s="334"/>
      <c r="IK183" s="334"/>
      <c r="IL183" s="334"/>
      <c r="IM183" s="334"/>
      <c r="IN183" s="334"/>
      <c r="IO183" s="334"/>
      <c r="IP183" s="334"/>
      <c r="IQ183" s="334"/>
      <c r="IR183" s="334"/>
      <c r="IS183" s="334"/>
      <c r="IT183" s="334"/>
      <c r="IU183" s="334"/>
      <c r="IV183" s="334"/>
      <c r="IW183" s="334"/>
      <c r="IX183" s="334"/>
      <c r="IY183" s="334"/>
      <c r="IZ183" s="334"/>
      <c r="JA183" s="334"/>
      <c r="JB183" s="334"/>
      <c r="JC183" s="334"/>
      <c r="JD183" s="334"/>
    </row>
    <row r="184" spans="2:264" x14ac:dyDescent="0.2">
      <c r="B184" s="334"/>
      <c r="C184" s="334"/>
      <c r="D184" s="334"/>
      <c r="E184" s="334"/>
      <c r="F184" s="334"/>
      <c r="G184" s="334"/>
      <c r="H184" s="334"/>
      <c r="I184" s="334"/>
      <c r="J184" s="334"/>
      <c r="K184" s="334"/>
      <c r="L184" s="334"/>
      <c r="M184" s="334"/>
      <c r="N184" s="334"/>
      <c r="O184" s="334"/>
      <c r="P184" s="334"/>
      <c r="Q184" s="334"/>
      <c r="R184" s="334"/>
      <c r="S184" s="334"/>
      <c r="T184" s="334"/>
      <c r="U184" s="334"/>
      <c r="V184" s="334"/>
      <c r="W184" s="334"/>
      <c r="X184" s="334"/>
      <c r="Y184" s="334"/>
      <c r="Z184" s="334"/>
      <c r="AA184" s="334"/>
      <c r="AB184" s="334"/>
      <c r="AC184" s="334"/>
      <c r="AD184" s="334"/>
      <c r="AE184" s="334"/>
      <c r="AF184" s="334"/>
      <c r="AG184" s="334"/>
      <c r="AH184" s="334"/>
      <c r="AI184" s="334"/>
      <c r="AJ184" s="334"/>
      <c r="AK184" s="334"/>
      <c r="AL184" s="334"/>
      <c r="AM184" s="334"/>
      <c r="AN184" s="334"/>
      <c r="AO184" s="334"/>
      <c r="AP184" s="334"/>
      <c r="AQ184" s="334"/>
      <c r="AR184" s="334"/>
      <c r="AS184" s="334"/>
      <c r="AT184" s="334"/>
      <c r="AU184" s="334"/>
      <c r="AV184" s="334"/>
      <c r="AW184" s="334"/>
      <c r="AX184" s="334"/>
      <c r="AY184" s="334"/>
      <c r="AZ184" s="334"/>
      <c r="BA184" s="334"/>
      <c r="BB184" s="334"/>
      <c r="BC184" s="334"/>
      <c r="BD184" s="334"/>
      <c r="BE184" s="334"/>
      <c r="BF184" s="334"/>
      <c r="BG184" s="334"/>
      <c r="BH184" s="334"/>
      <c r="BI184" s="334"/>
      <c r="BJ184" s="334"/>
      <c r="BK184" s="334"/>
      <c r="BL184" s="334"/>
      <c r="BM184" s="334"/>
      <c r="BN184" s="334"/>
      <c r="BO184" s="334"/>
      <c r="BP184" s="334"/>
      <c r="BQ184" s="334"/>
      <c r="BR184" s="334"/>
      <c r="BS184" s="334"/>
      <c r="BT184" s="334"/>
      <c r="BU184" s="334"/>
      <c r="BV184" s="334"/>
      <c r="BW184" s="334"/>
      <c r="BX184" s="334"/>
      <c r="BY184" s="334"/>
      <c r="BZ184" s="334"/>
      <c r="CA184" s="334"/>
      <c r="CB184" s="334"/>
      <c r="CC184" s="334"/>
      <c r="CD184" s="334"/>
      <c r="CE184" s="334"/>
      <c r="CF184" s="334"/>
      <c r="CG184" s="334"/>
      <c r="CH184" s="334"/>
      <c r="CI184" s="334"/>
      <c r="CJ184" s="334"/>
      <c r="CK184" s="334"/>
      <c r="CL184" s="334"/>
      <c r="CM184" s="334"/>
      <c r="CN184" s="334"/>
      <c r="CO184" s="334"/>
      <c r="CP184" s="334"/>
      <c r="CQ184" s="334"/>
      <c r="CR184" s="334"/>
      <c r="CS184" s="334"/>
      <c r="CT184" s="334"/>
      <c r="CU184" s="334"/>
      <c r="CV184" s="334"/>
      <c r="CW184" s="334"/>
      <c r="CX184" s="334"/>
      <c r="CY184" s="334"/>
      <c r="CZ184" s="334"/>
      <c r="DA184" s="334"/>
      <c r="DB184" s="334"/>
      <c r="DC184" s="334"/>
      <c r="DD184" s="334"/>
      <c r="DE184" s="334"/>
      <c r="DF184" s="334"/>
      <c r="DG184" s="334"/>
      <c r="DH184" s="334"/>
      <c r="DI184" s="334"/>
      <c r="DJ184" s="334"/>
      <c r="DK184" s="334"/>
      <c r="DL184" s="334"/>
      <c r="DM184" s="334"/>
      <c r="DN184" s="334"/>
      <c r="DO184" s="334"/>
      <c r="DP184" s="334"/>
      <c r="DQ184" s="334"/>
      <c r="DR184" s="334"/>
      <c r="DS184" s="334"/>
      <c r="DT184" s="334"/>
      <c r="DU184" s="334"/>
      <c r="DV184" s="334"/>
      <c r="DW184" s="334"/>
      <c r="DX184" s="334"/>
      <c r="DY184" s="334"/>
      <c r="DZ184" s="334"/>
      <c r="EA184" s="334"/>
      <c r="EB184" s="334"/>
      <c r="EC184" s="334"/>
      <c r="ED184" s="334"/>
      <c r="EE184" s="334"/>
      <c r="EF184" s="334"/>
      <c r="EG184" s="334"/>
      <c r="EH184" s="334"/>
      <c r="EI184" s="334"/>
      <c r="EJ184" s="334"/>
      <c r="EK184" s="334"/>
      <c r="EL184" s="334"/>
      <c r="EM184" s="334"/>
      <c r="EN184" s="334"/>
      <c r="EO184" s="334"/>
      <c r="EP184" s="334"/>
      <c r="EQ184" s="334"/>
      <c r="ER184" s="334"/>
      <c r="ES184" s="334"/>
      <c r="ET184" s="334"/>
      <c r="EU184" s="334"/>
      <c r="EV184" s="334"/>
      <c r="EW184" s="334"/>
      <c r="EX184" s="334"/>
      <c r="EY184" s="334"/>
      <c r="EZ184" s="334"/>
      <c r="FA184" s="334"/>
      <c r="FB184" s="334"/>
      <c r="FC184" s="334"/>
      <c r="FD184" s="334"/>
      <c r="FE184" s="334"/>
      <c r="FF184" s="334"/>
      <c r="FG184" s="334"/>
      <c r="FH184" s="334"/>
      <c r="FI184" s="334"/>
      <c r="FJ184" s="334"/>
      <c r="FK184" s="334"/>
      <c r="FL184" s="334"/>
      <c r="FM184" s="334"/>
      <c r="FN184" s="334"/>
      <c r="FO184" s="334"/>
      <c r="FP184" s="334"/>
      <c r="FQ184" s="334"/>
      <c r="FR184" s="334"/>
      <c r="FS184" s="334"/>
      <c r="FT184" s="334"/>
      <c r="FU184" s="334"/>
      <c r="FV184" s="334"/>
      <c r="FW184" s="334"/>
      <c r="FX184" s="334"/>
      <c r="FY184" s="334"/>
      <c r="FZ184" s="334"/>
      <c r="GA184" s="334"/>
      <c r="GB184" s="334"/>
      <c r="GC184" s="334"/>
      <c r="GD184" s="334"/>
      <c r="GE184" s="334"/>
      <c r="GF184" s="334"/>
      <c r="GG184" s="334"/>
      <c r="GH184" s="334"/>
      <c r="GI184" s="334"/>
      <c r="GJ184" s="334"/>
      <c r="GK184" s="334"/>
      <c r="GL184" s="334"/>
      <c r="GM184" s="334"/>
      <c r="GN184" s="334"/>
      <c r="GO184" s="334"/>
      <c r="GP184" s="334"/>
      <c r="GQ184" s="334"/>
      <c r="GR184" s="334"/>
      <c r="GS184" s="334"/>
      <c r="GT184" s="334"/>
      <c r="GU184" s="334"/>
      <c r="GV184" s="334"/>
      <c r="GW184" s="334"/>
      <c r="GX184" s="334"/>
      <c r="GY184" s="334"/>
      <c r="GZ184" s="334"/>
      <c r="HA184" s="334"/>
      <c r="HB184" s="334"/>
      <c r="HC184" s="334"/>
      <c r="HD184" s="334"/>
      <c r="HE184" s="334"/>
      <c r="HF184" s="334"/>
      <c r="HG184" s="334"/>
      <c r="HH184" s="334"/>
      <c r="HI184" s="334"/>
      <c r="HJ184" s="334"/>
      <c r="HK184" s="334"/>
      <c r="HL184" s="334"/>
      <c r="HM184" s="334"/>
      <c r="HN184" s="334"/>
      <c r="HO184" s="334"/>
      <c r="HP184" s="334"/>
      <c r="HQ184" s="334"/>
      <c r="HR184" s="334"/>
      <c r="HS184" s="334"/>
      <c r="HT184" s="334"/>
      <c r="HU184" s="334"/>
      <c r="HV184" s="334"/>
      <c r="HW184" s="334"/>
      <c r="HX184" s="334"/>
      <c r="HY184" s="334"/>
      <c r="HZ184" s="334"/>
      <c r="IA184" s="334"/>
      <c r="IB184" s="334"/>
      <c r="IC184" s="334"/>
      <c r="ID184" s="334"/>
      <c r="IE184" s="334"/>
      <c r="IF184" s="334"/>
      <c r="IG184" s="334"/>
      <c r="IH184" s="334"/>
      <c r="II184" s="334"/>
      <c r="IJ184" s="334"/>
      <c r="IK184" s="334"/>
      <c r="IL184" s="334"/>
      <c r="IM184" s="334"/>
      <c r="IN184" s="334"/>
      <c r="IO184" s="334"/>
      <c r="IP184" s="334"/>
      <c r="IQ184" s="334"/>
      <c r="IR184" s="334"/>
      <c r="IS184" s="334"/>
      <c r="IT184" s="334"/>
      <c r="IU184" s="334"/>
      <c r="IV184" s="334"/>
      <c r="IW184" s="334"/>
      <c r="IX184" s="334"/>
      <c r="IY184" s="334"/>
      <c r="IZ184" s="334"/>
      <c r="JA184" s="334"/>
      <c r="JB184" s="334"/>
      <c r="JC184" s="334"/>
      <c r="JD184" s="334"/>
    </row>
    <row r="185" spans="2:264" x14ac:dyDescent="0.2">
      <c r="B185" s="334"/>
      <c r="C185" s="334"/>
      <c r="D185" s="334"/>
      <c r="E185" s="334"/>
      <c r="F185" s="334"/>
      <c r="G185" s="334"/>
      <c r="H185" s="334"/>
      <c r="I185" s="334"/>
      <c r="J185" s="334"/>
      <c r="K185" s="334"/>
      <c r="L185" s="334"/>
      <c r="M185" s="334"/>
      <c r="N185" s="334"/>
      <c r="O185" s="334"/>
      <c r="P185" s="334"/>
      <c r="Q185" s="334"/>
      <c r="R185" s="334"/>
      <c r="S185" s="334"/>
      <c r="T185" s="334"/>
      <c r="U185" s="334"/>
      <c r="V185" s="334"/>
      <c r="W185" s="334"/>
      <c r="X185" s="334"/>
      <c r="Y185" s="334"/>
      <c r="Z185" s="334"/>
      <c r="AA185" s="334"/>
      <c r="AB185" s="334"/>
      <c r="AC185" s="334"/>
      <c r="AD185" s="334"/>
      <c r="AE185" s="334"/>
      <c r="AF185" s="334"/>
      <c r="AG185" s="334"/>
      <c r="AH185" s="334"/>
      <c r="AI185" s="334"/>
      <c r="AJ185" s="334"/>
      <c r="AK185" s="334"/>
      <c r="AL185" s="334"/>
      <c r="AM185" s="334"/>
      <c r="AN185" s="334"/>
      <c r="AO185" s="334"/>
      <c r="AP185" s="334"/>
      <c r="AQ185" s="334"/>
      <c r="AR185" s="334"/>
      <c r="AS185" s="334"/>
      <c r="AT185" s="334"/>
      <c r="AU185" s="334"/>
      <c r="AV185" s="334"/>
      <c r="AW185" s="334"/>
      <c r="AX185" s="334"/>
      <c r="AY185" s="334"/>
      <c r="AZ185" s="334"/>
      <c r="BA185" s="334"/>
      <c r="BB185" s="334"/>
      <c r="BC185" s="334"/>
      <c r="BD185" s="334"/>
      <c r="BE185" s="334"/>
      <c r="BF185" s="334"/>
      <c r="BG185" s="334"/>
      <c r="BH185" s="334"/>
      <c r="BI185" s="334"/>
      <c r="BJ185" s="334"/>
      <c r="BK185" s="334"/>
      <c r="BL185" s="334"/>
      <c r="BM185" s="334"/>
      <c r="BN185" s="334"/>
      <c r="BO185" s="334"/>
      <c r="BP185" s="334"/>
      <c r="BQ185" s="334"/>
      <c r="BR185" s="334"/>
      <c r="BS185" s="334"/>
      <c r="BT185" s="334"/>
      <c r="BU185" s="334"/>
      <c r="BV185" s="334"/>
      <c r="BW185" s="334"/>
      <c r="BX185" s="334"/>
      <c r="BY185" s="334"/>
      <c r="BZ185" s="334"/>
      <c r="CA185" s="334"/>
      <c r="CB185" s="334"/>
      <c r="CC185" s="334"/>
      <c r="CD185" s="334"/>
      <c r="CE185" s="334"/>
      <c r="CF185" s="334"/>
      <c r="CG185" s="334"/>
      <c r="CH185" s="334"/>
      <c r="CI185" s="334"/>
      <c r="CJ185" s="334"/>
      <c r="CK185" s="334"/>
      <c r="CL185" s="334"/>
      <c r="CM185" s="334"/>
      <c r="CN185" s="334"/>
      <c r="CO185" s="334"/>
      <c r="CP185" s="334"/>
      <c r="CQ185" s="334"/>
      <c r="CR185" s="334"/>
      <c r="CS185" s="334"/>
      <c r="CT185" s="334"/>
      <c r="CU185" s="334"/>
      <c r="CV185" s="334"/>
      <c r="CW185" s="334"/>
      <c r="CX185" s="334"/>
      <c r="CY185" s="334"/>
      <c r="CZ185" s="334"/>
      <c r="DA185" s="334"/>
      <c r="DB185" s="334"/>
      <c r="DC185" s="334"/>
      <c r="DD185" s="334"/>
      <c r="DE185" s="334"/>
      <c r="DF185" s="334"/>
      <c r="DG185" s="334"/>
      <c r="DH185" s="334"/>
      <c r="DI185" s="334"/>
      <c r="DJ185" s="334"/>
      <c r="DK185" s="334"/>
      <c r="DL185" s="334"/>
      <c r="DM185" s="334"/>
      <c r="DN185" s="334"/>
      <c r="DO185" s="334"/>
      <c r="DP185" s="334"/>
      <c r="DQ185" s="334"/>
      <c r="DR185" s="334"/>
      <c r="DS185" s="334"/>
      <c r="DT185" s="334"/>
      <c r="DU185" s="334"/>
      <c r="DV185" s="334"/>
      <c r="DW185" s="334"/>
      <c r="DX185" s="334"/>
      <c r="DY185" s="334"/>
      <c r="DZ185" s="334"/>
      <c r="EA185" s="334"/>
      <c r="EB185" s="334"/>
      <c r="EC185" s="334"/>
      <c r="ED185" s="334"/>
      <c r="EE185" s="334"/>
      <c r="EF185" s="334"/>
      <c r="EG185" s="334"/>
      <c r="EH185" s="334"/>
      <c r="EI185" s="334"/>
      <c r="EJ185" s="334"/>
      <c r="EK185" s="334"/>
      <c r="EL185" s="334"/>
      <c r="EM185" s="334"/>
      <c r="EN185" s="334"/>
      <c r="EO185" s="334"/>
      <c r="EP185" s="334"/>
      <c r="EQ185" s="334"/>
      <c r="ER185" s="334"/>
      <c r="ES185" s="334"/>
      <c r="ET185" s="334"/>
      <c r="EU185" s="334"/>
      <c r="EV185" s="334"/>
      <c r="EW185" s="334"/>
      <c r="EX185" s="334"/>
      <c r="EY185" s="334"/>
      <c r="EZ185" s="334"/>
      <c r="FA185" s="334"/>
      <c r="FB185" s="334"/>
      <c r="FC185" s="334"/>
      <c r="FD185" s="334"/>
      <c r="FE185" s="334"/>
      <c r="FF185" s="334"/>
      <c r="FG185" s="334"/>
      <c r="FH185" s="334"/>
      <c r="FI185" s="334"/>
      <c r="FJ185" s="334"/>
      <c r="FK185" s="334"/>
      <c r="FL185" s="334"/>
      <c r="FM185" s="334"/>
      <c r="FN185" s="334"/>
      <c r="FO185" s="334"/>
      <c r="FP185" s="334"/>
      <c r="FQ185" s="334"/>
      <c r="FR185" s="334"/>
      <c r="FS185" s="334"/>
      <c r="FT185" s="334"/>
      <c r="FU185" s="334"/>
      <c r="FV185" s="334"/>
      <c r="FW185" s="334"/>
      <c r="FX185" s="334"/>
      <c r="FY185" s="334"/>
      <c r="FZ185" s="334"/>
      <c r="GA185" s="334"/>
      <c r="GB185" s="334"/>
      <c r="GC185" s="334"/>
      <c r="GD185" s="334"/>
      <c r="GE185" s="334"/>
      <c r="GF185" s="334"/>
      <c r="GG185" s="334"/>
      <c r="GH185" s="334"/>
      <c r="GI185" s="334"/>
      <c r="GJ185" s="334"/>
      <c r="GK185" s="334"/>
      <c r="GL185" s="334"/>
      <c r="GM185" s="334"/>
      <c r="GN185" s="334"/>
      <c r="GO185" s="334"/>
      <c r="GP185" s="334"/>
      <c r="GQ185" s="334"/>
      <c r="GR185" s="334"/>
      <c r="GS185" s="334"/>
      <c r="GT185" s="334"/>
      <c r="GU185" s="334"/>
      <c r="GV185" s="334"/>
      <c r="GW185" s="334"/>
      <c r="GX185" s="334"/>
      <c r="GY185" s="334"/>
      <c r="GZ185" s="334"/>
      <c r="HA185" s="334"/>
      <c r="HB185" s="334"/>
      <c r="HC185" s="334"/>
      <c r="HD185" s="334"/>
      <c r="HE185" s="334"/>
      <c r="HF185" s="334"/>
      <c r="HG185" s="334"/>
      <c r="HH185" s="334"/>
      <c r="HI185" s="334"/>
      <c r="HJ185" s="334"/>
      <c r="HK185" s="334"/>
      <c r="HL185" s="334"/>
      <c r="HM185" s="334"/>
      <c r="HN185" s="334"/>
      <c r="HO185" s="334"/>
      <c r="HP185" s="334"/>
      <c r="HQ185" s="334"/>
      <c r="HR185" s="334"/>
      <c r="HS185" s="334"/>
      <c r="HT185" s="334"/>
      <c r="HU185" s="334"/>
      <c r="HV185" s="334"/>
      <c r="HW185" s="334"/>
      <c r="HX185" s="334"/>
      <c r="HY185" s="334"/>
      <c r="HZ185" s="334"/>
      <c r="IA185" s="334"/>
      <c r="IB185" s="334"/>
      <c r="IC185" s="334"/>
      <c r="ID185" s="334"/>
      <c r="IE185" s="334"/>
      <c r="IF185" s="334"/>
      <c r="IG185" s="334"/>
      <c r="IH185" s="334"/>
      <c r="II185" s="334"/>
      <c r="IJ185" s="334"/>
      <c r="IK185" s="334"/>
      <c r="IL185" s="334"/>
      <c r="IM185" s="334"/>
      <c r="IN185" s="334"/>
      <c r="IO185" s="334"/>
      <c r="IP185" s="334"/>
      <c r="IQ185" s="334"/>
      <c r="IR185" s="334"/>
      <c r="IS185" s="334"/>
      <c r="IT185" s="334"/>
      <c r="IU185" s="334"/>
      <c r="IV185" s="334"/>
      <c r="IW185" s="334"/>
      <c r="IX185" s="334"/>
      <c r="IY185" s="334"/>
      <c r="IZ185" s="334"/>
      <c r="JA185" s="334"/>
      <c r="JB185" s="334"/>
      <c r="JC185" s="334"/>
      <c r="JD185" s="334"/>
    </row>
    <row r="186" spans="2:264" x14ac:dyDescent="0.2">
      <c r="B186" s="334"/>
      <c r="C186" s="334"/>
      <c r="D186" s="334"/>
      <c r="E186" s="334"/>
      <c r="F186" s="334"/>
      <c r="G186" s="334"/>
      <c r="H186" s="334"/>
      <c r="I186" s="334"/>
      <c r="J186" s="334"/>
      <c r="K186" s="334"/>
      <c r="L186" s="334"/>
      <c r="M186" s="334"/>
      <c r="N186" s="334"/>
      <c r="O186" s="334"/>
      <c r="P186" s="334"/>
      <c r="Q186" s="334"/>
      <c r="R186" s="334"/>
      <c r="S186" s="334"/>
      <c r="T186" s="334"/>
      <c r="U186" s="334"/>
      <c r="V186" s="334"/>
      <c r="W186" s="334"/>
      <c r="X186" s="334"/>
      <c r="Y186" s="334"/>
      <c r="Z186" s="334"/>
      <c r="AA186" s="334"/>
      <c r="AB186" s="334"/>
      <c r="AC186" s="334"/>
      <c r="AD186" s="334"/>
      <c r="AE186" s="334"/>
      <c r="AF186" s="334"/>
      <c r="AG186" s="334"/>
      <c r="AH186" s="334"/>
      <c r="AI186" s="334"/>
      <c r="AJ186" s="334"/>
      <c r="AK186" s="334"/>
      <c r="AL186" s="334"/>
      <c r="AM186" s="334"/>
      <c r="AN186" s="334"/>
      <c r="AO186" s="334"/>
      <c r="AP186" s="334"/>
      <c r="AQ186" s="334"/>
      <c r="AR186" s="334"/>
      <c r="AS186" s="334"/>
      <c r="AT186" s="334"/>
      <c r="AU186" s="334"/>
      <c r="AV186" s="334"/>
      <c r="AW186" s="334"/>
      <c r="AX186" s="334"/>
      <c r="AY186" s="334"/>
      <c r="AZ186" s="334"/>
      <c r="BA186" s="334"/>
      <c r="BB186" s="334"/>
      <c r="BC186" s="334"/>
      <c r="BD186" s="334"/>
      <c r="BE186" s="334"/>
      <c r="BF186" s="334"/>
      <c r="BG186" s="334"/>
      <c r="BH186" s="334"/>
      <c r="BI186" s="334"/>
      <c r="BJ186" s="334"/>
      <c r="BK186" s="334"/>
      <c r="BL186" s="334"/>
      <c r="BM186" s="334"/>
      <c r="BN186" s="334"/>
      <c r="BO186" s="334"/>
      <c r="BP186" s="334"/>
      <c r="BQ186" s="334"/>
      <c r="BR186" s="334"/>
      <c r="BS186" s="334"/>
      <c r="BT186" s="334"/>
      <c r="BU186" s="334"/>
      <c r="BV186" s="334"/>
      <c r="BW186" s="334"/>
      <c r="BX186" s="334"/>
      <c r="BY186" s="334"/>
      <c r="BZ186" s="334"/>
      <c r="CA186" s="334"/>
      <c r="CB186" s="334"/>
      <c r="CC186" s="334"/>
      <c r="CD186" s="334"/>
      <c r="CE186" s="334"/>
      <c r="CF186" s="334"/>
      <c r="CG186" s="334"/>
      <c r="CH186" s="334"/>
      <c r="CI186" s="334"/>
      <c r="CJ186" s="334"/>
      <c r="CK186" s="334"/>
      <c r="CL186" s="334"/>
      <c r="CM186" s="334"/>
      <c r="CN186" s="334"/>
      <c r="CO186" s="334"/>
      <c r="CP186" s="334"/>
      <c r="CQ186" s="334"/>
      <c r="CR186" s="334"/>
      <c r="CS186" s="334"/>
      <c r="CT186" s="334"/>
      <c r="CU186" s="334"/>
      <c r="CV186" s="334"/>
      <c r="CW186" s="334"/>
      <c r="CX186" s="334"/>
      <c r="CY186" s="334"/>
      <c r="CZ186" s="334"/>
      <c r="DA186" s="334"/>
      <c r="DB186" s="334"/>
      <c r="DC186" s="334"/>
      <c r="DD186" s="334"/>
      <c r="DE186" s="334"/>
      <c r="DF186" s="334"/>
      <c r="DG186" s="334"/>
      <c r="DH186" s="334"/>
      <c r="DI186" s="334"/>
      <c r="DJ186" s="334"/>
      <c r="DK186" s="334"/>
      <c r="DL186" s="334"/>
      <c r="DM186" s="334"/>
      <c r="DN186" s="334"/>
      <c r="DO186" s="334"/>
      <c r="DP186" s="334"/>
      <c r="DQ186" s="334"/>
      <c r="DR186" s="334"/>
      <c r="DS186" s="334"/>
      <c r="DT186" s="334"/>
      <c r="DU186" s="334"/>
      <c r="DV186" s="334"/>
      <c r="DW186" s="334"/>
      <c r="DX186" s="334"/>
      <c r="DY186" s="334"/>
      <c r="DZ186" s="334"/>
      <c r="EA186" s="334"/>
      <c r="EB186" s="334"/>
      <c r="EC186" s="334"/>
      <c r="ED186" s="334"/>
      <c r="EE186" s="334"/>
      <c r="EF186" s="334"/>
      <c r="EG186" s="334"/>
      <c r="EH186" s="334"/>
      <c r="EI186" s="334"/>
      <c r="EJ186" s="334"/>
      <c r="EK186" s="334"/>
      <c r="EL186" s="334"/>
      <c r="EM186" s="334"/>
      <c r="EN186" s="334"/>
      <c r="EO186" s="334"/>
      <c r="EP186" s="334"/>
      <c r="EQ186" s="334"/>
      <c r="ER186" s="334"/>
      <c r="ES186" s="334"/>
      <c r="ET186" s="334"/>
      <c r="EU186" s="334"/>
      <c r="EV186" s="334"/>
      <c r="EW186" s="334"/>
      <c r="EX186" s="334"/>
      <c r="EY186" s="334"/>
      <c r="EZ186" s="334"/>
      <c r="FA186" s="334"/>
      <c r="FB186" s="334"/>
      <c r="FC186" s="334"/>
      <c r="FD186" s="334"/>
      <c r="FE186" s="334"/>
      <c r="FF186" s="334"/>
      <c r="FG186" s="334"/>
      <c r="FH186" s="334"/>
      <c r="FI186" s="334"/>
      <c r="FJ186" s="334"/>
      <c r="FK186" s="334"/>
      <c r="FL186" s="334"/>
      <c r="FM186" s="334"/>
      <c r="FN186" s="334"/>
      <c r="FO186" s="334"/>
      <c r="FP186" s="334"/>
      <c r="FQ186" s="334"/>
      <c r="FR186" s="334"/>
      <c r="FS186" s="334"/>
      <c r="FT186" s="334"/>
      <c r="FU186" s="334"/>
      <c r="FV186" s="334"/>
      <c r="FW186" s="334"/>
      <c r="FX186" s="334"/>
      <c r="FY186" s="334"/>
      <c r="FZ186" s="334"/>
      <c r="GA186" s="334"/>
      <c r="GB186" s="334"/>
      <c r="GC186" s="334"/>
      <c r="GD186" s="334"/>
      <c r="GE186" s="334"/>
      <c r="GF186" s="334"/>
      <c r="GG186" s="334"/>
      <c r="GH186" s="334"/>
      <c r="GI186" s="334"/>
      <c r="GJ186" s="334"/>
      <c r="GK186" s="334"/>
      <c r="GL186" s="334"/>
      <c r="GM186" s="334"/>
      <c r="GN186" s="334"/>
      <c r="GO186" s="334"/>
      <c r="GP186" s="334"/>
      <c r="GQ186" s="334"/>
      <c r="GR186" s="334"/>
      <c r="GS186" s="334"/>
      <c r="GT186" s="334"/>
      <c r="GU186" s="334"/>
      <c r="GV186" s="334"/>
      <c r="GW186" s="334"/>
      <c r="GX186" s="334"/>
      <c r="GY186" s="334"/>
      <c r="GZ186" s="334"/>
      <c r="HA186" s="334"/>
      <c r="HB186" s="334"/>
      <c r="HC186" s="334"/>
      <c r="HD186" s="334"/>
      <c r="HE186" s="334"/>
      <c r="HF186" s="334"/>
      <c r="HG186" s="334"/>
      <c r="HH186" s="334"/>
      <c r="HI186" s="334"/>
      <c r="HJ186" s="334"/>
      <c r="HK186" s="334"/>
      <c r="HL186" s="334"/>
      <c r="HM186" s="334"/>
      <c r="HN186" s="334"/>
      <c r="HO186" s="334"/>
      <c r="HP186" s="334"/>
      <c r="HQ186" s="334"/>
      <c r="HR186" s="334"/>
      <c r="HS186" s="334"/>
      <c r="HT186" s="334"/>
      <c r="HU186" s="334"/>
      <c r="HV186" s="334"/>
      <c r="HW186" s="334"/>
      <c r="HX186" s="334"/>
      <c r="HY186" s="334"/>
      <c r="HZ186" s="334"/>
      <c r="IA186" s="334"/>
      <c r="IB186" s="334"/>
      <c r="IC186" s="334"/>
      <c r="ID186" s="334"/>
      <c r="IE186" s="334"/>
      <c r="IF186" s="334"/>
      <c r="IG186" s="334"/>
      <c r="IH186" s="334"/>
      <c r="II186" s="334"/>
      <c r="IJ186" s="334"/>
      <c r="IK186" s="334"/>
      <c r="IL186" s="334"/>
      <c r="IM186" s="334"/>
      <c r="IN186" s="334"/>
      <c r="IO186" s="334"/>
      <c r="IP186" s="334"/>
      <c r="IQ186" s="334"/>
      <c r="IR186" s="334"/>
      <c r="IS186" s="334"/>
      <c r="IT186" s="334"/>
      <c r="IU186" s="334"/>
      <c r="IV186" s="334"/>
      <c r="IW186" s="334"/>
      <c r="IX186" s="334"/>
      <c r="IY186" s="334"/>
      <c r="IZ186" s="334"/>
      <c r="JA186" s="334"/>
      <c r="JB186" s="334"/>
      <c r="JC186" s="334"/>
      <c r="JD186" s="334"/>
    </row>
    <row r="187" spans="2:264" x14ac:dyDescent="0.2">
      <c r="B187" s="334"/>
      <c r="C187" s="334"/>
      <c r="D187" s="334"/>
      <c r="E187" s="334"/>
      <c r="F187" s="334"/>
      <c r="G187" s="334"/>
      <c r="H187" s="334"/>
      <c r="I187" s="334"/>
      <c r="J187" s="334"/>
      <c r="K187" s="334"/>
      <c r="L187" s="334"/>
      <c r="M187" s="334"/>
      <c r="N187" s="334"/>
      <c r="O187" s="334"/>
      <c r="P187" s="334"/>
      <c r="Q187" s="334"/>
      <c r="R187" s="334"/>
      <c r="S187" s="334"/>
      <c r="T187" s="334"/>
      <c r="U187" s="334"/>
      <c r="V187" s="334"/>
      <c r="W187" s="334"/>
      <c r="X187" s="334"/>
      <c r="Y187" s="334"/>
      <c r="Z187" s="334"/>
      <c r="AA187" s="334"/>
      <c r="AB187" s="334"/>
      <c r="AC187" s="334"/>
      <c r="AD187" s="334"/>
      <c r="AE187" s="334"/>
      <c r="AF187" s="334"/>
      <c r="AG187" s="334"/>
      <c r="AH187" s="334"/>
      <c r="AI187" s="334"/>
      <c r="AJ187" s="334"/>
      <c r="AK187" s="334"/>
      <c r="AL187" s="334"/>
      <c r="AM187" s="334"/>
      <c r="AN187" s="334"/>
      <c r="AO187" s="334"/>
      <c r="AP187" s="334"/>
      <c r="AQ187" s="334"/>
      <c r="AR187" s="334"/>
      <c r="AS187" s="334"/>
      <c r="AT187" s="334"/>
      <c r="AU187" s="334"/>
      <c r="AV187" s="334"/>
      <c r="AW187" s="334"/>
      <c r="AX187" s="334"/>
      <c r="AY187" s="334"/>
      <c r="AZ187" s="334"/>
      <c r="BA187" s="334"/>
      <c r="BB187" s="334"/>
      <c r="BC187" s="334"/>
      <c r="BD187" s="334"/>
      <c r="BE187" s="334"/>
      <c r="BF187" s="334"/>
      <c r="BG187" s="334"/>
      <c r="BH187" s="334"/>
      <c r="BI187" s="334"/>
      <c r="BJ187" s="334"/>
      <c r="BK187" s="334"/>
      <c r="BL187" s="334"/>
      <c r="BM187" s="334"/>
      <c r="BN187" s="334"/>
      <c r="BO187" s="334"/>
      <c r="BP187" s="334"/>
      <c r="BQ187" s="334"/>
      <c r="BR187" s="334"/>
      <c r="BS187" s="334"/>
      <c r="BT187" s="334"/>
      <c r="BU187" s="334"/>
      <c r="BV187" s="334"/>
      <c r="BW187" s="334"/>
      <c r="BX187" s="334"/>
      <c r="BY187" s="334"/>
      <c r="BZ187" s="334"/>
      <c r="CA187" s="334"/>
      <c r="CB187" s="334"/>
      <c r="CC187" s="334"/>
      <c r="CD187" s="334"/>
      <c r="CE187" s="334"/>
      <c r="CF187" s="334"/>
      <c r="CG187" s="334"/>
      <c r="CH187" s="334"/>
      <c r="CI187" s="334"/>
      <c r="CJ187" s="334"/>
      <c r="CK187" s="334"/>
      <c r="CL187" s="334"/>
      <c r="CM187" s="334"/>
      <c r="CN187" s="334"/>
      <c r="CO187" s="334"/>
      <c r="CP187" s="334"/>
      <c r="CQ187" s="334"/>
      <c r="CR187" s="334"/>
      <c r="CS187" s="334"/>
      <c r="CT187" s="334"/>
      <c r="CU187" s="334"/>
      <c r="CV187" s="334"/>
      <c r="CW187" s="334"/>
      <c r="CX187" s="334"/>
      <c r="CY187" s="334"/>
      <c r="CZ187" s="334"/>
      <c r="DA187" s="334"/>
      <c r="DB187" s="334"/>
      <c r="DC187" s="334"/>
      <c r="DD187" s="334"/>
      <c r="DE187" s="334"/>
      <c r="DF187" s="334"/>
      <c r="DG187" s="334"/>
      <c r="DH187" s="334"/>
      <c r="DI187" s="334"/>
      <c r="DJ187" s="334"/>
      <c r="DK187" s="334"/>
      <c r="DL187" s="334"/>
      <c r="DM187" s="334"/>
      <c r="DN187" s="334"/>
      <c r="DO187" s="334"/>
      <c r="DP187" s="334"/>
      <c r="DQ187" s="334"/>
      <c r="DR187" s="334"/>
      <c r="DS187" s="334"/>
      <c r="DT187" s="334"/>
      <c r="DU187" s="334"/>
      <c r="DV187" s="334"/>
      <c r="DW187" s="334"/>
      <c r="DX187" s="334"/>
      <c r="DY187" s="334"/>
      <c r="DZ187" s="334"/>
      <c r="EA187" s="334"/>
      <c r="EB187" s="334"/>
      <c r="EC187" s="334"/>
      <c r="ED187" s="334"/>
      <c r="EE187" s="334"/>
      <c r="EF187" s="334"/>
      <c r="EG187" s="334"/>
      <c r="EH187" s="334"/>
      <c r="EI187" s="334"/>
      <c r="EJ187" s="334"/>
      <c r="EK187" s="334"/>
      <c r="EL187" s="334"/>
      <c r="EM187" s="334"/>
      <c r="EN187" s="334"/>
      <c r="EO187" s="334"/>
      <c r="EP187" s="334"/>
      <c r="EQ187" s="334"/>
      <c r="ER187" s="334"/>
      <c r="ES187" s="334"/>
      <c r="ET187" s="334"/>
      <c r="EU187" s="334"/>
      <c r="EV187" s="334"/>
      <c r="EW187" s="334"/>
      <c r="EX187" s="334"/>
      <c r="EY187" s="334"/>
      <c r="EZ187" s="334"/>
      <c r="FA187" s="334"/>
      <c r="FB187" s="334"/>
      <c r="FC187" s="334"/>
      <c r="FD187" s="334"/>
      <c r="FE187" s="334"/>
      <c r="FF187" s="334"/>
      <c r="FG187" s="334"/>
      <c r="FH187" s="334"/>
      <c r="FI187" s="334"/>
      <c r="FJ187" s="334"/>
      <c r="FK187" s="334"/>
      <c r="FL187" s="334"/>
      <c r="FM187" s="334"/>
      <c r="FN187" s="334"/>
      <c r="FO187" s="334"/>
      <c r="FP187" s="334"/>
      <c r="FQ187" s="334"/>
      <c r="FR187" s="334"/>
      <c r="FS187" s="334"/>
      <c r="FT187" s="334"/>
      <c r="FU187" s="334"/>
      <c r="FV187" s="334"/>
      <c r="FW187" s="334"/>
      <c r="FX187" s="334"/>
      <c r="FY187" s="334"/>
      <c r="FZ187" s="334"/>
      <c r="GA187" s="334"/>
      <c r="GB187" s="334"/>
      <c r="GC187" s="334"/>
      <c r="GD187" s="334"/>
      <c r="GE187" s="334"/>
      <c r="GF187" s="334"/>
      <c r="GG187" s="334"/>
      <c r="GH187" s="334"/>
      <c r="GI187" s="334"/>
      <c r="GJ187" s="334"/>
      <c r="GK187" s="334"/>
      <c r="GL187" s="334"/>
      <c r="GM187" s="334"/>
      <c r="GN187" s="334"/>
      <c r="GO187" s="334"/>
      <c r="GP187" s="334"/>
      <c r="GQ187" s="334"/>
      <c r="GR187" s="334"/>
      <c r="GS187" s="334"/>
      <c r="GT187" s="334"/>
      <c r="GU187" s="334"/>
      <c r="GV187" s="334"/>
      <c r="GW187" s="334"/>
      <c r="GX187" s="334"/>
      <c r="GY187" s="334"/>
      <c r="GZ187" s="334"/>
      <c r="HA187" s="334"/>
      <c r="HB187" s="334"/>
      <c r="HC187" s="334"/>
      <c r="HD187" s="334"/>
      <c r="HE187" s="334"/>
      <c r="HF187" s="334"/>
      <c r="HG187" s="334"/>
      <c r="HH187" s="334"/>
      <c r="HI187" s="334"/>
      <c r="HJ187" s="334"/>
      <c r="HK187" s="334"/>
      <c r="HL187" s="334"/>
      <c r="HM187" s="334"/>
      <c r="HN187" s="334"/>
      <c r="HO187" s="334"/>
      <c r="HP187" s="334"/>
      <c r="HQ187" s="334"/>
      <c r="HR187" s="334"/>
      <c r="HS187" s="334"/>
      <c r="HT187" s="334"/>
      <c r="HU187" s="334"/>
      <c r="HV187" s="334"/>
      <c r="HW187" s="334"/>
      <c r="HX187" s="334"/>
      <c r="HY187" s="334"/>
      <c r="HZ187" s="334"/>
      <c r="IA187" s="334"/>
      <c r="IB187" s="334"/>
      <c r="IC187" s="334"/>
      <c r="ID187" s="334"/>
      <c r="IE187" s="334"/>
      <c r="IF187" s="334"/>
      <c r="IG187" s="334"/>
      <c r="IH187" s="334"/>
      <c r="II187" s="334"/>
      <c r="IJ187" s="334"/>
      <c r="IK187" s="334"/>
      <c r="IL187" s="334"/>
      <c r="IM187" s="334"/>
      <c r="IN187" s="334"/>
      <c r="IO187" s="334"/>
      <c r="IP187" s="334"/>
      <c r="IQ187" s="334"/>
      <c r="IR187" s="334"/>
      <c r="IS187" s="334"/>
      <c r="IT187" s="334"/>
      <c r="IU187" s="334"/>
      <c r="IV187" s="334"/>
      <c r="IW187" s="334"/>
      <c r="IX187" s="334"/>
      <c r="IY187" s="334"/>
      <c r="IZ187" s="334"/>
      <c r="JA187" s="334"/>
      <c r="JB187" s="334"/>
      <c r="JC187" s="334"/>
      <c r="JD187" s="334"/>
    </row>
    <row r="188" spans="2:264" x14ac:dyDescent="0.2">
      <c r="B188" s="334"/>
      <c r="C188" s="334"/>
      <c r="D188" s="334"/>
      <c r="E188" s="334"/>
      <c r="F188" s="334"/>
      <c r="G188" s="334"/>
      <c r="H188" s="334"/>
      <c r="I188" s="334"/>
      <c r="J188" s="334"/>
      <c r="K188" s="334"/>
      <c r="L188" s="334"/>
      <c r="M188" s="334"/>
      <c r="N188" s="334"/>
      <c r="O188" s="334"/>
      <c r="P188" s="334"/>
      <c r="Q188" s="334"/>
      <c r="R188" s="334"/>
      <c r="S188" s="334"/>
      <c r="T188" s="334"/>
      <c r="U188" s="334"/>
      <c r="V188" s="334"/>
      <c r="W188" s="334"/>
      <c r="X188" s="334"/>
      <c r="Y188" s="334"/>
      <c r="Z188" s="334"/>
      <c r="AA188" s="334"/>
      <c r="AB188" s="334"/>
      <c r="AC188" s="334"/>
      <c r="AD188" s="334"/>
      <c r="AE188" s="334"/>
      <c r="AF188" s="334"/>
      <c r="AG188" s="334"/>
      <c r="AH188" s="334"/>
      <c r="AI188" s="334"/>
      <c r="AJ188" s="334"/>
      <c r="AK188" s="334"/>
      <c r="AL188" s="334"/>
      <c r="AM188" s="334"/>
      <c r="AN188" s="334"/>
      <c r="AO188" s="334"/>
      <c r="AP188" s="334"/>
      <c r="AQ188" s="334"/>
      <c r="AR188" s="334"/>
      <c r="AS188" s="334"/>
      <c r="AT188" s="334"/>
      <c r="AU188" s="334"/>
      <c r="AV188" s="334"/>
      <c r="AW188" s="334"/>
      <c r="AX188" s="334"/>
      <c r="AY188" s="334"/>
      <c r="AZ188" s="334"/>
      <c r="BA188" s="334"/>
      <c r="BB188" s="334"/>
      <c r="BC188" s="334"/>
      <c r="BD188" s="334"/>
      <c r="BE188" s="334"/>
      <c r="BF188" s="334"/>
      <c r="BG188" s="334"/>
      <c r="BH188" s="334"/>
      <c r="BI188" s="334"/>
      <c r="BJ188" s="334"/>
      <c r="BK188" s="334"/>
      <c r="BL188" s="334"/>
      <c r="BM188" s="334"/>
      <c r="BN188" s="334"/>
      <c r="BO188" s="334"/>
      <c r="BP188" s="334"/>
      <c r="BQ188" s="334"/>
      <c r="BR188" s="334"/>
      <c r="BS188" s="334"/>
      <c r="BT188" s="334"/>
      <c r="BU188" s="334"/>
      <c r="BV188" s="334"/>
      <c r="BW188" s="334"/>
      <c r="BX188" s="334"/>
      <c r="BY188" s="334"/>
      <c r="BZ188" s="334"/>
      <c r="CA188" s="334"/>
      <c r="CB188" s="334"/>
      <c r="CC188" s="334"/>
      <c r="CD188" s="334"/>
      <c r="CE188" s="334"/>
      <c r="CF188" s="334"/>
      <c r="CG188" s="334"/>
      <c r="CH188" s="334"/>
      <c r="CI188" s="334"/>
      <c r="CJ188" s="334"/>
      <c r="CK188" s="334"/>
      <c r="CL188" s="334"/>
      <c r="CM188" s="334"/>
      <c r="CN188" s="334"/>
      <c r="CO188" s="334"/>
      <c r="CP188" s="334"/>
      <c r="CQ188" s="334"/>
      <c r="CR188" s="334"/>
      <c r="CS188" s="334"/>
      <c r="CT188" s="334"/>
      <c r="CU188" s="334"/>
      <c r="CV188" s="334"/>
      <c r="CW188" s="334"/>
      <c r="CX188" s="334"/>
      <c r="CY188" s="334"/>
      <c r="CZ188" s="334"/>
      <c r="DA188" s="334"/>
      <c r="DB188" s="334"/>
      <c r="DC188" s="334"/>
      <c r="DD188" s="334"/>
      <c r="DE188" s="334"/>
      <c r="DF188" s="334"/>
      <c r="DG188" s="334"/>
      <c r="DH188" s="334"/>
      <c r="DI188" s="334"/>
      <c r="DJ188" s="334"/>
      <c r="DK188" s="334"/>
      <c r="DL188" s="334"/>
      <c r="DM188" s="334"/>
      <c r="DN188" s="334"/>
      <c r="DO188" s="334"/>
      <c r="DP188" s="334"/>
      <c r="DQ188" s="334"/>
      <c r="DR188" s="334"/>
      <c r="DS188" s="334"/>
      <c r="DT188" s="334"/>
      <c r="DU188" s="334"/>
      <c r="DV188" s="334"/>
      <c r="DW188" s="334"/>
      <c r="DX188" s="334"/>
      <c r="DY188" s="334"/>
      <c r="DZ188" s="334"/>
      <c r="EA188" s="334"/>
      <c r="EB188" s="334"/>
      <c r="EC188" s="334"/>
      <c r="ED188" s="334"/>
      <c r="EE188" s="334"/>
      <c r="EF188" s="334"/>
      <c r="EG188" s="334"/>
      <c r="EH188" s="334"/>
      <c r="EI188" s="334"/>
      <c r="EJ188" s="334"/>
      <c r="EK188" s="334"/>
      <c r="EL188" s="334"/>
      <c r="EM188" s="334"/>
      <c r="EN188" s="334"/>
      <c r="EO188" s="334"/>
      <c r="EP188" s="334"/>
      <c r="EQ188" s="334"/>
      <c r="ER188" s="334"/>
      <c r="ES188" s="334"/>
      <c r="ET188" s="334"/>
      <c r="EU188" s="334"/>
      <c r="EV188" s="334"/>
      <c r="EW188" s="334"/>
      <c r="EX188" s="334"/>
      <c r="EY188" s="334"/>
      <c r="EZ188" s="334"/>
      <c r="FA188" s="334"/>
      <c r="FB188" s="334"/>
      <c r="FC188" s="334"/>
      <c r="FD188" s="334"/>
      <c r="FE188" s="334"/>
      <c r="FF188" s="334"/>
      <c r="FG188" s="334"/>
      <c r="FH188" s="334"/>
      <c r="FI188" s="334"/>
      <c r="FJ188" s="334"/>
      <c r="FK188" s="334"/>
      <c r="FL188" s="334"/>
      <c r="FM188" s="334"/>
      <c r="FN188" s="334"/>
      <c r="FO188" s="334"/>
      <c r="FP188" s="334"/>
      <c r="FQ188" s="334"/>
      <c r="FR188" s="334"/>
      <c r="FS188" s="334"/>
      <c r="FT188" s="334"/>
      <c r="FU188" s="334"/>
      <c r="FV188" s="334"/>
      <c r="FW188" s="334"/>
      <c r="FX188" s="334"/>
      <c r="FY188" s="334"/>
      <c r="FZ188" s="334"/>
      <c r="GA188" s="334"/>
      <c r="GB188" s="334"/>
      <c r="GC188" s="334"/>
      <c r="GD188" s="334"/>
      <c r="GE188" s="334"/>
      <c r="GF188" s="334"/>
      <c r="GG188" s="334"/>
      <c r="GH188" s="334"/>
      <c r="GI188" s="334"/>
      <c r="GJ188" s="334"/>
      <c r="GK188" s="334"/>
      <c r="GL188" s="334"/>
      <c r="GM188" s="334"/>
      <c r="GN188" s="334"/>
      <c r="GO188" s="334"/>
      <c r="GP188" s="334"/>
      <c r="GQ188" s="334"/>
      <c r="GR188" s="334"/>
      <c r="GS188" s="334"/>
      <c r="GT188" s="334"/>
      <c r="GU188" s="334"/>
      <c r="GV188" s="334"/>
      <c r="GW188" s="334"/>
      <c r="GX188" s="334"/>
      <c r="GY188" s="334"/>
      <c r="GZ188" s="334"/>
      <c r="HA188" s="334"/>
      <c r="HB188" s="334"/>
      <c r="HC188" s="334"/>
      <c r="HD188" s="334"/>
      <c r="HE188" s="334"/>
      <c r="HF188" s="334"/>
      <c r="HG188" s="334"/>
      <c r="HH188" s="334"/>
      <c r="HI188" s="334"/>
      <c r="HJ188" s="334"/>
      <c r="HK188" s="334"/>
      <c r="HL188" s="334"/>
      <c r="HM188" s="334"/>
      <c r="HN188" s="334"/>
      <c r="HO188" s="334"/>
      <c r="HP188" s="334"/>
      <c r="HQ188" s="334"/>
      <c r="HR188" s="334"/>
      <c r="HS188" s="334"/>
      <c r="HT188" s="334"/>
      <c r="HU188" s="334"/>
      <c r="HV188" s="334"/>
      <c r="HW188" s="334"/>
      <c r="HX188" s="334"/>
      <c r="HY188" s="334"/>
      <c r="HZ188" s="334"/>
      <c r="IA188" s="334"/>
      <c r="IB188" s="334"/>
      <c r="IC188" s="334"/>
      <c r="ID188" s="334"/>
      <c r="IE188" s="334"/>
      <c r="IF188" s="334"/>
      <c r="IG188" s="334"/>
      <c r="IH188" s="334"/>
      <c r="II188" s="334"/>
      <c r="IJ188" s="334"/>
      <c r="IK188" s="334"/>
      <c r="IL188" s="334"/>
      <c r="IM188" s="334"/>
      <c r="IN188" s="334"/>
      <c r="IO188" s="334"/>
      <c r="IP188" s="334"/>
      <c r="IQ188" s="334"/>
      <c r="IR188" s="334"/>
      <c r="IS188" s="334"/>
      <c r="IT188" s="334"/>
      <c r="IU188" s="334"/>
      <c r="IV188" s="334"/>
      <c r="IW188" s="334"/>
      <c r="IX188" s="334"/>
      <c r="IY188" s="334"/>
      <c r="IZ188" s="334"/>
      <c r="JA188" s="334"/>
      <c r="JB188" s="334"/>
      <c r="JC188" s="334"/>
      <c r="JD188" s="334"/>
    </row>
    <row r="189" spans="2:264" x14ac:dyDescent="0.2">
      <c r="B189" s="334"/>
      <c r="C189" s="334"/>
      <c r="D189" s="334"/>
      <c r="E189" s="334"/>
      <c r="F189" s="334"/>
      <c r="G189" s="334"/>
      <c r="H189" s="334"/>
      <c r="I189" s="334"/>
      <c r="J189" s="334"/>
      <c r="K189" s="334"/>
      <c r="L189" s="334"/>
      <c r="M189" s="334"/>
      <c r="N189" s="334"/>
      <c r="O189" s="334"/>
      <c r="P189" s="334"/>
      <c r="Q189" s="334"/>
      <c r="R189" s="334"/>
      <c r="S189" s="334"/>
      <c r="T189" s="334"/>
      <c r="U189" s="334"/>
      <c r="V189" s="334"/>
      <c r="W189" s="334"/>
      <c r="X189" s="334"/>
      <c r="Y189" s="334"/>
      <c r="Z189" s="334"/>
      <c r="AA189" s="334"/>
      <c r="AB189" s="334"/>
      <c r="AC189" s="334"/>
      <c r="AD189" s="334"/>
      <c r="AE189" s="334"/>
      <c r="AF189" s="334"/>
      <c r="AG189" s="334"/>
      <c r="AH189" s="334"/>
      <c r="AI189" s="334"/>
      <c r="AJ189" s="334"/>
      <c r="AK189" s="334"/>
      <c r="AL189" s="334"/>
      <c r="AM189" s="334"/>
      <c r="AN189" s="334"/>
      <c r="AO189" s="334"/>
      <c r="AP189" s="334"/>
      <c r="AQ189" s="334"/>
      <c r="AR189" s="334"/>
      <c r="AS189" s="334"/>
      <c r="AT189" s="334"/>
      <c r="AU189" s="334"/>
      <c r="AV189" s="334"/>
      <c r="AW189" s="334"/>
      <c r="AX189" s="334"/>
      <c r="AY189" s="334"/>
      <c r="AZ189" s="334"/>
      <c r="BA189" s="334"/>
      <c r="BB189" s="334"/>
      <c r="BC189" s="334"/>
      <c r="BD189" s="334"/>
      <c r="BE189" s="334"/>
      <c r="BF189" s="334"/>
      <c r="BG189" s="334"/>
      <c r="BH189" s="334"/>
      <c r="BI189" s="334"/>
      <c r="BJ189" s="334"/>
      <c r="BK189" s="334"/>
      <c r="BL189" s="334"/>
      <c r="BM189" s="334"/>
      <c r="BN189" s="334"/>
      <c r="BO189" s="334"/>
      <c r="BP189" s="334"/>
      <c r="BQ189" s="334"/>
      <c r="BR189" s="334"/>
      <c r="BS189" s="334"/>
      <c r="BT189" s="334"/>
      <c r="BU189" s="334"/>
      <c r="BV189" s="334"/>
      <c r="BW189" s="334"/>
      <c r="BX189" s="334"/>
      <c r="BY189" s="334"/>
      <c r="BZ189" s="334"/>
      <c r="CA189" s="334"/>
      <c r="CB189" s="334"/>
      <c r="CC189" s="334"/>
      <c r="CD189" s="334"/>
      <c r="CE189" s="334"/>
      <c r="CF189" s="334"/>
      <c r="CG189" s="334"/>
      <c r="CH189" s="334"/>
      <c r="CI189" s="334"/>
      <c r="CJ189" s="334"/>
      <c r="CK189" s="334"/>
      <c r="CL189" s="334"/>
      <c r="CM189" s="334"/>
      <c r="CN189" s="334"/>
      <c r="CO189" s="334"/>
      <c r="CP189" s="334"/>
      <c r="CQ189" s="334"/>
      <c r="CR189" s="334"/>
      <c r="CS189" s="334"/>
      <c r="CT189" s="334"/>
      <c r="CU189" s="334"/>
      <c r="CV189" s="334"/>
      <c r="CW189" s="334"/>
      <c r="CX189" s="334"/>
      <c r="CY189" s="334"/>
      <c r="CZ189" s="334"/>
      <c r="DA189" s="334"/>
      <c r="DB189" s="334"/>
      <c r="DC189" s="334"/>
      <c r="DD189" s="334"/>
      <c r="DE189" s="334"/>
      <c r="DF189" s="334"/>
      <c r="DG189" s="334"/>
      <c r="DH189" s="334"/>
      <c r="DI189" s="334"/>
      <c r="DJ189" s="334"/>
      <c r="DK189" s="334"/>
      <c r="DL189" s="334"/>
      <c r="DM189" s="334"/>
      <c r="DN189" s="334"/>
      <c r="DO189" s="334"/>
      <c r="DP189" s="334"/>
      <c r="DQ189" s="334"/>
      <c r="DR189" s="334"/>
      <c r="DS189" s="334"/>
      <c r="DT189" s="334"/>
      <c r="DU189" s="334"/>
      <c r="DV189" s="334"/>
      <c r="DW189" s="334"/>
      <c r="DX189" s="334"/>
      <c r="DY189" s="334"/>
      <c r="DZ189" s="334"/>
      <c r="EA189" s="334"/>
      <c r="EB189" s="334"/>
      <c r="EC189" s="334"/>
      <c r="ED189" s="334"/>
      <c r="EE189" s="334"/>
      <c r="EF189" s="334"/>
      <c r="EG189" s="334"/>
      <c r="EH189" s="334"/>
      <c r="EI189" s="334"/>
      <c r="EJ189" s="334"/>
      <c r="EK189" s="334"/>
      <c r="EL189" s="334"/>
      <c r="EM189" s="334"/>
      <c r="EN189" s="334"/>
      <c r="EO189" s="334"/>
      <c r="EP189" s="334"/>
      <c r="EQ189" s="334"/>
      <c r="ER189" s="334"/>
      <c r="ES189" s="334"/>
      <c r="ET189" s="334"/>
      <c r="EU189" s="334"/>
      <c r="EV189" s="334"/>
      <c r="EW189" s="334"/>
      <c r="EX189" s="334"/>
      <c r="EY189" s="334"/>
      <c r="EZ189" s="334"/>
      <c r="FA189" s="334"/>
      <c r="FB189" s="334"/>
      <c r="FC189" s="334"/>
      <c r="FD189" s="334"/>
      <c r="FE189" s="334"/>
      <c r="FF189" s="334"/>
      <c r="FG189" s="334"/>
      <c r="FH189" s="334"/>
      <c r="FI189" s="334"/>
      <c r="FJ189" s="334"/>
      <c r="FK189" s="334"/>
      <c r="FL189" s="334"/>
      <c r="FM189" s="334"/>
      <c r="FN189" s="334"/>
      <c r="FO189" s="334"/>
      <c r="FP189" s="334"/>
      <c r="FQ189" s="334"/>
      <c r="FR189" s="334"/>
      <c r="FS189" s="334"/>
      <c r="FT189" s="334"/>
      <c r="FU189" s="334"/>
      <c r="FV189" s="334"/>
      <c r="FW189" s="334"/>
      <c r="FX189" s="334"/>
      <c r="FY189" s="334"/>
      <c r="FZ189" s="334"/>
      <c r="GA189" s="334"/>
      <c r="GB189" s="334"/>
      <c r="GC189" s="334"/>
      <c r="GD189" s="334"/>
      <c r="GE189" s="334"/>
      <c r="GF189" s="334"/>
      <c r="GG189" s="334"/>
      <c r="GH189" s="334"/>
      <c r="GI189" s="334"/>
      <c r="GJ189" s="334"/>
      <c r="GK189" s="334"/>
      <c r="GL189" s="334"/>
      <c r="GM189" s="334"/>
      <c r="GN189" s="334"/>
      <c r="GO189" s="334"/>
      <c r="GP189" s="334"/>
      <c r="GQ189" s="334"/>
      <c r="GR189" s="334"/>
      <c r="GS189" s="334"/>
      <c r="GT189" s="334"/>
      <c r="GU189" s="334"/>
      <c r="GV189" s="334"/>
      <c r="GW189" s="334"/>
      <c r="GX189" s="334"/>
      <c r="GY189" s="334"/>
      <c r="GZ189" s="334"/>
      <c r="HA189" s="334"/>
      <c r="HB189" s="334"/>
      <c r="HC189" s="334"/>
      <c r="HD189" s="334"/>
      <c r="HE189" s="334"/>
      <c r="HF189" s="334"/>
      <c r="HG189" s="334"/>
      <c r="HH189" s="334"/>
      <c r="HI189" s="334"/>
      <c r="HJ189" s="334"/>
      <c r="HK189" s="334"/>
      <c r="HL189" s="334"/>
      <c r="HM189" s="334"/>
      <c r="HN189" s="334"/>
      <c r="HO189" s="334"/>
      <c r="HP189" s="334"/>
      <c r="HQ189" s="334"/>
      <c r="HR189" s="334"/>
      <c r="HS189" s="334"/>
      <c r="HT189" s="334"/>
      <c r="HU189" s="334"/>
      <c r="HV189" s="334"/>
      <c r="HW189" s="334"/>
      <c r="HX189" s="334"/>
      <c r="HY189" s="334"/>
      <c r="HZ189" s="334"/>
      <c r="IA189" s="334"/>
      <c r="IB189" s="334"/>
      <c r="IC189" s="334"/>
      <c r="ID189" s="334"/>
      <c r="IE189" s="334"/>
      <c r="IF189" s="334"/>
      <c r="IG189" s="334"/>
      <c r="IH189" s="334"/>
      <c r="II189" s="334"/>
      <c r="IJ189" s="334"/>
      <c r="IK189" s="334"/>
      <c r="IL189" s="334"/>
      <c r="IM189" s="334"/>
      <c r="IN189" s="334"/>
      <c r="IO189" s="334"/>
      <c r="IP189" s="334"/>
      <c r="IQ189" s="334"/>
      <c r="IR189" s="334"/>
      <c r="IS189" s="334"/>
      <c r="IT189" s="334"/>
      <c r="IU189" s="334"/>
      <c r="IV189" s="334"/>
      <c r="IW189" s="334"/>
      <c r="IX189" s="334"/>
      <c r="IY189" s="334"/>
      <c r="IZ189" s="334"/>
      <c r="JA189" s="334"/>
      <c r="JB189" s="334"/>
      <c r="JC189" s="334"/>
      <c r="JD189" s="334"/>
    </row>
    <row r="190" spans="2:264" x14ac:dyDescent="0.2">
      <c r="B190" s="334"/>
      <c r="C190" s="334"/>
      <c r="D190" s="334"/>
      <c r="E190" s="334"/>
      <c r="F190" s="334"/>
      <c r="G190" s="334"/>
      <c r="H190" s="334"/>
      <c r="I190" s="334"/>
      <c r="J190" s="334"/>
      <c r="K190" s="334"/>
      <c r="L190" s="334"/>
      <c r="M190" s="334"/>
      <c r="N190" s="334"/>
      <c r="O190" s="334"/>
      <c r="P190" s="334"/>
      <c r="Q190" s="334"/>
      <c r="R190" s="334"/>
      <c r="S190" s="334"/>
      <c r="T190" s="334"/>
      <c r="U190" s="334"/>
      <c r="V190" s="334"/>
      <c r="W190" s="334"/>
      <c r="X190" s="334"/>
      <c r="Y190" s="334"/>
      <c r="Z190" s="334"/>
      <c r="AA190" s="334"/>
      <c r="AB190" s="334"/>
      <c r="AC190" s="334"/>
      <c r="AD190" s="334"/>
      <c r="AE190" s="334"/>
      <c r="AF190" s="334"/>
      <c r="AG190" s="334"/>
      <c r="AH190" s="334"/>
      <c r="AI190" s="334"/>
      <c r="AJ190" s="334"/>
      <c r="AK190" s="334"/>
      <c r="AL190" s="334"/>
      <c r="AM190" s="334"/>
      <c r="AN190" s="334"/>
      <c r="AO190" s="334"/>
      <c r="AP190" s="334"/>
      <c r="AQ190" s="334"/>
      <c r="AR190" s="334"/>
      <c r="AS190" s="334"/>
      <c r="AT190" s="334"/>
      <c r="AU190" s="334"/>
      <c r="AV190" s="334"/>
      <c r="AW190" s="334"/>
      <c r="AX190" s="334"/>
      <c r="AY190" s="334"/>
      <c r="AZ190" s="334"/>
      <c r="BA190" s="334"/>
      <c r="BB190" s="334"/>
      <c r="BC190" s="334"/>
      <c r="BD190" s="334"/>
      <c r="BE190" s="334"/>
      <c r="BF190" s="334"/>
      <c r="BG190" s="334"/>
      <c r="BH190" s="334"/>
      <c r="BI190" s="334"/>
      <c r="BJ190" s="334"/>
      <c r="BK190" s="334"/>
      <c r="BL190" s="334"/>
      <c r="BM190" s="334"/>
      <c r="BN190" s="334"/>
      <c r="BO190" s="334"/>
      <c r="BP190" s="334"/>
      <c r="BQ190" s="334"/>
      <c r="BR190" s="334"/>
      <c r="BS190" s="334"/>
      <c r="BT190" s="334"/>
      <c r="BU190" s="334"/>
      <c r="BV190" s="334"/>
      <c r="BW190" s="334"/>
      <c r="BX190" s="334"/>
      <c r="BY190" s="334"/>
      <c r="BZ190" s="334"/>
      <c r="CA190" s="334"/>
      <c r="CB190" s="334"/>
      <c r="CC190" s="334"/>
      <c r="CD190" s="334"/>
      <c r="CE190" s="334"/>
      <c r="CF190" s="334"/>
      <c r="CG190" s="334"/>
      <c r="CH190" s="334"/>
      <c r="CI190" s="334"/>
      <c r="CJ190" s="334"/>
      <c r="CK190" s="334"/>
      <c r="CL190" s="334"/>
      <c r="CM190" s="334"/>
      <c r="CN190" s="334"/>
      <c r="CO190" s="334"/>
      <c r="CP190" s="334"/>
      <c r="CQ190" s="334"/>
      <c r="CR190" s="334"/>
      <c r="CS190" s="334"/>
      <c r="CT190" s="334"/>
      <c r="CU190" s="334"/>
      <c r="CV190" s="334"/>
      <c r="CW190" s="334"/>
      <c r="CX190" s="334"/>
      <c r="CY190" s="334"/>
      <c r="CZ190" s="334"/>
      <c r="DA190" s="334"/>
      <c r="DB190" s="334"/>
      <c r="DC190" s="334"/>
      <c r="DD190" s="334"/>
      <c r="DE190" s="334"/>
      <c r="DF190" s="334"/>
      <c r="DG190" s="334"/>
      <c r="DH190" s="334"/>
      <c r="DI190" s="334"/>
      <c r="DJ190" s="334"/>
      <c r="DK190" s="334"/>
      <c r="DL190" s="334"/>
      <c r="DM190" s="334"/>
      <c r="DN190" s="334"/>
      <c r="DO190" s="334"/>
      <c r="DP190" s="334"/>
      <c r="DQ190" s="334"/>
      <c r="DR190" s="334"/>
      <c r="DS190" s="334"/>
      <c r="DT190" s="334"/>
      <c r="DU190" s="334"/>
      <c r="DV190" s="334"/>
      <c r="DW190" s="334"/>
      <c r="DX190" s="334"/>
      <c r="DY190" s="334"/>
      <c r="DZ190" s="334"/>
      <c r="EA190" s="334"/>
      <c r="EB190" s="334"/>
      <c r="EC190" s="334"/>
      <c r="ED190" s="334"/>
      <c r="EE190" s="334"/>
      <c r="EF190" s="334"/>
      <c r="EG190" s="334"/>
      <c r="EH190" s="334"/>
      <c r="EI190" s="334"/>
      <c r="EJ190" s="334"/>
      <c r="EK190" s="334"/>
      <c r="EL190" s="334"/>
      <c r="EM190" s="334"/>
      <c r="EN190" s="334"/>
      <c r="EO190" s="334"/>
      <c r="EP190" s="334"/>
      <c r="EQ190" s="334"/>
      <c r="ER190" s="334"/>
      <c r="ES190" s="334"/>
      <c r="ET190" s="334"/>
      <c r="EU190" s="334"/>
      <c r="EV190" s="334"/>
      <c r="EW190" s="334"/>
      <c r="EX190" s="334"/>
      <c r="EY190" s="334"/>
      <c r="EZ190" s="334"/>
      <c r="FA190" s="334"/>
      <c r="FB190" s="334"/>
      <c r="FC190" s="334"/>
      <c r="FD190" s="334"/>
      <c r="FE190" s="334"/>
      <c r="FF190" s="334"/>
      <c r="FG190" s="334"/>
      <c r="FH190" s="334"/>
      <c r="FI190" s="334"/>
      <c r="FJ190" s="334"/>
      <c r="FK190" s="334"/>
      <c r="FL190" s="334"/>
      <c r="FM190" s="334"/>
      <c r="FN190" s="334"/>
      <c r="FO190" s="334"/>
      <c r="FP190" s="334"/>
      <c r="FQ190" s="334"/>
      <c r="FR190" s="334"/>
      <c r="FS190" s="334"/>
      <c r="FT190" s="334"/>
      <c r="FU190" s="334"/>
      <c r="FV190" s="334"/>
      <c r="FW190" s="334"/>
      <c r="FX190" s="334"/>
      <c r="FY190" s="334"/>
      <c r="FZ190" s="334"/>
      <c r="GA190" s="334"/>
      <c r="GB190" s="334"/>
      <c r="GC190" s="334"/>
      <c r="GD190" s="334"/>
      <c r="GE190" s="334"/>
      <c r="GF190" s="334"/>
      <c r="GG190" s="334"/>
      <c r="GH190" s="334"/>
      <c r="GI190" s="334"/>
      <c r="GJ190" s="334"/>
      <c r="GK190" s="334"/>
      <c r="GL190" s="334"/>
      <c r="GM190" s="334"/>
      <c r="GN190" s="334"/>
      <c r="GO190" s="334"/>
      <c r="GP190" s="334"/>
      <c r="GQ190" s="334"/>
      <c r="GR190" s="334"/>
      <c r="GS190" s="334"/>
      <c r="GT190" s="334"/>
      <c r="GU190" s="334"/>
      <c r="GV190" s="334"/>
      <c r="GW190" s="334"/>
      <c r="GX190" s="334"/>
      <c r="GY190" s="334"/>
      <c r="GZ190" s="334"/>
      <c r="HA190" s="334"/>
      <c r="HB190" s="334"/>
      <c r="HC190" s="334"/>
      <c r="HD190" s="334"/>
      <c r="HE190" s="334"/>
      <c r="HF190" s="334"/>
      <c r="HG190" s="334"/>
      <c r="HH190" s="334"/>
      <c r="HI190" s="334"/>
      <c r="HJ190" s="334"/>
      <c r="HK190" s="334"/>
      <c r="HL190" s="334"/>
      <c r="HM190" s="334"/>
      <c r="HN190" s="334"/>
      <c r="HO190" s="334"/>
      <c r="HP190" s="334"/>
      <c r="HQ190" s="334"/>
      <c r="HR190" s="334"/>
      <c r="HS190" s="334"/>
      <c r="HT190" s="334"/>
      <c r="HU190" s="334"/>
      <c r="HV190" s="334"/>
      <c r="HW190" s="334"/>
      <c r="HX190" s="334"/>
      <c r="HY190" s="334"/>
      <c r="HZ190" s="334"/>
      <c r="IA190" s="334"/>
      <c r="IB190" s="334"/>
      <c r="IC190" s="334"/>
      <c r="ID190" s="334"/>
      <c r="IE190" s="334"/>
      <c r="IF190" s="334"/>
      <c r="IG190" s="334"/>
      <c r="IH190" s="334"/>
      <c r="II190" s="334"/>
      <c r="IJ190" s="334"/>
      <c r="IK190" s="334"/>
      <c r="IL190" s="334"/>
      <c r="IM190" s="334"/>
      <c r="IN190" s="334"/>
      <c r="IO190" s="334"/>
      <c r="IP190" s="334"/>
      <c r="IQ190" s="334"/>
      <c r="IR190" s="334"/>
      <c r="IS190" s="334"/>
      <c r="IT190" s="334"/>
      <c r="IU190" s="334"/>
      <c r="IV190" s="334"/>
      <c r="IW190" s="334"/>
      <c r="IX190" s="334"/>
      <c r="IY190" s="334"/>
      <c r="IZ190" s="334"/>
      <c r="JA190" s="334"/>
      <c r="JB190" s="334"/>
      <c r="JC190" s="334"/>
      <c r="JD190" s="334"/>
    </row>
    <row r="191" spans="2:264" x14ac:dyDescent="0.2">
      <c r="B191" s="334"/>
      <c r="C191" s="334"/>
      <c r="D191" s="334"/>
      <c r="E191" s="334"/>
      <c r="F191" s="334"/>
      <c r="G191" s="334"/>
      <c r="H191" s="334"/>
      <c r="I191" s="334"/>
      <c r="J191" s="334"/>
      <c r="K191" s="334"/>
      <c r="L191" s="334"/>
      <c r="M191" s="334"/>
      <c r="N191" s="334"/>
      <c r="O191" s="334"/>
      <c r="P191" s="334"/>
      <c r="Q191" s="334"/>
      <c r="R191" s="334"/>
      <c r="S191" s="334"/>
      <c r="T191" s="334"/>
      <c r="U191" s="334"/>
      <c r="V191" s="334"/>
      <c r="W191" s="334"/>
      <c r="X191" s="334"/>
      <c r="Y191" s="334"/>
      <c r="Z191" s="334"/>
      <c r="AA191" s="334"/>
      <c r="AB191" s="334"/>
      <c r="AC191" s="334"/>
      <c r="AD191" s="334"/>
      <c r="AE191" s="334"/>
      <c r="AF191" s="334"/>
      <c r="AG191" s="334"/>
      <c r="AH191" s="334"/>
      <c r="AI191" s="334"/>
      <c r="AJ191" s="334"/>
      <c r="AK191" s="334"/>
      <c r="AL191" s="334"/>
      <c r="AM191" s="334"/>
      <c r="AN191" s="334"/>
      <c r="AO191" s="334"/>
      <c r="AP191" s="334"/>
      <c r="AQ191" s="334"/>
      <c r="AR191" s="334"/>
      <c r="AS191" s="334"/>
      <c r="AT191" s="334"/>
      <c r="AU191" s="334"/>
      <c r="AV191" s="334"/>
      <c r="AW191" s="334"/>
      <c r="AX191" s="334"/>
      <c r="AY191" s="334"/>
      <c r="AZ191" s="334"/>
      <c r="BA191" s="334"/>
      <c r="BB191" s="334"/>
      <c r="BC191" s="334"/>
      <c r="BD191" s="334"/>
      <c r="BE191" s="334"/>
      <c r="BF191" s="334"/>
      <c r="BG191" s="334"/>
      <c r="BH191" s="334"/>
      <c r="BI191" s="334"/>
      <c r="BJ191" s="334"/>
      <c r="BK191" s="334"/>
      <c r="BL191" s="334"/>
      <c r="BM191" s="334"/>
      <c r="BN191" s="334"/>
      <c r="BO191" s="334"/>
      <c r="BP191" s="334"/>
      <c r="BQ191" s="334"/>
      <c r="BR191" s="334"/>
      <c r="BS191" s="334"/>
      <c r="BT191" s="334"/>
      <c r="BU191" s="334"/>
      <c r="BV191" s="334"/>
      <c r="BW191" s="334"/>
      <c r="BX191" s="334"/>
      <c r="BY191" s="334"/>
      <c r="BZ191" s="334"/>
      <c r="CA191" s="334"/>
      <c r="CB191" s="334"/>
      <c r="CC191" s="334"/>
      <c r="CD191" s="334"/>
      <c r="CE191" s="334"/>
      <c r="CF191" s="334"/>
      <c r="CG191" s="334"/>
      <c r="CH191" s="334"/>
      <c r="CI191" s="334"/>
      <c r="CJ191" s="334"/>
      <c r="CK191" s="334"/>
      <c r="CL191" s="334"/>
      <c r="CM191" s="334"/>
      <c r="CN191" s="334"/>
      <c r="CO191" s="334"/>
      <c r="CP191" s="334"/>
      <c r="CQ191" s="334"/>
      <c r="CR191" s="334"/>
      <c r="CS191" s="334"/>
      <c r="CT191" s="334"/>
      <c r="CU191" s="334"/>
      <c r="CV191" s="334"/>
      <c r="CW191" s="334"/>
      <c r="CX191" s="334"/>
      <c r="CY191" s="334"/>
      <c r="CZ191" s="334"/>
      <c r="DA191" s="334"/>
      <c r="DB191" s="334"/>
      <c r="DC191" s="334"/>
      <c r="DD191" s="334"/>
      <c r="DE191" s="334"/>
      <c r="DF191" s="334"/>
      <c r="DG191" s="334"/>
      <c r="DH191" s="334"/>
      <c r="DI191" s="334"/>
      <c r="DJ191" s="334"/>
      <c r="DK191" s="334"/>
      <c r="DL191" s="334"/>
      <c r="DM191" s="334"/>
      <c r="DN191" s="334"/>
      <c r="DO191" s="334"/>
      <c r="DP191" s="334"/>
      <c r="DQ191" s="334"/>
      <c r="DR191" s="334"/>
      <c r="DS191" s="334"/>
      <c r="DT191" s="334"/>
      <c r="DU191" s="334"/>
      <c r="DV191" s="334"/>
      <c r="DW191" s="334"/>
      <c r="DX191" s="334"/>
      <c r="DY191" s="334"/>
      <c r="DZ191" s="334"/>
      <c r="EA191" s="334"/>
      <c r="EB191" s="334"/>
      <c r="EC191" s="334"/>
      <c r="ED191" s="334"/>
      <c r="EE191" s="334"/>
      <c r="EF191" s="334"/>
      <c r="EG191" s="334"/>
      <c r="EH191" s="334"/>
      <c r="EI191" s="334"/>
      <c r="EJ191" s="334"/>
      <c r="EK191" s="334"/>
      <c r="EL191" s="334"/>
      <c r="EM191" s="334"/>
      <c r="EN191" s="334"/>
      <c r="EO191" s="334"/>
      <c r="EP191" s="334"/>
      <c r="EQ191" s="334"/>
      <c r="ER191" s="334"/>
      <c r="ES191" s="334"/>
      <c r="ET191" s="334"/>
      <c r="EU191" s="334"/>
      <c r="EV191" s="334"/>
      <c r="EW191" s="334"/>
      <c r="EX191" s="334"/>
      <c r="EY191" s="334"/>
      <c r="EZ191" s="334"/>
      <c r="FA191" s="334"/>
      <c r="FB191" s="334"/>
      <c r="FC191" s="334"/>
      <c r="FD191" s="334"/>
      <c r="FE191" s="334"/>
      <c r="FF191" s="334"/>
      <c r="FG191" s="334"/>
      <c r="FH191" s="334"/>
      <c r="FI191" s="334"/>
      <c r="FJ191" s="334"/>
      <c r="FK191" s="334"/>
      <c r="FL191" s="334"/>
      <c r="FM191" s="334"/>
      <c r="FN191" s="334"/>
      <c r="FO191" s="334"/>
      <c r="FP191" s="334"/>
      <c r="FQ191" s="334"/>
      <c r="FR191" s="334"/>
      <c r="FS191" s="334"/>
      <c r="FT191" s="334"/>
      <c r="FU191" s="334"/>
      <c r="FV191" s="334"/>
      <c r="FW191" s="334"/>
      <c r="FX191" s="334"/>
      <c r="FY191" s="334"/>
      <c r="FZ191" s="334"/>
      <c r="GA191" s="334"/>
      <c r="GB191" s="334"/>
      <c r="GC191" s="334"/>
      <c r="GD191" s="334"/>
      <c r="GE191" s="334"/>
      <c r="GF191" s="334"/>
      <c r="GG191" s="334"/>
      <c r="GH191" s="334"/>
      <c r="GI191" s="334"/>
      <c r="GJ191" s="334"/>
      <c r="GK191" s="334"/>
      <c r="GL191" s="334"/>
      <c r="GM191" s="334"/>
      <c r="GN191" s="334"/>
      <c r="GO191" s="334"/>
      <c r="GP191" s="334"/>
      <c r="GQ191" s="334"/>
      <c r="GR191" s="334"/>
      <c r="GS191" s="334"/>
      <c r="GT191" s="334"/>
      <c r="GU191" s="334"/>
      <c r="GV191" s="334"/>
      <c r="GW191" s="334"/>
      <c r="GX191" s="334"/>
      <c r="GY191" s="334"/>
      <c r="GZ191" s="334"/>
      <c r="HA191" s="334"/>
      <c r="HB191" s="334"/>
      <c r="HC191" s="334"/>
      <c r="HD191" s="334"/>
      <c r="HE191" s="334"/>
      <c r="HF191" s="334"/>
      <c r="HG191" s="334"/>
      <c r="HH191" s="334"/>
      <c r="HI191" s="334"/>
      <c r="HJ191" s="334"/>
      <c r="HK191" s="334"/>
      <c r="HL191" s="334"/>
      <c r="HM191" s="334"/>
      <c r="HN191" s="334"/>
      <c r="HO191" s="334"/>
      <c r="HP191" s="334"/>
      <c r="HQ191" s="334"/>
      <c r="HR191" s="334"/>
      <c r="HS191" s="334"/>
      <c r="HT191" s="334"/>
      <c r="HU191" s="334"/>
      <c r="HV191" s="334"/>
      <c r="HW191" s="334"/>
      <c r="HX191" s="334"/>
      <c r="HY191" s="334"/>
      <c r="HZ191" s="334"/>
      <c r="IA191" s="334"/>
      <c r="IB191" s="334"/>
      <c r="IC191" s="334"/>
      <c r="ID191" s="334"/>
      <c r="IE191" s="334"/>
      <c r="IF191" s="334"/>
      <c r="IG191" s="334"/>
      <c r="IH191" s="334"/>
      <c r="II191" s="334"/>
      <c r="IJ191" s="334"/>
      <c r="IK191" s="334"/>
      <c r="IL191" s="334"/>
      <c r="IM191" s="334"/>
      <c r="IN191" s="334"/>
      <c r="IO191" s="334"/>
      <c r="IP191" s="334"/>
      <c r="IQ191" s="334"/>
      <c r="IR191" s="334"/>
      <c r="IS191" s="334"/>
      <c r="IT191" s="334"/>
      <c r="IU191" s="334"/>
      <c r="IV191" s="334"/>
      <c r="IW191" s="334"/>
      <c r="IX191" s="334"/>
      <c r="IY191" s="334"/>
      <c r="IZ191" s="334"/>
      <c r="JA191" s="334"/>
      <c r="JB191" s="334"/>
      <c r="JC191" s="334"/>
      <c r="JD191" s="334"/>
    </row>
    <row r="192" spans="2:264" x14ac:dyDescent="0.2">
      <c r="B192" s="334"/>
      <c r="C192" s="334"/>
      <c r="D192" s="334"/>
      <c r="E192" s="334"/>
      <c r="F192" s="334"/>
      <c r="G192" s="334"/>
      <c r="H192" s="334"/>
      <c r="I192" s="334"/>
      <c r="J192" s="334"/>
      <c r="K192" s="334"/>
      <c r="L192" s="334"/>
      <c r="M192" s="334"/>
      <c r="N192" s="334"/>
      <c r="O192" s="334"/>
      <c r="P192" s="334"/>
      <c r="Q192" s="334"/>
      <c r="R192" s="334"/>
      <c r="S192" s="334"/>
      <c r="T192" s="334"/>
      <c r="U192" s="334"/>
      <c r="V192" s="334"/>
      <c r="W192" s="334"/>
      <c r="X192" s="334"/>
      <c r="Y192" s="334"/>
      <c r="Z192" s="334"/>
      <c r="AA192" s="334"/>
      <c r="AB192" s="334"/>
      <c r="AC192" s="334"/>
      <c r="AD192" s="334"/>
      <c r="AE192" s="334"/>
      <c r="AF192" s="334"/>
      <c r="AG192" s="334"/>
      <c r="AH192" s="334"/>
      <c r="AI192" s="334"/>
      <c r="AJ192" s="334"/>
      <c r="AK192" s="334"/>
      <c r="AL192" s="334"/>
      <c r="AM192" s="334"/>
      <c r="AN192" s="334"/>
      <c r="AO192" s="334"/>
      <c r="AP192" s="334"/>
      <c r="AQ192" s="334"/>
      <c r="AR192" s="334"/>
      <c r="AS192" s="334"/>
      <c r="AT192" s="334"/>
      <c r="AU192" s="334"/>
      <c r="AV192" s="334"/>
      <c r="AW192" s="334"/>
      <c r="AX192" s="334"/>
      <c r="AY192" s="334"/>
      <c r="AZ192" s="334"/>
      <c r="BA192" s="334"/>
      <c r="BB192" s="334"/>
      <c r="BC192" s="334"/>
      <c r="BD192" s="334"/>
      <c r="BE192" s="334"/>
      <c r="BF192" s="334"/>
      <c r="BG192" s="334"/>
      <c r="BH192" s="334"/>
      <c r="BI192" s="334"/>
      <c r="BJ192" s="334"/>
      <c r="BK192" s="334"/>
      <c r="BL192" s="334"/>
      <c r="BM192" s="334"/>
      <c r="BN192" s="334"/>
      <c r="BO192" s="334"/>
      <c r="BP192" s="334"/>
      <c r="BQ192" s="334"/>
      <c r="BR192" s="334"/>
      <c r="BS192" s="334"/>
      <c r="BT192" s="334"/>
      <c r="BU192" s="334"/>
      <c r="BV192" s="334"/>
      <c r="BW192" s="334"/>
      <c r="BX192" s="334"/>
      <c r="BY192" s="334"/>
      <c r="BZ192" s="334"/>
      <c r="CA192" s="334"/>
      <c r="CB192" s="334"/>
      <c r="CC192" s="334"/>
      <c r="CD192" s="334"/>
      <c r="CE192" s="334"/>
      <c r="CF192" s="334"/>
      <c r="CG192" s="334"/>
      <c r="CH192" s="334"/>
      <c r="CI192" s="334"/>
      <c r="CJ192" s="334"/>
      <c r="CK192" s="334"/>
      <c r="CL192" s="334"/>
      <c r="CM192" s="334"/>
      <c r="CN192" s="334"/>
      <c r="CO192" s="334"/>
      <c r="CP192" s="334"/>
      <c r="CQ192" s="334"/>
      <c r="CR192" s="334"/>
      <c r="CS192" s="334"/>
      <c r="CT192" s="334"/>
      <c r="CU192" s="334"/>
      <c r="CV192" s="334"/>
      <c r="CW192" s="334"/>
      <c r="CX192" s="334"/>
      <c r="CY192" s="334"/>
      <c r="CZ192" s="334"/>
      <c r="DA192" s="334"/>
      <c r="DB192" s="334"/>
      <c r="DC192" s="334"/>
      <c r="DD192" s="334"/>
      <c r="DE192" s="334"/>
      <c r="DF192" s="334"/>
      <c r="DG192" s="334"/>
      <c r="DH192" s="334"/>
      <c r="DI192" s="334"/>
      <c r="DJ192" s="334"/>
      <c r="DK192" s="334"/>
      <c r="DL192" s="334"/>
      <c r="DM192" s="334"/>
      <c r="DN192" s="334"/>
      <c r="DO192" s="334"/>
      <c r="DP192" s="334"/>
      <c r="DQ192" s="334"/>
      <c r="DR192" s="334"/>
      <c r="DS192" s="334"/>
      <c r="DT192" s="334"/>
      <c r="DU192" s="334"/>
      <c r="DV192" s="334"/>
      <c r="DW192" s="334"/>
      <c r="DX192" s="334"/>
      <c r="DY192" s="334"/>
      <c r="DZ192" s="334"/>
      <c r="EA192" s="334"/>
      <c r="EB192" s="334"/>
      <c r="EC192" s="334"/>
      <c r="ED192" s="334"/>
      <c r="EE192" s="334"/>
      <c r="EF192" s="334"/>
      <c r="EG192" s="334"/>
      <c r="EH192" s="334"/>
      <c r="EI192" s="334"/>
      <c r="EJ192" s="334"/>
      <c r="EK192" s="334"/>
      <c r="EL192" s="334"/>
      <c r="EM192" s="334"/>
      <c r="EN192" s="334"/>
      <c r="EO192" s="334"/>
      <c r="EP192" s="334"/>
      <c r="EQ192" s="334"/>
      <c r="ER192" s="334"/>
      <c r="ES192" s="334"/>
      <c r="ET192" s="334"/>
      <c r="EU192" s="334"/>
      <c r="EV192" s="334"/>
      <c r="EW192" s="334"/>
      <c r="EX192" s="334"/>
      <c r="EY192" s="334"/>
      <c r="EZ192" s="334"/>
      <c r="FA192" s="334"/>
      <c r="FB192" s="334"/>
      <c r="FC192" s="334"/>
      <c r="FD192" s="334"/>
      <c r="FE192" s="334"/>
      <c r="FF192" s="334"/>
      <c r="FG192" s="334"/>
      <c r="FH192" s="334"/>
      <c r="FI192" s="334"/>
      <c r="FJ192" s="334"/>
      <c r="FK192" s="334"/>
      <c r="FL192" s="334"/>
      <c r="FM192" s="334"/>
      <c r="FN192" s="334"/>
      <c r="FO192" s="334"/>
      <c r="FP192" s="334"/>
      <c r="FQ192" s="334"/>
      <c r="FR192" s="334"/>
      <c r="FS192" s="334"/>
      <c r="FT192" s="334"/>
      <c r="FU192" s="334"/>
      <c r="FV192" s="334"/>
      <c r="FW192" s="334"/>
      <c r="FX192" s="334"/>
      <c r="FY192" s="334"/>
      <c r="FZ192" s="334"/>
      <c r="GA192" s="334"/>
      <c r="GB192" s="334"/>
      <c r="GC192" s="334"/>
      <c r="GD192" s="334"/>
      <c r="GE192" s="334"/>
      <c r="GF192" s="334"/>
      <c r="GG192" s="334"/>
      <c r="GH192" s="334"/>
      <c r="GI192" s="334"/>
      <c r="GJ192" s="334"/>
      <c r="GK192" s="334"/>
      <c r="GL192" s="334"/>
      <c r="GM192" s="334"/>
      <c r="GN192" s="334"/>
      <c r="GO192" s="334"/>
      <c r="GP192" s="334"/>
      <c r="GQ192" s="334"/>
      <c r="GR192" s="334"/>
      <c r="GS192" s="334"/>
      <c r="GT192" s="334"/>
      <c r="GU192" s="334"/>
      <c r="GV192" s="334"/>
      <c r="GW192" s="334"/>
      <c r="GX192" s="334"/>
      <c r="GY192" s="334"/>
      <c r="GZ192" s="334"/>
      <c r="HA192" s="334"/>
      <c r="HB192" s="334"/>
      <c r="HC192" s="334"/>
      <c r="HD192" s="334"/>
      <c r="HE192" s="334"/>
      <c r="HF192" s="334"/>
      <c r="HG192" s="334"/>
      <c r="HH192" s="334"/>
      <c r="HI192" s="334"/>
      <c r="HJ192" s="334"/>
      <c r="HK192" s="334"/>
      <c r="HL192" s="334"/>
      <c r="HM192" s="334"/>
      <c r="HN192" s="334"/>
      <c r="HO192" s="334"/>
      <c r="HP192" s="334"/>
      <c r="HQ192" s="334"/>
      <c r="HR192" s="334"/>
      <c r="HS192" s="334"/>
      <c r="HT192" s="334"/>
      <c r="HU192" s="334"/>
      <c r="HV192" s="334"/>
      <c r="HW192" s="334"/>
      <c r="HX192" s="334"/>
      <c r="HY192" s="334"/>
      <c r="HZ192" s="334"/>
      <c r="IA192" s="334"/>
      <c r="IB192" s="334"/>
      <c r="IC192" s="334"/>
      <c r="ID192" s="334"/>
      <c r="IE192" s="334"/>
      <c r="IF192" s="334"/>
      <c r="IG192" s="334"/>
      <c r="IH192" s="334"/>
      <c r="II192" s="334"/>
      <c r="IJ192" s="334"/>
      <c r="IK192" s="334"/>
      <c r="IL192" s="334"/>
      <c r="IM192" s="334"/>
      <c r="IN192" s="334"/>
      <c r="IO192" s="334"/>
      <c r="IP192" s="334"/>
      <c r="IQ192" s="334"/>
      <c r="IR192" s="334"/>
      <c r="IS192" s="334"/>
      <c r="IT192" s="334"/>
      <c r="IU192" s="334"/>
      <c r="IV192" s="334"/>
      <c r="IW192" s="334"/>
      <c r="IX192" s="334"/>
      <c r="IY192" s="334"/>
      <c r="IZ192" s="334"/>
      <c r="JA192" s="334"/>
      <c r="JB192" s="334"/>
      <c r="JC192" s="334"/>
      <c r="JD192" s="334"/>
    </row>
    <row r="193" spans="2:264" x14ac:dyDescent="0.2">
      <c r="B193" s="334"/>
      <c r="C193" s="334"/>
      <c r="D193" s="334"/>
      <c r="E193" s="334"/>
      <c r="F193" s="334"/>
      <c r="G193" s="334"/>
      <c r="H193" s="334"/>
      <c r="I193" s="334"/>
      <c r="J193" s="334"/>
      <c r="K193" s="334"/>
      <c r="L193" s="334"/>
      <c r="M193" s="334"/>
      <c r="N193" s="334"/>
      <c r="O193" s="334"/>
      <c r="P193" s="334"/>
      <c r="Q193" s="334"/>
      <c r="R193" s="334"/>
      <c r="S193" s="334"/>
      <c r="T193" s="334"/>
      <c r="U193" s="334"/>
      <c r="V193" s="334"/>
      <c r="W193" s="334"/>
      <c r="X193" s="334"/>
      <c r="Y193" s="334"/>
      <c r="Z193" s="334"/>
      <c r="AA193" s="334"/>
      <c r="AB193" s="334"/>
      <c r="AC193" s="334"/>
      <c r="AD193" s="334"/>
      <c r="AE193" s="334"/>
      <c r="AF193" s="334"/>
      <c r="AG193" s="334"/>
      <c r="AH193" s="334"/>
      <c r="AI193" s="334"/>
      <c r="AJ193" s="334"/>
      <c r="AK193" s="334"/>
      <c r="AL193" s="334"/>
      <c r="AM193" s="334"/>
      <c r="AN193" s="334"/>
      <c r="AO193" s="334"/>
      <c r="AP193" s="334"/>
      <c r="AQ193" s="334"/>
      <c r="AR193" s="334"/>
      <c r="AS193" s="334"/>
      <c r="AT193" s="334"/>
      <c r="AU193" s="334"/>
      <c r="AV193" s="334"/>
      <c r="AW193" s="334"/>
      <c r="AX193" s="334"/>
      <c r="AY193" s="334"/>
      <c r="AZ193" s="334"/>
      <c r="BA193" s="334"/>
      <c r="BB193" s="334"/>
      <c r="BC193" s="334"/>
      <c r="BD193" s="334"/>
      <c r="BE193" s="334"/>
      <c r="BF193" s="334"/>
      <c r="BG193" s="334"/>
      <c r="BH193" s="334"/>
      <c r="BI193" s="334"/>
      <c r="BJ193" s="334"/>
      <c r="BK193" s="334"/>
      <c r="BL193" s="334"/>
      <c r="BM193" s="334"/>
      <c r="BN193" s="334"/>
      <c r="BO193" s="334"/>
      <c r="BP193" s="334"/>
      <c r="BQ193" s="334"/>
      <c r="BR193" s="334"/>
      <c r="BS193" s="334"/>
      <c r="BT193" s="334"/>
      <c r="BU193" s="334"/>
      <c r="BV193" s="334"/>
      <c r="BW193" s="334"/>
      <c r="BX193" s="334"/>
      <c r="BY193" s="334"/>
      <c r="BZ193" s="334"/>
      <c r="CA193" s="334"/>
      <c r="CB193" s="334"/>
      <c r="CC193" s="334"/>
      <c r="CD193" s="334"/>
      <c r="CE193" s="334"/>
      <c r="CF193" s="334"/>
      <c r="CG193" s="334"/>
      <c r="CH193" s="334"/>
      <c r="CI193" s="334"/>
      <c r="CJ193" s="334"/>
      <c r="CK193" s="334"/>
      <c r="CL193" s="334"/>
      <c r="CM193" s="334"/>
      <c r="CN193" s="334"/>
      <c r="CO193" s="334"/>
      <c r="CP193" s="334"/>
      <c r="CQ193" s="334"/>
      <c r="CR193" s="334"/>
      <c r="CS193" s="334"/>
      <c r="CT193" s="334"/>
      <c r="CU193" s="334"/>
      <c r="CV193" s="334"/>
      <c r="CW193" s="334"/>
      <c r="CX193" s="334"/>
      <c r="CY193" s="334"/>
      <c r="CZ193" s="334"/>
      <c r="DA193" s="334"/>
      <c r="DB193" s="334"/>
      <c r="DC193" s="334"/>
      <c r="DD193" s="334"/>
      <c r="DE193" s="334"/>
      <c r="DF193" s="334"/>
      <c r="DG193" s="334"/>
      <c r="DH193" s="334"/>
      <c r="DI193" s="334"/>
      <c r="DJ193" s="334"/>
      <c r="DK193" s="334"/>
      <c r="DL193" s="334"/>
      <c r="DM193" s="334"/>
      <c r="DN193" s="334"/>
      <c r="DO193" s="334"/>
      <c r="DP193" s="334"/>
      <c r="DQ193" s="334"/>
      <c r="DR193" s="334"/>
      <c r="DS193" s="334"/>
      <c r="DT193" s="334"/>
      <c r="DU193" s="334"/>
      <c r="DV193" s="334"/>
      <c r="DW193" s="334"/>
      <c r="DX193" s="334"/>
      <c r="DY193" s="334"/>
      <c r="DZ193" s="334"/>
      <c r="EA193" s="334"/>
      <c r="EB193" s="334"/>
      <c r="EC193" s="334"/>
      <c r="ED193" s="334"/>
      <c r="EE193" s="334"/>
      <c r="EF193" s="334"/>
      <c r="EG193" s="334"/>
      <c r="EH193" s="334"/>
      <c r="EI193" s="334"/>
      <c r="EJ193" s="334"/>
      <c r="EK193" s="334"/>
      <c r="EL193" s="334"/>
      <c r="EM193" s="334"/>
      <c r="EN193" s="334"/>
      <c r="EO193" s="334"/>
      <c r="EP193" s="334"/>
      <c r="EQ193" s="334"/>
      <c r="ER193" s="334"/>
      <c r="ES193" s="334"/>
      <c r="ET193" s="334"/>
      <c r="EU193" s="334"/>
      <c r="EV193" s="334"/>
      <c r="EW193" s="334"/>
      <c r="EX193" s="334"/>
      <c r="EY193" s="334"/>
      <c r="EZ193" s="334"/>
      <c r="FA193" s="334"/>
      <c r="FB193" s="334"/>
      <c r="FC193" s="334"/>
      <c r="FD193" s="334"/>
      <c r="FE193" s="334"/>
      <c r="FF193" s="334"/>
      <c r="FG193" s="334"/>
      <c r="FH193" s="334"/>
      <c r="FI193" s="334"/>
      <c r="FJ193" s="334"/>
      <c r="FK193" s="334"/>
      <c r="FL193" s="334"/>
      <c r="FM193" s="334"/>
      <c r="FN193" s="334"/>
      <c r="FO193" s="334"/>
      <c r="FP193" s="334"/>
      <c r="FQ193" s="334"/>
      <c r="FR193" s="334"/>
      <c r="FS193" s="334"/>
      <c r="FT193" s="334"/>
      <c r="FU193" s="334"/>
      <c r="FV193" s="334"/>
      <c r="FW193" s="334"/>
      <c r="FX193" s="334"/>
      <c r="FY193" s="334"/>
      <c r="FZ193" s="334"/>
      <c r="GA193" s="334"/>
      <c r="GB193" s="334"/>
      <c r="GC193" s="334"/>
      <c r="GD193" s="334"/>
      <c r="GE193" s="334"/>
      <c r="GF193" s="334"/>
      <c r="GG193" s="334"/>
      <c r="GH193" s="334"/>
      <c r="GI193" s="334"/>
      <c r="GJ193" s="334"/>
      <c r="GK193" s="334"/>
      <c r="GL193" s="334"/>
      <c r="GM193" s="334"/>
      <c r="GN193" s="334"/>
      <c r="GO193" s="334"/>
      <c r="GP193" s="334"/>
      <c r="GQ193" s="334"/>
      <c r="GR193" s="334"/>
      <c r="GS193" s="334"/>
      <c r="GT193" s="334"/>
      <c r="GU193" s="334"/>
      <c r="GV193" s="334"/>
      <c r="GW193" s="334"/>
      <c r="GX193" s="334"/>
      <c r="GY193" s="334"/>
      <c r="GZ193" s="334"/>
      <c r="HA193" s="334"/>
      <c r="HB193" s="334"/>
      <c r="HC193" s="334"/>
      <c r="HD193" s="334"/>
      <c r="HE193" s="334"/>
      <c r="HF193" s="334"/>
      <c r="HG193" s="334"/>
      <c r="HH193" s="334"/>
      <c r="HI193" s="334"/>
      <c r="HJ193" s="334"/>
      <c r="HK193" s="334"/>
      <c r="HL193" s="334"/>
      <c r="HM193" s="334"/>
      <c r="HN193" s="334"/>
      <c r="HO193" s="334"/>
      <c r="HP193" s="334"/>
      <c r="HQ193" s="334"/>
      <c r="HR193" s="334"/>
      <c r="HS193" s="334"/>
      <c r="HT193" s="334"/>
      <c r="HU193" s="334"/>
      <c r="HV193" s="334"/>
      <c r="HW193" s="334"/>
      <c r="HX193" s="334"/>
      <c r="HY193" s="334"/>
      <c r="HZ193" s="334"/>
      <c r="IA193" s="334"/>
      <c r="IB193" s="334"/>
      <c r="IC193" s="334"/>
      <c r="ID193" s="334"/>
      <c r="IE193" s="334"/>
      <c r="IF193" s="334"/>
      <c r="IG193" s="334"/>
      <c r="IH193" s="334"/>
      <c r="II193" s="334"/>
      <c r="IJ193" s="334"/>
      <c r="IK193" s="334"/>
      <c r="IL193" s="334"/>
      <c r="IM193" s="334"/>
      <c r="IN193" s="334"/>
      <c r="IO193" s="334"/>
      <c r="IP193" s="334"/>
      <c r="IQ193" s="334"/>
      <c r="IR193" s="334"/>
      <c r="IS193" s="334"/>
      <c r="IT193" s="334"/>
      <c r="IU193" s="334"/>
      <c r="IV193" s="334"/>
      <c r="IW193" s="334"/>
      <c r="IX193" s="334"/>
      <c r="IY193" s="334"/>
      <c r="IZ193" s="334"/>
      <c r="JA193" s="334"/>
      <c r="JB193" s="334"/>
      <c r="JC193" s="334"/>
      <c r="JD193" s="334"/>
    </row>
    <row r="194" spans="2:264" x14ac:dyDescent="0.2">
      <c r="B194" s="334"/>
      <c r="C194" s="334"/>
      <c r="D194" s="334"/>
      <c r="E194" s="334"/>
      <c r="F194" s="334"/>
      <c r="G194" s="334"/>
      <c r="H194" s="334"/>
      <c r="I194" s="334"/>
      <c r="J194" s="334"/>
      <c r="K194" s="334"/>
      <c r="L194" s="334"/>
      <c r="M194" s="334"/>
      <c r="N194" s="334"/>
      <c r="O194" s="334"/>
      <c r="P194" s="334"/>
      <c r="Q194" s="334"/>
      <c r="R194" s="334"/>
      <c r="S194" s="334"/>
      <c r="T194" s="334"/>
      <c r="U194" s="334"/>
      <c r="V194" s="334"/>
      <c r="W194" s="334"/>
      <c r="X194" s="334"/>
      <c r="Y194" s="334"/>
      <c r="Z194" s="334"/>
      <c r="AA194" s="334"/>
      <c r="AB194" s="334"/>
      <c r="AC194" s="334"/>
      <c r="AD194" s="334"/>
      <c r="AE194" s="334"/>
      <c r="AF194" s="334"/>
      <c r="AG194" s="334"/>
      <c r="AH194" s="334"/>
      <c r="AI194" s="334"/>
      <c r="AJ194" s="334"/>
      <c r="AK194" s="334"/>
      <c r="AL194" s="334"/>
      <c r="AM194" s="334"/>
      <c r="AN194" s="334"/>
      <c r="AO194" s="334"/>
      <c r="AP194" s="334"/>
      <c r="AQ194" s="334"/>
      <c r="AR194" s="334"/>
      <c r="AS194" s="334"/>
      <c r="AT194" s="334"/>
      <c r="AU194" s="334"/>
      <c r="AV194" s="334"/>
      <c r="AW194" s="334"/>
      <c r="AX194" s="334"/>
      <c r="AY194" s="334"/>
      <c r="AZ194" s="334"/>
      <c r="BA194" s="334"/>
      <c r="BB194" s="334"/>
      <c r="BC194" s="334"/>
      <c r="BD194" s="334"/>
      <c r="BE194" s="334"/>
      <c r="BF194" s="334"/>
      <c r="BG194" s="334"/>
      <c r="BH194" s="334"/>
      <c r="BI194" s="334"/>
      <c r="BJ194" s="334"/>
      <c r="BK194" s="334"/>
      <c r="BL194" s="334"/>
      <c r="BM194" s="334"/>
      <c r="BN194" s="334"/>
      <c r="BO194" s="334"/>
      <c r="BP194" s="334"/>
      <c r="BQ194" s="334"/>
      <c r="BR194" s="334"/>
      <c r="BS194" s="334"/>
      <c r="BT194" s="334"/>
      <c r="BU194" s="334"/>
      <c r="BV194" s="334"/>
      <c r="BW194" s="334"/>
      <c r="BX194" s="334"/>
      <c r="BY194" s="334"/>
      <c r="BZ194" s="334"/>
      <c r="CA194" s="334"/>
      <c r="CB194" s="334"/>
      <c r="CC194" s="334"/>
      <c r="CD194" s="334"/>
      <c r="CE194" s="334"/>
      <c r="CF194" s="334"/>
      <c r="CG194" s="334"/>
      <c r="CH194" s="334"/>
      <c r="CI194" s="334"/>
      <c r="CJ194" s="334"/>
      <c r="CK194" s="334"/>
      <c r="CL194" s="334"/>
      <c r="CM194" s="334"/>
      <c r="CN194" s="334"/>
      <c r="CO194" s="334"/>
      <c r="CP194" s="334"/>
      <c r="CQ194" s="334"/>
      <c r="CR194" s="334"/>
      <c r="CS194" s="334"/>
      <c r="CT194" s="334"/>
      <c r="CU194" s="334"/>
      <c r="CV194" s="334"/>
      <c r="CW194" s="334"/>
      <c r="CX194" s="334"/>
      <c r="CY194" s="334"/>
      <c r="CZ194" s="334"/>
      <c r="DA194" s="334"/>
      <c r="DB194" s="334"/>
      <c r="DC194" s="334"/>
      <c r="DD194" s="334"/>
      <c r="DE194" s="334"/>
      <c r="DF194" s="334"/>
      <c r="DG194" s="334"/>
      <c r="DH194" s="334"/>
      <c r="DI194" s="334"/>
      <c r="DJ194" s="334"/>
      <c r="DK194" s="334"/>
      <c r="DL194" s="334"/>
      <c r="DM194" s="334"/>
      <c r="DN194" s="334"/>
      <c r="DO194" s="334"/>
      <c r="DP194" s="334"/>
      <c r="DQ194" s="334"/>
      <c r="DR194" s="334"/>
      <c r="DS194" s="334"/>
      <c r="DT194" s="334"/>
      <c r="DU194" s="334"/>
      <c r="DV194" s="334"/>
      <c r="DW194" s="334"/>
      <c r="DX194" s="334"/>
      <c r="DY194" s="334"/>
      <c r="DZ194" s="334"/>
      <c r="EA194" s="334"/>
      <c r="EB194" s="334"/>
      <c r="EC194" s="334"/>
      <c r="ED194" s="334"/>
      <c r="EE194" s="334"/>
      <c r="EF194" s="334"/>
      <c r="EG194" s="334"/>
      <c r="EH194" s="334"/>
      <c r="EI194" s="334"/>
      <c r="EJ194" s="334"/>
      <c r="EK194" s="334"/>
      <c r="EL194" s="334"/>
      <c r="EM194" s="334"/>
      <c r="EN194" s="334"/>
      <c r="EO194" s="334"/>
      <c r="EP194" s="334"/>
      <c r="EQ194" s="334"/>
      <c r="ER194" s="334"/>
      <c r="ES194" s="334"/>
      <c r="ET194" s="334"/>
      <c r="EU194" s="334"/>
      <c r="EV194" s="334"/>
      <c r="EW194" s="334"/>
      <c r="EX194" s="334"/>
      <c r="EY194" s="334"/>
      <c r="EZ194" s="334"/>
      <c r="FA194" s="334"/>
      <c r="FB194" s="334"/>
      <c r="FC194" s="334"/>
      <c r="FD194" s="334"/>
      <c r="FE194" s="334"/>
      <c r="FF194" s="334"/>
      <c r="FG194" s="334"/>
      <c r="FH194" s="334"/>
      <c r="FI194" s="334"/>
      <c r="FJ194" s="334"/>
      <c r="FK194" s="334"/>
      <c r="FL194" s="334"/>
      <c r="FM194" s="334"/>
      <c r="FN194" s="334"/>
      <c r="FO194" s="334"/>
      <c r="FP194" s="334"/>
      <c r="FQ194" s="334"/>
      <c r="FR194" s="334"/>
      <c r="FS194" s="334"/>
      <c r="FT194" s="334"/>
      <c r="FU194" s="334"/>
      <c r="FV194" s="334"/>
      <c r="FW194" s="334"/>
      <c r="FX194" s="334"/>
      <c r="FY194" s="334"/>
      <c r="FZ194" s="334"/>
      <c r="GA194" s="334"/>
      <c r="GB194" s="334"/>
      <c r="GC194" s="334"/>
      <c r="GD194" s="334"/>
      <c r="GE194" s="334"/>
      <c r="GF194" s="334"/>
      <c r="GG194" s="334"/>
      <c r="GH194" s="334"/>
      <c r="GI194" s="334"/>
      <c r="GJ194" s="334"/>
      <c r="GK194" s="334"/>
      <c r="GL194" s="334"/>
      <c r="GM194" s="334"/>
      <c r="GN194" s="334"/>
      <c r="GO194" s="334"/>
      <c r="GP194" s="334"/>
      <c r="GQ194" s="334"/>
      <c r="GR194" s="334"/>
      <c r="GS194" s="334"/>
      <c r="GT194" s="334"/>
      <c r="GU194" s="334"/>
      <c r="GV194" s="334"/>
      <c r="GW194" s="334"/>
      <c r="GX194" s="334"/>
      <c r="GY194" s="334"/>
      <c r="GZ194" s="334"/>
      <c r="HA194" s="334"/>
      <c r="HB194" s="334"/>
      <c r="HC194" s="334"/>
      <c r="HD194" s="334"/>
      <c r="HE194" s="334"/>
      <c r="HF194" s="334"/>
      <c r="HG194" s="334"/>
      <c r="HH194" s="334"/>
      <c r="HI194" s="334"/>
      <c r="HJ194" s="334"/>
      <c r="HK194" s="334"/>
      <c r="HL194" s="334"/>
      <c r="HM194" s="334"/>
      <c r="HN194" s="334"/>
      <c r="HO194" s="334"/>
      <c r="HP194" s="334"/>
      <c r="HQ194" s="334"/>
      <c r="HR194" s="334"/>
      <c r="HS194" s="334"/>
      <c r="HT194" s="334"/>
      <c r="HU194" s="334"/>
      <c r="HV194" s="334"/>
      <c r="HW194" s="334"/>
      <c r="HX194" s="334"/>
      <c r="HY194" s="334"/>
      <c r="HZ194" s="334"/>
      <c r="IA194" s="334"/>
      <c r="IB194" s="334"/>
      <c r="IC194" s="334"/>
      <c r="ID194" s="334"/>
      <c r="IE194" s="334"/>
      <c r="IF194" s="334"/>
      <c r="IG194" s="334"/>
      <c r="IH194" s="334"/>
      <c r="II194" s="334"/>
      <c r="IJ194" s="334"/>
      <c r="IK194" s="334"/>
      <c r="IL194" s="334"/>
      <c r="IM194" s="334"/>
      <c r="IN194" s="334"/>
      <c r="IO194" s="334"/>
      <c r="IP194" s="334"/>
      <c r="IQ194" s="334"/>
      <c r="IR194" s="334"/>
      <c r="IS194" s="334"/>
      <c r="IT194" s="334"/>
      <c r="IU194" s="334"/>
      <c r="IV194" s="334"/>
      <c r="IW194" s="334"/>
      <c r="IX194" s="334"/>
      <c r="IY194" s="334"/>
      <c r="IZ194" s="334"/>
      <c r="JA194" s="334"/>
      <c r="JB194" s="334"/>
      <c r="JC194" s="334"/>
      <c r="JD194" s="334"/>
    </row>
    <row r="195" spans="2:264" x14ac:dyDescent="0.2">
      <c r="B195" s="334"/>
      <c r="C195" s="334"/>
      <c r="D195" s="334"/>
      <c r="E195" s="334"/>
      <c r="F195" s="334"/>
      <c r="G195" s="334"/>
      <c r="H195" s="334"/>
      <c r="I195" s="334"/>
      <c r="J195" s="334"/>
      <c r="K195" s="334"/>
      <c r="L195" s="334"/>
      <c r="M195" s="334"/>
      <c r="N195" s="334"/>
      <c r="O195" s="334"/>
      <c r="P195" s="334"/>
      <c r="Q195" s="334"/>
      <c r="R195" s="334"/>
      <c r="S195" s="334"/>
      <c r="T195" s="334"/>
      <c r="U195" s="334"/>
      <c r="V195" s="334"/>
      <c r="W195" s="334"/>
      <c r="X195" s="334"/>
      <c r="Y195" s="334"/>
      <c r="Z195" s="334"/>
      <c r="AA195" s="334"/>
      <c r="AB195" s="334"/>
      <c r="AC195" s="334"/>
      <c r="AD195" s="334"/>
      <c r="AE195" s="334"/>
      <c r="AF195" s="334"/>
      <c r="AG195" s="334"/>
      <c r="AH195" s="334"/>
      <c r="AI195" s="334"/>
      <c r="AJ195" s="334"/>
      <c r="AK195" s="334"/>
      <c r="AL195" s="334"/>
      <c r="AM195" s="334"/>
      <c r="AN195" s="334"/>
      <c r="AO195" s="334"/>
      <c r="AP195" s="334"/>
      <c r="AQ195" s="334"/>
      <c r="AR195" s="334"/>
      <c r="AS195" s="334"/>
      <c r="AT195" s="334"/>
      <c r="AU195" s="334"/>
      <c r="AV195" s="334"/>
      <c r="AW195" s="334"/>
      <c r="AX195" s="334"/>
      <c r="AY195" s="334"/>
      <c r="AZ195" s="334"/>
      <c r="BA195" s="334"/>
      <c r="BB195" s="334"/>
      <c r="BC195" s="334"/>
      <c r="BD195" s="334"/>
      <c r="BE195" s="334"/>
      <c r="BF195" s="334"/>
      <c r="BG195" s="334"/>
      <c r="BH195" s="334"/>
      <c r="BI195" s="334"/>
      <c r="BJ195" s="334"/>
      <c r="BK195" s="334"/>
      <c r="BL195" s="334"/>
      <c r="BM195" s="334"/>
      <c r="BN195" s="334"/>
      <c r="BO195" s="334"/>
      <c r="BP195" s="334"/>
      <c r="BQ195" s="334"/>
      <c r="BR195" s="334"/>
      <c r="BS195" s="334"/>
      <c r="BT195" s="334"/>
      <c r="BU195" s="334"/>
      <c r="BV195" s="334"/>
      <c r="BW195" s="334"/>
      <c r="BX195" s="334"/>
      <c r="BY195" s="334"/>
      <c r="BZ195" s="334"/>
      <c r="CA195" s="334"/>
      <c r="CB195" s="334"/>
      <c r="CC195" s="334"/>
      <c r="CD195" s="334"/>
      <c r="CE195" s="334"/>
      <c r="CF195" s="334"/>
      <c r="CG195" s="334"/>
      <c r="CH195" s="334"/>
      <c r="CI195" s="334"/>
      <c r="CJ195" s="334"/>
      <c r="CK195" s="334"/>
      <c r="CL195" s="334"/>
      <c r="CM195" s="334"/>
      <c r="CN195" s="334"/>
      <c r="CO195" s="334"/>
      <c r="CP195" s="334"/>
      <c r="CQ195" s="334"/>
      <c r="CR195" s="334"/>
      <c r="CS195" s="334"/>
      <c r="CT195" s="334"/>
      <c r="CU195" s="334"/>
      <c r="CV195" s="334"/>
      <c r="CW195" s="334"/>
      <c r="CX195" s="334"/>
      <c r="CY195" s="334"/>
      <c r="CZ195" s="334"/>
      <c r="DA195" s="334"/>
      <c r="DB195" s="334"/>
      <c r="DC195" s="334"/>
      <c r="DD195" s="334"/>
      <c r="DE195" s="334"/>
      <c r="DF195" s="334"/>
      <c r="DG195" s="334"/>
      <c r="DH195" s="334"/>
      <c r="DI195" s="334"/>
      <c r="DJ195" s="334"/>
      <c r="DK195" s="334"/>
      <c r="DL195" s="334"/>
      <c r="DM195" s="334"/>
      <c r="DN195" s="334"/>
      <c r="DO195" s="334"/>
      <c r="DP195" s="334"/>
      <c r="DQ195" s="334"/>
      <c r="DR195" s="334"/>
      <c r="DS195" s="334"/>
      <c r="DT195" s="334"/>
      <c r="DU195" s="334"/>
      <c r="DV195" s="334"/>
      <c r="DW195" s="334"/>
      <c r="DX195" s="334"/>
      <c r="DY195" s="334"/>
      <c r="DZ195" s="334"/>
      <c r="EA195" s="334"/>
      <c r="EB195" s="334"/>
      <c r="EC195" s="334"/>
      <c r="ED195" s="334"/>
      <c r="EE195" s="334"/>
      <c r="EF195" s="334"/>
      <c r="EG195" s="334"/>
      <c r="EH195" s="334"/>
      <c r="EI195" s="334"/>
      <c r="EJ195" s="334"/>
      <c r="EK195" s="334"/>
      <c r="EL195" s="334"/>
      <c r="EM195" s="334"/>
      <c r="EN195" s="334"/>
      <c r="EO195" s="334"/>
      <c r="EP195" s="334"/>
      <c r="EQ195" s="334"/>
      <c r="ER195" s="334"/>
      <c r="ES195" s="334"/>
      <c r="ET195" s="334"/>
      <c r="EU195" s="334"/>
      <c r="EV195" s="334"/>
      <c r="EW195" s="334"/>
      <c r="EX195" s="334"/>
      <c r="EY195" s="334"/>
      <c r="EZ195" s="334"/>
      <c r="FA195" s="334"/>
      <c r="FB195" s="334"/>
      <c r="FC195" s="334"/>
      <c r="FD195" s="334"/>
      <c r="FE195" s="334"/>
      <c r="FF195" s="334"/>
      <c r="FG195" s="334"/>
      <c r="FH195" s="334"/>
      <c r="FI195" s="334"/>
      <c r="FJ195" s="334"/>
      <c r="FK195" s="334"/>
      <c r="FL195" s="334"/>
      <c r="FM195" s="334"/>
      <c r="FN195" s="334"/>
      <c r="FO195" s="334"/>
      <c r="FP195" s="334"/>
      <c r="FQ195" s="334"/>
      <c r="FR195" s="334"/>
      <c r="FS195" s="334"/>
      <c r="FT195" s="334"/>
      <c r="FU195" s="334"/>
      <c r="FV195" s="334"/>
      <c r="FW195" s="334"/>
      <c r="FX195" s="334"/>
      <c r="FY195" s="334"/>
      <c r="FZ195" s="334"/>
      <c r="GA195" s="334"/>
      <c r="GB195" s="334"/>
      <c r="GC195" s="334"/>
      <c r="GD195" s="334"/>
      <c r="GE195" s="334"/>
      <c r="GF195" s="334"/>
      <c r="GG195" s="334"/>
      <c r="GH195" s="334"/>
      <c r="GI195" s="334"/>
      <c r="GJ195" s="334"/>
      <c r="GK195" s="334"/>
      <c r="GL195" s="334"/>
      <c r="GM195" s="334"/>
      <c r="GN195" s="334"/>
      <c r="GO195" s="334"/>
      <c r="GP195" s="334"/>
      <c r="GQ195" s="334"/>
      <c r="GR195" s="334"/>
      <c r="GS195" s="334"/>
      <c r="GT195" s="334"/>
      <c r="GU195" s="334"/>
      <c r="GV195" s="334"/>
      <c r="GW195" s="334"/>
      <c r="GX195" s="334"/>
      <c r="GY195" s="334"/>
      <c r="GZ195" s="334"/>
      <c r="HA195" s="334"/>
      <c r="HB195" s="334"/>
      <c r="HC195" s="334"/>
      <c r="HD195" s="334"/>
      <c r="HE195" s="334"/>
      <c r="HF195" s="334"/>
      <c r="HG195" s="334"/>
      <c r="HH195" s="334"/>
      <c r="HI195" s="334"/>
      <c r="HJ195" s="334"/>
      <c r="HK195" s="334"/>
      <c r="HL195" s="334"/>
      <c r="HM195" s="334"/>
      <c r="HN195" s="334"/>
      <c r="HO195" s="334"/>
      <c r="HP195" s="334"/>
      <c r="HQ195" s="334"/>
      <c r="HR195" s="334"/>
      <c r="HS195" s="334"/>
      <c r="HT195" s="334"/>
      <c r="HU195" s="334"/>
      <c r="HV195" s="334"/>
      <c r="HW195" s="334"/>
      <c r="HX195" s="334"/>
      <c r="HY195" s="334"/>
      <c r="HZ195" s="334"/>
      <c r="IA195" s="334"/>
      <c r="IB195" s="334"/>
      <c r="IC195" s="334"/>
      <c r="ID195" s="334"/>
      <c r="IE195" s="334"/>
      <c r="IF195" s="334"/>
      <c r="IG195" s="334"/>
      <c r="IH195" s="334"/>
      <c r="II195" s="334"/>
      <c r="IJ195" s="334"/>
      <c r="IK195" s="334"/>
      <c r="IL195" s="334"/>
      <c r="IM195" s="334"/>
      <c r="IN195" s="334"/>
      <c r="IO195" s="334"/>
      <c r="IP195" s="334"/>
      <c r="IQ195" s="334"/>
      <c r="IR195" s="334"/>
      <c r="IS195" s="334"/>
      <c r="IT195" s="334"/>
      <c r="IU195" s="334"/>
      <c r="IV195" s="334"/>
      <c r="IW195" s="334"/>
      <c r="IX195" s="334"/>
      <c r="IY195" s="334"/>
      <c r="IZ195" s="334"/>
      <c r="JA195" s="334"/>
      <c r="JB195" s="334"/>
      <c r="JC195" s="334"/>
      <c r="JD195" s="334"/>
    </row>
    <row r="196" spans="2:264" x14ac:dyDescent="0.2">
      <c r="B196" s="334"/>
      <c r="C196" s="334"/>
      <c r="D196" s="334"/>
      <c r="E196" s="334"/>
      <c r="F196" s="334"/>
      <c r="G196" s="334"/>
      <c r="H196" s="334"/>
      <c r="I196" s="334"/>
      <c r="J196" s="334"/>
      <c r="K196" s="334"/>
      <c r="L196" s="334"/>
      <c r="M196" s="334"/>
      <c r="N196" s="334"/>
      <c r="O196" s="334"/>
      <c r="P196" s="334"/>
      <c r="Q196" s="334"/>
      <c r="R196" s="334"/>
      <c r="S196" s="334"/>
      <c r="T196" s="334"/>
      <c r="U196" s="334"/>
      <c r="V196" s="334"/>
      <c r="W196" s="334"/>
      <c r="X196" s="334"/>
      <c r="Y196" s="334"/>
      <c r="Z196" s="334"/>
      <c r="AA196" s="334"/>
      <c r="AB196" s="334"/>
      <c r="AC196" s="334"/>
      <c r="AD196" s="334"/>
      <c r="AE196" s="334"/>
      <c r="AF196" s="334"/>
      <c r="AG196" s="334"/>
      <c r="AH196" s="334"/>
      <c r="AI196" s="334"/>
      <c r="AJ196" s="334"/>
      <c r="AK196" s="334"/>
      <c r="AL196" s="334"/>
      <c r="AM196" s="334"/>
      <c r="AN196" s="334"/>
      <c r="AO196" s="334"/>
      <c r="AP196" s="334"/>
      <c r="AQ196" s="334"/>
      <c r="AR196" s="334"/>
      <c r="AS196" s="334"/>
      <c r="AT196" s="334"/>
      <c r="AU196" s="334"/>
      <c r="AV196" s="334"/>
      <c r="AW196" s="334"/>
      <c r="AX196" s="334"/>
      <c r="AY196" s="334"/>
      <c r="AZ196" s="334"/>
      <c r="BA196" s="334"/>
      <c r="BB196" s="334"/>
      <c r="BC196" s="334"/>
      <c r="BD196" s="334"/>
      <c r="BE196" s="334"/>
      <c r="BF196" s="334"/>
      <c r="BG196" s="334"/>
      <c r="BH196" s="334"/>
      <c r="BI196" s="334"/>
      <c r="BJ196" s="334"/>
      <c r="BK196" s="334"/>
      <c r="BL196" s="334"/>
      <c r="BM196" s="334"/>
      <c r="BN196" s="334"/>
      <c r="BO196" s="334"/>
      <c r="BP196" s="334"/>
      <c r="BQ196" s="334"/>
      <c r="BR196" s="334"/>
      <c r="BS196" s="334"/>
      <c r="BT196" s="334"/>
      <c r="BU196" s="334"/>
      <c r="BV196" s="334"/>
      <c r="BW196" s="334"/>
      <c r="BX196" s="334"/>
      <c r="BY196" s="334"/>
      <c r="BZ196" s="334"/>
      <c r="CA196" s="334"/>
      <c r="CB196" s="334"/>
      <c r="CC196" s="334"/>
      <c r="CD196" s="334"/>
      <c r="CE196" s="334"/>
      <c r="CF196" s="334"/>
      <c r="CG196" s="334"/>
      <c r="CH196" s="334"/>
      <c r="CI196" s="334"/>
      <c r="CJ196" s="334"/>
      <c r="CK196" s="334"/>
      <c r="CL196" s="334"/>
      <c r="CM196" s="334"/>
      <c r="CN196" s="334"/>
      <c r="CO196" s="334"/>
      <c r="CP196" s="334"/>
      <c r="CQ196" s="334"/>
      <c r="CR196" s="334"/>
      <c r="CS196" s="334"/>
      <c r="CT196" s="334"/>
      <c r="CU196" s="334"/>
      <c r="CV196" s="334"/>
      <c r="CW196" s="334"/>
      <c r="CX196" s="334"/>
      <c r="CY196" s="334"/>
      <c r="CZ196" s="334"/>
      <c r="DA196" s="334"/>
      <c r="DB196" s="334"/>
      <c r="DC196" s="334"/>
      <c r="DD196" s="334"/>
      <c r="DE196" s="334"/>
      <c r="DF196" s="334"/>
      <c r="DG196" s="334"/>
      <c r="DH196" s="334"/>
      <c r="DI196" s="334"/>
      <c r="DJ196" s="334"/>
      <c r="DK196" s="334"/>
      <c r="DL196" s="334"/>
      <c r="DM196" s="334"/>
      <c r="DN196" s="334"/>
      <c r="DO196" s="334"/>
      <c r="DP196" s="334"/>
      <c r="DQ196" s="334"/>
      <c r="DR196" s="334"/>
      <c r="DS196" s="334"/>
      <c r="DT196" s="334"/>
      <c r="DU196" s="334"/>
      <c r="DV196" s="334"/>
      <c r="DW196" s="334"/>
      <c r="DX196" s="334"/>
      <c r="DY196" s="334"/>
      <c r="DZ196" s="334"/>
      <c r="EA196" s="334"/>
      <c r="EB196" s="334"/>
      <c r="EC196" s="334"/>
      <c r="ED196" s="334"/>
      <c r="EE196" s="334"/>
      <c r="EF196" s="334"/>
      <c r="EG196" s="334"/>
      <c r="EH196" s="334"/>
      <c r="EI196" s="334"/>
      <c r="EJ196" s="334"/>
      <c r="EK196" s="334"/>
      <c r="EL196" s="334"/>
      <c r="EM196" s="334"/>
      <c r="EN196" s="334"/>
      <c r="EO196" s="334"/>
      <c r="EP196" s="334"/>
      <c r="EQ196" s="334"/>
      <c r="ER196" s="334"/>
      <c r="ES196" s="334"/>
      <c r="ET196" s="334"/>
      <c r="EU196" s="334"/>
      <c r="EV196" s="334"/>
      <c r="EW196" s="334"/>
      <c r="EX196" s="334"/>
      <c r="EY196" s="334"/>
      <c r="EZ196" s="334"/>
      <c r="FA196" s="334"/>
      <c r="FB196" s="334"/>
      <c r="FC196" s="334"/>
      <c r="FD196" s="334"/>
      <c r="FE196" s="334"/>
      <c r="FF196" s="334"/>
      <c r="FG196" s="334"/>
      <c r="FH196" s="334"/>
      <c r="FI196" s="334"/>
      <c r="FJ196" s="334"/>
      <c r="FK196" s="334"/>
      <c r="FL196" s="334"/>
      <c r="FM196" s="334"/>
      <c r="FN196" s="334"/>
      <c r="FO196" s="334"/>
      <c r="FP196" s="334"/>
      <c r="FQ196" s="334"/>
      <c r="FR196" s="334"/>
      <c r="FS196" s="334"/>
      <c r="FT196" s="334"/>
      <c r="FU196" s="334"/>
      <c r="FV196" s="334"/>
      <c r="FW196" s="334"/>
      <c r="FX196" s="334"/>
      <c r="FY196" s="334"/>
      <c r="FZ196" s="334"/>
      <c r="GA196" s="334"/>
      <c r="GB196" s="334"/>
      <c r="GC196" s="334"/>
      <c r="GD196" s="334"/>
      <c r="GE196" s="334"/>
      <c r="GF196" s="334"/>
      <c r="GG196" s="334"/>
      <c r="GH196" s="334"/>
      <c r="GI196" s="334"/>
      <c r="GJ196" s="334"/>
      <c r="GK196" s="334"/>
      <c r="GL196" s="334"/>
      <c r="GM196" s="334"/>
      <c r="GN196" s="334"/>
      <c r="GO196" s="334"/>
      <c r="GP196" s="334"/>
      <c r="GQ196" s="334"/>
      <c r="GR196" s="334"/>
      <c r="GS196" s="334"/>
      <c r="GT196" s="334"/>
      <c r="GU196" s="334"/>
      <c r="GV196" s="334"/>
      <c r="GW196" s="334"/>
      <c r="GX196" s="334"/>
      <c r="GY196" s="334"/>
      <c r="GZ196" s="334"/>
      <c r="HA196" s="334"/>
      <c r="HB196" s="334"/>
      <c r="HC196" s="334"/>
      <c r="HD196" s="334"/>
      <c r="HE196" s="334"/>
      <c r="HF196" s="334"/>
      <c r="HG196" s="334"/>
      <c r="HH196" s="334"/>
      <c r="HI196" s="334"/>
      <c r="HJ196" s="334"/>
      <c r="HK196" s="334"/>
      <c r="HL196" s="334"/>
      <c r="HM196" s="334"/>
      <c r="HN196" s="334"/>
      <c r="HO196" s="334"/>
      <c r="HP196" s="334"/>
      <c r="HQ196" s="334"/>
      <c r="HR196" s="334"/>
      <c r="HS196" s="334"/>
      <c r="HT196" s="334"/>
      <c r="HU196" s="334"/>
      <c r="HV196" s="334"/>
      <c r="HW196" s="334"/>
      <c r="HX196" s="334"/>
      <c r="HY196" s="334"/>
      <c r="HZ196" s="334"/>
      <c r="IA196" s="334"/>
      <c r="IB196" s="334"/>
      <c r="IC196" s="334"/>
      <c r="ID196" s="334"/>
      <c r="IE196" s="334"/>
      <c r="IF196" s="334"/>
      <c r="IG196" s="334"/>
      <c r="IH196" s="334"/>
      <c r="II196" s="334"/>
      <c r="IJ196" s="334"/>
      <c r="IK196" s="334"/>
      <c r="IL196" s="334"/>
      <c r="IM196" s="334"/>
      <c r="IN196" s="334"/>
      <c r="IO196" s="334"/>
      <c r="IP196" s="334"/>
      <c r="IQ196" s="334"/>
      <c r="IR196" s="334"/>
      <c r="IS196" s="334"/>
      <c r="IT196" s="334"/>
      <c r="IU196" s="334"/>
      <c r="IV196" s="334"/>
      <c r="IW196" s="334"/>
      <c r="IX196" s="334"/>
      <c r="IY196" s="334"/>
      <c r="IZ196" s="334"/>
      <c r="JA196" s="334"/>
      <c r="JB196" s="334"/>
      <c r="JC196" s="334"/>
      <c r="JD196" s="334"/>
    </row>
    <row r="197" spans="2:264" x14ac:dyDescent="0.2">
      <c r="B197" s="334"/>
      <c r="C197" s="334"/>
      <c r="D197" s="334"/>
      <c r="E197" s="334"/>
      <c r="F197" s="334"/>
      <c r="G197" s="334"/>
      <c r="H197" s="334"/>
      <c r="I197" s="334"/>
      <c r="J197" s="334"/>
      <c r="K197" s="334"/>
      <c r="L197" s="334"/>
      <c r="M197" s="334"/>
      <c r="N197" s="334"/>
      <c r="O197" s="334"/>
      <c r="P197" s="334"/>
      <c r="Q197" s="334"/>
      <c r="R197" s="334"/>
      <c r="S197" s="334"/>
      <c r="T197" s="334"/>
      <c r="U197" s="334"/>
      <c r="V197" s="334"/>
      <c r="W197" s="334"/>
      <c r="X197" s="334"/>
      <c r="Y197" s="334"/>
      <c r="Z197" s="334"/>
      <c r="AA197" s="334"/>
      <c r="AB197" s="334"/>
      <c r="AC197" s="334"/>
      <c r="AD197" s="334"/>
      <c r="AE197" s="334"/>
      <c r="AF197" s="334"/>
      <c r="AG197" s="334"/>
      <c r="AH197" s="334"/>
      <c r="AI197" s="334"/>
      <c r="AJ197" s="334"/>
      <c r="AK197" s="334"/>
      <c r="AL197" s="334"/>
      <c r="AM197" s="334"/>
      <c r="AN197" s="334"/>
      <c r="AO197" s="334"/>
      <c r="AP197" s="334"/>
      <c r="AQ197" s="334"/>
      <c r="AR197" s="334"/>
      <c r="AS197" s="334"/>
      <c r="AT197" s="334"/>
      <c r="AU197" s="334"/>
      <c r="AV197" s="334"/>
      <c r="AW197" s="334"/>
      <c r="AX197" s="334"/>
      <c r="AY197" s="334"/>
      <c r="AZ197" s="334"/>
      <c r="BA197" s="334"/>
      <c r="BB197" s="334"/>
      <c r="BC197" s="334"/>
      <c r="BD197" s="334"/>
      <c r="BE197" s="334"/>
      <c r="BF197" s="334"/>
      <c r="BG197" s="334"/>
      <c r="BH197" s="334"/>
      <c r="BI197" s="334"/>
      <c r="BJ197" s="334"/>
      <c r="BK197" s="334"/>
      <c r="BL197" s="334"/>
      <c r="BM197" s="334"/>
      <c r="BN197" s="334"/>
      <c r="BO197" s="334"/>
      <c r="BP197" s="334"/>
      <c r="BQ197" s="334"/>
      <c r="BR197" s="334"/>
      <c r="BS197" s="334"/>
      <c r="BT197" s="334"/>
      <c r="BU197" s="334"/>
      <c r="BV197" s="334"/>
      <c r="BW197" s="334"/>
      <c r="BX197" s="334"/>
      <c r="BY197" s="334"/>
      <c r="BZ197" s="334"/>
      <c r="CA197" s="334"/>
      <c r="CB197" s="334"/>
      <c r="CC197" s="334"/>
      <c r="CD197" s="334"/>
      <c r="CE197" s="334"/>
      <c r="CF197" s="334"/>
      <c r="CG197" s="334"/>
      <c r="CH197" s="334"/>
      <c r="CI197" s="334"/>
      <c r="CJ197" s="334"/>
      <c r="CK197" s="334"/>
      <c r="CL197" s="334"/>
      <c r="CM197" s="334"/>
      <c r="CN197" s="334"/>
      <c r="CO197" s="334"/>
      <c r="CP197" s="334"/>
      <c r="CQ197" s="334"/>
      <c r="CR197" s="334"/>
      <c r="CS197" s="334"/>
      <c r="CT197" s="334"/>
      <c r="CU197" s="334"/>
      <c r="CV197" s="334"/>
      <c r="CW197" s="334"/>
      <c r="CX197" s="334"/>
      <c r="CY197" s="334"/>
      <c r="CZ197" s="334"/>
      <c r="DA197" s="334"/>
      <c r="DB197" s="334"/>
      <c r="DC197" s="334"/>
      <c r="DD197" s="334"/>
      <c r="DE197" s="334"/>
      <c r="DF197" s="334"/>
      <c r="DG197" s="334"/>
      <c r="DH197" s="334"/>
      <c r="DI197" s="334"/>
      <c r="DJ197" s="334"/>
      <c r="DK197" s="334"/>
      <c r="DL197" s="334"/>
      <c r="DM197" s="334"/>
      <c r="DN197" s="334"/>
      <c r="DO197" s="334"/>
      <c r="DP197" s="334"/>
      <c r="DQ197" s="334"/>
      <c r="DR197" s="334"/>
      <c r="DS197" s="334"/>
      <c r="DT197" s="334"/>
      <c r="DU197" s="334"/>
      <c r="DV197" s="334"/>
      <c r="DW197" s="334"/>
      <c r="DX197" s="334"/>
      <c r="DY197" s="334"/>
      <c r="DZ197" s="334"/>
      <c r="EA197" s="334"/>
      <c r="EB197" s="334"/>
      <c r="EC197" s="334"/>
      <c r="ED197" s="334"/>
      <c r="EE197" s="334"/>
      <c r="EF197" s="334"/>
      <c r="EG197" s="334"/>
      <c r="EH197" s="334"/>
      <c r="EI197" s="334"/>
      <c r="EJ197" s="334"/>
      <c r="EK197" s="334"/>
      <c r="EL197" s="334"/>
      <c r="EM197" s="334"/>
      <c r="EN197" s="334"/>
      <c r="EO197" s="334"/>
      <c r="EP197" s="334"/>
      <c r="EQ197" s="334"/>
      <c r="ER197" s="334"/>
      <c r="ES197" s="334"/>
      <c r="ET197" s="334"/>
      <c r="EU197" s="334"/>
      <c r="EV197" s="334"/>
      <c r="EW197" s="334"/>
      <c r="EX197" s="334"/>
      <c r="EY197" s="334"/>
      <c r="EZ197" s="334"/>
      <c r="FA197" s="334"/>
      <c r="FB197" s="334"/>
      <c r="FC197" s="334"/>
      <c r="FD197" s="334"/>
      <c r="FE197" s="334"/>
      <c r="FF197" s="334"/>
      <c r="FG197" s="334"/>
      <c r="FH197" s="334"/>
      <c r="FI197" s="334"/>
      <c r="FJ197" s="334"/>
      <c r="FK197" s="334"/>
      <c r="FL197" s="334"/>
      <c r="FM197" s="334"/>
      <c r="FN197" s="334"/>
      <c r="FO197" s="334"/>
      <c r="FP197" s="334"/>
      <c r="FQ197" s="334"/>
      <c r="FR197" s="334"/>
      <c r="FS197" s="334"/>
      <c r="FT197" s="334"/>
      <c r="FU197" s="334"/>
      <c r="FV197" s="334"/>
      <c r="FW197" s="334"/>
      <c r="FX197" s="334"/>
      <c r="FY197" s="334"/>
      <c r="FZ197" s="334"/>
      <c r="GA197" s="334"/>
      <c r="GB197" s="334"/>
      <c r="GC197" s="334"/>
      <c r="GD197" s="334"/>
      <c r="GE197" s="334"/>
      <c r="GF197" s="334"/>
      <c r="GG197" s="334"/>
      <c r="GH197" s="334"/>
      <c r="GI197" s="334"/>
      <c r="GJ197" s="334"/>
      <c r="GK197" s="334"/>
      <c r="GL197" s="334"/>
      <c r="GM197" s="334"/>
      <c r="GN197" s="334"/>
      <c r="GO197" s="334"/>
      <c r="GP197" s="334"/>
      <c r="GQ197" s="334"/>
      <c r="GR197" s="334"/>
      <c r="GS197" s="334"/>
      <c r="GT197" s="334"/>
      <c r="GU197" s="334"/>
      <c r="GV197" s="334"/>
      <c r="GW197" s="334"/>
      <c r="GX197" s="334"/>
      <c r="GY197" s="334"/>
      <c r="GZ197" s="334"/>
      <c r="HA197" s="334"/>
      <c r="HB197" s="334"/>
      <c r="HC197" s="334"/>
      <c r="HD197" s="334"/>
      <c r="HE197" s="334"/>
      <c r="HF197" s="334"/>
      <c r="HG197" s="334"/>
      <c r="HH197" s="334"/>
      <c r="HI197" s="334"/>
      <c r="HJ197" s="334"/>
      <c r="HK197" s="334"/>
      <c r="HL197" s="334"/>
      <c r="HM197" s="334"/>
      <c r="HN197" s="334"/>
      <c r="HO197" s="334"/>
      <c r="HP197" s="334"/>
      <c r="HQ197" s="334"/>
      <c r="HR197" s="334"/>
      <c r="HS197" s="334"/>
      <c r="HT197" s="334"/>
      <c r="HU197" s="334"/>
      <c r="HV197" s="334"/>
      <c r="HW197" s="334"/>
      <c r="HX197" s="334"/>
      <c r="HY197" s="334"/>
      <c r="HZ197" s="334"/>
      <c r="IA197" s="334"/>
      <c r="IB197" s="334"/>
      <c r="IC197" s="334"/>
      <c r="ID197" s="334"/>
      <c r="IE197" s="334"/>
      <c r="IF197" s="334"/>
      <c r="IG197" s="334"/>
      <c r="IH197" s="334"/>
      <c r="II197" s="334"/>
      <c r="IJ197" s="334"/>
      <c r="IK197" s="334"/>
      <c r="IL197" s="334"/>
      <c r="IM197" s="334"/>
      <c r="IN197" s="334"/>
      <c r="IO197" s="334"/>
      <c r="IP197" s="334"/>
      <c r="IQ197" s="334"/>
      <c r="IR197" s="334"/>
      <c r="IS197" s="334"/>
      <c r="IT197" s="334"/>
      <c r="IU197" s="334"/>
      <c r="IV197" s="334"/>
      <c r="IW197" s="334"/>
      <c r="IX197" s="334"/>
      <c r="IY197" s="334"/>
      <c r="IZ197" s="334"/>
      <c r="JA197" s="334"/>
      <c r="JB197" s="334"/>
      <c r="JC197" s="334"/>
      <c r="JD197" s="334"/>
    </row>
    <row r="198" spans="2:264" x14ac:dyDescent="0.2">
      <c r="B198" s="334"/>
      <c r="C198" s="334"/>
      <c r="D198" s="334"/>
      <c r="E198" s="334"/>
      <c r="F198" s="334"/>
      <c r="G198" s="334"/>
      <c r="H198" s="334"/>
      <c r="I198" s="334"/>
      <c r="J198" s="334"/>
      <c r="K198" s="334"/>
      <c r="L198" s="334"/>
      <c r="M198" s="334"/>
      <c r="N198" s="334"/>
      <c r="O198" s="334"/>
      <c r="P198" s="334"/>
      <c r="Q198" s="334"/>
      <c r="R198" s="334"/>
      <c r="S198" s="334"/>
      <c r="T198" s="334"/>
      <c r="U198" s="334"/>
      <c r="V198" s="334"/>
      <c r="W198" s="334"/>
      <c r="X198" s="334"/>
      <c r="Y198" s="334"/>
      <c r="Z198" s="334"/>
      <c r="AA198" s="334"/>
      <c r="AB198" s="334"/>
      <c r="AC198" s="334"/>
      <c r="AD198" s="334"/>
      <c r="AE198" s="334"/>
      <c r="AF198" s="334"/>
      <c r="AG198" s="334"/>
      <c r="AH198" s="334"/>
      <c r="AI198" s="334"/>
      <c r="AJ198" s="334"/>
      <c r="AK198" s="334"/>
      <c r="AL198" s="334"/>
      <c r="AM198" s="334"/>
      <c r="AN198" s="334"/>
      <c r="AO198" s="334"/>
      <c r="AP198" s="334"/>
      <c r="AQ198" s="334"/>
      <c r="AR198" s="334"/>
      <c r="AS198" s="334"/>
      <c r="AT198" s="334"/>
      <c r="AU198" s="334"/>
      <c r="AV198" s="334"/>
      <c r="AW198" s="334"/>
      <c r="AX198" s="334"/>
      <c r="AY198" s="334"/>
      <c r="AZ198" s="334"/>
      <c r="BA198" s="334"/>
      <c r="BB198" s="334"/>
      <c r="BC198" s="334"/>
      <c r="BD198" s="334"/>
      <c r="BE198" s="334"/>
      <c r="BF198" s="334"/>
      <c r="BG198" s="334"/>
      <c r="BH198" s="334"/>
      <c r="BI198" s="334"/>
      <c r="BJ198" s="334"/>
      <c r="BK198" s="334"/>
      <c r="BL198" s="334"/>
      <c r="BM198" s="334"/>
      <c r="BN198" s="334"/>
      <c r="BO198" s="334"/>
      <c r="BP198" s="334"/>
      <c r="BQ198" s="334"/>
      <c r="BR198" s="334"/>
      <c r="BS198" s="334"/>
      <c r="BT198" s="334"/>
      <c r="BU198" s="334"/>
      <c r="BV198" s="334"/>
      <c r="BW198" s="334"/>
      <c r="BX198" s="334"/>
      <c r="BY198" s="334"/>
      <c r="BZ198" s="334"/>
      <c r="CA198" s="334"/>
      <c r="CB198" s="334"/>
      <c r="CC198" s="334"/>
      <c r="CD198" s="334"/>
      <c r="CE198" s="334"/>
      <c r="CF198" s="334"/>
      <c r="CG198" s="334"/>
      <c r="CH198" s="334"/>
      <c r="CI198" s="334"/>
      <c r="CJ198" s="334"/>
      <c r="CK198" s="334"/>
      <c r="CL198" s="334"/>
      <c r="CM198" s="334"/>
      <c r="CN198" s="334"/>
      <c r="CO198" s="334"/>
      <c r="CP198" s="334"/>
      <c r="CQ198" s="334"/>
      <c r="CR198" s="334"/>
      <c r="CS198" s="334"/>
      <c r="CT198" s="334"/>
      <c r="CU198" s="334"/>
      <c r="CV198" s="334"/>
      <c r="CW198" s="334"/>
      <c r="CX198" s="334"/>
      <c r="CY198" s="334"/>
      <c r="CZ198" s="334"/>
      <c r="DA198" s="334"/>
      <c r="DB198" s="334"/>
      <c r="DC198" s="334"/>
      <c r="DD198" s="334"/>
      <c r="DE198" s="334"/>
      <c r="DF198" s="334"/>
      <c r="DG198" s="334"/>
      <c r="DH198" s="334"/>
      <c r="DI198" s="334"/>
      <c r="DJ198" s="334"/>
      <c r="DK198" s="334"/>
      <c r="DL198" s="334"/>
      <c r="DM198" s="334"/>
      <c r="DN198" s="334"/>
      <c r="DO198" s="334"/>
      <c r="DP198" s="334"/>
      <c r="DQ198" s="334"/>
      <c r="DR198" s="334"/>
      <c r="DS198" s="334"/>
      <c r="DT198" s="334"/>
      <c r="DU198" s="334"/>
      <c r="DV198" s="334"/>
      <c r="DW198" s="334"/>
      <c r="DX198" s="334"/>
      <c r="DY198" s="334"/>
      <c r="DZ198" s="334"/>
      <c r="EA198" s="334"/>
      <c r="EB198" s="334"/>
      <c r="EC198" s="334"/>
      <c r="ED198" s="334"/>
      <c r="EE198" s="334"/>
      <c r="EF198" s="334"/>
      <c r="EG198" s="334"/>
      <c r="EH198" s="334"/>
      <c r="EI198" s="334"/>
      <c r="EJ198" s="334"/>
      <c r="EK198" s="334"/>
      <c r="EL198" s="334"/>
      <c r="EM198" s="334"/>
      <c r="EN198" s="334"/>
      <c r="EO198" s="334"/>
      <c r="EP198" s="334"/>
      <c r="EQ198" s="334"/>
      <c r="ER198" s="334"/>
      <c r="ES198" s="334"/>
      <c r="ET198" s="334"/>
      <c r="EU198" s="334"/>
      <c r="EV198" s="334"/>
      <c r="EW198" s="334"/>
      <c r="EX198" s="334"/>
      <c r="EY198" s="334"/>
      <c r="EZ198" s="334"/>
      <c r="FA198" s="334"/>
      <c r="FB198" s="334"/>
      <c r="FC198" s="334"/>
      <c r="FD198" s="334"/>
      <c r="FE198" s="334"/>
      <c r="FF198" s="334"/>
      <c r="FG198" s="334"/>
      <c r="FH198" s="334"/>
      <c r="FI198" s="334"/>
      <c r="FJ198" s="334"/>
      <c r="FK198" s="334"/>
      <c r="FL198" s="334"/>
      <c r="FM198" s="334"/>
      <c r="FN198" s="334"/>
      <c r="FO198" s="334"/>
      <c r="FP198" s="334"/>
      <c r="FQ198" s="334"/>
      <c r="FR198" s="334"/>
      <c r="FS198" s="334"/>
      <c r="FT198" s="334"/>
      <c r="FU198" s="334"/>
      <c r="FV198" s="334"/>
      <c r="FW198" s="334"/>
      <c r="FX198" s="334"/>
      <c r="FY198" s="334"/>
      <c r="FZ198" s="334"/>
      <c r="GA198" s="334"/>
      <c r="GB198" s="334"/>
      <c r="GC198" s="334"/>
      <c r="GD198" s="334"/>
      <c r="GE198" s="334"/>
      <c r="GF198" s="334"/>
      <c r="GG198" s="334"/>
      <c r="GH198" s="334"/>
      <c r="GI198" s="334"/>
      <c r="GJ198" s="334"/>
      <c r="GK198" s="334"/>
      <c r="GL198" s="334"/>
      <c r="GM198" s="334"/>
      <c r="GN198" s="334"/>
      <c r="GO198" s="334"/>
      <c r="GP198" s="334"/>
      <c r="GQ198" s="334"/>
      <c r="GR198" s="334"/>
      <c r="GS198" s="334"/>
      <c r="GT198" s="334"/>
      <c r="GU198" s="334"/>
      <c r="GV198" s="334"/>
      <c r="GW198" s="334"/>
      <c r="GX198" s="334"/>
      <c r="GY198" s="334"/>
      <c r="GZ198" s="334"/>
      <c r="HA198" s="334"/>
      <c r="HB198" s="334"/>
      <c r="HC198" s="334"/>
      <c r="HD198" s="334"/>
      <c r="HE198" s="334"/>
      <c r="HF198" s="334"/>
      <c r="HG198" s="334"/>
      <c r="HH198" s="334"/>
      <c r="HI198" s="334"/>
      <c r="HJ198" s="334"/>
      <c r="HK198" s="334"/>
      <c r="HL198" s="334"/>
      <c r="HM198" s="334"/>
      <c r="HN198" s="334"/>
      <c r="HO198" s="334"/>
      <c r="HP198" s="334"/>
      <c r="HQ198" s="334"/>
      <c r="HR198" s="334"/>
      <c r="HS198" s="334"/>
      <c r="HT198" s="334"/>
      <c r="HU198" s="334"/>
      <c r="HV198" s="334"/>
      <c r="HW198" s="334"/>
      <c r="HX198" s="334"/>
      <c r="HY198" s="334"/>
      <c r="HZ198" s="334"/>
      <c r="IA198" s="334"/>
      <c r="IB198" s="334"/>
      <c r="IC198" s="334"/>
      <c r="ID198" s="334"/>
      <c r="IE198" s="334"/>
      <c r="IF198" s="334"/>
      <c r="IG198" s="334"/>
      <c r="IH198" s="334"/>
      <c r="II198" s="334"/>
      <c r="IJ198" s="334"/>
      <c r="IK198" s="334"/>
      <c r="IL198" s="334"/>
      <c r="IM198" s="334"/>
      <c r="IN198" s="334"/>
      <c r="IO198" s="334"/>
      <c r="IP198" s="334"/>
      <c r="IQ198" s="334"/>
      <c r="IR198" s="334"/>
      <c r="IS198" s="334"/>
      <c r="IT198" s="334"/>
      <c r="IU198" s="334"/>
      <c r="IV198" s="334"/>
      <c r="IW198" s="334"/>
      <c r="IX198" s="334"/>
      <c r="IY198" s="334"/>
      <c r="IZ198" s="334"/>
      <c r="JA198" s="334"/>
      <c r="JB198" s="334"/>
      <c r="JC198" s="334"/>
      <c r="JD198" s="334"/>
    </row>
    <row r="199" spans="2:264" x14ac:dyDescent="0.2">
      <c r="B199" s="334"/>
      <c r="C199" s="334"/>
      <c r="D199" s="334"/>
      <c r="E199" s="334"/>
      <c r="F199" s="334"/>
      <c r="G199" s="334"/>
      <c r="H199" s="334"/>
      <c r="I199" s="334"/>
      <c r="J199" s="334"/>
      <c r="K199" s="334"/>
      <c r="L199" s="334"/>
      <c r="M199" s="334"/>
      <c r="N199" s="334"/>
      <c r="O199" s="334"/>
      <c r="P199" s="334"/>
      <c r="Q199" s="334"/>
      <c r="R199" s="334"/>
      <c r="S199" s="334"/>
      <c r="T199" s="334"/>
      <c r="U199" s="334"/>
      <c r="V199" s="334"/>
      <c r="W199" s="334"/>
      <c r="X199" s="334"/>
      <c r="Y199" s="334"/>
      <c r="Z199" s="334"/>
      <c r="AA199" s="334"/>
      <c r="AB199" s="334"/>
      <c r="AC199" s="334"/>
      <c r="AD199" s="334"/>
      <c r="AE199" s="334"/>
      <c r="AF199" s="334"/>
      <c r="AG199" s="334"/>
      <c r="AH199" s="334"/>
      <c r="AI199" s="334"/>
      <c r="AJ199" s="334"/>
      <c r="AK199" s="334"/>
      <c r="AL199" s="334"/>
      <c r="AM199" s="334"/>
      <c r="AN199" s="334"/>
      <c r="AO199" s="334"/>
      <c r="AP199" s="334"/>
      <c r="AQ199" s="334"/>
      <c r="AR199" s="334"/>
      <c r="AS199" s="334"/>
      <c r="AT199" s="334"/>
      <c r="AU199" s="334"/>
      <c r="AV199" s="334"/>
      <c r="AW199" s="334"/>
      <c r="AX199" s="334"/>
      <c r="AY199" s="334"/>
      <c r="AZ199" s="334"/>
      <c r="BA199" s="334"/>
      <c r="BB199" s="334"/>
      <c r="BC199" s="334"/>
      <c r="BD199" s="334"/>
      <c r="BE199" s="334"/>
      <c r="BF199" s="334"/>
      <c r="BG199" s="334"/>
      <c r="BH199" s="334"/>
      <c r="BI199" s="334"/>
      <c r="BJ199" s="334"/>
      <c r="BK199" s="334"/>
      <c r="BL199" s="334"/>
      <c r="BM199" s="334"/>
      <c r="BN199" s="334"/>
      <c r="BO199" s="334"/>
      <c r="BP199" s="334"/>
      <c r="BQ199" s="334"/>
      <c r="BR199" s="334"/>
      <c r="BS199" s="334"/>
      <c r="BT199" s="334"/>
      <c r="BU199" s="334"/>
      <c r="BV199" s="334"/>
      <c r="BW199" s="334"/>
      <c r="BX199" s="334"/>
      <c r="BY199" s="334"/>
      <c r="BZ199" s="334"/>
      <c r="CA199" s="334"/>
      <c r="CB199" s="334"/>
      <c r="CC199" s="334"/>
      <c r="CD199" s="334"/>
      <c r="CE199" s="334"/>
      <c r="CF199" s="334"/>
      <c r="CG199" s="334"/>
      <c r="CH199" s="334"/>
      <c r="CI199" s="334"/>
      <c r="CJ199" s="334"/>
      <c r="CK199" s="334"/>
      <c r="CL199" s="334"/>
      <c r="CM199" s="334"/>
      <c r="CN199" s="334"/>
      <c r="CO199" s="334"/>
      <c r="CP199" s="334"/>
      <c r="CQ199" s="334"/>
      <c r="CR199" s="334"/>
      <c r="CS199" s="334"/>
      <c r="CT199" s="334"/>
      <c r="CU199" s="334"/>
      <c r="CV199" s="334"/>
      <c r="CW199" s="334"/>
      <c r="CX199" s="334"/>
      <c r="CY199" s="334"/>
      <c r="CZ199" s="334"/>
      <c r="DA199" s="334"/>
      <c r="DB199" s="334"/>
      <c r="DC199" s="334"/>
      <c r="DD199" s="334"/>
      <c r="DE199" s="334"/>
      <c r="DF199" s="334"/>
      <c r="DG199" s="334"/>
      <c r="DH199" s="334"/>
      <c r="DI199" s="334"/>
      <c r="DJ199" s="334"/>
      <c r="DK199" s="334"/>
      <c r="DL199" s="334"/>
      <c r="DM199" s="334"/>
      <c r="DN199" s="334"/>
      <c r="DO199" s="334"/>
      <c r="DP199" s="334"/>
      <c r="DQ199" s="334"/>
      <c r="DR199" s="334"/>
      <c r="DS199" s="334"/>
      <c r="DT199" s="334"/>
      <c r="DU199" s="334"/>
      <c r="DV199" s="334"/>
      <c r="DW199" s="334"/>
      <c r="DX199" s="334"/>
      <c r="DY199" s="334"/>
      <c r="DZ199" s="334"/>
      <c r="EA199" s="334"/>
      <c r="EB199" s="334"/>
      <c r="EC199" s="334"/>
      <c r="ED199" s="334"/>
      <c r="EE199" s="334"/>
      <c r="EF199" s="334"/>
      <c r="EG199" s="334"/>
      <c r="EH199" s="334"/>
      <c r="EI199" s="334"/>
      <c r="EJ199" s="334"/>
      <c r="EK199" s="334"/>
      <c r="EL199" s="334"/>
      <c r="EM199" s="334"/>
      <c r="EN199" s="334"/>
      <c r="EO199" s="334"/>
      <c r="EP199" s="334"/>
      <c r="EQ199" s="334"/>
      <c r="ER199" s="334"/>
      <c r="ES199" s="334"/>
      <c r="ET199" s="334"/>
      <c r="EU199" s="334"/>
      <c r="EV199" s="334"/>
      <c r="EW199" s="334"/>
      <c r="EX199" s="334"/>
      <c r="EY199" s="334"/>
      <c r="EZ199" s="334"/>
      <c r="FA199" s="334"/>
      <c r="FB199" s="334"/>
      <c r="FC199" s="334"/>
      <c r="FD199" s="334"/>
      <c r="FE199" s="334"/>
      <c r="FF199" s="334"/>
      <c r="FG199" s="334"/>
      <c r="FH199" s="334"/>
      <c r="FI199" s="334"/>
      <c r="FJ199" s="334"/>
      <c r="FK199" s="334"/>
      <c r="FL199" s="334"/>
      <c r="FM199" s="334"/>
      <c r="FN199" s="334"/>
      <c r="FO199" s="334"/>
      <c r="FP199" s="334"/>
      <c r="FQ199" s="334"/>
      <c r="FR199" s="334"/>
      <c r="FS199" s="334"/>
      <c r="FT199" s="334"/>
      <c r="FU199" s="334"/>
      <c r="FV199" s="334"/>
      <c r="FW199" s="334"/>
      <c r="FX199" s="334"/>
      <c r="FY199" s="334"/>
      <c r="FZ199" s="334"/>
      <c r="GA199" s="334"/>
      <c r="GB199" s="334"/>
      <c r="GC199" s="334"/>
      <c r="GD199" s="334"/>
      <c r="GE199" s="334"/>
      <c r="GF199" s="334"/>
      <c r="GG199" s="334"/>
      <c r="GH199" s="334"/>
      <c r="GI199" s="334"/>
      <c r="GJ199" s="334"/>
      <c r="GK199" s="334"/>
      <c r="GL199" s="334"/>
      <c r="GM199" s="334"/>
      <c r="GN199" s="334"/>
      <c r="GO199" s="334"/>
      <c r="GP199" s="334"/>
      <c r="GQ199" s="334"/>
      <c r="GR199" s="334"/>
      <c r="GS199" s="334"/>
      <c r="GT199" s="334"/>
      <c r="GU199" s="334"/>
      <c r="GV199" s="334"/>
      <c r="GW199" s="334"/>
      <c r="GX199" s="334"/>
      <c r="GY199" s="334"/>
      <c r="GZ199" s="334"/>
      <c r="HA199" s="334"/>
      <c r="HB199" s="334"/>
      <c r="HC199" s="334"/>
      <c r="HD199" s="334"/>
      <c r="HE199" s="334"/>
      <c r="HF199" s="334"/>
      <c r="HG199" s="334"/>
      <c r="HH199" s="334"/>
      <c r="HI199" s="334"/>
      <c r="HJ199" s="334"/>
      <c r="HK199" s="334"/>
      <c r="HL199" s="334"/>
      <c r="HM199" s="334"/>
      <c r="HN199" s="334"/>
      <c r="HO199" s="334"/>
      <c r="HP199" s="334"/>
      <c r="HQ199" s="334"/>
      <c r="HR199" s="334"/>
      <c r="HS199" s="334"/>
      <c r="HT199" s="334"/>
      <c r="HU199" s="334"/>
      <c r="HV199" s="334"/>
      <c r="HW199" s="334"/>
      <c r="HX199" s="334"/>
      <c r="HY199" s="334"/>
      <c r="HZ199" s="334"/>
      <c r="IA199" s="334"/>
      <c r="IB199" s="334"/>
      <c r="IC199" s="334"/>
      <c r="ID199" s="334"/>
      <c r="IE199" s="334"/>
      <c r="IF199" s="334"/>
      <c r="IG199" s="334"/>
      <c r="IH199" s="334"/>
      <c r="II199" s="334"/>
      <c r="IJ199" s="334"/>
      <c r="IK199" s="334"/>
      <c r="IL199" s="334"/>
      <c r="IM199" s="334"/>
      <c r="IN199" s="334"/>
      <c r="IO199" s="334"/>
      <c r="IP199" s="334"/>
      <c r="IQ199" s="334"/>
      <c r="IR199" s="334"/>
      <c r="IS199" s="334"/>
      <c r="IT199" s="334"/>
      <c r="IU199" s="334"/>
      <c r="IV199" s="334"/>
      <c r="IW199" s="334"/>
      <c r="IX199" s="334"/>
      <c r="IY199" s="334"/>
      <c r="IZ199" s="334"/>
      <c r="JA199" s="334"/>
      <c r="JB199" s="334"/>
      <c r="JC199" s="334"/>
      <c r="JD199" s="334"/>
    </row>
    <row r="200" spans="2:264" x14ac:dyDescent="0.2">
      <c r="B200" s="334"/>
      <c r="C200" s="334"/>
      <c r="D200" s="334"/>
      <c r="E200" s="334"/>
      <c r="F200" s="334"/>
      <c r="G200" s="334"/>
      <c r="H200" s="334"/>
      <c r="I200" s="334"/>
      <c r="J200" s="334"/>
      <c r="K200" s="334"/>
      <c r="L200" s="334"/>
      <c r="M200" s="334"/>
      <c r="N200" s="334"/>
      <c r="O200" s="334"/>
      <c r="P200" s="334"/>
      <c r="Q200" s="334"/>
      <c r="R200" s="334"/>
      <c r="S200" s="334"/>
      <c r="T200" s="334"/>
      <c r="U200" s="334"/>
      <c r="V200" s="334"/>
      <c r="W200" s="334"/>
      <c r="X200" s="334"/>
      <c r="Y200" s="334"/>
      <c r="Z200" s="334"/>
      <c r="AA200" s="334"/>
      <c r="AB200" s="334"/>
      <c r="AC200" s="334"/>
      <c r="AD200" s="334"/>
      <c r="AE200" s="334"/>
      <c r="AF200" s="334"/>
      <c r="AG200" s="334"/>
      <c r="AH200" s="334"/>
      <c r="AI200" s="334"/>
      <c r="AJ200" s="334"/>
      <c r="AK200" s="334"/>
      <c r="AL200" s="334"/>
      <c r="AM200" s="334"/>
      <c r="AN200" s="334"/>
      <c r="AO200" s="334"/>
      <c r="AP200" s="334"/>
      <c r="AQ200" s="334"/>
      <c r="AR200" s="334"/>
      <c r="AS200" s="334"/>
      <c r="AT200" s="334"/>
      <c r="AU200" s="334"/>
      <c r="AV200" s="334"/>
      <c r="AW200" s="334"/>
      <c r="AX200" s="334"/>
      <c r="AY200" s="334"/>
      <c r="AZ200" s="334"/>
      <c r="BA200" s="334"/>
      <c r="BB200" s="334"/>
      <c r="BC200" s="334"/>
      <c r="BD200" s="334"/>
      <c r="BE200" s="334"/>
      <c r="BF200" s="334"/>
      <c r="BG200" s="334"/>
      <c r="BH200" s="334"/>
      <c r="BI200" s="334"/>
      <c r="BJ200" s="334"/>
      <c r="BK200" s="334"/>
      <c r="BL200" s="334"/>
      <c r="BM200" s="334"/>
      <c r="BN200" s="334"/>
      <c r="BO200" s="334"/>
      <c r="BP200" s="334"/>
      <c r="BQ200" s="334"/>
      <c r="BR200" s="334"/>
      <c r="BS200" s="334"/>
      <c r="BT200" s="334"/>
      <c r="BU200" s="334"/>
      <c r="BV200" s="334"/>
      <c r="BW200" s="334"/>
      <c r="BX200" s="334"/>
      <c r="BY200" s="334"/>
      <c r="BZ200" s="334"/>
      <c r="CA200" s="334"/>
      <c r="CB200" s="334"/>
      <c r="CC200" s="334"/>
      <c r="CD200" s="334"/>
      <c r="CE200" s="334"/>
      <c r="CF200" s="334"/>
      <c r="CG200" s="334"/>
      <c r="CH200" s="334"/>
      <c r="CI200" s="334"/>
      <c r="CJ200" s="334"/>
      <c r="CK200" s="334"/>
      <c r="CL200" s="334"/>
      <c r="CM200" s="334"/>
      <c r="CN200" s="334"/>
      <c r="CO200" s="334"/>
      <c r="CP200" s="334"/>
      <c r="CQ200" s="334"/>
      <c r="CR200" s="334"/>
      <c r="CS200" s="334"/>
      <c r="CT200" s="334"/>
      <c r="CU200" s="334"/>
      <c r="CV200" s="334"/>
      <c r="CW200" s="334"/>
      <c r="CX200" s="334"/>
      <c r="CY200" s="334"/>
      <c r="CZ200" s="334"/>
      <c r="DA200" s="334"/>
      <c r="DB200" s="334"/>
      <c r="DC200" s="334"/>
      <c r="DD200" s="334"/>
      <c r="DE200" s="334"/>
      <c r="DF200" s="334"/>
      <c r="DG200" s="334"/>
      <c r="DH200" s="334"/>
      <c r="DI200" s="334"/>
      <c r="DJ200" s="334"/>
      <c r="DK200" s="334"/>
      <c r="DL200" s="334"/>
      <c r="DM200" s="334"/>
      <c r="DN200" s="334"/>
      <c r="DO200" s="334"/>
      <c r="DP200" s="334"/>
      <c r="DQ200" s="334"/>
      <c r="DR200" s="334"/>
      <c r="DS200" s="334"/>
      <c r="DT200" s="334"/>
      <c r="DU200" s="334"/>
      <c r="DV200" s="334"/>
      <c r="DW200" s="334"/>
      <c r="DX200" s="334"/>
      <c r="DY200" s="334"/>
      <c r="DZ200" s="334"/>
      <c r="EA200" s="334"/>
      <c r="EB200" s="334"/>
      <c r="EC200" s="334"/>
      <c r="ED200" s="334"/>
      <c r="EE200" s="334"/>
      <c r="EF200" s="334"/>
      <c r="EG200" s="334"/>
      <c r="EH200" s="334"/>
      <c r="EI200" s="334"/>
      <c r="EJ200" s="334"/>
      <c r="EK200" s="334"/>
      <c r="EL200" s="334"/>
      <c r="EM200" s="334"/>
      <c r="EN200" s="334"/>
      <c r="EO200" s="334"/>
      <c r="EP200" s="334"/>
      <c r="EQ200" s="334"/>
      <c r="ER200" s="334"/>
      <c r="ES200" s="334"/>
      <c r="ET200" s="334"/>
      <c r="EU200" s="334"/>
      <c r="EV200" s="334"/>
      <c r="EW200" s="334"/>
      <c r="EX200" s="334"/>
      <c r="EY200" s="334"/>
      <c r="EZ200" s="334"/>
      <c r="FA200" s="334"/>
      <c r="FB200" s="334"/>
      <c r="FC200" s="334"/>
      <c r="FD200" s="334"/>
      <c r="FE200" s="334"/>
      <c r="FF200" s="334"/>
      <c r="FG200" s="334"/>
      <c r="FH200" s="334"/>
      <c r="FI200" s="334"/>
      <c r="FJ200" s="334"/>
      <c r="FK200" s="334"/>
      <c r="FL200" s="334"/>
      <c r="FM200" s="334"/>
      <c r="FN200" s="334"/>
      <c r="FO200" s="334"/>
      <c r="FP200" s="334"/>
      <c r="FQ200" s="334"/>
      <c r="FR200" s="334"/>
      <c r="FS200" s="334"/>
      <c r="FT200" s="334"/>
      <c r="FU200" s="334"/>
      <c r="FV200" s="334"/>
      <c r="FW200" s="334"/>
      <c r="FX200" s="334"/>
      <c r="FY200" s="334"/>
      <c r="FZ200" s="334"/>
      <c r="GA200" s="334"/>
      <c r="GB200" s="334"/>
      <c r="GC200" s="334"/>
      <c r="GD200" s="334"/>
      <c r="GE200" s="334"/>
      <c r="GF200" s="334"/>
      <c r="GG200" s="334"/>
      <c r="GH200" s="334"/>
      <c r="GI200" s="334"/>
      <c r="GJ200" s="334"/>
      <c r="GK200" s="334"/>
      <c r="GL200" s="334"/>
      <c r="GM200" s="334"/>
      <c r="GN200" s="334"/>
      <c r="GO200" s="334"/>
      <c r="GP200" s="334"/>
      <c r="GQ200" s="334"/>
      <c r="GR200" s="334"/>
      <c r="GS200" s="334"/>
      <c r="GT200" s="334"/>
      <c r="GU200" s="334"/>
      <c r="GV200" s="334"/>
      <c r="GW200" s="334"/>
      <c r="GX200" s="334"/>
      <c r="GY200" s="334"/>
      <c r="GZ200" s="334"/>
      <c r="HA200" s="334"/>
      <c r="HB200" s="334"/>
      <c r="HC200" s="334"/>
      <c r="HD200" s="334"/>
      <c r="HE200" s="334"/>
      <c r="HF200" s="334"/>
      <c r="HG200" s="334"/>
      <c r="HH200" s="334"/>
      <c r="HI200" s="334"/>
      <c r="HJ200" s="334"/>
      <c r="HK200" s="334"/>
      <c r="HL200" s="334"/>
      <c r="HM200" s="334"/>
      <c r="HN200" s="334"/>
      <c r="HO200" s="334"/>
      <c r="HP200" s="334"/>
      <c r="HQ200" s="334"/>
      <c r="HR200" s="334"/>
      <c r="HS200" s="334"/>
      <c r="HT200" s="334"/>
      <c r="HU200" s="334"/>
      <c r="HV200" s="334"/>
      <c r="HW200" s="334"/>
      <c r="HX200" s="334"/>
      <c r="HY200" s="334"/>
      <c r="HZ200" s="334"/>
      <c r="IA200" s="334"/>
      <c r="IB200" s="334"/>
      <c r="IC200" s="334"/>
      <c r="ID200" s="334"/>
      <c r="IE200" s="334"/>
      <c r="IF200" s="334"/>
      <c r="IG200" s="334"/>
      <c r="IH200" s="334"/>
      <c r="II200" s="334"/>
      <c r="IJ200" s="334"/>
      <c r="IK200" s="334"/>
      <c r="IL200" s="334"/>
      <c r="IM200" s="334"/>
      <c r="IN200" s="334"/>
      <c r="IO200" s="334"/>
      <c r="IP200" s="334"/>
      <c r="IQ200" s="334"/>
      <c r="IR200" s="334"/>
      <c r="IS200" s="334"/>
      <c r="IT200" s="334"/>
      <c r="IU200" s="334"/>
      <c r="IV200" s="334"/>
      <c r="IW200" s="334"/>
      <c r="IX200" s="334"/>
      <c r="IY200" s="334"/>
      <c r="IZ200" s="334"/>
      <c r="JA200" s="334"/>
      <c r="JB200" s="334"/>
      <c r="JC200" s="334"/>
      <c r="JD200" s="334"/>
    </row>
    <row r="201" spans="2:264" x14ac:dyDescent="0.2">
      <c r="B201" s="334"/>
      <c r="C201" s="334"/>
      <c r="D201" s="334"/>
      <c r="E201" s="334"/>
      <c r="F201" s="334"/>
      <c r="G201" s="334"/>
      <c r="H201" s="334"/>
      <c r="I201" s="334"/>
      <c r="J201" s="334"/>
      <c r="K201" s="334"/>
      <c r="L201" s="334"/>
      <c r="M201" s="334"/>
      <c r="N201" s="334"/>
      <c r="O201" s="334"/>
      <c r="P201" s="334"/>
      <c r="Q201" s="334"/>
      <c r="R201" s="334"/>
      <c r="S201" s="334"/>
      <c r="T201" s="334"/>
      <c r="U201" s="334"/>
      <c r="V201" s="334"/>
      <c r="W201" s="334"/>
      <c r="X201" s="334"/>
      <c r="Y201" s="334"/>
      <c r="Z201" s="334"/>
      <c r="AA201" s="334"/>
      <c r="AB201" s="334"/>
      <c r="AC201" s="334"/>
      <c r="AD201" s="334"/>
      <c r="AE201" s="334"/>
      <c r="AF201" s="334"/>
      <c r="AG201" s="334"/>
      <c r="AH201" s="334"/>
      <c r="AI201" s="334"/>
      <c r="AJ201" s="334"/>
      <c r="AK201" s="334"/>
      <c r="AL201" s="334"/>
      <c r="AM201" s="334"/>
      <c r="AN201" s="334"/>
      <c r="AO201" s="334"/>
      <c r="AP201" s="334"/>
      <c r="AQ201" s="334"/>
      <c r="AR201" s="334"/>
      <c r="AS201" s="334"/>
      <c r="AT201" s="334"/>
      <c r="AU201" s="334"/>
      <c r="AV201" s="334"/>
      <c r="AW201" s="334"/>
      <c r="AX201" s="334"/>
      <c r="AY201" s="334"/>
      <c r="AZ201" s="334"/>
      <c r="BA201" s="334"/>
      <c r="BB201" s="334"/>
      <c r="BC201" s="334"/>
      <c r="BD201" s="334"/>
      <c r="BE201" s="334"/>
      <c r="BF201" s="334"/>
      <c r="BG201" s="334"/>
      <c r="BH201" s="334"/>
      <c r="BI201" s="334"/>
      <c r="BJ201" s="334"/>
      <c r="BK201" s="334"/>
      <c r="BL201" s="334"/>
      <c r="BM201" s="334"/>
      <c r="BN201" s="334"/>
      <c r="BO201" s="334"/>
      <c r="BP201" s="334"/>
      <c r="BQ201" s="334"/>
      <c r="BR201" s="334"/>
      <c r="BS201" s="334"/>
      <c r="BT201" s="334"/>
      <c r="BU201" s="334"/>
      <c r="BV201" s="334"/>
      <c r="BW201" s="334"/>
      <c r="BX201" s="334"/>
      <c r="BY201" s="334"/>
      <c r="BZ201" s="334"/>
      <c r="CA201" s="334"/>
      <c r="CB201" s="334"/>
      <c r="CC201" s="334"/>
      <c r="CD201" s="334"/>
      <c r="CE201" s="334"/>
      <c r="CF201" s="334"/>
      <c r="CG201" s="334"/>
      <c r="CH201" s="334"/>
      <c r="CI201" s="334"/>
      <c r="CJ201" s="334"/>
      <c r="CK201" s="334"/>
      <c r="CL201" s="334"/>
      <c r="CM201" s="334"/>
      <c r="CN201" s="334"/>
      <c r="CO201" s="334"/>
      <c r="CP201" s="334"/>
      <c r="CQ201" s="334"/>
      <c r="CR201" s="334"/>
      <c r="CS201" s="334"/>
      <c r="CT201" s="334"/>
      <c r="CU201" s="334"/>
      <c r="CV201" s="334"/>
      <c r="CW201" s="334"/>
      <c r="CX201" s="334"/>
      <c r="CY201" s="334"/>
      <c r="CZ201" s="334"/>
      <c r="DA201" s="334"/>
      <c r="DB201" s="334"/>
      <c r="DC201" s="334"/>
      <c r="DD201" s="334"/>
      <c r="DE201" s="334"/>
      <c r="DF201" s="334"/>
      <c r="DG201" s="334"/>
      <c r="DH201" s="334"/>
      <c r="DI201" s="334"/>
      <c r="DJ201" s="334"/>
      <c r="DK201" s="334"/>
      <c r="DL201" s="334"/>
      <c r="DM201" s="334"/>
      <c r="DN201" s="334"/>
      <c r="DO201" s="334"/>
      <c r="DP201" s="334"/>
      <c r="DQ201" s="334"/>
      <c r="DR201" s="334"/>
      <c r="DS201" s="334"/>
      <c r="DT201" s="334"/>
      <c r="DU201" s="334"/>
      <c r="DV201" s="334"/>
      <c r="DW201" s="334"/>
      <c r="DX201" s="334"/>
      <c r="DY201" s="334"/>
      <c r="DZ201" s="334"/>
      <c r="EA201" s="334"/>
      <c r="EB201" s="334"/>
      <c r="EC201" s="334"/>
      <c r="ED201" s="334"/>
      <c r="EE201" s="334"/>
      <c r="EF201" s="334"/>
      <c r="EG201" s="334"/>
      <c r="EH201" s="334"/>
      <c r="EI201" s="334"/>
      <c r="EJ201" s="334"/>
      <c r="EK201" s="334"/>
      <c r="EL201" s="334"/>
      <c r="EM201" s="334"/>
      <c r="EN201" s="334"/>
      <c r="EO201" s="334"/>
      <c r="EP201" s="334"/>
      <c r="EQ201" s="334"/>
      <c r="ER201" s="334"/>
      <c r="ES201" s="334"/>
      <c r="ET201" s="334"/>
      <c r="EU201" s="334"/>
      <c r="EV201" s="334"/>
      <c r="EW201" s="334"/>
      <c r="EX201" s="334"/>
      <c r="EY201" s="334"/>
      <c r="EZ201" s="334"/>
      <c r="FA201" s="334"/>
      <c r="FB201" s="334"/>
      <c r="FC201" s="334"/>
      <c r="FD201" s="334"/>
      <c r="FE201" s="334"/>
      <c r="FF201" s="334"/>
      <c r="FG201" s="334"/>
      <c r="FH201" s="334"/>
      <c r="FI201" s="334"/>
      <c r="FJ201" s="334"/>
      <c r="FK201" s="334"/>
      <c r="FL201" s="334"/>
      <c r="FM201" s="334"/>
      <c r="FN201" s="334"/>
      <c r="FO201" s="334"/>
      <c r="FP201" s="334"/>
      <c r="FQ201" s="334"/>
      <c r="FR201" s="334"/>
      <c r="FS201" s="334"/>
      <c r="FT201" s="334"/>
      <c r="FU201" s="334"/>
      <c r="FV201" s="334"/>
      <c r="FW201" s="334"/>
      <c r="FX201" s="334"/>
      <c r="FY201" s="334"/>
      <c r="FZ201" s="334"/>
      <c r="GA201" s="334"/>
      <c r="GB201" s="334"/>
      <c r="GC201" s="334"/>
      <c r="GD201" s="334"/>
      <c r="GE201" s="334"/>
      <c r="GF201" s="334"/>
      <c r="GG201" s="334"/>
      <c r="GH201" s="334"/>
      <c r="GI201" s="334"/>
      <c r="GJ201" s="334"/>
      <c r="GK201" s="334"/>
      <c r="GL201" s="334"/>
      <c r="GM201" s="334"/>
      <c r="GN201" s="334"/>
      <c r="GO201" s="334"/>
      <c r="GP201" s="334"/>
      <c r="GQ201" s="334"/>
      <c r="GR201" s="334"/>
      <c r="GS201" s="334"/>
      <c r="GT201" s="334"/>
      <c r="GU201" s="334"/>
      <c r="GV201" s="334"/>
      <c r="GW201" s="334"/>
      <c r="GX201" s="334"/>
      <c r="GY201" s="334"/>
      <c r="GZ201" s="334"/>
      <c r="HA201" s="334"/>
      <c r="HB201" s="334"/>
      <c r="HC201" s="334"/>
      <c r="HD201" s="334"/>
      <c r="HE201" s="334"/>
      <c r="HF201" s="334"/>
      <c r="HG201" s="334"/>
      <c r="HH201" s="334"/>
      <c r="HI201" s="334"/>
      <c r="HJ201" s="334"/>
      <c r="HK201" s="334"/>
      <c r="HL201" s="334"/>
      <c r="HM201" s="334"/>
      <c r="HN201" s="334"/>
      <c r="HO201" s="334"/>
      <c r="HP201" s="334"/>
      <c r="HQ201" s="334"/>
      <c r="HR201" s="334"/>
      <c r="HS201" s="334"/>
      <c r="HT201" s="334"/>
      <c r="HU201" s="334"/>
      <c r="HV201" s="334"/>
      <c r="HW201" s="334"/>
      <c r="HX201" s="334"/>
      <c r="HY201" s="334"/>
      <c r="HZ201" s="334"/>
      <c r="IA201" s="334"/>
      <c r="IB201" s="334"/>
      <c r="IC201" s="334"/>
      <c r="ID201" s="334"/>
      <c r="IE201" s="334"/>
      <c r="IF201" s="334"/>
      <c r="IG201" s="334"/>
      <c r="IH201" s="334"/>
      <c r="II201" s="334"/>
      <c r="IJ201" s="334"/>
      <c r="IK201" s="334"/>
      <c r="IL201" s="334"/>
      <c r="IM201" s="334"/>
      <c r="IN201" s="334"/>
      <c r="IO201" s="334"/>
      <c r="IP201" s="334"/>
      <c r="IQ201" s="334"/>
      <c r="IR201" s="334"/>
      <c r="IS201" s="334"/>
      <c r="IT201" s="334"/>
      <c r="IU201" s="334"/>
      <c r="IV201" s="334"/>
      <c r="IW201" s="334"/>
      <c r="IX201" s="334"/>
      <c r="IY201" s="334"/>
      <c r="IZ201" s="334"/>
      <c r="JA201" s="334"/>
      <c r="JB201" s="334"/>
      <c r="JC201" s="334"/>
      <c r="JD201" s="334"/>
    </row>
    <row r="202" spans="2:264" x14ac:dyDescent="0.2">
      <c r="B202" s="334"/>
      <c r="C202" s="334"/>
      <c r="D202" s="334"/>
      <c r="E202" s="334"/>
      <c r="F202" s="334"/>
      <c r="G202" s="334"/>
      <c r="H202" s="334"/>
      <c r="I202" s="334"/>
      <c r="J202" s="334"/>
      <c r="K202" s="334"/>
      <c r="L202" s="334"/>
      <c r="M202" s="334"/>
      <c r="N202" s="334"/>
      <c r="O202" s="334"/>
      <c r="P202" s="334"/>
      <c r="Q202" s="334"/>
      <c r="R202" s="334"/>
      <c r="S202" s="334"/>
      <c r="T202" s="334"/>
      <c r="U202" s="334"/>
      <c r="V202" s="334"/>
      <c r="W202" s="334"/>
      <c r="X202" s="334"/>
      <c r="Y202" s="334"/>
      <c r="Z202" s="334"/>
      <c r="AA202" s="334"/>
      <c r="AB202" s="334"/>
      <c r="AC202" s="334"/>
      <c r="AD202" s="334"/>
      <c r="AE202" s="334"/>
      <c r="AF202" s="334"/>
      <c r="AG202" s="334"/>
      <c r="AH202" s="334"/>
      <c r="AI202" s="334"/>
      <c r="AJ202" s="334"/>
      <c r="AK202" s="334"/>
      <c r="AL202" s="334"/>
      <c r="AM202" s="334"/>
      <c r="AN202" s="334"/>
      <c r="AO202" s="334"/>
      <c r="AP202" s="334"/>
      <c r="AQ202" s="334"/>
      <c r="AR202" s="334"/>
      <c r="AS202" s="334"/>
      <c r="AT202" s="334"/>
      <c r="AU202" s="334"/>
      <c r="AV202" s="334"/>
      <c r="AW202" s="334"/>
      <c r="AX202" s="334"/>
      <c r="AY202" s="334"/>
      <c r="AZ202" s="334"/>
      <c r="BA202" s="334"/>
      <c r="BB202" s="334"/>
      <c r="BC202" s="334"/>
      <c r="BD202" s="334"/>
      <c r="BE202" s="334"/>
      <c r="BF202" s="334"/>
      <c r="BG202" s="334"/>
      <c r="BH202" s="334"/>
      <c r="BI202" s="334"/>
      <c r="BJ202" s="334"/>
      <c r="BK202" s="334"/>
      <c r="BL202" s="334"/>
      <c r="BM202" s="334"/>
      <c r="BN202" s="334"/>
      <c r="BO202" s="334"/>
      <c r="BP202" s="334"/>
      <c r="BQ202" s="334"/>
      <c r="BR202" s="334"/>
      <c r="BS202" s="334"/>
      <c r="BT202" s="334"/>
      <c r="BU202" s="334"/>
      <c r="BV202" s="334"/>
      <c r="BW202" s="334"/>
      <c r="BX202" s="334"/>
      <c r="BY202" s="334"/>
      <c r="BZ202" s="334"/>
      <c r="CA202" s="334"/>
      <c r="CB202" s="334"/>
      <c r="CC202" s="334"/>
      <c r="CD202" s="334"/>
      <c r="CE202" s="334"/>
      <c r="CF202" s="334"/>
      <c r="CG202" s="334"/>
      <c r="CH202" s="334"/>
      <c r="CI202" s="334"/>
      <c r="CJ202" s="334"/>
      <c r="CK202" s="334"/>
      <c r="CL202" s="334"/>
      <c r="CM202" s="334"/>
      <c r="CN202" s="334"/>
      <c r="CO202" s="334"/>
      <c r="CP202" s="334"/>
      <c r="CQ202" s="334"/>
      <c r="CR202" s="334"/>
      <c r="CS202" s="334"/>
      <c r="CT202" s="334"/>
      <c r="CU202" s="334"/>
      <c r="CV202" s="334"/>
      <c r="CW202" s="334"/>
      <c r="CX202" s="334"/>
      <c r="CY202" s="334"/>
      <c r="CZ202" s="334"/>
      <c r="DA202" s="334"/>
      <c r="DB202" s="334"/>
      <c r="DC202" s="334"/>
      <c r="DD202" s="334"/>
      <c r="DE202" s="334"/>
      <c r="DF202" s="334"/>
      <c r="DG202" s="334"/>
      <c r="DH202" s="334"/>
      <c r="DI202" s="334"/>
      <c r="DJ202" s="334"/>
      <c r="DK202" s="334"/>
      <c r="DL202" s="334"/>
      <c r="DM202" s="334"/>
      <c r="DN202" s="334"/>
      <c r="DO202" s="334"/>
      <c r="DP202" s="334"/>
      <c r="DQ202" s="334"/>
      <c r="DR202" s="334"/>
      <c r="DS202" s="334"/>
      <c r="DT202" s="334"/>
      <c r="DU202" s="334"/>
      <c r="DV202" s="334"/>
      <c r="DW202" s="334"/>
      <c r="DX202" s="334"/>
      <c r="DY202" s="334"/>
      <c r="DZ202" s="334"/>
      <c r="EA202" s="334"/>
      <c r="EB202" s="334"/>
      <c r="EC202" s="334"/>
      <c r="ED202" s="334"/>
      <c r="EE202" s="334"/>
      <c r="EF202" s="334"/>
      <c r="EG202" s="334"/>
      <c r="EH202" s="334"/>
      <c r="EI202" s="334"/>
      <c r="EJ202" s="334"/>
      <c r="EK202" s="334"/>
      <c r="EL202" s="334"/>
      <c r="EM202" s="334"/>
      <c r="EN202" s="334"/>
      <c r="EO202" s="334"/>
      <c r="EP202" s="334"/>
      <c r="EQ202" s="334"/>
      <c r="ER202" s="334"/>
      <c r="ES202" s="334"/>
      <c r="ET202" s="334"/>
      <c r="EU202" s="334"/>
      <c r="EV202" s="334"/>
      <c r="EW202" s="334"/>
      <c r="EX202" s="334"/>
      <c r="EY202" s="334"/>
      <c r="EZ202" s="334"/>
      <c r="FA202" s="334"/>
      <c r="FB202" s="334"/>
      <c r="FC202" s="334"/>
      <c r="FD202" s="334"/>
      <c r="FE202" s="334"/>
      <c r="FF202" s="334"/>
      <c r="FG202" s="334"/>
      <c r="FH202" s="334"/>
      <c r="FI202" s="334"/>
      <c r="FJ202" s="334"/>
      <c r="FK202" s="334"/>
      <c r="FL202" s="334"/>
      <c r="FM202" s="334"/>
      <c r="FN202" s="334"/>
      <c r="FO202" s="334"/>
      <c r="FP202" s="334"/>
      <c r="FQ202" s="334"/>
      <c r="FR202" s="334"/>
      <c r="FS202" s="334"/>
      <c r="FT202" s="334"/>
      <c r="FU202" s="334"/>
      <c r="FV202" s="334"/>
      <c r="FW202" s="334"/>
      <c r="FX202" s="334"/>
      <c r="FY202" s="334"/>
      <c r="FZ202" s="334"/>
      <c r="GA202" s="334"/>
      <c r="GB202" s="334"/>
      <c r="GC202" s="334"/>
      <c r="GD202" s="334"/>
      <c r="GE202" s="334"/>
      <c r="GF202" s="334"/>
      <c r="GG202" s="334"/>
      <c r="GH202" s="334"/>
      <c r="GI202" s="334"/>
      <c r="GJ202" s="334"/>
      <c r="GK202" s="334"/>
      <c r="GL202" s="334"/>
      <c r="GM202" s="334"/>
      <c r="GN202" s="334"/>
      <c r="GO202" s="334"/>
      <c r="GP202" s="334"/>
      <c r="GQ202" s="334"/>
      <c r="GR202" s="334"/>
      <c r="GS202" s="334"/>
      <c r="GT202" s="334"/>
      <c r="GU202" s="334"/>
      <c r="GV202" s="334"/>
      <c r="GW202" s="334"/>
      <c r="GX202" s="334"/>
      <c r="GY202" s="334"/>
      <c r="GZ202" s="334"/>
      <c r="HA202" s="334"/>
      <c r="HB202" s="334"/>
      <c r="HC202" s="334"/>
      <c r="HD202" s="334"/>
      <c r="HE202" s="334"/>
      <c r="HF202" s="334"/>
      <c r="HG202" s="334"/>
      <c r="HH202" s="334"/>
      <c r="HI202" s="334"/>
      <c r="HJ202" s="334"/>
      <c r="HK202" s="334"/>
      <c r="HL202" s="334"/>
      <c r="HM202" s="334"/>
      <c r="HN202" s="334"/>
      <c r="HO202" s="334"/>
      <c r="HP202" s="334"/>
      <c r="HQ202" s="334"/>
      <c r="HR202" s="334"/>
      <c r="HS202" s="334"/>
      <c r="HT202" s="334"/>
      <c r="HU202" s="334"/>
      <c r="HV202" s="334"/>
      <c r="HW202" s="334"/>
      <c r="HX202" s="334"/>
      <c r="HY202" s="334"/>
      <c r="HZ202" s="334"/>
      <c r="IA202" s="334"/>
      <c r="IB202" s="334"/>
      <c r="IC202" s="334"/>
      <c r="ID202" s="334"/>
      <c r="IE202" s="334"/>
      <c r="IF202" s="334"/>
      <c r="IG202" s="334"/>
      <c r="IH202" s="334"/>
      <c r="II202" s="334"/>
      <c r="IJ202" s="334"/>
      <c r="IK202" s="334"/>
      <c r="IL202" s="334"/>
      <c r="IM202" s="334"/>
      <c r="IN202" s="334"/>
      <c r="IO202" s="334"/>
      <c r="IP202" s="334"/>
      <c r="IQ202" s="334"/>
      <c r="IR202" s="334"/>
      <c r="IS202" s="334"/>
      <c r="IT202" s="334"/>
      <c r="IU202" s="334"/>
      <c r="IV202" s="334"/>
      <c r="IW202" s="334"/>
      <c r="IX202" s="334"/>
      <c r="IY202" s="334"/>
      <c r="IZ202" s="334"/>
      <c r="JA202" s="334"/>
      <c r="JB202" s="334"/>
      <c r="JC202" s="334"/>
      <c r="JD202" s="334"/>
    </row>
    <row r="203" spans="2:264" x14ac:dyDescent="0.2">
      <c r="B203" s="334"/>
      <c r="C203" s="334"/>
      <c r="D203" s="334"/>
      <c r="E203" s="334"/>
      <c r="F203" s="334"/>
      <c r="G203" s="334"/>
      <c r="H203" s="334"/>
      <c r="I203" s="334"/>
      <c r="J203" s="334"/>
      <c r="K203" s="334"/>
      <c r="L203" s="334"/>
      <c r="M203" s="334"/>
      <c r="N203" s="334"/>
      <c r="O203" s="334"/>
      <c r="P203" s="334"/>
      <c r="Q203" s="334"/>
      <c r="R203" s="334"/>
      <c r="S203" s="334"/>
      <c r="T203" s="334"/>
      <c r="U203" s="334"/>
      <c r="V203" s="334"/>
      <c r="W203" s="334"/>
      <c r="X203" s="334"/>
      <c r="Y203" s="334"/>
      <c r="Z203" s="334"/>
      <c r="AA203" s="334"/>
      <c r="AB203" s="334"/>
      <c r="AC203" s="334"/>
      <c r="AD203" s="334"/>
      <c r="AE203" s="334"/>
      <c r="AF203" s="334"/>
      <c r="AG203" s="334"/>
      <c r="AH203" s="334"/>
      <c r="AI203" s="334"/>
      <c r="AJ203" s="334"/>
      <c r="AK203" s="334"/>
      <c r="AL203" s="334"/>
      <c r="AM203" s="334"/>
      <c r="AN203" s="334"/>
      <c r="AO203" s="334"/>
      <c r="AP203" s="334"/>
      <c r="AQ203" s="334"/>
      <c r="AR203" s="334"/>
      <c r="AS203" s="334"/>
      <c r="AT203" s="334"/>
      <c r="AU203" s="334"/>
      <c r="AV203" s="334"/>
      <c r="AW203" s="334"/>
      <c r="AX203" s="334"/>
      <c r="AY203" s="334"/>
      <c r="AZ203" s="334"/>
      <c r="BA203" s="334"/>
      <c r="BB203" s="334"/>
      <c r="BC203" s="334"/>
      <c r="BD203" s="334"/>
      <c r="BE203" s="334"/>
      <c r="BF203" s="334"/>
      <c r="BG203" s="334"/>
      <c r="BH203" s="334"/>
      <c r="BI203" s="334"/>
      <c r="BJ203" s="334"/>
      <c r="BK203" s="334"/>
      <c r="BL203" s="334"/>
      <c r="BM203" s="334"/>
      <c r="BN203" s="334"/>
      <c r="BO203" s="334"/>
      <c r="BP203" s="334"/>
      <c r="BQ203" s="334"/>
      <c r="BR203" s="334"/>
      <c r="BS203" s="334"/>
      <c r="BT203" s="334"/>
      <c r="BU203" s="334"/>
      <c r="BV203" s="334"/>
      <c r="BW203" s="334"/>
      <c r="BX203" s="334"/>
      <c r="BY203" s="334"/>
      <c r="BZ203" s="334"/>
      <c r="CA203" s="334"/>
      <c r="CB203" s="334"/>
      <c r="CC203" s="334"/>
      <c r="CD203" s="334"/>
      <c r="CE203" s="334"/>
      <c r="CF203" s="334"/>
      <c r="CG203" s="334"/>
      <c r="CH203" s="334"/>
      <c r="CI203" s="334"/>
      <c r="CJ203" s="334"/>
      <c r="CK203" s="334"/>
      <c r="CL203" s="334"/>
      <c r="CM203" s="334"/>
      <c r="CN203" s="334"/>
      <c r="CO203" s="334"/>
      <c r="CP203" s="334"/>
      <c r="CQ203" s="334"/>
      <c r="CR203" s="334"/>
      <c r="CS203" s="334"/>
      <c r="CT203" s="334"/>
      <c r="CU203" s="334"/>
      <c r="CV203" s="334"/>
      <c r="CW203" s="334"/>
      <c r="CX203" s="334"/>
      <c r="CY203" s="334"/>
      <c r="CZ203" s="334"/>
      <c r="DA203" s="334"/>
      <c r="DB203" s="334"/>
      <c r="DC203" s="334"/>
      <c r="DD203" s="334"/>
      <c r="DE203" s="334"/>
      <c r="DF203" s="334"/>
      <c r="DG203" s="334"/>
      <c r="DH203" s="334"/>
      <c r="DI203" s="334"/>
      <c r="DJ203" s="334"/>
      <c r="DK203" s="334"/>
      <c r="DL203" s="334"/>
      <c r="DM203" s="334"/>
      <c r="DN203" s="334"/>
      <c r="DO203" s="334"/>
      <c r="DP203" s="334"/>
      <c r="DQ203" s="334"/>
      <c r="DR203" s="334"/>
      <c r="DS203" s="334"/>
      <c r="DT203" s="334"/>
      <c r="DU203" s="334"/>
      <c r="DV203" s="334"/>
      <c r="DW203" s="334"/>
      <c r="DX203" s="334"/>
      <c r="DY203" s="334"/>
      <c r="DZ203" s="334"/>
      <c r="EA203" s="334"/>
      <c r="EB203" s="334"/>
      <c r="EC203" s="334"/>
      <c r="ED203" s="334"/>
      <c r="EE203" s="334"/>
      <c r="EF203" s="334"/>
      <c r="EG203" s="334"/>
      <c r="EH203" s="334"/>
      <c r="EI203" s="334"/>
      <c r="EJ203" s="334"/>
      <c r="EK203" s="334"/>
      <c r="EL203" s="334"/>
      <c r="EM203" s="334"/>
      <c r="EN203" s="334"/>
      <c r="EO203" s="334"/>
      <c r="EP203" s="334"/>
      <c r="EQ203" s="334"/>
      <c r="ER203" s="334"/>
      <c r="ES203" s="334"/>
      <c r="ET203" s="334"/>
      <c r="EU203" s="334"/>
      <c r="EV203" s="334"/>
      <c r="EW203" s="334"/>
      <c r="EX203" s="334"/>
      <c r="EY203" s="334"/>
      <c r="EZ203" s="334"/>
      <c r="FA203" s="334"/>
      <c r="FB203" s="334"/>
      <c r="FC203" s="334"/>
      <c r="FD203" s="334"/>
      <c r="FE203" s="334"/>
      <c r="FF203" s="334"/>
      <c r="FG203" s="334"/>
      <c r="FH203" s="334"/>
      <c r="FI203" s="334"/>
      <c r="FJ203" s="334"/>
      <c r="FK203" s="334"/>
      <c r="FL203" s="334"/>
      <c r="FM203" s="334"/>
      <c r="FN203" s="334"/>
      <c r="FO203" s="334"/>
      <c r="FP203" s="334"/>
      <c r="FQ203" s="334"/>
      <c r="FR203" s="334"/>
      <c r="FS203" s="334"/>
      <c r="FT203" s="334"/>
      <c r="FU203" s="334"/>
      <c r="FV203" s="334"/>
      <c r="FW203" s="334"/>
      <c r="FX203" s="334"/>
      <c r="FY203" s="334"/>
      <c r="FZ203" s="334"/>
      <c r="GA203" s="334"/>
      <c r="GB203" s="334"/>
      <c r="GC203" s="334"/>
      <c r="GD203" s="334"/>
      <c r="GE203" s="334"/>
      <c r="GF203" s="334"/>
      <c r="GG203" s="334"/>
      <c r="GH203" s="334"/>
      <c r="GI203" s="334"/>
      <c r="GJ203" s="334"/>
      <c r="GK203" s="334"/>
      <c r="GL203" s="334"/>
      <c r="GM203" s="334"/>
      <c r="GN203" s="334"/>
      <c r="GO203" s="334"/>
      <c r="GP203" s="334"/>
      <c r="GQ203" s="334"/>
      <c r="GR203" s="334"/>
      <c r="GS203" s="334"/>
      <c r="GT203" s="334"/>
      <c r="GU203" s="334"/>
      <c r="GV203" s="334"/>
      <c r="GW203" s="334"/>
      <c r="GX203" s="334"/>
      <c r="GY203" s="334"/>
      <c r="GZ203" s="334"/>
      <c r="HA203" s="334"/>
      <c r="HB203" s="334"/>
      <c r="HC203" s="334"/>
      <c r="HD203" s="334"/>
      <c r="HE203" s="334"/>
      <c r="HF203" s="334"/>
      <c r="HG203" s="334"/>
      <c r="HH203" s="334"/>
      <c r="HI203" s="334"/>
      <c r="HJ203" s="334"/>
      <c r="HK203" s="334"/>
      <c r="HL203" s="334"/>
      <c r="HM203" s="334"/>
      <c r="HN203" s="334"/>
      <c r="HO203" s="334"/>
      <c r="HP203" s="334"/>
      <c r="HQ203" s="334"/>
      <c r="HR203" s="334"/>
      <c r="HS203" s="334"/>
      <c r="HT203" s="334"/>
      <c r="HU203" s="334"/>
      <c r="HV203" s="334"/>
      <c r="HW203" s="334"/>
      <c r="HX203" s="334"/>
      <c r="HY203" s="334"/>
      <c r="HZ203" s="334"/>
      <c r="IA203" s="334"/>
      <c r="IB203" s="334"/>
      <c r="IC203" s="334"/>
      <c r="ID203" s="334"/>
      <c r="IE203" s="334"/>
      <c r="IF203" s="334"/>
      <c r="IG203" s="334"/>
      <c r="IH203" s="334"/>
      <c r="II203" s="334"/>
      <c r="IJ203" s="334"/>
      <c r="IK203" s="334"/>
      <c r="IL203" s="334"/>
      <c r="IM203" s="334"/>
      <c r="IN203" s="334"/>
      <c r="IO203" s="334"/>
      <c r="IP203" s="334"/>
      <c r="IQ203" s="334"/>
      <c r="IR203" s="334"/>
      <c r="IS203" s="334"/>
      <c r="IT203" s="334"/>
      <c r="IU203" s="334"/>
      <c r="IV203" s="334"/>
      <c r="IW203" s="334"/>
      <c r="IX203" s="334"/>
      <c r="IY203" s="334"/>
      <c r="IZ203" s="334"/>
      <c r="JA203" s="334"/>
      <c r="JB203" s="334"/>
      <c r="JC203" s="334"/>
      <c r="JD203" s="334"/>
    </row>
    <row r="204" spans="2:264" x14ac:dyDescent="0.2">
      <c r="B204" s="334"/>
      <c r="C204" s="334"/>
      <c r="D204" s="334"/>
      <c r="E204" s="334"/>
      <c r="F204" s="334"/>
      <c r="G204" s="334"/>
      <c r="H204" s="334"/>
      <c r="I204" s="334"/>
      <c r="J204" s="334"/>
      <c r="K204" s="334"/>
      <c r="L204" s="334"/>
      <c r="M204" s="334"/>
      <c r="N204" s="334"/>
      <c r="O204" s="334"/>
      <c r="P204" s="334"/>
      <c r="Q204" s="334"/>
      <c r="R204" s="334"/>
      <c r="S204" s="334"/>
      <c r="T204" s="334"/>
      <c r="U204" s="334"/>
      <c r="V204" s="334"/>
      <c r="W204" s="334"/>
      <c r="X204" s="334"/>
      <c r="Y204" s="334"/>
      <c r="Z204" s="334"/>
      <c r="AA204" s="334"/>
      <c r="AB204" s="334"/>
      <c r="AC204" s="334"/>
      <c r="AD204" s="334"/>
      <c r="AE204" s="334"/>
      <c r="AF204" s="334"/>
      <c r="AG204" s="334"/>
      <c r="AH204" s="334"/>
      <c r="AI204" s="334"/>
      <c r="AJ204" s="334"/>
      <c r="AK204" s="334"/>
      <c r="AL204" s="334"/>
      <c r="AM204" s="334"/>
      <c r="AN204" s="334"/>
      <c r="AO204" s="334"/>
      <c r="AP204" s="334"/>
      <c r="AQ204" s="334"/>
      <c r="AR204" s="334"/>
      <c r="AS204" s="334"/>
      <c r="AT204" s="334"/>
      <c r="AU204" s="334"/>
      <c r="AV204" s="334"/>
      <c r="AW204" s="334"/>
      <c r="AX204" s="334"/>
      <c r="AY204" s="334"/>
      <c r="AZ204" s="334"/>
      <c r="BA204" s="334"/>
      <c r="BB204" s="334"/>
      <c r="BC204" s="334"/>
      <c r="BD204" s="334"/>
      <c r="BE204" s="334"/>
      <c r="BF204" s="334"/>
      <c r="BG204" s="334"/>
      <c r="BH204" s="334"/>
      <c r="BI204" s="334"/>
      <c r="BJ204" s="334"/>
      <c r="BK204" s="334"/>
      <c r="BL204" s="334"/>
      <c r="BM204" s="334"/>
      <c r="BN204" s="334"/>
      <c r="BO204" s="334"/>
      <c r="BP204" s="334"/>
      <c r="BQ204" s="334"/>
      <c r="BR204" s="334"/>
      <c r="BS204" s="334"/>
      <c r="BT204" s="334"/>
      <c r="BU204" s="334"/>
      <c r="BV204" s="334"/>
      <c r="BW204" s="334"/>
      <c r="BX204" s="334"/>
      <c r="BY204" s="334"/>
      <c r="BZ204" s="334"/>
      <c r="CA204" s="334"/>
      <c r="CB204" s="334"/>
      <c r="CC204" s="334"/>
      <c r="CD204" s="334"/>
      <c r="CE204" s="334"/>
      <c r="CF204" s="334"/>
      <c r="CG204" s="334"/>
      <c r="CH204" s="334"/>
      <c r="CI204" s="334"/>
      <c r="CJ204" s="334"/>
      <c r="CK204" s="334"/>
      <c r="CL204" s="334"/>
      <c r="CM204" s="334"/>
      <c r="CN204" s="334"/>
      <c r="CO204" s="334"/>
      <c r="CP204" s="334"/>
      <c r="CQ204" s="334"/>
      <c r="CR204" s="334"/>
      <c r="CS204" s="334"/>
      <c r="CT204" s="334"/>
      <c r="CU204" s="334"/>
      <c r="CV204" s="334"/>
      <c r="CW204" s="334"/>
      <c r="CX204" s="334"/>
      <c r="CY204" s="334"/>
      <c r="CZ204" s="334"/>
      <c r="DA204" s="334"/>
      <c r="DB204" s="334"/>
      <c r="DC204" s="334"/>
      <c r="DD204" s="334"/>
      <c r="DE204" s="334"/>
      <c r="DF204" s="334"/>
      <c r="DG204" s="334"/>
      <c r="DH204" s="334"/>
      <c r="DI204" s="334"/>
      <c r="DJ204" s="334"/>
      <c r="DK204" s="334"/>
      <c r="DL204" s="334"/>
      <c r="DM204" s="334"/>
      <c r="DN204" s="334"/>
      <c r="DO204" s="334"/>
      <c r="DP204" s="334"/>
      <c r="DQ204" s="334"/>
      <c r="DR204" s="334"/>
      <c r="DS204" s="334"/>
      <c r="DT204" s="334"/>
      <c r="DU204" s="334"/>
      <c r="DV204" s="334"/>
      <c r="DW204" s="334"/>
      <c r="DX204" s="334"/>
      <c r="DY204" s="334"/>
      <c r="DZ204" s="334"/>
      <c r="EA204" s="334"/>
      <c r="EB204" s="334"/>
      <c r="EC204" s="334"/>
      <c r="ED204" s="334"/>
      <c r="EE204" s="334"/>
      <c r="EF204" s="334"/>
      <c r="EG204" s="334"/>
      <c r="EH204" s="334"/>
      <c r="EI204" s="334"/>
      <c r="EJ204" s="334"/>
      <c r="EK204" s="334"/>
      <c r="EL204" s="334"/>
      <c r="EM204" s="334"/>
      <c r="EN204" s="334"/>
      <c r="EO204" s="334"/>
      <c r="EP204" s="334"/>
      <c r="EQ204" s="334"/>
      <c r="ER204" s="334"/>
      <c r="ES204" s="334"/>
      <c r="ET204" s="334"/>
      <c r="EU204" s="334"/>
      <c r="EV204" s="334"/>
      <c r="EW204" s="334"/>
      <c r="EX204" s="334"/>
      <c r="EY204" s="334"/>
      <c r="EZ204" s="334"/>
      <c r="FA204" s="334"/>
      <c r="FB204" s="334"/>
      <c r="FC204" s="334"/>
      <c r="FD204" s="334"/>
      <c r="FE204" s="334"/>
      <c r="FF204" s="334"/>
      <c r="FG204" s="334"/>
      <c r="FH204" s="334"/>
      <c r="FI204" s="334"/>
      <c r="FJ204" s="334"/>
      <c r="FK204" s="334"/>
      <c r="FL204" s="334"/>
      <c r="FM204" s="334"/>
      <c r="FN204" s="334"/>
      <c r="FO204" s="334"/>
      <c r="FP204" s="334"/>
      <c r="FQ204" s="334"/>
      <c r="FR204" s="334"/>
      <c r="FS204" s="334"/>
      <c r="FT204" s="334"/>
      <c r="FU204" s="334"/>
      <c r="FV204" s="334"/>
      <c r="FW204" s="334"/>
      <c r="FX204" s="334"/>
      <c r="FY204" s="334"/>
      <c r="FZ204" s="334"/>
      <c r="GA204" s="334"/>
      <c r="GB204" s="334"/>
      <c r="GC204" s="334"/>
      <c r="GD204" s="334"/>
      <c r="GE204" s="334"/>
      <c r="GF204" s="334"/>
      <c r="GG204" s="334"/>
      <c r="GH204" s="334"/>
      <c r="GI204" s="334"/>
      <c r="GJ204" s="334"/>
      <c r="GK204" s="334"/>
      <c r="GL204" s="334"/>
      <c r="GM204" s="334"/>
      <c r="GN204" s="334"/>
      <c r="GO204" s="334"/>
      <c r="GP204" s="334"/>
      <c r="GQ204" s="334"/>
      <c r="GR204" s="334"/>
      <c r="GS204" s="334"/>
      <c r="GT204" s="334"/>
      <c r="GU204" s="334"/>
      <c r="GV204" s="334"/>
      <c r="GW204" s="334"/>
      <c r="GX204" s="334"/>
      <c r="GY204" s="334"/>
      <c r="GZ204" s="334"/>
      <c r="HA204" s="334"/>
      <c r="HB204" s="334"/>
      <c r="HC204" s="334"/>
      <c r="HD204" s="334"/>
      <c r="HE204" s="334"/>
      <c r="HF204" s="334"/>
      <c r="HG204" s="334"/>
      <c r="HH204" s="334"/>
      <c r="HI204" s="334"/>
      <c r="HJ204" s="334"/>
      <c r="HK204" s="334"/>
      <c r="HL204" s="334"/>
      <c r="HM204" s="334"/>
      <c r="HN204" s="334"/>
      <c r="HO204" s="334"/>
      <c r="HP204" s="334"/>
      <c r="HQ204" s="334"/>
      <c r="HR204" s="334"/>
      <c r="HS204" s="334"/>
      <c r="HT204" s="334"/>
      <c r="HU204" s="334"/>
      <c r="HV204" s="334"/>
      <c r="HW204" s="334"/>
      <c r="HX204" s="334"/>
      <c r="HY204" s="334"/>
      <c r="HZ204" s="334"/>
      <c r="IA204" s="334"/>
      <c r="IB204" s="334"/>
      <c r="IC204" s="334"/>
      <c r="ID204" s="334"/>
      <c r="IE204" s="334"/>
      <c r="IF204" s="334"/>
      <c r="IG204" s="334"/>
      <c r="IH204" s="334"/>
      <c r="II204" s="334"/>
      <c r="IJ204" s="334"/>
      <c r="IK204" s="334"/>
      <c r="IL204" s="334"/>
      <c r="IM204" s="334"/>
      <c r="IN204" s="334"/>
      <c r="IO204" s="334"/>
      <c r="IP204" s="334"/>
      <c r="IQ204" s="334"/>
      <c r="IR204" s="334"/>
      <c r="IS204" s="334"/>
      <c r="IT204" s="334"/>
      <c r="IU204" s="334"/>
      <c r="IV204" s="334"/>
      <c r="IW204" s="334"/>
      <c r="IX204" s="334"/>
      <c r="IY204" s="334"/>
      <c r="IZ204" s="334"/>
      <c r="JA204" s="334"/>
      <c r="JB204" s="334"/>
      <c r="JC204" s="334"/>
      <c r="JD204" s="334"/>
    </row>
    <row r="205" spans="2:264" x14ac:dyDescent="0.2">
      <c r="B205" s="334"/>
      <c r="C205" s="334"/>
      <c r="D205" s="334"/>
      <c r="E205" s="334"/>
      <c r="F205" s="334"/>
      <c r="G205" s="334"/>
      <c r="H205" s="334"/>
      <c r="I205" s="334"/>
      <c r="J205" s="334"/>
      <c r="K205" s="334"/>
      <c r="L205" s="334"/>
      <c r="M205" s="334"/>
      <c r="N205" s="334"/>
      <c r="O205" s="334"/>
      <c r="P205" s="334"/>
      <c r="Q205" s="334"/>
      <c r="R205" s="334"/>
      <c r="S205" s="334"/>
      <c r="T205" s="334"/>
      <c r="U205" s="334"/>
      <c r="V205" s="334"/>
      <c r="W205" s="334"/>
      <c r="X205" s="334"/>
      <c r="Y205" s="334"/>
      <c r="Z205" s="334"/>
      <c r="AA205" s="334"/>
      <c r="AB205" s="334"/>
      <c r="AC205" s="334"/>
      <c r="AD205" s="334"/>
      <c r="AE205" s="334"/>
      <c r="AF205" s="334"/>
      <c r="AG205" s="334"/>
      <c r="AH205" s="334"/>
      <c r="AI205" s="334"/>
      <c r="AJ205" s="334"/>
      <c r="AK205" s="334"/>
      <c r="AL205" s="334"/>
      <c r="AM205" s="334"/>
      <c r="AN205" s="334"/>
      <c r="AO205" s="334"/>
      <c r="AP205" s="334"/>
      <c r="AQ205" s="334"/>
      <c r="AR205" s="334"/>
      <c r="AS205" s="334"/>
      <c r="AT205" s="334"/>
      <c r="AU205" s="334"/>
      <c r="AV205" s="334"/>
      <c r="AW205" s="334"/>
      <c r="AX205" s="334"/>
      <c r="AY205" s="334"/>
      <c r="AZ205" s="334"/>
      <c r="BA205" s="334"/>
      <c r="BB205" s="334"/>
      <c r="BC205" s="334"/>
      <c r="BD205" s="334"/>
      <c r="BE205" s="334"/>
      <c r="BF205" s="334"/>
      <c r="BG205" s="334"/>
      <c r="BH205" s="334"/>
      <c r="BI205" s="334"/>
      <c r="BJ205" s="334"/>
      <c r="BK205" s="334"/>
      <c r="BL205" s="334"/>
      <c r="BM205" s="334"/>
      <c r="BN205" s="334"/>
      <c r="BO205" s="334"/>
      <c r="BP205" s="334"/>
      <c r="BQ205" s="334"/>
      <c r="BR205" s="334"/>
      <c r="BS205" s="334"/>
      <c r="BT205" s="334"/>
      <c r="BU205" s="334"/>
      <c r="BV205" s="334"/>
      <c r="BW205" s="334"/>
      <c r="BX205" s="334"/>
      <c r="BY205" s="334"/>
      <c r="BZ205" s="334"/>
      <c r="CA205" s="334"/>
      <c r="CB205" s="334"/>
      <c r="CC205" s="334"/>
      <c r="CD205" s="334"/>
      <c r="CE205" s="334"/>
      <c r="CF205" s="334"/>
      <c r="CG205" s="334"/>
      <c r="CH205" s="334"/>
      <c r="CI205" s="334"/>
      <c r="CJ205" s="334"/>
      <c r="CK205" s="334"/>
      <c r="CL205" s="334"/>
      <c r="CM205" s="334"/>
      <c r="CN205" s="334"/>
      <c r="CO205" s="334"/>
      <c r="CP205" s="334"/>
      <c r="CQ205" s="334"/>
      <c r="CR205" s="334"/>
      <c r="CS205" s="334"/>
      <c r="CT205" s="334"/>
      <c r="CU205" s="334"/>
      <c r="CV205" s="334"/>
      <c r="CW205" s="334"/>
      <c r="CX205" s="334"/>
      <c r="CY205" s="334"/>
      <c r="CZ205" s="334"/>
      <c r="DA205" s="334"/>
      <c r="DB205" s="334"/>
      <c r="DC205" s="334"/>
      <c r="DD205" s="334"/>
      <c r="DE205" s="334"/>
      <c r="DF205" s="334"/>
      <c r="DG205" s="334"/>
      <c r="DH205" s="334"/>
      <c r="DI205" s="334"/>
      <c r="DJ205" s="334"/>
      <c r="DK205" s="334"/>
      <c r="DL205" s="334"/>
      <c r="DM205" s="334"/>
      <c r="DN205" s="334"/>
      <c r="DO205" s="334"/>
      <c r="DP205" s="334"/>
      <c r="DQ205" s="334"/>
      <c r="DR205" s="334"/>
      <c r="DS205" s="334"/>
      <c r="DT205" s="334"/>
      <c r="DU205" s="334"/>
      <c r="DV205" s="334"/>
      <c r="DW205" s="334"/>
      <c r="DX205" s="334"/>
      <c r="DY205" s="334"/>
      <c r="DZ205" s="334"/>
      <c r="EA205" s="334"/>
      <c r="EB205" s="334"/>
      <c r="EC205" s="334"/>
      <c r="ED205" s="334"/>
      <c r="EE205" s="334"/>
      <c r="EF205" s="334"/>
      <c r="EG205" s="334"/>
      <c r="EH205" s="334"/>
      <c r="EI205" s="334"/>
      <c r="EJ205" s="334"/>
      <c r="EK205" s="334"/>
      <c r="EL205" s="334"/>
      <c r="EM205" s="334"/>
      <c r="EN205" s="334"/>
      <c r="EO205" s="334"/>
      <c r="EP205" s="334"/>
      <c r="EQ205" s="334"/>
      <c r="ER205" s="334"/>
      <c r="ES205" s="334"/>
      <c r="ET205" s="334"/>
      <c r="EU205" s="334"/>
      <c r="EV205" s="334"/>
      <c r="EW205" s="334"/>
      <c r="EX205" s="334"/>
      <c r="EY205" s="334"/>
      <c r="EZ205" s="334"/>
      <c r="FA205" s="334"/>
      <c r="FB205" s="334"/>
      <c r="FC205" s="334"/>
      <c r="FD205" s="334"/>
      <c r="FE205" s="334"/>
      <c r="FF205" s="334"/>
      <c r="FG205" s="334"/>
      <c r="FH205" s="334"/>
      <c r="FI205" s="334"/>
      <c r="FJ205" s="334"/>
      <c r="FK205" s="334"/>
      <c r="FL205" s="334"/>
      <c r="FM205" s="334"/>
      <c r="FN205" s="334"/>
      <c r="FO205" s="334"/>
      <c r="FP205" s="334"/>
      <c r="FQ205" s="334"/>
      <c r="FR205" s="334"/>
      <c r="FS205" s="334"/>
      <c r="FT205" s="334"/>
      <c r="FU205" s="334"/>
      <c r="FV205" s="334"/>
      <c r="FW205" s="334"/>
      <c r="FX205" s="334"/>
      <c r="FY205" s="334"/>
      <c r="FZ205" s="334"/>
      <c r="GA205" s="334"/>
      <c r="GB205" s="334"/>
      <c r="GC205" s="334"/>
      <c r="GD205" s="334"/>
      <c r="GE205" s="334"/>
      <c r="GF205" s="334"/>
      <c r="GG205" s="334"/>
      <c r="GH205" s="334"/>
      <c r="GI205" s="334"/>
      <c r="GJ205" s="334"/>
      <c r="GK205" s="334"/>
      <c r="GL205" s="334"/>
      <c r="GM205" s="334"/>
      <c r="GN205" s="334"/>
      <c r="GO205" s="334"/>
      <c r="GP205" s="334"/>
      <c r="GQ205" s="334"/>
      <c r="GR205" s="334"/>
      <c r="GS205" s="334"/>
      <c r="GT205" s="334"/>
      <c r="GU205" s="334"/>
      <c r="GV205" s="334"/>
      <c r="GW205" s="334"/>
      <c r="GX205" s="334"/>
      <c r="GY205" s="334"/>
      <c r="GZ205" s="334"/>
      <c r="HA205" s="334"/>
      <c r="HB205" s="334"/>
      <c r="HC205" s="334"/>
      <c r="HD205" s="334"/>
      <c r="HE205" s="334"/>
      <c r="HF205" s="334"/>
      <c r="HG205" s="334"/>
      <c r="HH205" s="334"/>
      <c r="HI205" s="334"/>
      <c r="HJ205" s="334"/>
      <c r="HK205" s="334"/>
      <c r="HL205" s="334"/>
      <c r="HM205" s="334"/>
      <c r="HN205" s="334"/>
      <c r="HO205" s="334"/>
      <c r="HP205" s="334"/>
      <c r="HQ205" s="334"/>
      <c r="HR205" s="334"/>
      <c r="HS205" s="334"/>
      <c r="HT205" s="334"/>
      <c r="HU205" s="334"/>
      <c r="HV205" s="334"/>
      <c r="HW205" s="334"/>
      <c r="HX205" s="334"/>
      <c r="HY205" s="334"/>
      <c r="HZ205" s="334"/>
      <c r="IA205" s="334"/>
      <c r="IB205" s="334"/>
      <c r="IC205" s="334"/>
      <c r="ID205" s="334"/>
      <c r="IE205" s="334"/>
      <c r="IF205" s="334"/>
      <c r="IG205" s="334"/>
      <c r="IH205" s="334"/>
      <c r="II205" s="334"/>
      <c r="IJ205" s="334"/>
      <c r="IK205" s="334"/>
      <c r="IL205" s="334"/>
      <c r="IM205" s="334"/>
      <c r="IN205" s="334"/>
      <c r="IO205" s="334"/>
      <c r="IP205" s="334"/>
      <c r="IQ205" s="334"/>
      <c r="IR205" s="334"/>
      <c r="IS205" s="334"/>
      <c r="IT205" s="334"/>
      <c r="IU205" s="334"/>
      <c r="IV205" s="334"/>
      <c r="IW205" s="334"/>
      <c r="IX205" s="334"/>
      <c r="IY205" s="334"/>
      <c r="IZ205" s="334"/>
      <c r="JA205" s="334"/>
      <c r="JB205" s="334"/>
      <c r="JC205" s="334"/>
      <c r="JD205" s="334"/>
    </row>
    <row r="206" spans="2:264" x14ac:dyDescent="0.2">
      <c r="B206" s="334"/>
      <c r="C206" s="334"/>
      <c r="D206" s="334"/>
      <c r="E206" s="334"/>
      <c r="F206" s="334"/>
      <c r="G206" s="334"/>
      <c r="H206" s="334"/>
      <c r="I206" s="334"/>
      <c r="J206" s="334"/>
      <c r="K206" s="334"/>
      <c r="L206" s="334"/>
      <c r="M206" s="334"/>
      <c r="N206" s="334"/>
      <c r="O206" s="334"/>
      <c r="P206" s="334"/>
      <c r="Q206" s="334"/>
      <c r="R206" s="334"/>
      <c r="S206" s="334"/>
      <c r="T206" s="334"/>
      <c r="U206" s="334"/>
      <c r="V206" s="334"/>
      <c r="W206" s="334"/>
      <c r="X206" s="334"/>
      <c r="Y206" s="334"/>
      <c r="Z206" s="334"/>
      <c r="AA206" s="334"/>
      <c r="AB206" s="334"/>
      <c r="AC206" s="334"/>
      <c r="AD206" s="334"/>
      <c r="AE206" s="334"/>
      <c r="AF206" s="334"/>
      <c r="AG206" s="334"/>
      <c r="AH206" s="334"/>
      <c r="AI206" s="334"/>
      <c r="AJ206" s="334"/>
      <c r="AK206" s="334"/>
      <c r="AL206" s="334"/>
      <c r="AM206" s="334"/>
      <c r="AN206" s="334"/>
      <c r="AO206" s="334"/>
      <c r="AP206" s="334"/>
      <c r="AQ206" s="334"/>
      <c r="AR206" s="334"/>
      <c r="AS206" s="334"/>
      <c r="AT206" s="334"/>
      <c r="AU206" s="334"/>
      <c r="AV206" s="334"/>
      <c r="AW206" s="334"/>
      <c r="AX206" s="334"/>
      <c r="AY206" s="334"/>
      <c r="AZ206" s="334"/>
      <c r="BA206" s="334"/>
      <c r="BB206" s="334"/>
      <c r="BC206" s="334"/>
      <c r="BD206" s="334"/>
      <c r="BE206" s="334"/>
      <c r="BF206" s="334"/>
      <c r="BG206" s="334"/>
      <c r="BH206" s="334"/>
      <c r="BI206" s="334"/>
      <c r="BJ206" s="334"/>
      <c r="BK206" s="334"/>
      <c r="BL206" s="334"/>
      <c r="BM206" s="334"/>
      <c r="BN206" s="334"/>
      <c r="BO206" s="334"/>
      <c r="BP206" s="334"/>
      <c r="BQ206" s="334"/>
      <c r="BR206" s="334"/>
      <c r="BS206" s="334"/>
      <c r="BT206" s="334"/>
      <c r="BU206" s="334"/>
      <c r="BV206" s="334"/>
      <c r="BW206" s="334"/>
      <c r="BX206" s="334"/>
      <c r="BY206" s="334"/>
      <c r="BZ206" s="334"/>
      <c r="CA206" s="334"/>
      <c r="CB206" s="334"/>
      <c r="CC206" s="334"/>
      <c r="CD206" s="334"/>
      <c r="CE206" s="334"/>
      <c r="CF206" s="334"/>
      <c r="CG206" s="334"/>
      <c r="CH206" s="334"/>
      <c r="CI206" s="334"/>
      <c r="CJ206" s="334"/>
      <c r="CK206" s="334"/>
      <c r="CL206" s="334"/>
      <c r="CM206" s="334"/>
      <c r="CN206" s="334"/>
      <c r="CO206" s="334"/>
      <c r="CP206" s="334"/>
      <c r="CQ206" s="334"/>
      <c r="CR206" s="334"/>
      <c r="CS206" s="334"/>
      <c r="CT206" s="334"/>
      <c r="CU206" s="334"/>
      <c r="CV206" s="334"/>
      <c r="CW206" s="334"/>
      <c r="CX206" s="334"/>
      <c r="CY206" s="334"/>
      <c r="CZ206" s="334"/>
      <c r="DA206" s="334"/>
      <c r="DB206" s="334"/>
      <c r="DC206" s="334"/>
      <c r="DD206" s="334"/>
      <c r="DE206" s="334"/>
      <c r="DF206" s="334"/>
      <c r="DG206" s="334"/>
      <c r="DH206" s="334"/>
      <c r="DI206" s="334"/>
      <c r="DJ206" s="334"/>
      <c r="DK206" s="334"/>
      <c r="DL206" s="334"/>
      <c r="DM206" s="334"/>
      <c r="DN206" s="334"/>
      <c r="DO206" s="334"/>
      <c r="DP206" s="334"/>
      <c r="DQ206" s="334"/>
      <c r="DR206" s="334"/>
      <c r="DS206" s="334"/>
      <c r="DT206" s="334"/>
      <c r="DU206" s="334"/>
      <c r="DV206" s="334"/>
      <c r="DW206" s="334"/>
      <c r="DX206" s="334"/>
      <c r="DY206" s="334"/>
      <c r="DZ206" s="334"/>
      <c r="EA206" s="334"/>
      <c r="EB206" s="334"/>
      <c r="EC206" s="334"/>
      <c r="ED206" s="334"/>
      <c r="EE206" s="334"/>
      <c r="EF206" s="334"/>
      <c r="EG206" s="334"/>
      <c r="EH206" s="334"/>
      <c r="EI206" s="334"/>
      <c r="EJ206" s="334"/>
      <c r="EK206" s="334"/>
      <c r="EL206" s="334"/>
      <c r="EM206" s="334"/>
      <c r="EN206" s="334"/>
      <c r="EO206" s="334"/>
      <c r="EP206" s="334"/>
      <c r="EQ206" s="334"/>
      <c r="ER206" s="334"/>
      <c r="ES206" s="334"/>
      <c r="ET206" s="334"/>
      <c r="EU206" s="334"/>
      <c r="EV206" s="334"/>
      <c r="EW206" s="334"/>
      <c r="EX206" s="334"/>
      <c r="EY206" s="334"/>
      <c r="EZ206" s="334"/>
      <c r="FA206" s="334"/>
      <c r="FB206" s="334"/>
      <c r="FC206" s="334"/>
      <c r="FD206" s="334"/>
      <c r="FE206" s="334"/>
      <c r="FF206" s="334"/>
      <c r="FG206" s="334"/>
      <c r="FH206" s="334"/>
      <c r="FI206" s="334"/>
      <c r="FJ206" s="334"/>
      <c r="FK206" s="334"/>
      <c r="FL206" s="334"/>
      <c r="FM206" s="334"/>
      <c r="FN206" s="334"/>
      <c r="FO206" s="334"/>
      <c r="FP206" s="334"/>
      <c r="FQ206" s="334"/>
      <c r="FR206" s="334"/>
      <c r="FS206" s="334"/>
      <c r="FT206" s="334"/>
      <c r="FU206" s="334"/>
      <c r="FV206" s="334"/>
      <c r="FW206" s="334"/>
      <c r="FX206" s="334"/>
      <c r="FY206" s="334"/>
      <c r="FZ206" s="334"/>
      <c r="GA206" s="334"/>
      <c r="GB206" s="334"/>
      <c r="GC206" s="334"/>
      <c r="GD206" s="334"/>
      <c r="GE206" s="334"/>
      <c r="GF206" s="334"/>
      <c r="GG206" s="334"/>
      <c r="GH206" s="334"/>
      <c r="GI206" s="334"/>
      <c r="GJ206" s="334"/>
      <c r="GK206" s="334"/>
      <c r="GL206" s="334"/>
      <c r="GM206" s="334"/>
      <c r="GN206" s="334"/>
      <c r="GO206" s="334"/>
      <c r="GP206" s="334"/>
      <c r="GQ206" s="334"/>
      <c r="GR206" s="334"/>
      <c r="GS206" s="334"/>
      <c r="GT206" s="334"/>
      <c r="GU206" s="334"/>
      <c r="GV206" s="334"/>
      <c r="GW206" s="334"/>
      <c r="GX206" s="334"/>
      <c r="GY206" s="334"/>
      <c r="GZ206" s="334"/>
      <c r="HA206" s="334"/>
      <c r="HB206" s="334"/>
      <c r="HC206" s="334"/>
      <c r="HD206" s="334"/>
      <c r="HE206" s="334"/>
      <c r="HF206" s="334"/>
      <c r="HG206" s="334"/>
      <c r="HH206" s="334"/>
      <c r="HI206" s="334"/>
      <c r="HJ206" s="334"/>
      <c r="HK206" s="334"/>
      <c r="HL206" s="334"/>
      <c r="HM206" s="334"/>
      <c r="HN206" s="334"/>
      <c r="HO206" s="334"/>
      <c r="HP206" s="334"/>
      <c r="HQ206" s="334"/>
      <c r="HR206" s="334"/>
      <c r="HS206" s="334"/>
      <c r="HT206" s="334"/>
      <c r="HU206" s="334"/>
      <c r="HV206" s="334"/>
      <c r="HW206" s="334"/>
      <c r="HX206" s="334"/>
      <c r="HY206" s="334"/>
      <c r="HZ206" s="334"/>
      <c r="IA206" s="334"/>
      <c r="IB206" s="334"/>
      <c r="IC206" s="334"/>
      <c r="ID206" s="334"/>
      <c r="IE206" s="334"/>
      <c r="IF206" s="334"/>
      <c r="IG206" s="334"/>
      <c r="IH206" s="334"/>
      <c r="II206" s="334"/>
      <c r="IJ206" s="334"/>
      <c r="IK206" s="334"/>
      <c r="IL206" s="334"/>
      <c r="IM206" s="334"/>
      <c r="IN206" s="334"/>
      <c r="IO206" s="334"/>
      <c r="IP206" s="334"/>
      <c r="IQ206" s="334"/>
      <c r="IR206" s="334"/>
      <c r="IS206" s="334"/>
      <c r="IT206" s="334"/>
      <c r="IU206" s="334"/>
      <c r="IV206" s="334"/>
      <c r="IW206" s="334"/>
      <c r="IX206" s="334"/>
      <c r="IY206" s="334"/>
      <c r="IZ206" s="334"/>
      <c r="JA206" s="334"/>
      <c r="JB206" s="334"/>
      <c r="JC206" s="334"/>
      <c r="JD206" s="334"/>
    </row>
    <row r="207" spans="2:264" x14ac:dyDescent="0.2">
      <c r="B207" s="334"/>
      <c r="C207" s="334"/>
      <c r="D207" s="334"/>
      <c r="E207" s="334"/>
      <c r="F207" s="334"/>
      <c r="G207" s="334"/>
      <c r="H207" s="334"/>
      <c r="I207" s="334"/>
      <c r="J207" s="334"/>
      <c r="K207" s="334"/>
      <c r="L207" s="334"/>
      <c r="M207" s="334"/>
      <c r="N207" s="334"/>
      <c r="O207" s="334"/>
      <c r="P207" s="334"/>
      <c r="Q207" s="334"/>
      <c r="R207" s="334"/>
      <c r="S207" s="334"/>
      <c r="T207" s="334"/>
      <c r="U207" s="334"/>
      <c r="V207" s="334"/>
      <c r="W207" s="334"/>
      <c r="X207" s="334"/>
      <c r="Y207" s="334"/>
      <c r="Z207" s="334"/>
      <c r="AA207" s="334"/>
      <c r="AB207" s="334"/>
      <c r="AC207" s="334"/>
      <c r="AD207" s="334"/>
      <c r="AE207" s="334"/>
      <c r="AF207" s="334"/>
      <c r="AG207" s="334"/>
      <c r="AH207" s="334"/>
      <c r="AI207" s="334"/>
      <c r="AJ207" s="334"/>
      <c r="AK207" s="334"/>
      <c r="AL207" s="334"/>
      <c r="AM207" s="334"/>
      <c r="AN207" s="334"/>
      <c r="AO207" s="334"/>
      <c r="AP207" s="334"/>
      <c r="AQ207" s="334"/>
      <c r="AR207" s="334"/>
      <c r="AS207" s="334"/>
      <c r="AT207" s="334"/>
      <c r="AU207" s="334"/>
      <c r="AV207" s="334"/>
      <c r="AW207" s="334"/>
      <c r="AX207" s="334"/>
      <c r="AY207" s="334"/>
      <c r="AZ207" s="334"/>
      <c r="BA207" s="334"/>
      <c r="BB207" s="334"/>
      <c r="BC207" s="334"/>
      <c r="BD207" s="334"/>
      <c r="BE207" s="334"/>
      <c r="BF207" s="334"/>
      <c r="BG207" s="334"/>
      <c r="BH207" s="334"/>
      <c r="BI207" s="334"/>
      <c r="BJ207" s="334"/>
      <c r="BK207" s="334"/>
      <c r="BL207" s="334"/>
      <c r="BM207" s="334"/>
      <c r="BN207" s="334"/>
      <c r="BO207" s="334"/>
      <c r="BP207" s="334"/>
      <c r="BQ207" s="334"/>
      <c r="BR207" s="334"/>
      <c r="BS207" s="334"/>
      <c r="BT207" s="334"/>
      <c r="BU207" s="334"/>
      <c r="BV207" s="334"/>
      <c r="BW207" s="334"/>
      <c r="BX207" s="334"/>
      <c r="BY207" s="334"/>
      <c r="BZ207" s="334"/>
      <c r="CA207" s="334"/>
      <c r="CB207" s="334"/>
      <c r="CC207" s="334"/>
      <c r="CD207" s="334"/>
      <c r="CE207" s="334"/>
      <c r="CF207" s="334"/>
      <c r="CG207" s="334"/>
      <c r="CH207" s="334"/>
      <c r="CI207" s="334"/>
      <c r="CJ207" s="334"/>
      <c r="CK207" s="334"/>
      <c r="CL207" s="334"/>
      <c r="CM207" s="334"/>
      <c r="CN207" s="334"/>
      <c r="CO207" s="334"/>
      <c r="CP207" s="334"/>
      <c r="CQ207" s="334"/>
      <c r="CR207" s="334"/>
      <c r="CS207" s="334"/>
      <c r="CT207" s="334"/>
      <c r="CU207" s="334"/>
      <c r="CV207" s="334"/>
      <c r="CW207" s="334"/>
      <c r="CX207" s="334"/>
      <c r="CY207" s="334"/>
      <c r="CZ207" s="334"/>
      <c r="DA207" s="334"/>
      <c r="DB207" s="334"/>
      <c r="DC207" s="334"/>
      <c r="DD207" s="334"/>
      <c r="DE207" s="334"/>
      <c r="DF207" s="334"/>
      <c r="DG207" s="334"/>
      <c r="DH207" s="334"/>
      <c r="DI207" s="334"/>
      <c r="DJ207" s="334"/>
      <c r="DK207" s="334"/>
      <c r="DL207" s="334"/>
      <c r="DM207" s="334"/>
      <c r="DN207" s="334"/>
      <c r="DO207" s="334"/>
      <c r="DP207" s="334"/>
      <c r="DQ207" s="334"/>
      <c r="DR207" s="334"/>
      <c r="DS207" s="334"/>
      <c r="DT207" s="334"/>
      <c r="DU207" s="334"/>
      <c r="DV207" s="334"/>
      <c r="DW207" s="334"/>
      <c r="DX207" s="334"/>
      <c r="DY207" s="334"/>
      <c r="DZ207" s="334"/>
      <c r="EA207" s="334"/>
      <c r="EB207" s="334"/>
      <c r="EC207" s="334"/>
      <c r="ED207" s="334"/>
      <c r="EE207" s="334"/>
      <c r="EF207" s="334"/>
      <c r="EG207" s="334"/>
      <c r="EH207" s="334"/>
      <c r="EI207" s="334"/>
      <c r="EJ207" s="334"/>
      <c r="EK207" s="334"/>
      <c r="EL207" s="334"/>
      <c r="EM207" s="334"/>
      <c r="EN207" s="334"/>
      <c r="EO207" s="334"/>
      <c r="EP207" s="334"/>
      <c r="EQ207" s="334"/>
      <c r="ER207" s="334"/>
      <c r="ES207" s="334"/>
      <c r="ET207" s="334"/>
      <c r="EU207" s="334"/>
      <c r="EV207" s="334"/>
      <c r="EW207" s="334"/>
      <c r="EX207" s="334"/>
      <c r="EY207" s="334"/>
      <c r="EZ207" s="334"/>
      <c r="FA207" s="334"/>
      <c r="FB207" s="334"/>
      <c r="FC207" s="334"/>
      <c r="FD207" s="334"/>
      <c r="FE207" s="334"/>
      <c r="FF207" s="334"/>
      <c r="FG207" s="334"/>
      <c r="FH207" s="334"/>
      <c r="FI207" s="334"/>
      <c r="FJ207" s="334"/>
      <c r="FK207" s="334"/>
      <c r="FL207" s="334"/>
      <c r="FM207" s="334"/>
      <c r="FN207" s="334"/>
      <c r="FO207" s="334"/>
      <c r="FP207" s="334"/>
      <c r="FQ207" s="334"/>
      <c r="FR207" s="334"/>
      <c r="FS207" s="334"/>
      <c r="FT207" s="334"/>
      <c r="FU207" s="334"/>
      <c r="FV207" s="334"/>
      <c r="FW207" s="334"/>
      <c r="FX207" s="334"/>
      <c r="FY207" s="334"/>
      <c r="FZ207" s="334"/>
      <c r="GA207" s="334"/>
      <c r="GB207" s="334"/>
      <c r="GC207" s="334"/>
      <c r="GD207" s="334"/>
      <c r="GE207" s="334"/>
      <c r="GF207" s="334"/>
      <c r="GG207" s="334"/>
      <c r="GH207" s="334"/>
      <c r="GI207" s="334"/>
      <c r="GJ207" s="334"/>
      <c r="GK207" s="334"/>
      <c r="GL207" s="334"/>
      <c r="GM207" s="334"/>
      <c r="GN207" s="334"/>
      <c r="GO207" s="334"/>
      <c r="GP207" s="334"/>
      <c r="GQ207" s="334"/>
      <c r="GR207" s="334"/>
      <c r="GS207" s="334"/>
      <c r="GT207" s="334"/>
      <c r="GU207" s="334"/>
      <c r="GV207" s="334"/>
      <c r="GW207" s="334"/>
      <c r="GX207" s="334"/>
      <c r="GY207" s="334"/>
      <c r="GZ207" s="334"/>
      <c r="HA207" s="334"/>
      <c r="HB207" s="334"/>
      <c r="HC207" s="334"/>
      <c r="HD207" s="334"/>
      <c r="HE207" s="334"/>
      <c r="HF207" s="334"/>
      <c r="HG207" s="334"/>
      <c r="HH207" s="334"/>
      <c r="HI207" s="334"/>
      <c r="HJ207" s="334"/>
      <c r="HK207" s="334"/>
      <c r="HL207" s="334"/>
      <c r="HM207" s="334"/>
      <c r="HN207" s="334"/>
      <c r="HO207" s="334"/>
      <c r="HP207" s="334"/>
      <c r="HQ207" s="334"/>
      <c r="HR207" s="334"/>
      <c r="HS207" s="334"/>
      <c r="HT207" s="334"/>
      <c r="HU207" s="334"/>
      <c r="HV207" s="334"/>
      <c r="HW207" s="334"/>
      <c r="HX207" s="334"/>
      <c r="HY207" s="334"/>
      <c r="HZ207" s="334"/>
      <c r="IA207" s="334"/>
      <c r="IB207" s="334"/>
      <c r="IC207" s="334"/>
      <c r="ID207" s="334"/>
      <c r="IE207" s="334"/>
      <c r="IF207" s="334"/>
      <c r="IG207" s="334"/>
      <c r="IH207" s="334"/>
      <c r="II207" s="334"/>
      <c r="IJ207" s="334"/>
      <c r="IK207" s="334"/>
      <c r="IL207" s="334"/>
      <c r="IM207" s="334"/>
      <c r="IN207" s="334"/>
      <c r="IO207" s="334"/>
      <c r="IP207" s="334"/>
      <c r="IQ207" s="334"/>
      <c r="IR207" s="334"/>
      <c r="IS207" s="334"/>
      <c r="IT207" s="334"/>
      <c r="IU207" s="334"/>
      <c r="IV207" s="334"/>
      <c r="IW207" s="334"/>
      <c r="IX207" s="334"/>
      <c r="IY207" s="334"/>
      <c r="IZ207" s="334"/>
      <c r="JA207" s="334"/>
      <c r="JB207" s="334"/>
      <c r="JC207" s="334"/>
      <c r="JD207" s="334"/>
    </row>
    <row r="208" spans="2:264" x14ac:dyDescent="0.2">
      <c r="B208" s="334"/>
      <c r="C208" s="334"/>
      <c r="D208" s="334"/>
      <c r="E208" s="334"/>
      <c r="F208" s="334"/>
      <c r="G208" s="334"/>
      <c r="H208" s="334"/>
      <c r="I208" s="334"/>
      <c r="J208" s="334"/>
      <c r="K208" s="334"/>
      <c r="L208" s="334"/>
      <c r="M208" s="334"/>
      <c r="N208" s="334"/>
      <c r="O208" s="334"/>
      <c r="P208" s="334"/>
      <c r="Q208" s="334"/>
      <c r="R208" s="334"/>
      <c r="S208" s="334"/>
      <c r="T208" s="334"/>
      <c r="U208" s="334"/>
      <c r="V208" s="334"/>
      <c r="W208" s="334"/>
      <c r="X208" s="334"/>
      <c r="Y208" s="334"/>
      <c r="Z208" s="334"/>
      <c r="AA208" s="334"/>
      <c r="AB208" s="334"/>
      <c r="AC208" s="334"/>
      <c r="AD208" s="334"/>
      <c r="AE208" s="334"/>
      <c r="AF208" s="334"/>
      <c r="AG208" s="334"/>
      <c r="AH208" s="334"/>
      <c r="AI208" s="334"/>
      <c r="AJ208" s="334"/>
      <c r="AK208" s="334"/>
      <c r="AL208" s="334"/>
      <c r="AM208" s="334"/>
      <c r="AN208" s="334"/>
      <c r="AO208" s="334"/>
      <c r="AP208" s="334"/>
      <c r="AQ208" s="334"/>
      <c r="AR208" s="334"/>
      <c r="AS208" s="334"/>
      <c r="AT208" s="334"/>
      <c r="AU208" s="334"/>
      <c r="AV208" s="334"/>
      <c r="AW208" s="334"/>
      <c r="AX208" s="334"/>
      <c r="AY208" s="334"/>
      <c r="AZ208" s="334"/>
      <c r="BA208" s="334"/>
      <c r="BB208" s="334"/>
      <c r="BC208" s="334"/>
      <c r="BD208" s="334"/>
      <c r="BE208" s="334"/>
      <c r="BF208" s="334"/>
      <c r="BG208" s="334"/>
      <c r="BH208" s="334"/>
      <c r="BI208" s="334"/>
      <c r="BJ208" s="334"/>
      <c r="BK208" s="334"/>
      <c r="BL208" s="334"/>
      <c r="BM208" s="334"/>
      <c r="BN208" s="334"/>
      <c r="BO208" s="334"/>
      <c r="BP208" s="334"/>
      <c r="BQ208" s="334"/>
      <c r="BR208" s="334"/>
      <c r="BS208" s="334"/>
      <c r="BT208" s="334"/>
      <c r="BU208" s="334"/>
      <c r="BV208" s="334"/>
      <c r="BW208" s="334"/>
      <c r="BX208" s="334"/>
      <c r="BY208" s="334"/>
      <c r="BZ208" s="334"/>
      <c r="CA208" s="334"/>
      <c r="CB208" s="334"/>
      <c r="CC208" s="334"/>
      <c r="CD208" s="334"/>
      <c r="CE208" s="334"/>
      <c r="CF208" s="334"/>
      <c r="CG208" s="334"/>
      <c r="CH208" s="334"/>
      <c r="CI208" s="334"/>
      <c r="CJ208" s="334"/>
      <c r="CK208" s="334"/>
      <c r="CL208" s="334"/>
      <c r="CM208" s="334"/>
      <c r="CN208" s="334"/>
      <c r="CO208" s="334"/>
      <c r="CP208" s="334"/>
      <c r="CQ208" s="334"/>
      <c r="CR208" s="334"/>
      <c r="CS208" s="334"/>
      <c r="CT208" s="334"/>
      <c r="CU208" s="334"/>
      <c r="CV208" s="334"/>
      <c r="CW208" s="334"/>
      <c r="CX208" s="334"/>
      <c r="CY208" s="334"/>
      <c r="CZ208" s="334"/>
      <c r="DA208" s="334"/>
      <c r="DB208" s="334"/>
      <c r="DC208" s="334"/>
      <c r="DD208" s="334"/>
      <c r="DE208" s="334"/>
      <c r="DF208" s="334"/>
      <c r="DG208" s="334"/>
      <c r="DH208" s="334"/>
      <c r="DI208" s="334"/>
      <c r="DJ208" s="334"/>
      <c r="DK208" s="334"/>
      <c r="DL208" s="334"/>
      <c r="DM208" s="334"/>
      <c r="DN208" s="334"/>
      <c r="DO208" s="334"/>
      <c r="DP208" s="334"/>
      <c r="DQ208" s="334"/>
      <c r="DR208" s="334"/>
      <c r="DS208" s="334"/>
      <c r="DT208" s="334"/>
      <c r="DU208" s="334"/>
      <c r="DV208" s="334"/>
      <c r="DW208" s="334"/>
      <c r="DX208" s="334"/>
      <c r="DY208" s="334"/>
      <c r="DZ208" s="334"/>
      <c r="EA208" s="334"/>
      <c r="EB208" s="334"/>
      <c r="EC208" s="334"/>
      <c r="ED208" s="334"/>
      <c r="EE208" s="334"/>
      <c r="EF208" s="334"/>
      <c r="EG208" s="334"/>
      <c r="EH208" s="334"/>
      <c r="EI208" s="334"/>
      <c r="EJ208" s="334"/>
      <c r="EK208" s="334"/>
      <c r="EL208" s="334"/>
      <c r="EM208" s="334"/>
      <c r="EN208" s="334"/>
      <c r="EO208" s="334"/>
      <c r="EP208" s="334"/>
      <c r="EQ208" s="334"/>
      <c r="ER208" s="334"/>
      <c r="ES208" s="334"/>
      <c r="ET208" s="334"/>
      <c r="EU208" s="334"/>
      <c r="EV208" s="334"/>
      <c r="EW208" s="334"/>
      <c r="EX208" s="334"/>
      <c r="EY208" s="334"/>
      <c r="EZ208" s="334"/>
      <c r="FA208" s="334"/>
      <c r="FB208" s="334"/>
      <c r="FC208" s="334"/>
      <c r="FD208" s="334"/>
      <c r="FE208" s="334"/>
      <c r="FF208" s="334"/>
      <c r="FG208" s="334"/>
      <c r="FH208" s="334"/>
      <c r="FI208" s="334"/>
      <c r="FJ208" s="334"/>
      <c r="FK208" s="334"/>
      <c r="FL208" s="334"/>
      <c r="FM208" s="334"/>
      <c r="FN208" s="334"/>
      <c r="FO208" s="334"/>
      <c r="FP208" s="334"/>
      <c r="FQ208" s="334"/>
      <c r="FR208" s="334"/>
      <c r="FS208" s="334"/>
      <c r="FT208" s="334"/>
      <c r="FU208" s="334"/>
      <c r="FV208" s="334"/>
      <c r="FW208" s="334"/>
      <c r="FX208" s="334"/>
      <c r="FY208" s="334"/>
      <c r="FZ208" s="334"/>
      <c r="GA208" s="334"/>
      <c r="GB208" s="334"/>
      <c r="GC208" s="334"/>
      <c r="GD208" s="334"/>
      <c r="GE208" s="334"/>
      <c r="GF208" s="334"/>
      <c r="GG208" s="334"/>
      <c r="GH208" s="334"/>
      <c r="GI208" s="334"/>
      <c r="GJ208" s="334"/>
      <c r="GK208" s="334"/>
      <c r="GL208" s="334"/>
      <c r="GM208" s="334"/>
      <c r="GN208" s="334"/>
      <c r="GO208" s="334"/>
      <c r="GP208" s="334"/>
      <c r="GQ208" s="334"/>
      <c r="GR208" s="334"/>
      <c r="GS208" s="334"/>
      <c r="GT208" s="334"/>
      <c r="GU208" s="334"/>
      <c r="GV208" s="334"/>
      <c r="GW208" s="334"/>
      <c r="GX208" s="334"/>
      <c r="GY208" s="334"/>
      <c r="GZ208" s="334"/>
      <c r="HA208" s="334"/>
      <c r="HB208" s="334"/>
      <c r="HC208" s="334"/>
      <c r="HD208" s="334"/>
      <c r="HE208" s="334"/>
      <c r="HF208" s="334"/>
      <c r="HG208" s="334"/>
      <c r="HH208" s="334"/>
      <c r="HI208" s="334"/>
      <c r="HJ208" s="334"/>
      <c r="HK208" s="334"/>
      <c r="HL208" s="334"/>
      <c r="HM208" s="334"/>
      <c r="HN208" s="334"/>
      <c r="HO208" s="334"/>
      <c r="HP208" s="334"/>
      <c r="HQ208" s="334"/>
      <c r="HR208" s="334"/>
      <c r="HS208" s="334"/>
      <c r="HT208" s="334"/>
      <c r="HU208" s="334"/>
      <c r="HV208" s="334"/>
      <c r="HW208" s="334"/>
      <c r="HX208" s="334"/>
      <c r="HY208" s="334"/>
      <c r="HZ208" s="334"/>
      <c r="IA208" s="334"/>
      <c r="IB208" s="334"/>
      <c r="IC208" s="334"/>
      <c r="ID208" s="334"/>
      <c r="IE208" s="334"/>
      <c r="IF208" s="334"/>
      <c r="IG208" s="334"/>
      <c r="IH208" s="334"/>
      <c r="II208" s="334"/>
      <c r="IJ208" s="334"/>
      <c r="IK208" s="334"/>
      <c r="IL208" s="334"/>
      <c r="IM208" s="334"/>
      <c r="IN208" s="334"/>
      <c r="IO208" s="334"/>
      <c r="IP208" s="334"/>
      <c r="IQ208" s="334"/>
      <c r="IR208" s="334"/>
      <c r="IS208" s="334"/>
      <c r="IT208" s="334"/>
      <c r="IU208" s="334"/>
      <c r="IV208" s="334"/>
      <c r="IW208" s="334"/>
      <c r="IX208" s="334"/>
      <c r="IY208" s="334"/>
      <c r="IZ208" s="334"/>
      <c r="JA208" s="334"/>
      <c r="JB208" s="334"/>
      <c r="JC208" s="334"/>
      <c r="JD208" s="334"/>
    </row>
    <row r="209" spans="2:264" x14ac:dyDescent="0.2">
      <c r="B209" s="334"/>
      <c r="C209" s="334"/>
      <c r="D209" s="334"/>
      <c r="E209" s="334"/>
      <c r="F209" s="334"/>
      <c r="G209" s="334"/>
      <c r="H209" s="334"/>
      <c r="I209" s="334"/>
      <c r="J209" s="334"/>
      <c r="K209" s="334"/>
      <c r="L209" s="334"/>
      <c r="M209" s="334"/>
      <c r="N209" s="334"/>
      <c r="O209" s="334"/>
      <c r="P209" s="334"/>
      <c r="Q209" s="334"/>
      <c r="R209" s="334"/>
      <c r="S209" s="334"/>
      <c r="T209" s="334"/>
      <c r="U209" s="334"/>
      <c r="V209" s="334"/>
      <c r="W209" s="334"/>
      <c r="X209" s="334"/>
      <c r="Y209" s="334"/>
      <c r="Z209" s="334"/>
      <c r="AA209" s="334"/>
      <c r="AB209" s="334"/>
      <c r="AC209" s="334"/>
      <c r="AD209" s="334"/>
      <c r="AE209" s="334"/>
      <c r="AF209" s="334"/>
      <c r="AG209" s="334"/>
      <c r="AH209" s="334"/>
      <c r="AI209" s="334"/>
      <c r="AJ209" s="334"/>
      <c r="AK209" s="334"/>
      <c r="AL209" s="334"/>
      <c r="AM209" s="334"/>
      <c r="AN209" s="334"/>
      <c r="AO209" s="334"/>
      <c r="AP209" s="334"/>
      <c r="AQ209" s="334"/>
      <c r="AR209" s="334"/>
      <c r="AS209" s="334"/>
      <c r="AT209" s="334"/>
      <c r="AU209" s="334"/>
      <c r="AV209" s="334"/>
      <c r="AW209" s="334"/>
      <c r="AX209" s="334"/>
      <c r="AY209" s="334"/>
      <c r="AZ209" s="334"/>
      <c r="BA209" s="334"/>
      <c r="BB209" s="334"/>
      <c r="BC209" s="334"/>
      <c r="BD209" s="334"/>
      <c r="BE209" s="334"/>
      <c r="BF209" s="334"/>
      <c r="BG209" s="334"/>
      <c r="BH209" s="334"/>
      <c r="BI209" s="334"/>
      <c r="BJ209" s="334"/>
      <c r="BK209" s="334"/>
      <c r="BL209" s="334"/>
      <c r="BM209" s="334"/>
      <c r="BN209" s="334"/>
      <c r="BO209" s="334"/>
      <c r="BP209" s="334"/>
      <c r="BQ209" s="334"/>
      <c r="BR209" s="334"/>
      <c r="BS209" s="334"/>
      <c r="BT209" s="334"/>
      <c r="BU209" s="334"/>
      <c r="BV209" s="334"/>
      <c r="BW209" s="334"/>
      <c r="BX209" s="334"/>
      <c r="BY209" s="334"/>
      <c r="BZ209" s="334"/>
      <c r="CA209" s="334"/>
      <c r="CB209" s="334"/>
      <c r="CC209" s="334"/>
      <c r="CD209" s="334"/>
      <c r="CE209" s="334"/>
      <c r="CF209" s="334"/>
      <c r="CG209" s="334"/>
      <c r="CH209" s="334"/>
      <c r="CI209" s="334"/>
      <c r="CJ209" s="334"/>
      <c r="CK209" s="334"/>
      <c r="CL209" s="334"/>
      <c r="CM209" s="334"/>
      <c r="CN209" s="334"/>
      <c r="CO209" s="334"/>
      <c r="CP209" s="334"/>
      <c r="CQ209" s="334"/>
      <c r="CR209" s="334"/>
      <c r="CS209" s="334"/>
      <c r="CT209" s="334"/>
      <c r="CU209" s="334"/>
      <c r="CV209" s="334"/>
      <c r="CW209" s="334"/>
      <c r="CX209" s="334"/>
      <c r="CY209" s="334"/>
      <c r="CZ209" s="334"/>
      <c r="DA209" s="334"/>
      <c r="DB209" s="334"/>
      <c r="DC209" s="334"/>
      <c r="DD209" s="334"/>
      <c r="DE209" s="334"/>
      <c r="DF209" s="334"/>
      <c r="DG209" s="334"/>
      <c r="DH209" s="334"/>
      <c r="DI209" s="334"/>
      <c r="DJ209" s="334"/>
      <c r="DK209" s="334"/>
      <c r="DL209" s="334"/>
      <c r="DM209" s="334"/>
      <c r="DN209" s="334"/>
      <c r="DO209" s="334"/>
      <c r="DP209" s="334"/>
      <c r="DQ209" s="334"/>
      <c r="DR209" s="334"/>
      <c r="DS209" s="334"/>
      <c r="DT209" s="334"/>
      <c r="DU209" s="334"/>
      <c r="DV209" s="334"/>
      <c r="DW209" s="334"/>
      <c r="DX209" s="334"/>
      <c r="DY209" s="334"/>
      <c r="DZ209" s="334"/>
      <c r="EA209" s="334"/>
      <c r="EB209" s="334"/>
      <c r="EC209" s="334"/>
      <c r="ED209" s="334"/>
      <c r="EE209" s="334"/>
      <c r="EF209" s="334"/>
      <c r="EG209" s="334"/>
      <c r="EH209" s="334"/>
      <c r="EI209" s="334"/>
      <c r="EJ209" s="334"/>
      <c r="EK209" s="334"/>
      <c r="EL209" s="334"/>
      <c r="EM209" s="334"/>
      <c r="EN209" s="334"/>
      <c r="EO209" s="334"/>
      <c r="EP209" s="334"/>
      <c r="EQ209" s="334"/>
      <c r="ER209" s="334"/>
      <c r="ES209" s="334"/>
      <c r="ET209" s="334"/>
      <c r="EU209" s="334"/>
      <c r="EV209" s="334"/>
      <c r="EW209" s="334"/>
      <c r="EX209" s="334"/>
      <c r="EY209" s="334"/>
      <c r="EZ209" s="334"/>
      <c r="FA209" s="334"/>
      <c r="FB209" s="334"/>
      <c r="FC209" s="334"/>
      <c r="FD209" s="334"/>
      <c r="FE209" s="334"/>
      <c r="FF209" s="334"/>
      <c r="FG209" s="334"/>
      <c r="FH209" s="334"/>
      <c r="FI209" s="334"/>
      <c r="FJ209" s="334"/>
      <c r="FK209" s="334"/>
      <c r="FL209" s="334"/>
      <c r="FM209" s="334"/>
      <c r="FN209" s="334"/>
      <c r="FO209" s="334"/>
      <c r="FP209" s="334"/>
      <c r="FQ209" s="334"/>
      <c r="FR209" s="334"/>
      <c r="FS209" s="334"/>
      <c r="FT209" s="334"/>
      <c r="FU209" s="334"/>
      <c r="FV209" s="334"/>
      <c r="FW209" s="334"/>
      <c r="FX209" s="334"/>
      <c r="FY209" s="334"/>
      <c r="FZ209" s="334"/>
      <c r="GA209" s="334"/>
      <c r="GB209" s="334"/>
      <c r="GC209" s="334"/>
      <c r="GD209" s="334"/>
      <c r="GE209" s="334"/>
      <c r="GF209" s="334"/>
      <c r="GG209" s="334"/>
      <c r="GH209" s="334"/>
      <c r="GI209" s="334"/>
      <c r="GJ209" s="334"/>
      <c r="GK209" s="334"/>
      <c r="GL209" s="334"/>
      <c r="GM209" s="334"/>
      <c r="GN209" s="334"/>
      <c r="GO209" s="334"/>
      <c r="GP209" s="334"/>
      <c r="GQ209" s="334"/>
      <c r="GR209" s="334"/>
      <c r="GS209" s="334"/>
      <c r="GT209" s="334"/>
      <c r="GU209" s="334"/>
      <c r="GV209" s="334"/>
      <c r="GW209" s="334"/>
      <c r="GX209" s="334"/>
      <c r="GY209" s="334"/>
      <c r="GZ209" s="334"/>
      <c r="HA209" s="334"/>
      <c r="HB209" s="334"/>
      <c r="HC209" s="334"/>
      <c r="HD209" s="334"/>
      <c r="HE209" s="334"/>
      <c r="HF209" s="334"/>
      <c r="HG209" s="334"/>
      <c r="HH209" s="334"/>
      <c r="HI209" s="334"/>
      <c r="HJ209" s="334"/>
      <c r="HK209" s="334"/>
      <c r="HL209" s="334"/>
      <c r="HM209" s="334"/>
      <c r="HN209" s="334"/>
      <c r="HO209" s="334"/>
      <c r="HP209" s="334"/>
      <c r="HQ209" s="334"/>
      <c r="HR209" s="334"/>
      <c r="HS209" s="334"/>
      <c r="HT209" s="334"/>
      <c r="HU209" s="334"/>
      <c r="HV209" s="334"/>
      <c r="HW209" s="334"/>
      <c r="HX209" s="334"/>
      <c r="HY209" s="334"/>
      <c r="HZ209" s="334"/>
      <c r="IA209" s="334"/>
      <c r="IB209" s="334"/>
      <c r="IC209" s="334"/>
      <c r="ID209" s="334"/>
      <c r="IE209" s="334"/>
      <c r="IF209" s="334"/>
      <c r="IG209" s="334"/>
      <c r="IH209" s="334"/>
      <c r="II209" s="334"/>
      <c r="IJ209" s="334"/>
      <c r="IK209" s="334"/>
      <c r="IL209" s="334"/>
      <c r="IM209" s="334"/>
      <c r="IN209" s="334"/>
      <c r="IO209" s="334"/>
      <c r="IP209" s="334"/>
      <c r="IQ209" s="334"/>
      <c r="IR209" s="334"/>
      <c r="IS209" s="334"/>
      <c r="IT209" s="334"/>
      <c r="IU209" s="334"/>
      <c r="IV209" s="334"/>
      <c r="IW209" s="334"/>
      <c r="IX209" s="334"/>
      <c r="IY209" s="334"/>
      <c r="IZ209" s="334"/>
      <c r="JA209" s="334"/>
      <c r="JB209" s="334"/>
      <c r="JC209" s="334"/>
      <c r="JD209" s="334"/>
    </row>
    <row r="210" spans="2:264" x14ac:dyDescent="0.2">
      <c r="B210" s="334"/>
      <c r="C210" s="334"/>
      <c r="D210" s="334"/>
      <c r="E210" s="334"/>
      <c r="F210" s="334"/>
      <c r="G210" s="334"/>
      <c r="H210" s="334"/>
      <c r="I210" s="334"/>
      <c r="J210" s="334"/>
      <c r="K210" s="334"/>
      <c r="L210" s="334"/>
      <c r="M210" s="334"/>
      <c r="N210" s="334"/>
      <c r="O210" s="334"/>
      <c r="P210" s="334"/>
      <c r="Q210" s="334"/>
      <c r="R210" s="334"/>
      <c r="S210" s="334"/>
      <c r="T210" s="334"/>
      <c r="U210" s="334"/>
      <c r="V210" s="334"/>
      <c r="W210" s="334"/>
      <c r="X210" s="334"/>
      <c r="Y210" s="334"/>
      <c r="Z210" s="334"/>
      <c r="AA210" s="334"/>
      <c r="AB210" s="334"/>
      <c r="AC210" s="334"/>
      <c r="AD210" s="334"/>
      <c r="AE210" s="334"/>
      <c r="AF210" s="334"/>
      <c r="AG210" s="334"/>
      <c r="AH210" s="334"/>
      <c r="AI210" s="334"/>
      <c r="AJ210" s="334"/>
      <c r="AK210" s="334"/>
      <c r="AL210" s="334"/>
      <c r="AM210" s="334"/>
      <c r="AN210" s="334"/>
      <c r="AO210" s="334"/>
      <c r="AP210" s="334"/>
      <c r="AQ210" s="334"/>
      <c r="AR210" s="334"/>
      <c r="AS210" s="334"/>
      <c r="AT210" s="334"/>
      <c r="AU210" s="334"/>
      <c r="AV210" s="334"/>
      <c r="AW210" s="334"/>
      <c r="AX210" s="334"/>
      <c r="AY210" s="334"/>
      <c r="AZ210" s="334"/>
      <c r="BA210" s="334"/>
      <c r="BB210" s="334"/>
      <c r="BC210" s="334"/>
      <c r="BD210" s="334"/>
      <c r="BE210" s="334"/>
      <c r="BF210" s="334"/>
      <c r="BG210" s="334"/>
      <c r="BH210" s="334"/>
      <c r="BI210" s="334"/>
      <c r="BJ210" s="334"/>
      <c r="BK210" s="334"/>
      <c r="BL210" s="334"/>
      <c r="BM210" s="334"/>
      <c r="BN210" s="334"/>
      <c r="BO210" s="334"/>
      <c r="BP210" s="334"/>
      <c r="BQ210" s="334"/>
      <c r="BR210" s="334"/>
      <c r="BS210" s="334"/>
      <c r="BT210" s="334"/>
      <c r="BU210" s="334"/>
      <c r="BV210" s="334"/>
      <c r="BW210" s="334"/>
      <c r="BX210" s="334"/>
      <c r="BY210" s="334"/>
      <c r="BZ210" s="334"/>
      <c r="CA210" s="334"/>
      <c r="CB210" s="334"/>
      <c r="CC210" s="334"/>
      <c r="CD210" s="334"/>
      <c r="CE210" s="334"/>
      <c r="CF210" s="334"/>
      <c r="CG210" s="334"/>
      <c r="CH210" s="334"/>
      <c r="CI210" s="334"/>
      <c r="CJ210" s="334"/>
      <c r="CK210" s="334"/>
      <c r="CL210" s="334"/>
      <c r="CM210" s="334"/>
      <c r="CN210" s="334"/>
      <c r="CO210" s="334"/>
      <c r="CP210" s="334"/>
      <c r="CQ210" s="334"/>
      <c r="CR210" s="334"/>
      <c r="CS210" s="334"/>
      <c r="CT210" s="334"/>
      <c r="CU210" s="334"/>
      <c r="CV210" s="334"/>
      <c r="CW210" s="334"/>
      <c r="CX210" s="334"/>
      <c r="CY210" s="334"/>
      <c r="CZ210" s="334"/>
      <c r="DA210" s="334"/>
      <c r="DB210" s="334"/>
      <c r="DC210" s="334"/>
      <c r="DD210" s="334"/>
      <c r="DE210" s="334"/>
      <c r="DF210" s="334"/>
      <c r="DG210" s="334"/>
      <c r="DH210" s="334"/>
      <c r="DI210" s="334"/>
      <c r="DJ210" s="334"/>
      <c r="DK210" s="334"/>
      <c r="DL210" s="334"/>
      <c r="DM210" s="334"/>
      <c r="DN210" s="334"/>
      <c r="DO210" s="334"/>
      <c r="DP210" s="334"/>
      <c r="DQ210" s="334"/>
      <c r="DR210" s="334"/>
      <c r="DS210" s="334"/>
      <c r="DT210" s="334"/>
      <c r="DU210" s="334"/>
      <c r="DV210" s="334"/>
      <c r="DW210" s="334"/>
      <c r="DX210" s="334"/>
      <c r="DY210" s="334"/>
      <c r="DZ210" s="334"/>
      <c r="EA210" s="334"/>
      <c r="EB210" s="334"/>
      <c r="EC210" s="334"/>
      <c r="ED210" s="334"/>
      <c r="EE210" s="334"/>
      <c r="EF210" s="334"/>
      <c r="EG210" s="334"/>
      <c r="EH210" s="334"/>
      <c r="EI210" s="334"/>
      <c r="EJ210" s="334"/>
      <c r="EK210" s="334"/>
      <c r="EL210" s="334"/>
      <c r="EM210" s="334"/>
      <c r="EN210" s="334"/>
      <c r="EO210" s="334"/>
      <c r="EP210" s="334"/>
      <c r="EQ210" s="334"/>
      <c r="ER210" s="334"/>
      <c r="ES210" s="334"/>
      <c r="ET210" s="334"/>
      <c r="EU210" s="334"/>
      <c r="EV210" s="334"/>
      <c r="EW210" s="334"/>
      <c r="EX210" s="334"/>
      <c r="EY210" s="334"/>
      <c r="EZ210" s="334"/>
      <c r="FA210" s="334"/>
      <c r="FB210" s="334"/>
      <c r="FC210" s="334"/>
      <c r="FD210" s="334"/>
      <c r="FE210" s="334"/>
      <c r="FF210" s="334"/>
      <c r="FG210" s="334"/>
      <c r="FH210" s="334"/>
      <c r="FI210" s="334"/>
      <c r="FJ210" s="334"/>
      <c r="FK210" s="334"/>
      <c r="FL210" s="334"/>
      <c r="FM210" s="334"/>
      <c r="FN210" s="334"/>
      <c r="FO210" s="334"/>
      <c r="FP210" s="334"/>
      <c r="FQ210" s="334"/>
      <c r="FR210" s="334"/>
      <c r="FS210" s="334"/>
      <c r="FT210" s="334"/>
      <c r="FU210" s="334"/>
      <c r="FV210" s="334"/>
      <c r="FW210" s="334"/>
      <c r="FX210" s="334"/>
      <c r="FY210" s="334"/>
      <c r="FZ210" s="334"/>
      <c r="GA210" s="334"/>
      <c r="GB210" s="334"/>
      <c r="GC210" s="334"/>
      <c r="GD210" s="334"/>
      <c r="GE210" s="334"/>
      <c r="GF210" s="334"/>
      <c r="GG210" s="334"/>
      <c r="GH210" s="334"/>
      <c r="GI210" s="334"/>
      <c r="GJ210" s="334"/>
      <c r="GK210" s="334"/>
      <c r="GL210" s="334"/>
      <c r="GM210" s="334"/>
      <c r="GN210" s="334"/>
      <c r="GO210" s="334"/>
      <c r="GP210" s="334"/>
      <c r="GQ210" s="334"/>
      <c r="GR210" s="334"/>
      <c r="GS210" s="334"/>
      <c r="GT210" s="334"/>
      <c r="GU210" s="334"/>
      <c r="GV210" s="334"/>
      <c r="GW210" s="334"/>
      <c r="GX210" s="334"/>
      <c r="GY210" s="334"/>
      <c r="GZ210" s="334"/>
      <c r="HA210" s="334"/>
      <c r="HB210" s="334"/>
      <c r="HC210" s="334"/>
      <c r="HD210" s="334"/>
      <c r="HE210" s="334"/>
      <c r="HF210" s="334"/>
      <c r="HG210" s="334"/>
      <c r="HH210" s="334"/>
      <c r="HI210" s="334"/>
      <c r="HJ210" s="334"/>
      <c r="HK210" s="334"/>
      <c r="HL210" s="334"/>
      <c r="HM210" s="334"/>
      <c r="HN210" s="334"/>
      <c r="HO210" s="334"/>
      <c r="HP210" s="334"/>
      <c r="HQ210" s="334"/>
      <c r="HR210" s="334"/>
      <c r="HS210" s="334"/>
      <c r="HT210" s="334"/>
      <c r="HU210" s="334"/>
      <c r="HV210" s="334"/>
      <c r="HW210" s="334"/>
      <c r="HX210" s="334"/>
      <c r="HY210" s="334"/>
      <c r="HZ210" s="334"/>
      <c r="IA210" s="334"/>
      <c r="IB210" s="334"/>
      <c r="IC210" s="334"/>
      <c r="ID210" s="334"/>
      <c r="IE210" s="334"/>
      <c r="IF210" s="334"/>
      <c r="IG210" s="334"/>
      <c r="IH210" s="334"/>
      <c r="II210" s="334"/>
      <c r="IJ210" s="334"/>
      <c r="IK210" s="334"/>
      <c r="IL210" s="334"/>
      <c r="IM210" s="334"/>
      <c r="IN210" s="334"/>
      <c r="IO210" s="334"/>
      <c r="IP210" s="334"/>
      <c r="IQ210" s="334"/>
      <c r="IR210" s="334"/>
      <c r="IS210" s="334"/>
      <c r="IT210" s="334"/>
      <c r="IU210" s="334"/>
      <c r="IV210" s="334"/>
      <c r="IW210" s="334"/>
      <c r="IX210" s="334"/>
      <c r="IY210" s="334"/>
      <c r="IZ210" s="334"/>
      <c r="JA210" s="334"/>
      <c r="JB210" s="334"/>
      <c r="JC210" s="334"/>
      <c r="JD210" s="334"/>
    </row>
    <row r="211" spans="2:264" x14ac:dyDescent="0.2">
      <c r="B211" s="334"/>
      <c r="C211" s="334"/>
      <c r="D211" s="334"/>
      <c r="E211" s="334"/>
      <c r="F211" s="334"/>
      <c r="G211" s="334"/>
      <c r="H211" s="334"/>
      <c r="I211" s="334"/>
      <c r="J211" s="334"/>
      <c r="K211" s="334"/>
      <c r="L211" s="334"/>
      <c r="M211" s="334"/>
      <c r="N211" s="334"/>
      <c r="O211" s="334"/>
      <c r="P211" s="334"/>
      <c r="Q211" s="334"/>
      <c r="R211" s="334"/>
      <c r="S211" s="334"/>
      <c r="T211" s="334"/>
      <c r="U211" s="334"/>
      <c r="V211" s="334"/>
      <c r="W211" s="334"/>
      <c r="X211" s="334"/>
      <c r="Y211" s="334"/>
      <c r="Z211" s="334"/>
      <c r="AA211" s="334"/>
      <c r="AB211" s="334"/>
      <c r="AC211" s="334"/>
      <c r="AD211" s="334"/>
      <c r="AE211" s="334"/>
      <c r="AF211" s="334"/>
      <c r="AG211" s="334"/>
      <c r="AH211" s="334"/>
      <c r="AI211" s="334"/>
      <c r="AJ211" s="334"/>
      <c r="AK211" s="334"/>
      <c r="AL211" s="334"/>
      <c r="AM211" s="334"/>
      <c r="AN211" s="334"/>
      <c r="AO211" s="334"/>
      <c r="AP211" s="334"/>
      <c r="AQ211" s="334"/>
      <c r="AR211" s="334"/>
      <c r="AS211" s="334"/>
      <c r="AT211" s="334"/>
      <c r="AU211" s="334"/>
      <c r="AV211" s="334"/>
      <c r="AW211" s="334"/>
      <c r="AX211" s="334"/>
      <c r="AY211" s="334"/>
      <c r="AZ211" s="334"/>
      <c r="BA211" s="334"/>
      <c r="BB211" s="334"/>
      <c r="BC211" s="334"/>
      <c r="BD211" s="334"/>
      <c r="BE211" s="334"/>
      <c r="BF211" s="334"/>
      <c r="BG211" s="334"/>
      <c r="BH211" s="334"/>
      <c r="BI211" s="334"/>
      <c r="BJ211" s="334"/>
      <c r="BK211" s="334"/>
      <c r="BL211" s="334"/>
      <c r="BM211" s="334"/>
      <c r="BN211" s="334"/>
      <c r="BO211" s="334"/>
      <c r="BP211" s="334"/>
      <c r="BQ211" s="334"/>
      <c r="BR211" s="334"/>
      <c r="BS211" s="334"/>
      <c r="BT211" s="334"/>
      <c r="BU211" s="334"/>
      <c r="BV211" s="334"/>
      <c r="BW211" s="334"/>
      <c r="BX211" s="334"/>
      <c r="BY211" s="334"/>
      <c r="BZ211" s="334"/>
      <c r="CA211" s="334"/>
      <c r="CB211" s="334"/>
      <c r="CC211" s="334"/>
      <c r="CD211" s="334"/>
      <c r="CE211" s="334"/>
      <c r="CF211" s="334"/>
      <c r="CG211" s="334"/>
      <c r="CH211" s="334"/>
      <c r="CI211" s="334"/>
      <c r="CJ211" s="334"/>
      <c r="CK211" s="334"/>
      <c r="CL211" s="334"/>
      <c r="CM211" s="334"/>
      <c r="CN211" s="334"/>
      <c r="CO211" s="334"/>
      <c r="CP211" s="334"/>
      <c r="CQ211" s="334"/>
      <c r="CR211" s="334"/>
      <c r="CS211" s="334"/>
      <c r="CT211" s="334"/>
      <c r="CU211" s="334"/>
      <c r="CV211" s="334"/>
      <c r="CW211" s="334"/>
      <c r="CX211" s="334"/>
      <c r="CY211" s="334"/>
      <c r="CZ211" s="334"/>
      <c r="DA211" s="334"/>
      <c r="DB211" s="334"/>
      <c r="DC211" s="334"/>
      <c r="DD211" s="334"/>
      <c r="DE211" s="334"/>
      <c r="DF211" s="334"/>
      <c r="DG211" s="334"/>
      <c r="DH211" s="334"/>
      <c r="DI211" s="334"/>
      <c r="DJ211" s="334"/>
      <c r="DK211" s="334"/>
      <c r="DL211" s="334"/>
      <c r="DM211" s="334"/>
      <c r="DN211" s="334"/>
      <c r="DO211" s="334"/>
      <c r="DP211" s="334"/>
      <c r="DQ211" s="334"/>
      <c r="DR211" s="334"/>
      <c r="DS211" s="334"/>
      <c r="DT211" s="334"/>
      <c r="DU211" s="334"/>
      <c r="DV211" s="334"/>
      <c r="DW211" s="334"/>
      <c r="DX211" s="334"/>
      <c r="DY211" s="334"/>
      <c r="DZ211" s="334"/>
      <c r="EA211" s="334"/>
      <c r="EB211" s="334"/>
      <c r="EC211" s="334"/>
      <c r="ED211" s="334"/>
      <c r="EE211" s="334"/>
      <c r="EF211" s="334"/>
      <c r="EG211" s="334"/>
      <c r="EH211" s="334"/>
      <c r="EI211" s="334"/>
      <c r="EJ211" s="334"/>
      <c r="EK211" s="334"/>
      <c r="EL211" s="334"/>
      <c r="EM211" s="334"/>
      <c r="EN211" s="334"/>
      <c r="EO211" s="334"/>
      <c r="EP211" s="334"/>
      <c r="EQ211" s="334"/>
      <c r="ER211" s="334"/>
      <c r="ES211" s="334"/>
      <c r="ET211" s="334"/>
      <c r="EU211" s="334"/>
      <c r="EV211" s="334"/>
      <c r="EW211" s="334"/>
      <c r="EX211" s="334"/>
      <c r="EY211" s="334"/>
      <c r="EZ211" s="334"/>
      <c r="FA211" s="334"/>
      <c r="FB211" s="334"/>
      <c r="FC211" s="334"/>
      <c r="FD211" s="334"/>
      <c r="FE211" s="334"/>
      <c r="FF211" s="334"/>
      <c r="FG211" s="334"/>
      <c r="FH211" s="334"/>
      <c r="FI211" s="334"/>
      <c r="FJ211" s="334"/>
      <c r="FK211" s="334"/>
      <c r="FL211" s="334"/>
      <c r="FM211" s="334"/>
      <c r="FN211" s="334"/>
      <c r="FO211" s="334"/>
      <c r="FP211" s="334"/>
      <c r="FQ211" s="334"/>
      <c r="FR211" s="334"/>
      <c r="FS211" s="334"/>
      <c r="FT211" s="334"/>
      <c r="FU211" s="334"/>
      <c r="FV211" s="334"/>
      <c r="FW211" s="334"/>
      <c r="FX211" s="334"/>
      <c r="FY211" s="334"/>
      <c r="FZ211" s="334"/>
      <c r="GA211" s="334"/>
      <c r="GB211" s="334"/>
      <c r="GC211" s="334"/>
      <c r="GD211" s="334"/>
      <c r="GE211" s="334"/>
      <c r="GF211" s="334"/>
      <c r="GG211" s="334"/>
      <c r="GH211" s="334"/>
      <c r="GI211" s="334"/>
      <c r="GJ211" s="334"/>
      <c r="GK211" s="334"/>
      <c r="GL211" s="334"/>
      <c r="GM211" s="334"/>
      <c r="GN211" s="334"/>
      <c r="GO211" s="334"/>
      <c r="GP211" s="334"/>
      <c r="GQ211" s="334"/>
      <c r="GR211" s="334"/>
      <c r="GS211" s="334"/>
      <c r="GT211" s="334"/>
      <c r="GU211" s="334"/>
      <c r="GV211" s="334"/>
      <c r="GW211" s="334"/>
      <c r="GX211" s="334"/>
      <c r="GY211" s="334"/>
      <c r="GZ211" s="334"/>
      <c r="HA211" s="334"/>
      <c r="HB211" s="334"/>
      <c r="HC211" s="334"/>
      <c r="HD211" s="334"/>
      <c r="HE211" s="334"/>
      <c r="HF211" s="334"/>
      <c r="HG211" s="334"/>
      <c r="HH211" s="334"/>
      <c r="HI211" s="334"/>
      <c r="HJ211" s="334"/>
      <c r="HK211" s="334"/>
      <c r="HL211" s="334"/>
      <c r="HM211" s="334"/>
      <c r="HN211" s="334"/>
      <c r="HO211" s="334"/>
      <c r="HP211" s="334"/>
      <c r="HQ211" s="334"/>
      <c r="HR211" s="334"/>
      <c r="HS211" s="334"/>
      <c r="HT211" s="334"/>
      <c r="HU211" s="334"/>
      <c r="HV211" s="334"/>
      <c r="HW211" s="334"/>
      <c r="HX211" s="334"/>
      <c r="HY211" s="334"/>
      <c r="HZ211" s="334"/>
      <c r="IA211" s="334"/>
      <c r="IB211" s="334"/>
      <c r="IC211" s="334"/>
      <c r="ID211" s="334"/>
      <c r="IE211" s="334"/>
      <c r="IF211" s="334"/>
      <c r="IG211" s="334"/>
      <c r="IH211" s="334"/>
      <c r="II211" s="334"/>
      <c r="IJ211" s="334"/>
      <c r="IK211" s="334"/>
      <c r="IL211" s="334"/>
      <c r="IM211" s="334"/>
      <c r="IN211" s="334"/>
      <c r="IO211" s="334"/>
      <c r="IP211" s="334"/>
      <c r="IQ211" s="334"/>
      <c r="IR211" s="334"/>
      <c r="IS211" s="334"/>
      <c r="IT211" s="334"/>
      <c r="IU211" s="334"/>
      <c r="IV211" s="334"/>
      <c r="IW211" s="334"/>
      <c r="IX211" s="334"/>
      <c r="IY211" s="334"/>
      <c r="IZ211" s="334"/>
      <c r="JA211" s="334"/>
      <c r="JB211" s="334"/>
      <c r="JC211" s="334"/>
      <c r="JD211" s="334"/>
    </row>
    <row r="212" spans="2:264" x14ac:dyDescent="0.2">
      <c r="B212" s="334"/>
      <c r="C212" s="334"/>
      <c r="D212" s="334"/>
      <c r="E212" s="334"/>
      <c r="F212" s="334"/>
      <c r="G212" s="334"/>
      <c r="H212" s="334"/>
      <c r="I212" s="334"/>
      <c r="J212" s="334"/>
      <c r="K212" s="334"/>
      <c r="L212" s="334"/>
      <c r="M212" s="334"/>
      <c r="N212" s="334"/>
      <c r="O212" s="334"/>
      <c r="P212" s="334"/>
      <c r="Q212" s="334"/>
      <c r="R212" s="334"/>
      <c r="S212" s="334"/>
      <c r="T212" s="334"/>
      <c r="U212" s="334"/>
      <c r="V212" s="334"/>
      <c r="W212" s="334"/>
      <c r="X212" s="334"/>
      <c r="Y212" s="334"/>
      <c r="Z212" s="334"/>
      <c r="AA212" s="334"/>
      <c r="AB212" s="334"/>
      <c r="AC212" s="334"/>
      <c r="AD212" s="334"/>
      <c r="AE212" s="334"/>
      <c r="AF212" s="334"/>
      <c r="AG212" s="334"/>
      <c r="AH212" s="334"/>
      <c r="AI212" s="334"/>
      <c r="AJ212" s="334"/>
      <c r="AK212" s="334"/>
      <c r="AL212" s="334"/>
      <c r="AM212" s="334"/>
      <c r="AN212" s="334"/>
      <c r="AO212" s="334"/>
      <c r="AP212" s="334"/>
      <c r="AQ212" s="334"/>
      <c r="AR212" s="334"/>
      <c r="AS212" s="334"/>
      <c r="AT212" s="334"/>
      <c r="AU212" s="334"/>
      <c r="AV212" s="334"/>
      <c r="AW212" s="334"/>
      <c r="AX212" s="334"/>
      <c r="AY212" s="334"/>
      <c r="AZ212" s="334"/>
      <c r="BA212" s="334"/>
      <c r="BB212" s="334"/>
      <c r="BC212" s="334"/>
      <c r="BD212" s="334"/>
      <c r="BE212" s="334"/>
      <c r="BF212" s="334"/>
      <c r="BG212" s="334"/>
      <c r="BH212" s="334"/>
      <c r="BI212" s="334"/>
      <c r="BJ212" s="334"/>
      <c r="BK212" s="334"/>
      <c r="BL212" s="334"/>
      <c r="BM212" s="334"/>
      <c r="BN212" s="334"/>
      <c r="BO212" s="334"/>
      <c r="BP212" s="334"/>
      <c r="BQ212" s="334"/>
      <c r="BR212" s="334"/>
      <c r="BS212" s="334"/>
      <c r="BT212" s="334"/>
      <c r="BU212" s="334"/>
      <c r="BV212" s="334"/>
      <c r="BW212" s="334"/>
      <c r="BX212" s="334"/>
      <c r="BY212" s="334"/>
      <c r="BZ212" s="334"/>
      <c r="CA212" s="334"/>
      <c r="CB212" s="334"/>
      <c r="CC212" s="334"/>
      <c r="CD212" s="334"/>
      <c r="CE212" s="334"/>
      <c r="CF212" s="334"/>
      <c r="CG212" s="334"/>
      <c r="CH212" s="334"/>
      <c r="CI212" s="334"/>
      <c r="CJ212" s="334"/>
      <c r="CK212" s="334"/>
      <c r="CL212" s="334"/>
      <c r="CM212" s="334"/>
      <c r="CN212" s="334"/>
      <c r="CO212" s="334"/>
      <c r="CP212" s="334"/>
      <c r="CQ212" s="334"/>
      <c r="CR212" s="334"/>
      <c r="CS212" s="334"/>
      <c r="CT212" s="334"/>
      <c r="CU212" s="334"/>
      <c r="CV212" s="334"/>
      <c r="CW212" s="334"/>
      <c r="CX212" s="334"/>
      <c r="CY212" s="334"/>
      <c r="CZ212" s="334"/>
      <c r="DA212" s="334"/>
      <c r="DB212" s="334"/>
      <c r="DC212" s="334"/>
      <c r="DD212" s="334"/>
      <c r="DE212" s="334"/>
      <c r="DF212" s="334"/>
      <c r="DG212" s="334"/>
      <c r="DH212" s="334"/>
      <c r="DI212" s="334"/>
      <c r="DJ212" s="334"/>
      <c r="DK212" s="334"/>
      <c r="DL212" s="334"/>
      <c r="DM212" s="334"/>
      <c r="DN212" s="334"/>
      <c r="DO212" s="334"/>
      <c r="DP212" s="334"/>
      <c r="DQ212" s="334"/>
      <c r="DR212" s="334"/>
      <c r="DS212" s="334"/>
      <c r="DT212" s="334"/>
      <c r="DU212" s="334"/>
      <c r="DV212" s="334"/>
      <c r="DW212" s="334"/>
      <c r="DX212" s="334"/>
      <c r="DY212" s="334"/>
      <c r="DZ212" s="334"/>
      <c r="EA212" s="334"/>
      <c r="EB212" s="334"/>
      <c r="EC212" s="334"/>
      <c r="ED212" s="334"/>
      <c r="EE212" s="334"/>
      <c r="EF212" s="334"/>
      <c r="EG212" s="334"/>
      <c r="EH212" s="334"/>
      <c r="EI212" s="334"/>
      <c r="EJ212" s="334"/>
      <c r="EK212" s="334"/>
      <c r="EL212" s="334"/>
      <c r="EM212" s="334"/>
      <c r="EN212" s="334"/>
      <c r="EO212" s="334"/>
      <c r="EP212" s="334"/>
      <c r="EQ212" s="334"/>
      <c r="ER212" s="334"/>
      <c r="ES212" s="334"/>
      <c r="ET212" s="334"/>
      <c r="EU212" s="334"/>
      <c r="EV212" s="334"/>
      <c r="EW212" s="334"/>
      <c r="EX212" s="334"/>
      <c r="EY212" s="334"/>
      <c r="EZ212" s="334"/>
      <c r="FA212" s="334"/>
      <c r="FB212" s="334"/>
      <c r="FC212" s="334"/>
      <c r="FD212" s="334"/>
      <c r="FE212" s="334"/>
      <c r="FF212" s="334"/>
      <c r="FG212" s="334"/>
      <c r="FH212" s="334"/>
      <c r="FI212" s="334"/>
      <c r="FJ212" s="334"/>
      <c r="FK212" s="334"/>
      <c r="FL212" s="334"/>
      <c r="FM212" s="334"/>
      <c r="FN212" s="334"/>
      <c r="FO212" s="334"/>
      <c r="FP212" s="334"/>
      <c r="FQ212" s="334"/>
      <c r="FR212" s="334"/>
      <c r="FS212" s="334"/>
      <c r="FT212" s="334"/>
      <c r="FU212" s="334"/>
      <c r="FV212" s="334"/>
      <c r="FW212" s="334"/>
      <c r="FX212" s="334"/>
      <c r="FY212" s="334"/>
      <c r="FZ212" s="334"/>
      <c r="GA212" s="334"/>
      <c r="GB212" s="334"/>
      <c r="GC212" s="334"/>
      <c r="GD212" s="334"/>
      <c r="GE212" s="334"/>
      <c r="GF212" s="334"/>
      <c r="GG212" s="334"/>
      <c r="GH212" s="334"/>
      <c r="GI212" s="334"/>
      <c r="GJ212" s="334"/>
      <c r="GK212" s="334"/>
      <c r="GL212" s="334"/>
      <c r="GM212" s="334"/>
      <c r="GN212" s="334"/>
      <c r="GO212" s="334"/>
      <c r="GP212" s="334"/>
      <c r="GQ212" s="334"/>
      <c r="GR212" s="334"/>
      <c r="GS212" s="334"/>
      <c r="GT212" s="334"/>
      <c r="GU212" s="334"/>
      <c r="GV212" s="334"/>
      <c r="GW212" s="334"/>
      <c r="GX212" s="334"/>
      <c r="GY212" s="334"/>
      <c r="GZ212" s="334"/>
      <c r="HA212" s="334"/>
      <c r="HB212" s="334"/>
      <c r="HC212" s="334"/>
      <c r="HD212" s="334"/>
      <c r="HE212" s="334"/>
      <c r="HF212" s="334"/>
      <c r="HG212" s="334"/>
      <c r="HH212" s="334"/>
      <c r="HI212" s="334"/>
      <c r="HJ212" s="334"/>
      <c r="HK212" s="334"/>
      <c r="HL212" s="334"/>
      <c r="HM212" s="334"/>
      <c r="HN212" s="334"/>
      <c r="HO212" s="334"/>
      <c r="HP212" s="334"/>
      <c r="HQ212" s="334"/>
      <c r="HR212" s="334"/>
      <c r="HS212" s="334"/>
      <c r="HT212" s="334"/>
      <c r="HU212" s="334"/>
      <c r="HV212" s="334"/>
      <c r="HW212" s="334"/>
      <c r="HX212" s="334"/>
      <c r="HY212" s="334"/>
      <c r="HZ212" s="334"/>
      <c r="IA212" s="334"/>
      <c r="IB212" s="334"/>
      <c r="IC212" s="334"/>
      <c r="ID212" s="334"/>
      <c r="IE212" s="334"/>
      <c r="IF212" s="334"/>
      <c r="IG212" s="334"/>
      <c r="IH212" s="334"/>
      <c r="II212" s="334"/>
      <c r="IJ212" s="334"/>
      <c r="IK212" s="334"/>
      <c r="IL212" s="334"/>
      <c r="IM212" s="334"/>
      <c r="IN212" s="334"/>
      <c r="IO212" s="334"/>
      <c r="IP212" s="334"/>
      <c r="IQ212" s="334"/>
      <c r="IR212" s="334"/>
      <c r="IS212" s="334"/>
      <c r="IT212" s="334"/>
      <c r="IU212" s="334"/>
      <c r="IV212" s="334"/>
      <c r="IW212" s="334"/>
      <c r="IX212" s="334"/>
      <c r="IY212" s="334"/>
      <c r="IZ212" s="334"/>
      <c r="JA212" s="334"/>
      <c r="JB212" s="334"/>
      <c r="JC212" s="334"/>
      <c r="JD212" s="334"/>
    </row>
    <row r="213" spans="2:264" x14ac:dyDescent="0.2">
      <c r="B213" s="334"/>
      <c r="C213" s="334"/>
      <c r="D213" s="334"/>
      <c r="E213" s="334"/>
      <c r="F213" s="334"/>
      <c r="G213" s="334"/>
      <c r="H213" s="334"/>
      <c r="I213" s="334"/>
      <c r="J213" s="334"/>
      <c r="K213" s="334"/>
      <c r="L213" s="334"/>
      <c r="M213" s="334"/>
      <c r="N213" s="334"/>
      <c r="O213" s="334"/>
      <c r="P213" s="334"/>
      <c r="Q213" s="334"/>
      <c r="R213" s="334"/>
      <c r="S213" s="334"/>
      <c r="T213" s="334"/>
      <c r="U213" s="334"/>
      <c r="V213" s="334"/>
      <c r="W213" s="334"/>
      <c r="X213" s="334"/>
      <c r="Y213" s="334"/>
      <c r="Z213" s="334"/>
      <c r="AA213" s="334"/>
      <c r="AB213" s="334"/>
      <c r="AC213" s="334"/>
      <c r="AD213" s="334"/>
      <c r="AE213" s="334"/>
      <c r="AF213" s="334"/>
      <c r="AG213" s="334"/>
      <c r="AH213" s="334"/>
      <c r="AI213" s="334"/>
      <c r="AJ213" s="334"/>
      <c r="AK213" s="334"/>
      <c r="AL213" s="334"/>
      <c r="AM213" s="334"/>
      <c r="AN213" s="334"/>
      <c r="AO213" s="334"/>
      <c r="AP213" s="334"/>
      <c r="AQ213" s="334"/>
      <c r="AR213" s="334"/>
      <c r="AS213" s="334"/>
      <c r="AT213" s="334"/>
      <c r="AU213" s="334"/>
      <c r="AV213" s="334"/>
      <c r="AW213" s="334"/>
      <c r="AX213" s="334"/>
      <c r="AY213" s="334"/>
      <c r="AZ213" s="334"/>
      <c r="BA213" s="334"/>
      <c r="BB213" s="334"/>
      <c r="BC213" s="334"/>
      <c r="BD213" s="334"/>
      <c r="BE213" s="334"/>
      <c r="BF213" s="334"/>
      <c r="BG213" s="334"/>
      <c r="BH213" s="334"/>
      <c r="BI213" s="334"/>
      <c r="BJ213" s="334"/>
      <c r="BK213" s="334"/>
      <c r="BL213" s="334"/>
      <c r="BM213" s="334"/>
      <c r="BN213" s="334"/>
      <c r="BO213" s="334"/>
      <c r="BP213" s="334"/>
      <c r="BQ213" s="334"/>
      <c r="BR213" s="334"/>
      <c r="BS213" s="334"/>
      <c r="BT213" s="334"/>
      <c r="BU213" s="334"/>
      <c r="BV213" s="334"/>
      <c r="BW213" s="334"/>
      <c r="BX213" s="334"/>
      <c r="BY213" s="334"/>
      <c r="BZ213" s="334"/>
      <c r="CA213" s="334"/>
      <c r="CB213" s="334"/>
      <c r="CC213" s="334"/>
      <c r="CD213" s="334"/>
      <c r="CE213" s="334"/>
      <c r="CF213" s="334"/>
      <c r="CG213" s="334"/>
      <c r="CH213" s="334"/>
      <c r="CI213" s="334"/>
      <c r="CJ213" s="334"/>
      <c r="CK213" s="334"/>
      <c r="CL213" s="334"/>
      <c r="CM213" s="334"/>
      <c r="CN213" s="334"/>
      <c r="CO213" s="334"/>
      <c r="CP213" s="334"/>
      <c r="CQ213" s="334"/>
      <c r="CR213" s="334"/>
      <c r="CS213" s="334"/>
      <c r="CT213" s="334"/>
      <c r="CU213" s="334"/>
      <c r="CV213" s="334"/>
      <c r="CW213" s="334"/>
      <c r="CX213" s="334"/>
      <c r="CY213" s="334"/>
      <c r="CZ213" s="334"/>
      <c r="DA213" s="334"/>
      <c r="DB213" s="334"/>
      <c r="DC213" s="334"/>
      <c r="DD213" s="334"/>
      <c r="DE213" s="334"/>
      <c r="DF213" s="334"/>
      <c r="DG213" s="334"/>
      <c r="DH213" s="334"/>
      <c r="DI213" s="334"/>
      <c r="DJ213" s="334"/>
      <c r="DK213" s="334"/>
      <c r="DL213" s="334"/>
      <c r="DM213" s="334"/>
      <c r="DN213" s="334"/>
      <c r="DO213" s="334"/>
      <c r="DP213" s="334"/>
      <c r="DQ213" s="334"/>
      <c r="DR213" s="334"/>
      <c r="DS213" s="334"/>
      <c r="DT213" s="334"/>
      <c r="DU213" s="334"/>
      <c r="DV213" s="334"/>
      <c r="DW213" s="334"/>
      <c r="DX213" s="334"/>
      <c r="DY213" s="334"/>
      <c r="DZ213" s="334"/>
      <c r="EA213" s="334"/>
      <c r="EB213" s="334"/>
      <c r="EC213" s="334"/>
      <c r="ED213" s="334"/>
      <c r="EE213" s="334"/>
      <c r="EF213" s="334"/>
      <c r="EG213" s="334"/>
      <c r="EH213" s="334"/>
      <c r="EI213" s="334"/>
      <c r="EJ213" s="334"/>
      <c r="EK213" s="334"/>
      <c r="EL213" s="334"/>
      <c r="EM213" s="334"/>
      <c r="EN213" s="334"/>
      <c r="EO213" s="334"/>
      <c r="EP213" s="334"/>
      <c r="EQ213" s="334"/>
      <c r="ER213" s="334"/>
      <c r="ES213" s="334"/>
      <c r="ET213" s="334"/>
      <c r="EU213" s="334"/>
      <c r="EV213" s="334"/>
      <c r="EW213" s="334"/>
      <c r="EX213" s="334"/>
      <c r="EY213" s="334"/>
      <c r="EZ213" s="334"/>
      <c r="FA213" s="334"/>
      <c r="FB213" s="334"/>
      <c r="FC213" s="334"/>
      <c r="FD213" s="334"/>
      <c r="FE213" s="334"/>
      <c r="FF213" s="334"/>
      <c r="FG213" s="334"/>
      <c r="FH213" s="334"/>
      <c r="FI213" s="334"/>
      <c r="FJ213" s="334"/>
      <c r="FK213" s="334"/>
      <c r="FL213" s="334"/>
      <c r="FM213" s="334"/>
      <c r="FN213" s="334"/>
      <c r="FO213" s="334"/>
      <c r="FP213" s="334"/>
      <c r="FQ213" s="334"/>
      <c r="FR213" s="334"/>
      <c r="FS213" s="334"/>
      <c r="FT213" s="334"/>
      <c r="FU213" s="334"/>
      <c r="FV213" s="334"/>
      <c r="FW213" s="334"/>
      <c r="FX213" s="334"/>
      <c r="FY213" s="334"/>
      <c r="FZ213" s="334"/>
      <c r="GA213" s="334"/>
      <c r="GB213" s="334"/>
      <c r="GC213" s="334"/>
      <c r="GD213" s="334"/>
      <c r="GE213" s="334"/>
      <c r="GF213" s="334"/>
      <c r="GG213" s="334"/>
      <c r="GH213" s="334"/>
      <c r="GI213" s="334"/>
      <c r="GJ213" s="334"/>
      <c r="GK213" s="334"/>
      <c r="GL213" s="334"/>
      <c r="GM213" s="334"/>
      <c r="GN213" s="334"/>
      <c r="GO213" s="334"/>
      <c r="GP213" s="334"/>
      <c r="GQ213" s="334"/>
      <c r="GR213" s="334"/>
      <c r="GS213" s="334"/>
      <c r="GT213" s="334"/>
      <c r="GU213" s="334"/>
      <c r="GV213" s="334"/>
      <c r="GW213" s="334"/>
      <c r="GX213" s="334"/>
      <c r="GY213" s="334"/>
      <c r="GZ213" s="334"/>
      <c r="HA213" s="334"/>
      <c r="HB213" s="334"/>
      <c r="HC213" s="334"/>
      <c r="HD213" s="334"/>
      <c r="HE213" s="334"/>
      <c r="HF213" s="334"/>
      <c r="HG213" s="334"/>
      <c r="HH213" s="334"/>
      <c r="HI213" s="334"/>
      <c r="HJ213" s="334"/>
      <c r="HK213" s="334"/>
      <c r="HL213" s="334"/>
      <c r="HM213" s="334"/>
      <c r="HN213" s="334"/>
      <c r="HO213" s="334"/>
      <c r="HP213" s="334"/>
      <c r="HQ213" s="334"/>
      <c r="HR213" s="334"/>
      <c r="HS213" s="334"/>
      <c r="HT213" s="334"/>
      <c r="HU213" s="334"/>
      <c r="HV213" s="334"/>
      <c r="HW213" s="334"/>
      <c r="HX213" s="334"/>
      <c r="HY213" s="334"/>
      <c r="HZ213" s="334"/>
      <c r="IA213" s="334"/>
      <c r="IB213" s="334"/>
      <c r="IC213" s="334"/>
      <c r="ID213" s="334"/>
      <c r="IE213" s="334"/>
      <c r="IF213" s="334"/>
      <c r="IG213" s="334"/>
      <c r="IH213" s="334"/>
      <c r="II213" s="334"/>
      <c r="IJ213" s="334"/>
      <c r="IK213" s="334"/>
      <c r="IL213" s="334"/>
      <c r="IM213" s="334"/>
      <c r="IN213" s="334"/>
      <c r="IO213" s="334"/>
      <c r="IP213" s="334"/>
      <c r="IQ213" s="334"/>
      <c r="IR213" s="334"/>
      <c r="IS213" s="334"/>
      <c r="IT213" s="334"/>
      <c r="IU213" s="334"/>
      <c r="IV213" s="334"/>
      <c r="IW213" s="334"/>
      <c r="IX213" s="334"/>
      <c r="IY213" s="334"/>
      <c r="IZ213" s="334"/>
      <c r="JA213" s="334"/>
      <c r="JB213" s="334"/>
      <c r="JC213" s="334"/>
      <c r="JD213" s="334"/>
    </row>
    <row r="214" spans="2:264" x14ac:dyDescent="0.2">
      <c r="B214" s="334"/>
      <c r="C214" s="334"/>
      <c r="D214" s="334"/>
      <c r="E214" s="334"/>
      <c r="F214" s="334"/>
      <c r="G214" s="334"/>
      <c r="H214" s="334"/>
      <c r="I214" s="334"/>
      <c r="J214" s="334"/>
      <c r="K214" s="334"/>
      <c r="L214" s="334"/>
      <c r="M214" s="334"/>
      <c r="N214" s="334"/>
      <c r="O214" s="334"/>
      <c r="P214" s="334"/>
      <c r="Q214" s="334"/>
      <c r="R214" s="334"/>
      <c r="S214" s="334"/>
      <c r="T214" s="334"/>
      <c r="U214" s="334"/>
      <c r="V214" s="334"/>
      <c r="W214" s="334"/>
      <c r="X214" s="334"/>
      <c r="Y214" s="334"/>
      <c r="Z214" s="334"/>
      <c r="AA214" s="334"/>
      <c r="AB214" s="334"/>
      <c r="AC214" s="334"/>
      <c r="AD214" s="334"/>
      <c r="AE214" s="334"/>
      <c r="AF214" s="334"/>
      <c r="AG214" s="334"/>
      <c r="AH214" s="334"/>
      <c r="AI214" s="334"/>
      <c r="AJ214" s="334"/>
      <c r="AK214" s="334"/>
      <c r="AL214" s="334"/>
      <c r="AM214" s="334"/>
      <c r="AN214" s="334"/>
      <c r="AO214" s="334"/>
      <c r="AP214" s="334"/>
      <c r="AQ214" s="334"/>
      <c r="AR214" s="334"/>
      <c r="AS214" s="334"/>
      <c r="AT214" s="334"/>
      <c r="AU214" s="334"/>
      <c r="AV214" s="334"/>
      <c r="AW214" s="334"/>
      <c r="AX214" s="334"/>
      <c r="AY214" s="334"/>
      <c r="AZ214" s="334"/>
      <c r="BA214" s="334"/>
      <c r="BB214" s="334"/>
      <c r="BC214" s="334"/>
      <c r="BD214" s="334"/>
      <c r="BE214" s="334"/>
      <c r="BF214" s="334"/>
      <c r="BG214" s="334"/>
      <c r="BH214" s="334"/>
      <c r="BI214" s="334"/>
      <c r="BJ214" s="334"/>
      <c r="BK214" s="334"/>
      <c r="BL214" s="334"/>
      <c r="BM214" s="334"/>
      <c r="BN214" s="334"/>
      <c r="BO214" s="334"/>
      <c r="BP214" s="334"/>
      <c r="BQ214" s="334"/>
      <c r="BR214" s="334"/>
      <c r="BS214" s="334"/>
      <c r="BT214" s="334"/>
      <c r="BU214" s="334"/>
      <c r="BV214" s="334"/>
      <c r="BW214" s="334"/>
      <c r="BX214" s="334"/>
      <c r="BY214" s="334"/>
      <c r="BZ214" s="334"/>
      <c r="CA214" s="334"/>
      <c r="CB214" s="334"/>
      <c r="CC214" s="334"/>
      <c r="CD214" s="334"/>
      <c r="CE214" s="334"/>
      <c r="CF214" s="334"/>
      <c r="CG214" s="334"/>
      <c r="CH214" s="334"/>
      <c r="CI214" s="334"/>
      <c r="CJ214" s="334"/>
      <c r="CK214" s="334"/>
      <c r="CL214" s="334"/>
      <c r="CM214" s="334"/>
      <c r="CN214" s="334"/>
      <c r="CO214" s="334"/>
      <c r="CP214" s="334"/>
      <c r="CQ214" s="334"/>
      <c r="CR214" s="334"/>
      <c r="CS214" s="334"/>
      <c r="CT214" s="334"/>
      <c r="CU214" s="334"/>
      <c r="CV214" s="334"/>
      <c r="CW214" s="334"/>
      <c r="CX214" s="334"/>
      <c r="CY214" s="334"/>
      <c r="CZ214" s="334"/>
      <c r="DA214" s="334"/>
      <c r="DB214" s="334"/>
      <c r="DC214" s="334"/>
      <c r="DD214" s="334"/>
      <c r="DE214" s="334"/>
      <c r="DF214" s="334"/>
      <c r="DG214" s="334"/>
      <c r="DH214" s="334"/>
      <c r="DI214" s="334"/>
      <c r="DJ214" s="334"/>
      <c r="DK214" s="334"/>
      <c r="DL214" s="334"/>
      <c r="DM214" s="334"/>
      <c r="DN214" s="334"/>
      <c r="DO214" s="334"/>
      <c r="DP214" s="334"/>
      <c r="DQ214" s="334"/>
      <c r="DR214" s="334"/>
      <c r="DS214" s="334"/>
      <c r="DT214" s="334"/>
      <c r="DU214" s="334"/>
      <c r="DV214" s="334"/>
      <c r="DW214" s="334"/>
      <c r="DX214" s="334"/>
      <c r="DY214" s="334"/>
      <c r="DZ214" s="334"/>
      <c r="EA214" s="334"/>
      <c r="EB214" s="334"/>
      <c r="EC214" s="334"/>
      <c r="ED214" s="334"/>
      <c r="EE214" s="334"/>
      <c r="EF214" s="334"/>
      <c r="EG214" s="334"/>
      <c r="EH214" s="334"/>
      <c r="EI214" s="334"/>
      <c r="EJ214" s="334"/>
      <c r="EK214" s="334"/>
      <c r="EL214" s="334"/>
      <c r="EM214" s="334"/>
      <c r="EN214" s="334"/>
      <c r="EO214" s="334"/>
      <c r="EP214" s="334"/>
      <c r="EQ214" s="334"/>
      <c r="ER214" s="334"/>
      <c r="ES214" s="334"/>
      <c r="ET214" s="334"/>
      <c r="EU214" s="334"/>
      <c r="EV214" s="334"/>
      <c r="EW214" s="334"/>
      <c r="EX214" s="334"/>
      <c r="EY214" s="334"/>
      <c r="EZ214" s="334"/>
      <c r="FA214" s="334"/>
      <c r="FB214" s="334"/>
      <c r="FC214" s="334"/>
      <c r="FD214" s="334"/>
      <c r="FE214" s="334"/>
      <c r="FF214" s="334"/>
      <c r="FG214" s="334"/>
      <c r="FH214" s="334"/>
      <c r="FI214" s="334"/>
      <c r="FJ214" s="334"/>
      <c r="FK214" s="334"/>
      <c r="FL214" s="334"/>
      <c r="FM214" s="334"/>
      <c r="FN214" s="334"/>
      <c r="FO214" s="334"/>
      <c r="FP214" s="334"/>
      <c r="FQ214" s="334"/>
      <c r="FR214" s="334"/>
      <c r="FS214" s="334"/>
      <c r="FT214" s="334"/>
      <c r="FU214" s="334"/>
      <c r="FV214" s="334"/>
      <c r="FW214" s="334"/>
      <c r="FX214" s="334"/>
      <c r="FY214" s="334"/>
      <c r="FZ214" s="334"/>
      <c r="GA214" s="334"/>
      <c r="GB214" s="334"/>
      <c r="GC214" s="334"/>
      <c r="GD214" s="334"/>
      <c r="GE214" s="334"/>
      <c r="GF214" s="334"/>
      <c r="GG214" s="334"/>
      <c r="GH214" s="334"/>
      <c r="GI214" s="334"/>
      <c r="GJ214" s="334"/>
      <c r="GK214" s="334"/>
      <c r="GL214" s="334"/>
      <c r="GM214" s="334"/>
      <c r="GN214" s="334"/>
      <c r="GO214" s="334"/>
      <c r="GP214" s="334"/>
      <c r="GQ214" s="334"/>
      <c r="GR214" s="334"/>
      <c r="GS214" s="334"/>
      <c r="GT214" s="334"/>
      <c r="GU214" s="334"/>
      <c r="GV214" s="334"/>
      <c r="GW214" s="334"/>
      <c r="GX214" s="334"/>
      <c r="GY214" s="334"/>
      <c r="GZ214" s="334"/>
      <c r="HA214" s="334"/>
      <c r="HB214" s="334"/>
      <c r="HC214" s="334"/>
      <c r="HD214" s="334"/>
      <c r="HE214" s="334"/>
      <c r="HF214" s="334"/>
      <c r="HG214" s="334"/>
      <c r="HH214" s="334"/>
      <c r="HI214" s="334"/>
      <c r="HJ214" s="334"/>
      <c r="HK214" s="334"/>
      <c r="HL214" s="334"/>
      <c r="HM214" s="334"/>
      <c r="HN214" s="334"/>
      <c r="HO214" s="334"/>
      <c r="HP214" s="334"/>
      <c r="HQ214" s="334"/>
      <c r="HR214" s="334"/>
      <c r="HS214" s="334"/>
      <c r="HT214" s="334"/>
      <c r="HU214" s="334"/>
      <c r="HV214" s="334"/>
      <c r="HW214" s="334"/>
      <c r="HX214" s="334"/>
      <c r="HY214" s="334"/>
      <c r="HZ214" s="334"/>
      <c r="IA214" s="334"/>
      <c r="IB214" s="334"/>
      <c r="IC214" s="334"/>
      <c r="ID214" s="334"/>
      <c r="IE214" s="334"/>
      <c r="IF214" s="334"/>
      <c r="IG214" s="334"/>
      <c r="IH214" s="334"/>
      <c r="II214" s="334"/>
      <c r="IJ214" s="334"/>
      <c r="IK214" s="334"/>
      <c r="IL214" s="334"/>
      <c r="IM214" s="334"/>
      <c r="IN214" s="334"/>
      <c r="IO214" s="334"/>
      <c r="IP214" s="334"/>
      <c r="IQ214" s="334"/>
      <c r="IR214" s="334"/>
      <c r="IS214" s="334"/>
      <c r="IT214" s="334"/>
      <c r="IU214" s="334"/>
      <c r="IV214" s="334"/>
      <c r="IW214" s="334"/>
      <c r="IX214" s="334"/>
      <c r="IY214" s="334"/>
      <c r="IZ214" s="334"/>
      <c r="JA214" s="334"/>
      <c r="JB214" s="334"/>
      <c r="JC214" s="334"/>
      <c r="JD214" s="334"/>
    </row>
    <row r="215" spans="2:264" x14ac:dyDescent="0.2">
      <c r="B215" s="334"/>
      <c r="C215" s="334"/>
      <c r="D215" s="334"/>
      <c r="E215" s="334"/>
      <c r="F215" s="334"/>
      <c r="G215" s="334"/>
      <c r="H215" s="334"/>
      <c r="I215" s="334"/>
      <c r="J215" s="334"/>
      <c r="K215" s="334"/>
      <c r="L215" s="334"/>
      <c r="M215" s="334"/>
      <c r="N215" s="334"/>
      <c r="O215" s="334"/>
      <c r="P215" s="334"/>
      <c r="Q215" s="334"/>
      <c r="R215" s="334"/>
      <c r="S215" s="334"/>
      <c r="T215" s="334"/>
      <c r="U215" s="334"/>
      <c r="V215" s="334"/>
      <c r="W215" s="334"/>
      <c r="X215" s="334"/>
      <c r="Y215" s="334"/>
      <c r="Z215" s="334"/>
      <c r="AA215" s="334"/>
      <c r="AB215" s="334"/>
      <c r="AC215" s="334"/>
      <c r="AD215" s="334"/>
      <c r="AE215" s="334"/>
      <c r="AF215" s="334"/>
      <c r="AG215" s="334"/>
      <c r="AH215" s="334"/>
      <c r="AI215" s="334"/>
      <c r="AJ215" s="334"/>
      <c r="AK215" s="334"/>
      <c r="AL215" s="334"/>
      <c r="AM215" s="334"/>
      <c r="AN215" s="334"/>
      <c r="AO215" s="334"/>
      <c r="AP215" s="334"/>
      <c r="AQ215" s="334"/>
      <c r="AR215" s="334"/>
      <c r="AS215" s="334"/>
      <c r="AT215" s="334"/>
      <c r="AU215" s="334"/>
      <c r="AV215" s="334"/>
      <c r="AW215" s="334"/>
      <c r="AX215" s="334"/>
      <c r="AY215" s="334"/>
      <c r="AZ215" s="334"/>
      <c r="BA215" s="334"/>
      <c r="BB215" s="334"/>
      <c r="BC215" s="334"/>
      <c r="BD215" s="334"/>
      <c r="BE215" s="334"/>
      <c r="BF215" s="334"/>
      <c r="BG215" s="334"/>
      <c r="BH215" s="334"/>
      <c r="BI215" s="334"/>
      <c r="BJ215" s="334"/>
      <c r="BK215" s="334"/>
      <c r="BL215" s="334"/>
      <c r="BM215" s="334"/>
      <c r="BN215" s="334"/>
      <c r="BO215" s="334"/>
      <c r="BP215" s="334"/>
      <c r="BQ215" s="334"/>
      <c r="BR215" s="334"/>
      <c r="BS215" s="334"/>
      <c r="BT215" s="334"/>
      <c r="BU215" s="334"/>
      <c r="BV215" s="334"/>
      <c r="BW215" s="334"/>
      <c r="BX215" s="334"/>
      <c r="BY215" s="334"/>
      <c r="BZ215" s="334"/>
      <c r="CA215" s="334"/>
      <c r="CB215" s="334"/>
      <c r="CC215" s="334"/>
      <c r="CD215" s="334"/>
      <c r="CE215" s="334"/>
      <c r="CF215" s="334"/>
      <c r="CG215" s="334"/>
      <c r="CH215" s="334"/>
      <c r="CI215" s="334"/>
      <c r="CJ215" s="334"/>
      <c r="CK215" s="334"/>
      <c r="CL215" s="334"/>
      <c r="CM215" s="334"/>
      <c r="CN215" s="334"/>
      <c r="CO215" s="334"/>
      <c r="CP215" s="334"/>
      <c r="CQ215" s="334"/>
      <c r="CR215" s="334"/>
      <c r="CS215" s="334"/>
      <c r="CT215" s="334"/>
      <c r="CU215" s="334"/>
      <c r="CV215" s="334"/>
      <c r="CW215" s="334"/>
      <c r="CX215" s="334"/>
      <c r="CY215" s="334"/>
      <c r="CZ215" s="334"/>
      <c r="DA215" s="334"/>
      <c r="DB215" s="334"/>
      <c r="DC215" s="334"/>
      <c r="DD215" s="334"/>
      <c r="DE215" s="334"/>
      <c r="DF215" s="334"/>
      <c r="DG215" s="334"/>
      <c r="DH215" s="334"/>
      <c r="DI215" s="334"/>
      <c r="DJ215" s="334"/>
      <c r="DK215" s="334"/>
      <c r="DL215" s="334"/>
      <c r="DM215" s="334"/>
      <c r="DN215" s="334"/>
      <c r="DO215" s="334"/>
      <c r="DP215" s="334"/>
      <c r="DQ215" s="334"/>
      <c r="DR215" s="334"/>
      <c r="DS215" s="334"/>
      <c r="DT215" s="334"/>
      <c r="DU215" s="334"/>
      <c r="DV215" s="334"/>
      <c r="DW215" s="334"/>
      <c r="DX215" s="334"/>
      <c r="DY215" s="334"/>
      <c r="DZ215" s="334"/>
      <c r="EA215" s="334"/>
      <c r="EB215" s="334"/>
      <c r="EC215" s="334"/>
      <c r="ED215" s="334"/>
      <c r="EE215" s="334"/>
      <c r="EF215" s="334"/>
      <c r="EG215" s="334"/>
      <c r="EH215" s="334"/>
      <c r="EI215" s="334"/>
      <c r="EJ215" s="334"/>
      <c r="EK215" s="334"/>
      <c r="EL215" s="334"/>
      <c r="EM215" s="334"/>
      <c r="EN215" s="334"/>
      <c r="EO215" s="334"/>
      <c r="EP215" s="334"/>
      <c r="EQ215" s="334"/>
      <c r="ER215" s="334"/>
      <c r="ES215" s="334"/>
      <c r="ET215" s="334"/>
      <c r="EU215" s="334"/>
      <c r="EV215" s="334"/>
      <c r="EW215" s="334"/>
      <c r="EX215" s="334"/>
      <c r="EY215" s="334"/>
      <c r="EZ215" s="334"/>
      <c r="FA215" s="334"/>
      <c r="FB215" s="334"/>
      <c r="FC215" s="334"/>
      <c r="FD215" s="334"/>
      <c r="FE215" s="334"/>
      <c r="FF215" s="334"/>
      <c r="FG215" s="334"/>
      <c r="FH215" s="334"/>
      <c r="FI215" s="334"/>
      <c r="FJ215" s="334"/>
      <c r="FK215" s="334"/>
      <c r="FL215" s="334"/>
      <c r="FM215" s="334"/>
      <c r="FN215" s="334"/>
      <c r="FO215" s="334"/>
      <c r="FP215" s="334"/>
      <c r="FQ215" s="334"/>
      <c r="FR215" s="334"/>
      <c r="FS215" s="334"/>
      <c r="FT215" s="334"/>
      <c r="FU215" s="334"/>
      <c r="FV215" s="334"/>
      <c r="FW215" s="334"/>
      <c r="FX215" s="334"/>
      <c r="FY215" s="334"/>
      <c r="FZ215" s="334"/>
      <c r="GA215" s="334"/>
      <c r="GB215" s="334"/>
      <c r="GC215" s="334"/>
      <c r="GD215" s="334"/>
      <c r="GE215" s="334"/>
      <c r="GF215" s="334"/>
      <c r="GG215" s="334"/>
      <c r="GH215" s="334"/>
      <c r="GI215" s="334"/>
      <c r="GJ215" s="334"/>
      <c r="GK215" s="334"/>
      <c r="GL215" s="334"/>
      <c r="GM215" s="334"/>
      <c r="GN215" s="334"/>
      <c r="GO215" s="334"/>
      <c r="GP215" s="334"/>
      <c r="GQ215" s="334"/>
      <c r="GR215" s="334"/>
      <c r="GS215" s="334"/>
      <c r="GT215" s="334"/>
      <c r="GU215" s="334"/>
      <c r="GV215" s="334"/>
      <c r="GW215" s="334"/>
      <c r="GX215" s="334"/>
      <c r="GY215" s="334"/>
      <c r="GZ215" s="334"/>
      <c r="HA215" s="334"/>
      <c r="HB215" s="334"/>
      <c r="HC215" s="334"/>
      <c r="HD215" s="334"/>
      <c r="HE215" s="334"/>
      <c r="HF215" s="334"/>
      <c r="HG215" s="334"/>
      <c r="HH215" s="334"/>
      <c r="HI215" s="334"/>
      <c r="HJ215" s="334"/>
      <c r="HK215" s="334"/>
      <c r="HL215" s="334"/>
      <c r="HM215" s="334"/>
      <c r="HN215" s="334"/>
      <c r="HO215" s="334"/>
      <c r="HP215" s="334"/>
      <c r="HQ215" s="334"/>
      <c r="HR215" s="334"/>
      <c r="HS215" s="334"/>
      <c r="HT215" s="334"/>
      <c r="HU215" s="334"/>
      <c r="HV215" s="334"/>
      <c r="HW215" s="334"/>
      <c r="HX215" s="334"/>
      <c r="HY215" s="334"/>
      <c r="HZ215" s="334"/>
      <c r="IA215" s="334"/>
      <c r="IB215" s="334"/>
      <c r="IC215" s="334"/>
      <c r="ID215" s="334"/>
      <c r="IE215" s="334"/>
      <c r="IF215" s="334"/>
      <c r="IG215" s="334"/>
      <c r="IH215" s="334"/>
      <c r="II215" s="334"/>
      <c r="IJ215" s="334"/>
      <c r="IK215" s="334"/>
      <c r="IL215" s="334"/>
      <c r="IM215" s="334"/>
      <c r="IN215" s="334"/>
      <c r="IO215" s="334"/>
      <c r="IP215" s="334"/>
      <c r="IQ215" s="334"/>
      <c r="IR215" s="334"/>
      <c r="IS215" s="334"/>
      <c r="IT215" s="334"/>
      <c r="IU215" s="334"/>
      <c r="IV215" s="334"/>
      <c r="IW215" s="334"/>
      <c r="IX215" s="334"/>
      <c r="IY215" s="334"/>
      <c r="IZ215" s="334"/>
      <c r="JA215" s="334"/>
      <c r="JB215" s="334"/>
      <c r="JC215" s="334"/>
      <c r="JD215" s="334"/>
    </row>
    <row r="216" spans="2:264" x14ac:dyDescent="0.2">
      <c r="B216" s="334"/>
      <c r="C216" s="334"/>
      <c r="D216" s="334"/>
      <c r="E216" s="334"/>
      <c r="F216" s="334"/>
      <c r="G216" s="334"/>
      <c r="H216" s="334"/>
      <c r="I216" s="334"/>
      <c r="J216" s="334"/>
      <c r="K216" s="334"/>
      <c r="L216" s="334"/>
      <c r="M216" s="334"/>
      <c r="N216" s="334"/>
      <c r="O216" s="334"/>
      <c r="P216" s="334"/>
      <c r="Q216" s="334"/>
      <c r="R216" s="334"/>
      <c r="S216" s="334"/>
      <c r="T216" s="334"/>
      <c r="U216" s="334"/>
      <c r="V216" s="334"/>
      <c r="W216" s="334"/>
      <c r="X216" s="334"/>
      <c r="Y216" s="334"/>
      <c r="Z216" s="334"/>
      <c r="AA216" s="334"/>
      <c r="AB216" s="334"/>
      <c r="AC216" s="334"/>
      <c r="AD216" s="334"/>
      <c r="AE216" s="334"/>
      <c r="AF216" s="334"/>
      <c r="AG216" s="334"/>
      <c r="AH216" s="334"/>
      <c r="AI216" s="334"/>
      <c r="AJ216" s="334"/>
      <c r="AK216" s="334"/>
      <c r="AL216" s="334"/>
      <c r="AM216" s="334"/>
      <c r="AN216" s="334"/>
      <c r="AO216" s="334"/>
      <c r="AP216" s="334"/>
      <c r="AQ216" s="334"/>
      <c r="AR216" s="334"/>
      <c r="AS216" s="334"/>
      <c r="AT216" s="334"/>
      <c r="AU216" s="334"/>
      <c r="AV216" s="334"/>
      <c r="AW216" s="334"/>
      <c r="AX216" s="334"/>
      <c r="AY216" s="334"/>
      <c r="AZ216" s="334"/>
      <c r="BA216" s="334"/>
      <c r="BB216" s="334"/>
      <c r="BC216" s="334"/>
      <c r="BD216" s="334"/>
      <c r="BE216" s="334"/>
      <c r="BF216" s="334"/>
      <c r="BG216" s="334"/>
      <c r="BH216" s="334"/>
      <c r="BI216" s="334"/>
      <c r="BJ216" s="334"/>
      <c r="BK216" s="334"/>
      <c r="BL216" s="334"/>
      <c r="BM216" s="334"/>
      <c r="BN216" s="334"/>
      <c r="BO216" s="334"/>
      <c r="BP216" s="334"/>
      <c r="BQ216" s="334"/>
      <c r="BR216" s="334"/>
      <c r="BS216" s="334"/>
      <c r="BT216" s="334"/>
      <c r="BU216" s="334"/>
      <c r="BV216" s="334"/>
      <c r="BW216" s="334"/>
      <c r="BX216" s="334"/>
      <c r="BY216" s="334"/>
      <c r="BZ216" s="334"/>
      <c r="CA216" s="334"/>
      <c r="CB216" s="334"/>
      <c r="CC216" s="334"/>
      <c r="CD216" s="334"/>
      <c r="CE216" s="334"/>
      <c r="CF216" s="334"/>
      <c r="CG216" s="334"/>
      <c r="CH216" s="334"/>
      <c r="CI216" s="334"/>
      <c r="CJ216" s="334"/>
      <c r="CK216" s="334"/>
      <c r="CL216" s="334"/>
      <c r="CM216" s="334"/>
      <c r="CN216" s="334"/>
      <c r="CO216" s="334"/>
      <c r="CP216" s="334"/>
      <c r="CQ216" s="334"/>
      <c r="CR216" s="334"/>
      <c r="CS216" s="334"/>
      <c r="CT216" s="334"/>
      <c r="CU216" s="334"/>
      <c r="CV216" s="334"/>
      <c r="CW216" s="334"/>
      <c r="CX216" s="334"/>
      <c r="CY216" s="334"/>
      <c r="CZ216" s="334"/>
      <c r="DA216" s="334"/>
      <c r="DB216" s="334"/>
      <c r="DC216" s="334"/>
      <c r="DD216" s="334"/>
      <c r="DE216" s="334"/>
      <c r="DF216" s="334"/>
      <c r="DG216" s="334"/>
      <c r="DH216" s="334"/>
      <c r="DI216" s="334"/>
      <c r="DJ216" s="334"/>
      <c r="DK216" s="334"/>
      <c r="DL216" s="334"/>
      <c r="DM216" s="334"/>
      <c r="DN216" s="334"/>
      <c r="DO216" s="334"/>
      <c r="DP216" s="334"/>
      <c r="DQ216" s="334"/>
      <c r="DR216" s="334"/>
      <c r="DS216" s="334"/>
      <c r="DT216" s="334"/>
      <c r="DU216" s="334"/>
      <c r="DV216" s="334"/>
      <c r="DW216" s="334"/>
      <c r="DX216" s="334"/>
      <c r="DY216" s="334"/>
      <c r="DZ216" s="334"/>
      <c r="EA216" s="334"/>
      <c r="EB216" s="334"/>
      <c r="EC216" s="334"/>
      <c r="ED216" s="334"/>
      <c r="EE216" s="334"/>
      <c r="EF216" s="334"/>
      <c r="EG216" s="334"/>
      <c r="EH216" s="334"/>
      <c r="EI216" s="334"/>
      <c r="EJ216" s="334"/>
      <c r="EK216" s="334"/>
      <c r="EL216" s="334"/>
      <c r="EM216" s="334"/>
      <c r="EN216" s="334"/>
      <c r="EO216" s="334"/>
      <c r="EP216" s="334"/>
      <c r="EQ216" s="334"/>
      <c r="ER216" s="334"/>
      <c r="ES216" s="334"/>
      <c r="ET216" s="334"/>
      <c r="EU216" s="334"/>
      <c r="EV216" s="334"/>
      <c r="EW216" s="334"/>
      <c r="EX216" s="334"/>
      <c r="EY216" s="334"/>
      <c r="EZ216" s="334"/>
      <c r="FA216" s="334"/>
      <c r="FB216" s="334"/>
      <c r="FC216" s="334"/>
      <c r="FD216" s="334"/>
      <c r="FE216" s="334"/>
      <c r="FF216" s="334"/>
      <c r="FG216" s="334"/>
      <c r="FH216" s="334"/>
      <c r="FI216" s="334"/>
      <c r="FJ216" s="334"/>
      <c r="FK216" s="334"/>
      <c r="FL216" s="334"/>
      <c r="FM216" s="334"/>
      <c r="FN216" s="334"/>
      <c r="FO216" s="334"/>
      <c r="FP216" s="334"/>
      <c r="FQ216" s="334"/>
      <c r="FR216" s="334"/>
      <c r="FS216" s="334"/>
      <c r="FT216" s="334"/>
      <c r="FU216" s="334"/>
      <c r="FV216" s="334"/>
      <c r="FW216" s="334"/>
      <c r="FX216" s="334"/>
      <c r="FY216" s="334"/>
      <c r="FZ216" s="334"/>
      <c r="GA216" s="334"/>
      <c r="GB216" s="334"/>
      <c r="GC216" s="334"/>
      <c r="GD216" s="334"/>
      <c r="GE216" s="334"/>
      <c r="GF216" s="334"/>
      <c r="GG216" s="334"/>
      <c r="GH216" s="334"/>
      <c r="GI216" s="334"/>
      <c r="GJ216" s="334"/>
      <c r="GK216" s="334"/>
      <c r="GL216" s="334"/>
      <c r="GM216" s="334"/>
      <c r="GN216" s="334"/>
      <c r="GO216" s="334"/>
      <c r="GP216" s="334"/>
      <c r="GQ216" s="334"/>
      <c r="GR216" s="334"/>
      <c r="GS216" s="334"/>
      <c r="GT216" s="334"/>
      <c r="GU216" s="334"/>
      <c r="GV216" s="334"/>
      <c r="GW216" s="334"/>
      <c r="GX216" s="334"/>
      <c r="GY216" s="334"/>
      <c r="GZ216" s="334"/>
      <c r="HA216" s="334"/>
      <c r="HB216" s="334"/>
      <c r="HC216" s="334"/>
      <c r="HD216" s="334"/>
      <c r="HE216" s="334"/>
      <c r="HF216" s="334"/>
      <c r="HG216" s="334"/>
      <c r="HH216" s="334"/>
      <c r="HI216" s="334"/>
      <c r="HJ216" s="334"/>
      <c r="HK216" s="334"/>
      <c r="HL216" s="334"/>
      <c r="HM216" s="334"/>
      <c r="HN216" s="334"/>
      <c r="HO216" s="334"/>
      <c r="HP216" s="334"/>
      <c r="HQ216" s="334"/>
      <c r="HR216" s="334"/>
      <c r="HS216" s="334"/>
      <c r="HT216" s="334"/>
      <c r="HU216" s="334"/>
      <c r="HV216" s="334"/>
      <c r="HW216" s="334"/>
      <c r="HX216" s="334"/>
      <c r="HY216" s="334"/>
      <c r="HZ216" s="334"/>
      <c r="IA216" s="334"/>
      <c r="IB216" s="334"/>
      <c r="IC216" s="334"/>
      <c r="ID216" s="334"/>
      <c r="IE216" s="334"/>
      <c r="IF216" s="334"/>
      <c r="IG216" s="334"/>
      <c r="IH216" s="334"/>
      <c r="II216" s="334"/>
      <c r="IJ216" s="334"/>
      <c r="IK216" s="334"/>
      <c r="IL216" s="334"/>
      <c r="IM216" s="334"/>
      <c r="IN216" s="334"/>
      <c r="IO216" s="334"/>
      <c r="IP216" s="334"/>
      <c r="IQ216" s="334"/>
      <c r="IR216" s="334"/>
      <c r="IS216" s="334"/>
      <c r="IT216" s="334"/>
      <c r="IU216" s="334"/>
      <c r="IV216" s="334"/>
      <c r="IW216" s="334"/>
      <c r="IX216" s="334"/>
      <c r="IY216" s="334"/>
      <c r="IZ216" s="334"/>
      <c r="JA216" s="334"/>
      <c r="JB216" s="334"/>
      <c r="JC216" s="334"/>
      <c r="JD216" s="334"/>
    </row>
    <row r="217" spans="2:264" x14ac:dyDescent="0.2">
      <c r="B217" s="334"/>
      <c r="C217" s="334"/>
      <c r="D217" s="334"/>
      <c r="E217" s="334"/>
      <c r="F217" s="334"/>
      <c r="G217" s="334"/>
      <c r="H217" s="334"/>
      <c r="I217" s="334"/>
      <c r="J217" s="334"/>
      <c r="K217" s="334"/>
      <c r="L217" s="334"/>
      <c r="M217" s="334"/>
      <c r="N217" s="334"/>
      <c r="O217" s="334"/>
      <c r="P217" s="334"/>
      <c r="Q217" s="334"/>
      <c r="R217" s="334"/>
      <c r="S217" s="334"/>
      <c r="T217" s="334"/>
      <c r="U217" s="334"/>
      <c r="V217" s="334"/>
      <c r="W217" s="334"/>
      <c r="X217" s="334"/>
      <c r="Y217" s="334"/>
      <c r="Z217" s="334"/>
      <c r="AA217" s="334"/>
      <c r="AB217" s="334"/>
      <c r="AC217" s="334"/>
      <c r="AD217" s="334"/>
      <c r="AE217" s="334"/>
      <c r="AF217" s="334"/>
      <c r="AG217" s="334"/>
      <c r="AH217" s="334"/>
      <c r="AI217" s="334"/>
      <c r="AJ217" s="334"/>
      <c r="AK217" s="334"/>
      <c r="AL217" s="334"/>
      <c r="AM217" s="334"/>
      <c r="AN217" s="334"/>
      <c r="AO217" s="334"/>
      <c r="AP217" s="334"/>
      <c r="AQ217" s="334"/>
      <c r="AR217" s="334"/>
      <c r="AS217" s="334"/>
      <c r="AT217" s="334"/>
      <c r="AU217" s="334"/>
      <c r="AV217" s="334"/>
      <c r="AW217" s="334"/>
      <c r="AX217" s="334"/>
      <c r="AY217" s="334"/>
      <c r="AZ217" s="334"/>
      <c r="BA217" s="334"/>
      <c r="BB217" s="334"/>
      <c r="BC217" s="334"/>
      <c r="BD217" s="334"/>
      <c r="BE217" s="334"/>
      <c r="BF217" s="334"/>
      <c r="BG217" s="334"/>
      <c r="BH217" s="334"/>
      <c r="BI217" s="334"/>
      <c r="BJ217" s="334"/>
      <c r="BK217" s="334"/>
      <c r="BL217" s="334"/>
      <c r="BM217" s="334"/>
      <c r="BN217" s="334"/>
      <c r="BO217" s="334"/>
      <c r="BP217" s="334"/>
      <c r="BQ217" s="334"/>
      <c r="BR217" s="334"/>
      <c r="BS217" s="334"/>
      <c r="BT217" s="334"/>
      <c r="BU217" s="334"/>
      <c r="BV217" s="334"/>
      <c r="BW217" s="334"/>
      <c r="BX217" s="334"/>
      <c r="BY217" s="334"/>
      <c r="BZ217" s="334"/>
      <c r="CA217" s="334"/>
      <c r="CB217" s="334"/>
      <c r="CC217" s="334"/>
      <c r="CD217" s="334"/>
      <c r="CE217" s="334"/>
      <c r="CF217" s="334"/>
      <c r="CG217" s="334"/>
      <c r="CH217" s="334"/>
      <c r="CI217" s="334"/>
      <c r="CJ217" s="334"/>
      <c r="CK217" s="334"/>
      <c r="CL217" s="334"/>
      <c r="CM217" s="334"/>
      <c r="CN217" s="334"/>
      <c r="CO217" s="334"/>
      <c r="CP217" s="334"/>
      <c r="CQ217" s="334"/>
      <c r="CR217" s="334"/>
      <c r="CS217" s="334"/>
      <c r="CT217" s="334"/>
      <c r="CU217" s="334"/>
      <c r="CV217" s="334"/>
      <c r="CW217" s="334"/>
      <c r="CX217" s="334"/>
      <c r="CY217" s="334"/>
      <c r="CZ217" s="334"/>
      <c r="DA217" s="334"/>
      <c r="DB217" s="334"/>
      <c r="DC217" s="334"/>
      <c r="DD217" s="334"/>
      <c r="DE217" s="334"/>
      <c r="DF217" s="334"/>
      <c r="DG217" s="334"/>
      <c r="DH217" s="334"/>
      <c r="DI217" s="334"/>
      <c r="DJ217" s="334"/>
      <c r="DK217" s="334"/>
      <c r="DL217" s="334"/>
      <c r="DM217" s="334"/>
      <c r="DN217" s="334"/>
      <c r="DO217" s="334"/>
      <c r="DP217" s="334"/>
      <c r="DQ217" s="334"/>
      <c r="DR217" s="334"/>
      <c r="DS217" s="334"/>
      <c r="DT217" s="334"/>
      <c r="DU217" s="334"/>
      <c r="DV217" s="334"/>
      <c r="DW217" s="334"/>
      <c r="DX217" s="334"/>
      <c r="DY217" s="334"/>
      <c r="DZ217" s="334"/>
      <c r="EA217" s="334"/>
      <c r="EB217" s="334"/>
      <c r="EC217" s="334"/>
      <c r="ED217" s="334"/>
      <c r="EE217" s="334"/>
      <c r="EF217" s="334"/>
      <c r="EG217" s="334"/>
      <c r="EH217" s="334"/>
      <c r="EI217" s="334"/>
      <c r="EJ217" s="334"/>
      <c r="EK217" s="334"/>
      <c r="EL217" s="334"/>
      <c r="EM217" s="334"/>
      <c r="EN217" s="334"/>
      <c r="EO217" s="334"/>
      <c r="EP217" s="334"/>
      <c r="EQ217" s="334"/>
      <c r="ER217" s="334"/>
      <c r="ES217" s="334"/>
      <c r="ET217" s="334"/>
      <c r="EU217" s="334"/>
      <c r="EV217" s="334"/>
      <c r="EW217" s="334"/>
      <c r="EX217" s="334"/>
      <c r="EY217" s="334"/>
      <c r="EZ217" s="334"/>
      <c r="FA217" s="334"/>
      <c r="FB217" s="334"/>
      <c r="FC217" s="334"/>
      <c r="FD217" s="334"/>
      <c r="FE217" s="334"/>
      <c r="FF217" s="334"/>
      <c r="FG217" s="334"/>
      <c r="FH217" s="334"/>
      <c r="FI217" s="334"/>
      <c r="FJ217" s="334"/>
      <c r="FK217" s="334"/>
      <c r="FL217" s="334"/>
      <c r="FM217" s="334"/>
      <c r="FN217" s="334"/>
      <c r="FO217" s="334"/>
      <c r="FP217" s="334"/>
      <c r="FQ217" s="334"/>
      <c r="FR217" s="334"/>
      <c r="FS217" s="334"/>
      <c r="FT217" s="334"/>
      <c r="FU217" s="334"/>
      <c r="FV217" s="334"/>
      <c r="FW217" s="334"/>
      <c r="FX217" s="334"/>
      <c r="FY217" s="334"/>
      <c r="FZ217" s="334"/>
      <c r="GA217" s="334"/>
      <c r="GB217" s="334"/>
      <c r="GC217" s="334"/>
      <c r="GD217" s="334"/>
      <c r="GE217" s="334"/>
      <c r="GF217" s="334"/>
      <c r="GG217" s="334"/>
      <c r="GH217" s="334"/>
      <c r="GI217" s="334"/>
      <c r="GJ217" s="334"/>
      <c r="GK217" s="334"/>
      <c r="GL217" s="334"/>
      <c r="GM217" s="334"/>
      <c r="GN217" s="334"/>
      <c r="GO217" s="334"/>
      <c r="GP217" s="334"/>
      <c r="GQ217" s="334"/>
      <c r="GR217" s="334"/>
      <c r="GS217" s="334"/>
      <c r="GT217" s="334"/>
      <c r="GU217" s="334"/>
      <c r="GV217" s="334"/>
      <c r="GW217" s="334"/>
      <c r="GX217" s="334"/>
      <c r="GY217" s="334"/>
      <c r="GZ217" s="334"/>
      <c r="HA217" s="334"/>
      <c r="HB217" s="334"/>
      <c r="HC217" s="334"/>
      <c r="HD217" s="334"/>
      <c r="HE217" s="334"/>
      <c r="HF217" s="334"/>
      <c r="HG217" s="334"/>
      <c r="HH217" s="334"/>
      <c r="HI217" s="334"/>
      <c r="HJ217" s="334"/>
      <c r="HK217" s="334"/>
      <c r="HL217" s="334"/>
      <c r="HM217" s="334"/>
      <c r="HN217" s="334"/>
      <c r="HO217" s="334"/>
      <c r="HP217" s="334"/>
      <c r="HQ217" s="334"/>
      <c r="HR217" s="334"/>
      <c r="HS217" s="334"/>
      <c r="HT217" s="334"/>
      <c r="HU217" s="334"/>
      <c r="HV217" s="334"/>
      <c r="HW217" s="334"/>
      <c r="HX217" s="334"/>
      <c r="HY217" s="334"/>
      <c r="HZ217" s="334"/>
      <c r="IA217" s="334"/>
      <c r="IB217" s="334"/>
      <c r="IC217" s="334"/>
      <c r="ID217" s="334"/>
      <c r="IE217" s="334"/>
      <c r="IF217" s="334"/>
      <c r="IG217" s="334"/>
      <c r="IH217" s="334"/>
      <c r="II217" s="334"/>
      <c r="IJ217" s="334"/>
      <c r="IK217" s="334"/>
      <c r="IL217" s="334"/>
      <c r="IM217" s="334"/>
      <c r="IN217" s="334"/>
      <c r="IO217" s="334"/>
      <c r="IP217" s="334"/>
      <c r="IQ217" s="334"/>
      <c r="IR217" s="334"/>
      <c r="IS217" s="334"/>
      <c r="IT217" s="334"/>
      <c r="IU217" s="334"/>
      <c r="IV217" s="334"/>
      <c r="IW217" s="334"/>
      <c r="IX217" s="334"/>
      <c r="IY217" s="334"/>
      <c r="IZ217" s="334"/>
      <c r="JA217" s="334"/>
      <c r="JB217" s="334"/>
      <c r="JC217" s="334"/>
      <c r="JD217" s="334"/>
    </row>
    <row r="218" spans="2:264" x14ac:dyDescent="0.2">
      <c r="B218" s="334"/>
      <c r="C218" s="334"/>
      <c r="D218" s="334"/>
      <c r="E218" s="334"/>
      <c r="F218" s="334"/>
      <c r="G218" s="334"/>
      <c r="H218" s="334"/>
      <c r="I218" s="334"/>
      <c r="J218" s="334"/>
      <c r="K218" s="334"/>
      <c r="L218" s="334"/>
      <c r="M218" s="334"/>
      <c r="N218" s="334"/>
      <c r="O218" s="334"/>
      <c r="P218" s="334"/>
      <c r="Q218" s="334"/>
      <c r="R218" s="334"/>
      <c r="S218" s="334"/>
      <c r="T218" s="334"/>
      <c r="U218" s="334"/>
      <c r="V218" s="334"/>
      <c r="W218" s="334"/>
      <c r="X218" s="334"/>
      <c r="Y218" s="334"/>
      <c r="Z218" s="334"/>
      <c r="AA218" s="334"/>
      <c r="AB218" s="334"/>
      <c r="AC218" s="334"/>
      <c r="AD218" s="334"/>
      <c r="AE218" s="334"/>
      <c r="AF218" s="334"/>
      <c r="AG218" s="334"/>
      <c r="AH218" s="334"/>
      <c r="AI218" s="334"/>
      <c r="AJ218" s="334"/>
      <c r="AK218" s="334"/>
      <c r="AL218" s="334"/>
      <c r="AM218" s="334"/>
      <c r="AN218" s="334"/>
      <c r="AO218" s="334"/>
      <c r="AP218" s="334"/>
      <c r="AQ218" s="334"/>
      <c r="AR218" s="334"/>
      <c r="AS218" s="334"/>
      <c r="AT218" s="334"/>
      <c r="AU218" s="334"/>
      <c r="AV218" s="334"/>
      <c r="AW218" s="334"/>
      <c r="AX218" s="334"/>
      <c r="AY218" s="334"/>
      <c r="AZ218" s="334"/>
      <c r="BA218" s="334"/>
      <c r="BB218" s="334"/>
      <c r="BC218" s="334"/>
      <c r="BD218" s="334"/>
      <c r="BE218" s="334"/>
      <c r="BF218" s="334"/>
      <c r="BG218" s="334"/>
      <c r="BH218" s="334"/>
      <c r="BI218" s="334"/>
      <c r="BJ218" s="334"/>
      <c r="BK218" s="334"/>
      <c r="BL218" s="334"/>
      <c r="BM218" s="334"/>
      <c r="BN218" s="334"/>
      <c r="BO218" s="334"/>
      <c r="BP218" s="334"/>
      <c r="BQ218" s="334"/>
      <c r="BR218" s="334"/>
      <c r="BS218" s="334"/>
      <c r="BT218" s="334"/>
      <c r="BU218" s="334"/>
      <c r="BV218" s="334"/>
      <c r="BW218" s="334"/>
      <c r="BX218" s="334"/>
      <c r="BY218" s="334"/>
      <c r="BZ218" s="334"/>
      <c r="CA218" s="334"/>
      <c r="CB218" s="334"/>
      <c r="CC218" s="334"/>
      <c r="CD218" s="334"/>
      <c r="CE218" s="334"/>
      <c r="CF218" s="334"/>
      <c r="CG218" s="334"/>
      <c r="CH218" s="334"/>
      <c r="CI218" s="334"/>
      <c r="CJ218" s="334"/>
      <c r="CK218" s="334"/>
      <c r="CL218" s="334"/>
      <c r="CM218" s="334"/>
      <c r="CN218" s="334"/>
      <c r="CO218" s="334"/>
      <c r="CP218" s="334"/>
      <c r="CQ218" s="334"/>
      <c r="CR218" s="334"/>
      <c r="CS218" s="334"/>
      <c r="CT218" s="334"/>
      <c r="CU218" s="334"/>
      <c r="CV218" s="334"/>
      <c r="CW218" s="334"/>
      <c r="CX218" s="334"/>
      <c r="CY218" s="334"/>
      <c r="CZ218" s="334"/>
      <c r="DA218" s="334"/>
      <c r="DB218" s="334"/>
      <c r="DC218" s="334"/>
      <c r="DD218" s="334"/>
      <c r="DE218" s="334"/>
      <c r="DF218" s="334"/>
      <c r="DG218" s="334"/>
      <c r="DH218" s="334"/>
      <c r="DI218" s="334"/>
      <c r="DJ218" s="334"/>
      <c r="DK218" s="334"/>
      <c r="DL218" s="334"/>
      <c r="DM218" s="334"/>
      <c r="DN218" s="334"/>
      <c r="DO218" s="334"/>
      <c r="DP218" s="334"/>
      <c r="DQ218" s="334"/>
      <c r="DR218" s="334"/>
      <c r="DS218" s="334"/>
      <c r="DT218" s="334"/>
      <c r="DU218" s="334"/>
      <c r="DV218" s="334"/>
      <c r="DW218" s="334"/>
      <c r="DX218" s="334"/>
      <c r="DY218" s="334"/>
      <c r="DZ218" s="334"/>
      <c r="EA218" s="334"/>
      <c r="EB218" s="334"/>
      <c r="EC218" s="334"/>
      <c r="ED218" s="334"/>
      <c r="EE218" s="334"/>
      <c r="EF218" s="334"/>
      <c r="EG218" s="334"/>
      <c r="EH218" s="334"/>
      <c r="EI218" s="334"/>
      <c r="EJ218" s="334"/>
      <c r="EK218" s="334"/>
      <c r="EL218" s="334"/>
      <c r="EM218" s="334"/>
      <c r="EN218" s="334"/>
      <c r="EO218" s="334"/>
      <c r="EP218" s="334"/>
      <c r="EQ218" s="334"/>
      <c r="ER218" s="334"/>
      <c r="ES218" s="334"/>
      <c r="ET218" s="334"/>
      <c r="EU218" s="334"/>
      <c r="EV218" s="334"/>
      <c r="EW218" s="334"/>
      <c r="EX218" s="334"/>
      <c r="EY218" s="334"/>
      <c r="EZ218" s="334"/>
      <c r="FA218" s="334"/>
      <c r="FB218" s="334"/>
      <c r="FC218" s="334"/>
      <c r="FD218" s="334"/>
      <c r="FE218" s="334"/>
      <c r="FF218" s="334"/>
      <c r="FG218" s="334"/>
      <c r="FH218" s="334"/>
      <c r="FI218" s="334"/>
      <c r="FJ218" s="334"/>
      <c r="FK218" s="334"/>
      <c r="FL218" s="334"/>
      <c r="FM218" s="334"/>
      <c r="FN218" s="334"/>
      <c r="FO218" s="334"/>
      <c r="FP218" s="334"/>
      <c r="FQ218" s="334"/>
      <c r="FR218" s="334"/>
      <c r="FS218" s="334"/>
      <c r="FT218" s="334"/>
      <c r="FU218" s="334"/>
      <c r="FV218" s="334"/>
      <c r="FW218" s="334"/>
      <c r="FX218" s="334"/>
      <c r="FY218" s="334"/>
      <c r="FZ218" s="334"/>
      <c r="GA218" s="334"/>
      <c r="GB218" s="334"/>
      <c r="GC218" s="334"/>
      <c r="GD218" s="334"/>
      <c r="GE218" s="334"/>
      <c r="GF218" s="334"/>
      <c r="GG218" s="334"/>
      <c r="GH218" s="334"/>
      <c r="GI218" s="334"/>
      <c r="GJ218" s="334"/>
      <c r="GK218" s="334"/>
      <c r="GL218" s="334"/>
      <c r="GM218" s="334"/>
      <c r="GN218" s="334"/>
      <c r="GO218" s="334"/>
      <c r="GP218" s="334"/>
      <c r="GQ218" s="334"/>
      <c r="GR218" s="334"/>
      <c r="GS218" s="334"/>
      <c r="GT218" s="334"/>
      <c r="GU218" s="334"/>
      <c r="GV218" s="334"/>
      <c r="GW218" s="334"/>
      <c r="GX218" s="334"/>
      <c r="GY218" s="334"/>
      <c r="GZ218" s="334"/>
      <c r="HA218" s="334"/>
      <c r="HB218" s="334"/>
      <c r="HC218" s="334"/>
      <c r="HD218" s="334"/>
      <c r="HE218" s="334"/>
      <c r="HF218" s="334"/>
      <c r="HG218" s="334"/>
      <c r="HH218" s="334"/>
      <c r="HI218" s="334"/>
      <c r="HJ218" s="334"/>
      <c r="HK218" s="334"/>
      <c r="HL218" s="334"/>
      <c r="HM218" s="334"/>
      <c r="HN218" s="334"/>
      <c r="HO218" s="334"/>
      <c r="HP218" s="334"/>
      <c r="HQ218" s="334"/>
      <c r="HR218" s="334"/>
      <c r="HS218" s="334"/>
      <c r="HT218" s="334"/>
      <c r="HU218" s="334"/>
      <c r="HV218" s="334"/>
      <c r="HW218" s="334"/>
      <c r="HX218" s="334"/>
      <c r="HY218" s="334"/>
      <c r="HZ218" s="334"/>
      <c r="IA218" s="334"/>
      <c r="IB218" s="334"/>
      <c r="IC218" s="334"/>
      <c r="ID218" s="334"/>
      <c r="IE218" s="334"/>
      <c r="IF218" s="334"/>
      <c r="IG218" s="334"/>
      <c r="IH218" s="334"/>
      <c r="II218" s="334"/>
      <c r="IJ218" s="334"/>
      <c r="IK218" s="334"/>
      <c r="IL218" s="334"/>
      <c r="IM218" s="334"/>
      <c r="IN218" s="334"/>
      <c r="IO218" s="334"/>
      <c r="IP218" s="334"/>
      <c r="IQ218" s="334"/>
      <c r="IR218" s="334"/>
      <c r="IS218" s="334"/>
      <c r="IT218" s="334"/>
      <c r="IU218" s="334"/>
      <c r="IV218" s="334"/>
      <c r="IW218" s="334"/>
      <c r="IX218" s="334"/>
      <c r="IY218" s="334"/>
      <c r="IZ218" s="334"/>
      <c r="JA218" s="334"/>
      <c r="JB218" s="334"/>
      <c r="JC218" s="334"/>
      <c r="JD218" s="334"/>
    </row>
    <row r="219" spans="2:264" x14ac:dyDescent="0.2">
      <c r="B219" s="334"/>
      <c r="C219" s="334"/>
      <c r="D219" s="334"/>
      <c r="E219" s="334"/>
      <c r="F219" s="334"/>
      <c r="G219" s="334"/>
      <c r="H219" s="334"/>
      <c r="I219" s="334"/>
      <c r="J219" s="334"/>
      <c r="K219" s="334"/>
      <c r="L219" s="334"/>
      <c r="M219" s="334"/>
      <c r="N219" s="334"/>
      <c r="O219" s="334"/>
      <c r="P219" s="334"/>
      <c r="Q219" s="334"/>
      <c r="R219" s="334"/>
      <c r="S219" s="334"/>
      <c r="T219" s="334"/>
      <c r="U219" s="334"/>
      <c r="V219" s="334"/>
      <c r="W219" s="334"/>
      <c r="X219" s="334"/>
      <c r="Y219" s="334"/>
      <c r="Z219" s="334"/>
      <c r="AA219" s="334"/>
      <c r="AB219" s="334"/>
      <c r="AC219" s="334"/>
      <c r="AD219" s="334"/>
      <c r="AE219" s="334"/>
      <c r="AF219" s="334"/>
      <c r="AG219" s="334"/>
      <c r="AH219" s="334"/>
      <c r="AI219" s="334"/>
      <c r="AJ219" s="334"/>
      <c r="AK219" s="334"/>
      <c r="AL219" s="334"/>
      <c r="AM219" s="334"/>
      <c r="AN219" s="334"/>
      <c r="AO219" s="334"/>
      <c r="AP219" s="334"/>
      <c r="AQ219" s="334"/>
      <c r="AR219" s="334"/>
      <c r="AS219" s="334"/>
      <c r="AT219" s="334"/>
      <c r="AU219" s="334"/>
      <c r="AV219" s="334"/>
      <c r="AW219" s="334"/>
      <c r="AX219" s="334"/>
      <c r="AY219" s="334"/>
      <c r="AZ219" s="334"/>
      <c r="BA219" s="334"/>
      <c r="BB219" s="334"/>
      <c r="BC219" s="334"/>
      <c r="BD219" s="334"/>
      <c r="BE219" s="334"/>
      <c r="BF219" s="334"/>
      <c r="BG219" s="334"/>
      <c r="BH219" s="334"/>
      <c r="BI219" s="334"/>
      <c r="BJ219" s="334"/>
      <c r="BK219" s="334"/>
      <c r="BL219" s="334"/>
      <c r="BM219" s="334"/>
      <c r="BN219" s="334"/>
      <c r="BO219" s="334"/>
      <c r="BP219" s="334"/>
      <c r="BQ219" s="334"/>
      <c r="BR219" s="334"/>
      <c r="BS219" s="334"/>
      <c r="BT219" s="334"/>
      <c r="BU219" s="334"/>
      <c r="BV219" s="334"/>
      <c r="BW219" s="334"/>
      <c r="BX219" s="334"/>
      <c r="BY219" s="334"/>
      <c r="BZ219" s="334"/>
      <c r="CA219" s="334"/>
      <c r="CB219" s="334"/>
      <c r="CC219" s="334"/>
      <c r="CD219" s="334"/>
      <c r="CE219" s="334"/>
      <c r="CF219" s="334"/>
      <c r="CG219" s="334"/>
      <c r="CH219" s="334"/>
      <c r="CI219" s="334"/>
      <c r="CJ219" s="334"/>
      <c r="CK219" s="334"/>
      <c r="CL219" s="334"/>
      <c r="CM219" s="334"/>
      <c r="CN219" s="334"/>
      <c r="CO219" s="334"/>
      <c r="CP219" s="334"/>
      <c r="CQ219" s="334"/>
      <c r="CR219" s="334"/>
      <c r="CS219" s="334"/>
      <c r="CT219" s="334"/>
      <c r="CU219" s="334"/>
      <c r="CV219" s="334"/>
      <c r="CW219" s="334"/>
      <c r="CX219" s="334"/>
      <c r="CY219" s="334"/>
      <c r="CZ219" s="334"/>
      <c r="DA219" s="334"/>
      <c r="DB219" s="334"/>
      <c r="DC219" s="334"/>
      <c r="DD219" s="334"/>
      <c r="DE219" s="334"/>
      <c r="DF219" s="334"/>
      <c r="DG219" s="334"/>
      <c r="DH219" s="334"/>
      <c r="DI219" s="334"/>
      <c r="DJ219" s="334"/>
      <c r="DK219" s="334"/>
      <c r="DL219" s="334"/>
      <c r="DM219" s="334"/>
      <c r="DN219" s="334"/>
      <c r="DO219" s="334"/>
      <c r="DP219" s="334"/>
      <c r="DQ219" s="334"/>
      <c r="DR219" s="334"/>
      <c r="DS219" s="334"/>
      <c r="DT219" s="334"/>
      <c r="DU219" s="334"/>
      <c r="DV219" s="334"/>
      <c r="DW219" s="334"/>
      <c r="DX219" s="334"/>
      <c r="DY219" s="334"/>
      <c r="DZ219" s="334"/>
      <c r="EA219" s="334"/>
      <c r="EB219" s="334"/>
      <c r="EC219" s="334"/>
      <c r="ED219" s="334"/>
      <c r="EE219" s="334"/>
      <c r="EF219" s="334"/>
      <c r="EG219" s="334"/>
      <c r="EH219" s="334"/>
      <c r="EI219" s="334"/>
      <c r="EJ219" s="334"/>
      <c r="EK219" s="334"/>
      <c r="EL219" s="334"/>
      <c r="EM219" s="334"/>
      <c r="EN219" s="334"/>
      <c r="EO219" s="334"/>
      <c r="EP219" s="334"/>
      <c r="EQ219" s="334"/>
      <c r="ER219" s="334"/>
      <c r="ES219" s="334"/>
      <c r="ET219" s="334"/>
      <c r="EU219" s="334"/>
      <c r="EV219" s="334"/>
      <c r="EW219" s="334"/>
      <c r="EX219" s="334"/>
      <c r="EY219" s="334"/>
      <c r="EZ219" s="334"/>
      <c r="FA219" s="334"/>
      <c r="FB219" s="334"/>
      <c r="FC219" s="334"/>
      <c r="FD219" s="334"/>
      <c r="FE219" s="334"/>
      <c r="FF219" s="334"/>
      <c r="FG219" s="334"/>
      <c r="FH219" s="334"/>
      <c r="FI219" s="334"/>
      <c r="FJ219" s="334"/>
      <c r="FK219" s="334"/>
      <c r="FL219" s="334"/>
      <c r="FM219" s="334"/>
      <c r="FN219" s="334"/>
      <c r="FO219" s="334"/>
      <c r="FP219" s="334"/>
      <c r="FQ219" s="334"/>
      <c r="FR219" s="334"/>
      <c r="FS219" s="334"/>
      <c r="FT219" s="334"/>
      <c r="FU219" s="334"/>
      <c r="FV219" s="334"/>
      <c r="FW219" s="334"/>
      <c r="FX219" s="334"/>
      <c r="FY219" s="334"/>
      <c r="FZ219" s="334"/>
      <c r="GA219" s="334"/>
      <c r="GB219" s="334"/>
      <c r="GC219" s="334"/>
      <c r="GD219" s="334"/>
      <c r="GE219" s="334"/>
      <c r="GF219" s="334"/>
      <c r="GG219" s="334"/>
      <c r="GH219" s="334"/>
      <c r="GI219" s="334"/>
      <c r="GJ219" s="334"/>
      <c r="GK219" s="334"/>
      <c r="GL219" s="334"/>
      <c r="GM219" s="334"/>
      <c r="GN219" s="334"/>
      <c r="GO219" s="334"/>
      <c r="GP219" s="334"/>
      <c r="GQ219" s="334"/>
      <c r="GR219" s="334"/>
      <c r="GS219" s="334"/>
      <c r="GT219" s="334"/>
      <c r="GU219" s="334"/>
      <c r="GV219" s="334"/>
      <c r="GW219" s="334"/>
      <c r="GX219" s="334"/>
      <c r="GY219" s="334"/>
      <c r="GZ219" s="334"/>
      <c r="HA219" s="334"/>
      <c r="HB219" s="334"/>
      <c r="HC219" s="334"/>
      <c r="HD219" s="334"/>
      <c r="HE219" s="334"/>
      <c r="HF219" s="334"/>
      <c r="HG219" s="334"/>
      <c r="HH219" s="334"/>
      <c r="HI219" s="334"/>
      <c r="HJ219" s="334"/>
      <c r="HK219" s="334"/>
      <c r="HL219" s="334"/>
      <c r="HM219" s="334"/>
      <c r="HN219" s="334"/>
      <c r="HO219" s="334"/>
      <c r="HP219" s="334"/>
      <c r="HQ219" s="334"/>
      <c r="HR219" s="334"/>
      <c r="HS219" s="334"/>
      <c r="HT219" s="334"/>
      <c r="HU219" s="334"/>
      <c r="HV219" s="334"/>
      <c r="HW219" s="334"/>
      <c r="HX219" s="334"/>
      <c r="HY219" s="334"/>
      <c r="HZ219" s="334"/>
      <c r="IA219" s="334"/>
      <c r="IB219" s="334"/>
      <c r="IC219" s="334"/>
      <c r="ID219" s="334"/>
      <c r="IE219" s="334"/>
      <c r="IF219" s="334"/>
      <c r="IG219" s="334"/>
      <c r="IH219" s="334"/>
      <c r="II219" s="334"/>
      <c r="IJ219" s="334"/>
      <c r="IK219" s="334"/>
      <c r="IL219" s="334"/>
      <c r="IM219" s="334"/>
      <c r="IN219" s="334"/>
      <c r="IO219" s="334"/>
      <c r="IP219" s="334"/>
      <c r="IQ219" s="334"/>
      <c r="IR219" s="334"/>
      <c r="IS219" s="334"/>
      <c r="IT219" s="334"/>
      <c r="IU219" s="334"/>
      <c r="IV219" s="334"/>
      <c r="IW219" s="334"/>
      <c r="IX219" s="334"/>
      <c r="IY219" s="334"/>
      <c r="IZ219" s="334"/>
      <c r="JA219" s="334"/>
      <c r="JB219" s="334"/>
      <c r="JC219" s="334"/>
      <c r="JD219" s="334"/>
    </row>
    <row r="220" spans="2:264" x14ac:dyDescent="0.2">
      <c r="B220" s="334"/>
      <c r="C220" s="334"/>
      <c r="D220" s="334"/>
      <c r="E220" s="334"/>
      <c r="F220" s="334"/>
      <c r="G220" s="334"/>
      <c r="H220" s="334"/>
      <c r="I220" s="334"/>
      <c r="J220" s="334"/>
      <c r="K220" s="334"/>
      <c r="L220" s="334"/>
      <c r="M220" s="334"/>
      <c r="N220" s="334"/>
      <c r="O220" s="334"/>
      <c r="P220" s="334"/>
      <c r="Q220" s="334"/>
      <c r="R220" s="334"/>
      <c r="S220" s="334"/>
      <c r="T220" s="334"/>
      <c r="U220" s="334"/>
      <c r="V220" s="334"/>
      <c r="W220" s="334"/>
      <c r="X220" s="334"/>
      <c r="Y220" s="334"/>
      <c r="Z220" s="334"/>
      <c r="AA220" s="334"/>
      <c r="AB220" s="334"/>
      <c r="AC220" s="334"/>
      <c r="AD220" s="334"/>
      <c r="AE220" s="334"/>
      <c r="AF220" s="334"/>
      <c r="AG220" s="334"/>
      <c r="AH220" s="334"/>
      <c r="AI220" s="334"/>
      <c r="AJ220" s="334"/>
      <c r="AK220" s="334"/>
      <c r="AL220" s="334"/>
      <c r="AM220" s="334"/>
      <c r="AN220" s="334"/>
      <c r="AO220" s="334"/>
      <c r="AP220" s="334"/>
      <c r="AQ220" s="334"/>
      <c r="AR220" s="334"/>
      <c r="AS220" s="334"/>
      <c r="AT220" s="334"/>
      <c r="AU220" s="334"/>
      <c r="AV220" s="334"/>
      <c r="AW220" s="334"/>
      <c r="AX220" s="334"/>
      <c r="AY220" s="334"/>
      <c r="AZ220" s="334"/>
      <c r="BA220" s="334"/>
      <c r="BB220" s="334"/>
      <c r="BC220" s="334"/>
      <c r="BD220" s="334"/>
      <c r="BE220" s="334"/>
      <c r="BF220" s="334"/>
      <c r="BG220" s="334"/>
      <c r="BH220" s="334"/>
      <c r="BI220" s="334"/>
      <c r="BJ220" s="334"/>
      <c r="BK220" s="334"/>
      <c r="BL220" s="334"/>
      <c r="BM220" s="334"/>
      <c r="BN220" s="334"/>
      <c r="BO220" s="334"/>
      <c r="BP220" s="334"/>
      <c r="BQ220" s="334"/>
      <c r="BR220" s="334"/>
      <c r="BS220" s="334"/>
      <c r="BT220" s="334"/>
      <c r="BU220" s="334"/>
      <c r="BV220" s="334"/>
      <c r="BW220" s="334"/>
      <c r="BX220" s="334"/>
      <c r="BY220" s="334"/>
      <c r="BZ220" s="334"/>
      <c r="CA220" s="334"/>
      <c r="CB220" s="334"/>
      <c r="CC220" s="334"/>
      <c r="CD220" s="334"/>
      <c r="CE220" s="334"/>
      <c r="CF220" s="334"/>
      <c r="CG220" s="334"/>
      <c r="CH220" s="334"/>
      <c r="CI220" s="334"/>
      <c r="CJ220" s="334"/>
      <c r="CK220" s="334"/>
      <c r="CL220" s="334"/>
      <c r="CM220" s="334"/>
      <c r="CN220" s="334"/>
      <c r="CO220" s="334"/>
      <c r="CP220" s="334"/>
      <c r="CQ220" s="334"/>
      <c r="CR220" s="334"/>
      <c r="CS220" s="334"/>
      <c r="CT220" s="334"/>
      <c r="CU220" s="334"/>
      <c r="CV220" s="334"/>
      <c r="CW220" s="334"/>
      <c r="CX220" s="334"/>
      <c r="CY220" s="334"/>
      <c r="CZ220" s="334"/>
      <c r="DA220" s="334"/>
      <c r="DB220" s="334"/>
      <c r="DC220" s="334"/>
      <c r="DD220" s="334"/>
      <c r="DE220" s="334"/>
      <c r="DF220" s="334"/>
      <c r="DG220" s="334"/>
      <c r="DH220" s="334"/>
      <c r="DI220" s="334"/>
      <c r="DJ220" s="334"/>
      <c r="DK220" s="334"/>
      <c r="DL220" s="334"/>
      <c r="DM220" s="334"/>
      <c r="DN220" s="334"/>
      <c r="DO220" s="334"/>
      <c r="DP220" s="334"/>
      <c r="DQ220" s="334"/>
      <c r="DR220" s="334"/>
      <c r="DS220" s="334"/>
      <c r="DT220" s="334"/>
      <c r="DU220" s="334"/>
      <c r="DV220" s="334"/>
      <c r="DW220" s="334"/>
      <c r="DX220" s="334"/>
      <c r="DY220" s="334"/>
      <c r="DZ220" s="334"/>
      <c r="EA220" s="334"/>
      <c r="EB220" s="334"/>
      <c r="EC220" s="334"/>
      <c r="ED220" s="334"/>
      <c r="EE220" s="334"/>
      <c r="EF220" s="334"/>
      <c r="EG220" s="334"/>
      <c r="EH220" s="334"/>
      <c r="EI220" s="334"/>
      <c r="EJ220" s="334"/>
      <c r="EK220" s="334"/>
      <c r="EL220" s="334"/>
      <c r="EM220" s="334"/>
      <c r="EN220" s="334"/>
      <c r="EO220" s="334"/>
      <c r="EP220" s="334"/>
      <c r="EQ220" s="334"/>
      <c r="ER220" s="334"/>
      <c r="ES220" s="334"/>
      <c r="ET220" s="334"/>
      <c r="EU220" s="334"/>
      <c r="EV220" s="334"/>
      <c r="EW220" s="334"/>
      <c r="EX220" s="334"/>
      <c r="EY220" s="334"/>
      <c r="EZ220" s="334"/>
      <c r="FA220" s="334"/>
      <c r="FB220" s="334"/>
      <c r="FC220" s="334"/>
      <c r="FD220" s="334"/>
      <c r="FE220" s="334"/>
      <c r="FF220" s="334"/>
      <c r="FG220" s="334"/>
      <c r="FH220" s="334"/>
      <c r="FI220" s="334"/>
      <c r="FJ220" s="334"/>
      <c r="FK220" s="334"/>
      <c r="FL220" s="334"/>
      <c r="FM220" s="334"/>
      <c r="FN220" s="334"/>
      <c r="FO220" s="334"/>
      <c r="FP220" s="334"/>
      <c r="FQ220" s="334"/>
      <c r="FR220" s="334"/>
      <c r="FS220" s="334"/>
      <c r="FT220" s="334"/>
      <c r="FU220" s="334"/>
      <c r="FV220" s="334"/>
      <c r="FW220" s="334"/>
      <c r="FX220" s="334"/>
      <c r="FY220" s="334"/>
      <c r="FZ220" s="334"/>
      <c r="GA220" s="334"/>
      <c r="GB220" s="334"/>
      <c r="GC220" s="334"/>
      <c r="GD220" s="334"/>
      <c r="GE220" s="334"/>
      <c r="GF220" s="334"/>
      <c r="GG220" s="334"/>
      <c r="GH220" s="334"/>
      <c r="GI220" s="334"/>
      <c r="GJ220" s="334"/>
      <c r="GK220" s="334"/>
      <c r="GL220" s="334"/>
      <c r="GM220" s="334"/>
      <c r="GN220" s="334"/>
      <c r="GO220" s="334"/>
      <c r="GP220" s="334"/>
      <c r="GQ220" s="334"/>
      <c r="GR220" s="334"/>
      <c r="GS220" s="334"/>
      <c r="GT220" s="334"/>
      <c r="GU220" s="334"/>
      <c r="GV220" s="334"/>
      <c r="GW220" s="334"/>
      <c r="GX220" s="334"/>
      <c r="GY220" s="334"/>
      <c r="GZ220" s="334"/>
      <c r="HA220" s="334"/>
      <c r="HB220" s="334"/>
      <c r="HC220" s="334"/>
      <c r="HD220" s="334"/>
      <c r="HE220" s="334"/>
      <c r="HF220" s="334"/>
      <c r="HG220" s="334"/>
      <c r="HH220" s="334"/>
      <c r="HI220" s="334"/>
      <c r="HJ220" s="334"/>
      <c r="HK220" s="334"/>
      <c r="HL220" s="334"/>
      <c r="HM220" s="334"/>
      <c r="HN220" s="334"/>
      <c r="HO220" s="334"/>
      <c r="HP220" s="334"/>
      <c r="HQ220" s="334"/>
      <c r="HR220" s="334"/>
      <c r="HS220" s="334"/>
      <c r="HT220" s="334"/>
      <c r="HU220" s="334"/>
      <c r="HV220" s="334"/>
      <c r="HW220" s="334"/>
      <c r="HX220" s="334"/>
      <c r="HY220" s="334"/>
      <c r="HZ220" s="334"/>
      <c r="IA220" s="334"/>
      <c r="IB220" s="334"/>
      <c r="IC220" s="334"/>
      <c r="ID220" s="334"/>
      <c r="IE220" s="334"/>
      <c r="IF220" s="334"/>
      <c r="IG220" s="334"/>
      <c r="IH220" s="334"/>
      <c r="II220" s="334"/>
      <c r="IJ220" s="334"/>
      <c r="IK220" s="334"/>
      <c r="IL220" s="334"/>
      <c r="IM220" s="334"/>
      <c r="IN220" s="334"/>
      <c r="IO220" s="334"/>
      <c r="IP220" s="334"/>
      <c r="IQ220" s="334"/>
      <c r="IR220" s="334"/>
      <c r="IS220" s="334"/>
      <c r="IT220" s="334"/>
      <c r="IU220" s="334"/>
      <c r="IV220" s="334"/>
      <c r="IW220" s="334"/>
      <c r="IX220" s="334"/>
      <c r="IY220" s="334"/>
      <c r="IZ220" s="334"/>
      <c r="JA220" s="334"/>
      <c r="JB220" s="334"/>
      <c r="JC220" s="334"/>
      <c r="JD220" s="334"/>
    </row>
    <row r="221" spans="2:264" x14ac:dyDescent="0.2">
      <c r="B221" s="334"/>
      <c r="C221" s="334"/>
      <c r="D221" s="334"/>
      <c r="E221" s="334"/>
      <c r="F221" s="334"/>
      <c r="G221" s="334"/>
      <c r="H221" s="334"/>
      <c r="I221" s="334"/>
      <c r="J221" s="334"/>
      <c r="K221" s="334"/>
      <c r="L221" s="334"/>
      <c r="M221" s="334"/>
      <c r="N221" s="334"/>
      <c r="O221" s="334"/>
      <c r="P221" s="334"/>
      <c r="Q221" s="334"/>
      <c r="R221" s="334"/>
      <c r="S221" s="334"/>
      <c r="T221" s="334"/>
      <c r="U221" s="334"/>
      <c r="V221" s="334"/>
      <c r="W221" s="334"/>
      <c r="X221" s="334"/>
      <c r="Y221" s="334"/>
      <c r="Z221" s="334"/>
      <c r="AA221" s="334"/>
      <c r="AB221" s="334"/>
      <c r="AC221" s="334"/>
      <c r="AD221" s="334"/>
      <c r="AE221" s="334"/>
      <c r="AF221" s="334"/>
      <c r="AG221" s="334"/>
      <c r="AH221" s="334"/>
      <c r="AI221" s="334"/>
      <c r="AJ221" s="334"/>
      <c r="AK221" s="334"/>
      <c r="AL221" s="334"/>
      <c r="AM221" s="334"/>
      <c r="AN221" s="334"/>
      <c r="AO221" s="334"/>
      <c r="AP221" s="334"/>
      <c r="AQ221" s="334"/>
      <c r="AR221" s="334"/>
      <c r="AS221" s="334"/>
      <c r="AT221" s="334"/>
      <c r="AU221" s="334"/>
      <c r="AV221" s="334"/>
      <c r="AW221" s="334"/>
      <c r="AX221" s="334"/>
      <c r="AY221" s="334"/>
      <c r="AZ221" s="334"/>
      <c r="BA221" s="334"/>
      <c r="BB221" s="334"/>
      <c r="BC221" s="334"/>
      <c r="BD221" s="334"/>
      <c r="BE221" s="334"/>
      <c r="BF221" s="334"/>
      <c r="BG221" s="334"/>
      <c r="BH221" s="334"/>
      <c r="BI221" s="334"/>
      <c r="BJ221" s="334"/>
      <c r="BK221" s="334"/>
      <c r="BL221" s="334"/>
      <c r="BM221" s="334"/>
      <c r="BN221" s="334"/>
      <c r="BO221" s="334"/>
      <c r="BP221" s="334"/>
      <c r="BQ221" s="334"/>
      <c r="BR221" s="334"/>
      <c r="BS221" s="334"/>
      <c r="BT221" s="334"/>
      <c r="BU221" s="334"/>
      <c r="BV221" s="334"/>
      <c r="BW221" s="334"/>
      <c r="BX221" s="334"/>
      <c r="BY221" s="334"/>
      <c r="BZ221" s="334"/>
      <c r="CA221" s="334"/>
      <c r="CB221" s="334"/>
      <c r="CC221" s="334"/>
      <c r="CD221" s="334"/>
      <c r="CE221" s="334"/>
      <c r="CF221" s="334"/>
      <c r="CG221" s="334"/>
      <c r="CH221" s="334"/>
      <c r="CI221" s="334"/>
      <c r="CJ221" s="334"/>
      <c r="CK221" s="334"/>
      <c r="CL221" s="334"/>
      <c r="CM221" s="334"/>
      <c r="CN221" s="334"/>
      <c r="CO221" s="334"/>
      <c r="CP221" s="334"/>
      <c r="CQ221" s="334"/>
      <c r="CR221" s="334"/>
      <c r="CS221" s="334"/>
      <c r="CT221" s="334"/>
      <c r="CU221" s="334"/>
      <c r="CV221" s="334"/>
      <c r="CW221" s="334"/>
      <c r="CX221" s="334"/>
      <c r="CY221" s="334"/>
      <c r="CZ221" s="334"/>
      <c r="DA221" s="334"/>
      <c r="DB221" s="334"/>
      <c r="DC221" s="334"/>
      <c r="DD221" s="334"/>
      <c r="DE221" s="334"/>
      <c r="DF221" s="334"/>
      <c r="DG221" s="334"/>
      <c r="DH221" s="334"/>
      <c r="DI221" s="334"/>
      <c r="DJ221" s="334"/>
      <c r="DK221" s="334"/>
      <c r="DL221" s="334"/>
      <c r="DM221" s="334"/>
      <c r="DN221" s="334"/>
      <c r="DO221" s="334"/>
      <c r="DP221" s="334"/>
      <c r="DQ221" s="334"/>
      <c r="DR221" s="334"/>
      <c r="DS221" s="334"/>
      <c r="DT221" s="334"/>
      <c r="DU221" s="334"/>
      <c r="DV221" s="334"/>
      <c r="DW221" s="334"/>
      <c r="DX221" s="334"/>
      <c r="DY221" s="334"/>
      <c r="DZ221" s="334"/>
      <c r="EA221" s="334"/>
      <c r="EB221" s="334"/>
      <c r="EC221" s="334"/>
      <c r="ED221" s="334"/>
      <c r="EE221" s="334"/>
      <c r="EF221" s="334"/>
      <c r="EG221" s="334"/>
      <c r="EH221" s="334"/>
      <c r="EI221" s="334"/>
      <c r="EJ221" s="334"/>
      <c r="EK221" s="334"/>
      <c r="EL221" s="334"/>
      <c r="EM221" s="334"/>
      <c r="EN221" s="334"/>
      <c r="EO221" s="334"/>
      <c r="EP221" s="334"/>
      <c r="EQ221" s="334"/>
      <c r="ER221" s="334"/>
      <c r="ES221" s="334"/>
      <c r="ET221" s="334"/>
      <c r="EU221" s="334"/>
      <c r="EV221" s="334"/>
      <c r="EW221" s="334"/>
      <c r="EX221" s="334"/>
      <c r="EY221" s="334"/>
      <c r="EZ221" s="334"/>
      <c r="FA221" s="334"/>
      <c r="FB221" s="334"/>
      <c r="FC221" s="334"/>
      <c r="FD221" s="334"/>
      <c r="FE221" s="334"/>
      <c r="FF221" s="334"/>
      <c r="FG221" s="334"/>
      <c r="FH221" s="334"/>
      <c r="FI221" s="334"/>
      <c r="FJ221" s="334"/>
      <c r="FK221" s="334"/>
      <c r="FL221" s="334"/>
      <c r="FM221" s="334"/>
      <c r="FN221" s="334"/>
      <c r="FO221" s="334"/>
      <c r="FP221" s="334"/>
      <c r="FQ221" s="334"/>
      <c r="FR221" s="334"/>
      <c r="FS221" s="334"/>
      <c r="FT221" s="334"/>
      <c r="FU221" s="334"/>
      <c r="FV221" s="334"/>
      <c r="FW221" s="334"/>
      <c r="FX221" s="334"/>
      <c r="FY221" s="334"/>
      <c r="FZ221" s="334"/>
      <c r="GA221" s="334"/>
      <c r="GB221" s="334"/>
      <c r="GC221" s="334"/>
      <c r="GD221" s="334"/>
      <c r="GE221" s="334"/>
      <c r="GF221" s="334"/>
      <c r="GG221" s="334"/>
      <c r="GH221" s="334"/>
      <c r="GI221" s="334"/>
      <c r="GJ221" s="334"/>
      <c r="GK221" s="334"/>
      <c r="GL221" s="334"/>
      <c r="GM221" s="334"/>
      <c r="GN221" s="334"/>
      <c r="GO221" s="334"/>
      <c r="GP221" s="334"/>
      <c r="GQ221" s="334"/>
      <c r="GR221" s="334"/>
      <c r="GS221" s="334"/>
      <c r="GT221" s="334"/>
      <c r="GU221" s="334"/>
      <c r="GV221" s="334"/>
      <c r="GW221" s="334"/>
      <c r="GX221" s="334"/>
      <c r="GY221" s="334"/>
      <c r="GZ221" s="334"/>
      <c r="HA221" s="334"/>
      <c r="HB221" s="334"/>
      <c r="HC221" s="334"/>
      <c r="HD221" s="334"/>
      <c r="HE221" s="334"/>
      <c r="HF221" s="334"/>
      <c r="HG221" s="334"/>
      <c r="HH221" s="334"/>
      <c r="HI221" s="334"/>
      <c r="HJ221" s="334"/>
      <c r="HK221" s="334"/>
      <c r="HL221" s="334"/>
      <c r="HM221" s="334"/>
      <c r="HN221" s="334"/>
      <c r="HO221" s="334"/>
      <c r="HP221" s="334"/>
      <c r="HQ221" s="334"/>
      <c r="HR221" s="334"/>
      <c r="HS221" s="334"/>
      <c r="HT221" s="334"/>
      <c r="HU221" s="334"/>
      <c r="HV221" s="334"/>
      <c r="HW221" s="334"/>
      <c r="HX221" s="334"/>
      <c r="HY221" s="334"/>
      <c r="HZ221" s="334"/>
      <c r="IA221" s="334"/>
      <c r="IB221" s="334"/>
      <c r="IC221" s="334"/>
      <c r="ID221" s="334"/>
      <c r="IE221" s="334"/>
      <c r="IF221" s="334"/>
      <c r="IG221" s="334"/>
      <c r="IH221" s="334"/>
      <c r="II221" s="334"/>
      <c r="IJ221" s="334"/>
      <c r="IK221" s="334"/>
      <c r="IL221" s="334"/>
      <c r="IM221" s="334"/>
      <c r="IN221" s="334"/>
      <c r="IO221" s="334"/>
      <c r="IP221" s="334"/>
      <c r="IQ221" s="334"/>
      <c r="IR221" s="334"/>
      <c r="IS221" s="334"/>
      <c r="IT221" s="334"/>
      <c r="IU221" s="334"/>
      <c r="IV221" s="334"/>
      <c r="IW221" s="334"/>
      <c r="IX221" s="334"/>
      <c r="IY221" s="334"/>
      <c r="IZ221" s="334"/>
      <c r="JA221" s="334"/>
      <c r="JB221" s="334"/>
      <c r="JC221" s="334"/>
      <c r="JD221" s="334"/>
    </row>
    <row r="222" spans="2:264" x14ac:dyDescent="0.2">
      <c r="B222" s="334"/>
      <c r="C222" s="334"/>
      <c r="D222" s="334"/>
      <c r="E222" s="334"/>
      <c r="F222" s="334"/>
      <c r="G222" s="334"/>
      <c r="H222" s="334"/>
      <c r="I222" s="334"/>
      <c r="J222" s="334"/>
      <c r="K222" s="334"/>
      <c r="L222" s="334"/>
      <c r="M222" s="334"/>
      <c r="N222" s="334"/>
      <c r="O222" s="334"/>
      <c r="P222" s="334"/>
      <c r="Q222" s="334"/>
      <c r="R222" s="334"/>
      <c r="S222" s="334"/>
      <c r="T222" s="334"/>
      <c r="U222" s="334"/>
      <c r="V222" s="334"/>
      <c r="W222" s="334"/>
      <c r="X222" s="334"/>
      <c r="Y222" s="334"/>
      <c r="Z222" s="334"/>
      <c r="AA222" s="334"/>
      <c r="AB222" s="334"/>
      <c r="AC222" s="334"/>
      <c r="AD222" s="334"/>
      <c r="AE222" s="334"/>
      <c r="AF222" s="334"/>
      <c r="AG222" s="334"/>
      <c r="AH222" s="334"/>
      <c r="AI222" s="334"/>
      <c r="AJ222" s="334"/>
      <c r="AK222" s="334"/>
      <c r="AL222" s="334"/>
      <c r="AM222" s="334"/>
      <c r="AN222" s="334"/>
      <c r="AO222" s="334"/>
      <c r="AP222" s="334"/>
      <c r="AQ222" s="334"/>
      <c r="AR222" s="334"/>
      <c r="AS222" s="334"/>
      <c r="AT222" s="334"/>
      <c r="AU222" s="334"/>
      <c r="AV222" s="334"/>
      <c r="AW222" s="334"/>
      <c r="AX222" s="334"/>
      <c r="AY222" s="334"/>
      <c r="AZ222" s="334"/>
      <c r="BA222" s="334"/>
      <c r="BB222" s="334"/>
      <c r="BC222" s="334"/>
      <c r="BD222" s="334"/>
      <c r="BE222" s="334"/>
      <c r="BF222" s="334"/>
      <c r="BG222" s="334"/>
      <c r="BH222" s="334"/>
      <c r="BI222" s="334"/>
      <c r="BJ222" s="334"/>
      <c r="BK222" s="334"/>
      <c r="BL222" s="334"/>
      <c r="BM222" s="334"/>
      <c r="BN222" s="334"/>
      <c r="BO222" s="334"/>
      <c r="BP222" s="334"/>
      <c r="BQ222" s="334"/>
      <c r="BR222" s="334"/>
      <c r="BS222" s="334"/>
      <c r="BT222" s="334"/>
      <c r="BU222" s="334"/>
      <c r="BV222" s="334"/>
      <c r="BW222" s="334"/>
      <c r="BX222" s="334"/>
      <c r="BY222" s="334"/>
      <c r="BZ222" s="334"/>
      <c r="CA222" s="334"/>
      <c r="CB222" s="334"/>
      <c r="CC222" s="334"/>
      <c r="CD222" s="334"/>
      <c r="CE222" s="334"/>
      <c r="CF222" s="334"/>
      <c r="CG222" s="334"/>
      <c r="CH222" s="334"/>
      <c r="CI222" s="334"/>
      <c r="CJ222" s="334"/>
      <c r="CK222" s="334"/>
      <c r="CL222" s="334"/>
      <c r="CM222" s="334"/>
      <c r="CN222" s="334"/>
      <c r="CO222" s="334"/>
      <c r="CP222" s="334"/>
      <c r="CQ222" s="334"/>
      <c r="CR222" s="334"/>
      <c r="CS222" s="334"/>
      <c r="CT222" s="334"/>
      <c r="CU222" s="334"/>
      <c r="CV222" s="334"/>
      <c r="CW222" s="334"/>
      <c r="CX222" s="334"/>
      <c r="CY222" s="334"/>
      <c r="CZ222" s="334"/>
      <c r="DA222" s="334"/>
      <c r="DB222" s="334"/>
      <c r="DC222" s="334"/>
      <c r="DD222" s="334"/>
      <c r="DE222" s="334"/>
      <c r="DF222" s="334"/>
      <c r="DG222" s="334"/>
      <c r="DH222" s="334"/>
      <c r="DI222" s="334"/>
      <c r="DJ222" s="334"/>
      <c r="DK222" s="334"/>
      <c r="DL222" s="334"/>
      <c r="DM222" s="334"/>
      <c r="DN222" s="334"/>
      <c r="DO222" s="334"/>
      <c r="DP222" s="334"/>
      <c r="DQ222" s="334"/>
      <c r="DR222" s="334"/>
      <c r="DS222" s="334"/>
      <c r="DT222" s="334"/>
      <c r="DU222" s="334"/>
      <c r="DV222" s="334"/>
      <c r="DW222" s="334"/>
      <c r="DX222" s="334"/>
      <c r="DY222" s="334"/>
      <c r="DZ222" s="334"/>
      <c r="EA222" s="334"/>
      <c r="EB222" s="334"/>
      <c r="EC222" s="334"/>
      <c r="ED222" s="334"/>
      <c r="EE222" s="334"/>
      <c r="EF222" s="334"/>
      <c r="EG222" s="334"/>
      <c r="EH222" s="334"/>
      <c r="EI222" s="334"/>
      <c r="EJ222" s="334"/>
      <c r="EK222" s="334"/>
      <c r="EL222" s="334"/>
      <c r="EM222" s="334"/>
      <c r="EN222" s="334"/>
      <c r="EO222" s="334"/>
      <c r="EP222" s="334"/>
      <c r="EQ222" s="334"/>
      <c r="ER222" s="334"/>
      <c r="ES222" s="334"/>
      <c r="ET222" s="334"/>
      <c r="EU222" s="334"/>
      <c r="EV222" s="334"/>
      <c r="EW222" s="334"/>
      <c r="EX222" s="334"/>
      <c r="EY222" s="334"/>
      <c r="EZ222" s="334"/>
      <c r="FA222" s="334"/>
      <c r="FB222" s="334"/>
      <c r="FC222" s="334"/>
      <c r="FD222" s="334"/>
      <c r="FE222" s="334"/>
      <c r="FF222" s="334"/>
      <c r="FG222" s="334"/>
      <c r="FH222" s="334"/>
      <c r="FI222" s="334"/>
      <c r="FJ222" s="334"/>
      <c r="FK222" s="334"/>
      <c r="FL222" s="334"/>
      <c r="FM222" s="334"/>
      <c r="FN222" s="334"/>
      <c r="FO222" s="334"/>
      <c r="FP222" s="334"/>
      <c r="FQ222" s="334"/>
      <c r="FR222" s="334"/>
      <c r="FS222" s="334"/>
      <c r="FT222" s="334"/>
      <c r="FU222" s="334"/>
      <c r="FV222" s="334"/>
      <c r="FW222" s="334"/>
      <c r="FX222" s="334"/>
      <c r="FY222" s="334"/>
      <c r="FZ222" s="334"/>
      <c r="GA222" s="334"/>
      <c r="GB222" s="334"/>
      <c r="GC222" s="334"/>
      <c r="GD222" s="334"/>
      <c r="GE222" s="334"/>
      <c r="GF222" s="334"/>
      <c r="GG222" s="334"/>
      <c r="GH222" s="334"/>
      <c r="GI222" s="334"/>
      <c r="GJ222" s="334"/>
      <c r="GK222" s="334"/>
      <c r="GL222" s="334"/>
      <c r="GM222" s="334"/>
      <c r="GN222" s="334"/>
      <c r="GO222" s="334"/>
      <c r="GP222" s="334"/>
      <c r="GQ222" s="334"/>
      <c r="GR222" s="334"/>
      <c r="GS222" s="334"/>
      <c r="GT222" s="334"/>
      <c r="GU222" s="334"/>
      <c r="GV222" s="334"/>
      <c r="GW222" s="334"/>
      <c r="GX222" s="334"/>
      <c r="GY222" s="334"/>
      <c r="GZ222" s="334"/>
      <c r="HA222" s="334"/>
      <c r="HB222" s="334"/>
      <c r="HC222" s="334"/>
      <c r="HD222" s="334"/>
      <c r="HE222" s="334"/>
      <c r="HF222" s="334"/>
      <c r="HG222" s="334"/>
      <c r="HH222" s="334"/>
      <c r="HI222" s="334"/>
      <c r="HJ222" s="334"/>
      <c r="HK222" s="334"/>
      <c r="HL222" s="334"/>
      <c r="HM222" s="334"/>
      <c r="HN222" s="334"/>
      <c r="HO222" s="334"/>
      <c r="HP222" s="334"/>
      <c r="HQ222" s="334"/>
      <c r="HR222" s="334"/>
      <c r="HS222" s="334"/>
      <c r="HT222" s="334"/>
      <c r="HU222" s="334"/>
      <c r="HV222" s="334"/>
      <c r="HW222" s="334"/>
      <c r="HX222" s="334"/>
      <c r="HY222" s="334"/>
      <c r="HZ222" s="334"/>
      <c r="IA222" s="334"/>
      <c r="IB222" s="334"/>
      <c r="IC222" s="334"/>
      <c r="ID222" s="334"/>
      <c r="IE222" s="334"/>
      <c r="IF222" s="334"/>
      <c r="IG222" s="334"/>
      <c r="IH222" s="334"/>
      <c r="II222" s="334"/>
      <c r="IJ222" s="334"/>
      <c r="IK222" s="334"/>
      <c r="IL222" s="334"/>
      <c r="IM222" s="334"/>
      <c r="IN222" s="334"/>
      <c r="IO222" s="334"/>
      <c r="IP222" s="334"/>
      <c r="IQ222" s="334"/>
      <c r="IR222" s="334"/>
      <c r="IS222" s="334"/>
      <c r="IT222" s="334"/>
      <c r="IU222" s="334"/>
      <c r="IV222" s="334"/>
      <c r="IW222" s="334"/>
      <c r="IX222" s="334"/>
      <c r="IY222" s="334"/>
      <c r="IZ222" s="334"/>
      <c r="JA222" s="334"/>
      <c r="JB222" s="334"/>
      <c r="JC222" s="334"/>
      <c r="JD222" s="334"/>
    </row>
    <row r="223" spans="2:264" x14ac:dyDescent="0.2">
      <c r="B223" s="334"/>
      <c r="C223" s="334"/>
      <c r="D223" s="334"/>
      <c r="E223" s="334"/>
      <c r="F223" s="334"/>
      <c r="G223" s="334"/>
      <c r="H223" s="334"/>
      <c r="I223" s="334"/>
      <c r="J223" s="334"/>
      <c r="K223" s="334"/>
      <c r="L223" s="334"/>
      <c r="M223" s="334"/>
      <c r="N223" s="334"/>
      <c r="O223" s="334"/>
      <c r="P223" s="334"/>
      <c r="Q223" s="334"/>
      <c r="R223" s="334"/>
      <c r="S223" s="334"/>
      <c r="T223" s="334"/>
      <c r="U223" s="334"/>
      <c r="V223" s="334"/>
      <c r="W223" s="334"/>
      <c r="X223" s="334"/>
      <c r="Y223" s="334"/>
      <c r="Z223" s="334"/>
      <c r="AA223" s="334"/>
      <c r="AB223" s="334"/>
      <c r="AC223" s="334"/>
      <c r="AD223" s="334"/>
      <c r="AE223" s="334"/>
      <c r="AF223" s="334"/>
      <c r="AG223" s="334"/>
      <c r="AH223" s="334"/>
      <c r="AI223" s="334"/>
      <c r="AJ223" s="334"/>
      <c r="AK223" s="334"/>
      <c r="AL223" s="334"/>
      <c r="AM223" s="334"/>
      <c r="AN223" s="334"/>
      <c r="AO223" s="334"/>
      <c r="AP223" s="334"/>
      <c r="AQ223" s="334"/>
      <c r="AR223" s="334"/>
      <c r="AS223" s="334"/>
      <c r="AT223" s="334"/>
      <c r="AU223" s="334"/>
      <c r="AV223" s="334"/>
      <c r="AW223" s="334"/>
      <c r="AX223" s="334"/>
      <c r="AY223" s="334"/>
      <c r="AZ223" s="334"/>
      <c r="BA223" s="334"/>
      <c r="BB223" s="334"/>
      <c r="BC223" s="334"/>
      <c r="BD223" s="334"/>
      <c r="BE223" s="334"/>
      <c r="BF223" s="334"/>
      <c r="BG223" s="334"/>
      <c r="BH223" s="334"/>
      <c r="BI223" s="334"/>
      <c r="BJ223" s="334"/>
      <c r="BK223" s="334"/>
      <c r="BL223" s="334"/>
      <c r="BM223" s="334"/>
      <c r="BN223" s="334"/>
      <c r="BO223" s="334"/>
      <c r="BP223" s="334"/>
      <c r="BQ223" s="334"/>
      <c r="BR223" s="334"/>
      <c r="BS223" s="334"/>
      <c r="BT223" s="334"/>
      <c r="BU223" s="334"/>
      <c r="BV223" s="334"/>
      <c r="BW223" s="334"/>
      <c r="BX223" s="334"/>
      <c r="BY223" s="334"/>
      <c r="BZ223" s="334"/>
      <c r="CA223" s="334"/>
      <c r="CB223" s="334"/>
      <c r="CC223" s="334"/>
      <c r="CD223" s="334"/>
      <c r="CE223" s="334"/>
      <c r="CF223" s="334"/>
      <c r="CG223" s="334"/>
      <c r="CH223" s="334"/>
      <c r="CI223" s="334"/>
      <c r="CJ223" s="334"/>
      <c r="CK223" s="334"/>
      <c r="CL223" s="334"/>
      <c r="CM223" s="334"/>
      <c r="CN223" s="334"/>
      <c r="CO223" s="334"/>
      <c r="CP223" s="334"/>
      <c r="CQ223" s="334"/>
      <c r="CR223" s="334"/>
      <c r="CS223" s="334"/>
      <c r="CT223" s="334"/>
      <c r="CU223" s="334"/>
      <c r="CV223" s="334"/>
      <c r="CW223" s="334"/>
      <c r="CX223" s="334"/>
      <c r="CY223" s="334"/>
      <c r="CZ223" s="334"/>
      <c r="DA223" s="334"/>
      <c r="DB223" s="334"/>
      <c r="DC223" s="334"/>
      <c r="DD223" s="334"/>
      <c r="DE223" s="334"/>
      <c r="DF223" s="334"/>
      <c r="DG223" s="334"/>
      <c r="DH223" s="334"/>
      <c r="DI223" s="334"/>
      <c r="DJ223" s="334"/>
      <c r="DK223" s="334"/>
      <c r="DL223" s="334"/>
      <c r="DM223" s="334"/>
      <c r="DN223" s="334"/>
      <c r="DO223" s="334"/>
      <c r="DP223" s="334"/>
      <c r="DQ223" s="334"/>
      <c r="DR223" s="334"/>
      <c r="DS223" s="334"/>
      <c r="DT223" s="334"/>
      <c r="DU223" s="334"/>
      <c r="DV223" s="334"/>
      <c r="DW223" s="334"/>
      <c r="DX223" s="334"/>
      <c r="DY223" s="334"/>
      <c r="DZ223" s="334"/>
      <c r="EA223" s="334"/>
      <c r="EB223" s="334"/>
      <c r="EC223" s="334"/>
      <c r="ED223" s="334"/>
      <c r="EE223" s="334"/>
      <c r="EF223" s="334"/>
      <c r="EG223" s="334"/>
      <c r="EH223" s="334"/>
      <c r="EI223" s="334"/>
      <c r="EJ223" s="334"/>
      <c r="EK223" s="334"/>
      <c r="EL223" s="334"/>
      <c r="EM223" s="334"/>
      <c r="EN223" s="334"/>
      <c r="EO223" s="334"/>
      <c r="EP223" s="334"/>
      <c r="EQ223" s="334"/>
      <c r="ER223" s="334"/>
      <c r="ES223" s="334"/>
      <c r="ET223" s="334"/>
      <c r="EU223" s="334"/>
      <c r="EV223" s="334"/>
      <c r="EW223" s="334"/>
      <c r="EX223" s="334"/>
      <c r="EY223" s="334"/>
      <c r="EZ223" s="334"/>
      <c r="FA223" s="334"/>
      <c r="FB223" s="334"/>
      <c r="FC223" s="334"/>
      <c r="FD223" s="334"/>
      <c r="FE223" s="334"/>
      <c r="FF223" s="334"/>
      <c r="FG223" s="334"/>
      <c r="FH223" s="334"/>
      <c r="FI223" s="334"/>
      <c r="FJ223" s="334"/>
      <c r="FK223" s="334"/>
      <c r="FL223" s="334"/>
      <c r="FM223" s="334"/>
      <c r="FN223" s="334"/>
      <c r="FO223" s="334"/>
      <c r="FP223" s="334"/>
      <c r="FQ223" s="334"/>
      <c r="FR223" s="334"/>
      <c r="FS223" s="334"/>
      <c r="FT223" s="334"/>
      <c r="FU223" s="334"/>
      <c r="FV223" s="334"/>
      <c r="FW223" s="334"/>
      <c r="FX223" s="334"/>
      <c r="FY223" s="334"/>
      <c r="FZ223" s="334"/>
      <c r="GA223" s="334"/>
      <c r="GB223" s="334"/>
      <c r="GC223" s="334"/>
      <c r="GD223" s="334"/>
      <c r="GE223" s="334"/>
      <c r="GF223" s="334"/>
      <c r="GG223" s="334"/>
      <c r="GH223" s="334"/>
      <c r="GI223" s="334"/>
      <c r="GJ223" s="334"/>
      <c r="GK223" s="334"/>
      <c r="GL223" s="334"/>
      <c r="GM223" s="334"/>
      <c r="GN223" s="334"/>
      <c r="GO223" s="334"/>
      <c r="GP223" s="334"/>
      <c r="GQ223" s="334"/>
      <c r="GR223" s="334"/>
      <c r="GS223" s="334"/>
      <c r="GT223" s="334"/>
      <c r="GU223" s="334"/>
      <c r="GV223" s="334"/>
      <c r="GW223" s="334"/>
      <c r="GX223" s="334"/>
      <c r="GY223" s="334"/>
      <c r="GZ223" s="334"/>
      <c r="HA223" s="334"/>
      <c r="HB223" s="334"/>
      <c r="HC223" s="334"/>
      <c r="HD223" s="334"/>
      <c r="HE223" s="334"/>
      <c r="HF223" s="334"/>
      <c r="HG223" s="334"/>
      <c r="HH223" s="334"/>
      <c r="HI223" s="334"/>
      <c r="HJ223" s="334"/>
      <c r="HK223" s="334"/>
      <c r="HL223" s="334"/>
      <c r="HM223" s="334"/>
      <c r="HN223" s="334"/>
      <c r="HO223" s="334"/>
      <c r="HP223" s="334"/>
      <c r="HQ223" s="334"/>
      <c r="HR223" s="334"/>
      <c r="HS223" s="334"/>
      <c r="HT223" s="334"/>
      <c r="HU223" s="334"/>
      <c r="HV223" s="334"/>
      <c r="HW223" s="334"/>
      <c r="HX223" s="334"/>
      <c r="HY223" s="334"/>
      <c r="HZ223" s="334"/>
      <c r="IA223" s="334"/>
      <c r="IB223" s="334"/>
      <c r="IC223" s="334"/>
      <c r="ID223" s="334"/>
      <c r="IE223" s="334"/>
      <c r="IF223" s="334"/>
      <c r="IG223" s="334"/>
      <c r="IH223" s="334"/>
      <c r="II223" s="334"/>
      <c r="IJ223" s="334"/>
      <c r="IK223" s="334"/>
      <c r="IL223" s="334"/>
      <c r="IM223" s="334"/>
      <c r="IN223" s="334"/>
      <c r="IO223" s="334"/>
      <c r="IP223" s="334"/>
      <c r="IQ223" s="334"/>
      <c r="IR223" s="334"/>
      <c r="IS223" s="334"/>
      <c r="IT223" s="334"/>
      <c r="IU223" s="334"/>
      <c r="IV223" s="334"/>
      <c r="IW223" s="334"/>
      <c r="IX223" s="334"/>
      <c r="IY223" s="334"/>
      <c r="IZ223" s="334"/>
      <c r="JA223" s="334"/>
      <c r="JB223" s="334"/>
      <c r="JC223" s="334"/>
      <c r="JD223" s="334"/>
    </row>
    <row r="224" spans="2:264" x14ac:dyDescent="0.2">
      <c r="B224" s="334"/>
      <c r="C224" s="334"/>
      <c r="D224" s="334"/>
      <c r="E224" s="334"/>
      <c r="F224" s="334"/>
      <c r="G224" s="334"/>
      <c r="H224" s="334"/>
      <c r="I224" s="334"/>
      <c r="J224" s="334"/>
      <c r="K224" s="334"/>
      <c r="L224" s="334"/>
      <c r="M224" s="334"/>
      <c r="N224" s="334"/>
      <c r="O224" s="334"/>
      <c r="P224" s="334"/>
      <c r="Q224" s="334"/>
      <c r="R224" s="334"/>
      <c r="S224" s="334"/>
      <c r="T224" s="334"/>
      <c r="U224" s="334"/>
      <c r="V224" s="334"/>
      <c r="W224" s="334"/>
      <c r="X224" s="334"/>
      <c r="Y224" s="334"/>
      <c r="Z224" s="334"/>
      <c r="AA224" s="334"/>
      <c r="AB224" s="334"/>
      <c r="AC224" s="334"/>
      <c r="AD224" s="334"/>
      <c r="AE224" s="334"/>
      <c r="AF224" s="334"/>
      <c r="AG224" s="334"/>
      <c r="AH224" s="334"/>
      <c r="AI224" s="334"/>
      <c r="AJ224" s="334"/>
      <c r="AK224" s="334"/>
      <c r="AL224" s="334"/>
      <c r="AM224" s="334"/>
      <c r="AN224" s="334"/>
      <c r="AO224" s="334"/>
      <c r="AP224" s="334"/>
      <c r="AQ224" s="334"/>
      <c r="AR224" s="334"/>
      <c r="AS224" s="334"/>
      <c r="AT224" s="334"/>
      <c r="AU224" s="334"/>
      <c r="AV224" s="334"/>
      <c r="AW224" s="334"/>
      <c r="AX224" s="334"/>
      <c r="AY224" s="334"/>
      <c r="AZ224" s="334"/>
      <c r="BA224" s="334"/>
      <c r="BB224" s="334"/>
      <c r="BC224" s="334"/>
      <c r="BD224" s="334"/>
      <c r="BE224" s="334"/>
      <c r="BF224" s="334"/>
      <c r="BG224" s="334"/>
      <c r="BH224" s="334"/>
      <c r="BI224" s="334"/>
      <c r="BJ224" s="334"/>
      <c r="BK224" s="334"/>
      <c r="BL224" s="334"/>
      <c r="BM224" s="334"/>
      <c r="BN224" s="334"/>
      <c r="BO224" s="334"/>
      <c r="BP224" s="334"/>
      <c r="BQ224" s="334"/>
      <c r="BR224" s="334"/>
      <c r="BS224" s="334"/>
      <c r="BT224" s="334"/>
      <c r="BU224" s="334"/>
      <c r="BV224" s="334"/>
      <c r="BW224" s="334"/>
      <c r="BX224" s="334"/>
      <c r="BY224" s="334"/>
      <c r="BZ224" s="334"/>
      <c r="CA224" s="334"/>
      <c r="CB224" s="334"/>
      <c r="CC224" s="334"/>
      <c r="CD224" s="334"/>
      <c r="CE224" s="334"/>
      <c r="CF224" s="334"/>
      <c r="CG224" s="334"/>
      <c r="CH224" s="334"/>
      <c r="CI224" s="334"/>
      <c r="CJ224" s="334"/>
      <c r="CK224" s="334"/>
      <c r="CL224" s="334"/>
      <c r="CM224" s="334"/>
      <c r="CN224" s="334"/>
      <c r="CO224" s="334"/>
      <c r="CP224" s="334"/>
      <c r="CQ224" s="334"/>
      <c r="CR224" s="334"/>
      <c r="CS224" s="334"/>
      <c r="CT224" s="334"/>
      <c r="CU224" s="334"/>
      <c r="CV224" s="334"/>
      <c r="CW224" s="334"/>
      <c r="CX224" s="334"/>
      <c r="CY224" s="334"/>
      <c r="CZ224" s="334"/>
      <c r="DA224" s="334"/>
      <c r="DB224" s="334"/>
      <c r="DC224" s="334"/>
      <c r="DD224" s="334"/>
      <c r="DE224" s="334"/>
      <c r="DF224" s="334"/>
      <c r="DG224" s="334"/>
      <c r="DH224" s="334"/>
      <c r="DI224" s="334"/>
      <c r="DJ224" s="334"/>
      <c r="DK224" s="334"/>
      <c r="DL224" s="334"/>
      <c r="DM224" s="334"/>
      <c r="DN224" s="334"/>
      <c r="DO224" s="334"/>
      <c r="DP224" s="334"/>
      <c r="DQ224" s="334"/>
      <c r="DR224" s="334"/>
      <c r="DS224" s="334"/>
      <c r="DT224" s="334"/>
      <c r="DU224" s="334"/>
      <c r="DV224" s="334"/>
      <c r="DW224" s="334"/>
      <c r="DX224" s="334"/>
      <c r="DY224" s="334"/>
      <c r="DZ224" s="334"/>
      <c r="EA224" s="334"/>
      <c r="EB224" s="334"/>
      <c r="EC224" s="334"/>
      <c r="ED224" s="334"/>
      <c r="EE224" s="334"/>
      <c r="EF224" s="334"/>
      <c r="EG224" s="334"/>
      <c r="EH224" s="334"/>
      <c r="EI224" s="334"/>
      <c r="EJ224" s="334"/>
      <c r="EK224" s="334"/>
      <c r="EL224" s="334"/>
      <c r="EM224" s="334"/>
      <c r="EN224" s="334"/>
      <c r="EO224" s="334"/>
      <c r="EP224" s="334"/>
      <c r="EQ224" s="334"/>
      <c r="ER224" s="334"/>
      <c r="ES224" s="334"/>
      <c r="ET224" s="334"/>
      <c r="EU224" s="334"/>
      <c r="EV224" s="334"/>
      <c r="EW224" s="334"/>
      <c r="EX224" s="334"/>
      <c r="EY224" s="334"/>
      <c r="EZ224" s="334"/>
      <c r="FA224" s="334"/>
      <c r="FB224" s="334"/>
      <c r="FC224" s="334"/>
      <c r="FD224" s="334"/>
      <c r="FE224" s="334"/>
      <c r="FF224" s="334"/>
      <c r="FG224" s="334"/>
      <c r="FH224" s="334"/>
      <c r="FI224" s="334"/>
      <c r="FJ224" s="334"/>
      <c r="FK224" s="334"/>
      <c r="FL224" s="334"/>
      <c r="FM224" s="334"/>
      <c r="FN224" s="334"/>
      <c r="FO224" s="334"/>
      <c r="FP224" s="334"/>
      <c r="FQ224" s="334"/>
      <c r="FR224" s="334"/>
      <c r="FS224" s="334"/>
      <c r="FT224" s="334"/>
      <c r="FU224" s="334"/>
      <c r="FV224" s="334"/>
      <c r="FW224" s="334"/>
      <c r="FX224" s="334"/>
      <c r="FY224" s="334"/>
      <c r="FZ224" s="334"/>
      <c r="GA224" s="334"/>
      <c r="GB224" s="334"/>
      <c r="GC224" s="334"/>
      <c r="GD224" s="334"/>
      <c r="GE224" s="334"/>
      <c r="GF224" s="334"/>
      <c r="GG224" s="334"/>
      <c r="GH224" s="334"/>
      <c r="GI224" s="334"/>
      <c r="GJ224" s="334"/>
      <c r="GK224" s="334"/>
      <c r="GL224" s="334"/>
      <c r="GM224" s="334"/>
      <c r="GN224" s="334"/>
      <c r="GO224" s="334"/>
      <c r="GP224" s="334"/>
      <c r="GQ224" s="334"/>
      <c r="GR224" s="334"/>
      <c r="GS224" s="334"/>
      <c r="GT224" s="334"/>
      <c r="GU224" s="334"/>
      <c r="GV224" s="334"/>
      <c r="GW224" s="334"/>
      <c r="GX224" s="334"/>
      <c r="GY224" s="334"/>
      <c r="GZ224" s="334"/>
      <c r="HA224" s="334"/>
      <c r="HB224" s="334"/>
      <c r="HC224" s="334"/>
      <c r="HD224" s="334"/>
      <c r="HE224" s="334"/>
      <c r="HF224" s="334"/>
      <c r="HG224" s="334"/>
      <c r="HH224" s="334"/>
      <c r="HI224" s="334"/>
      <c r="HJ224" s="334"/>
      <c r="HK224" s="334"/>
      <c r="HL224" s="334"/>
      <c r="HM224" s="334"/>
      <c r="HN224" s="334"/>
      <c r="HO224" s="334"/>
      <c r="HP224" s="334"/>
      <c r="HQ224" s="334"/>
      <c r="HR224" s="334"/>
      <c r="HS224" s="334"/>
      <c r="HT224" s="334"/>
      <c r="HU224" s="334"/>
      <c r="HV224" s="334"/>
      <c r="HW224" s="334"/>
      <c r="HX224" s="334"/>
      <c r="HY224" s="334"/>
      <c r="HZ224" s="334"/>
      <c r="IA224" s="334"/>
      <c r="IB224" s="334"/>
      <c r="IC224" s="334"/>
      <c r="ID224" s="334"/>
      <c r="IE224" s="334"/>
      <c r="IF224" s="334"/>
      <c r="IG224" s="334"/>
      <c r="IH224" s="334"/>
      <c r="II224" s="334"/>
      <c r="IJ224" s="334"/>
      <c r="IK224" s="334"/>
      <c r="IL224" s="334"/>
      <c r="IM224" s="334"/>
      <c r="IN224" s="334"/>
      <c r="IO224" s="334"/>
      <c r="IP224" s="334"/>
      <c r="IQ224" s="334"/>
      <c r="IR224" s="334"/>
      <c r="IS224" s="334"/>
      <c r="IT224" s="334"/>
      <c r="IU224" s="334"/>
      <c r="IV224" s="334"/>
      <c r="IW224" s="334"/>
      <c r="IX224" s="334"/>
      <c r="IY224" s="334"/>
      <c r="IZ224" s="334"/>
      <c r="JA224" s="334"/>
      <c r="JB224" s="334"/>
      <c r="JC224" s="334"/>
      <c r="JD224" s="334"/>
    </row>
    <row r="225" spans="2:264" x14ac:dyDescent="0.2">
      <c r="B225" s="334"/>
      <c r="C225" s="334"/>
      <c r="D225" s="334"/>
      <c r="E225" s="334"/>
      <c r="F225" s="334"/>
      <c r="G225" s="334"/>
      <c r="H225" s="334"/>
      <c r="I225" s="334"/>
      <c r="J225" s="334"/>
      <c r="K225" s="334"/>
      <c r="L225" s="334"/>
      <c r="M225" s="334"/>
      <c r="N225" s="334"/>
      <c r="O225" s="334"/>
      <c r="P225" s="334"/>
      <c r="Q225" s="334"/>
      <c r="R225" s="334"/>
      <c r="S225" s="334"/>
      <c r="T225" s="334"/>
      <c r="U225" s="334"/>
      <c r="V225" s="334"/>
      <c r="W225" s="334"/>
      <c r="X225" s="334"/>
      <c r="Y225" s="334"/>
      <c r="Z225" s="334"/>
      <c r="AA225" s="334"/>
      <c r="AB225" s="334"/>
      <c r="AC225" s="334"/>
      <c r="AD225" s="334"/>
      <c r="AE225" s="334"/>
      <c r="AF225" s="334"/>
      <c r="AG225" s="334"/>
      <c r="AH225" s="334"/>
      <c r="AI225" s="334"/>
      <c r="AJ225" s="334"/>
      <c r="AK225" s="334"/>
      <c r="AL225" s="334"/>
      <c r="AM225" s="334"/>
      <c r="AN225" s="334"/>
      <c r="AO225" s="334"/>
      <c r="AP225" s="334"/>
      <c r="AQ225" s="334"/>
      <c r="AR225" s="334"/>
      <c r="AS225" s="334"/>
      <c r="AT225" s="334"/>
      <c r="AU225" s="334"/>
      <c r="AV225" s="334"/>
      <c r="AW225" s="334"/>
      <c r="AX225" s="334"/>
      <c r="AY225" s="334"/>
      <c r="AZ225" s="334"/>
      <c r="BA225" s="334"/>
      <c r="BB225" s="334"/>
      <c r="BC225" s="334"/>
      <c r="BD225" s="334"/>
      <c r="BE225" s="334"/>
      <c r="BF225" s="334"/>
      <c r="BG225" s="334"/>
      <c r="BH225" s="334"/>
      <c r="BI225" s="334"/>
      <c r="BJ225" s="334"/>
      <c r="BK225" s="334"/>
      <c r="BL225" s="334"/>
      <c r="BM225" s="334"/>
      <c r="BN225" s="334"/>
      <c r="BO225" s="334"/>
      <c r="BP225" s="334"/>
      <c r="BQ225" s="334"/>
      <c r="BR225" s="334"/>
      <c r="BS225" s="334"/>
      <c r="BT225" s="334"/>
      <c r="BU225" s="334"/>
      <c r="BV225" s="334"/>
      <c r="BW225" s="334"/>
      <c r="BX225" s="334"/>
      <c r="BY225" s="334"/>
      <c r="BZ225" s="334"/>
      <c r="CA225" s="334"/>
      <c r="CB225" s="334"/>
      <c r="CC225" s="334"/>
      <c r="CD225" s="334"/>
      <c r="CE225" s="334"/>
      <c r="CF225" s="334"/>
      <c r="CG225" s="334"/>
      <c r="CH225" s="334"/>
      <c r="CI225" s="334"/>
      <c r="CJ225" s="334"/>
      <c r="CK225" s="334"/>
      <c r="CL225" s="334"/>
      <c r="CM225" s="334"/>
      <c r="CN225" s="334"/>
      <c r="CO225" s="334"/>
      <c r="CP225" s="334"/>
      <c r="CQ225" s="334"/>
      <c r="CR225" s="334"/>
      <c r="CS225" s="334"/>
      <c r="CT225" s="334"/>
      <c r="CU225" s="334"/>
      <c r="CV225" s="334"/>
      <c r="CW225" s="334"/>
      <c r="CX225" s="334"/>
      <c r="CY225" s="334"/>
      <c r="CZ225" s="334"/>
      <c r="DA225" s="334"/>
      <c r="DB225" s="334"/>
      <c r="DC225" s="334"/>
      <c r="DD225" s="334"/>
      <c r="DE225" s="334"/>
      <c r="DF225" s="334"/>
      <c r="DG225" s="334"/>
      <c r="DH225" s="334"/>
      <c r="DI225" s="334"/>
      <c r="DJ225" s="334"/>
      <c r="DK225" s="334"/>
      <c r="DL225" s="334"/>
      <c r="DM225" s="334"/>
      <c r="DN225" s="334"/>
      <c r="DO225" s="334"/>
      <c r="DP225" s="334"/>
      <c r="DQ225" s="334"/>
      <c r="DR225" s="334"/>
      <c r="DS225" s="334"/>
      <c r="DT225" s="334"/>
      <c r="DU225" s="334"/>
      <c r="DV225" s="334"/>
      <c r="DW225" s="334"/>
      <c r="DX225" s="334"/>
      <c r="DY225" s="334"/>
      <c r="DZ225" s="334"/>
      <c r="EA225" s="334"/>
      <c r="EB225" s="334"/>
      <c r="EC225" s="334"/>
      <c r="ED225" s="334"/>
      <c r="EE225" s="334"/>
      <c r="EF225" s="334"/>
      <c r="EG225" s="334"/>
      <c r="EH225" s="334"/>
      <c r="EI225" s="334"/>
      <c r="EJ225" s="334"/>
      <c r="EK225" s="334"/>
      <c r="EL225" s="334"/>
      <c r="EM225" s="334"/>
      <c r="EN225" s="334"/>
      <c r="EO225" s="334"/>
      <c r="EP225" s="334"/>
      <c r="EQ225" s="334"/>
      <c r="ER225" s="334"/>
      <c r="ES225" s="334"/>
      <c r="ET225" s="334"/>
      <c r="EU225" s="334"/>
      <c r="EV225" s="334"/>
      <c r="EW225" s="334"/>
      <c r="EX225" s="334"/>
      <c r="EY225" s="334"/>
      <c r="EZ225" s="334"/>
      <c r="FA225" s="334"/>
      <c r="FB225" s="334"/>
      <c r="FC225" s="334"/>
      <c r="FD225" s="334"/>
      <c r="FE225" s="334"/>
      <c r="FF225" s="334"/>
      <c r="FG225" s="334"/>
      <c r="FH225" s="334"/>
      <c r="FI225" s="334"/>
      <c r="FJ225" s="334"/>
      <c r="FK225" s="334"/>
      <c r="FL225" s="334"/>
      <c r="FM225" s="334"/>
      <c r="FN225" s="334"/>
      <c r="FO225" s="334"/>
      <c r="FP225" s="334"/>
      <c r="FQ225" s="334"/>
      <c r="FR225" s="334"/>
      <c r="FS225" s="334"/>
      <c r="FT225" s="334"/>
      <c r="FU225" s="334"/>
      <c r="FV225" s="334"/>
      <c r="FW225" s="334"/>
      <c r="FX225" s="334"/>
      <c r="FY225" s="334"/>
      <c r="FZ225" s="334"/>
      <c r="GA225" s="334"/>
      <c r="GB225" s="334"/>
      <c r="GC225" s="334"/>
      <c r="GD225" s="334"/>
      <c r="GE225" s="334"/>
      <c r="GF225" s="334"/>
      <c r="GG225" s="334"/>
      <c r="GH225" s="334"/>
      <c r="GI225" s="334"/>
      <c r="GJ225" s="334"/>
      <c r="GK225" s="334"/>
      <c r="GL225" s="334"/>
      <c r="GM225" s="334"/>
      <c r="GN225" s="334"/>
      <c r="GO225" s="334"/>
      <c r="GP225" s="334"/>
      <c r="GQ225" s="334"/>
      <c r="GR225" s="334"/>
      <c r="GS225" s="334"/>
      <c r="GT225" s="334"/>
      <c r="GU225" s="334"/>
      <c r="GV225" s="334"/>
      <c r="GW225" s="334"/>
      <c r="GX225" s="334"/>
      <c r="GY225" s="334"/>
      <c r="GZ225" s="334"/>
      <c r="HA225" s="334"/>
      <c r="HB225" s="334"/>
      <c r="HC225" s="334"/>
      <c r="HD225" s="334"/>
      <c r="HE225" s="334"/>
      <c r="HF225" s="334"/>
      <c r="HG225" s="334"/>
      <c r="HH225" s="334"/>
      <c r="HI225" s="334"/>
      <c r="HJ225" s="334"/>
      <c r="HK225" s="334"/>
      <c r="HL225" s="334"/>
      <c r="HM225" s="334"/>
      <c r="HN225" s="334"/>
      <c r="HO225" s="334"/>
      <c r="HP225" s="334"/>
      <c r="HQ225" s="334"/>
      <c r="HR225" s="334"/>
      <c r="HS225" s="334"/>
      <c r="HT225" s="334"/>
      <c r="HU225" s="334"/>
      <c r="HV225" s="334"/>
      <c r="HW225" s="334"/>
      <c r="HX225" s="334"/>
      <c r="HY225" s="334"/>
      <c r="HZ225" s="334"/>
      <c r="IA225" s="334"/>
      <c r="IB225" s="334"/>
      <c r="IC225" s="334"/>
      <c r="ID225" s="334"/>
      <c r="IE225" s="334"/>
      <c r="IF225" s="334"/>
      <c r="IG225" s="334"/>
      <c r="IH225" s="334"/>
      <c r="II225" s="334"/>
      <c r="IJ225" s="334"/>
      <c r="IK225" s="334"/>
      <c r="IL225" s="334"/>
      <c r="IM225" s="334"/>
      <c r="IN225" s="334"/>
      <c r="IO225" s="334"/>
      <c r="IP225" s="334"/>
      <c r="IQ225" s="334"/>
      <c r="IR225" s="334"/>
      <c r="IS225" s="334"/>
      <c r="IT225" s="334"/>
      <c r="IU225" s="334"/>
      <c r="IV225" s="334"/>
      <c r="IW225" s="334"/>
      <c r="IX225" s="334"/>
      <c r="IY225" s="334"/>
      <c r="IZ225" s="334"/>
      <c r="JA225" s="334"/>
      <c r="JB225" s="334"/>
      <c r="JC225" s="334"/>
      <c r="JD225" s="334"/>
    </row>
    <row r="226" spans="2:264" x14ac:dyDescent="0.2">
      <c r="B226" s="334"/>
      <c r="C226" s="334"/>
      <c r="D226" s="334"/>
      <c r="E226" s="334"/>
      <c r="F226" s="334"/>
      <c r="G226" s="334"/>
      <c r="H226" s="334"/>
      <c r="I226" s="334"/>
      <c r="J226" s="334"/>
      <c r="K226" s="334"/>
      <c r="L226" s="334"/>
      <c r="M226" s="334"/>
      <c r="N226" s="334"/>
      <c r="O226" s="334"/>
      <c r="P226" s="334"/>
      <c r="Q226" s="334"/>
      <c r="R226" s="334"/>
      <c r="S226" s="334"/>
      <c r="T226" s="334"/>
      <c r="U226" s="334"/>
      <c r="V226" s="334"/>
      <c r="W226" s="334"/>
      <c r="X226" s="334"/>
      <c r="Y226" s="334"/>
      <c r="Z226" s="334"/>
      <c r="AA226" s="334"/>
      <c r="AB226" s="334"/>
      <c r="AC226" s="334"/>
      <c r="AD226" s="334"/>
      <c r="AE226" s="334"/>
      <c r="AF226" s="334"/>
      <c r="AG226" s="334"/>
      <c r="AH226" s="334"/>
      <c r="AI226" s="334"/>
      <c r="AJ226" s="334"/>
      <c r="AK226" s="334"/>
      <c r="AL226" s="334"/>
      <c r="AM226" s="334"/>
      <c r="AN226" s="334"/>
      <c r="AO226" s="334"/>
      <c r="AP226" s="334"/>
      <c r="AQ226" s="334"/>
      <c r="AR226" s="334"/>
      <c r="AS226" s="334"/>
      <c r="AT226" s="334"/>
      <c r="AU226" s="334"/>
      <c r="AV226" s="334"/>
      <c r="AW226" s="334"/>
      <c r="AX226" s="334"/>
      <c r="AY226" s="334"/>
      <c r="AZ226" s="334"/>
      <c r="BA226" s="334"/>
      <c r="BB226" s="334"/>
      <c r="BC226" s="334"/>
      <c r="BD226" s="334"/>
      <c r="BE226" s="334"/>
      <c r="BF226" s="334"/>
      <c r="BG226" s="334"/>
      <c r="BH226" s="334"/>
      <c r="BI226" s="334"/>
      <c r="BJ226" s="334"/>
      <c r="BK226" s="334"/>
      <c r="BL226" s="334"/>
      <c r="BM226" s="334"/>
      <c r="BN226" s="334"/>
      <c r="BO226" s="334"/>
      <c r="BP226" s="334"/>
      <c r="BQ226" s="334"/>
      <c r="BR226" s="334"/>
      <c r="BS226" s="334"/>
      <c r="BT226" s="334"/>
      <c r="BU226" s="334"/>
      <c r="BV226" s="334"/>
      <c r="BW226" s="334"/>
      <c r="BX226" s="334"/>
      <c r="BY226" s="334"/>
      <c r="BZ226" s="334"/>
      <c r="CA226" s="334"/>
      <c r="CB226" s="334"/>
      <c r="CC226" s="334"/>
      <c r="CD226" s="334"/>
      <c r="CE226" s="334"/>
      <c r="CF226" s="334"/>
      <c r="CG226" s="334"/>
      <c r="CH226" s="334"/>
      <c r="CI226" s="334"/>
      <c r="CJ226" s="334"/>
      <c r="CK226" s="334"/>
      <c r="CL226" s="334"/>
      <c r="CM226" s="334"/>
      <c r="CN226" s="334"/>
      <c r="CO226" s="334"/>
      <c r="CP226" s="334"/>
      <c r="CQ226" s="334"/>
      <c r="CR226" s="334"/>
      <c r="CS226" s="334"/>
      <c r="CT226" s="334"/>
      <c r="CU226" s="334"/>
      <c r="CV226" s="334"/>
      <c r="CW226" s="334"/>
      <c r="CX226" s="334"/>
      <c r="CY226" s="334"/>
      <c r="CZ226" s="334"/>
      <c r="DA226" s="334"/>
      <c r="DB226" s="334"/>
      <c r="DC226" s="334"/>
      <c r="DD226" s="334"/>
      <c r="DE226" s="334"/>
      <c r="DF226" s="334"/>
      <c r="DG226" s="334"/>
      <c r="DH226" s="334"/>
      <c r="DI226" s="334"/>
      <c r="DJ226" s="334"/>
      <c r="DK226" s="334"/>
      <c r="DL226" s="334"/>
      <c r="DM226" s="334"/>
      <c r="DN226" s="334"/>
      <c r="DO226" s="334"/>
      <c r="DP226" s="334"/>
      <c r="DQ226" s="334"/>
      <c r="DR226" s="334"/>
      <c r="DS226" s="334"/>
      <c r="DT226" s="334"/>
      <c r="DU226" s="334"/>
      <c r="DV226" s="334"/>
      <c r="DW226" s="334"/>
      <c r="DX226" s="334"/>
      <c r="DY226" s="334"/>
      <c r="DZ226" s="334"/>
      <c r="EA226" s="334"/>
      <c r="EB226" s="334"/>
      <c r="EC226" s="334"/>
      <c r="ED226" s="334"/>
      <c r="EE226" s="334"/>
      <c r="EF226" s="334"/>
      <c r="EG226" s="334"/>
      <c r="EH226" s="334"/>
      <c r="EI226" s="334"/>
      <c r="EJ226" s="334"/>
      <c r="EK226" s="334"/>
      <c r="EL226" s="334"/>
      <c r="EM226" s="334"/>
      <c r="EN226" s="334"/>
      <c r="EO226" s="334"/>
      <c r="EP226" s="334"/>
      <c r="EQ226" s="334"/>
      <c r="ER226" s="334"/>
      <c r="ES226" s="334"/>
      <c r="ET226" s="334"/>
      <c r="EU226" s="334"/>
      <c r="EV226" s="334"/>
      <c r="EW226" s="334"/>
      <c r="EX226" s="334"/>
      <c r="EY226" s="334"/>
      <c r="EZ226" s="334"/>
      <c r="FA226" s="334"/>
      <c r="FB226" s="334"/>
      <c r="FC226" s="334"/>
      <c r="FD226" s="334"/>
      <c r="FE226" s="334"/>
      <c r="FF226" s="334"/>
      <c r="FG226" s="334"/>
      <c r="FH226" s="334"/>
      <c r="FI226" s="334"/>
      <c r="FJ226" s="334"/>
      <c r="FK226" s="334"/>
      <c r="FL226" s="334"/>
      <c r="FM226" s="334"/>
      <c r="FN226" s="334"/>
      <c r="FO226" s="334"/>
      <c r="FP226" s="334"/>
      <c r="FQ226" s="334"/>
      <c r="FR226" s="334"/>
      <c r="FS226" s="334"/>
      <c r="FT226" s="334"/>
      <c r="FU226" s="334"/>
      <c r="FV226" s="334"/>
      <c r="FW226" s="334"/>
      <c r="FX226" s="334"/>
      <c r="FY226" s="334"/>
      <c r="FZ226" s="334"/>
      <c r="GA226" s="334"/>
      <c r="GB226" s="334"/>
      <c r="GC226" s="334"/>
      <c r="GD226" s="334"/>
      <c r="GE226" s="334"/>
      <c r="GF226" s="334"/>
      <c r="GG226" s="334"/>
      <c r="GH226" s="334"/>
      <c r="GI226" s="334"/>
      <c r="GJ226" s="334"/>
      <c r="GK226" s="334"/>
      <c r="GL226" s="334"/>
      <c r="GM226" s="334"/>
      <c r="GN226" s="334"/>
      <c r="GO226" s="334"/>
      <c r="GP226" s="334"/>
      <c r="GQ226" s="334"/>
      <c r="GR226" s="334"/>
      <c r="GS226" s="334"/>
      <c r="GT226" s="334"/>
      <c r="GU226" s="334"/>
      <c r="GV226" s="334"/>
      <c r="GW226" s="334"/>
      <c r="GX226" s="334"/>
      <c r="GY226" s="334"/>
      <c r="GZ226" s="334"/>
      <c r="HA226" s="334"/>
      <c r="HB226" s="334"/>
      <c r="HC226" s="334"/>
      <c r="HD226" s="334"/>
      <c r="HE226" s="334"/>
      <c r="HF226" s="334"/>
      <c r="HG226" s="334"/>
      <c r="HH226" s="334"/>
      <c r="HI226" s="334"/>
      <c r="HJ226" s="334"/>
      <c r="HK226" s="334"/>
      <c r="HL226" s="334"/>
      <c r="HM226" s="334"/>
      <c r="HN226" s="334"/>
      <c r="HO226" s="334"/>
      <c r="HP226" s="334"/>
      <c r="HQ226" s="334"/>
      <c r="HR226" s="334"/>
      <c r="HS226" s="334"/>
      <c r="HT226" s="334"/>
      <c r="HU226" s="334"/>
      <c r="HV226" s="334"/>
      <c r="HW226" s="334"/>
      <c r="HX226" s="334"/>
      <c r="HY226" s="334"/>
      <c r="HZ226" s="334"/>
      <c r="IA226" s="334"/>
      <c r="IB226" s="334"/>
      <c r="IC226" s="334"/>
      <c r="ID226" s="334"/>
      <c r="IE226" s="334"/>
      <c r="IF226" s="334"/>
      <c r="IG226" s="334"/>
      <c r="IH226" s="334"/>
      <c r="II226" s="334"/>
      <c r="IJ226" s="334"/>
      <c r="IK226" s="334"/>
      <c r="IL226" s="334"/>
      <c r="IM226" s="334"/>
      <c r="IN226" s="334"/>
      <c r="IO226" s="334"/>
      <c r="IP226" s="334"/>
      <c r="IQ226" s="334"/>
      <c r="IR226" s="334"/>
      <c r="IS226" s="334"/>
      <c r="IT226" s="334"/>
      <c r="IU226" s="334"/>
      <c r="IV226" s="334"/>
      <c r="IW226" s="334"/>
      <c r="IX226" s="334"/>
      <c r="IY226" s="334"/>
      <c r="IZ226" s="334"/>
      <c r="JA226" s="334"/>
      <c r="JB226" s="334"/>
      <c r="JC226" s="334"/>
      <c r="JD226" s="334"/>
    </row>
    <row r="227" spans="2:264" x14ac:dyDescent="0.2">
      <c r="B227" s="334"/>
      <c r="C227" s="334"/>
      <c r="D227" s="334"/>
      <c r="E227" s="334"/>
      <c r="F227" s="334"/>
      <c r="G227" s="334"/>
      <c r="H227" s="334"/>
      <c r="I227" s="334"/>
      <c r="J227" s="334"/>
      <c r="K227" s="334"/>
      <c r="L227" s="334"/>
      <c r="M227" s="334"/>
      <c r="N227" s="334"/>
      <c r="O227" s="334"/>
      <c r="P227" s="334"/>
      <c r="Q227" s="334"/>
      <c r="R227" s="334"/>
      <c r="S227" s="334"/>
      <c r="T227" s="334"/>
      <c r="U227" s="334"/>
      <c r="V227" s="334"/>
      <c r="W227" s="334"/>
      <c r="X227" s="334"/>
      <c r="Y227" s="334"/>
      <c r="Z227" s="334"/>
      <c r="AA227" s="334"/>
      <c r="AB227" s="334"/>
      <c r="AC227" s="334"/>
      <c r="AD227" s="334"/>
      <c r="AE227" s="334"/>
      <c r="AF227" s="334"/>
      <c r="AG227" s="334"/>
      <c r="AH227" s="334"/>
      <c r="AI227" s="334"/>
      <c r="AJ227" s="334"/>
      <c r="AK227" s="334"/>
      <c r="AL227" s="334"/>
      <c r="AM227" s="334"/>
      <c r="AN227" s="334"/>
      <c r="AO227" s="334"/>
      <c r="AP227" s="334"/>
      <c r="AQ227" s="334"/>
      <c r="AR227" s="334"/>
      <c r="AS227" s="334"/>
      <c r="AT227" s="334"/>
      <c r="AU227" s="334"/>
      <c r="AV227" s="334"/>
      <c r="AW227" s="334"/>
      <c r="AX227" s="334"/>
      <c r="AY227" s="334"/>
      <c r="AZ227" s="334"/>
      <c r="BA227" s="334"/>
      <c r="BB227" s="334"/>
      <c r="BC227" s="334"/>
      <c r="BD227" s="334"/>
      <c r="BE227" s="334"/>
      <c r="BF227" s="334"/>
      <c r="BG227" s="334"/>
      <c r="BH227" s="334"/>
      <c r="BI227" s="334"/>
      <c r="BJ227" s="334"/>
      <c r="BK227" s="334"/>
      <c r="BL227" s="334"/>
      <c r="BM227" s="334"/>
      <c r="BN227" s="334"/>
      <c r="BO227" s="334"/>
      <c r="BP227" s="334"/>
      <c r="BQ227" s="334"/>
      <c r="BR227" s="334"/>
      <c r="BS227" s="334"/>
      <c r="BT227" s="334"/>
      <c r="BU227" s="334"/>
      <c r="BV227" s="334"/>
      <c r="BW227" s="334"/>
      <c r="BX227" s="334"/>
      <c r="BY227" s="334"/>
      <c r="BZ227" s="334"/>
      <c r="CA227" s="334"/>
      <c r="CB227" s="334"/>
      <c r="CC227" s="334"/>
      <c r="CD227" s="334"/>
      <c r="CE227" s="334"/>
      <c r="CF227" s="334"/>
      <c r="CG227" s="334"/>
      <c r="CH227" s="334"/>
      <c r="CI227" s="334"/>
      <c r="CJ227" s="334"/>
      <c r="CK227" s="334"/>
      <c r="CL227" s="334"/>
      <c r="CM227" s="334"/>
      <c r="CN227" s="334"/>
      <c r="CO227" s="334"/>
      <c r="CP227" s="334"/>
      <c r="CQ227" s="334"/>
      <c r="CR227" s="334"/>
      <c r="CS227" s="334"/>
      <c r="CT227" s="334"/>
      <c r="CU227" s="334"/>
      <c r="CV227" s="334"/>
      <c r="CW227" s="334"/>
      <c r="CX227" s="334"/>
      <c r="CY227" s="334"/>
      <c r="CZ227" s="334"/>
      <c r="DA227" s="334"/>
      <c r="DB227" s="334"/>
      <c r="DC227" s="334"/>
      <c r="DD227" s="334"/>
      <c r="DE227" s="334"/>
      <c r="DF227" s="334"/>
      <c r="DG227" s="334"/>
      <c r="DH227" s="334"/>
      <c r="DI227" s="334"/>
      <c r="DJ227" s="334"/>
      <c r="DK227" s="334"/>
      <c r="DL227" s="334"/>
      <c r="DM227" s="334"/>
      <c r="DN227" s="334"/>
      <c r="DO227" s="334"/>
      <c r="DP227" s="334"/>
      <c r="DQ227" s="334"/>
      <c r="DR227" s="334"/>
      <c r="DS227" s="334"/>
      <c r="DT227" s="334"/>
      <c r="DU227" s="334"/>
      <c r="DV227" s="334"/>
      <c r="DW227" s="334"/>
      <c r="DX227" s="334"/>
      <c r="DY227" s="334"/>
      <c r="DZ227" s="334"/>
      <c r="EA227" s="334"/>
      <c r="EB227" s="334"/>
      <c r="EC227" s="334"/>
      <c r="ED227" s="334"/>
      <c r="EE227" s="334"/>
      <c r="EF227" s="334"/>
      <c r="EG227" s="334"/>
      <c r="EH227" s="334"/>
      <c r="EI227" s="334"/>
      <c r="EJ227" s="334"/>
      <c r="EK227" s="334"/>
      <c r="EL227" s="334"/>
      <c r="EM227" s="334"/>
      <c r="EN227" s="334"/>
      <c r="EO227" s="334"/>
      <c r="EP227" s="334"/>
      <c r="EQ227" s="334"/>
      <c r="ER227" s="334"/>
      <c r="ES227" s="334"/>
      <c r="ET227" s="334"/>
      <c r="EU227" s="334"/>
      <c r="EV227" s="334"/>
      <c r="EW227" s="334"/>
      <c r="EX227" s="334"/>
      <c r="EY227" s="334"/>
      <c r="EZ227" s="334"/>
      <c r="FA227" s="334"/>
      <c r="FB227" s="334"/>
      <c r="FC227" s="334"/>
      <c r="FD227" s="334"/>
      <c r="FE227" s="334"/>
      <c r="FF227" s="334"/>
      <c r="FG227" s="334"/>
      <c r="FH227" s="334"/>
      <c r="FI227" s="334"/>
      <c r="FJ227" s="334"/>
      <c r="FK227" s="334"/>
      <c r="FL227" s="334"/>
      <c r="FM227" s="334"/>
      <c r="FN227" s="334"/>
      <c r="FO227" s="334"/>
      <c r="FP227" s="334"/>
      <c r="FQ227" s="334"/>
      <c r="FR227" s="334"/>
      <c r="FS227" s="334"/>
      <c r="FT227" s="334"/>
      <c r="FU227" s="334"/>
      <c r="FV227" s="334"/>
      <c r="FW227" s="334"/>
      <c r="FX227" s="334"/>
      <c r="FY227" s="334"/>
      <c r="FZ227" s="334"/>
      <c r="GA227" s="334"/>
      <c r="GB227" s="334"/>
      <c r="GC227" s="334"/>
      <c r="GD227" s="334"/>
      <c r="GE227" s="334"/>
      <c r="GF227" s="334"/>
      <c r="GG227" s="334"/>
      <c r="GH227" s="334"/>
      <c r="GI227" s="334"/>
      <c r="GJ227" s="334"/>
      <c r="GK227" s="334"/>
      <c r="GL227" s="334"/>
      <c r="GM227" s="334"/>
      <c r="GN227" s="334"/>
      <c r="GO227" s="334"/>
      <c r="GP227" s="334"/>
      <c r="GQ227" s="334"/>
      <c r="GR227" s="334"/>
      <c r="GS227" s="334"/>
      <c r="GT227" s="334"/>
      <c r="GU227" s="334"/>
      <c r="GV227" s="334"/>
      <c r="GW227" s="334"/>
      <c r="GX227" s="334"/>
      <c r="GY227" s="334"/>
      <c r="GZ227" s="334"/>
      <c r="HA227" s="334"/>
      <c r="HB227" s="334"/>
      <c r="HC227" s="334"/>
      <c r="HD227" s="334"/>
      <c r="HE227" s="334"/>
      <c r="HF227" s="334"/>
      <c r="HG227" s="334"/>
      <c r="HH227" s="334"/>
      <c r="HI227" s="334"/>
      <c r="HJ227" s="334"/>
      <c r="HK227" s="334"/>
      <c r="HL227" s="334"/>
      <c r="HM227" s="334"/>
      <c r="HN227" s="334"/>
      <c r="HO227" s="334"/>
      <c r="HP227" s="334"/>
      <c r="HQ227" s="334"/>
      <c r="HR227" s="334"/>
      <c r="HS227" s="334"/>
      <c r="HT227" s="334"/>
      <c r="HU227" s="334"/>
      <c r="HV227" s="334"/>
      <c r="HW227" s="334"/>
      <c r="HX227" s="334"/>
      <c r="HY227" s="334"/>
      <c r="HZ227" s="334"/>
      <c r="IA227" s="334"/>
      <c r="IB227" s="334"/>
      <c r="IC227" s="334"/>
      <c r="ID227" s="334"/>
      <c r="IE227" s="334"/>
      <c r="IF227" s="334"/>
      <c r="IG227" s="334"/>
      <c r="IH227" s="334"/>
      <c r="II227" s="334"/>
      <c r="IJ227" s="334"/>
      <c r="IK227" s="334"/>
      <c r="IL227" s="334"/>
      <c r="IM227" s="334"/>
      <c r="IN227" s="334"/>
      <c r="IO227" s="334"/>
      <c r="IP227" s="334"/>
      <c r="IQ227" s="334"/>
      <c r="IR227" s="334"/>
      <c r="IS227" s="334"/>
      <c r="IT227" s="334"/>
      <c r="IU227" s="334"/>
      <c r="IV227" s="334"/>
      <c r="IW227" s="334"/>
      <c r="IX227" s="334"/>
      <c r="IY227" s="334"/>
      <c r="IZ227" s="334"/>
      <c r="JA227" s="334"/>
      <c r="JB227" s="334"/>
      <c r="JC227" s="334"/>
      <c r="JD227" s="334"/>
    </row>
    <row r="228" spans="2:264" x14ac:dyDescent="0.2">
      <c r="B228" s="334"/>
      <c r="C228" s="334"/>
      <c r="D228" s="334"/>
      <c r="E228" s="334"/>
      <c r="F228" s="334"/>
      <c r="G228" s="334"/>
      <c r="H228" s="334"/>
      <c r="I228" s="334"/>
      <c r="J228" s="334"/>
      <c r="K228" s="334"/>
      <c r="L228" s="334"/>
      <c r="M228" s="334"/>
      <c r="N228" s="334"/>
      <c r="O228" s="334"/>
      <c r="P228" s="334"/>
      <c r="Q228" s="334"/>
      <c r="R228" s="334"/>
      <c r="S228" s="334"/>
      <c r="T228" s="334"/>
      <c r="U228" s="334"/>
      <c r="V228" s="334"/>
      <c r="W228" s="334"/>
      <c r="X228" s="334"/>
      <c r="Y228" s="334"/>
      <c r="Z228" s="334"/>
      <c r="AA228" s="334"/>
      <c r="AB228" s="334"/>
      <c r="AC228" s="334"/>
      <c r="AD228" s="334"/>
      <c r="AE228" s="334"/>
      <c r="AF228" s="334"/>
      <c r="AG228" s="334"/>
      <c r="AH228" s="334"/>
      <c r="AI228" s="334"/>
      <c r="AJ228" s="334"/>
      <c r="AK228" s="334"/>
      <c r="AL228" s="334"/>
      <c r="AM228" s="334"/>
      <c r="AN228" s="334"/>
      <c r="AO228" s="334"/>
      <c r="AP228" s="334"/>
      <c r="AQ228" s="334"/>
      <c r="AR228" s="334"/>
      <c r="AS228" s="334"/>
      <c r="AT228" s="334"/>
      <c r="AU228" s="334"/>
      <c r="AV228" s="334"/>
      <c r="AW228" s="334"/>
      <c r="AX228" s="334"/>
      <c r="AY228" s="334"/>
      <c r="AZ228" s="334"/>
      <c r="BA228" s="334"/>
      <c r="BB228" s="334"/>
      <c r="BC228" s="334"/>
      <c r="BD228" s="334"/>
      <c r="BE228" s="334"/>
      <c r="BF228" s="334"/>
      <c r="BG228" s="334"/>
      <c r="BH228" s="334"/>
      <c r="BI228" s="334"/>
      <c r="BJ228" s="334"/>
      <c r="BK228" s="334"/>
      <c r="BL228" s="334"/>
      <c r="BM228" s="334"/>
      <c r="BN228" s="334"/>
      <c r="BO228" s="334"/>
      <c r="BP228" s="334"/>
      <c r="BQ228" s="334"/>
      <c r="BR228" s="334"/>
      <c r="BS228" s="334"/>
      <c r="BT228" s="334"/>
      <c r="BU228" s="334"/>
      <c r="BV228" s="334"/>
      <c r="BW228" s="334"/>
      <c r="BX228" s="334"/>
      <c r="BY228" s="334"/>
      <c r="BZ228" s="334"/>
      <c r="CA228" s="334"/>
      <c r="CB228" s="334"/>
      <c r="CC228" s="334"/>
      <c r="CD228" s="334"/>
      <c r="CE228" s="334"/>
      <c r="CF228" s="334"/>
      <c r="CG228" s="334"/>
      <c r="CH228" s="334"/>
      <c r="CI228" s="334"/>
      <c r="CJ228" s="334"/>
      <c r="CK228" s="334"/>
      <c r="CL228" s="334"/>
      <c r="CM228" s="334"/>
      <c r="CN228" s="334"/>
      <c r="CO228" s="334"/>
      <c r="CP228" s="334"/>
      <c r="CQ228" s="334"/>
      <c r="CR228" s="334"/>
      <c r="CS228" s="334"/>
      <c r="CT228" s="334"/>
      <c r="CU228" s="334"/>
      <c r="CV228" s="334"/>
      <c r="CW228" s="334"/>
      <c r="CX228" s="334"/>
      <c r="CY228" s="334"/>
      <c r="CZ228" s="334"/>
      <c r="DA228" s="334"/>
      <c r="DB228" s="334"/>
      <c r="DC228" s="334"/>
      <c r="DD228" s="334"/>
      <c r="DE228" s="334"/>
      <c r="DF228" s="334"/>
      <c r="DG228" s="334"/>
      <c r="DH228" s="334"/>
      <c r="DI228" s="334"/>
      <c r="DJ228" s="334"/>
      <c r="DK228" s="334"/>
      <c r="DL228" s="334"/>
      <c r="DM228" s="334"/>
      <c r="DN228" s="334"/>
      <c r="DO228" s="334"/>
      <c r="DP228" s="334"/>
      <c r="DQ228" s="334"/>
      <c r="DR228" s="334"/>
      <c r="DS228" s="334"/>
      <c r="DT228" s="334"/>
      <c r="DU228" s="334"/>
      <c r="DV228" s="334"/>
      <c r="DW228" s="334"/>
      <c r="DX228" s="334"/>
      <c r="DY228" s="334"/>
      <c r="DZ228" s="334"/>
      <c r="EA228" s="334"/>
      <c r="EB228" s="334"/>
      <c r="EC228" s="334"/>
      <c r="ED228" s="334"/>
      <c r="EE228" s="334"/>
      <c r="EF228" s="334"/>
      <c r="EG228" s="334"/>
      <c r="EH228" s="334"/>
      <c r="EI228" s="334"/>
      <c r="EJ228" s="334"/>
      <c r="EK228" s="334"/>
      <c r="EL228" s="334"/>
      <c r="EM228" s="334"/>
      <c r="EN228" s="334"/>
      <c r="EO228" s="334"/>
      <c r="EP228" s="334"/>
      <c r="EQ228" s="334"/>
      <c r="ER228" s="334"/>
      <c r="ES228" s="334"/>
      <c r="ET228" s="334"/>
      <c r="EU228" s="334"/>
      <c r="EV228" s="334"/>
      <c r="EW228" s="334"/>
      <c r="EX228" s="334"/>
      <c r="EY228" s="334"/>
      <c r="EZ228" s="334"/>
      <c r="FA228" s="334"/>
      <c r="FB228" s="334"/>
      <c r="FC228" s="334"/>
      <c r="FD228" s="334"/>
      <c r="FE228" s="334"/>
      <c r="FF228" s="334"/>
      <c r="FG228" s="334"/>
      <c r="FH228" s="334"/>
      <c r="FI228" s="334"/>
      <c r="FJ228" s="334"/>
      <c r="FK228" s="334"/>
      <c r="FL228" s="334"/>
      <c r="FM228" s="334"/>
      <c r="FN228" s="334"/>
      <c r="FO228" s="334"/>
      <c r="FP228" s="334"/>
      <c r="FQ228" s="334"/>
      <c r="FR228" s="334"/>
      <c r="FS228" s="334"/>
      <c r="FT228" s="334"/>
      <c r="FU228" s="334"/>
      <c r="FV228" s="334"/>
      <c r="FW228" s="334"/>
      <c r="FX228" s="334"/>
      <c r="FY228" s="334"/>
      <c r="FZ228" s="334"/>
      <c r="GA228" s="334"/>
      <c r="GB228" s="334"/>
      <c r="GC228" s="334"/>
      <c r="GD228" s="334"/>
      <c r="GE228" s="334"/>
      <c r="GF228" s="334"/>
      <c r="GG228" s="334"/>
      <c r="GH228" s="334"/>
      <c r="GI228" s="334"/>
      <c r="GJ228" s="334"/>
      <c r="GK228" s="334"/>
      <c r="GL228" s="334"/>
      <c r="GM228" s="334"/>
      <c r="GN228" s="334"/>
      <c r="GO228" s="334"/>
      <c r="GP228" s="334"/>
      <c r="GQ228" s="334"/>
      <c r="GR228" s="334"/>
      <c r="GS228" s="334"/>
      <c r="GT228" s="334"/>
      <c r="GU228" s="334"/>
      <c r="GV228" s="334"/>
      <c r="GW228" s="334"/>
      <c r="GX228" s="334"/>
      <c r="GY228" s="334"/>
      <c r="GZ228" s="334"/>
      <c r="HA228" s="334"/>
      <c r="HB228" s="334"/>
      <c r="HC228" s="334"/>
      <c r="HD228" s="334"/>
      <c r="HE228" s="334"/>
      <c r="HF228" s="334"/>
      <c r="HG228" s="334"/>
      <c r="HH228" s="334"/>
      <c r="HI228" s="334"/>
      <c r="HJ228" s="334"/>
      <c r="HK228" s="334"/>
      <c r="HL228" s="334"/>
      <c r="HM228" s="334"/>
      <c r="HN228" s="334"/>
      <c r="HO228" s="334"/>
      <c r="HP228" s="334"/>
      <c r="HQ228" s="334"/>
      <c r="HR228" s="334"/>
      <c r="HS228" s="334"/>
      <c r="HT228" s="334"/>
      <c r="HU228" s="334"/>
      <c r="HV228" s="334"/>
      <c r="HW228" s="334"/>
      <c r="HX228" s="334"/>
      <c r="HY228" s="334"/>
      <c r="HZ228" s="334"/>
      <c r="IA228" s="334"/>
      <c r="IB228" s="334"/>
      <c r="IC228" s="334"/>
      <c r="ID228" s="334"/>
      <c r="IE228" s="334"/>
      <c r="IF228" s="334"/>
      <c r="IG228" s="334"/>
      <c r="IH228" s="334"/>
      <c r="II228" s="334"/>
      <c r="IJ228" s="334"/>
      <c r="IK228" s="334"/>
      <c r="IL228" s="334"/>
      <c r="IM228" s="334"/>
      <c r="IN228" s="334"/>
      <c r="IO228" s="334"/>
      <c r="IP228" s="334"/>
      <c r="IQ228" s="334"/>
      <c r="IR228" s="334"/>
      <c r="IS228" s="334"/>
      <c r="IT228" s="334"/>
      <c r="IU228" s="334"/>
      <c r="IV228" s="334"/>
      <c r="IW228" s="334"/>
      <c r="IX228" s="334"/>
      <c r="IY228" s="334"/>
      <c r="IZ228" s="334"/>
      <c r="JA228" s="334"/>
      <c r="JB228" s="334"/>
      <c r="JC228" s="334"/>
      <c r="JD228" s="334"/>
    </row>
    <row r="229" spans="2:264" x14ac:dyDescent="0.2">
      <c r="B229" s="334"/>
      <c r="C229" s="334"/>
      <c r="D229" s="334"/>
      <c r="E229" s="334"/>
      <c r="F229" s="334"/>
      <c r="G229" s="334"/>
      <c r="H229" s="334"/>
      <c r="I229" s="334"/>
      <c r="J229" s="334"/>
      <c r="K229" s="334"/>
      <c r="L229" s="334"/>
      <c r="M229" s="334"/>
      <c r="N229" s="334"/>
      <c r="O229" s="334"/>
      <c r="P229" s="334"/>
      <c r="Q229" s="334"/>
      <c r="R229" s="334"/>
      <c r="S229" s="334"/>
      <c r="T229" s="334"/>
      <c r="U229" s="334"/>
      <c r="V229" s="334"/>
      <c r="W229" s="334"/>
      <c r="X229" s="334"/>
      <c r="Y229" s="334"/>
      <c r="Z229" s="334"/>
      <c r="AA229" s="334"/>
      <c r="AB229" s="334"/>
      <c r="AC229" s="334"/>
      <c r="AD229" s="334"/>
      <c r="AE229" s="334"/>
      <c r="AF229" s="334"/>
      <c r="AG229" s="334"/>
      <c r="AH229" s="334"/>
      <c r="AI229" s="334"/>
      <c r="AJ229" s="334"/>
      <c r="AK229" s="334"/>
      <c r="AL229" s="334"/>
      <c r="AM229" s="334"/>
      <c r="AN229" s="334"/>
      <c r="AO229" s="334"/>
      <c r="AP229" s="334"/>
      <c r="AQ229" s="334"/>
      <c r="AR229" s="334"/>
      <c r="AS229" s="334"/>
      <c r="AT229" s="334"/>
      <c r="AU229" s="334"/>
      <c r="AV229" s="334"/>
      <c r="AW229" s="334"/>
      <c r="AX229" s="334"/>
      <c r="AY229" s="334"/>
      <c r="AZ229" s="334"/>
      <c r="BA229" s="334"/>
      <c r="BB229" s="334"/>
      <c r="BC229" s="334"/>
      <c r="BD229" s="334"/>
      <c r="BE229" s="334"/>
      <c r="BF229" s="334"/>
      <c r="BG229" s="334"/>
      <c r="BH229" s="334"/>
      <c r="BI229" s="334"/>
      <c r="BJ229" s="334"/>
      <c r="BK229" s="334"/>
      <c r="BL229" s="334"/>
      <c r="BM229" s="334"/>
      <c r="BN229" s="334"/>
      <c r="BO229" s="334"/>
      <c r="BP229" s="334"/>
      <c r="BQ229" s="334"/>
      <c r="BR229" s="334"/>
      <c r="BS229" s="334"/>
      <c r="BT229" s="334"/>
      <c r="BU229" s="334"/>
      <c r="BV229" s="334"/>
      <c r="BW229" s="334"/>
      <c r="BX229" s="334"/>
      <c r="BY229" s="334"/>
      <c r="BZ229" s="334"/>
      <c r="CA229" s="334"/>
      <c r="CB229" s="334"/>
      <c r="CC229" s="334"/>
      <c r="CD229" s="334"/>
      <c r="CE229" s="334"/>
      <c r="CF229" s="334"/>
      <c r="CG229" s="334"/>
      <c r="CH229" s="334"/>
      <c r="CI229" s="334"/>
      <c r="CJ229" s="334"/>
      <c r="CK229" s="334"/>
      <c r="CL229" s="334"/>
      <c r="CM229" s="334"/>
      <c r="CN229" s="334"/>
      <c r="CO229" s="334"/>
      <c r="CP229" s="334"/>
      <c r="CQ229" s="334"/>
      <c r="CR229" s="334"/>
      <c r="CS229" s="334"/>
      <c r="CT229" s="334"/>
      <c r="CU229" s="334"/>
      <c r="CV229" s="334"/>
      <c r="CW229" s="334"/>
      <c r="CX229" s="334"/>
      <c r="CY229" s="334"/>
      <c r="CZ229" s="334"/>
      <c r="DA229" s="334"/>
      <c r="DB229" s="334"/>
      <c r="DC229" s="334"/>
      <c r="DD229" s="334"/>
      <c r="DE229" s="334"/>
      <c r="DF229" s="334"/>
      <c r="DG229" s="334"/>
      <c r="DH229" s="334"/>
      <c r="DI229" s="334"/>
      <c r="DJ229" s="334"/>
      <c r="DK229" s="334"/>
      <c r="DL229" s="334"/>
      <c r="DM229" s="334"/>
      <c r="DN229" s="334"/>
      <c r="DO229" s="334"/>
      <c r="DP229" s="334"/>
      <c r="DQ229" s="334"/>
      <c r="DR229" s="334"/>
      <c r="DS229" s="334"/>
      <c r="DT229" s="334"/>
      <c r="DU229" s="334"/>
      <c r="DV229" s="334"/>
      <c r="DW229" s="334"/>
      <c r="DX229" s="334"/>
      <c r="DY229" s="334"/>
      <c r="DZ229" s="334"/>
      <c r="EA229" s="334"/>
      <c r="EB229" s="334"/>
      <c r="EC229" s="334"/>
      <c r="ED229" s="334"/>
      <c r="EE229" s="334"/>
      <c r="EF229" s="334"/>
      <c r="EG229" s="334"/>
      <c r="EH229" s="334"/>
      <c r="EI229" s="334"/>
      <c r="EJ229" s="334"/>
      <c r="EK229" s="334"/>
      <c r="EL229" s="334"/>
      <c r="EM229" s="334"/>
      <c r="EN229" s="334"/>
      <c r="EO229" s="334"/>
      <c r="EP229" s="334"/>
      <c r="EQ229" s="334"/>
      <c r="ER229" s="334"/>
      <c r="ES229" s="334"/>
      <c r="ET229" s="334"/>
      <c r="EU229" s="334"/>
      <c r="EV229" s="334"/>
      <c r="EW229" s="334"/>
      <c r="EX229" s="334"/>
      <c r="EY229" s="334"/>
      <c r="EZ229" s="334"/>
      <c r="FA229" s="334"/>
      <c r="FB229" s="334"/>
      <c r="FC229" s="334"/>
      <c r="FD229" s="334"/>
      <c r="FE229" s="334"/>
      <c r="FF229" s="334"/>
      <c r="FG229" s="334"/>
      <c r="FH229" s="334"/>
      <c r="FI229" s="334"/>
      <c r="FJ229" s="334"/>
      <c r="FK229" s="334"/>
      <c r="FL229" s="334"/>
      <c r="FM229" s="334"/>
      <c r="FN229" s="334"/>
      <c r="FO229" s="334"/>
      <c r="FP229" s="334"/>
      <c r="FQ229" s="334"/>
      <c r="FR229" s="334"/>
      <c r="FS229" s="334"/>
      <c r="FT229" s="334"/>
      <c r="FU229" s="334"/>
      <c r="FV229" s="334"/>
      <c r="FW229" s="334"/>
      <c r="FX229" s="334"/>
      <c r="FY229" s="334"/>
      <c r="FZ229" s="334"/>
      <c r="GA229" s="334"/>
      <c r="GB229" s="334"/>
      <c r="GC229" s="334"/>
      <c r="GD229" s="334"/>
      <c r="GE229" s="334"/>
      <c r="GF229" s="334"/>
      <c r="GG229" s="334"/>
      <c r="GH229" s="334"/>
      <c r="GI229" s="334"/>
      <c r="GJ229" s="334"/>
      <c r="GK229" s="334"/>
      <c r="GL229" s="334"/>
      <c r="GM229" s="334"/>
      <c r="GN229" s="334"/>
      <c r="GO229" s="334"/>
      <c r="GP229" s="334"/>
      <c r="GQ229" s="334"/>
      <c r="GR229" s="334"/>
      <c r="GS229" s="334"/>
      <c r="GT229" s="334"/>
      <c r="GU229" s="334"/>
      <c r="GV229" s="334"/>
      <c r="GW229" s="334"/>
      <c r="GX229" s="334"/>
      <c r="GY229" s="334"/>
      <c r="GZ229" s="334"/>
      <c r="HA229" s="334"/>
      <c r="HB229" s="334"/>
      <c r="HC229" s="334"/>
      <c r="HD229" s="334"/>
      <c r="HE229" s="334"/>
      <c r="HF229" s="334"/>
      <c r="HG229" s="334"/>
      <c r="HH229" s="334"/>
      <c r="HI229" s="334"/>
      <c r="HJ229" s="334"/>
      <c r="HK229" s="334"/>
      <c r="HL229" s="334"/>
      <c r="HM229" s="334"/>
      <c r="HN229" s="334"/>
      <c r="HO229" s="334"/>
      <c r="HP229" s="334"/>
      <c r="HQ229" s="334"/>
      <c r="HR229" s="334"/>
      <c r="HS229" s="334"/>
      <c r="HT229" s="334"/>
      <c r="HU229" s="334"/>
      <c r="HV229" s="334"/>
      <c r="HW229" s="334"/>
      <c r="HX229" s="334"/>
      <c r="HY229" s="334"/>
      <c r="HZ229" s="334"/>
      <c r="IA229" s="334"/>
      <c r="IB229" s="334"/>
      <c r="IC229" s="334"/>
      <c r="ID229" s="334"/>
      <c r="IE229" s="334"/>
      <c r="IF229" s="334"/>
      <c r="IG229" s="334"/>
      <c r="IH229" s="334"/>
      <c r="II229" s="334"/>
      <c r="IJ229" s="334"/>
      <c r="IK229" s="334"/>
      <c r="IL229" s="334"/>
      <c r="IM229" s="334"/>
      <c r="IN229" s="334"/>
      <c r="IO229" s="334"/>
      <c r="IP229" s="334"/>
      <c r="IQ229" s="334"/>
      <c r="IR229" s="334"/>
      <c r="IS229" s="334"/>
      <c r="IT229" s="334"/>
      <c r="IU229" s="334"/>
      <c r="IV229" s="334"/>
      <c r="IW229" s="334"/>
      <c r="IX229" s="334"/>
      <c r="IY229" s="334"/>
      <c r="IZ229" s="334"/>
      <c r="JA229" s="334"/>
      <c r="JB229" s="334"/>
      <c r="JC229" s="334"/>
      <c r="JD229" s="334"/>
    </row>
    <row r="230" spans="2:264" x14ac:dyDescent="0.2">
      <c r="B230" s="334"/>
      <c r="C230" s="334"/>
      <c r="D230" s="334"/>
      <c r="E230" s="334"/>
      <c r="F230" s="334"/>
      <c r="G230" s="334"/>
      <c r="H230" s="334"/>
      <c r="I230" s="334"/>
      <c r="J230" s="334"/>
      <c r="K230" s="334"/>
      <c r="L230" s="334"/>
      <c r="M230" s="334"/>
      <c r="N230" s="334"/>
      <c r="O230" s="334"/>
      <c r="P230" s="334"/>
      <c r="Q230" s="334"/>
      <c r="R230" s="334"/>
      <c r="S230" s="334"/>
      <c r="T230" s="334"/>
      <c r="U230" s="334"/>
      <c r="V230" s="334"/>
      <c r="W230" s="334"/>
      <c r="X230" s="334"/>
      <c r="Y230" s="334"/>
      <c r="Z230" s="334"/>
      <c r="AA230" s="334"/>
      <c r="AB230" s="334"/>
      <c r="AC230" s="334"/>
      <c r="AD230" s="334"/>
      <c r="AE230" s="334"/>
      <c r="AF230" s="334"/>
      <c r="AG230" s="334"/>
      <c r="AH230" s="334"/>
      <c r="AI230" s="334"/>
      <c r="AJ230" s="334"/>
      <c r="AK230" s="334"/>
      <c r="AL230" s="334"/>
      <c r="AM230" s="334"/>
      <c r="AN230" s="334"/>
      <c r="AO230" s="334"/>
      <c r="AP230" s="334"/>
      <c r="AQ230" s="334"/>
      <c r="AR230" s="334"/>
      <c r="AS230" s="334"/>
      <c r="AT230" s="334"/>
      <c r="AU230" s="334"/>
      <c r="AV230" s="334"/>
      <c r="AW230" s="334"/>
      <c r="AX230" s="334"/>
      <c r="AY230" s="334"/>
      <c r="AZ230" s="334"/>
      <c r="BA230" s="334"/>
      <c r="BB230" s="334"/>
      <c r="BC230" s="334"/>
      <c r="BD230" s="334"/>
      <c r="BE230" s="334"/>
      <c r="BF230" s="334"/>
      <c r="BG230" s="334"/>
      <c r="BH230" s="334"/>
      <c r="BI230" s="334"/>
      <c r="BJ230" s="334"/>
      <c r="BK230" s="334"/>
      <c r="BL230" s="334"/>
      <c r="BM230" s="334"/>
      <c r="BN230" s="334"/>
      <c r="BO230" s="334"/>
      <c r="BP230" s="334"/>
      <c r="BQ230" s="334"/>
      <c r="BR230" s="334"/>
      <c r="BS230" s="334"/>
      <c r="BT230" s="334"/>
      <c r="BU230" s="334"/>
      <c r="BV230" s="334"/>
      <c r="BW230" s="334"/>
      <c r="BX230" s="334"/>
      <c r="BY230" s="334"/>
      <c r="BZ230" s="334"/>
      <c r="CA230" s="334"/>
      <c r="CB230" s="334"/>
      <c r="CC230" s="334"/>
      <c r="CD230" s="334"/>
      <c r="CE230" s="334"/>
      <c r="CF230" s="334"/>
      <c r="CG230" s="334"/>
      <c r="CH230" s="334"/>
      <c r="CI230" s="334"/>
      <c r="CJ230" s="334"/>
      <c r="CK230" s="334"/>
      <c r="CL230" s="334"/>
      <c r="CM230" s="334"/>
      <c r="CN230" s="334"/>
      <c r="CO230" s="334"/>
      <c r="CP230" s="334"/>
      <c r="CQ230" s="334"/>
      <c r="CR230" s="334"/>
      <c r="CS230" s="334"/>
      <c r="CT230" s="334"/>
      <c r="CU230" s="334"/>
      <c r="CV230" s="334"/>
      <c r="CW230" s="334"/>
      <c r="CX230" s="334"/>
      <c r="CY230" s="334"/>
      <c r="CZ230" s="334"/>
      <c r="DA230" s="334"/>
      <c r="DB230" s="334"/>
      <c r="DC230" s="334"/>
      <c r="DD230" s="334"/>
      <c r="DE230" s="334"/>
      <c r="DF230" s="334"/>
      <c r="DG230" s="334"/>
      <c r="DH230" s="334"/>
      <c r="DI230" s="334"/>
      <c r="DJ230" s="334"/>
      <c r="DK230" s="334"/>
      <c r="DL230" s="334"/>
      <c r="DM230" s="334"/>
      <c r="DN230" s="334"/>
      <c r="DO230" s="334"/>
      <c r="DP230" s="334"/>
      <c r="DQ230" s="334"/>
      <c r="DR230" s="334"/>
      <c r="DS230" s="334"/>
      <c r="DT230" s="334"/>
      <c r="DU230" s="334"/>
      <c r="DV230" s="334"/>
      <c r="DW230" s="334"/>
      <c r="DX230" s="334"/>
      <c r="DY230" s="334"/>
      <c r="DZ230" s="334"/>
      <c r="EA230" s="334"/>
      <c r="EB230" s="334"/>
      <c r="EC230" s="334"/>
      <c r="ED230" s="334"/>
      <c r="EE230" s="334"/>
      <c r="EF230" s="334"/>
      <c r="EG230" s="334"/>
      <c r="EH230" s="334"/>
      <c r="EI230" s="334"/>
      <c r="EJ230" s="334"/>
      <c r="EK230" s="334"/>
      <c r="EL230" s="334"/>
      <c r="EM230" s="334"/>
      <c r="EN230" s="334"/>
      <c r="EO230" s="334"/>
      <c r="EP230" s="334"/>
      <c r="EQ230" s="334"/>
      <c r="ER230" s="334"/>
      <c r="ES230" s="334"/>
      <c r="ET230" s="334"/>
      <c r="EU230" s="334"/>
      <c r="EV230" s="334"/>
      <c r="EW230" s="334"/>
      <c r="EX230" s="334"/>
      <c r="EY230" s="334"/>
      <c r="EZ230" s="334"/>
      <c r="FA230" s="334"/>
      <c r="FB230" s="334"/>
      <c r="FC230" s="334"/>
      <c r="FD230" s="334"/>
      <c r="FE230" s="334"/>
      <c r="FF230" s="334"/>
      <c r="FG230" s="334"/>
      <c r="FH230" s="334"/>
      <c r="FI230" s="334"/>
      <c r="FJ230" s="334"/>
      <c r="FK230" s="334"/>
      <c r="FL230" s="334"/>
      <c r="FM230" s="334"/>
      <c r="FN230" s="334"/>
      <c r="FO230" s="334"/>
      <c r="FP230" s="334"/>
      <c r="FQ230" s="334"/>
      <c r="FR230" s="334"/>
      <c r="FS230" s="334"/>
      <c r="FT230" s="334"/>
      <c r="FU230" s="334"/>
      <c r="FV230" s="334"/>
      <c r="FW230" s="334"/>
      <c r="FX230" s="334"/>
      <c r="FY230" s="334"/>
      <c r="FZ230" s="334"/>
      <c r="GA230" s="334"/>
      <c r="GB230" s="334"/>
      <c r="GC230" s="334"/>
      <c r="GD230" s="334"/>
      <c r="GE230" s="334"/>
      <c r="GF230" s="334"/>
      <c r="GG230" s="334"/>
      <c r="GH230" s="334"/>
      <c r="GI230" s="334"/>
      <c r="GJ230" s="334"/>
      <c r="GK230" s="334"/>
      <c r="GL230" s="334"/>
      <c r="GM230" s="334"/>
      <c r="GN230" s="334"/>
      <c r="GO230" s="334"/>
      <c r="GP230" s="334"/>
      <c r="GQ230" s="334"/>
      <c r="GR230" s="334"/>
      <c r="GS230" s="334"/>
      <c r="GT230" s="334"/>
      <c r="GU230" s="334"/>
      <c r="GV230" s="334"/>
      <c r="GW230" s="334"/>
      <c r="GX230" s="334"/>
      <c r="GY230" s="334"/>
      <c r="GZ230" s="334"/>
      <c r="HA230" s="334"/>
      <c r="HB230" s="334"/>
      <c r="HC230" s="334"/>
      <c r="HD230" s="334"/>
      <c r="HE230" s="334"/>
      <c r="HF230" s="334"/>
      <c r="HG230" s="334"/>
      <c r="HH230" s="334"/>
      <c r="HI230" s="334"/>
      <c r="HJ230" s="334"/>
      <c r="HK230" s="334"/>
      <c r="HL230" s="334"/>
      <c r="HM230" s="334"/>
      <c r="HN230" s="334"/>
      <c r="HO230" s="334"/>
      <c r="HP230" s="334"/>
      <c r="HQ230" s="334"/>
      <c r="HR230" s="334"/>
      <c r="HS230" s="334"/>
      <c r="HT230" s="334"/>
      <c r="HU230" s="334"/>
      <c r="HV230" s="334"/>
      <c r="HW230" s="334"/>
      <c r="HX230" s="334"/>
      <c r="HY230" s="334"/>
      <c r="HZ230" s="334"/>
      <c r="IA230" s="334"/>
      <c r="IB230" s="334"/>
      <c r="IC230" s="334"/>
      <c r="ID230" s="334"/>
      <c r="IE230" s="334"/>
      <c r="IF230" s="334"/>
      <c r="IG230" s="334"/>
      <c r="IH230" s="334"/>
      <c r="II230" s="334"/>
      <c r="IJ230" s="334"/>
      <c r="IK230" s="334"/>
      <c r="IL230" s="334"/>
      <c r="IM230" s="334"/>
      <c r="IN230" s="334"/>
      <c r="IO230" s="334"/>
      <c r="IP230" s="334"/>
      <c r="IQ230" s="334"/>
      <c r="IR230" s="334"/>
      <c r="IS230" s="334"/>
      <c r="IT230" s="334"/>
      <c r="IU230" s="334"/>
      <c r="IV230" s="334"/>
      <c r="IW230" s="334"/>
      <c r="IX230" s="334"/>
      <c r="IY230" s="334"/>
      <c r="IZ230" s="334"/>
      <c r="JA230" s="334"/>
      <c r="JB230" s="334"/>
      <c r="JC230" s="334"/>
      <c r="JD230" s="334"/>
    </row>
    <row r="231" spans="2:264" x14ac:dyDescent="0.2">
      <c r="B231" s="334"/>
      <c r="C231" s="334"/>
      <c r="D231" s="334"/>
      <c r="E231" s="334"/>
      <c r="F231" s="334"/>
      <c r="G231" s="334"/>
      <c r="H231" s="334"/>
      <c r="I231" s="334"/>
      <c r="J231" s="334"/>
      <c r="K231" s="334"/>
      <c r="L231" s="334"/>
      <c r="M231" s="334"/>
      <c r="N231" s="334"/>
      <c r="O231" s="334"/>
      <c r="P231" s="334"/>
      <c r="Q231" s="334"/>
      <c r="R231" s="334"/>
      <c r="S231" s="334"/>
      <c r="T231" s="334"/>
      <c r="U231" s="334"/>
      <c r="V231" s="334"/>
      <c r="W231" s="334"/>
      <c r="X231" s="334"/>
      <c r="Y231" s="334"/>
      <c r="Z231" s="334"/>
      <c r="AA231" s="334"/>
      <c r="AB231" s="334"/>
      <c r="AC231" s="334"/>
      <c r="AD231" s="334"/>
      <c r="AE231" s="334"/>
      <c r="AF231" s="334"/>
      <c r="AG231" s="334"/>
      <c r="AH231" s="334"/>
      <c r="AI231" s="334"/>
      <c r="AJ231" s="334"/>
      <c r="AK231" s="334"/>
      <c r="AL231" s="334"/>
      <c r="AM231" s="334"/>
      <c r="AN231" s="334"/>
      <c r="AO231" s="334"/>
      <c r="AP231" s="334"/>
      <c r="AQ231" s="334"/>
      <c r="AR231" s="334"/>
      <c r="AS231" s="334"/>
      <c r="AT231" s="334"/>
      <c r="AU231" s="334"/>
      <c r="AV231" s="334"/>
      <c r="AW231" s="334"/>
      <c r="AX231" s="334"/>
      <c r="AY231" s="334"/>
      <c r="AZ231" s="334"/>
      <c r="BA231" s="334"/>
      <c r="BB231" s="334"/>
      <c r="BC231" s="334"/>
      <c r="BD231" s="334"/>
      <c r="BE231" s="334"/>
      <c r="BF231" s="334"/>
      <c r="BG231" s="334"/>
      <c r="BH231" s="334"/>
      <c r="BI231" s="334"/>
      <c r="BJ231" s="334"/>
      <c r="BK231" s="334"/>
      <c r="BL231" s="334"/>
      <c r="BM231" s="334"/>
      <c r="BN231" s="334"/>
      <c r="BO231" s="334"/>
      <c r="BP231" s="334"/>
      <c r="BQ231" s="334"/>
      <c r="BR231" s="334"/>
      <c r="BS231" s="334"/>
      <c r="BT231" s="334"/>
      <c r="BU231" s="334"/>
      <c r="BV231" s="334"/>
      <c r="BW231" s="334"/>
      <c r="BX231" s="334"/>
      <c r="BY231" s="334"/>
      <c r="BZ231" s="334"/>
      <c r="CA231" s="334"/>
      <c r="CB231" s="334"/>
      <c r="CC231" s="334"/>
      <c r="CD231" s="334"/>
      <c r="CE231" s="334"/>
      <c r="CF231" s="334"/>
      <c r="CG231" s="334"/>
      <c r="CH231" s="334"/>
      <c r="CI231" s="334"/>
      <c r="CJ231" s="334"/>
      <c r="CK231" s="334"/>
      <c r="CL231" s="334"/>
      <c r="CM231" s="334"/>
      <c r="CN231" s="334"/>
      <c r="CO231" s="334"/>
      <c r="CP231" s="334"/>
      <c r="CQ231" s="334"/>
      <c r="CR231" s="334"/>
      <c r="CS231" s="334"/>
      <c r="CT231" s="334"/>
      <c r="CU231" s="334"/>
      <c r="CV231" s="334"/>
      <c r="CW231" s="334"/>
      <c r="CX231" s="334"/>
      <c r="CY231" s="334"/>
      <c r="CZ231" s="334"/>
      <c r="DA231" s="334"/>
      <c r="DB231" s="334"/>
      <c r="DC231" s="334"/>
      <c r="DD231" s="334"/>
      <c r="DE231" s="334"/>
      <c r="DF231" s="334"/>
      <c r="DG231" s="334"/>
      <c r="DH231" s="334"/>
      <c r="DI231" s="334"/>
      <c r="DJ231" s="334"/>
      <c r="DK231" s="334"/>
      <c r="DL231" s="334"/>
      <c r="DM231" s="334"/>
      <c r="DN231" s="334"/>
      <c r="DO231" s="334"/>
      <c r="DP231" s="334"/>
      <c r="DQ231" s="334"/>
      <c r="DR231" s="334"/>
      <c r="DS231" s="334"/>
      <c r="DT231" s="334"/>
      <c r="DU231" s="334"/>
      <c r="DV231" s="334"/>
      <c r="DW231" s="334"/>
      <c r="DX231" s="334"/>
      <c r="DY231" s="334"/>
      <c r="DZ231" s="334"/>
      <c r="EA231" s="334"/>
      <c r="EB231" s="334"/>
      <c r="EC231" s="334"/>
      <c r="ED231" s="334"/>
      <c r="EE231" s="334"/>
      <c r="EF231" s="334"/>
      <c r="EG231" s="334"/>
      <c r="EH231" s="334"/>
      <c r="EI231" s="334"/>
      <c r="EJ231" s="334"/>
      <c r="EK231" s="334"/>
      <c r="EL231" s="334"/>
      <c r="EM231" s="334"/>
      <c r="EN231" s="334"/>
      <c r="EO231" s="334"/>
      <c r="EP231" s="334"/>
      <c r="EQ231" s="334"/>
      <c r="ER231" s="334"/>
      <c r="ES231" s="334"/>
      <c r="ET231" s="334"/>
      <c r="EU231" s="334"/>
      <c r="EV231" s="334"/>
      <c r="EW231" s="334"/>
      <c r="EX231" s="334"/>
      <c r="EY231" s="334"/>
      <c r="EZ231" s="334"/>
      <c r="FA231" s="334"/>
      <c r="FB231" s="334"/>
      <c r="FC231" s="334"/>
      <c r="FD231" s="334"/>
      <c r="FE231" s="334"/>
      <c r="FF231" s="334"/>
      <c r="FG231" s="334"/>
      <c r="FH231" s="334"/>
      <c r="FI231" s="334"/>
      <c r="FJ231" s="334"/>
      <c r="FK231" s="334"/>
      <c r="FL231" s="334"/>
      <c r="FM231" s="334"/>
      <c r="FN231" s="334"/>
      <c r="FO231" s="334"/>
      <c r="FP231" s="334"/>
      <c r="FQ231" s="334"/>
      <c r="FR231" s="334"/>
      <c r="FS231" s="334"/>
      <c r="FT231" s="334"/>
      <c r="FU231" s="334"/>
      <c r="FV231" s="334"/>
      <c r="FW231" s="334"/>
      <c r="FX231" s="334"/>
      <c r="FY231" s="334"/>
      <c r="FZ231" s="334"/>
      <c r="GA231" s="334"/>
      <c r="GB231" s="334"/>
      <c r="GC231" s="334"/>
      <c r="GD231" s="334"/>
      <c r="GE231" s="334"/>
      <c r="GF231" s="334"/>
      <c r="GG231" s="334"/>
      <c r="GH231" s="334"/>
      <c r="GI231" s="334"/>
      <c r="GJ231" s="334"/>
      <c r="GK231" s="334"/>
      <c r="GL231" s="334"/>
      <c r="GM231" s="334"/>
      <c r="GN231" s="334"/>
      <c r="GO231" s="334"/>
      <c r="GP231" s="334"/>
      <c r="GQ231" s="334"/>
      <c r="GR231" s="334"/>
      <c r="GS231" s="334"/>
      <c r="GT231" s="334"/>
      <c r="GU231" s="334"/>
      <c r="GV231" s="334"/>
      <c r="GW231" s="334"/>
      <c r="GX231" s="334"/>
      <c r="GY231" s="334"/>
      <c r="GZ231" s="334"/>
      <c r="HA231" s="334"/>
      <c r="HB231" s="334"/>
      <c r="HC231" s="334"/>
      <c r="HD231" s="334"/>
      <c r="HE231" s="334"/>
      <c r="HF231" s="334"/>
      <c r="HG231" s="334"/>
      <c r="HH231" s="334"/>
      <c r="HI231" s="334"/>
      <c r="HJ231" s="334"/>
      <c r="HK231" s="334"/>
      <c r="HL231" s="334"/>
      <c r="HM231" s="334"/>
      <c r="HN231" s="334"/>
      <c r="HO231" s="334"/>
      <c r="HP231" s="334"/>
      <c r="HQ231" s="334"/>
      <c r="HR231" s="334"/>
      <c r="HS231" s="334"/>
      <c r="HT231" s="334"/>
      <c r="HU231" s="334"/>
      <c r="HV231" s="334"/>
      <c r="HW231" s="334"/>
      <c r="HX231" s="334"/>
      <c r="HY231" s="334"/>
      <c r="HZ231" s="334"/>
      <c r="IA231" s="334"/>
      <c r="IB231" s="334"/>
      <c r="IC231" s="334"/>
      <c r="ID231" s="334"/>
      <c r="IE231" s="334"/>
      <c r="IF231" s="334"/>
      <c r="IG231" s="334"/>
      <c r="IH231" s="334"/>
      <c r="II231" s="334"/>
      <c r="IJ231" s="334"/>
      <c r="IK231" s="334"/>
      <c r="IL231" s="334"/>
      <c r="IM231" s="334"/>
      <c r="IN231" s="334"/>
      <c r="IO231" s="334"/>
      <c r="IP231" s="334"/>
      <c r="IQ231" s="334"/>
      <c r="IR231" s="334"/>
      <c r="IS231" s="334"/>
      <c r="IT231" s="334"/>
      <c r="IU231" s="334"/>
      <c r="IV231" s="334"/>
      <c r="IW231" s="334"/>
      <c r="IX231" s="334"/>
      <c r="IY231" s="334"/>
      <c r="IZ231" s="334"/>
      <c r="JA231" s="334"/>
      <c r="JB231" s="334"/>
      <c r="JC231" s="334"/>
      <c r="JD231" s="334"/>
    </row>
    <row r="232" spans="2:264" x14ac:dyDescent="0.2">
      <c r="B232" s="334"/>
      <c r="C232" s="334"/>
      <c r="D232" s="334"/>
      <c r="E232" s="334"/>
      <c r="F232" s="334"/>
      <c r="G232" s="334"/>
      <c r="H232" s="334"/>
      <c r="I232" s="334"/>
      <c r="J232" s="334"/>
      <c r="K232" s="334"/>
      <c r="L232" s="334"/>
      <c r="M232" s="334"/>
      <c r="N232" s="334"/>
      <c r="O232" s="334"/>
      <c r="P232" s="334"/>
      <c r="Q232" s="334"/>
      <c r="R232" s="334"/>
      <c r="S232" s="334"/>
      <c r="T232" s="334"/>
      <c r="U232" s="334"/>
      <c r="V232" s="334"/>
      <c r="W232" s="334"/>
      <c r="X232" s="334"/>
      <c r="Y232" s="334"/>
      <c r="Z232" s="334"/>
      <c r="AA232" s="334"/>
      <c r="AB232" s="334"/>
      <c r="AC232" s="334"/>
      <c r="AD232" s="334"/>
      <c r="AE232" s="334"/>
      <c r="AF232" s="334"/>
      <c r="AG232" s="334"/>
      <c r="AH232" s="334"/>
      <c r="AI232" s="334"/>
      <c r="AJ232" s="334"/>
      <c r="AK232" s="334"/>
      <c r="AL232" s="334"/>
      <c r="AM232" s="334"/>
      <c r="AN232" s="334"/>
      <c r="AO232" s="334"/>
      <c r="AP232" s="334"/>
      <c r="AQ232" s="334"/>
      <c r="AR232" s="334"/>
      <c r="AS232" s="334"/>
      <c r="AT232" s="334"/>
      <c r="AU232" s="334"/>
      <c r="AV232" s="334"/>
      <c r="AW232" s="334"/>
      <c r="AX232" s="334"/>
      <c r="AY232" s="334"/>
      <c r="AZ232" s="334"/>
      <c r="BA232" s="334"/>
      <c r="BB232" s="334"/>
      <c r="BC232" s="334"/>
      <c r="BD232" s="334"/>
      <c r="BE232" s="334"/>
      <c r="BF232" s="334"/>
      <c r="BG232" s="334"/>
      <c r="BH232" s="334"/>
      <c r="BI232" s="334"/>
      <c r="BJ232" s="334"/>
      <c r="BK232" s="334"/>
      <c r="BL232" s="334"/>
      <c r="BM232" s="334"/>
      <c r="BN232" s="334"/>
      <c r="BO232" s="334"/>
      <c r="BP232" s="334"/>
      <c r="BQ232" s="334"/>
      <c r="BR232" s="334"/>
      <c r="BS232" s="334"/>
      <c r="BT232" s="334"/>
      <c r="BU232" s="334"/>
      <c r="BV232" s="334"/>
      <c r="BW232" s="334"/>
      <c r="BX232" s="334"/>
      <c r="BY232" s="334"/>
      <c r="BZ232" s="334"/>
      <c r="CA232" s="334"/>
      <c r="CB232" s="334"/>
      <c r="CC232" s="334"/>
      <c r="CD232" s="334"/>
      <c r="CE232" s="334"/>
      <c r="CF232" s="334"/>
      <c r="CG232" s="334"/>
      <c r="CH232" s="334"/>
      <c r="CI232" s="334"/>
      <c r="CJ232" s="334"/>
      <c r="CK232" s="334"/>
      <c r="CL232" s="334"/>
      <c r="CM232" s="334"/>
      <c r="CN232" s="334"/>
      <c r="CO232" s="334"/>
      <c r="CP232" s="334"/>
      <c r="CQ232" s="334"/>
      <c r="CR232" s="334"/>
      <c r="CS232" s="334"/>
      <c r="CT232" s="334"/>
      <c r="CU232" s="334"/>
      <c r="CV232" s="334"/>
      <c r="CW232" s="334"/>
      <c r="CX232" s="334"/>
      <c r="CY232" s="334"/>
      <c r="CZ232" s="334"/>
      <c r="DA232" s="334"/>
      <c r="DB232" s="334"/>
      <c r="DC232" s="334"/>
      <c r="DD232" s="334"/>
      <c r="DE232" s="334"/>
      <c r="DF232" s="334"/>
      <c r="DG232" s="334"/>
      <c r="DH232" s="334"/>
      <c r="DI232" s="334"/>
      <c r="DJ232" s="334"/>
      <c r="DK232" s="334"/>
      <c r="DL232" s="334"/>
      <c r="DM232" s="334"/>
      <c r="DN232" s="334"/>
      <c r="DO232" s="334"/>
      <c r="DP232" s="334"/>
      <c r="DQ232" s="334"/>
      <c r="DR232" s="334"/>
      <c r="DS232" s="334"/>
      <c r="DT232" s="334"/>
      <c r="DU232" s="334"/>
      <c r="DV232" s="334"/>
      <c r="DW232" s="334"/>
      <c r="DX232" s="334"/>
      <c r="DY232" s="334"/>
      <c r="DZ232" s="334"/>
      <c r="EA232" s="334"/>
      <c r="EB232" s="334"/>
      <c r="EC232" s="334"/>
      <c r="ED232" s="334"/>
      <c r="EE232" s="334"/>
      <c r="EF232" s="334"/>
      <c r="EG232" s="334"/>
      <c r="EH232" s="334"/>
      <c r="EI232" s="334"/>
      <c r="EJ232" s="334"/>
      <c r="EK232" s="334"/>
      <c r="EL232" s="334"/>
      <c r="EM232" s="334"/>
      <c r="EN232" s="334"/>
      <c r="EO232" s="334"/>
      <c r="EP232" s="334"/>
      <c r="EQ232" s="334"/>
      <c r="ER232" s="334"/>
      <c r="ES232" s="334"/>
      <c r="ET232" s="334"/>
      <c r="EU232" s="334"/>
      <c r="EV232" s="334"/>
      <c r="EW232" s="334"/>
      <c r="EX232" s="334"/>
      <c r="EY232" s="334"/>
      <c r="EZ232" s="334"/>
      <c r="FA232" s="334"/>
      <c r="FB232" s="334"/>
      <c r="FC232" s="334"/>
      <c r="FD232" s="334"/>
      <c r="FE232" s="334"/>
      <c r="FF232" s="334"/>
      <c r="FG232" s="334"/>
      <c r="FH232" s="334"/>
      <c r="FI232" s="334"/>
      <c r="FJ232" s="334"/>
      <c r="FK232" s="334"/>
      <c r="FL232" s="334"/>
      <c r="FM232" s="334"/>
      <c r="FN232" s="334"/>
      <c r="FO232" s="334"/>
      <c r="FP232" s="334"/>
      <c r="FQ232" s="334"/>
      <c r="FR232" s="334"/>
      <c r="FS232" s="334"/>
      <c r="FT232" s="334"/>
      <c r="FU232" s="334"/>
      <c r="FV232" s="334"/>
      <c r="FW232" s="334"/>
      <c r="FX232" s="334"/>
      <c r="FY232" s="334"/>
      <c r="FZ232" s="334"/>
      <c r="GA232" s="334"/>
      <c r="GB232" s="334"/>
      <c r="GC232" s="334"/>
      <c r="GD232" s="334"/>
      <c r="GE232" s="334"/>
      <c r="GF232" s="334"/>
      <c r="GG232" s="334"/>
      <c r="GH232" s="334"/>
      <c r="GI232" s="334"/>
      <c r="GJ232" s="334"/>
      <c r="GK232" s="334"/>
      <c r="GL232" s="334"/>
      <c r="GM232" s="334"/>
      <c r="GN232" s="334"/>
      <c r="GO232" s="334"/>
      <c r="GP232" s="334"/>
      <c r="GQ232" s="334"/>
      <c r="GR232" s="334"/>
      <c r="GS232" s="334"/>
      <c r="GT232" s="334"/>
      <c r="GU232" s="334"/>
      <c r="GV232" s="334"/>
      <c r="GW232" s="334"/>
      <c r="GX232" s="334"/>
      <c r="GY232" s="334"/>
      <c r="GZ232" s="334"/>
      <c r="HA232" s="334"/>
      <c r="HB232" s="334"/>
      <c r="HC232" s="334"/>
      <c r="HD232" s="334"/>
      <c r="HE232" s="334"/>
      <c r="HF232" s="334"/>
      <c r="HG232" s="334"/>
      <c r="HH232" s="334"/>
      <c r="HI232" s="334"/>
      <c r="HJ232" s="334"/>
      <c r="HK232" s="334"/>
      <c r="HL232" s="334"/>
      <c r="HM232" s="334"/>
      <c r="HN232" s="334"/>
      <c r="HO232" s="334"/>
      <c r="HP232" s="334"/>
      <c r="HQ232" s="334"/>
      <c r="HR232" s="334"/>
      <c r="HS232" s="334"/>
      <c r="HT232" s="334"/>
      <c r="HU232" s="334"/>
      <c r="HV232" s="334"/>
      <c r="HW232" s="334"/>
      <c r="HX232" s="334"/>
      <c r="HY232" s="334"/>
      <c r="HZ232" s="334"/>
      <c r="IA232" s="334"/>
      <c r="IB232" s="334"/>
      <c r="IC232" s="334"/>
      <c r="ID232" s="334"/>
      <c r="IE232" s="334"/>
      <c r="IF232" s="334"/>
      <c r="IG232" s="334"/>
      <c r="IH232" s="334"/>
      <c r="II232" s="334"/>
      <c r="IJ232" s="334"/>
      <c r="IK232" s="334"/>
      <c r="IL232" s="334"/>
      <c r="IM232" s="334"/>
      <c r="IN232" s="334"/>
      <c r="IO232" s="334"/>
      <c r="IP232" s="334"/>
      <c r="IQ232" s="334"/>
      <c r="IR232" s="334"/>
      <c r="IS232" s="334"/>
      <c r="IT232" s="334"/>
      <c r="IU232" s="334"/>
      <c r="IV232" s="334"/>
      <c r="IW232" s="334"/>
      <c r="IX232" s="334"/>
      <c r="IY232" s="334"/>
      <c r="IZ232" s="334"/>
      <c r="JA232" s="334"/>
      <c r="JB232" s="334"/>
      <c r="JC232" s="334"/>
      <c r="JD232" s="334"/>
    </row>
    <row r="233" spans="2:264" x14ac:dyDescent="0.2">
      <c r="B233" s="334"/>
      <c r="C233" s="334"/>
      <c r="D233" s="334"/>
      <c r="E233" s="334"/>
      <c r="F233" s="334"/>
      <c r="G233" s="334"/>
      <c r="H233" s="334"/>
      <c r="I233" s="334"/>
      <c r="J233" s="334"/>
      <c r="K233" s="334"/>
      <c r="L233" s="334"/>
      <c r="M233" s="334"/>
      <c r="N233" s="334"/>
      <c r="O233" s="334"/>
      <c r="P233" s="334"/>
      <c r="Q233" s="334"/>
      <c r="R233" s="334"/>
      <c r="S233" s="334"/>
      <c r="T233" s="334"/>
      <c r="U233" s="334"/>
      <c r="V233" s="334"/>
      <c r="W233" s="334"/>
      <c r="X233" s="334"/>
      <c r="Y233" s="334"/>
      <c r="Z233" s="334"/>
      <c r="AA233" s="334"/>
      <c r="AB233" s="334"/>
      <c r="AC233" s="334"/>
      <c r="AD233" s="334"/>
      <c r="AE233" s="334"/>
      <c r="AF233" s="334"/>
      <c r="AG233" s="334"/>
      <c r="AH233" s="334"/>
      <c r="AI233" s="334"/>
      <c r="AJ233" s="334"/>
      <c r="AK233" s="334"/>
      <c r="AL233" s="334"/>
      <c r="AM233" s="334"/>
      <c r="AN233" s="334"/>
      <c r="AO233" s="334"/>
      <c r="AP233" s="334"/>
      <c r="AQ233" s="334"/>
      <c r="AR233" s="334"/>
      <c r="AS233" s="334"/>
      <c r="AT233" s="334"/>
      <c r="AU233" s="334"/>
      <c r="AV233" s="334"/>
      <c r="AW233" s="334"/>
      <c r="AX233" s="334"/>
      <c r="AY233" s="334"/>
      <c r="AZ233" s="334"/>
      <c r="BA233" s="334"/>
      <c r="BB233" s="334"/>
      <c r="BC233" s="334"/>
      <c r="BD233" s="334"/>
      <c r="BE233" s="334"/>
      <c r="BF233" s="334"/>
      <c r="BG233" s="334"/>
      <c r="BH233" s="334"/>
      <c r="BI233" s="334"/>
      <c r="BJ233" s="334"/>
      <c r="BK233" s="334"/>
      <c r="BL233" s="334"/>
      <c r="BM233" s="334"/>
      <c r="BN233" s="334"/>
      <c r="BO233" s="334"/>
      <c r="BP233" s="334"/>
      <c r="BQ233" s="334"/>
      <c r="BR233" s="334"/>
      <c r="BS233" s="334"/>
      <c r="BT233" s="334"/>
      <c r="BU233" s="334"/>
      <c r="BV233" s="334"/>
      <c r="BW233" s="334"/>
      <c r="BX233" s="334"/>
      <c r="BY233" s="334"/>
      <c r="BZ233" s="334"/>
      <c r="CA233" s="334"/>
      <c r="CB233" s="334"/>
      <c r="CC233" s="334"/>
      <c r="CD233" s="334"/>
      <c r="CE233" s="334"/>
      <c r="CF233" s="334"/>
      <c r="CG233" s="334"/>
      <c r="CH233" s="334"/>
      <c r="CI233" s="334"/>
      <c r="CJ233" s="334"/>
      <c r="CK233" s="334"/>
      <c r="CL233" s="334"/>
      <c r="CM233" s="334"/>
      <c r="CN233" s="334"/>
      <c r="CO233" s="334"/>
      <c r="CP233" s="334"/>
      <c r="CQ233" s="334"/>
      <c r="CR233" s="334"/>
      <c r="CS233" s="334"/>
      <c r="CT233" s="334"/>
      <c r="CU233" s="334"/>
      <c r="CV233" s="334"/>
      <c r="CW233" s="334"/>
      <c r="CX233" s="334"/>
      <c r="CY233" s="334"/>
      <c r="CZ233" s="334"/>
      <c r="DA233" s="334"/>
      <c r="DB233" s="334"/>
      <c r="DC233" s="334"/>
      <c r="DD233" s="334"/>
      <c r="DE233" s="334"/>
      <c r="DF233" s="334"/>
      <c r="DG233" s="334"/>
      <c r="DH233" s="334"/>
      <c r="DI233" s="334"/>
      <c r="DJ233" s="334"/>
      <c r="DK233" s="334"/>
      <c r="DL233" s="334"/>
      <c r="DM233" s="334"/>
      <c r="DN233" s="334"/>
      <c r="DO233" s="334"/>
      <c r="DP233" s="334"/>
      <c r="DQ233" s="334"/>
      <c r="DR233" s="334"/>
      <c r="DS233" s="334"/>
      <c r="DT233" s="334"/>
      <c r="DU233" s="334"/>
      <c r="DV233" s="334"/>
      <c r="DW233" s="334"/>
      <c r="DX233" s="334"/>
      <c r="DY233" s="334"/>
      <c r="DZ233" s="334"/>
      <c r="EA233" s="334"/>
      <c r="EB233" s="334"/>
      <c r="EC233" s="334"/>
      <c r="ED233" s="334"/>
      <c r="EE233" s="334"/>
      <c r="EF233" s="334"/>
      <c r="EG233" s="334"/>
      <c r="EH233" s="334"/>
      <c r="EI233" s="334"/>
      <c r="EJ233" s="334"/>
      <c r="EK233" s="334"/>
      <c r="EL233" s="334"/>
      <c r="EM233" s="334"/>
      <c r="EN233" s="334"/>
      <c r="EO233" s="334"/>
      <c r="EP233" s="334"/>
      <c r="EQ233" s="334"/>
      <c r="ER233" s="334"/>
      <c r="ES233" s="334"/>
      <c r="ET233" s="334"/>
      <c r="EU233" s="334"/>
      <c r="EV233" s="334"/>
      <c r="EW233" s="334"/>
      <c r="EX233" s="334"/>
      <c r="EY233" s="334"/>
      <c r="EZ233" s="334"/>
      <c r="FA233" s="334"/>
      <c r="FB233" s="334"/>
      <c r="FC233" s="334"/>
      <c r="FD233" s="334"/>
      <c r="FE233" s="334"/>
      <c r="FF233" s="334"/>
      <c r="FG233" s="334"/>
      <c r="FH233" s="334"/>
      <c r="FI233" s="334"/>
      <c r="FJ233" s="334"/>
      <c r="FK233" s="334"/>
      <c r="FL233" s="334"/>
      <c r="FM233" s="334"/>
      <c r="FN233" s="334"/>
      <c r="FO233" s="334"/>
      <c r="FP233" s="334"/>
      <c r="FQ233" s="334"/>
      <c r="FR233" s="334"/>
      <c r="FS233" s="334"/>
      <c r="FT233" s="334"/>
      <c r="FU233" s="334"/>
      <c r="FV233" s="334"/>
      <c r="FW233" s="334"/>
      <c r="FX233" s="334"/>
      <c r="FY233" s="334"/>
      <c r="FZ233" s="334"/>
      <c r="GA233" s="334"/>
      <c r="GB233" s="334"/>
      <c r="GC233" s="334"/>
      <c r="GD233" s="334"/>
      <c r="GE233" s="334"/>
      <c r="GF233" s="334"/>
      <c r="GG233" s="334"/>
      <c r="GH233" s="334"/>
      <c r="GI233" s="334"/>
      <c r="GJ233" s="334"/>
      <c r="GK233" s="334"/>
      <c r="GL233" s="334"/>
      <c r="GM233" s="334"/>
      <c r="GN233" s="334"/>
      <c r="GO233" s="334"/>
      <c r="GP233" s="334"/>
      <c r="GQ233" s="334"/>
      <c r="GR233" s="334"/>
      <c r="GS233" s="334"/>
      <c r="GT233" s="334"/>
      <c r="GU233" s="334"/>
      <c r="GV233" s="334"/>
      <c r="GW233" s="334"/>
      <c r="GX233" s="334"/>
      <c r="GY233" s="334"/>
      <c r="GZ233" s="334"/>
      <c r="HA233" s="334"/>
      <c r="HB233" s="334"/>
      <c r="HC233" s="334"/>
      <c r="HD233" s="334"/>
      <c r="HE233" s="334"/>
      <c r="HF233" s="334"/>
      <c r="HG233" s="334"/>
      <c r="HH233" s="334"/>
      <c r="HI233" s="334"/>
      <c r="HJ233" s="334"/>
      <c r="HK233" s="334"/>
      <c r="HL233" s="334"/>
      <c r="HM233" s="334"/>
      <c r="HN233" s="334"/>
      <c r="HO233" s="334"/>
      <c r="HP233" s="334"/>
      <c r="HQ233" s="334"/>
      <c r="HR233" s="334"/>
      <c r="HS233" s="334"/>
      <c r="HT233" s="334"/>
      <c r="HU233" s="334"/>
      <c r="HV233" s="334"/>
      <c r="HW233" s="334"/>
      <c r="HX233" s="334"/>
      <c r="HY233" s="334"/>
      <c r="HZ233" s="334"/>
      <c r="IA233" s="334"/>
      <c r="IB233" s="334"/>
      <c r="IC233" s="334"/>
      <c r="ID233" s="334"/>
      <c r="IE233" s="334"/>
      <c r="IF233" s="334"/>
      <c r="IG233" s="334"/>
      <c r="IH233" s="334"/>
      <c r="II233" s="334"/>
      <c r="IJ233" s="334"/>
      <c r="IK233" s="334"/>
      <c r="IL233" s="334"/>
      <c r="IM233" s="334"/>
      <c r="IN233" s="334"/>
      <c r="IO233" s="334"/>
      <c r="IP233" s="334"/>
      <c r="IQ233" s="334"/>
      <c r="IR233" s="334"/>
      <c r="IS233" s="334"/>
      <c r="IT233" s="334"/>
      <c r="IU233" s="334"/>
      <c r="IV233" s="334"/>
      <c r="IW233" s="334"/>
      <c r="IX233" s="334"/>
      <c r="IY233" s="334"/>
      <c r="IZ233" s="334"/>
      <c r="JA233" s="334"/>
      <c r="JB233" s="334"/>
      <c r="JC233" s="334"/>
      <c r="JD233" s="334"/>
    </row>
    <row r="234" spans="2:264" x14ac:dyDescent="0.2">
      <c r="B234" s="334"/>
      <c r="C234" s="334"/>
      <c r="D234" s="334"/>
      <c r="E234" s="334"/>
      <c r="F234" s="334"/>
      <c r="G234" s="334"/>
      <c r="H234" s="334"/>
      <c r="I234" s="334"/>
      <c r="J234" s="334"/>
      <c r="K234" s="334"/>
      <c r="L234" s="334"/>
      <c r="M234" s="334"/>
      <c r="N234" s="334"/>
      <c r="O234" s="334"/>
      <c r="P234" s="334"/>
      <c r="Q234" s="334"/>
      <c r="R234" s="334"/>
      <c r="S234" s="334"/>
      <c r="T234" s="334"/>
      <c r="U234" s="334"/>
      <c r="V234" s="334"/>
      <c r="W234" s="334"/>
      <c r="X234" s="334"/>
      <c r="Y234" s="334"/>
      <c r="Z234" s="334"/>
      <c r="AA234" s="334"/>
      <c r="AB234" s="334"/>
      <c r="AC234" s="334"/>
      <c r="AD234" s="334"/>
      <c r="AE234" s="334"/>
      <c r="AF234" s="334"/>
      <c r="AG234" s="334"/>
      <c r="AH234" s="334"/>
      <c r="AI234" s="334"/>
      <c r="AJ234" s="334"/>
      <c r="AK234" s="334"/>
      <c r="AL234" s="334"/>
      <c r="AM234" s="334"/>
      <c r="AN234" s="334"/>
      <c r="AO234" s="334"/>
      <c r="AP234" s="334"/>
      <c r="AQ234" s="334"/>
      <c r="AR234" s="334"/>
      <c r="AS234" s="334"/>
      <c r="AT234" s="334"/>
      <c r="AU234" s="334"/>
      <c r="AV234" s="334"/>
      <c r="AW234" s="334"/>
      <c r="AX234" s="334"/>
      <c r="AY234" s="334"/>
      <c r="AZ234" s="334"/>
      <c r="BA234" s="334"/>
      <c r="BB234" s="334"/>
      <c r="BC234" s="334"/>
      <c r="BD234" s="334"/>
      <c r="BE234" s="334"/>
      <c r="BF234" s="334"/>
      <c r="BG234" s="334"/>
      <c r="BH234" s="334"/>
      <c r="BI234" s="334"/>
      <c r="BJ234" s="334"/>
      <c r="BK234" s="334"/>
      <c r="BL234" s="334"/>
      <c r="BM234" s="334"/>
      <c r="BN234" s="334"/>
      <c r="BO234" s="334"/>
      <c r="BP234" s="334"/>
      <c r="BQ234" s="334"/>
      <c r="BR234" s="334"/>
      <c r="BS234" s="334"/>
      <c r="BT234" s="334"/>
      <c r="BU234" s="334"/>
      <c r="BV234" s="334"/>
      <c r="BW234" s="334"/>
      <c r="BX234" s="334"/>
      <c r="BY234" s="334"/>
      <c r="BZ234" s="334"/>
      <c r="CA234" s="334"/>
      <c r="CB234" s="334"/>
      <c r="CC234" s="334"/>
      <c r="CD234" s="334"/>
      <c r="CE234" s="334"/>
      <c r="CF234" s="334"/>
      <c r="CG234" s="334"/>
      <c r="CH234" s="334"/>
      <c r="CI234" s="334"/>
      <c r="CJ234" s="334"/>
      <c r="CK234" s="334"/>
      <c r="CL234" s="334"/>
      <c r="CM234" s="334"/>
      <c r="CN234" s="334"/>
      <c r="CO234" s="334"/>
      <c r="CP234" s="334"/>
      <c r="CQ234" s="334"/>
      <c r="CR234" s="334"/>
      <c r="CS234" s="334"/>
      <c r="CT234" s="334"/>
      <c r="CU234" s="334"/>
      <c r="CV234" s="334"/>
      <c r="CW234" s="334"/>
      <c r="CX234" s="334"/>
      <c r="CY234" s="334"/>
      <c r="CZ234" s="334"/>
      <c r="DA234" s="334"/>
      <c r="DB234" s="334"/>
      <c r="DC234" s="334"/>
      <c r="DD234" s="334"/>
      <c r="DE234" s="334"/>
      <c r="DF234" s="334"/>
      <c r="DG234" s="334"/>
      <c r="DH234" s="334"/>
      <c r="DI234" s="334"/>
      <c r="DJ234" s="334"/>
      <c r="DK234" s="334"/>
      <c r="DL234" s="334"/>
      <c r="DM234" s="334"/>
      <c r="DN234" s="334"/>
      <c r="DO234" s="334"/>
      <c r="DP234" s="334"/>
      <c r="DQ234" s="334"/>
      <c r="DR234" s="334"/>
      <c r="DS234" s="334"/>
      <c r="DT234" s="334"/>
      <c r="DU234" s="334"/>
      <c r="DV234" s="334"/>
      <c r="DW234" s="334"/>
      <c r="DX234" s="334"/>
      <c r="DY234" s="334"/>
      <c r="DZ234" s="334"/>
      <c r="EA234" s="334"/>
      <c r="EB234" s="334"/>
      <c r="EC234" s="334"/>
      <c r="ED234" s="334"/>
      <c r="EE234" s="334"/>
      <c r="EF234" s="334"/>
      <c r="EG234" s="334"/>
      <c r="EH234" s="334"/>
      <c r="EI234" s="334"/>
      <c r="EJ234" s="334"/>
      <c r="EK234" s="334"/>
      <c r="EL234" s="334"/>
      <c r="EM234" s="334"/>
      <c r="EN234" s="334"/>
      <c r="EO234" s="334"/>
      <c r="EP234" s="334"/>
      <c r="EQ234" s="334"/>
      <c r="ER234" s="334"/>
      <c r="ES234" s="334"/>
      <c r="ET234" s="334"/>
      <c r="EU234" s="334"/>
      <c r="EV234" s="334"/>
      <c r="EW234" s="334"/>
      <c r="EX234" s="334"/>
      <c r="EY234" s="334"/>
      <c r="EZ234" s="334"/>
      <c r="FA234" s="334"/>
      <c r="FB234" s="334"/>
      <c r="FC234" s="334"/>
      <c r="FD234" s="334"/>
      <c r="FE234" s="334"/>
      <c r="FF234" s="334"/>
      <c r="FG234" s="334"/>
      <c r="FH234" s="334"/>
      <c r="FI234" s="334"/>
      <c r="FJ234" s="334"/>
      <c r="FK234" s="334"/>
      <c r="FL234" s="334"/>
      <c r="FM234" s="334"/>
      <c r="FN234" s="334"/>
      <c r="FO234" s="334"/>
      <c r="FP234" s="334"/>
      <c r="FQ234" s="334"/>
      <c r="FR234" s="334"/>
      <c r="FS234" s="334"/>
      <c r="FT234" s="334"/>
      <c r="FU234" s="334"/>
      <c r="FV234" s="334"/>
      <c r="FW234" s="334"/>
      <c r="FX234" s="334"/>
      <c r="FY234" s="334"/>
      <c r="FZ234" s="334"/>
      <c r="GA234" s="334"/>
      <c r="GB234" s="334"/>
      <c r="GC234" s="334"/>
      <c r="GD234" s="334"/>
      <c r="GE234" s="334"/>
      <c r="GF234" s="334"/>
      <c r="GG234" s="334"/>
      <c r="GH234" s="334"/>
      <c r="GI234" s="334"/>
      <c r="GJ234" s="334"/>
      <c r="GK234" s="334"/>
      <c r="GL234" s="334"/>
      <c r="GM234" s="334"/>
      <c r="GN234" s="334"/>
      <c r="GO234" s="334"/>
      <c r="GP234" s="334"/>
      <c r="GQ234" s="334"/>
      <c r="GR234" s="334"/>
      <c r="GS234" s="334"/>
      <c r="GT234" s="334"/>
      <c r="GU234" s="334"/>
      <c r="GV234" s="334"/>
      <c r="GW234" s="334"/>
      <c r="GX234" s="334"/>
      <c r="GY234" s="334"/>
      <c r="GZ234" s="334"/>
      <c r="HA234" s="334"/>
      <c r="HB234" s="334"/>
      <c r="HC234" s="334"/>
      <c r="HD234" s="334"/>
      <c r="HE234" s="334"/>
      <c r="HF234" s="334"/>
      <c r="HG234" s="334"/>
      <c r="HH234" s="334"/>
      <c r="HI234" s="334"/>
      <c r="HJ234" s="334"/>
      <c r="HK234" s="334"/>
      <c r="HL234" s="334"/>
      <c r="HM234" s="334"/>
      <c r="HN234" s="334"/>
      <c r="HO234" s="334"/>
      <c r="HP234" s="334"/>
      <c r="HQ234" s="334"/>
      <c r="HR234" s="334"/>
      <c r="HS234" s="334"/>
      <c r="HT234" s="334"/>
      <c r="HU234" s="334"/>
      <c r="HV234" s="334"/>
      <c r="HW234" s="334"/>
      <c r="HX234" s="334"/>
      <c r="HY234" s="334"/>
      <c r="HZ234" s="334"/>
      <c r="IA234" s="334"/>
      <c r="IB234" s="334"/>
      <c r="IC234" s="334"/>
      <c r="ID234" s="334"/>
      <c r="IE234" s="334"/>
      <c r="IF234" s="334"/>
      <c r="IG234" s="334"/>
      <c r="IH234" s="334"/>
      <c r="II234" s="334"/>
      <c r="IJ234" s="334"/>
      <c r="IK234" s="334"/>
      <c r="IL234" s="334"/>
      <c r="IM234" s="334"/>
      <c r="IN234" s="334"/>
      <c r="IO234" s="334"/>
      <c r="IP234" s="334"/>
      <c r="IQ234" s="334"/>
      <c r="IR234" s="334"/>
      <c r="IS234" s="334"/>
      <c r="IT234" s="334"/>
      <c r="IU234" s="334"/>
      <c r="IV234" s="334"/>
      <c r="IW234" s="334"/>
      <c r="IX234" s="334"/>
      <c r="IY234" s="334"/>
      <c r="IZ234" s="334"/>
      <c r="JA234" s="334"/>
      <c r="JB234" s="334"/>
      <c r="JC234" s="334"/>
      <c r="JD234" s="334"/>
    </row>
    <row r="235" spans="2:264" x14ac:dyDescent="0.2">
      <c r="B235" s="334"/>
      <c r="C235" s="334"/>
      <c r="D235" s="334"/>
      <c r="E235" s="334"/>
      <c r="F235" s="334"/>
      <c r="G235" s="334"/>
      <c r="H235" s="334"/>
      <c r="I235" s="334"/>
      <c r="J235" s="334"/>
      <c r="K235" s="334"/>
      <c r="L235" s="334"/>
      <c r="M235" s="334"/>
      <c r="N235" s="334"/>
      <c r="O235" s="334"/>
      <c r="P235" s="334"/>
      <c r="Q235" s="334"/>
      <c r="R235" s="334"/>
      <c r="S235" s="334"/>
      <c r="T235" s="334"/>
      <c r="U235" s="334"/>
      <c r="V235" s="334"/>
      <c r="W235" s="334"/>
      <c r="X235" s="334"/>
      <c r="Y235" s="334"/>
      <c r="Z235" s="334"/>
      <c r="AA235" s="334"/>
      <c r="AB235" s="334"/>
      <c r="AC235" s="334"/>
      <c r="AD235" s="334"/>
      <c r="AE235" s="334"/>
      <c r="AF235" s="334"/>
      <c r="AG235" s="334"/>
      <c r="AH235" s="334"/>
      <c r="AI235" s="334"/>
      <c r="AJ235" s="334"/>
      <c r="AK235" s="334"/>
      <c r="AL235" s="334"/>
      <c r="AM235" s="334"/>
      <c r="AN235" s="334"/>
      <c r="AO235" s="334"/>
      <c r="AP235" s="334"/>
      <c r="AQ235" s="334"/>
      <c r="AR235" s="334"/>
      <c r="AS235" s="334"/>
      <c r="AT235" s="334"/>
      <c r="AU235" s="334"/>
      <c r="AV235" s="334"/>
      <c r="AW235" s="334"/>
      <c r="AX235" s="334"/>
      <c r="AY235" s="334"/>
      <c r="AZ235" s="334"/>
      <c r="BA235" s="334"/>
      <c r="BB235" s="334"/>
      <c r="BC235" s="334"/>
      <c r="BD235" s="334"/>
      <c r="BE235" s="334"/>
      <c r="BF235" s="334"/>
      <c r="BG235" s="334"/>
      <c r="BH235" s="334"/>
      <c r="BI235" s="334"/>
      <c r="BJ235" s="334"/>
      <c r="BK235" s="334"/>
      <c r="BL235" s="334"/>
      <c r="BM235" s="334"/>
      <c r="BN235" s="334"/>
      <c r="BO235" s="334"/>
      <c r="BP235" s="334"/>
      <c r="BQ235" s="334"/>
      <c r="BR235" s="334"/>
      <c r="BS235" s="334"/>
      <c r="BT235" s="334"/>
      <c r="BU235" s="334"/>
      <c r="BV235" s="334"/>
      <c r="BW235" s="334"/>
      <c r="BX235" s="334"/>
      <c r="BY235" s="334"/>
      <c r="BZ235" s="334"/>
      <c r="CA235" s="334"/>
      <c r="CB235" s="334"/>
      <c r="CC235" s="334"/>
      <c r="CD235" s="334"/>
      <c r="CE235" s="334"/>
      <c r="CF235" s="334"/>
      <c r="CG235" s="334"/>
      <c r="CH235" s="334"/>
      <c r="CI235" s="334"/>
      <c r="CJ235" s="334"/>
      <c r="CK235" s="334"/>
      <c r="CL235" s="334"/>
      <c r="CM235" s="334"/>
      <c r="CN235" s="334"/>
      <c r="CO235" s="334"/>
      <c r="CP235" s="334"/>
      <c r="CQ235" s="334"/>
      <c r="CR235" s="334"/>
      <c r="CS235" s="334"/>
      <c r="CT235" s="334"/>
      <c r="CU235" s="334"/>
      <c r="CV235" s="334"/>
      <c r="CW235" s="334"/>
      <c r="CX235" s="334"/>
      <c r="CY235" s="334"/>
      <c r="CZ235" s="334"/>
      <c r="DA235" s="334"/>
      <c r="DB235" s="334"/>
      <c r="DC235" s="334"/>
      <c r="DD235" s="334"/>
      <c r="DE235" s="334"/>
      <c r="DF235" s="334"/>
      <c r="DG235" s="334"/>
      <c r="DH235" s="334"/>
      <c r="DI235" s="334"/>
      <c r="DJ235" s="334"/>
      <c r="DK235" s="334"/>
      <c r="DL235" s="334"/>
      <c r="DM235" s="334"/>
      <c r="DN235" s="334"/>
      <c r="DO235" s="334"/>
      <c r="DP235" s="334"/>
      <c r="DQ235" s="334"/>
      <c r="DR235" s="334"/>
      <c r="DS235" s="334"/>
      <c r="DT235" s="334"/>
      <c r="DU235" s="334"/>
      <c r="DV235" s="334"/>
      <c r="DW235" s="334"/>
      <c r="DX235" s="334"/>
      <c r="DY235" s="334"/>
      <c r="DZ235" s="334"/>
      <c r="EA235" s="334"/>
      <c r="EB235" s="334"/>
      <c r="EC235" s="334"/>
      <c r="ED235" s="334"/>
      <c r="EE235" s="334"/>
      <c r="EF235" s="334"/>
      <c r="EG235" s="334"/>
      <c r="EH235" s="334"/>
      <c r="EI235" s="334"/>
      <c r="EJ235" s="334"/>
      <c r="EK235" s="334"/>
      <c r="EL235" s="334"/>
      <c r="EM235" s="334"/>
      <c r="EN235" s="334"/>
      <c r="EO235" s="334"/>
      <c r="EP235" s="334"/>
      <c r="EQ235" s="334"/>
      <c r="ER235" s="334"/>
      <c r="ES235" s="334"/>
      <c r="ET235" s="334"/>
      <c r="EU235" s="334"/>
      <c r="EV235" s="334"/>
      <c r="EW235" s="334"/>
      <c r="EX235" s="334"/>
      <c r="EY235" s="334"/>
      <c r="EZ235" s="334"/>
      <c r="FA235" s="334"/>
      <c r="FB235" s="334"/>
      <c r="FC235" s="334"/>
      <c r="FD235" s="334"/>
      <c r="FE235" s="334"/>
      <c r="FF235" s="334"/>
      <c r="FG235" s="334"/>
      <c r="FH235" s="334"/>
      <c r="FI235" s="334"/>
      <c r="FJ235" s="334"/>
      <c r="FK235" s="334"/>
      <c r="FL235" s="334"/>
      <c r="FM235" s="334"/>
      <c r="FN235" s="334"/>
      <c r="FO235" s="334"/>
      <c r="FP235" s="334"/>
      <c r="FQ235" s="334"/>
      <c r="FR235" s="334"/>
      <c r="FS235" s="334"/>
      <c r="FT235" s="334"/>
      <c r="FU235" s="334"/>
      <c r="FV235" s="334"/>
      <c r="FW235" s="334"/>
      <c r="FX235" s="334"/>
      <c r="FY235" s="334"/>
      <c r="FZ235" s="334"/>
      <c r="GA235" s="334"/>
      <c r="GB235" s="334"/>
      <c r="GC235" s="334"/>
      <c r="GD235" s="334"/>
      <c r="GE235" s="334"/>
      <c r="GF235" s="334"/>
      <c r="GG235" s="334"/>
      <c r="GH235" s="334"/>
      <c r="GI235" s="334"/>
      <c r="GJ235" s="334"/>
      <c r="GK235" s="334"/>
      <c r="GL235" s="334"/>
      <c r="GM235" s="334"/>
      <c r="GN235" s="334"/>
      <c r="GO235" s="334"/>
      <c r="GP235" s="334"/>
      <c r="GQ235" s="334"/>
      <c r="GR235" s="334"/>
      <c r="GS235" s="334"/>
      <c r="GT235" s="334"/>
      <c r="GU235" s="334"/>
      <c r="GV235" s="334"/>
      <c r="GW235" s="334"/>
      <c r="GX235" s="334"/>
      <c r="GY235" s="334"/>
      <c r="GZ235" s="334"/>
      <c r="HA235" s="334"/>
      <c r="HB235" s="334"/>
      <c r="HC235" s="334"/>
      <c r="HD235" s="334"/>
      <c r="HE235" s="334"/>
      <c r="HF235" s="334"/>
      <c r="HG235" s="334"/>
      <c r="HH235" s="334"/>
      <c r="HI235" s="334"/>
      <c r="HJ235" s="334"/>
      <c r="HK235" s="334"/>
      <c r="HL235" s="334"/>
      <c r="HM235" s="334"/>
      <c r="HN235" s="334"/>
      <c r="HO235" s="334"/>
      <c r="HP235" s="334"/>
      <c r="HQ235" s="334"/>
      <c r="HR235" s="334"/>
      <c r="HS235" s="334"/>
      <c r="HT235" s="334"/>
      <c r="HU235" s="334"/>
      <c r="HV235" s="334"/>
      <c r="HW235" s="334"/>
      <c r="HX235" s="334"/>
      <c r="HY235" s="334"/>
      <c r="HZ235" s="334"/>
      <c r="IA235" s="334"/>
      <c r="IB235" s="334"/>
      <c r="IC235" s="334"/>
      <c r="ID235" s="334"/>
      <c r="IE235" s="334"/>
      <c r="IF235" s="334"/>
      <c r="IG235" s="334"/>
      <c r="IH235" s="334"/>
      <c r="II235" s="334"/>
      <c r="IJ235" s="334"/>
      <c r="IK235" s="334"/>
      <c r="IL235" s="334"/>
      <c r="IM235" s="334"/>
      <c r="IN235" s="334"/>
      <c r="IO235" s="334"/>
      <c r="IP235" s="334"/>
      <c r="IQ235" s="334"/>
      <c r="IR235" s="334"/>
      <c r="IS235" s="334"/>
      <c r="IT235" s="334"/>
      <c r="IU235" s="334"/>
      <c r="IV235" s="334"/>
      <c r="IW235" s="334"/>
      <c r="IX235" s="334"/>
      <c r="IY235" s="334"/>
      <c r="IZ235" s="334"/>
      <c r="JA235" s="334"/>
      <c r="JB235" s="334"/>
      <c r="JC235" s="334"/>
      <c r="JD235" s="334"/>
    </row>
    <row r="236" spans="2:264" x14ac:dyDescent="0.2">
      <c r="B236" s="334"/>
      <c r="C236" s="334"/>
      <c r="D236" s="334"/>
      <c r="E236" s="334"/>
      <c r="F236" s="334"/>
      <c r="G236" s="334"/>
      <c r="H236" s="334"/>
      <c r="I236" s="334"/>
      <c r="J236" s="334"/>
      <c r="K236" s="334"/>
      <c r="L236" s="334"/>
      <c r="M236" s="334"/>
      <c r="N236" s="334"/>
      <c r="O236" s="334"/>
      <c r="P236" s="334"/>
      <c r="Q236" s="334"/>
      <c r="R236" s="334"/>
      <c r="S236" s="334"/>
      <c r="T236" s="334"/>
      <c r="U236" s="334"/>
      <c r="V236" s="334"/>
      <c r="W236" s="334"/>
      <c r="X236" s="334"/>
      <c r="Y236" s="334"/>
      <c r="Z236" s="334"/>
      <c r="AA236" s="334"/>
      <c r="AB236" s="334"/>
      <c r="AC236" s="334"/>
      <c r="AD236" s="334"/>
      <c r="AE236" s="334"/>
      <c r="AF236" s="334"/>
      <c r="AG236" s="334"/>
      <c r="AH236" s="334"/>
      <c r="AI236" s="334"/>
      <c r="AJ236" s="334"/>
      <c r="AK236" s="334"/>
      <c r="AL236" s="334"/>
      <c r="AM236" s="334"/>
      <c r="AN236" s="334"/>
      <c r="AO236" s="334"/>
      <c r="AP236" s="334"/>
      <c r="AQ236" s="334"/>
      <c r="AR236" s="334"/>
      <c r="AS236" s="334"/>
      <c r="AT236" s="334"/>
      <c r="AU236" s="334"/>
      <c r="AV236" s="334"/>
      <c r="AW236" s="334"/>
      <c r="AX236" s="334"/>
      <c r="AY236" s="334"/>
      <c r="AZ236" s="334"/>
      <c r="BA236" s="334"/>
      <c r="BB236" s="334"/>
      <c r="BC236" s="334"/>
      <c r="BD236" s="334"/>
      <c r="BE236" s="334"/>
      <c r="BF236" s="334"/>
      <c r="BG236" s="334"/>
      <c r="BH236" s="334"/>
      <c r="BI236" s="334"/>
      <c r="BJ236" s="334"/>
      <c r="BK236" s="334"/>
      <c r="BL236" s="334"/>
      <c r="BM236" s="334"/>
      <c r="BN236" s="334"/>
      <c r="BO236" s="334"/>
      <c r="BP236" s="334"/>
      <c r="BQ236" s="334"/>
      <c r="BR236" s="334"/>
      <c r="BS236" s="334"/>
      <c r="BT236" s="334"/>
      <c r="BU236" s="334"/>
      <c r="BV236" s="334"/>
      <c r="BW236" s="334"/>
      <c r="BX236" s="334"/>
      <c r="BY236" s="334"/>
      <c r="BZ236" s="334"/>
      <c r="CA236" s="334"/>
      <c r="CB236" s="334"/>
      <c r="CC236" s="334"/>
      <c r="CD236" s="334"/>
      <c r="CE236" s="334"/>
      <c r="CF236" s="334"/>
      <c r="CG236" s="334"/>
      <c r="CH236" s="334"/>
      <c r="CI236" s="334"/>
      <c r="CJ236" s="334"/>
      <c r="CK236" s="334"/>
      <c r="CL236" s="334"/>
      <c r="CM236" s="334"/>
      <c r="CN236" s="334"/>
      <c r="CO236" s="334"/>
      <c r="CP236" s="334"/>
      <c r="CQ236" s="334"/>
      <c r="CR236" s="334"/>
      <c r="CS236" s="334"/>
      <c r="CT236" s="334"/>
      <c r="CU236" s="334"/>
      <c r="CV236" s="334"/>
      <c r="CW236" s="334"/>
      <c r="CX236" s="334"/>
      <c r="CY236" s="334"/>
      <c r="CZ236" s="334"/>
      <c r="DA236" s="334"/>
      <c r="DB236" s="334"/>
      <c r="DC236" s="334"/>
      <c r="DD236" s="334"/>
      <c r="DE236" s="334"/>
      <c r="DF236" s="334"/>
      <c r="DG236" s="334"/>
      <c r="DH236" s="334"/>
      <c r="DI236" s="334"/>
      <c r="DJ236" s="334"/>
      <c r="DK236" s="334"/>
      <c r="DL236" s="334"/>
      <c r="DM236" s="334"/>
      <c r="DN236" s="334"/>
      <c r="DO236" s="334"/>
      <c r="DP236" s="334"/>
      <c r="DQ236" s="334"/>
      <c r="DR236" s="334"/>
      <c r="DS236" s="334"/>
      <c r="DT236" s="334"/>
      <c r="DU236" s="334"/>
      <c r="DV236" s="334"/>
      <c r="DW236" s="334"/>
      <c r="DX236" s="334"/>
      <c r="DY236" s="334"/>
      <c r="DZ236" s="334"/>
      <c r="EA236" s="334"/>
      <c r="EB236" s="334"/>
      <c r="EC236" s="334"/>
      <c r="ED236" s="334"/>
      <c r="EE236" s="334"/>
      <c r="EF236" s="334"/>
      <c r="EG236" s="334"/>
      <c r="EH236" s="334"/>
      <c r="EI236" s="334"/>
      <c r="EJ236" s="334"/>
      <c r="EK236" s="334"/>
      <c r="EL236" s="334"/>
      <c r="EM236" s="334"/>
      <c r="EN236" s="334"/>
      <c r="EO236" s="334"/>
      <c r="EP236" s="334"/>
      <c r="EQ236" s="334"/>
      <c r="ER236" s="334"/>
      <c r="ES236" s="334"/>
      <c r="ET236" s="334"/>
      <c r="EU236" s="334"/>
      <c r="EV236" s="334"/>
      <c r="EW236" s="334"/>
      <c r="EX236" s="334"/>
      <c r="EY236" s="334"/>
      <c r="EZ236" s="334"/>
      <c r="FA236" s="334"/>
      <c r="FB236" s="334"/>
      <c r="FC236" s="334"/>
      <c r="FD236" s="334"/>
      <c r="FE236" s="334"/>
      <c r="FF236" s="334"/>
      <c r="FG236" s="334"/>
      <c r="FH236" s="334"/>
      <c r="FI236" s="334"/>
      <c r="FJ236" s="334"/>
      <c r="FK236" s="334"/>
      <c r="FL236" s="334"/>
      <c r="FM236" s="334"/>
      <c r="FN236" s="334"/>
      <c r="FO236" s="334"/>
      <c r="FP236" s="334"/>
      <c r="FQ236" s="334"/>
      <c r="FR236" s="334"/>
      <c r="FS236" s="334"/>
      <c r="FT236" s="334"/>
      <c r="FU236" s="334"/>
      <c r="FV236" s="334"/>
      <c r="FW236" s="334"/>
      <c r="FX236" s="334"/>
      <c r="FY236" s="334"/>
      <c r="FZ236" s="334"/>
      <c r="GA236" s="334"/>
      <c r="GB236" s="334"/>
      <c r="GC236" s="334"/>
      <c r="GD236" s="334"/>
      <c r="GE236" s="334"/>
      <c r="GF236" s="334"/>
      <c r="GG236" s="334"/>
      <c r="GH236" s="334"/>
      <c r="GI236" s="334"/>
      <c r="GJ236" s="334"/>
      <c r="GK236" s="334"/>
      <c r="GL236" s="334"/>
      <c r="GM236" s="334"/>
      <c r="GN236" s="334"/>
      <c r="GO236" s="334"/>
      <c r="GP236" s="334"/>
      <c r="GQ236" s="334"/>
      <c r="GR236" s="334"/>
      <c r="GS236" s="334"/>
      <c r="GT236" s="334"/>
      <c r="GU236" s="334"/>
      <c r="GV236" s="334"/>
      <c r="GW236" s="334"/>
      <c r="GX236" s="334"/>
      <c r="GY236" s="334"/>
      <c r="GZ236" s="334"/>
      <c r="HA236" s="334"/>
      <c r="HB236" s="334"/>
      <c r="HC236" s="334"/>
      <c r="HD236" s="334"/>
      <c r="HE236" s="334"/>
      <c r="HF236" s="334"/>
      <c r="HG236" s="334"/>
      <c r="HH236" s="334"/>
      <c r="HI236" s="334"/>
      <c r="HJ236" s="334"/>
      <c r="HK236" s="334"/>
      <c r="HL236" s="334"/>
      <c r="HM236" s="334"/>
      <c r="HN236" s="334"/>
      <c r="HO236" s="334"/>
      <c r="HP236" s="334"/>
      <c r="HQ236" s="334"/>
      <c r="HR236" s="334"/>
      <c r="HS236" s="334"/>
      <c r="HT236" s="334"/>
      <c r="HU236" s="334"/>
      <c r="HV236" s="334"/>
      <c r="HW236" s="334"/>
      <c r="HX236" s="334"/>
      <c r="HY236" s="334"/>
      <c r="HZ236" s="334"/>
      <c r="IA236" s="334"/>
      <c r="IB236" s="334"/>
      <c r="IC236" s="334"/>
      <c r="ID236" s="334"/>
      <c r="IE236" s="334"/>
      <c r="IF236" s="334"/>
      <c r="IG236" s="334"/>
      <c r="IH236" s="334"/>
      <c r="II236" s="334"/>
      <c r="IJ236" s="334"/>
      <c r="IK236" s="334"/>
      <c r="IL236" s="334"/>
      <c r="IM236" s="334"/>
      <c r="IN236" s="334"/>
      <c r="IO236" s="334"/>
      <c r="IP236" s="334"/>
      <c r="IQ236" s="334"/>
      <c r="IR236" s="334"/>
      <c r="IS236" s="334"/>
      <c r="IT236" s="334"/>
      <c r="IU236" s="334"/>
      <c r="IV236" s="334"/>
      <c r="IW236" s="334"/>
      <c r="IX236" s="334"/>
      <c r="IY236" s="334"/>
      <c r="IZ236" s="334"/>
      <c r="JA236" s="334"/>
      <c r="JB236" s="334"/>
      <c r="JC236" s="334"/>
      <c r="JD236" s="334"/>
    </row>
    <row r="237" spans="2:264" x14ac:dyDescent="0.2">
      <c r="B237" s="334"/>
      <c r="C237" s="334"/>
      <c r="D237" s="334"/>
      <c r="E237" s="334"/>
      <c r="F237" s="334"/>
      <c r="G237" s="334"/>
      <c r="H237" s="334"/>
      <c r="I237" s="334"/>
      <c r="J237" s="334"/>
      <c r="K237" s="334"/>
      <c r="L237" s="334"/>
      <c r="M237" s="334"/>
      <c r="N237" s="334"/>
      <c r="O237" s="334"/>
      <c r="P237" s="334"/>
      <c r="Q237" s="334"/>
      <c r="R237" s="334"/>
      <c r="S237" s="334"/>
      <c r="T237" s="334"/>
      <c r="U237" s="334"/>
      <c r="V237" s="334"/>
      <c r="W237" s="334"/>
      <c r="X237" s="334"/>
      <c r="Y237" s="334"/>
      <c r="Z237" s="334"/>
      <c r="AA237" s="334"/>
      <c r="AB237" s="334"/>
      <c r="AC237" s="334"/>
      <c r="AD237" s="334"/>
      <c r="AE237" s="334"/>
      <c r="AF237" s="334"/>
      <c r="AG237" s="334"/>
      <c r="AH237" s="334"/>
      <c r="AI237" s="334"/>
      <c r="AJ237" s="334"/>
      <c r="AK237" s="334"/>
      <c r="AL237" s="334"/>
      <c r="AM237" s="334"/>
      <c r="AN237" s="334"/>
      <c r="AO237" s="334"/>
      <c r="AP237" s="334"/>
      <c r="AQ237" s="334"/>
      <c r="AR237" s="334"/>
      <c r="AS237" s="334"/>
      <c r="AT237" s="334"/>
      <c r="AU237" s="334"/>
      <c r="AV237" s="334"/>
      <c r="AW237" s="334"/>
      <c r="AX237" s="334"/>
      <c r="AY237" s="334"/>
      <c r="AZ237" s="334"/>
      <c r="BA237" s="334"/>
      <c r="BB237" s="334"/>
      <c r="BC237" s="334"/>
      <c r="BD237" s="334"/>
      <c r="BE237" s="334"/>
      <c r="BF237" s="334"/>
      <c r="BG237" s="334"/>
      <c r="BH237" s="334"/>
      <c r="BI237" s="334"/>
      <c r="BJ237" s="334"/>
      <c r="BK237" s="334"/>
      <c r="BL237" s="334"/>
      <c r="BM237" s="334"/>
      <c r="BN237" s="334"/>
      <c r="BO237" s="334"/>
      <c r="BP237" s="334"/>
      <c r="BQ237" s="334"/>
      <c r="BR237" s="334"/>
      <c r="BS237" s="334"/>
      <c r="BT237" s="334"/>
      <c r="BU237" s="334"/>
      <c r="BV237" s="334"/>
      <c r="BW237" s="334"/>
      <c r="BX237" s="334"/>
      <c r="BY237" s="334"/>
      <c r="BZ237" s="334"/>
      <c r="CA237" s="334"/>
      <c r="CB237" s="334"/>
      <c r="CC237" s="334"/>
      <c r="CD237" s="334"/>
      <c r="CE237" s="334"/>
      <c r="CF237" s="334"/>
      <c r="CG237" s="334"/>
      <c r="CH237" s="334"/>
      <c r="CI237" s="334"/>
      <c r="CJ237" s="334"/>
      <c r="CK237" s="334"/>
      <c r="CL237" s="334"/>
      <c r="CM237" s="334"/>
      <c r="CN237" s="334"/>
      <c r="CO237" s="334"/>
      <c r="CP237" s="334"/>
      <c r="CQ237" s="334"/>
      <c r="CR237" s="334"/>
      <c r="CS237" s="334"/>
      <c r="CT237" s="334"/>
      <c r="CU237" s="334"/>
      <c r="CV237" s="334"/>
      <c r="CW237" s="334"/>
      <c r="CX237" s="334"/>
      <c r="CY237" s="334"/>
      <c r="CZ237" s="334"/>
      <c r="DA237" s="334"/>
      <c r="DB237" s="334"/>
      <c r="DC237" s="334"/>
      <c r="DD237" s="334"/>
      <c r="DE237" s="334"/>
      <c r="DF237" s="334"/>
      <c r="DG237" s="334"/>
      <c r="DH237" s="334"/>
      <c r="DI237" s="334"/>
      <c r="DJ237" s="334"/>
      <c r="DK237" s="334"/>
      <c r="DL237" s="334"/>
      <c r="DM237" s="334"/>
      <c r="DN237" s="334"/>
      <c r="DO237" s="334"/>
      <c r="DP237" s="334"/>
      <c r="DQ237" s="334"/>
      <c r="DR237" s="334"/>
      <c r="DS237" s="334"/>
      <c r="DT237" s="334"/>
      <c r="DU237" s="334"/>
      <c r="DV237" s="334"/>
      <c r="DW237" s="334"/>
      <c r="DX237" s="334"/>
      <c r="DY237" s="334"/>
      <c r="DZ237" s="334"/>
      <c r="EA237" s="334"/>
      <c r="EB237" s="334"/>
      <c r="EC237" s="334"/>
      <c r="ED237" s="334"/>
      <c r="EE237" s="334"/>
      <c r="EF237" s="334"/>
      <c r="EG237" s="334"/>
      <c r="EH237" s="334"/>
      <c r="EI237" s="334"/>
      <c r="EJ237" s="334"/>
      <c r="EK237" s="334"/>
      <c r="EL237" s="334"/>
      <c r="EM237" s="334"/>
      <c r="EN237" s="334"/>
      <c r="EO237" s="334"/>
      <c r="EP237" s="334"/>
      <c r="EQ237" s="334"/>
      <c r="ER237" s="334"/>
      <c r="ES237" s="334"/>
      <c r="ET237" s="334"/>
      <c r="EU237" s="334"/>
      <c r="EV237" s="334"/>
      <c r="EW237" s="334"/>
      <c r="EX237" s="334"/>
      <c r="EY237" s="334"/>
      <c r="EZ237" s="334"/>
      <c r="FA237" s="334"/>
      <c r="FB237" s="334"/>
      <c r="FC237" s="334"/>
      <c r="FD237" s="334"/>
      <c r="FE237" s="334"/>
      <c r="FF237" s="334"/>
      <c r="FG237" s="334"/>
      <c r="FH237" s="334"/>
      <c r="FI237" s="334"/>
      <c r="FJ237" s="334"/>
      <c r="FK237" s="334"/>
      <c r="FL237" s="334"/>
      <c r="FM237" s="334"/>
      <c r="FN237" s="334"/>
      <c r="FO237" s="334"/>
      <c r="FP237" s="334"/>
      <c r="FQ237" s="334"/>
      <c r="FR237" s="334"/>
      <c r="FS237" s="334"/>
      <c r="FT237" s="334"/>
      <c r="FU237" s="334"/>
      <c r="FV237" s="334"/>
      <c r="FW237" s="334"/>
      <c r="FX237" s="334"/>
      <c r="FY237" s="334"/>
      <c r="FZ237" s="334"/>
      <c r="GA237" s="334"/>
      <c r="GB237" s="334"/>
      <c r="GC237" s="334"/>
      <c r="GD237" s="334"/>
      <c r="GE237" s="334"/>
      <c r="GF237" s="334"/>
      <c r="GG237" s="334"/>
      <c r="GH237" s="334"/>
      <c r="GI237" s="334"/>
      <c r="GJ237" s="334"/>
      <c r="GK237" s="334"/>
      <c r="GL237" s="334"/>
      <c r="GM237" s="334"/>
      <c r="GN237" s="334"/>
      <c r="GO237" s="334"/>
      <c r="GP237" s="334"/>
      <c r="GQ237" s="334"/>
      <c r="GR237" s="334"/>
      <c r="GS237" s="334"/>
      <c r="GT237" s="334"/>
      <c r="GU237" s="334"/>
      <c r="GV237" s="334"/>
      <c r="GW237" s="334"/>
      <c r="GX237" s="334"/>
      <c r="GY237" s="334"/>
      <c r="GZ237" s="334"/>
      <c r="HA237" s="334"/>
      <c r="HB237" s="334"/>
      <c r="HC237" s="334"/>
      <c r="HD237" s="334"/>
      <c r="HE237" s="334"/>
      <c r="HF237" s="334"/>
      <c r="HG237" s="334"/>
      <c r="HH237" s="334"/>
      <c r="HI237" s="334"/>
      <c r="HJ237" s="334"/>
      <c r="HK237" s="334"/>
      <c r="HL237" s="334"/>
      <c r="HM237" s="334"/>
      <c r="HN237" s="334"/>
      <c r="HO237" s="334"/>
      <c r="HP237" s="334"/>
      <c r="HQ237" s="334"/>
      <c r="HR237" s="334"/>
      <c r="HS237" s="334"/>
      <c r="HT237" s="334"/>
      <c r="HU237" s="334"/>
      <c r="HV237" s="334"/>
      <c r="HW237" s="334"/>
      <c r="HX237" s="334"/>
      <c r="HY237" s="334"/>
      <c r="HZ237" s="334"/>
      <c r="IA237" s="334"/>
      <c r="IB237" s="334"/>
      <c r="IC237" s="334"/>
      <c r="ID237" s="334"/>
      <c r="IE237" s="334"/>
      <c r="IF237" s="334"/>
      <c r="IG237" s="334"/>
      <c r="IH237" s="334"/>
      <c r="II237" s="334"/>
      <c r="IJ237" s="334"/>
      <c r="IK237" s="334"/>
      <c r="IL237" s="334"/>
      <c r="IM237" s="334"/>
      <c r="IN237" s="334"/>
      <c r="IO237" s="334"/>
      <c r="IP237" s="334"/>
      <c r="IQ237" s="334"/>
      <c r="IR237" s="334"/>
      <c r="IS237" s="334"/>
      <c r="IT237" s="334"/>
      <c r="IU237" s="334"/>
      <c r="IV237" s="334"/>
      <c r="IW237" s="334"/>
      <c r="IX237" s="334"/>
      <c r="IY237" s="334"/>
      <c r="IZ237" s="334"/>
      <c r="JA237" s="334"/>
      <c r="JB237" s="334"/>
      <c r="JC237" s="334"/>
      <c r="JD237" s="334"/>
    </row>
    <row r="238" spans="2:264" x14ac:dyDescent="0.2">
      <c r="B238" s="334"/>
      <c r="C238" s="334"/>
      <c r="D238" s="334"/>
      <c r="E238" s="334"/>
      <c r="F238" s="334"/>
      <c r="G238" s="334"/>
      <c r="H238" s="334"/>
      <c r="I238" s="334"/>
      <c r="J238" s="334"/>
      <c r="K238" s="334"/>
      <c r="L238" s="334"/>
      <c r="M238" s="334"/>
      <c r="N238" s="334"/>
      <c r="O238" s="334"/>
      <c r="P238" s="334"/>
      <c r="Q238" s="334"/>
      <c r="R238" s="334"/>
      <c r="S238" s="334"/>
      <c r="T238" s="334"/>
      <c r="U238" s="334"/>
      <c r="V238" s="334"/>
      <c r="W238" s="334"/>
      <c r="X238" s="334"/>
      <c r="Y238" s="334"/>
      <c r="Z238" s="334"/>
      <c r="AA238" s="334"/>
      <c r="AB238" s="334"/>
      <c r="AC238" s="334"/>
      <c r="AD238" s="334"/>
      <c r="AE238" s="334"/>
      <c r="AF238" s="334"/>
      <c r="AG238" s="334"/>
      <c r="AH238" s="334"/>
      <c r="AI238" s="334"/>
      <c r="AJ238" s="334"/>
      <c r="AK238" s="334"/>
      <c r="AL238" s="334"/>
      <c r="AM238" s="334"/>
      <c r="AN238" s="334"/>
      <c r="AO238" s="334"/>
      <c r="AP238" s="334"/>
      <c r="AQ238" s="334"/>
      <c r="AR238" s="334"/>
      <c r="AS238" s="334"/>
      <c r="AT238" s="334"/>
      <c r="AU238" s="334"/>
      <c r="AV238" s="334"/>
      <c r="AW238" s="334"/>
      <c r="AX238" s="334"/>
      <c r="AY238" s="334"/>
      <c r="AZ238" s="334"/>
      <c r="BA238" s="334"/>
      <c r="BB238" s="334"/>
      <c r="BC238" s="334"/>
      <c r="BD238" s="334"/>
      <c r="BE238" s="334"/>
      <c r="BF238" s="334"/>
      <c r="BG238" s="334"/>
      <c r="BH238" s="334"/>
      <c r="BI238" s="334"/>
      <c r="BJ238" s="334"/>
      <c r="BK238" s="334"/>
      <c r="BL238" s="334"/>
      <c r="BM238" s="334"/>
      <c r="BN238" s="334"/>
      <c r="BO238" s="334"/>
      <c r="BP238" s="334"/>
      <c r="BQ238" s="334"/>
      <c r="BR238" s="334"/>
      <c r="BS238" s="334"/>
      <c r="BT238" s="334"/>
      <c r="BU238" s="334"/>
      <c r="BV238" s="334"/>
      <c r="BW238" s="334"/>
      <c r="BX238" s="334"/>
      <c r="BY238" s="334"/>
      <c r="BZ238" s="334"/>
      <c r="CA238" s="334"/>
      <c r="CB238" s="334"/>
      <c r="CC238" s="334"/>
      <c r="CD238" s="334"/>
      <c r="CE238" s="334"/>
      <c r="CF238" s="334"/>
      <c r="CG238" s="334"/>
      <c r="CH238" s="334"/>
      <c r="CI238" s="334"/>
      <c r="CJ238" s="334"/>
      <c r="CK238" s="334"/>
      <c r="CL238" s="334"/>
      <c r="CM238" s="334"/>
      <c r="CN238" s="334"/>
      <c r="CO238" s="334"/>
      <c r="CP238" s="334"/>
      <c r="CQ238" s="334"/>
      <c r="CR238" s="334"/>
      <c r="CS238" s="334"/>
      <c r="CT238" s="334"/>
      <c r="CU238" s="334"/>
      <c r="CV238" s="334"/>
      <c r="CW238" s="334"/>
      <c r="CX238" s="334"/>
      <c r="CY238" s="334"/>
      <c r="CZ238" s="334"/>
      <c r="DA238" s="334"/>
      <c r="DB238" s="334"/>
      <c r="DC238" s="334"/>
      <c r="DD238" s="334"/>
      <c r="DE238" s="334"/>
      <c r="DF238" s="334"/>
      <c r="DG238" s="334"/>
      <c r="DH238" s="334"/>
      <c r="DI238" s="334"/>
      <c r="DJ238" s="334"/>
      <c r="DK238" s="334"/>
      <c r="DL238" s="334"/>
      <c r="DM238" s="334"/>
      <c r="DN238" s="334"/>
      <c r="DO238" s="334"/>
      <c r="DP238" s="334"/>
      <c r="DQ238" s="334"/>
      <c r="DR238" s="334"/>
      <c r="DS238" s="334"/>
      <c r="DT238" s="334"/>
      <c r="DU238" s="334"/>
      <c r="DV238" s="334"/>
      <c r="DW238" s="334"/>
      <c r="DX238" s="334"/>
      <c r="DY238" s="334"/>
      <c r="DZ238" s="334"/>
      <c r="EA238" s="334"/>
      <c r="EB238" s="334"/>
      <c r="EC238" s="334"/>
      <c r="ED238" s="334"/>
      <c r="EE238" s="334"/>
      <c r="EF238" s="334"/>
      <c r="EG238" s="334"/>
      <c r="EH238" s="334"/>
      <c r="EI238" s="334"/>
      <c r="EJ238" s="334"/>
      <c r="EK238" s="334"/>
      <c r="EL238" s="334"/>
      <c r="EM238" s="334"/>
      <c r="EN238" s="334"/>
      <c r="EO238" s="334"/>
      <c r="EP238" s="334"/>
      <c r="EQ238" s="334"/>
      <c r="ER238" s="334"/>
      <c r="ES238" s="334"/>
      <c r="ET238" s="334"/>
      <c r="EU238" s="334"/>
      <c r="EV238" s="334"/>
      <c r="EW238" s="334"/>
      <c r="EX238" s="334"/>
      <c r="EY238" s="334"/>
      <c r="EZ238" s="334"/>
      <c r="FA238" s="334"/>
      <c r="FB238" s="334"/>
      <c r="FC238" s="334"/>
      <c r="FD238" s="334"/>
      <c r="FE238" s="334"/>
      <c r="FF238" s="334"/>
      <c r="FG238" s="334"/>
      <c r="FH238" s="334"/>
      <c r="FI238" s="334"/>
      <c r="FJ238" s="334"/>
      <c r="FK238" s="334"/>
      <c r="FL238" s="334"/>
      <c r="FM238" s="334"/>
      <c r="FN238" s="334"/>
      <c r="FO238" s="334"/>
      <c r="FP238" s="334"/>
      <c r="FQ238" s="334"/>
      <c r="FR238" s="334"/>
      <c r="FS238" s="334"/>
      <c r="FT238" s="334"/>
      <c r="FU238" s="334"/>
      <c r="FV238" s="334"/>
      <c r="FW238" s="334"/>
      <c r="FX238" s="334"/>
      <c r="FY238" s="334"/>
      <c r="FZ238" s="334"/>
      <c r="GA238" s="334"/>
      <c r="GB238" s="334"/>
      <c r="GC238" s="334"/>
      <c r="GD238" s="334"/>
      <c r="GE238" s="334"/>
      <c r="GF238" s="334"/>
      <c r="GG238" s="334"/>
      <c r="GH238" s="334"/>
      <c r="GI238" s="334"/>
      <c r="GJ238" s="334"/>
      <c r="GK238" s="334"/>
      <c r="GL238" s="334"/>
      <c r="GM238" s="334"/>
      <c r="GN238" s="334"/>
      <c r="GO238" s="334"/>
      <c r="GP238" s="334"/>
      <c r="GQ238" s="334"/>
      <c r="GR238" s="334"/>
      <c r="GS238" s="334"/>
      <c r="GT238" s="334"/>
      <c r="GU238" s="334"/>
      <c r="GV238" s="334"/>
      <c r="GW238" s="334"/>
      <c r="GX238" s="334"/>
      <c r="GY238" s="334"/>
      <c r="GZ238" s="334"/>
      <c r="HA238" s="334"/>
      <c r="HB238" s="334"/>
      <c r="HC238" s="334"/>
      <c r="HD238" s="334"/>
      <c r="HE238" s="334"/>
      <c r="HF238" s="334"/>
      <c r="HG238" s="334"/>
      <c r="HH238" s="334"/>
      <c r="HI238" s="334"/>
      <c r="HJ238" s="334"/>
      <c r="HK238" s="334"/>
      <c r="HL238" s="334"/>
      <c r="HM238" s="334"/>
      <c r="HN238" s="334"/>
      <c r="HO238" s="334"/>
      <c r="HP238" s="334"/>
      <c r="HQ238" s="334"/>
      <c r="HR238" s="334"/>
      <c r="HS238" s="334"/>
      <c r="HT238" s="334"/>
      <c r="HU238" s="334"/>
      <c r="HV238" s="334"/>
      <c r="HW238" s="334"/>
      <c r="HX238" s="334"/>
      <c r="HY238" s="334"/>
      <c r="HZ238" s="334"/>
      <c r="IA238" s="334"/>
      <c r="IB238" s="334"/>
      <c r="IC238" s="334"/>
      <c r="ID238" s="334"/>
      <c r="IE238" s="334"/>
      <c r="IF238" s="334"/>
      <c r="IG238" s="334"/>
      <c r="IH238" s="334"/>
      <c r="II238" s="334"/>
      <c r="IJ238" s="334"/>
      <c r="IK238" s="334"/>
      <c r="IL238" s="334"/>
      <c r="IM238" s="334"/>
      <c r="IN238" s="334"/>
      <c r="IO238" s="334"/>
      <c r="IP238" s="334"/>
      <c r="IQ238" s="334"/>
      <c r="IR238" s="334"/>
      <c r="IS238" s="334"/>
      <c r="IT238" s="334"/>
      <c r="IU238" s="334"/>
      <c r="IV238" s="334"/>
      <c r="IW238" s="334"/>
      <c r="IX238" s="334"/>
      <c r="IY238" s="334"/>
      <c r="IZ238" s="334"/>
      <c r="JA238" s="334"/>
      <c r="JB238" s="334"/>
      <c r="JC238" s="334"/>
      <c r="JD238" s="334"/>
    </row>
    <row r="239" spans="2:264" x14ac:dyDescent="0.2">
      <c r="B239" s="334"/>
      <c r="C239" s="334"/>
      <c r="D239" s="334"/>
      <c r="E239" s="334"/>
      <c r="F239" s="334"/>
      <c r="G239" s="334"/>
      <c r="H239" s="334"/>
      <c r="I239" s="334"/>
      <c r="J239" s="334"/>
      <c r="K239" s="334"/>
      <c r="L239" s="334"/>
      <c r="M239" s="334"/>
      <c r="N239" s="334"/>
      <c r="O239" s="334"/>
      <c r="P239" s="334"/>
      <c r="Q239" s="334"/>
      <c r="R239" s="334"/>
      <c r="S239" s="334"/>
      <c r="T239" s="334"/>
      <c r="U239" s="334"/>
      <c r="V239" s="334"/>
      <c r="W239" s="334"/>
      <c r="X239" s="334"/>
      <c r="Y239" s="334"/>
      <c r="Z239" s="334"/>
      <c r="AA239" s="334"/>
      <c r="AB239" s="334"/>
      <c r="AC239" s="334"/>
      <c r="AD239" s="334"/>
      <c r="AE239" s="334"/>
      <c r="AF239" s="334"/>
      <c r="AG239" s="334"/>
      <c r="AH239" s="334"/>
      <c r="AI239" s="334"/>
      <c r="AJ239" s="334"/>
      <c r="AK239" s="334"/>
      <c r="AL239" s="334"/>
      <c r="AM239" s="334"/>
      <c r="AN239" s="334"/>
      <c r="AO239" s="334"/>
      <c r="AP239" s="334"/>
      <c r="AQ239" s="334"/>
      <c r="AR239" s="334"/>
      <c r="AS239" s="334"/>
      <c r="AT239" s="334"/>
      <c r="AU239" s="334"/>
      <c r="AV239" s="334"/>
      <c r="AW239" s="334"/>
      <c r="AX239" s="334"/>
      <c r="AY239" s="334"/>
      <c r="AZ239" s="334"/>
      <c r="BA239" s="334"/>
      <c r="BB239" s="334"/>
      <c r="BC239" s="334"/>
      <c r="BD239" s="334"/>
      <c r="BE239" s="334"/>
      <c r="BF239" s="334"/>
      <c r="BG239" s="334"/>
      <c r="BH239" s="334"/>
      <c r="BI239" s="334"/>
      <c r="BJ239" s="334"/>
      <c r="BK239" s="334"/>
      <c r="BL239" s="334"/>
      <c r="BM239" s="334"/>
      <c r="BN239" s="334"/>
      <c r="BO239" s="334"/>
      <c r="BP239" s="334"/>
      <c r="BQ239" s="334"/>
      <c r="BR239" s="334"/>
      <c r="BS239" s="334"/>
      <c r="BT239" s="334"/>
      <c r="BU239" s="334"/>
      <c r="BV239" s="334"/>
      <c r="BW239" s="334"/>
      <c r="BX239" s="334"/>
      <c r="BY239" s="334"/>
      <c r="BZ239" s="334"/>
      <c r="CA239" s="334"/>
      <c r="CB239" s="334"/>
      <c r="CC239" s="334"/>
      <c r="CD239" s="334"/>
      <c r="CE239" s="334"/>
      <c r="CF239" s="334"/>
      <c r="CG239" s="334"/>
      <c r="CH239" s="334"/>
      <c r="CI239" s="334"/>
      <c r="CJ239" s="334"/>
      <c r="CK239" s="334"/>
      <c r="CL239" s="334"/>
      <c r="CM239" s="334"/>
      <c r="CN239" s="334"/>
      <c r="CO239" s="334"/>
      <c r="CP239" s="334"/>
      <c r="CQ239" s="334"/>
      <c r="CR239" s="334"/>
      <c r="CS239" s="334"/>
      <c r="CT239" s="334"/>
      <c r="CU239" s="334"/>
      <c r="CV239" s="334"/>
      <c r="CW239" s="334"/>
      <c r="CX239" s="334"/>
      <c r="CY239" s="334"/>
      <c r="CZ239" s="334"/>
      <c r="DA239" s="334"/>
      <c r="DB239" s="334"/>
      <c r="DC239" s="334"/>
      <c r="DD239" s="334"/>
      <c r="DE239" s="334"/>
      <c r="DF239" s="334"/>
      <c r="DG239" s="334"/>
      <c r="DH239" s="334"/>
      <c r="DI239" s="334"/>
      <c r="DJ239" s="334"/>
      <c r="DK239" s="334"/>
      <c r="DL239" s="334"/>
      <c r="DM239" s="334"/>
      <c r="DN239" s="334"/>
      <c r="DO239" s="334"/>
      <c r="DP239" s="334"/>
      <c r="DQ239" s="334"/>
      <c r="DR239" s="334"/>
      <c r="DS239" s="334"/>
      <c r="DT239" s="334"/>
      <c r="DU239" s="334"/>
      <c r="DV239" s="334"/>
      <c r="DW239" s="334"/>
      <c r="DX239" s="334"/>
      <c r="DY239" s="334"/>
      <c r="DZ239" s="334"/>
      <c r="EA239" s="334"/>
      <c r="EB239" s="334"/>
      <c r="EC239" s="334"/>
      <c r="ED239" s="334"/>
      <c r="EE239" s="334"/>
      <c r="EF239" s="334"/>
      <c r="EG239" s="334"/>
      <c r="EH239" s="334"/>
      <c r="EI239" s="334"/>
      <c r="EJ239" s="334"/>
      <c r="EK239" s="334"/>
      <c r="EL239" s="334"/>
      <c r="EM239" s="334"/>
      <c r="EN239" s="334"/>
      <c r="EO239" s="334"/>
      <c r="EP239" s="334"/>
      <c r="EQ239" s="334"/>
      <c r="ER239" s="334"/>
      <c r="ES239" s="334"/>
      <c r="ET239" s="334"/>
      <c r="EU239" s="334"/>
      <c r="EV239" s="334"/>
      <c r="EW239" s="334"/>
      <c r="EX239" s="334"/>
      <c r="EY239" s="334"/>
      <c r="EZ239" s="334"/>
      <c r="FA239" s="334"/>
      <c r="FB239" s="334"/>
      <c r="FC239" s="334"/>
      <c r="FD239" s="334"/>
      <c r="FE239" s="334"/>
      <c r="FF239" s="334"/>
      <c r="FG239" s="334"/>
      <c r="FH239" s="334"/>
      <c r="FI239" s="334"/>
      <c r="FJ239" s="334"/>
      <c r="FK239" s="334"/>
      <c r="FL239" s="334"/>
      <c r="FM239" s="334"/>
      <c r="FN239" s="334"/>
      <c r="FO239" s="334"/>
      <c r="FP239" s="334"/>
      <c r="FQ239" s="334"/>
      <c r="FR239" s="334"/>
      <c r="FS239" s="334"/>
      <c r="FT239" s="334"/>
      <c r="FU239" s="334"/>
      <c r="FV239" s="334"/>
      <c r="FW239" s="334"/>
      <c r="FX239" s="334"/>
      <c r="FY239" s="334"/>
      <c r="FZ239" s="334"/>
      <c r="GA239" s="334"/>
      <c r="GB239" s="334"/>
      <c r="GC239" s="334"/>
      <c r="GD239" s="334"/>
      <c r="GE239" s="334"/>
      <c r="GF239" s="334"/>
      <c r="GG239" s="334"/>
      <c r="GH239" s="334"/>
      <c r="GI239" s="334"/>
      <c r="GJ239" s="334"/>
      <c r="GK239" s="334"/>
      <c r="GL239" s="334"/>
      <c r="GM239" s="334"/>
      <c r="GN239" s="334"/>
      <c r="GO239" s="334"/>
      <c r="GP239" s="334"/>
      <c r="GQ239" s="334"/>
      <c r="GR239" s="334"/>
      <c r="GS239" s="334"/>
      <c r="GT239" s="334"/>
      <c r="GU239" s="334"/>
      <c r="GV239" s="334"/>
      <c r="GW239" s="334"/>
      <c r="GX239" s="334"/>
      <c r="GY239" s="334"/>
      <c r="GZ239" s="334"/>
      <c r="HA239" s="334"/>
      <c r="HB239" s="334"/>
      <c r="HC239" s="334"/>
      <c r="HD239" s="334"/>
      <c r="HE239" s="334"/>
      <c r="HF239" s="334"/>
      <c r="HG239" s="334"/>
      <c r="HH239" s="334"/>
      <c r="HI239" s="334"/>
      <c r="HJ239" s="334"/>
      <c r="HK239" s="334"/>
      <c r="HL239" s="334"/>
      <c r="HM239" s="334"/>
      <c r="HN239" s="334"/>
      <c r="HO239" s="334"/>
      <c r="HP239" s="334"/>
      <c r="HQ239" s="334"/>
      <c r="HR239" s="334"/>
      <c r="HS239" s="334"/>
      <c r="HT239" s="334"/>
      <c r="HU239" s="334"/>
      <c r="HV239" s="334"/>
      <c r="HW239" s="334"/>
      <c r="HX239" s="334"/>
      <c r="HY239" s="334"/>
      <c r="HZ239" s="334"/>
      <c r="IA239" s="334"/>
      <c r="IB239" s="334"/>
      <c r="IC239" s="334"/>
      <c r="ID239" s="334"/>
      <c r="IE239" s="334"/>
      <c r="IF239" s="334"/>
      <c r="IG239" s="334"/>
      <c r="IH239" s="334"/>
      <c r="II239" s="334"/>
      <c r="IJ239" s="334"/>
      <c r="IK239" s="334"/>
      <c r="IL239" s="334"/>
      <c r="IM239" s="334"/>
      <c r="IN239" s="334"/>
      <c r="IO239" s="334"/>
      <c r="IP239" s="334"/>
      <c r="IQ239" s="334"/>
      <c r="IR239" s="334"/>
      <c r="IS239" s="334"/>
      <c r="IT239" s="334"/>
      <c r="IU239" s="334"/>
      <c r="IV239" s="334"/>
      <c r="IW239" s="334"/>
      <c r="IX239" s="334"/>
      <c r="IY239" s="334"/>
      <c r="IZ239" s="334"/>
      <c r="JA239" s="334"/>
      <c r="JB239" s="334"/>
      <c r="JC239" s="334"/>
      <c r="JD239" s="334"/>
    </row>
    <row r="240" spans="2:264" x14ac:dyDescent="0.2">
      <c r="B240" s="334"/>
      <c r="C240" s="334"/>
      <c r="D240" s="334"/>
      <c r="E240" s="334"/>
      <c r="F240" s="334"/>
      <c r="G240" s="334"/>
      <c r="H240" s="334"/>
      <c r="I240" s="334"/>
      <c r="J240" s="334"/>
      <c r="K240" s="334"/>
      <c r="L240" s="334"/>
      <c r="M240" s="334"/>
      <c r="N240" s="334"/>
      <c r="O240" s="334"/>
      <c r="P240" s="334"/>
      <c r="Q240" s="334"/>
      <c r="R240" s="334"/>
      <c r="S240" s="334"/>
      <c r="T240" s="334"/>
      <c r="U240" s="334"/>
      <c r="V240" s="334"/>
      <c r="W240" s="334"/>
      <c r="X240" s="334"/>
      <c r="Y240" s="334"/>
      <c r="Z240" s="334"/>
      <c r="AA240" s="334"/>
      <c r="AB240" s="334"/>
      <c r="AC240" s="334"/>
      <c r="AD240" s="334"/>
      <c r="AE240" s="334"/>
      <c r="AF240" s="334"/>
      <c r="AG240" s="334"/>
      <c r="AH240" s="334"/>
      <c r="AI240" s="334"/>
      <c r="AJ240" s="334"/>
      <c r="AK240" s="334"/>
      <c r="AL240" s="334"/>
      <c r="AM240" s="334"/>
      <c r="AN240" s="334"/>
      <c r="AO240" s="334"/>
      <c r="AP240" s="334"/>
      <c r="AQ240" s="334"/>
      <c r="AR240" s="334"/>
      <c r="AS240" s="334"/>
      <c r="AT240" s="334"/>
      <c r="AU240" s="334"/>
      <c r="AV240" s="334"/>
      <c r="AW240" s="334"/>
      <c r="AX240" s="334"/>
      <c r="AY240" s="334"/>
      <c r="AZ240" s="334"/>
      <c r="BA240" s="334"/>
      <c r="BB240" s="334"/>
      <c r="BC240" s="334"/>
      <c r="BD240" s="334"/>
      <c r="BE240" s="334"/>
      <c r="BF240" s="334"/>
      <c r="BG240" s="334"/>
      <c r="BH240" s="334"/>
      <c r="BI240" s="334"/>
      <c r="BJ240" s="334"/>
      <c r="BK240" s="334"/>
      <c r="BL240" s="334"/>
      <c r="BM240" s="334"/>
      <c r="BN240" s="334"/>
      <c r="BO240" s="334"/>
      <c r="BP240" s="334"/>
      <c r="BQ240" s="334"/>
      <c r="BR240" s="334"/>
      <c r="BS240" s="334"/>
      <c r="BT240" s="334"/>
      <c r="BU240" s="334"/>
      <c r="BV240" s="334"/>
      <c r="BW240" s="334"/>
      <c r="BX240" s="334"/>
      <c r="BY240" s="334"/>
      <c r="BZ240" s="334"/>
      <c r="CA240" s="334"/>
      <c r="CB240" s="334"/>
      <c r="CC240" s="334"/>
      <c r="CD240" s="334"/>
      <c r="CE240" s="334"/>
      <c r="CF240" s="334"/>
      <c r="CG240" s="334"/>
      <c r="CH240" s="334"/>
      <c r="CI240" s="334"/>
      <c r="CJ240" s="334"/>
      <c r="CK240" s="334"/>
      <c r="CL240" s="334"/>
      <c r="CM240" s="334"/>
      <c r="CN240" s="334"/>
      <c r="CO240" s="334"/>
      <c r="CP240" s="334"/>
      <c r="CQ240" s="334"/>
      <c r="CR240" s="334"/>
      <c r="CS240" s="334"/>
      <c r="CT240" s="334"/>
      <c r="CU240" s="334"/>
      <c r="CV240" s="334"/>
      <c r="CW240" s="334"/>
      <c r="CX240" s="334"/>
      <c r="CY240" s="334"/>
      <c r="CZ240" s="334"/>
      <c r="DA240" s="334"/>
      <c r="DB240" s="334"/>
      <c r="DC240" s="334"/>
      <c r="DD240" s="334"/>
      <c r="DE240" s="334"/>
      <c r="DF240" s="334"/>
      <c r="DG240" s="334"/>
      <c r="DH240" s="334"/>
      <c r="DI240" s="334"/>
      <c r="DJ240" s="334"/>
      <c r="DK240" s="334"/>
      <c r="DL240" s="334"/>
      <c r="DM240" s="334"/>
      <c r="DN240" s="334"/>
      <c r="DO240" s="334"/>
      <c r="DP240" s="334"/>
      <c r="DQ240" s="334"/>
      <c r="DR240" s="334"/>
      <c r="DS240" s="334"/>
      <c r="DT240" s="334"/>
      <c r="DU240" s="334"/>
      <c r="DV240" s="334"/>
      <c r="DW240" s="334"/>
      <c r="DX240" s="334"/>
      <c r="DY240" s="334"/>
      <c r="DZ240" s="334"/>
      <c r="EA240" s="334"/>
      <c r="EB240" s="334"/>
      <c r="EC240" s="334"/>
      <c r="ED240" s="334"/>
      <c r="EE240" s="334"/>
      <c r="EF240" s="334"/>
      <c r="EG240" s="334"/>
      <c r="EH240" s="334"/>
      <c r="EI240" s="334"/>
      <c r="EJ240" s="334"/>
      <c r="EK240" s="334"/>
      <c r="EL240" s="334"/>
      <c r="EM240" s="334"/>
      <c r="EN240" s="334"/>
      <c r="EO240" s="334"/>
      <c r="EP240" s="334"/>
      <c r="EQ240" s="334"/>
      <c r="ER240" s="334"/>
      <c r="ES240" s="334"/>
      <c r="ET240" s="334"/>
      <c r="EU240" s="334"/>
      <c r="EV240" s="334"/>
      <c r="EW240" s="334"/>
      <c r="EX240" s="334"/>
      <c r="EY240" s="334"/>
      <c r="EZ240" s="334"/>
      <c r="FA240" s="334"/>
      <c r="FB240" s="334"/>
      <c r="FC240" s="334"/>
      <c r="FD240" s="334"/>
      <c r="FE240" s="334"/>
      <c r="FF240" s="334"/>
      <c r="FG240" s="334"/>
      <c r="FH240" s="334"/>
      <c r="FI240" s="334"/>
      <c r="FJ240" s="334"/>
      <c r="FK240" s="334"/>
      <c r="FL240" s="334"/>
      <c r="FM240" s="334"/>
      <c r="FN240" s="334"/>
      <c r="FO240" s="334"/>
      <c r="FP240" s="334"/>
      <c r="FQ240" s="334"/>
      <c r="FR240" s="334"/>
      <c r="FS240" s="334"/>
      <c r="FT240" s="334"/>
      <c r="FU240" s="334"/>
      <c r="FV240" s="334"/>
      <c r="FW240" s="334"/>
      <c r="FX240" s="334"/>
      <c r="FY240" s="334"/>
      <c r="FZ240" s="334"/>
      <c r="GA240" s="334"/>
      <c r="GB240" s="334"/>
      <c r="GC240" s="334"/>
      <c r="GD240" s="334"/>
      <c r="GE240" s="334"/>
      <c r="GF240" s="334"/>
      <c r="GG240" s="334"/>
      <c r="GH240" s="334"/>
      <c r="GI240" s="334"/>
      <c r="GJ240" s="334"/>
      <c r="GK240" s="334"/>
      <c r="GL240" s="334"/>
      <c r="GM240" s="334"/>
      <c r="GN240" s="334"/>
      <c r="GO240" s="334"/>
      <c r="GP240" s="334"/>
      <c r="GQ240" s="334"/>
      <c r="GR240" s="334"/>
      <c r="GS240" s="334"/>
      <c r="GT240" s="334"/>
      <c r="GU240" s="334"/>
      <c r="GV240" s="334"/>
      <c r="GW240" s="334"/>
      <c r="GX240" s="334"/>
      <c r="GY240" s="334"/>
      <c r="GZ240" s="334"/>
      <c r="HA240" s="334"/>
      <c r="HB240" s="334"/>
      <c r="HC240" s="334"/>
      <c r="HD240" s="334"/>
      <c r="HE240" s="334"/>
      <c r="HF240" s="334"/>
      <c r="HG240" s="334"/>
      <c r="HH240" s="334"/>
      <c r="HI240" s="334"/>
      <c r="HJ240" s="334"/>
      <c r="HK240" s="334"/>
      <c r="HL240" s="334"/>
      <c r="HM240" s="334"/>
      <c r="HN240" s="334"/>
      <c r="HO240" s="334"/>
      <c r="HP240" s="334"/>
      <c r="HQ240" s="334"/>
      <c r="HR240" s="334"/>
      <c r="HS240" s="334"/>
      <c r="HT240" s="334"/>
      <c r="HU240" s="334"/>
      <c r="HV240" s="334"/>
      <c r="HW240" s="334"/>
      <c r="HX240" s="334"/>
      <c r="HY240" s="334"/>
      <c r="HZ240" s="334"/>
      <c r="IA240" s="334"/>
      <c r="IB240" s="334"/>
      <c r="IC240" s="334"/>
      <c r="ID240" s="334"/>
      <c r="IE240" s="334"/>
      <c r="IF240" s="334"/>
      <c r="IG240" s="334"/>
      <c r="IH240" s="334"/>
      <c r="II240" s="334"/>
      <c r="IJ240" s="334"/>
      <c r="IK240" s="334"/>
      <c r="IL240" s="334"/>
      <c r="IM240" s="334"/>
      <c r="IN240" s="334"/>
      <c r="IO240" s="334"/>
      <c r="IP240" s="334"/>
      <c r="IQ240" s="334"/>
      <c r="IR240" s="334"/>
      <c r="IS240" s="334"/>
      <c r="IT240" s="334"/>
      <c r="IU240" s="334"/>
      <c r="IV240" s="334"/>
      <c r="IW240" s="334"/>
      <c r="IX240" s="334"/>
      <c r="IY240" s="334"/>
      <c r="IZ240" s="334"/>
      <c r="JA240" s="334"/>
      <c r="JB240" s="334"/>
      <c r="JC240" s="334"/>
      <c r="JD240" s="334"/>
    </row>
    <row r="241" spans="2:264" x14ac:dyDescent="0.2">
      <c r="B241" s="334"/>
      <c r="C241" s="334"/>
      <c r="D241" s="334"/>
      <c r="E241" s="334"/>
      <c r="F241" s="334"/>
      <c r="G241" s="334"/>
      <c r="H241" s="334"/>
      <c r="I241" s="334"/>
      <c r="J241" s="334"/>
      <c r="K241" s="334"/>
      <c r="L241" s="334"/>
      <c r="M241" s="334"/>
      <c r="N241" s="334"/>
      <c r="O241" s="334"/>
      <c r="P241" s="334"/>
      <c r="Q241" s="334"/>
      <c r="R241" s="334"/>
      <c r="S241" s="334"/>
      <c r="T241" s="334"/>
      <c r="U241" s="334"/>
      <c r="V241" s="334"/>
      <c r="W241" s="334"/>
      <c r="X241" s="334"/>
      <c r="Y241" s="334"/>
      <c r="Z241" s="334"/>
      <c r="AA241" s="334"/>
      <c r="AB241" s="334"/>
      <c r="AC241" s="334"/>
      <c r="AD241" s="334"/>
      <c r="AE241" s="334"/>
      <c r="AF241" s="334"/>
      <c r="AG241" s="334"/>
      <c r="AH241" s="334"/>
      <c r="AI241" s="334"/>
      <c r="AJ241" s="334"/>
      <c r="AK241" s="334"/>
      <c r="AL241" s="334"/>
      <c r="AM241" s="334"/>
      <c r="AN241" s="334"/>
      <c r="AO241" s="334"/>
      <c r="AP241" s="334"/>
      <c r="AQ241" s="334"/>
      <c r="AR241" s="334"/>
      <c r="AS241" s="334"/>
      <c r="AT241" s="334"/>
      <c r="AU241" s="334"/>
      <c r="AV241" s="334"/>
      <c r="AW241" s="334"/>
      <c r="AX241" s="334"/>
      <c r="AY241" s="334"/>
      <c r="AZ241" s="334"/>
      <c r="BA241" s="334"/>
      <c r="BB241" s="334"/>
      <c r="BC241" s="334"/>
      <c r="BD241" s="334"/>
      <c r="BE241" s="334"/>
      <c r="BF241" s="334"/>
      <c r="BG241" s="334"/>
      <c r="BH241" s="334"/>
      <c r="BI241" s="334"/>
      <c r="BJ241" s="334"/>
      <c r="BK241" s="334"/>
      <c r="BL241" s="334"/>
      <c r="BM241" s="334"/>
      <c r="BN241" s="334"/>
      <c r="BO241" s="334"/>
      <c r="BP241" s="334"/>
      <c r="BQ241" s="334"/>
      <c r="BR241" s="334"/>
      <c r="BS241" s="334"/>
      <c r="BT241" s="334"/>
      <c r="BU241" s="334"/>
      <c r="BV241" s="334"/>
      <c r="BW241" s="334"/>
      <c r="BX241" s="334"/>
      <c r="BY241" s="334"/>
      <c r="BZ241" s="334"/>
      <c r="CA241" s="334"/>
      <c r="CB241" s="334"/>
      <c r="CC241" s="334"/>
      <c r="CD241" s="334"/>
      <c r="CE241" s="334"/>
      <c r="CF241" s="334"/>
      <c r="CG241" s="334"/>
      <c r="CH241" s="334"/>
      <c r="CI241" s="334"/>
      <c r="CJ241" s="334"/>
      <c r="CK241" s="334"/>
      <c r="CL241" s="334"/>
      <c r="CM241" s="334"/>
      <c r="CN241" s="334"/>
      <c r="CO241" s="334"/>
      <c r="CP241" s="334"/>
      <c r="CQ241" s="334"/>
      <c r="CR241" s="334"/>
      <c r="CS241" s="334"/>
      <c r="CT241" s="334"/>
      <c r="CU241" s="334"/>
      <c r="CV241" s="334"/>
      <c r="CW241" s="334"/>
      <c r="CX241" s="334"/>
      <c r="CY241" s="334"/>
      <c r="CZ241" s="334"/>
      <c r="DA241" s="334"/>
      <c r="DB241" s="334"/>
      <c r="DC241" s="334"/>
      <c r="DD241" s="334"/>
      <c r="DE241" s="334"/>
      <c r="DF241" s="334"/>
      <c r="DG241" s="334"/>
      <c r="DH241" s="334"/>
      <c r="DI241" s="334"/>
      <c r="DJ241" s="334"/>
      <c r="DK241" s="334"/>
      <c r="DL241" s="334"/>
      <c r="DM241" s="334"/>
      <c r="DN241" s="334"/>
      <c r="DO241" s="334"/>
      <c r="DP241" s="334"/>
      <c r="DQ241" s="334"/>
      <c r="DR241" s="334"/>
      <c r="DS241" s="334"/>
      <c r="DT241" s="334"/>
      <c r="DU241" s="334"/>
      <c r="DV241" s="334"/>
      <c r="DW241" s="334"/>
      <c r="DX241" s="334"/>
      <c r="DY241" s="334"/>
      <c r="DZ241" s="334"/>
      <c r="EA241" s="334"/>
      <c r="EB241" s="334"/>
      <c r="EC241" s="334"/>
      <c r="ED241" s="334"/>
      <c r="EE241" s="334"/>
      <c r="EF241" s="334"/>
      <c r="EG241" s="334"/>
      <c r="EH241" s="334"/>
      <c r="EI241" s="334"/>
      <c r="EJ241" s="334"/>
      <c r="EK241" s="334"/>
      <c r="EL241" s="334"/>
      <c r="EM241" s="334"/>
      <c r="EN241" s="334"/>
      <c r="EO241" s="334"/>
      <c r="EP241" s="334"/>
      <c r="EQ241" s="334"/>
      <c r="ER241" s="334"/>
      <c r="ES241" s="334"/>
      <c r="ET241" s="334"/>
      <c r="EU241" s="334"/>
      <c r="EV241" s="334"/>
      <c r="EW241" s="334"/>
      <c r="EX241" s="334"/>
      <c r="EY241" s="334"/>
      <c r="EZ241" s="334"/>
      <c r="FA241" s="334"/>
      <c r="FB241" s="334"/>
      <c r="FC241" s="334"/>
      <c r="FD241" s="334"/>
      <c r="FE241" s="334"/>
      <c r="FF241" s="334"/>
      <c r="FG241" s="334"/>
      <c r="FH241" s="334"/>
      <c r="FI241" s="334"/>
      <c r="FJ241" s="334"/>
      <c r="FK241" s="334"/>
      <c r="FL241" s="334"/>
      <c r="FM241" s="334"/>
      <c r="FN241" s="334"/>
      <c r="FO241" s="334"/>
      <c r="FP241" s="334"/>
      <c r="FQ241" s="334"/>
      <c r="FR241" s="334"/>
      <c r="FS241" s="334"/>
      <c r="FT241" s="334"/>
      <c r="FU241" s="334"/>
      <c r="FV241" s="334"/>
      <c r="FW241" s="334"/>
      <c r="FX241" s="334"/>
      <c r="FY241" s="334"/>
      <c r="FZ241" s="334"/>
      <c r="GA241" s="334"/>
      <c r="GB241" s="334"/>
      <c r="GC241" s="334"/>
      <c r="GD241" s="334"/>
      <c r="GE241" s="334"/>
      <c r="GF241" s="334"/>
      <c r="GG241" s="334"/>
      <c r="GH241" s="334"/>
      <c r="GI241" s="334"/>
      <c r="GJ241" s="334"/>
      <c r="GK241" s="334"/>
      <c r="GL241" s="334"/>
      <c r="GM241" s="334"/>
      <c r="GN241" s="334"/>
      <c r="GO241" s="334"/>
      <c r="GP241" s="334"/>
      <c r="GQ241" s="334"/>
      <c r="GR241" s="334"/>
      <c r="GS241" s="334"/>
      <c r="GT241" s="334"/>
      <c r="GU241" s="334"/>
      <c r="GV241" s="334"/>
      <c r="GW241" s="334"/>
      <c r="GX241" s="334"/>
      <c r="GY241" s="334"/>
      <c r="GZ241" s="334"/>
      <c r="HA241" s="334"/>
      <c r="HB241" s="334"/>
      <c r="HC241" s="334"/>
      <c r="HD241" s="334"/>
      <c r="HE241" s="334"/>
      <c r="HF241" s="334"/>
      <c r="HG241" s="334"/>
      <c r="HH241" s="334"/>
      <c r="HI241" s="334"/>
      <c r="HJ241" s="334"/>
      <c r="HK241" s="334"/>
      <c r="HL241" s="334"/>
      <c r="HM241" s="334"/>
      <c r="HN241" s="334"/>
      <c r="HO241" s="334"/>
      <c r="HP241" s="334"/>
      <c r="HQ241" s="334"/>
      <c r="HR241" s="334"/>
      <c r="HS241" s="334"/>
      <c r="HT241" s="334"/>
      <c r="HU241" s="334"/>
      <c r="HV241" s="334"/>
      <c r="HW241" s="334"/>
      <c r="HX241" s="334"/>
      <c r="HY241" s="334"/>
      <c r="HZ241" s="334"/>
      <c r="IA241" s="334"/>
      <c r="IB241" s="334"/>
      <c r="IC241" s="334"/>
      <c r="ID241" s="334"/>
      <c r="IE241" s="334"/>
      <c r="IF241" s="334"/>
      <c r="IG241" s="334"/>
      <c r="IH241" s="334"/>
      <c r="II241" s="334"/>
      <c r="IJ241" s="334"/>
      <c r="IK241" s="334"/>
      <c r="IL241" s="334"/>
      <c r="IM241" s="334"/>
      <c r="IN241" s="334"/>
      <c r="IO241" s="334"/>
      <c r="IP241" s="334"/>
      <c r="IQ241" s="334"/>
      <c r="IR241" s="334"/>
      <c r="IS241" s="334"/>
      <c r="IT241" s="334"/>
      <c r="IU241" s="334"/>
      <c r="IV241" s="334"/>
      <c r="IW241" s="334"/>
      <c r="IX241" s="334"/>
      <c r="IY241" s="334"/>
      <c r="IZ241" s="334"/>
      <c r="JA241" s="334"/>
      <c r="JB241" s="334"/>
      <c r="JC241" s="334"/>
      <c r="JD241" s="334"/>
    </row>
    <row r="242" spans="2:264" x14ac:dyDescent="0.2">
      <c r="B242" s="334"/>
      <c r="C242" s="334"/>
      <c r="D242" s="334"/>
      <c r="E242" s="334"/>
      <c r="F242" s="334"/>
      <c r="G242" s="334"/>
      <c r="H242" s="334"/>
      <c r="I242" s="334"/>
      <c r="J242" s="334"/>
      <c r="K242" s="334"/>
      <c r="L242" s="334"/>
      <c r="M242" s="334"/>
      <c r="N242" s="334"/>
      <c r="O242" s="334"/>
      <c r="P242" s="334"/>
      <c r="Q242" s="334"/>
      <c r="R242" s="334"/>
      <c r="S242" s="334"/>
      <c r="T242" s="334"/>
      <c r="U242" s="334"/>
      <c r="V242" s="334"/>
      <c r="W242" s="334"/>
      <c r="X242" s="334"/>
      <c r="Y242" s="334"/>
      <c r="Z242" s="334"/>
      <c r="AA242" s="334"/>
      <c r="AB242" s="334"/>
      <c r="AC242" s="334"/>
      <c r="AD242" s="334"/>
      <c r="AE242" s="334"/>
      <c r="AF242" s="334"/>
      <c r="AG242" s="334"/>
      <c r="AH242" s="334"/>
      <c r="AI242" s="334"/>
      <c r="AJ242" s="334"/>
      <c r="AK242" s="334"/>
      <c r="AL242" s="334"/>
      <c r="AM242" s="334"/>
      <c r="AN242" s="334"/>
      <c r="AO242" s="334"/>
      <c r="AP242" s="334"/>
      <c r="AQ242" s="334"/>
      <c r="AR242" s="334"/>
      <c r="AS242" s="334"/>
      <c r="AT242" s="334"/>
      <c r="AU242" s="334"/>
      <c r="AV242" s="334"/>
      <c r="AW242" s="334"/>
      <c r="AX242" s="334"/>
      <c r="AY242" s="334"/>
      <c r="AZ242" s="334"/>
      <c r="BA242" s="334"/>
      <c r="BB242" s="334"/>
      <c r="BC242" s="334"/>
      <c r="BD242" s="334"/>
      <c r="BE242" s="334"/>
      <c r="BF242" s="334"/>
      <c r="BG242" s="334"/>
      <c r="BH242" s="334"/>
      <c r="BI242" s="334"/>
      <c r="BJ242" s="334"/>
      <c r="BK242" s="334"/>
      <c r="BL242" s="334"/>
      <c r="BM242" s="334"/>
      <c r="BN242" s="334"/>
      <c r="BO242" s="334"/>
      <c r="BP242" s="334"/>
      <c r="BQ242" s="334"/>
      <c r="BR242" s="334"/>
      <c r="BS242" s="334"/>
      <c r="BT242" s="334"/>
      <c r="BU242" s="334"/>
      <c r="BV242" s="334"/>
      <c r="BW242" s="334"/>
      <c r="BX242" s="334"/>
      <c r="BY242" s="334"/>
      <c r="BZ242" s="334"/>
      <c r="CA242" s="334"/>
      <c r="CB242" s="334"/>
      <c r="CC242" s="334"/>
      <c r="CD242" s="334"/>
      <c r="CE242" s="334"/>
      <c r="CF242" s="334"/>
      <c r="CG242" s="334"/>
      <c r="CH242" s="334"/>
      <c r="CI242" s="334"/>
      <c r="CJ242" s="334"/>
      <c r="CK242" s="334"/>
      <c r="CL242" s="334"/>
      <c r="CM242" s="334"/>
      <c r="CN242" s="334"/>
      <c r="CO242" s="334"/>
      <c r="CP242" s="334"/>
      <c r="CQ242" s="334"/>
      <c r="CR242" s="334"/>
      <c r="CS242" s="334"/>
      <c r="CT242" s="334"/>
      <c r="CU242" s="334"/>
      <c r="CV242" s="334"/>
      <c r="CW242" s="334"/>
      <c r="CX242" s="334"/>
      <c r="CY242" s="334"/>
      <c r="CZ242" s="334"/>
      <c r="DA242" s="334"/>
      <c r="DB242" s="334"/>
      <c r="DC242" s="334"/>
      <c r="DD242" s="334"/>
      <c r="DE242" s="334"/>
      <c r="DF242" s="334"/>
      <c r="DG242" s="334"/>
      <c r="DH242" s="334"/>
      <c r="DI242" s="334"/>
      <c r="DJ242" s="334"/>
      <c r="DK242" s="334"/>
      <c r="DL242" s="334"/>
      <c r="DM242" s="334"/>
      <c r="DN242" s="334"/>
      <c r="DO242" s="334"/>
      <c r="DP242" s="334"/>
      <c r="DQ242" s="334"/>
      <c r="DR242" s="334"/>
      <c r="DS242" s="334"/>
      <c r="DT242" s="334"/>
      <c r="DU242" s="334"/>
      <c r="DV242" s="334"/>
      <c r="DW242" s="334"/>
      <c r="DX242" s="334"/>
      <c r="DY242" s="334"/>
      <c r="DZ242" s="334"/>
      <c r="EA242" s="334"/>
      <c r="EB242" s="334"/>
      <c r="EC242" s="334"/>
      <c r="ED242" s="334"/>
      <c r="EE242" s="334"/>
      <c r="EF242" s="334"/>
      <c r="EG242" s="334"/>
      <c r="EH242" s="334"/>
      <c r="EI242" s="334"/>
      <c r="EJ242" s="334"/>
      <c r="EK242" s="334"/>
      <c r="EL242" s="334"/>
      <c r="EM242" s="334"/>
      <c r="EN242" s="334"/>
      <c r="EO242" s="334"/>
      <c r="EP242" s="334"/>
      <c r="EQ242" s="334"/>
      <c r="ER242" s="334"/>
      <c r="ES242" s="334"/>
      <c r="ET242" s="334"/>
      <c r="EU242" s="334"/>
      <c r="EV242" s="334"/>
      <c r="EW242" s="334"/>
      <c r="EX242" s="334"/>
      <c r="EY242" s="334"/>
      <c r="EZ242" s="334"/>
      <c r="FA242" s="334"/>
      <c r="FB242" s="334"/>
      <c r="FC242" s="334"/>
      <c r="FD242" s="334"/>
      <c r="FE242" s="334"/>
      <c r="FF242" s="334"/>
      <c r="FG242" s="334"/>
      <c r="FH242" s="334"/>
      <c r="FI242" s="334"/>
      <c r="FJ242" s="334"/>
      <c r="FK242" s="334"/>
      <c r="FL242" s="334"/>
      <c r="FM242" s="334"/>
      <c r="FN242" s="334"/>
      <c r="FO242" s="334"/>
      <c r="FP242" s="334"/>
      <c r="FQ242" s="334"/>
      <c r="FR242" s="334"/>
      <c r="FS242" s="334"/>
      <c r="FT242" s="334"/>
      <c r="FU242" s="334"/>
      <c r="FV242" s="334"/>
      <c r="FW242" s="334"/>
      <c r="FX242" s="334"/>
      <c r="FY242" s="334"/>
      <c r="FZ242" s="334"/>
      <c r="GA242" s="334"/>
      <c r="GB242" s="334"/>
      <c r="GC242" s="334"/>
      <c r="GD242" s="334"/>
      <c r="GE242" s="334"/>
      <c r="GF242" s="334"/>
      <c r="GG242" s="334"/>
      <c r="GH242" s="334"/>
      <c r="GI242" s="334"/>
      <c r="GJ242" s="334"/>
      <c r="GK242" s="334"/>
      <c r="GL242" s="334"/>
      <c r="GM242" s="334"/>
      <c r="GN242" s="334"/>
      <c r="GO242" s="334"/>
      <c r="GP242" s="334"/>
      <c r="GQ242" s="334"/>
      <c r="GR242" s="334"/>
      <c r="GS242" s="334"/>
      <c r="GT242" s="334"/>
      <c r="GU242" s="334"/>
      <c r="GV242" s="334"/>
      <c r="GW242" s="334"/>
      <c r="GX242" s="334"/>
      <c r="GY242" s="334"/>
      <c r="GZ242" s="334"/>
      <c r="HA242" s="334"/>
      <c r="HB242" s="334"/>
      <c r="HC242" s="334"/>
      <c r="HD242" s="334"/>
      <c r="HE242" s="334"/>
      <c r="HF242" s="334"/>
      <c r="HG242" s="334"/>
      <c r="HH242" s="334"/>
      <c r="HI242" s="334"/>
      <c r="HJ242" s="334"/>
      <c r="HK242" s="334"/>
      <c r="HL242" s="334"/>
      <c r="HM242" s="334"/>
      <c r="HN242" s="334"/>
      <c r="HO242" s="334"/>
      <c r="HP242" s="334"/>
      <c r="HQ242" s="334"/>
      <c r="HR242" s="334"/>
      <c r="HS242" s="334"/>
      <c r="HT242" s="334"/>
      <c r="HU242" s="334"/>
      <c r="HV242" s="334"/>
      <c r="HW242" s="334"/>
      <c r="HX242" s="334"/>
      <c r="HY242" s="334"/>
      <c r="HZ242" s="334"/>
      <c r="IA242" s="334"/>
      <c r="IB242" s="334"/>
      <c r="IC242" s="334"/>
      <c r="ID242" s="334"/>
      <c r="IE242" s="334"/>
      <c r="IF242" s="334"/>
      <c r="IG242" s="334"/>
      <c r="IH242" s="334"/>
      <c r="II242" s="334"/>
      <c r="IJ242" s="334"/>
      <c r="IK242" s="334"/>
      <c r="IL242" s="334"/>
      <c r="IM242" s="334"/>
      <c r="IN242" s="334"/>
      <c r="IO242" s="334"/>
      <c r="IP242" s="334"/>
      <c r="IQ242" s="334"/>
      <c r="IR242" s="334"/>
      <c r="IS242" s="334"/>
      <c r="IT242" s="334"/>
      <c r="IU242" s="334"/>
      <c r="IV242" s="334"/>
      <c r="IW242" s="334"/>
      <c r="IX242" s="334"/>
      <c r="IY242" s="334"/>
      <c r="IZ242" s="334"/>
      <c r="JA242" s="334"/>
      <c r="JB242" s="334"/>
      <c r="JC242" s="334"/>
      <c r="JD242" s="334"/>
    </row>
    <row r="243" spans="2:264" x14ac:dyDescent="0.2">
      <c r="B243" s="334"/>
      <c r="C243" s="334"/>
      <c r="D243" s="334"/>
      <c r="E243" s="334"/>
      <c r="F243" s="334"/>
      <c r="G243" s="334"/>
      <c r="H243" s="334"/>
      <c r="I243" s="334"/>
      <c r="J243" s="334"/>
      <c r="K243" s="334"/>
      <c r="L243" s="334"/>
      <c r="M243" s="334"/>
      <c r="N243" s="334"/>
      <c r="O243" s="334"/>
      <c r="P243" s="334"/>
      <c r="Q243" s="334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  <c r="AB243" s="334"/>
      <c r="AC243" s="334"/>
      <c r="AD243" s="334"/>
      <c r="AE243" s="334"/>
      <c r="AF243" s="334"/>
      <c r="AG243" s="334"/>
      <c r="AH243" s="334"/>
      <c r="AI243" s="334"/>
      <c r="AJ243" s="334"/>
      <c r="AK243" s="334"/>
      <c r="AL243" s="334"/>
      <c r="AM243" s="334"/>
      <c r="AN243" s="334"/>
      <c r="AO243" s="334"/>
      <c r="AP243" s="334"/>
      <c r="AQ243" s="334"/>
      <c r="AR243" s="334"/>
      <c r="AS243" s="334"/>
      <c r="AT243" s="334"/>
      <c r="AU243" s="334"/>
      <c r="AV243" s="334"/>
      <c r="AW243" s="334"/>
      <c r="AX243" s="334"/>
      <c r="AY243" s="334"/>
      <c r="AZ243" s="334"/>
      <c r="BA243" s="334"/>
      <c r="BB243" s="334"/>
      <c r="BC243" s="334"/>
      <c r="BD243" s="334"/>
      <c r="BE243" s="334"/>
      <c r="BF243" s="334"/>
      <c r="BG243" s="334"/>
      <c r="BH243" s="334"/>
      <c r="BI243" s="334"/>
      <c r="BJ243" s="334"/>
      <c r="BK243" s="334"/>
      <c r="BL243" s="334"/>
      <c r="BM243" s="334"/>
      <c r="BN243" s="334"/>
      <c r="BO243" s="334"/>
      <c r="BP243" s="334"/>
      <c r="BQ243" s="334"/>
      <c r="BR243" s="334"/>
      <c r="BS243" s="334"/>
      <c r="BT243" s="334"/>
      <c r="BU243" s="334"/>
      <c r="BV243" s="334"/>
      <c r="BW243" s="334"/>
      <c r="BX243" s="334"/>
      <c r="BY243" s="334"/>
      <c r="BZ243" s="334"/>
      <c r="CA243" s="334"/>
      <c r="CB243" s="334"/>
      <c r="CC243" s="334"/>
      <c r="CD243" s="334"/>
      <c r="CE243" s="334"/>
      <c r="CF243" s="334"/>
      <c r="CG243" s="334"/>
      <c r="CH243" s="334"/>
      <c r="CI243" s="334"/>
      <c r="CJ243" s="334"/>
      <c r="CK243" s="334"/>
      <c r="CL243" s="334"/>
      <c r="CM243" s="334"/>
      <c r="CN243" s="334"/>
      <c r="CO243" s="334"/>
      <c r="CP243" s="334"/>
      <c r="CQ243" s="334"/>
      <c r="CR243" s="334"/>
      <c r="CS243" s="334"/>
      <c r="CT243" s="334"/>
      <c r="CU243" s="334"/>
      <c r="CV243" s="334"/>
      <c r="CW243" s="334"/>
      <c r="CX243" s="334"/>
      <c r="CY243" s="334"/>
      <c r="CZ243" s="334"/>
      <c r="DA243" s="334"/>
      <c r="DB243" s="334"/>
      <c r="DC243" s="334"/>
      <c r="DD243" s="334"/>
      <c r="DE243" s="334"/>
      <c r="DF243" s="334"/>
      <c r="DG243" s="334"/>
      <c r="DH243" s="334"/>
      <c r="DI243" s="334"/>
      <c r="DJ243" s="334"/>
      <c r="DK243" s="334"/>
      <c r="DL243" s="334"/>
      <c r="DM243" s="334"/>
      <c r="DN243" s="334"/>
      <c r="DO243" s="334"/>
      <c r="DP243" s="334"/>
      <c r="DQ243" s="334"/>
      <c r="DR243" s="334"/>
      <c r="DS243" s="334"/>
      <c r="DT243" s="334"/>
      <c r="DU243" s="334"/>
      <c r="DV243" s="334"/>
      <c r="DW243" s="334"/>
      <c r="DX243" s="334"/>
      <c r="DY243" s="334"/>
      <c r="DZ243" s="334"/>
      <c r="EA243" s="334"/>
      <c r="EB243" s="334"/>
      <c r="EC243" s="334"/>
      <c r="ED243" s="334"/>
      <c r="EE243" s="334"/>
      <c r="EF243" s="334"/>
      <c r="EG243" s="334"/>
      <c r="EH243" s="334"/>
      <c r="EI243" s="334"/>
      <c r="EJ243" s="334"/>
      <c r="EK243" s="334"/>
      <c r="EL243" s="334"/>
      <c r="EM243" s="334"/>
      <c r="EN243" s="334"/>
      <c r="EO243" s="334"/>
      <c r="EP243" s="334"/>
      <c r="EQ243" s="334"/>
      <c r="ER243" s="334"/>
      <c r="ES243" s="334"/>
      <c r="ET243" s="334"/>
      <c r="EU243" s="334"/>
      <c r="EV243" s="334"/>
      <c r="EW243" s="334"/>
      <c r="EX243" s="334"/>
      <c r="EY243" s="334"/>
      <c r="EZ243" s="334"/>
      <c r="FA243" s="334"/>
      <c r="FB243" s="334"/>
      <c r="FC243" s="334"/>
      <c r="FD243" s="334"/>
      <c r="FE243" s="334"/>
      <c r="FF243" s="334"/>
      <c r="FG243" s="334"/>
      <c r="FH243" s="334"/>
      <c r="FI243" s="334"/>
      <c r="FJ243" s="334"/>
      <c r="FK243" s="334"/>
      <c r="FL243" s="334"/>
      <c r="FM243" s="334"/>
      <c r="FN243" s="334"/>
      <c r="FO243" s="334"/>
      <c r="FP243" s="334"/>
      <c r="FQ243" s="334"/>
      <c r="FR243" s="334"/>
      <c r="FS243" s="334"/>
      <c r="FT243" s="334"/>
      <c r="FU243" s="334"/>
      <c r="FV243" s="334"/>
      <c r="FW243" s="334"/>
      <c r="FX243" s="334"/>
      <c r="FY243" s="334"/>
      <c r="FZ243" s="334"/>
      <c r="GA243" s="334"/>
      <c r="GB243" s="334"/>
      <c r="GC243" s="334"/>
      <c r="GD243" s="334"/>
      <c r="GE243" s="334"/>
      <c r="GF243" s="334"/>
      <c r="GG243" s="334"/>
      <c r="GH243" s="334"/>
      <c r="GI243" s="334"/>
      <c r="GJ243" s="334"/>
      <c r="GK243" s="334"/>
      <c r="GL243" s="334"/>
      <c r="GM243" s="334"/>
      <c r="GN243" s="334"/>
      <c r="GO243" s="334"/>
      <c r="GP243" s="334"/>
      <c r="GQ243" s="334"/>
      <c r="GR243" s="334"/>
      <c r="GS243" s="334"/>
      <c r="GT243" s="334"/>
      <c r="GU243" s="334"/>
      <c r="GV243" s="334"/>
      <c r="GW243" s="334"/>
      <c r="GX243" s="334"/>
      <c r="GY243" s="334"/>
      <c r="GZ243" s="334"/>
      <c r="HA243" s="334"/>
      <c r="HB243" s="334"/>
      <c r="HC243" s="334"/>
      <c r="HD243" s="334"/>
      <c r="HE243" s="334"/>
      <c r="HF243" s="334"/>
      <c r="HG243" s="334"/>
      <c r="HH243" s="334"/>
      <c r="HI243" s="334"/>
      <c r="HJ243" s="334"/>
      <c r="HK243" s="334"/>
      <c r="HL243" s="334"/>
      <c r="HM243" s="334"/>
      <c r="HN243" s="334"/>
      <c r="HO243" s="334"/>
      <c r="HP243" s="334"/>
      <c r="HQ243" s="334"/>
      <c r="HR243" s="334"/>
      <c r="HS243" s="334"/>
      <c r="HT243" s="334"/>
      <c r="HU243" s="334"/>
      <c r="HV243" s="334"/>
      <c r="HW243" s="334"/>
      <c r="HX243" s="334"/>
      <c r="HY243" s="334"/>
      <c r="HZ243" s="334"/>
      <c r="IA243" s="334"/>
      <c r="IB243" s="334"/>
      <c r="IC243" s="334"/>
      <c r="ID243" s="334"/>
      <c r="IE243" s="334"/>
      <c r="IF243" s="334"/>
      <c r="IG243" s="334"/>
      <c r="IH243" s="334"/>
      <c r="II243" s="334"/>
      <c r="IJ243" s="334"/>
      <c r="IK243" s="334"/>
      <c r="IL243" s="334"/>
      <c r="IM243" s="334"/>
      <c r="IN243" s="334"/>
      <c r="IO243" s="334"/>
      <c r="IP243" s="334"/>
      <c r="IQ243" s="334"/>
      <c r="IR243" s="334"/>
      <c r="IS243" s="334"/>
      <c r="IT243" s="334"/>
      <c r="IU243" s="334"/>
      <c r="IV243" s="334"/>
      <c r="IW243" s="334"/>
      <c r="IX243" s="334"/>
      <c r="IY243" s="334"/>
      <c r="IZ243" s="334"/>
      <c r="JA243" s="334"/>
      <c r="JB243" s="334"/>
      <c r="JC243" s="334"/>
      <c r="JD243" s="334"/>
    </row>
    <row r="244" spans="2:264" x14ac:dyDescent="0.2">
      <c r="B244" s="334"/>
      <c r="C244" s="334"/>
      <c r="D244" s="334"/>
      <c r="E244" s="334"/>
      <c r="F244" s="334"/>
      <c r="G244" s="334"/>
      <c r="H244" s="334"/>
      <c r="I244" s="334"/>
      <c r="J244" s="334"/>
      <c r="K244" s="334"/>
      <c r="L244" s="334"/>
      <c r="M244" s="334"/>
      <c r="N244" s="334"/>
      <c r="O244" s="334"/>
      <c r="P244" s="334"/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  <c r="AB244" s="334"/>
      <c r="AC244" s="334"/>
      <c r="AD244" s="334"/>
      <c r="AE244" s="334"/>
      <c r="AF244" s="334"/>
      <c r="AG244" s="334"/>
      <c r="AH244" s="334"/>
      <c r="AI244" s="334"/>
      <c r="AJ244" s="334"/>
      <c r="AK244" s="334"/>
      <c r="AL244" s="334"/>
      <c r="AM244" s="334"/>
      <c r="AN244" s="334"/>
      <c r="AO244" s="334"/>
      <c r="AP244" s="334"/>
      <c r="AQ244" s="334"/>
      <c r="AR244" s="334"/>
      <c r="AS244" s="334"/>
      <c r="AT244" s="334"/>
      <c r="AU244" s="334"/>
      <c r="AV244" s="334"/>
      <c r="AW244" s="334"/>
      <c r="AX244" s="334"/>
      <c r="AY244" s="334"/>
      <c r="AZ244" s="334"/>
      <c r="BA244" s="334"/>
      <c r="BB244" s="334"/>
      <c r="BC244" s="334"/>
      <c r="BD244" s="334"/>
      <c r="BE244" s="334"/>
      <c r="BF244" s="334"/>
      <c r="BG244" s="334"/>
      <c r="BH244" s="334"/>
      <c r="BI244" s="334"/>
      <c r="BJ244" s="334"/>
      <c r="BK244" s="334"/>
      <c r="BL244" s="334"/>
      <c r="BM244" s="334"/>
      <c r="BN244" s="334"/>
      <c r="BO244" s="334"/>
      <c r="BP244" s="334"/>
      <c r="BQ244" s="334"/>
      <c r="BR244" s="334"/>
      <c r="BS244" s="334"/>
      <c r="BT244" s="334"/>
      <c r="BU244" s="334"/>
      <c r="BV244" s="334"/>
      <c r="BW244" s="334"/>
      <c r="BX244" s="334"/>
      <c r="BY244" s="334"/>
      <c r="BZ244" s="334"/>
      <c r="CA244" s="334"/>
      <c r="CB244" s="334"/>
      <c r="CC244" s="334"/>
      <c r="CD244" s="334"/>
      <c r="CE244" s="334"/>
      <c r="CF244" s="334"/>
      <c r="CG244" s="334"/>
      <c r="CH244" s="334"/>
      <c r="CI244" s="334"/>
      <c r="CJ244" s="334"/>
      <c r="CK244" s="334"/>
      <c r="CL244" s="334"/>
      <c r="CM244" s="334"/>
      <c r="CN244" s="334"/>
      <c r="CO244" s="334"/>
      <c r="CP244" s="334"/>
      <c r="CQ244" s="334"/>
      <c r="CR244" s="334"/>
      <c r="CS244" s="334"/>
      <c r="CT244" s="334"/>
      <c r="CU244" s="334"/>
      <c r="CV244" s="334"/>
      <c r="CW244" s="334"/>
      <c r="CX244" s="334"/>
      <c r="CY244" s="334"/>
      <c r="CZ244" s="334"/>
      <c r="DA244" s="334"/>
      <c r="DB244" s="334"/>
      <c r="DC244" s="334"/>
      <c r="DD244" s="334"/>
      <c r="DE244" s="334"/>
      <c r="DF244" s="334"/>
      <c r="DG244" s="334"/>
      <c r="DH244" s="334"/>
      <c r="DI244" s="334"/>
      <c r="DJ244" s="334"/>
      <c r="DK244" s="334"/>
      <c r="DL244" s="334"/>
      <c r="DM244" s="334"/>
      <c r="DN244" s="334"/>
      <c r="DO244" s="334"/>
      <c r="DP244" s="334"/>
      <c r="DQ244" s="334"/>
      <c r="DR244" s="334"/>
      <c r="DS244" s="334"/>
      <c r="DT244" s="334"/>
      <c r="DU244" s="334"/>
      <c r="DV244" s="334"/>
      <c r="DW244" s="334"/>
      <c r="DX244" s="334"/>
      <c r="DY244" s="334"/>
      <c r="DZ244" s="334"/>
      <c r="EA244" s="334"/>
      <c r="EB244" s="334"/>
      <c r="EC244" s="334"/>
      <c r="ED244" s="334"/>
      <c r="EE244" s="334"/>
      <c r="EF244" s="334"/>
      <c r="EG244" s="334"/>
      <c r="EH244" s="334"/>
      <c r="EI244" s="334"/>
      <c r="EJ244" s="334"/>
      <c r="EK244" s="334"/>
      <c r="EL244" s="334"/>
      <c r="EM244" s="334"/>
      <c r="EN244" s="334"/>
      <c r="EO244" s="334"/>
      <c r="EP244" s="334"/>
      <c r="EQ244" s="334"/>
      <c r="ER244" s="334"/>
      <c r="ES244" s="334"/>
      <c r="ET244" s="334"/>
      <c r="EU244" s="334"/>
      <c r="EV244" s="334"/>
      <c r="EW244" s="334"/>
      <c r="EX244" s="334"/>
      <c r="EY244" s="334"/>
      <c r="EZ244" s="334"/>
      <c r="FA244" s="334"/>
      <c r="FB244" s="334"/>
      <c r="FC244" s="334"/>
      <c r="FD244" s="334"/>
      <c r="FE244" s="334"/>
      <c r="FF244" s="334"/>
      <c r="FG244" s="334"/>
      <c r="FH244" s="334"/>
      <c r="FI244" s="334"/>
      <c r="FJ244" s="334"/>
      <c r="FK244" s="334"/>
      <c r="FL244" s="334"/>
      <c r="FM244" s="334"/>
      <c r="FN244" s="334"/>
      <c r="FO244" s="334"/>
      <c r="FP244" s="334"/>
      <c r="FQ244" s="334"/>
      <c r="FR244" s="334"/>
      <c r="FS244" s="334"/>
      <c r="FT244" s="334"/>
      <c r="FU244" s="334"/>
      <c r="FV244" s="334"/>
      <c r="FW244" s="334"/>
      <c r="FX244" s="334"/>
      <c r="FY244" s="334"/>
      <c r="FZ244" s="334"/>
      <c r="GA244" s="334"/>
      <c r="GB244" s="334"/>
      <c r="GC244" s="334"/>
      <c r="GD244" s="334"/>
      <c r="GE244" s="334"/>
      <c r="GF244" s="334"/>
      <c r="GG244" s="334"/>
      <c r="GH244" s="334"/>
      <c r="GI244" s="334"/>
      <c r="GJ244" s="334"/>
      <c r="GK244" s="334"/>
      <c r="GL244" s="334"/>
      <c r="GM244" s="334"/>
      <c r="GN244" s="334"/>
      <c r="GO244" s="334"/>
      <c r="GP244" s="334"/>
      <c r="GQ244" s="334"/>
      <c r="GR244" s="334"/>
      <c r="GS244" s="334"/>
      <c r="GT244" s="334"/>
      <c r="GU244" s="334"/>
      <c r="GV244" s="334"/>
      <c r="GW244" s="334"/>
      <c r="GX244" s="334"/>
      <c r="GY244" s="334"/>
      <c r="GZ244" s="334"/>
      <c r="HA244" s="334"/>
      <c r="HB244" s="334"/>
      <c r="HC244" s="334"/>
      <c r="HD244" s="334"/>
      <c r="HE244" s="334"/>
      <c r="HF244" s="334"/>
      <c r="HG244" s="334"/>
      <c r="HH244" s="334"/>
      <c r="HI244" s="334"/>
      <c r="HJ244" s="334"/>
      <c r="HK244" s="334"/>
      <c r="HL244" s="334"/>
      <c r="HM244" s="334"/>
      <c r="HN244" s="334"/>
      <c r="HO244" s="334"/>
      <c r="HP244" s="334"/>
      <c r="HQ244" s="334"/>
      <c r="HR244" s="334"/>
      <c r="HS244" s="334"/>
      <c r="HT244" s="334"/>
      <c r="HU244" s="334"/>
      <c r="HV244" s="334"/>
      <c r="HW244" s="334"/>
      <c r="HX244" s="334"/>
      <c r="HY244" s="334"/>
      <c r="HZ244" s="334"/>
      <c r="IA244" s="334"/>
      <c r="IB244" s="334"/>
      <c r="IC244" s="334"/>
      <c r="ID244" s="334"/>
      <c r="IE244" s="334"/>
      <c r="IF244" s="334"/>
      <c r="IG244" s="334"/>
      <c r="IH244" s="334"/>
      <c r="II244" s="334"/>
      <c r="IJ244" s="334"/>
      <c r="IK244" s="334"/>
      <c r="IL244" s="334"/>
      <c r="IM244" s="334"/>
      <c r="IN244" s="334"/>
      <c r="IO244" s="334"/>
      <c r="IP244" s="334"/>
      <c r="IQ244" s="334"/>
      <c r="IR244" s="334"/>
      <c r="IS244" s="334"/>
      <c r="IT244" s="334"/>
      <c r="IU244" s="334"/>
      <c r="IV244" s="334"/>
      <c r="IW244" s="334"/>
      <c r="IX244" s="334"/>
      <c r="IY244" s="334"/>
      <c r="IZ244" s="334"/>
      <c r="JA244" s="334"/>
      <c r="JB244" s="334"/>
      <c r="JC244" s="334"/>
      <c r="JD244" s="334"/>
    </row>
    <row r="245" spans="2:264" x14ac:dyDescent="0.2">
      <c r="B245" s="334"/>
      <c r="C245" s="334"/>
      <c r="D245" s="334"/>
      <c r="E245" s="334"/>
      <c r="F245" s="334"/>
      <c r="G245" s="334"/>
      <c r="H245" s="334"/>
      <c r="I245" s="334"/>
      <c r="J245" s="334"/>
      <c r="K245" s="334"/>
      <c r="L245" s="334"/>
      <c r="M245" s="334"/>
      <c r="N245" s="334"/>
      <c r="O245" s="334"/>
      <c r="P245" s="334"/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  <c r="AB245" s="334"/>
      <c r="AC245" s="334"/>
      <c r="AD245" s="334"/>
      <c r="AE245" s="334"/>
      <c r="AF245" s="334"/>
      <c r="AG245" s="334"/>
      <c r="AH245" s="334"/>
      <c r="AI245" s="334"/>
      <c r="AJ245" s="334"/>
      <c r="AK245" s="334"/>
      <c r="AL245" s="334"/>
      <c r="AM245" s="334"/>
      <c r="AN245" s="334"/>
      <c r="AO245" s="334"/>
      <c r="AP245" s="334"/>
      <c r="AQ245" s="334"/>
      <c r="AR245" s="334"/>
      <c r="AS245" s="334"/>
      <c r="AT245" s="334"/>
      <c r="AU245" s="334"/>
      <c r="AV245" s="334"/>
      <c r="AW245" s="334"/>
      <c r="AX245" s="334"/>
      <c r="AY245" s="334"/>
      <c r="AZ245" s="334"/>
      <c r="BA245" s="334"/>
      <c r="BB245" s="334"/>
      <c r="BC245" s="334"/>
      <c r="BD245" s="334"/>
      <c r="BE245" s="334"/>
      <c r="BF245" s="334"/>
      <c r="BG245" s="334"/>
      <c r="BH245" s="334"/>
      <c r="BI245" s="334"/>
      <c r="BJ245" s="334"/>
      <c r="BK245" s="334"/>
      <c r="BL245" s="334"/>
      <c r="BM245" s="334"/>
      <c r="BN245" s="334"/>
      <c r="BO245" s="334"/>
      <c r="BP245" s="334"/>
      <c r="BQ245" s="334"/>
      <c r="BR245" s="334"/>
      <c r="BS245" s="334"/>
      <c r="BT245" s="334"/>
      <c r="BU245" s="334"/>
      <c r="BV245" s="334"/>
      <c r="BW245" s="334"/>
      <c r="BX245" s="334"/>
      <c r="BY245" s="334"/>
      <c r="BZ245" s="334"/>
      <c r="CA245" s="334"/>
      <c r="CB245" s="334"/>
      <c r="CC245" s="334"/>
      <c r="CD245" s="334"/>
      <c r="CE245" s="334"/>
      <c r="CF245" s="334"/>
      <c r="CG245" s="334"/>
      <c r="CH245" s="334"/>
      <c r="CI245" s="334"/>
      <c r="CJ245" s="334"/>
      <c r="CK245" s="334"/>
      <c r="CL245" s="334"/>
      <c r="CM245" s="334"/>
      <c r="CN245" s="334"/>
      <c r="CO245" s="334"/>
      <c r="CP245" s="334"/>
      <c r="CQ245" s="334"/>
      <c r="CR245" s="334"/>
      <c r="CS245" s="334"/>
      <c r="CT245" s="334"/>
      <c r="CU245" s="334"/>
      <c r="CV245" s="334"/>
      <c r="CW245" s="334"/>
      <c r="CX245" s="334"/>
      <c r="CY245" s="334"/>
      <c r="CZ245" s="334"/>
      <c r="DA245" s="334"/>
      <c r="DB245" s="334"/>
      <c r="DC245" s="334"/>
      <c r="DD245" s="334"/>
      <c r="DE245" s="334"/>
      <c r="DF245" s="334"/>
      <c r="DG245" s="334"/>
      <c r="DH245" s="334"/>
      <c r="DI245" s="334"/>
      <c r="DJ245" s="334"/>
      <c r="DK245" s="334"/>
      <c r="DL245" s="334"/>
      <c r="DM245" s="334"/>
      <c r="DN245" s="334"/>
      <c r="DO245" s="334"/>
      <c r="DP245" s="334"/>
      <c r="DQ245" s="334"/>
      <c r="DR245" s="334"/>
      <c r="DS245" s="334"/>
      <c r="DT245" s="334"/>
      <c r="DU245" s="334"/>
      <c r="DV245" s="334"/>
      <c r="DW245" s="334"/>
      <c r="DX245" s="334"/>
      <c r="DY245" s="334"/>
      <c r="DZ245" s="334"/>
      <c r="EA245" s="334"/>
      <c r="EB245" s="334"/>
      <c r="EC245" s="334"/>
      <c r="ED245" s="334"/>
      <c r="EE245" s="334"/>
      <c r="EF245" s="334"/>
      <c r="EG245" s="334"/>
      <c r="EH245" s="334"/>
      <c r="EI245" s="334"/>
      <c r="EJ245" s="334"/>
      <c r="EK245" s="334"/>
      <c r="EL245" s="334"/>
      <c r="EM245" s="334"/>
      <c r="EN245" s="334"/>
      <c r="EO245" s="334"/>
      <c r="EP245" s="334"/>
      <c r="EQ245" s="334"/>
      <c r="ER245" s="334"/>
      <c r="ES245" s="334"/>
      <c r="ET245" s="334"/>
      <c r="EU245" s="334"/>
      <c r="EV245" s="334"/>
      <c r="EW245" s="334"/>
      <c r="EX245" s="334"/>
      <c r="EY245" s="334"/>
      <c r="EZ245" s="334"/>
      <c r="FA245" s="334"/>
      <c r="FB245" s="334"/>
      <c r="FC245" s="334"/>
      <c r="FD245" s="334"/>
      <c r="FE245" s="334"/>
      <c r="FF245" s="334"/>
      <c r="FG245" s="334"/>
      <c r="FH245" s="334"/>
      <c r="FI245" s="334"/>
      <c r="FJ245" s="334"/>
      <c r="FK245" s="334"/>
      <c r="FL245" s="334"/>
      <c r="FM245" s="334"/>
      <c r="FN245" s="334"/>
      <c r="FO245" s="334"/>
      <c r="FP245" s="334"/>
      <c r="FQ245" s="334"/>
      <c r="FR245" s="334"/>
      <c r="FS245" s="334"/>
      <c r="FT245" s="334"/>
      <c r="FU245" s="334"/>
      <c r="FV245" s="334"/>
      <c r="FW245" s="334"/>
      <c r="FX245" s="334"/>
      <c r="FY245" s="334"/>
      <c r="FZ245" s="334"/>
      <c r="GA245" s="334"/>
      <c r="GB245" s="334"/>
      <c r="GC245" s="334"/>
      <c r="GD245" s="334"/>
      <c r="GE245" s="334"/>
      <c r="GF245" s="334"/>
      <c r="GG245" s="334"/>
      <c r="GH245" s="334"/>
      <c r="GI245" s="334"/>
      <c r="GJ245" s="334"/>
      <c r="GK245" s="334"/>
      <c r="GL245" s="334"/>
      <c r="GM245" s="334"/>
      <c r="GN245" s="334"/>
      <c r="GO245" s="334"/>
      <c r="GP245" s="334"/>
      <c r="GQ245" s="334"/>
      <c r="GR245" s="334"/>
      <c r="GS245" s="334"/>
      <c r="GT245" s="334"/>
      <c r="GU245" s="334"/>
      <c r="GV245" s="334"/>
      <c r="GW245" s="334"/>
      <c r="GX245" s="334"/>
      <c r="GY245" s="334"/>
      <c r="GZ245" s="334"/>
      <c r="HA245" s="334"/>
      <c r="HB245" s="334"/>
      <c r="HC245" s="334"/>
      <c r="HD245" s="334"/>
      <c r="HE245" s="334"/>
      <c r="HF245" s="334"/>
      <c r="HG245" s="334"/>
      <c r="HH245" s="334"/>
      <c r="HI245" s="334"/>
      <c r="HJ245" s="334"/>
      <c r="HK245" s="334"/>
      <c r="HL245" s="334"/>
      <c r="HM245" s="334"/>
      <c r="HN245" s="334"/>
      <c r="HO245" s="334"/>
      <c r="HP245" s="334"/>
      <c r="HQ245" s="334"/>
      <c r="HR245" s="334"/>
      <c r="HS245" s="334"/>
      <c r="HT245" s="334"/>
      <c r="HU245" s="334"/>
      <c r="HV245" s="334"/>
      <c r="HW245" s="334"/>
      <c r="HX245" s="334"/>
      <c r="HY245" s="334"/>
      <c r="HZ245" s="334"/>
      <c r="IA245" s="334"/>
      <c r="IB245" s="334"/>
      <c r="IC245" s="334"/>
      <c r="ID245" s="334"/>
      <c r="IE245" s="334"/>
      <c r="IF245" s="334"/>
      <c r="IG245" s="334"/>
      <c r="IH245" s="334"/>
      <c r="II245" s="334"/>
      <c r="IJ245" s="334"/>
      <c r="IK245" s="334"/>
      <c r="IL245" s="334"/>
      <c r="IM245" s="334"/>
      <c r="IN245" s="334"/>
      <c r="IO245" s="334"/>
      <c r="IP245" s="334"/>
      <c r="IQ245" s="334"/>
      <c r="IR245" s="334"/>
      <c r="IS245" s="334"/>
      <c r="IT245" s="334"/>
      <c r="IU245" s="334"/>
      <c r="IV245" s="334"/>
      <c r="IW245" s="334"/>
      <c r="IX245" s="334"/>
      <c r="IY245" s="334"/>
      <c r="IZ245" s="334"/>
      <c r="JA245" s="334"/>
      <c r="JB245" s="334"/>
      <c r="JC245" s="334"/>
      <c r="JD245" s="334"/>
    </row>
    <row r="246" spans="2:264" x14ac:dyDescent="0.2">
      <c r="B246" s="334"/>
      <c r="C246" s="334"/>
      <c r="D246" s="334"/>
      <c r="E246" s="334"/>
      <c r="F246" s="334"/>
      <c r="G246" s="334"/>
      <c r="H246" s="334"/>
      <c r="I246" s="334"/>
      <c r="J246" s="334"/>
      <c r="K246" s="334"/>
      <c r="L246" s="334"/>
      <c r="M246" s="334"/>
      <c r="N246" s="334"/>
      <c r="O246" s="334"/>
      <c r="P246" s="334"/>
      <c r="Q246" s="334"/>
      <c r="R246" s="334"/>
      <c r="S246" s="334"/>
      <c r="T246" s="334"/>
      <c r="U246" s="334"/>
      <c r="V246" s="334"/>
      <c r="W246" s="334"/>
      <c r="X246" s="334"/>
      <c r="Y246" s="334"/>
      <c r="Z246" s="334"/>
      <c r="AA246" s="334"/>
      <c r="AB246" s="334"/>
      <c r="AC246" s="334"/>
      <c r="AD246" s="334"/>
      <c r="AE246" s="334"/>
      <c r="AF246" s="334"/>
      <c r="AG246" s="334"/>
      <c r="AH246" s="334"/>
      <c r="AI246" s="334"/>
      <c r="AJ246" s="334"/>
      <c r="AK246" s="334"/>
      <c r="AL246" s="334"/>
      <c r="AM246" s="334"/>
      <c r="AN246" s="334"/>
      <c r="AO246" s="334"/>
      <c r="AP246" s="334"/>
      <c r="AQ246" s="334"/>
      <c r="AR246" s="334"/>
      <c r="AS246" s="334"/>
      <c r="AT246" s="334"/>
      <c r="AU246" s="334"/>
      <c r="AV246" s="334"/>
      <c r="AW246" s="334"/>
      <c r="AX246" s="334"/>
      <c r="AY246" s="334"/>
      <c r="AZ246" s="334"/>
      <c r="BA246" s="334"/>
      <c r="BB246" s="334"/>
      <c r="BC246" s="334"/>
      <c r="BD246" s="334"/>
      <c r="BE246" s="334"/>
      <c r="BF246" s="334"/>
      <c r="BG246" s="334"/>
      <c r="BH246" s="334"/>
      <c r="BI246" s="334"/>
      <c r="BJ246" s="334"/>
      <c r="BK246" s="334"/>
      <c r="BL246" s="334"/>
      <c r="BM246" s="334"/>
      <c r="BN246" s="334"/>
      <c r="BO246" s="334"/>
      <c r="BP246" s="334"/>
      <c r="BQ246" s="334"/>
      <c r="BR246" s="334"/>
      <c r="BS246" s="334"/>
      <c r="BT246" s="334"/>
      <c r="BU246" s="334"/>
      <c r="BV246" s="334"/>
      <c r="BW246" s="334"/>
      <c r="BX246" s="334"/>
      <c r="BY246" s="334"/>
      <c r="BZ246" s="334"/>
      <c r="CA246" s="334"/>
      <c r="CB246" s="334"/>
      <c r="CC246" s="334"/>
      <c r="CD246" s="334"/>
      <c r="CE246" s="334"/>
      <c r="CF246" s="334"/>
      <c r="CG246" s="334"/>
      <c r="CH246" s="334"/>
      <c r="CI246" s="334"/>
      <c r="CJ246" s="334"/>
      <c r="CK246" s="334"/>
      <c r="CL246" s="334"/>
      <c r="CM246" s="334"/>
      <c r="CN246" s="334"/>
      <c r="CO246" s="334"/>
      <c r="CP246" s="334"/>
      <c r="CQ246" s="334"/>
      <c r="CR246" s="334"/>
      <c r="CS246" s="334"/>
      <c r="CT246" s="334"/>
      <c r="CU246" s="334"/>
      <c r="CV246" s="334"/>
      <c r="CW246" s="334"/>
      <c r="CX246" s="334"/>
      <c r="CY246" s="334"/>
      <c r="CZ246" s="334"/>
      <c r="DA246" s="334"/>
      <c r="DB246" s="334"/>
      <c r="DC246" s="334"/>
      <c r="DD246" s="334"/>
      <c r="DE246" s="334"/>
      <c r="DF246" s="334"/>
      <c r="DG246" s="334"/>
      <c r="DH246" s="334"/>
      <c r="DI246" s="334"/>
      <c r="DJ246" s="334"/>
      <c r="DK246" s="334"/>
      <c r="DL246" s="334"/>
      <c r="DM246" s="334"/>
      <c r="DN246" s="334"/>
      <c r="DO246" s="334"/>
      <c r="DP246" s="334"/>
      <c r="DQ246" s="334"/>
      <c r="DR246" s="334"/>
      <c r="DS246" s="334"/>
      <c r="DT246" s="334"/>
      <c r="DU246" s="334"/>
      <c r="DV246" s="334"/>
      <c r="DW246" s="334"/>
      <c r="DX246" s="334"/>
      <c r="DY246" s="334"/>
      <c r="DZ246" s="334"/>
      <c r="EA246" s="334"/>
      <c r="EB246" s="334"/>
      <c r="EC246" s="334"/>
      <c r="ED246" s="334"/>
      <c r="EE246" s="334"/>
      <c r="EF246" s="334"/>
      <c r="EG246" s="334"/>
      <c r="EH246" s="334"/>
      <c r="EI246" s="334"/>
      <c r="EJ246" s="334"/>
      <c r="EK246" s="334"/>
      <c r="EL246" s="334"/>
      <c r="EM246" s="334"/>
      <c r="EN246" s="334"/>
      <c r="EO246" s="334"/>
      <c r="EP246" s="334"/>
      <c r="EQ246" s="334"/>
      <c r="ER246" s="334"/>
      <c r="ES246" s="334"/>
      <c r="ET246" s="334"/>
      <c r="EU246" s="334"/>
      <c r="EV246" s="334"/>
      <c r="EW246" s="334"/>
      <c r="EX246" s="334"/>
      <c r="EY246" s="334"/>
      <c r="EZ246" s="334"/>
      <c r="FA246" s="334"/>
      <c r="FB246" s="334"/>
      <c r="FC246" s="334"/>
      <c r="FD246" s="334"/>
      <c r="FE246" s="334"/>
      <c r="FF246" s="334"/>
      <c r="FG246" s="334"/>
      <c r="FH246" s="334"/>
      <c r="FI246" s="334"/>
      <c r="FJ246" s="334"/>
      <c r="FK246" s="334"/>
      <c r="FL246" s="334"/>
      <c r="FM246" s="334"/>
      <c r="FN246" s="334"/>
      <c r="FO246" s="334"/>
      <c r="FP246" s="334"/>
      <c r="FQ246" s="334"/>
      <c r="FR246" s="334"/>
      <c r="FS246" s="334"/>
      <c r="FT246" s="334"/>
      <c r="FU246" s="334"/>
      <c r="FV246" s="334"/>
      <c r="FW246" s="334"/>
      <c r="FX246" s="334"/>
      <c r="FY246" s="334"/>
      <c r="FZ246" s="334"/>
      <c r="GA246" s="334"/>
      <c r="GB246" s="334"/>
      <c r="GC246" s="334"/>
      <c r="GD246" s="334"/>
      <c r="GE246" s="334"/>
      <c r="GF246" s="334"/>
      <c r="GG246" s="334"/>
      <c r="GH246" s="334"/>
      <c r="GI246" s="334"/>
      <c r="GJ246" s="334"/>
      <c r="GK246" s="334"/>
      <c r="GL246" s="334"/>
      <c r="GM246" s="334"/>
      <c r="GN246" s="334"/>
      <c r="GO246" s="334"/>
      <c r="GP246" s="334"/>
      <c r="GQ246" s="334"/>
      <c r="GR246" s="334"/>
      <c r="GS246" s="334"/>
      <c r="GT246" s="334"/>
      <c r="GU246" s="334"/>
      <c r="GV246" s="334"/>
      <c r="GW246" s="334"/>
      <c r="GX246" s="334"/>
      <c r="GY246" s="334"/>
      <c r="GZ246" s="334"/>
      <c r="HA246" s="334"/>
      <c r="HB246" s="334"/>
      <c r="HC246" s="334"/>
      <c r="HD246" s="334"/>
      <c r="HE246" s="334"/>
      <c r="HF246" s="334"/>
      <c r="HG246" s="334"/>
      <c r="HH246" s="334"/>
      <c r="HI246" s="334"/>
      <c r="HJ246" s="334"/>
      <c r="HK246" s="334"/>
      <c r="HL246" s="334"/>
      <c r="HM246" s="334"/>
      <c r="HN246" s="334"/>
      <c r="HO246" s="334"/>
      <c r="HP246" s="334"/>
      <c r="HQ246" s="334"/>
      <c r="HR246" s="334"/>
      <c r="HS246" s="334"/>
      <c r="HT246" s="334"/>
      <c r="HU246" s="334"/>
      <c r="HV246" s="334"/>
      <c r="HW246" s="334"/>
      <c r="HX246" s="334"/>
      <c r="HY246" s="334"/>
      <c r="HZ246" s="334"/>
      <c r="IA246" s="334"/>
      <c r="IB246" s="334"/>
      <c r="IC246" s="334"/>
      <c r="ID246" s="334"/>
      <c r="IE246" s="334"/>
      <c r="IF246" s="334"/>
      <c r="IG246" s="334"/>
      <c r="IH246" s="334"/>
      <c r="II246" s="334"/>
      <c r="IJ246" s="334"/>
      <c r="IK246" s="334"/>
      <c r="IL246" s="334"/>
      <c r="IM246" s="334"/>
      <c r="IN246" s="334"/>
      <c r="IO246" s="334"/>
      <c r="IP246" s="334"/>
      <c r="IQ246" s="334"/>
      <c r="IR246" s="334"/>
      <c r="IS246" s="334"/>
      <c r="IT246" s="334"/>
      <c r="IU246" s="334"/>
      <c r="IV246" s="334"/>
      <c r="IW246" s="334"/>
      <c r="IX246" s="334"/>
      <c r="IY246" s="334"/>
      <c r="IZ246" s="334"/>
      <c r="JA246" s="334"/>
      <c r="JB246" s="334"/>
      <c r="JC246" s="334"/>
      <c r="JD246" s="334"/>
    </row>
    <row r="247" spans="2:264" x14ac:dyDescent="0.2">
      <c r="B247" s="334"/>
      <c r="C247" s="334"/>
      <c r="D247" s="334"/>
      <c r="E247" s="334"/>
      <c r="F247" s="334"/>
      <c r="G247" s="334"/>
      <c r="H247" s="334"/>
      <c r="I247" s="334"/>
      <c r="J247" s="334"/>
      <c r="K247" s="334"/>
      <c r="L247" s="334"/>
      <c r="M247" s="334"/>
      <c r="N247" s="334"/>
      <c r="O247" s="334"/>
      <c r="P247" s="334"/>
      <c r="Q247" s="334"/>
      <c r="R247" s="334"/>
      <c r="S247" s="334"/>
      <c r="T247" s="334"/>
      <c r="U247" s="334"/>
      <c r="V247" s="334"/>
      <c r="W247" s="334"/>
      <c r="X247" s="334"/>
      <c r="Y247" s="334"/>
      <c r="Z247" s="334"/>
      <c r="AA247" s="334"/>
      <c r="AB247" s="334"/>
      <c r="AC247" s="334"/>
      <c r="AD247" s="334"/>
      <c r="AE247" s="334"/>
      <c r="AF247" s="334"/>
      <c r="AG247" s="334"/>
      <c r="AH247" s="334"/>
      <c r="AI247" s="334"/>
      <c r="AJ247" s="334"/>
      <c r="AK247" s="334"/>
      <c r="AL247" s="334"/>
      <c r="AM247" s="334"/>
      <c r="AN247" s="334"/>
      <c r="AO247" s="334"/>
      <c r="AP247" s="334"/>
      <c r="AQ247" s="334"/>
      <c r="AR247" s="334"/>
      <c r="AS247" s="334"/>
      <c r="AT247" s="334"/>
      <c r="AU247" s="334"/>
      <c r="AV247" s="334"/>
      <c r="AW247" s="334"/>
      <c r="AX247" s="334"/>
      <c r="AY247" s="334"/>
      <c r="AZ247" s="334"/>
      <c r="BA247" s="334"/>
      <c r="BB247" s="334"/>
      <c r="BC247" s="334"/>
      <c r="BD247" s="334"/>
      <c r="BE247" s="334"/>
      <c r="BF247" s="334"/>
      <c r="BG247" s="334"/>
      <c r="BH247" s="334"/>
      <c r="BI247" s="334"/>
      <c r="BJ247" s="334"/>
      <c r="BK247" s="334"/>
      <c r="BL247" s="334"/>
      <c r="BM247" s="334"/>
      <c r="BN247" s="334"/>
      <c r="BO247" s="334"/>
      <c r="BP247" s="334"/>
      <c r="BQ247" s="334"/>
      <c r="BR247" s="334"/>
      <c r="BS247" s="334"/>
      <c r="BT247" s="334"/>
      <c r="BU247" s="334"/>
      <c r="BV247" s="334"/>
      <c r="BW247" s="334"/>
      <c r="BX247" s="334"/>
      <c r="BY247" s="334"/>
      <c r="BZ247" s="334"/>
      <c r="CA247" s="334"/>
      <c r="CB247" s="334"/>
      <c r="CC247" s="334"/>
      <c r="CD247" s="334"/>
      <c r="CE247" s="334"/>
      <c r="CF247" s="334"/>
      <c r="CG247" s="334"/>
      <c r="CH247" s="334"/>
      <c r="CI247" s="334"/>
      <c r="CJ247" s="334"/>
      <c r="CK247" s="334"/>
      <c r="CL247" s="334"/>
      <c r="CM247" s="334"/>
      <c r="CN247" s="334"/>
      <c r="CO247" s="334"/>
      <c r="CP247" s="334"/>
      <c r="CQ247" s="334"/>
      <c r="CR247" s="334"/>
      <c r="CS247" s="334"/>
      <c r="CT247" s="334"/>
      <c r="CU247" s="334"/>
      <c r="CV247" s="334"/>
      <c r="CW247" s="334"/>
      <c r="CX247" s="334"/>
      <c r="CY247" s="334"/>
      <c r="CZ247" s="334"/>
      <c r="DA247" s="334"/>
      <c r="DB247" s="334"/>
      <c r="DC247" s="334"/>
      <c r="DD247" s="334"/>
      <c r="DE247" s="334"/>
      <c r="DF247" s="334"/>
      <c r="DG247" s="334"/>
      <c r="DH247" s="334"/>
      <c r="DI247" s="334"/>
      <c r="DJ247" s="334"/>
      <c r="DK247" s="334"/>
      <c r="DL247" s="334"/>
      <c r="DM247" s="334"/>
      <c r="DN247" s="334"/>
      <c r="DO247" s="334"/>
      <c r="DP247" s="334"/>
      <c r="DQ247" s="334"/>
      <c r="DR247" s="334"/>
      <c r="DS247" s="334"/>
      <c r="DT247" s="334"/>
      <c r="DU247" s="334"/>
      <c r="DV247" s="334"/>
      <c r="DW247" s="334"/>
      <c r="DX247" s="334"/>
      <c r="DY247" s="334"/>
      <c r="DZ247" s="334"/>
      <c r="EA247" s="334"/>
      <c r="EB247" s="334"/>
      <c r="EC247" s="334"/>
      <c r="ED247" s="334"/>
      <c r="EE247" s="334"/>
      <c r="EF247" s="334"/>
      <c r="EG247" s="334"/>
      <c r="EH247" s="334"/>
      <c r="EI247" s="334"/>
      <c r="EJ247" s="334"/>
      <c r="EK247" s="334"/>
      <c r="EL247" s="334"/>
      <c r="EM247" s="334"/>
      <c r="EN247" s="334"/>
      <c r="EO247" s="334"/>
      <c r="EP247" s="334"/>
      <c r="EQ247" s="334"/>
      <c r="ER247" s="334"/>
      <c r="ES247" s="334"/>
      <c r="ET247" s="334"/>
      <c r="EU247" s="334"/>
      <c r="EV247" s="334"/>
      <c r="EW247" s="334"/>
      <c r="EX247" s="334"/>
      <c r="EY247" s="334"/>
      <c r="EZ247" s="334"/>
      <c r="FA247" s="334"/>
      <c r="FB247" s="334"/>
      <c r="FC247" s="334"/>
      <c r="FD247" s="334"/>
      <c r="FE247" s="334"/>
      <c r="FF247" s="334"/>
      <c r="FG247" s="334"/>
      <c r="FH247" s="334"/>
      <c r="FI247" s="334"/>
      <c r="FJ247" s="334"/>
      <c r="FK247" s="334"/>
      <c r="FL247" s="334"/>
      <c r="FM247" s="334"/>
      <c r="FN247" s="334"/>
      <c r="FO247" s="334"/>
      <c r="FP247" s="334"/>
      <c r="FQ247" s="334"/>
      <c r="FR247" s="334"/>
      <c r="FS247" s="334"/>
      <c r="FT247" s="334"/>
      <c r="FU247" s="334"/>
      <c r="FV247" s="334"/>
      <c r="FW247" s="334"/>
      <c r="FX247" s="334"/>
      <c r="FY247" s="334"/>
      <c r="FZ247" s="334"/>
      <c r="GA247" s="334"/>
      <c r="GB247" s="334"/>
      <c r="GC247" s="334"/>
      <c r="GD247" s="334"/>
      <c r="GE247" s="334"/>
      <c r="GF247" s="334"/>
      <c r="GG247" s="334"/>
      <c r="GH247" s="334"/>
      <c r="GI247" s="334"/>
      <c r="GJ247" s="334"/>
      <c r="GK247" s="334"/>
      <c r="GL247" s="334"/>
      <c r="GM247" s="334"/>
      <c r="GN247" s="334"/>
      <c r="GO247" s="334"/>
      <c r="GP247" s="334"/>
      <c r="GQ247" s="334"/>
      <c r="GR247" s="334"/>
      <c r="GS247" s="334"/>
      <c r="GT247" s="334"/>
      <c r="GU247" s="334"/>
      <c r="GV247" s="334"/>
      <c r="GW247" s="334"/>
      <c r="GX247" s="334"/>
      <c r="GY247" s="334"/>
      <c r="GZ247" s="334"/>
      <c r="HA247" s="334"/>
      <c r="HB247" s="334"/>
      <c r="HC247" s="334"/>
      <c r="HD247" s="334"/>
      <c r="HE247" s="334"/>
      <c r="HF247" s="334"/>
      <c r="HG247" s="334"/>
      <c r="HH247" s="334"/>
      <c r="HI247" s="334"/>
      <c r="HJ247" s="334"/>
      <c r="HK247" s="334"/>
      <c r="HL247" s="334"/>
      <c r="HM247" s="334"/>
      <c r="HN247" s="334"/>
      <c r="HO247" s="334"/>
      <c r="HP247" s="334"/>
      <c r="HQ247" s="334"/>
      <c r="HR247" s="334"/>
      <c r="HS247" s="334"/>
      <c r="HT247" s="334"/>
      <c r="HU247" s="334"/>
      <c r="HV247" s="334"/>
      <c r="HW247" s="334"/>
      <c r="HX247" s="334"/>
      <c r="HY247" s="334"/>
      <c r="HZ247" s="334"/>
      <c r="IA247" s="334"/>
      <c r="IB247" s="334"/>
      <c r="IC247" s="334"/>
      <c r="ID247" s="334"/>
      <c r="IE247" s="334"/>
      <c r="IF247" s="334"/>
      <c r="IG247" s="334"/>
      <c r="IH247" s="334"/>
      <c r="II247" s="334"/>
      <c r="IJ247" s="334"/>
      <c r="IK247" s="334"/>
      <c r="IL247" s="334"/>
      <c r="IM247" s="334"/>
      <c r="IN247" s="334"/>
      <c r="IO247" s="334"/>
      <c r="IP247" s="334"/>
      <c r="IQ247" s="334"/>
      <c r="IR247" s="334"/>
      <c r="IS247" s="334"/>
      <c r="IT247" s="334"/>
      <c r="IU247" s="334"/>
      <c r="IV247" s="334"/>
      <c r="IW247" s="334"/>
      <c r="IX247" s="334"/>
      <c r="IY247" s="334"/>
      <c r="IZ247" s="334"/>
      <c r="JA247" s="334"/>
      <c r="JB247" s="334"/>
      <c r="JC247" s="334"/>
      <c r="JD247" s="334"/>
    </row>
    <row r="248" spans="2:264" x14ac:dyDescent="0.2">
      <c r="B248" s="334"/>
      <c r="C248" s="334"/>
      <c r="D248" s="334"/>
      <c r="E248" s="334"/>
      <c r="F248" s="334"/>
      <c r="G248" s="334"/>
      <c r="H248" s="334"/>
      <c r="I248" s="334"/>
      <c r="J248" s="334"/>
      <c r="K248" s="334"/>
      <c r="L248" s="334"/>
      <c r="M248" s="334"/>
      <c r="N248" s="334"/>
      <c r="O248" s="334"/>
      <c r="P248" s="334"/>
      <c r="Q248" s="334"/>
      <c r="R248" s="334"/>
      <c r="S248" s="334"/>
      <c r="T248" s="334"/>
      <c r="U248" s="334"/>
      <c r="V248" s="334"/>
      <c r="W248" s="334"/>
      <c r="X248" s="334"/>
      <c r="Y248" s="334"/>
      <c r="Z248" s="334"/>
      <c r="AA248" s="334"/>
      <c r="AB248" s="334"/>
      <c r="AC248" s="334"/>
      <c r="AD248" s="334"/>
      <c r="AE248" s="334"/>
      <c r="AF248" s="334"/>
      <c r="AG248" s="334"/>
      <c r="AH248" s="334"/>
      <c r="AI248" s="334"/>
      <c r="AJ248" s="334"/>
      <c r="AK248" s="334"/>
      <c r="AL248" s="334"/>
      <c r="AM248" s="334"/>
      <c r="AN248" s="334"/>
      <c r="AO248" s="334"/>
      <c r="AP248" s="334"/>
      <c r="AQ248" s="334"/>
      <c r="AR248" s="334"/>
      <c r="AS248" s="334"/>
      <c r="AT248" s="334"/>
      <c r="AU248" s="334"/>
      <c r="AV248" s="334"/>
      <c r="AW248" s="334"/>
      <c r="AX248" s="334"/>
      <c r="AY248" s="334"/>
      <c r="AZ248" s="334"/>
      <c r="BA248" s="334"/>
      <c r="BB248" s="334"/>
      <c r="BC248" s="334"/>
      <c r="BD248" s="334"/>
      <c r="BE248" s="334"/>
      <c r="BF248" s="334"/>
      <c r="BG248" s="334"/>
      <c r="BH248" s="334"/>
      <c r="BI248" s="334"/>
      <c r="BJ248" s="334"/>
      <c r="BK248" s="334"/>
      <c r="BL248" s="334"/>
      <c r="BM248" s="334"/>
      <c r="BN248" s="334"/>
      <c r="BO248" s="334"/>
      <c r="BP248" s="334"/>
      <c r="BQ248" s="334"/>
      <c r="BR248" s="334"/>
      <c r="BS248" s="334"/>
      <c r="BT248" s="334"/>
      <c r="BU248" s="334"/>
      <c r="BV248" s="334"/>
      <c r="BW248" s="334"/>
      <c r="BX248" s="334"/>
      <c r="BY248" s="334"/>
      <c r="BZ248" s="334"/>
      <c r="CA248" s="334"/>
      <c r="CB248" s="334"/>
      <c r="CC248" s="334"/>
      <c r="CD248" s="334"/>
      <c r="CE248" s="334"/>
      <c r="CF248" s="334"/>
      <c r="CG248" s="334"/>
      <c r="CH248" s="334"/>
      <c r="CI248" s="334"/>
      <c r="CJ248" s="334"/>
      <c r="CK248" s="334"/>
      <c r="CL248" s="334"/>
      <c r="CM248" s="334"/>
      <c r="CN248" s="334"/>
      <c r="CO248" s="334"/>
      <c r="CP248" s="334"/>
      <c r="CQ248" s="334"/>
      <c r="CR248" s="334"/>
      <c r="CS248" s="334"/>
      <c r="CT248" s="334"/>
      <c r="CU248" s="334"/>
      <c r="CV248" s="334"/>
      <c r="CW248" s="334"/>
      <c r="CX248" s="334"/>
      <c r="CY248" s="334"/>
      <c r="CZ248" s="334"/>
      <c r="DA248" s="334"/>
      <c r="DB248" s="334"/>
      <c r="DC248" s="334"/>
      <c r="DD248" s="334"/>
      <c r="DE248" s="334"/>
      <c r="DF248" s="334"/>
      <c r="DG248" s="334"/>
      <c r="DH248" s="334"/>
      <c r="DI248" s="334"/>
      <c r="DJ248" s="334"/>
      <c r="DK248" s="334"/>
      <c r="DL248" s="334"/>
      <c r="DM248" s="334"/>
      <c r="DN248" s="334"/>
      <c r="DO248" s="334"/>
      <c r="DP248" s="334"/>
      <c r="DQ248" s="334"/>
      <c r="DR248" s="334"/>
      <c r="DS248" s="334"/>
      <c r="DT248" s="334"/>
      <c r="DU248" s="334"/>
      <c r="DV248" s="334"/>
      <c r="DW248" s="334"/>
      <c r="DX248" s="334"/>
      <c r="DY248" s="334"/>
      <c r="DZ248" s="334"/>
      <c r="EA248" s="334"/>
      <c r="EB248" s="334"/>
      <c r="EC248" s="334"/>
      <c r="ED248" s="334"/>
      <c r="EE248" s="334"/>
      <c r="EF248" s="334"/>
      <c r="EG248" s="334"/>
      <c r="EH248" s="334"/>
      <c r="EI248" s="334"/>
      <c r="EJ248" s="334"/>
      <c r="EK248" s="334"/>
      <c r="EL248" s="334"/>
      <c r="EM248" s="334"/>
      <c r="EN248" s="334"/>
      <c r="EO248" s="334"/>
      <c r="EP248" s="334"/>
      <c r="EQ248" s="334"/>
      <c r="ER248" s="334"/>
      <c r="ES248" s="334"/>
      <c r="ET248" s="334"/>
      <c r="EU248" s="334"/>
      <c r="EV248" s="334"/>
      <c r="EW248" s="334"/>
      <c r="EX248" s="334"/>
      <c r="EY248" s="334"/>
      <c r="EZ248" s="334"/>
      <c r="FA248" s="334"/>
      <c r="FB248" s="334"/>
      <c r="FC248" s="334"/>
      <c r="FD248" s="334"/>
      <c r="FE248" s="334"/>
      <c r="FF248" s="334"/>
      <c r="FG248" s="334"/>
      <c r="FH248" s="334"/>
      <c r="FI248" s="334"/>
      <c r="FJ248" s="334"/>
      <c r="FK248" s="334"/>
      <c r="FL248" s="334"/>
      <c r="FM248" s="334"/>
      <c r="FN248" s="334"/>
      <c r="FO248" s="334"/>
      <c r="FP248" s="334"/>
      <c r="FQ248" s="334"/>
      <c r="FR248" s="334"/>
      <c r="FS248" s="334"/>
      <c r="FT248" s="334"/>
      <c r="FU248" s="334"/>
      <c r="FV248" s="334"/>
      <c r="FW248" s="334"/>
      <c r="FX248" s="334"/>
      <c r="FY248" s="334"/>
      <c r="FZ248" s="334"/>
      <c r="GA248" s="334"/>
      <c r="GB248" s="334"/>
      <c r="GC248" s="334"/>
      <c r="GD248" s="334"/>
      <c r="GE248" s="334"/>
      <c r="GF248" s="334"/>
      <c r="GG248" s="334"/>
      <c r="GH248" s="334"/>
      <c r="GI248" s="334"/>
      <c r="GJ248" s="334"/>
      <c r="GK248" s="334"/>
      <c r="GL248" s="334"/>
      <c r="GM248" s="334"/>
      <c r="GN248" s="334"/>
      <c r="GO248" s="334"/>
      <c r="GP248" s="334"/>
      <c r="GQ248" s="334"/>
      <c r="GR248" s="334"/>
      <c r="GS248" s="334"/>
      <c r="GT248" s="334"/>
      <c r="GU248" s="334"/>
      <c r="GV248" s="334"/>
      <c r="GW248" s="334"/>
      <c r="GX248" s="334"/>
      <c r="GY248" s="334"/>
      <c r="GZ248" s="334"/>
      <c r="HA248" s="334"/>
      <c r="HB248" s="334"/>
      <c r="HC248" s="334"/>
      <c r="HD248" s="334"/>
      <c r="HE248" s="334"/>
      <c r="HF248" s="334"/>
      <c r="HG248" s="334"/>
      <c r="HH248" s="334"/>
      <c r="HI248" s="334"/>
      <c r="HJ248" s="334"/>
      <c r="HK248" s="334"/>
      <c r="HL248" s="334"/>
      <c r="HM248" s="334"/>
      <c r="HN248" s="334"/>
      <c r="HO248" s="334"/>
      <c r="HP248" s="334"/>
      <c r="HQ248" s="334"/>
      <c r="HR248" s="334"/>
      <c r="HS248" s="334"/>
      <c r="HT248" s="334"/>
      <c r="HU248" s="334"/>
      <c r="HV248" s="334"/>
      <c r="HW248" s="334"/>
      <c r="HX248" s="334"/>
      <c r="HY248" s="334"/>
      <c r="HZ248" s="334"/>
      <c r="IA248" s="334"/>
      <c r="IB248" s="334"/>
      <c r="IC248" s="334"/>
      <c r="ID248" s="334"/>
      <c r="IE248" s="334"/>
      <c r="IF248" s="334"/>
      <c r="IG248" s="334"/>
      <c r="IH248" s="334"/>
      <c r="II248" s="334"/>
      <c r="IJ248" s="334"/>
      <c r="IK248" s="334"/>
      <c r="IL248" s="334"/>
      <c r="IM248" s="334"/>
      <c r="IN248" s="334"/>
      <c r="IO248" s="334"/>
      <c r="IP248" s="334"/>
      <c r="IQ248" s="334"/>
      <c r="IR248" s="334"/>
      <c r="IS248" s="334"/>
      <c r="IT248" s="334"/>
      <c r="IU248" s="334"/>
      <c r="IV248" s="334"/>
      <c r="IW248" s="334"/>
      <c r="IX248" s="334"/>
      <c r="IY248" s="334"/>
      <c r="IZ248" s="334"/>
      <c r="JA248" s="334"/>
      <c r="JB248" s="334"/>
      <c r="JC248" s="334"/>
      <c r="JD248" s="334"/>
    </row>
    <row r="249" spans="2:264" x14ac:dyDescent="0.2">
      <c r="B249" s="334"/>
      <c r="C249" s="334"/>
      <c r="D249" s="334"/>
      <c r="E249" s="334"/>
      <c r="F249" s="334"/>
      <c r="G249" s="334"/>
      <c r="H249" s="334"/>
      <c r="I249" s="334"/>
      <c r="J249" s="334"/>
      <c r="K249" s="334"/>
      <c r="L249" s="334"/>
      <c r="M249" s="334"/>
      <c r="N249" s="334"/>
      <c r="O249" s="334"/>
      <c r="P249" s="334"/>
      <c r="Q249" s="334"/>
      <c r="R249" s="334"/>
      <c r="S249" s="334"/>
      <c r="T249" s="334"/>
      <c r="U249" s="334"/>
      <c r="V249" s="334"/>
      <c r="W249" s="334"/>
      <c r="X249" s="334"/>
      <c r="Y249" s="334"/>
      <c r="Z249" s="334"/>
      <c r="AA249" s="334"/>
      <c r="AB249" s="334"/>
      <c r="AC249" s="334"/>
      <c r="AD249" s="334"/>
      <c r="AE249" s="334"/>
      <c r="AF249" s="334"/>
      <c r="AG249" s="334"/>
      <c r="AH249" s="334"/>
      <c r="AI249" s="334"/>
      <c r="AJ249" s="334"/>
      <c r="AK249" s="334"/>
      <c r="AL249" s="334"/>
      <c r="AM249" s="334"/>
      <c r="AN249" s="334"/>
      <c r="AO249" s="334"/>
      <c r="AP249" s="334"/>
      <c r="AQ249" s="334"/>
      <c r="AR249" s="334"/>
      <c r="AS249" s="334"/>
      <c r="AT249" s="334"/>
      <c r="AU249" s="334"/>
      <c r="AV249" s="334"/>
      <c r="AW249" s="334"/>
      <c r="AX249" s="334"/>
      <c r="AY249" s="334"/>
      <c r="AZ249" s="334"/>
      <c r="BA249" s="334"/>
      <c r="BB249" s="334"/>
      <c r="BC249" s="334"/>
      <c r="BD249" s="334"/>
      <c r="BE249" s="334"/>
      <c r="BF249" s="334"/>
      <c r="BG249" s="334"/>
      <c r="BH249" s="334"/>
      <c r="BI249" s="334"/>
      <c r="BJ249" s="334"/>
      <c r="BK249" s="334"/>
      <c r="BL249" s="334"/>
      <c r="BM249" s="334"/>
      <c r="BN249" s="334"/>
      <c r="BO249" s="334"/>
      <c r="BP249" s="334"/>
      <c r="BQ249" s="334"/>
      <c r="BR249" s="334"/>
      <c r="BS249" s="334"/>
      <c r="BT249" s="334"/>
      <c r="BU249" s="334"/>
      <c r="BV249" s="334"/>
      <c r="BW249" s="334"/>
      <c r="BX249" s="334"/>
      <c r="BY249" s="334"/>
      <c r="BZ249" s="334"/>
      <c r="CA249" s="334"/>
      <c r="CB249" s="334"/>
      <c r="CC249" s="334"/>
      <c r="CD249" s="334"/>
      <c r="CE249" s="334"/>
      <c r="CF249" s="334"/>
      <c r="CG249" s="334"/>
      <c r="CH249" s="334"/>
      <c r="CI249" s="334"/>
      <c r="CJ249" s="334"/>
      <c r="CK249" s="334"/>
      <c r="CL249" s="334"/>
      <c r="CM249" s="334"/>
      <c r="CN249" s="334"/>
      <c r="CO249" s="334"/>
      <c r="CP249" s="334"/>
      <c r="CQ249" s="334"/>
      <c r="CR249" s="334"/>
      <c r="CS249" s="334"/>
      <c r="CT249" s="334"/>
      <c r="CU249" s="334"/>
      <c r="CV249" s="334"/>
      <c r="CW249" s="334"/>
      <c r="CX249" s="334"/>
      <c r="CY249" s="334"/>
      <c r="CZ249" s="334"/>
      <c r="DA249" s="334"/>
      <c r="DB249" s="334"/>
      <c r="DC249" s="334"/>
      <c r="DD249" s="334"/>
      <c r="DE249" s="334"/>
      <c r="DF249" s="334"/>
      <c r="DG249" s="334"/>
      <c r="DH249" s="334"/>
      <c r="DI249" s="334"/>
      <c r="DJ249" s="334"/>
      <c r="DK249" s="334"/>
      <c r="DL249" s="334"/>
      <c r="DM249" s="334"/>
      <c r="DN249" s="334"/>
      <c r="DO249" s="334"/>
      <c r="DP249" s="334"/>
      <c r="DQ249" s="334"/>
      <c r="DR249" s="334"/>
      <c r="DS249" s="334"/>
      <c r="DT249" s="334"/>
      <c r="DU249" s="334"/>
      <c r="DV249" s="334"/>
      <c r="DW249" s="334"/>
      <c r="DX249" s="334"/>
      <c r="DY249" s="334"/>
      <c r="DZ249" s="334"/>
      <c r="EA249" s="334"/>
      <c r="EB249" s="334"/>
      <c r="EC249" s="334"/>
      <c r="ED249" s="334"/>
      <c r="EE249" s="334"/>
      <c r="EF249" s="334"/>
      <c r="EG249" s="334"/>
      <c r="EH249" s="334"/>
      <c r="EI249" s="334"/>
      <c r="EJ249" s="334"/>
      <c r="EK249" s="334"/>
      <c r="EL249" s="334"/>
      <c r="EM249" s="334"/>
      <c r="EN249" s="334"/>
      <c r="EO249" s="334"/>
      <c r="EP249" s="334"/>
      <c r="EQ249" s="334"/>
      <c r="ER249" s="334"/>
      <c r="ES249" s="334"/>
      <c r="ET249" s="334"/>
      <c r="EU249" s="334"/>
      <c r="EV249" s="334"/>
      <c r="EW249" s="334"/>
      <c r="EX249" s="334"/>
      <c r="EY249" s="334"/>
      <c r="EZ249" s="334"/>
      <c r="FA249" s="334"/>
      <c r="FB249" s="334"/>
      <c r="FC249" s="334"/>
      <c r="FD249" s="334"/>
      <c r="FE249" s="334"/>
      <c r="FF249" s="334"/>
      <c r="FG249" s="334"/>
      <c r="FH249" s="334"/>
      <c r="FI249" s="334"/>
      <c r="FJ249" s="334"/>
      <c r="FK249" s="334"/>
      <c r="FL249" s="334"/>
      <c r="FM249" s="334"/>
      <c r="FN249" s="334"/>
      <c r="FO249" s="334"/>
      <c r="FP249" s="334"/>
      <c r="FQ249" s="334"/>
      <c r="FR249" s="334"/>
      <c r="FS249" s="334"/>
      <c r="FT249" s="334"/>
      <c r="FU249" s="334"/>
      <c r="FV249" s="334"/>
      <c r="FW249" s="334"/>
      <c r="FX249" s="334"/>
      <c r="FY249" s="334"/>
      <c r="FZ249" s="334"/>
      <c r="GA249" s="334"/>
      <c r="GB249" s="334"/>
      <c r="GC249" s="334"/>
      <c r="GD249" s="334"/>
      <c r="GE249" s="334"/>
      <c r="GF249" s="334"/>
      <c r="GG249" s="334"/>
      <c r="GH249" s="334"/>
      <c r="GI249" s="334"/>
      <c r="GJ249" s="334"/>
      <c r="GK249" s="334"/>
      <c r="GL249" s="334"/>
      <c r="GM249" s="334"/>
      <c r="GN249" s="334"/>
      <c r="GO249" s="334"/>
      <c r="GP249" s="334"/>
      <c r="GQ249" s="334"/>
      <c r="GR249" s="334"/>
      <c r="GS249" s="334"/>
      <c r="GT249" s="334"/>
      <c r="GU249" s="334"/>
      <c r="GV249" s="334"/>
      <c r="GW249" s="334"/>
      <c r="GX249" s="334"/>
      <c r="GY249" s="334"/>
      <c r="GZ249" s="334"/>
      <c r="HA249" s="334"/>
      <c r="HB249" s="334"/>
      <c r="HC249" s="334"/>
      <c r="HD249" s="334"/>
      <c r="HE249" s="334"/>
      <c r="HF249" s="334"/>
      <c r="HG249" s="334"/>
      <c r="HH249" s="334"/>
      <c r="HI249" s="334"/>
      <c r="HJ249" s="334"/>
      <c r="HK249" s="334"/>
      <c r="HL249" s="334"/>
      <c r="HM249" s="334"/>
      <c r="HN249" s="334"/>
      <c r="HO249" s="334"/>
      <c r="HP249" s="334"/>
      <c r="HQ249" s="334"/>
      <c r="HR249" s="334"/>
      <c r="HS249" s="334"/>
      <c r="HT249" s="334"/>
      <c r="HU249" s="334"/>
      <c r="HV249" s="334"/>
      <c r="HW249" s="334"/>
      <c r="HX249" s="334"/>
      <c r="HY249" s="334"/>
      <c r="HZ249" s="334"/>
      <c r="IA249" s="334"/>
      <c r="IB249" s="334"/>
      <c r="IC249" s="334"/>
      <c r="ID249" s="334"/>
      <c r="IE249" s="334"/>
      <c r="IF249" s="334"/>
      <c r="IG249" s="334"/>
      <c r="IH249" s="334"/>
      <c r="II249" s="334"/>
      <c r="IJ249" s="334"/>
      <c r="IK249" s="334"/>
      <c r="IL249" s="334"/>
      <c r="IM249" s="334"/>
      <c r="IN249" s="334"/>
      <c r="IO249" s="334"/>
      <c r="IP249" s="334"/>
      <c r="IQ249" s="334"/>
      <c r="IR249" s="334"/>
      <c r="IS249" s="334"/>
      <c r="IT249" s="334"/>
      <c r="IU249" s="334"/>
      <c r="IV249" s="334"/>
      <c r="IW249" s="334"/>
      <c r="IX249" s="334"/>
      <c r="IY249" s="334"/>
      <c r="IZ249" s="334"/>
      <c r="JA249" s="334"/>
      <c r="JB249" s="334"/>
      <c r="JC249" s="334"/>
      <c r="JD249" s="334"/>
    </row>
    <row r="250" spans="2:264" x14ac:dyDescent="0.2">
      <c r="B250" s="334"/>
      <c r="C250" s="334"/>
      <c r="D250" s="334"/>
      <c r="E250" s="334"/>
      <c r="F250" s="334"/>
      <c r="G250" s="334"/>
      <c r="H250" s="334"/>
      <c r="I250" s="334"/>
      <c r="J250" s="334"/>
      <c r="K250" s="334"/>
      <c r="L250" s="334"/>
      <c r="M250" s="334"/>
      <c r="N250" s="334"/>
      <c r="O250" s="334"/>
      <c r="P250" s="334"/>
      <c r="Q250" s="334"/>
      <c r="R250" s="334"/>
      <c r="S250" s="334"/>
      <c r="T250" s="334"/>
      <c r="U250" s="334"/>
      <c r="V250" s="334"/>
      <c r="W250" s="334"/>
      <c r="X250" s="334"/>
      <c r="Y250" s="334"/>
      <c r="Z250" s="334"/>
      <c r="AA250" s="334"/>
      <c r="AB250" s="334"/>
      <c r="AC250" s="334"/>
      <c r="AD250" s="334"/>
      <c r="AE250" s="334"/>
      <c r="AF250" s="334"/>
      <c r="AG250" s="334"/>
      <c r="AH250" s="334"/>
      <c r="AI250" s="334"/>
      <c r="AJ250" s="334"/>
      <c r="AK250" s="334"/>
      <c r="AL250" s="334"/>
      <c r="AM250" s="334"/>
      <c r="AN250" s="334"/>
      <c r="AO250" s="334"/>
      <c r="AP250" s="334"/>
      <c r="AQ250" s="334"/>
      <c r="AR250" s="334"/>
      <c r="AS250" s="334"/>
      <c r="AT250" s="334"/>
      <c r="AU250" s="334"/>
      <c r="AV250" s="334"/>
      <c r="AW250" s="334"/>
      <c r="AX250" s="334"/>
      <c r="AY250" s="334"/>
      <c r="AZ250" s="334"/>
      <c r="BA250" s="334"/>
      <c r="BB250" s="334"/>
      <c r="BC250" s="334"/>
      <c r="BD250" s="334"/>
      <c r="BE250" s="334"/>
      <c r="BF250" s="334"/>
      <c r="BG250" s="334"/>
      <c r="BH250" s="334"/>
      <c r="BI250" s="334"/>
      <c r="BJ250" s="334"/>
      <c r="BK250" s="334"/>
      <c r="BL250" s="334"/>
      <c r="BM250" s="334"/>
      <c r="BN250" s="334"/>
      <c r="BO250" s="334"/>
      <c r="BP250" s="334"/>
      <c r="BQ250" s="334"/>
      <c r="BR250" s="334"/>
      <c r="BS250" s="334"/>
      <c r="BT250" s="334"/>
      <c r="BU250" s="334"/>
      <c r="BV250" s="334"/>
      <c r="BW250" s="334"/>
      <c r="BX250" s="334"/>
      <c r="BY250" s="334"/>
      <c r="BZ250" s="334"/>
      <c r="CA250" s="334"/>
      <c r="CB250" s="334"/>
      <c r="CC250" s="334"/>
      <c r="CD250" s="334"/>
      <c r="CE250" s="334"/>
      <c r="CF250" s="334"/>
      <c r="CG250" s="334"/>
      <c r="CH250" s="334"/>
      <c r="CI250" s="334"/>
      <c r="CJ250" s="334"/>
      <c r="CK250" s="334"/>
      <c r="CL250" s="334"/>
      <c r="CM250" s="334"/>
      <c r="CN250" s="334"/>
      <c r="CO250" s="334"/>
      <c r="CP250" s="334"/>
      <c r="CQ250" s="334"/>
      <c r="CR250" s="334"/>
      <c r="CS250" s="334"/>
      <c r="CT250" s="334"/>
      <c r="CU250" s="334"/>
      <c r="CV250" s="334"/>
      <c r="CW250" s="334"/>
      <c r="CX250" s="334"/>
      <c r="CY250" s="334"/>
      <c r="CZ250" s="334"/>
      <c r="DA250" s="334"/>
      <c r="DB250" s="334"/>
      <c r="DC250" s="334"/>
      <c r="DD250" s="334"/>
      <c r="DE250" s="334"/>
      <c r="DF250" s="334"/>
      <c r="DG250" s="334"/>
      <c r="DH250" s="334"/>
      <c r="DI250" s="334"/>
      <c r="DJ250" s="334"/>
      <c r="DK250" s="334"/>
      <c r="DL250" s="334"/>
      <c r="DM250" s="334"/>
      <c r="DN250" s="334"/>
      <c r="DO250" s="334"/>
      <c r="DP250" s="334"/>
      <c r="DQ250" s="334"/>
      <c r="DR250" s="334"/>
      <c r="DS250" s="334"/>
      <c r="DT250" s="334"/>
      <c r="DU250" s="334"/>
      <c r="DV250" s="334"/>
      <c r="DW250" s="334"/>
      <c r="DX250" s="334"/>
      <c r="DY250" s="334"/>
      <c r="DZ250" s="334"/>
      <c r="EA250" s="334"/>
      <c r="EB250" s="334"/>
      <c r="EC250" s="334"/>
      <c r="ED250" s="334"/>
      <c r="EE250" s="334"/>
      <c r="EF250" s="334"/>
      <c r="EG250" s="334"/>
      <c r="EH250" s="334"/>
      <c r="EI250" s="334"/>
      <c r="EJ250" s="334"/>
      <c r="EK250" s="334"/>
      <c r="EL250" s="334"/>
      <c r="EM250" s="334"/>
      <c r="EN250" s="334"/>
      <c r="EO250" s="334"/>
      <c r="EP250" s="334"/>
      <c r="EQ250" s="334"/>
      <c r="ER250" s="334"/>
      <c r="ES250" s="334"/>
      <c r="ET250" s="334"/>
      <c r="EU250" s="334"/>
      <c r="EV250" s="334"/>
      <c r="EW250" s="334"/>
      <c r="EX250" s="334"/>
      <c r="EY250" s="334"/>
      <c r="EZ250" s="334"/>
      <c r="FA250" s="334"/>
      <c r="FB250" s="334"/>
      <c r="FC250" s="334"/>
      <c r="FD250" s="334"/>
      <c r="FE250" s="334"/>
      <c r="FF250" s="334"/>
      <c r="FG250" s="334"/>
      <c r="FH250" s="334"/>
      <c r="FI250" s="334"/>
      <c r="FJ250" s="334"/>
      <c r="FK250" s="334"/>
      <c r="FL250" s="334"/>
      <c r="FM250" s="334"/>
      <c r="FN250" s="334"/>
      <c r="FO250" s="334"/>
      <c r="FP250" s="334"/>
      <c r="FQ250" s="334"/>
      <c r="FR250" s="334"/>
      <c r="FS250" s="334"/>
      <c r="FT250" s="334"/>
      <c r="FU250" s="334"/>
      <c r="FV250" s="334"/>
      <c r="FW250" s="334"/>
      <c r="FX250" s="334"/>
      <c r="FY250" s="334"/>
      <c r="FZ250" s="334"/>
      <c r="GA250" s="334"/>
      <c r="GB250" s="334"/>
      <c r="GC250" s="334"/>
      <c r="GD250" s="334"/>
      <c r="GE250" s="334"/>
      <c r="GF250" s="334"/>
      <c r="GG250" s="334"/>
      <c r="GH250" s="334"/>
      <c r="GI250" s="334"/>
      <c r="GJ250" s="334"/>
      <c r="GK250" s="334"/>
      <c r="GL250" s="334"/>
      <c r="GM250" s="334"/>
      <c r="GN250" s="334"/>
      <c r="GO250" s="334"/>
      <c r="GP250" s="334"/>
      <c r="GQ250" s="334"/>
      <c r="GR250" s="334"/>
      <c r="GS250" s="334"/>
      <c r="GT250" s="334"/>
      <c r="GU250" s="334"/>
      <c r="GV250" s="334"/>
      <c r="GW250" s="334"/>
      <c r="GX250" s="334"/>
      <c r="GY250" s="334"/>
      <c r="GZ250" s="334"/>
      <c r="HA250" s="334"/>
      <c r="HB250" s="334"/>
      <c r="HC250" s="334"/>
      <c r="HD250" s="334"/>
      <c r="HE250" s="334"/>
      <c r="HF250" s="334"/>
      <c r="HG250" s="334"/>
      <c r="HH250" s="334"/>
      <c r="HI250" s="334"/>
      <c r="HJ250" s="334"/>
      <c r="HK250" s="334"/>
      <c r="HL250" s="334"/>
      <c r="HM250" s="334"/>
      <c r="HN250" s="334"/>
      <c r="HO250" s="334"/>
      <c r="HP250" s="334"/>
      <c r="HQ250" s="334"/>
      <c r="HR250" s="334"/>
      <c r="HS250" s="334"/>
      <c r="HT250" s="334"/>
      <c r="HU250" s="334"/>
      <c r="HV250" s="334"/>
      <c r="HW250" s="334"/>
      <c r="HX250" s="334"/>
      <c r="HY250" s="334"/>
      <c r="HZ250" s="334"/>
      <c r="IA250" s="334"/>
      <c r="IB250" s="334"/>
      <c r="IC250" s="334"/>
      <c r="ID250" s="334"/>
      <c r="IE250" s="334"/>
      <c r="IF250" s="334"/>
      <c r="IG250" s="334"/>
      <c r="IH250" s="334"/>
      <c r="II250" s="334"/>
      <c r="IJ250" s="334"/>
      <c r="IK250" s="334"/>
      <c r="IL250" s="334"/>
      <c r="IM250" s="334"/>
      <c r="IN250" s="334"/>
      <c r="IO250" s="334"/>
      <c r="IP250" s="334"/>
      <c r="IQ250" s="334"/>
      <c r="IR250" s="334"/>
      <c r="IS250" s="334"/>
      <c r="IT250" s="334"/>
      <c r="IU250" s="334"/>
      <c r="IV250" s="334"/>
      <c r="IW250" s="334"/>
      <c r="IX250" s="334"/>
      <c r="IY250" s="334"/>
      <c r="IZ250" s="334"/>
      <c r="JA250" s="334"/>
      <c r="JB250" s="334"/>
      <c r="JC250" s="334"/>
      <c r="JD250" s="334"/>
    </row>
    <row r="251" spans="2:264" x14ac:dyDescent="0.2">
      <c r="B251" s="334"/>
      <c r="C251" s="334"/>
      <c r="D251" s="334"/>
      <c r="E251" s="334"/>
      <c r="F251" s="334"/>
      <c r="G251" s="334"/>
      <c r="H251" s="334"/>
      <c r="I251" s="334"/>
      <c r="J251" s="334"/>
      <c r="K251" s="334"/>
      <c r="L251" s="334"/>
      <c r="M251" s="334"/>
      <c r="N251" s="334"/>
      <c r="O251" s="334"/>
      <c r="P251" s="334"/>
      <c r="Q251" s="334"/>
      <c r="R251" s="334"/>
      <c r="S251" s="334"/>
      <c r="T251" s="334"/>
      <c r="U251" s="334"/>
      <c r="V251" s="334"/>
      <c r="W251" s="334"/>
      <c r="X251" s="334"/>
      <c r="Y251" s="334"/>
      <c r="Z251" s="334"/>
      <c r="AA251" s="334"/>
      <c r="AB251" s="334"/>
      <c r="AC251" s="334"/>
      <c r="AD251" s="334"/>
      <c r="AE251" s="334"/>
      <c r="AF251" s="334"/>
      <c r="AG251" s="334"/>
      <c r="AH251" s="334"/>
      <c r="AI251" s="334"/>
      <c r="AJ251" s="334"/>
      <c r="AK251" s="334"/>
      <c r="AL251" s="334"/>
      <c r="AM251" s="334"/>
      <c r="AN251" s="334"/>
      <c r="AO251" s="334"/>
      <c r="AP251" s="334"/>
      <c r="AQ251" s="334"/>
      <c r="AR251" s="334"/>
      <c r="AS251" s="334"/>
      <c r="AT251" s="334"/>
      <c r="AU251" s="334"/>
      <c r="AV251" s="334"/>
      <c r="AW251" s="334"/>
      <c r="AX251" s="334"/>
      <c r="AY251" s="334"/>
      <c r="AZ251" s="334"/>
      <c r="BA251" s="334"/>
      <c r="BB251" s="334"/>
      <c r="BC251" s="334"/>
      <c r="BD251" s="334"/>
      <c r="BE251" s="334"/>
      <c r="BF251" s="334"/>
      <c r="BG251" s="334"/>
      <c r="BH251" s="334"/>
      <c r="BI251" s="334"/>
      <c r="BJ251" s="334"/>
      <c r="BK251" s="334"/>
      <c r="BL251" s="334"/>
      <c r="BM251" s="334"/>
      <c r="BN251" s="334"/>
      <c r="BO251" s="334"/>
      <c r="BP251" s="334"/>
      <c r="BQ251" s="334"/>
      <c r="BR251" s="334"/>
      <c r="BS251" s="334"/>
      <c r="BT251" s="334"/>
      <c r="BU251" s="334"/>
      <c r="BV251" s="334"/>
      <c r="BW251" s="334"/>
      <c r="BX251" s="334"/>
      <c r="BY251" s="334"/>
      <c r="BZ251" s="334"/>
      <c r="CA251" s="334"/>
      <c r="CB251" s="334"/>
      <c r="CC251" s="334"/>
      <c r="CD251" s="334"/>
      <c r="CE251" s="334"/>
      <c r="CF251" s="334"/>
      <c r="CG251" s="334"/>
      <c r="CH251" s="334"/>
      <c r="CI251" s="334"/>
      <c r="CJ251" s="334"/>
      <c r="CK251" s="334"/>
      <c r="CL251" s="334"/>
      <c r="CM251" s="334"/>
      <c r="CN251" s="334"/>
      <c r="CO251" s="334"/>
      <c r="CP251" s="334"/>
      <c r="CQ251" s="334"/>
      <c r="CR251" s="334"/>
      <c r="CS251" s="334"/>
      <c r="CT251" s="334"/>
      <c r="CU251" s="334"/>
      <c r="CV251" s="334"/>
      <c r="CW251" s="334"/>
      <c r="CX251" s="334"/>
      <c r="CY251" s="334"/>
      <c r="CZ251" s="334"/>
      <c r="DA251" s="334"/>
      <c r="DB251" s="334"/>
      <c r="DC251" s="334"/>
      <c r="DD251" s="334"/>
      <c r="DE251" s="334"/>
      <c r="DF251" s="334"/>
      <c r="DG251" s="334"/>
      <c r="DH251" s="334"/>
      <c r="DI251" s="334"/>
      <c r="DJ251" s="334"/>
      <c r="DK251" s="334"/>
      <c r="DL251" s="334"/>
      <c r="DM251" s="334"/>
      <c r="DN251" s="334"/>
      <c r="DO251" s="334"/>
      <c r="DP251" s="334"/>
      <c r="DQ251" s="334"/>
      <c r="DR251" s="334"/>
      <c r="DS251" s="334"/>
      <c r="DT251" s="334"/>
      <c r="DU251" s="334"/>
      <c r="DV251" s="334"/>
      <c r="DW251" s="334"/>
      <c r="DX251" s="334"/>
      <c r="DY251" s="334"/>
      <c r="DZ251" s="334"/>
      <c r="EA251" s="334"/>
      <c r="EB251" s="334"/>
      <c r="EC251" s="334"/>
      <c r="ED251" s="334"/>
      <c r="EE251" s="334"/>
      <c r="EF251" s="334"/>
      <c r="EG251" s="334"/>
      <c r="EH251" s="334"/>
      <c r="EI251" s="334"/>
      <c r="EJ251" s="334"/>
      <c r="EK251" s="334"/>
      <c r="EL251" s="334"/>
      <c r="EM251" s="334"/>
      <c r="EN251" s="334"/>
      <c r="EO251" s="334"/>
      <c r="EP251" s="334"/>
      <c r="EQ251" s="334"/>
      <c r="ER251" s="334"/>
      <c r="ES251" s="334"/>
      <c r="ET251" s="334"/>
      <c r="EU251" s="334"/>
      <c r="EV251" s="334"/>
      <c r="EW251" s="334"/>
      <c r="EX251" s="334"/>
      <c r="EY251" s="334"/>
      <c r="EZ251" s="334"/>
      <c r="FA251" s="334"/>
      <c r="FB251" s="334"/>
      <c r="FC251" s="334"/>
      <c r="FD251" s="334"/>
      <c r="FE251" s="334"/>
      <c r="FF251" s="334"/>
      <c r="FG251" s="334"/>
      <c r="FH251" s="334"/>
      <c r="FI251" s="334"/>
      <c r="FJ251" s="334"/>
      <c r="FK251" s="334"/>
      <c r="FL251" s="334"/>
      <c r="FM251" s="334"/>
      <c r="FN251" s="334"/>
      <c r="FO251" s="334"/>
      <c r="FP251" s="334"/>
      <c r="FQ251" s="334"/>
      <c r="FR251" s="334"/>
      <c r="FS251" s="334"/>
      <c r="FT251" s="334"/>
      <c r="FU251" s="334"/>
      <c r="FV251" s="334"/>
      <c r="FW251" s="334"/>
      <c r="FX251" s="334"/>
      <c r="FY251" s="334"/>
      <c r="FZ251" s="334"/>
      <c r="GA251" s="334"/>
      <c r="GB251" s="334"/>
      <c r="GC251" s="334"/>
      <c r="GD251" s="334"/>
      <c r="GE251" s="334"/>
      <c r="GF251" s="334"/>
      <c r="GG251" s="334"/>
      <c r="GH251" s="334"/>
      <c r="GI251" s="334"/>
      <c r="GJ251" s="334"/>
      <c r="GK251" s="334"/>
      <c r="GL251" s="334"/>
      <c r="GM251" s="334"/>
      <c r="GN251" s="334"/>
      <c r="GO251" s="334"/>
      <c r="GP251" s="334"/>
      <c r="GQ251" s="334"/>
      <c r="GR251" s="334"/>
      <c r="GS251" s="334"/>
      <c r="GT251" s="334"/>
      <c r="GU251" s="334"/>
      <c r="GV251" s="334"/>
      <c r="GW251" s="334"/>
      <c r="GX251" s="334"/>
      <c r="GY251" s="334"/>
      <c r="GZ251" s="334"/>
      <c r="HA251" s="334"/>
      <c r="HB251" s="334"/>
      <c r="HC251" s="334"/>
      <c r="HD251" s="334"/>
      <c r="HE251" s="334"/>
      <c r="HF251" s="334"/>
      <c r="HG251" s="334"/>
      <c r="HH251" s="334"/>
      <c r="HI251" s="334"/>
      <c r="HJ251" s="334"/>
      <c r="HK251" s="334"/>
      <c r="HL251" s="334"/>
      <c r="HM251" s="334"/>
      <c r="HN251" s="334"/>
      <c r="HO251" s="334"/>
      <c r="HP251" s="334"/>
      <c r="HQ251" s="334"/>
      <c r="HR251" s="334"/>
      <c r="HS251" s="334"/>
      <c r="HT251" s="334"/>
      <c r="HU251" s="334"/>
      <c r="HV251" s="334"/>
      <c r="HW251" s="334"/>
      <c r="HX251" s="334"/>
      <c r="HY251" s="334"/>
      <c r="HZ251" s="334"/>
      <c r="IA251" s="334"/>
      <c r="IB251" s="334"/>
      <c r="IC251" s="334"/>
      <c r="ID251" s="334"/>
      <c r="IE251" s="334"/>
      <c r="IF251" s="334"/>
      <c r="IG251" s="334"/>
      <c r="IH251" s="334"/>
      <c r="II251" s="334"/>
      <c r="IJ251" s="334"/>
      <c r="IK251" s="334"/>
      <c r="IL251" s="334"/>
      <c r="IM251" s="334"/>
      <c r="IN251" s="334"/>
      <c r="IO251" s="334"/>
      <c r="IP251" s="334"/>
      <c r="IQ251" s="334"/>
      <c r="IR251" s="334"/>
      <c r="IS251" s="334"/>
      <c r="IT251" s="334"/>
      <c r="IU251" s="334"/>
      <c r="IV251" s="334"/>
      <c r="IW251" s="334"/>
      <c r="IX251" s="334"/>
      <c r="IY251" s="334"/>
      <c r="IZ251" s="334"/>
      <c r="JA251" s="334"/>
      <c r="JB251" s="334"/>
      <c r="JC251" s="334"/>
      <c r="JD251" s="334"/>
    </row>
    <row r="252" spans="2:264" x14ac:dyDescent="0.2">
      <c r="B252" s="334"/>
      <c r="C252" s="334"/>
      <c r="D252" s="334"/>
      <c r="E252" s="334"/>
      <c r="F252" s="334"/>
      <c r="G252" s="334"/>
      <c r="H252" s="334"/>
      <c r="I252" s="334"/>
      <c r="J252" s="334"/>
      <c r="K252" s="334"/>
      <c r="L252" s="334"/>
      <c r="M252" s="334"/>
      <c r="N252" s="334"/>
      <c r="O252" s="334"/>
      <c r="P252" s="334"/>
      <c r="Q252" s="334"/>
      <c r="R252" s="334"/>
      <c r="S252" s="334"/>
      <c r="T252" s="334"/>
      <c r="U252" s="334"/>
      <c r="V252" s="334"/>
      <c r="W252" s="334"/>
      <c r="X252" s="334"/>
      <c r="Y252" s="334"/>
      <c r="Z252" s="334"/>
      <c r="AA252" s="334"/>
      <c r="AB252" s="334"/>
      <c r="AC252" s="334"/>
      <c r="AD252" s="334"/>
      <c r="AE252" s="334"/>
      <c r="AF252" s="334"/>
      <c r="AG252" s="334"/>
      <c r="AH252" s="334"/>
      <c r="AI252" s="334"/>
      <c r="AJ252" s="334"/>
      <c r="AK252" s="334"/>
      <c r="AL252" s="334"/>
      <c r="AM252" s="334"/>
      <c r="AN252" s="334"/>
      <c r="AO252" s="334"/>
      <c r="AP252" s="334"/>
      <c r="AQ252" s="334"/>
      <c r="AR252" s="334"/>
      <c r="AS252" s="334"/>
      <c r="AT252" s="334"/>
      <c r="AU252" s="334"/>
      <c r="AV252" s="334"/>
      <c r="AW252" s="334"/>
      <c r="AX252" s="334"/>
      <c r="AY252" s="334"/>
      <c r="AZ252" s="334"/>
      <c r="BA252" s="334"/>
      <c r="BB252" s="334"/>
      <c r="BC252" s="334"/>
      <c r="BD252" s="334"/>
      <c r="BE252" s="334"/>
      <c r="BF252" s="334"/>
      <c r="BG252" s="334"/>
      <c r="BH252" s="334"/>
      <c r="BI252" s="334"/>
      <c r="BJ252" s="334"/>
      <c r="BK252" s="334"/>
      <c r="BL252" s="334"/>
      <c r="BM252" s="334"/>
      <c r="BN252" s="334"/>
      <c r="BO252" s="334"/>
      <c r="BP252" s="334"/>
      <c r="BQ252" s="334"/>
      <c r="BR252" s="334"/>
      <c r="BS252" s="334"/>
      <c r="BT252" s="334"/>
      <c r="BU252" s="334"/>
      <c r="BV252" s="334"/>
      <c r="BW252" s="334"/>
      <c r="BX252" s="334"/>
      <c r="BY252" s="334"/>
      <c r="BZ252" s="334"/>
      <c r="CA252" s="334"/>
      <c r="CB252" s="334"/>
      <c r="CC252" s="334"/>
      <c r="CD252" s="334"/>
      <c r="CE252" s="334"/>
      <c r="CF252" s="334"/>
      <c r="CG252" s="334"/>
      <c r="CH252" s="334"/>
      <c r="CI252" s="334"/>
      <c r="CJ252" s="334"/>
      <c r="CK252" s="334"/>
      <c r="CL252" s="334"/>
      <c r="CM252" s="334"/>
      <c r="CN252" s="334"/>
      <c r="CO252" s="334"/>
      <c r="CP252" s="334"/>
      <c r="CQ252" s="334"/>
      <c r="CR252" s="334"/>
      <c r="CS252" s="334"/>
      <c r="CT252" s="334"/>
      <c r="CU252" s="334"/>
      <c r="CV252" s="334"/>
      <c r="CW252" s="334"/>
      <c r="CX252" s="334"/>
      <c r="CY252" s="334"/>
      <c r="CZ252" s="334"/>
      <c r="DA252" s="334"/>
      <c r="DB252" s="334"/>
      <c r="DC252" s="334"/>
      <c r="DD252" s="334"/>
      <c r="DE252" s="334"/>
      <c r="DF252" s="334"/>
      <c r="DG252" s="334"/>
      <c r="DH252" s="334"/>
      <c r="DI252" s="334"/>
      <c r="DJ252" s="334"/>
      <c r="DK252" s="334"/>
      <c r="DL252" s="334"/>
      <c r="DM252" s="334"/>
      <c r="DN252" s="334"/>
      <c r="DO252" s="334"/>
      <c r="DP252" s="334"/>
      <c r="DQ252" s="334"/>
      <c r="DR252" s="334"/>
      <c r="DS252" s="334"/>
      <c r="DT252" s="334"/>
      <c r="DU252" s="334"/>
      <c r="DV252" s="334"/>
      <c r="DW252" s="334"/>
      <c r="DX252" s="334"/>
      <c r="DY252" s="334"/>
      <c r="DZ252" s="334"/>
      <c r="EA252" s="334"/>
      <c r="EB252" s="334"/>
      <c r="EC252" s="334"/>
      <c r="ED252" s="334"/>
      <c r="EE252" s="334"/>
      <c r="EF252" s="334"/>
      <c r="EG252" s="334"/>
      <c r="EH252" s="334"/>
      <c r="EI252" s="334"/>
      <c r="EJ252" s="334"/>
      <c r="EK252" s="334"/>
      <c r="EL252" s="334"/>
      <c r="EM252" s="334"/>
      <c r="EN252" s="334"/>
      <c r="EO252" s="334"/>
      <c r="EP252" s="334"/>
      <c r="EQ252" s="334"/>
      <c r="ER252" s="334"/>
      <c r="ES252" s="334"/>
      <c r="ET252" s="334"/>
      <c r="EU252" s="334"/>
      <c r="EV252" s="334"/>
      <c r="EW252" s="334"/>
      <c r="EX252" s="334"/>
      <c r="EY252" s="334"/>
      <c r="EZ252" s="334"/>
      <c r="FA252" s="334"/>
      <c r="FB252" s="334"/>
      <c r="FC252" s="334"/>
      <c r="FD252" s="334"/>
      <c r="FE252" s="334"/>
      <c r="FF252" s="334"/>
      <c r="FG252" s="334"/>
      <c r="FH252" s="334"/>
      <c r="FI252" s="334"/>
      <c r="FJ252" s="334"/>
      <c r="FK252" s="334"/>
      <c r="FL252" s="334"/>
      <c r="FM252" s="334"/>
      <c r="FN252" s="334"/>
      <c r="FO252" s="334"/>
      <c r="FP252" s="334"/>
      <c r="FQ252" s="334"/>
      <c r="FR252" s="334"/>
      <c r="FS252" s="334"/>
      <c r="FT252" s="334"/>
      <c r="FU252" s="334"/>
      <c r="FV252" s="334"/>
      <c r="FW252" s="334"/>
      <c r="FX252" s="334"/>
      <c r="FY252" s="334"/>
      <c r="FZ252" s="334"/>
      <c r="GA252" s="334"/>
      <c r="GB252" s="334"/>
      <c r="GC252" s="334"/>
      <c r="GD252" s="334"/>
      <c r="GE252" s="334"/>
      <c r="GF252" s="334"/>
      <c r="GG252" s="334"/>
      <c r="GH252" s="334"/>
      <c r="GI252" s="334"/>
      <c r="GJ252" s="334"/>
      <c r="GK252" s="334"/>
      <c r="GL252" s="334"/>
      <c r="GM252" s="334"/>
      <c r="GN252" s="334"/>
      <c r="GO252" s="334"/>
      <c r="GP252" s="334"/>
      <c r="GQ252" s="334"/>
      <c r="GR252" s="334"/>
      <c r="GS252" s="334"/>
      <c r="GT252" s="334"/>
      <c r="GU252" s="334"/>
      <c r="GV252" s="334"/>
      <c r="GW252" s="334"/>
      <c r="GX252" s="334"/>
      <c r="GY252" s="334"/>
      <c r="GZ252" s="334"/>
      <c r="HA252" s="334"/>
      <c r="HB252" s="334"/>
      <c r="HC252" s="334"/>
      <c r="HD252" s="334"/>
      <c r="HE252" s="334"/>
      <c r="HF252" s="334"/>
      <c r="HG252" s="334"/>
      <c r="HH252" s="334"/>
      <c r="HI252" s="334"/>
      <c r="HJ252" s="334"/>
      <c r="HK252" s="334"/>
      <c r="HL252" s="334"/>
      <c r="HM252" s="334"/>
      <c r="HN252" s="334"/>
      <c r="HO252" s="334"/>
      <c r="HP252" s="334"/>
      <c r="HQ252" s="334"/>
      <c r="HR252" s="334"/>
      <c r="HS252" s="334"/>
      <c r="HT252" s="334"/>
      <c r="HU252" s="334"/>
      <c r="HV252" s="334"/>
      <c r="HW252" s="334"/>
      <c r="HX252" s="334"/>
      <c r="HY252" s="334"/>
      <c r="HZ252" s="334"/>
      <c r="IA252" s="334"/>
      <c r="IB252" s="334"/>
      <c r="IC252" s="334"/>
      <c r="ID252" s="334"/>
      <c r="IE252" s="334"/>
      <c r="IF252" s="334"/>
      <c r="IG252" s="334"/>
      <c r="IH252" s="334"/>
      <c r="II252" s="334"/>
      <c r="IJ252" s="334"/>
      <c r="IK252" s="334"/>
      <c r="IL252" s="334"/>
      <c r="IM252" s="334"/>
      <c r="IN252" s="334"/>
      <c r="IO252" s="334"/>
      <c r="IP252" s="334"/>
      <c r="IQ252" s="334"/>
      <c r="IR252" s="334"/>
      <c r="IS252" s="334"/>
      <c r="IT252" s="334"/>
      <c r="IU252" s="334"/>
      <c r="IV252" s="334"/>
      <c r="IW252" s="334"/>
      <c r="IX252" s="334"/>
      <c r="IY252" s="334"/>
      <c r="IZ252" s="334"/>
      <c r="JA252" s="334"/>
      <c r="JB252" s="334"/>
      <c r="JC252" s="334"/>
      <c r="JD252" s="334"/>
    </row>
    <row r="253" spans="2:264" x14ac:dyDescent="0.2">
      <c r="B253" s="334"/>
      <c r="C253" s="334"/>
      <c r="D253" s="334"/>
      <c r="E253" s="334"/>
      <c r="F253" s="334"/>
      <c r="G253" s="334"/>
      <c r="H253" s="334"/>
      <c r="I253" s="334"/>
      <c r="J253" s="334"/>
      <c r="K253" s="334"/>
      <c r="L253" s="334"/>
      <c r="M253" s="334"/>
      <c r="N253" s="334"/>
      <c r="O253" s="334"/>
      <c r="P253" s="334"/>
      <c r="Q253" s="334"/>
      <c r="R253" s="334"/>
      <c r="S253" s="334"/>
      <c r="T253" s="334"/>
      <c r="U253" s="334"/>
      <c r="V253" s="334"/>
      <c r="W253" s="334"/>
      <c r="X253" s="334"/>
      <c r="Y253" s="334"/>
      <c r="Z253" s="334"/>
      <c r="AA253" s="334"/>
      <c r="AB253" s="334"/>
      <c r="AC253" s="334"/>
      <c r="AD253" s="334"/>
      <c r="AE253" s="334"/>
      <c r="AF253" s="334"/>
      <c r="AG253" s="334"/>
      <c r="AH253" s="334"/>
      <c r="AI253" s="334"/>
      <c r="AJ253" s="334"/>
      <c r="AK253" s="334"/>
      <c r="AL253" s="334"/>
      <c r="AM253" s="334"/>
      <c r="AN253" s="334"/>
      <c r="AO253" s="334"/>
      <c r="AP253" s="334"/>
      <c r="AQ253" s="334"/>
      <c r="AR253" s="334"/>
      <c r="AS253" s="334"/>
      <c r="AT253" s="334"/>
      <c r="AU253" s="334"/>
      <c r="AV253" s="334"/>
      <c r="AW253" s="334"/>
      <c r="AX253" s="334"/>
      <c r="AY253" s="334"/>
      <c r="AZ253" s="334"/>
      <c r="BA253" s="334"/>
      <c r="BB253" s="334"/>
      <c r="BC253" s="334"/>
      <c r="BD253" s="334"/>
      <c r="BE253" s="334"/>
      <c r="BF253" s="334"/>
      <c r="BG253" s="334"/>
      <c r="BH253" s="334"/>
      <c r="BI253" s="334"/>
      <c r="BJ253" s="334"/>
      <c r="BK253" s="334"/>
      <c r="BL253" s="334"/>
      <c r="BM253" s="334"/>
      <c r="BN253" s="334"/>
      <c r="BO253" s="334"/>
      <c r="BP253" s="334"/>
      <c r="BQ253" s="334"/>
      <c r="BR253" s="334"/>
      <c r="BS253" s="334"/>
      <c r="BT253" s="334"/>
      <c r="BU253" s="334"/>
      <c r="BV253" s="334"/>
      <c r="BW253" s="334"/>
      <c r="BX253" s="334"/>
      <c r="BY253" s="334"/>
      <c r="BZ253" s="334"/>
      <c r="CA253" s="334"/>
      <c r="CB253" s="334"/>
      <c r="CC253" s="334"/>
      <c r="CD253" s="334"/>
      <c r="CE253" s="334"/>
      <c r="CF253" s="334"/>
      <c r="CG253" s="334"/>
      <c r="CH253" s="334"/>
      <c r="CI253" s="334"/>
      <c r="CJ253" s="334"/>
      <c r="CK253" s="334"/>
      <c r="CL253" s="334"/>
      <c r="CM253" s="334"/>
      <c r="CN253" s="334"/>
      <c r="CO253" s="334"/>
      <c r="CP253" s="334"/>
      <c r="CQ253" s="334"/>
      <c r="CR253" s="334"/>
      <c r="CS253" s="334"/>
      <c r="CT253" s="334"/>
      <c r="CU253" s="334"/>
      <c r="CV253" s="334"/>
      <c r="CW253" s="334"/>
      <c r="CX253" s="334"/>
      <c r="CY253" s="334"/>
      <c r="CZ253" s="334"/>
      <c r="DA253" s="334"/>
      <c r="DB253" s="334"/>
      <c r="DC253" s="334"/>
      <c r="DD253" s="334"/>
      <c r="DE253" s="334"/>
      <c r="DF253" s="334"/>
      <c r="DG253" s="334"/>
      <c r="DH253" s="334"/>
      <c r="DI253" s="334"/>
      <c r="DJ253" s="334"/>
      <c r="DK253" s="334"/>
      <c r="DL253" s="334"/>
      <c r="DM253" s="334"/>
      <c r="DN253" s="334"/>
      <c r="DO253" s="334"/>
      <c r="DP253" s="334"/>
      <c r="DQ253" s="334"/>
      <c r="DR253" s="334"/>
      <c r="DS253" s="334"/>
      <c r="DT253" s="334"/>
      <c r="DU253" s="334"/>
      <c r="DV253" s="334"/>
      <c r="DW253" s="334"/>
      <c r="DX253" s="334"/>
      <c r="DY253" s="334"/>
      <c r="DZ253" s="334"/>
      <c r="EA253" s="334"/>
      <c r="EB253" s="334"/>
      <c r="EC253" s="334"/>
      <c r="ED253" s="334"/>
      <c r="EE253" s="334"/>
      <c r="EF253" s="334"/>
      <c r="EG253" s="334"/>
      <c r="EH253" s="334"/>
      <c r="EI253" s="334"/>
      <c r="EJ253" s="334"/>
      <c r="EK253" s="334"/>
      <c r="EL253" s="334"/>
      <c r="EM253" s="334"/>
      <c r="EN253" s="334"/>
      <c r="EO253" s="334"/>
      <c r="EP253" s="334"/>
      <c r="EQ253" s="334"/>
      <c r="ER253" s="334"/>
      <c r="ES253" s="334"/>
      <c r="ET253" s="334"/>
      <c r="EU253" s="334"/>
      <c r="EV253" s="334"/>
      <c r="EW253" s="334"/>
      <c r="EX253" s="334"/>
      <c r="EY253" s="334"/>
      <c r="EZ253" s="334"/>
      <c r="FA253" s="334"/>
      <c r="FB253" s="334"/>
      <c r="FC253" s="334"/>
      <c r="FD253" s="334"/>
      <c r="FE253" s="334"/>
      <c r="FF253" s="334"/>
      <c r="FG253" s="334"/>
      <c r="FH253" s="334"/>
      <c r="FI253" s="334"/>
      <c r="FJ253" s="334"/>
      <c r="FK253" s="334"/>
      <c r="FL253" s="334"/>
      <c r="FM253" s="334"/>
      <c r="FN253" s="334"/>
      <c r="FO253" s="334"/>
      <c r="FP253" s="334"/>
      <c r="FQ253" s="334"/>
      <c r="FR253" s="334"/>
      <c r="FS253" s="334"/>
      <c r="FT253" s="334"/>
      <c r="FU253" s="334"/>
      <c r="FV253" s="334"/>
      <c r="FW253" s="334"/>
      <c r="FX253" s="334"/>
      <c r="FY253" s="334"/>
      <c r="FZ253" s="334"/>
      <c r="GA253" s="334"/>
      <c r="GB253" s="334"/>
      <c r="GC253" s="334"/>
      <c r="GD253" s="334"/>
      <c r="GE253" s="334"/>
      <c r="GF253" s="334"/>
      <c r="GG253" s="334"/>
      <c r="GH253" s="334"/>
      <c r="GI253" s="334"/>
      <c r="GJ253" s="334"/>
      <c r="GK253" s="334"/>
      <c r="GL253" s="334"/>
      <c r="GM253" s="334"/>
      <c r="GN253" s="334"/>
      <c r="GO253" s="334"/>
      <c r="GP253" s="334"/>
      <c r="GQ253" s="334"/>
      <c r="GR253" s="334"/>
      <c r="GS253" s="334"/>
      <c r="GT253" s="334"/>
      <c r="GU253" s="334"/>
      <c r="GV253" s="334"/>
      <c r="GW253" s="334"/>
      <c r="GX253" s="334"/>
      <c r="GY253" s="334"/>
      <c r="GZ253" s="334"/>
      <c r="HA253" s="334"/>
      <c r="HB253" s="334"/>
      <c r="HC253" s="334"/>
      <c r="HD253" s="334"/>
      <c r="HE253" s="334"/>
      <c r="HF253" s="334"/>
      <c r="HG253" s="334"/>
      <c r="HH253" s="334"/>
      <c r="HI253" s="334"/>
      <c r="HJ253" s="334"/>
      <c r="HK253" s="334"/>
      <c r="HL253" s="334"/>
      <c r="HM253" s="334"/>
      <c r="HN253" s="334"/>
      <c r="HO253" s="334"/>
      <c r="HP253" s="334"/>
      <c r="HQ253" s="334"/>
      <c r="HR253" s="334"/>
      <c r="HS253" s="334"/>
      <c r="HT253" s="334"/>
      <c r="HU253" s="334"/>
      <c r="HV253" s="334"/>
      <c r="HW253" s="334"/>
      <c r="HX253" s="334"/>
      <c r="HY253" s="334"/>
      <c r="HZ253" s="334"/>
      <c r="IA253" s="334"/>
      <c r="IB253" s="334"/>
      <c r="IC253" s="334"/>
      <c r="ID253" s="334"/>
      <c r="IE253" s="334"/>
      <c r="IF253" s="334"/>
      <c r="IG253" s="334"/>
      <c r="IH253" s="334"/>
      <c r="II253" s="334"/>
      <c r="IJ253" s="334"/>
      <c r="IK253" s="334"/>
      <c r="IL253" s="334"/>
      <c r="IM253" s="334"/>
      <c r="IN253" s="334"/>
      <c r="IO253" s="334"/>
      <c r="IP253" s="334"/>
      <c r="IQ253" s="334"/>
      <c r="IR253" s="334"/>
      <c r="IS253" s="334"/>
      <c r="IT253" s="334"/>
      <c r="IU253" s="334"/>
      <c r="IV253" s="334"/>
      <c r="IW253" s="334"/>
      <c r="IX253" s="334"/>
      <c r="IY253" s="334"/>
      <c r="IZ253" s="334"/>
      <c r="JA253" s="334"/>
      <c r="JB253" s="334"/>
      <c r="JC253" s="334"/>
      <c r="JD253" s="334"/>
    </row>
    <row r="254" spans="2:264" x14ac:dyDescent="0.2">
      <c r="B254" s="334"/>
      <c r="C254" s="334"/>
      <c r="D254" s="334"/>
      <c r="E254" s="334"/>
      <c r="F254" s="334"/>
      <c r="G254" s="334"/>
      <c r="H254" s="334"/>
      <c r="I254" s="334"/>
      <c r="J254" s="334"/>
      <c r="K254" s="334"/>
      <c r="L254" s="334"/>
      <c r="M254" s="334"/>
      <c r="N254" s="334"/>
      <c r="O254" s="334"/>
      <c r="P254" s="334"/>
      <c r="Q254" s="334"/>
      <c r="R254" s="334"/>
      <c r="S254" s="334"/>
      <c r="T254" s="334"/>
      <c r="U254" s="334"/>
      <c r="V254" s="334"/>
      <c r="W254" s="334"/>
      <c r="X254" s="334"/>
      <c r="Y254" s="334"/>
      <c r="Z254" s="334"/>
      <c r="AA254" s="334"/>
      <c r="AB254" s="334"/>
      <c r="AC254" s="334"/>
      <c r="AD254" s="334"/>
      <c r="AE254" s="334"/>
      <c r="AF254" s="334"/>
      <c r="AG254" s="334"/>
      <c r="AH254" s="334"/>
      <c r="AI254" s="334"/>
      <c r="AJ254" s="334"/>
      <c r="AK254" s="334"/>
      <c r="AL254" s="334"/>
      <c r="AM254" s="334"/>
      <c r="AN254" s="334"/>
      <c r="AO254" s="334"/>
      <c r="AP254" s="334"/>
      <c r="AQ254" s="334"/>
      <c r="AR254" s="334"/>
      <c r="AS254" s="334"/>
      <c r="AT254" s="334"/>
      <c r="AU254" s="334"/>
      <c r="AV254" s="334"/>
      <c r="AW254" s="334"/>
      <c r="AX254" s="334"/>
      <c r="AY254" s="334"/>
      <c r="AZ254" s="334"/>
      <c r="BA254" s="334"/>
      <c r="BB254" s="334"/>
      <c r="BC254" s="334"/>
      <c r="BD254" s="334"/>
      <c r="BE254" s="334"/>
      <c r="BF254" s="334"/>
      <c r="BG254" s="334"/>
      <c r="BH254" s="334"/>
      <c r="BI254" s="334"/>
      <c r="BJ254" s="334"/>
      <c r="BK254" s="334"/>
      <c r="BL254" s="334"/>
      <c r="BM254" s="334"/>
      <c r="BN254" s="334"/>
      <c r="BO254" s="334"/>
      <c r="BP254" s="334"/>
      <c r="BQ254" s="334"/>
      <c r="BR254" s="334"/>
      <c r="BS254" s="334"/>
      <c r="BT254" s="334"/>
      <c r="BU254" s="334"/>
      <c r="BV254" s="334"/>
      <c r="BW254" s="334"/>
      <c r="BX254" s="334"/>
      <c r="BY254" s="334"/>
      <c r="BZ254" s="334"/>
      <c r="CA254" s="334"/>
      <c r="CB254" s="334"/>
      <c r="CC254" s="334"/>
      <c r="CD254" s="334"/>
      <c r="CE254" s="334"/>
      <c r="CF254" s="334"/>
      <c r="CG254" s="334"/>
      <c r="CH254" s="334"/>
      <c r="CI254" s="334"/>
      <c r="CJ254" s="334"/>
      <c r="CK254" s="334"/>
      <c r="CL254" s="334"/>
      <c r="CM254" s="334"/>
      <c r="CN254" s="334"/>
      <c r="CO254" s="334"/>
      <c r="CP254" s="334"/>
      <c r="CQ254" s="334"/>
      <c r="CR254" s="334"/>
      <c r="CS254" s="334"/>
      <c r="CT254" s="334"/>
      <c r="CU254" s="334"/>
      <c r="CV254" s="334"/>
      <c r="CW254" s="334"/>
      <c r="CX254" s="334"/>
      <c r="CY254" s="334"/>
      <c r="CZ254" s="334"/>
      <c r="DA254" s="334"/>
      <c r="DB254" s="334"/>
      <c r="DC254" s="334"/>
      <c r="DD254" s="334"/>
      <c r="DE254" s="334"/>
      <c r="DF254" s="334"/>
      <c r="DG254" s="334"/>
      <c r="DH254" s="334"/>
      <c r="DI254" s="334"/>
      <c r="DJ254" s="334"/>
      <c r="DK254" s="334"/>
      <c r="DL254" s="334"/>
      <c r="DM254" s="334"/>
      <c r="DN254" s="334"/>
      <c r="DO254" s="334"/>
      <c r="DP254" s="334"/>
      <c r="DQ254" s="334"/>
      <c r="DR254" s="334"/>
      <c r="DS254" s="334"/>
      <c r="DT254" s="334"/>
      <c r="DU254" s="334"/>
      <c r="DV254" s="334"/>
      <c r="DW254" s="334"/>
      <c r="DX254" s="334"/>
      <c r="DY254" s="334"/>
      <c r="DZ254" s="334"/>
      <c r="EA254" s="334"/>
      <c r="EB254" s="334"/>
      <c r="EC254" s="334"/>
      <c r="ED254" s="334"/>
      <c r="EE254" s="334"/>
      <c r="EF254" s="334"/>
      <c r="EG254" s="334"/>
      <c r="EH254" s="334"/>
      <c r="EI254" s="334"/>
      <c r="EJ254" s="334"/>
      <c r="EK254" s="334"/>
      <c r="EL254" s="334"/>
      <c r="EM254" s="334"/>
      <c r="EN254" s="334"/>
      <c r="EO254" s="334"/>
      <c r="EP254" s="334"/>
      <c r="EQ254" s="334"/>
      <c r="ER254" s="334"/>
      <c r="ES254" s="334"/>
      <c r="ET254" s="334"/>
      <c r="EU254" s="334"/>
      <c r="EV254" s="334"/>
      <c r="EW254" s="334"/>
      <c r="EX254" s="334"/>
      <c r="EY254" s="334"/>
      <c r="EZ254" s="334"/>
      <c r="FA254" s="334"/>
      <c r="FB254" s="334"/>
      <c r="FC254" s="334"/>
      <c r="FD254" s="334"/>
      <c r="FE254" s="334"/>
      <c r="FF254" s="334"/>
      <c r="FG254" s="334"/>
      <c r="FH254" s="334"/>
      <c r="FI254" s="334"/>
      <c r="FJ254" s="334"/>
      <c r="FK254" s="334"/>
      <c r="FL254" s="334"/>
      <c r="FM254" s="334"/>
      <c r="FN254" s="334"/>
      <c r="FO254" s="334"/>
      <c r="FP254" s="334"/>
      <c r="FQ254" s="334"/>
      <c r="FR254" s="334"/>
      <c r="FS254" s="334"/>
      <c r="FT254" s="334"/>
      <c r="FU254" s="334"/>
      <c r="FV254" s="334"/>
      <c r="FW254" s="334"/>
      <c r="FX254" s="334"/>
      <c r="FY254" s="334"/>
      <c r="FZ254" s="334"/>
      <c r="GA254" s="334"/>
      <c r="GB254" s="334"/>
      <c r="GC254" s="334"/>
      <c r="GD254" s="334"/>
      <c r="GE254" s="334"/>
      <c r="GF254" s="334"/>
      <c r="GG254" s="334"/>
      <c r="GH254" s="334"/>
      <c r="GI254" s="334"/>
      <c r="GJ254" s="334"/>
      <c r="GK254" s="334"/>
      <c r="GL254" s="334"/>
      <c r="GM254" s="334"/>
      <c r="GN254" s="334"/>
      <c r="GO254" s="334"/>
      <c r="GP254" s="334"/>
      <c r="GQ254" s="334"/>
      <c r="GR254" s="334"/>
      <c r="GS254" s="334"/>
      <c r="GT254" s="334"/>
      <c r="GU254" s="334"/>
      <c r="GV254" s="334"/>
      <c r="GW254" s="334"/>
      <c r="GX254" s="334"/>
      <c r="GY254" s="334"/>
      <c r="GZ254" s="334"/>
      <c r="HA254" s="334"/>
      <c r="HB254" s="334"/>
      <c r="HC254" s="334"/>
      <c r="HD254" s="334"/>
      <c r="HE254" s="334"/>
      <c r="HF254" s="334"/>
      <c r="HG254" s="334"/>
      <c r="HH254" s="334"/>
      <c r="HI254" s="334"/>
      <c r="HJ254" s="334"/>
      <c r="HK254" s="334"/>
      <c r="HL254" s="334"/>
      <c r="HM254" s="334"/>
      <c r="HN254" s="334"/>
      <c r="HO254" s="334"/>
      <c r="HP254" s="334"/>
      <c r="HQ254" s="334"/>
      <c r="HR254" s="334"/>
      <c r="HS254" s="334"/>
      <c r="HT254" s="334"/>
      <c r="HU254" s="334"/>
      <c r="HV254" s="334"/>
      <c r="HW254" s="334"/>
      <c r="HX254" s="334"/>
      <c r="HY254" s="334"/>
      <c r="HZ254" s="334"/>
      <c r="IA254" s="334"/>
      <c r="IB254" s="334"/>
      <c r="IC254" s="334"/>
      <c r="ID254" s="334"/>
      <c r="IE254" s="334"/>
      <c r="IF254" s="334"/>
      <c r="IG254" s="334"/>
      <c r="IH254" s="334"/>
      <c r="II254" s="334"/>
      <c r="IJ254" s="334"/>
      <c r="IK254" s="334"/>
      <c r="IL254" s="334"/>
      <c r="IM254" s="334"/>
      <c r="IN254" s="334"/>
      <c r="IO254" s="334"/>
      <c r="IP254" s="334"/>
      <c r="IQ254" s="334"/>
      <c r="IR254" s="334"/>
      <c r="IS254" s="334"/>
      <c r="IT254" s="334"/>
      <c r="IU254" s="334"/>
      <c r="IV254" s="334"/>
      <c r="IW254" s="334"/>
      <c r="IX254" s="334"/>
      <c r="IY254" s="334"/>
      <c r="IZ254" s="334"/>
      <c r="JA254" s="334"/>
      <c r="JB254" s="334"/>
      <c r="JC254" s="334"/>
      <c r="JD254" s="334"/>
    </row>
    <row r="255" spans="2:264" x14ac:dyDescent="0.2">
      <c r="B255" s="334"/>
      <c r="C255" s="334"/>
      <c r="D255" s="334"/>
      <c r="E255" s="334"/>
      <c r="F255" s="334"/>
      <c r="G255" s="334"/>
      <c r="H255" s="334"/>
      <c r="I255" s="334"/>
      <c r="J255" s="334"/>
      <c r="K255" s="334"/>
      <c r="L255" s="334"/>
      <c r="M255" s="334"/>
      <c r="N255" s="334"/>
      <c r="O255" s="334"/>
      <c r="P255" s="334"/>
      <c r="Q255" s="334"/>
      <c r="R255" s="334"/>
      <c r="S255" s="334"/>
      <c r="T255" s="334"/>
      <c r="U255" s="334"/>
      <c r="V255" s="334"/>
      <c r="W255" s="334"/>
      <c r="X255" s="334"/>
      <c r="Y255" s="334"/>
      <c r="Z255" s="334"/>
      <c r="AA255" s="334"/>
      <c r="AB255" s="334"/>
      <c r="AC255" s="334"/>
      <c r="AD255" s="334"/>
      <c r="AE255" s="334"/>
      <c r="AF255" s="334"/>
      <c r="AG255" s="334"/>
      <c r="AH255" s="334"/>
      <c r="AI255" s="334"/>
      <c r="AJ255" s="334"/>
      <c r="AK255" s="334"/>
      <c r="AL255" s="334"/>
      <c r="AM255" s="334"/>
      <c r="AN255" s="334"/>
      <c r="AO255" s="334"/>
      <c r="AP255" s="334"/>
      <c r="AQ255" s="334"/>
      <c r="AR255" s="334"/>
      <c r="AS255" s="334"/>
      <c r="AT255" s="334"/>
      <c r="AU255" s="334"/>
      <c r="AV255" s="334"/>
      <c r="AW255" s="334"/>
      <c r="AX255" s="334"/>
      <c r="AY255" s="334"/>
      <c r="AZ255" s="334"/>
      <c r="BA255" s="334"/>
      <c r="BB255" s="334"/>
      <c r="BC255" s="334"/>
      <c r="BD255" s="334"/>
      <c r="BE255" s="334"/>
      <c r="BF255" s="334"/>
      <c r="BG255" s="334"/>
      <c r="BH255" s="334"/>
      <c r="BI255" s="334"/>
      <c r="BJ255" s="334"/>
      <c r="BK255" s="334"/>
      <c r="BL255" s="334"/>
      <c r="BM255" s="334"/>
      <c r="BN255" s="334"/>
      <c r="BO255" s="334"/>
      <c r="BP255" s="334"/>
      <c r="BQ255" s="334"/>
      <c r="BR255" s="334"/>
      <c r="BS255" s="334"/>
      <c r="BT255" s="334"/>
      <c r="BU255" s="334"/>
      <c r="BV255" s="334"/>
      <c r="BW255" s="334"/>
      <c r="BX255" s="334"/>
      <c r="BY255" s="334"/>
      <c r="BZ255" s="334"/>
      <c r="CA255" s="334"/>
      <c r="CB255" s="334"/>
      <c r="CC255" s="334"/>
      <c r="CD255" s="334"/>
      <c r="CE255" s="334"/>
      <c r="CF255" s="334"/>
      <c r="CG255" s="334"/>
      <c r="CH255" s="334"/>
      <c r="CI255" s="334"/>
      <c r="CJ255" s="334"/>
      <c r="CK255" s="334"/>
      <c r="CL255" s="334"/>
      <c r="CM255" s="334"/>
      <c r="CN255" s="334"/>
      <c r="CO255" s="334"/>
      <c r="CP255" s="334"/>
      <c r="CQ255" s="334"/>
      <c r="CR255" s="334"/>
      <c r="CS255" s="334"/>
      <c r="CT255" s="334"/>
      <c r="CU255" s="334"/>
      <c r="CV255" s="334"/>
      <c r="CW255" s="334"/>
      <c r="CX255" s="334"/>
      <c r="CY255" s="334"/>
      <c r="CZ255" s="334"/>
      <c r="DA255" s="334"/>
      <c r="DB255" s="334"/>
      <c r="DC255" s="334"/>
      <c r="DD255" s="334"/>
      <c r="DE255" s="334"/>
      <c r="DF255" s="334"/>
      <c r="DG255" s="334"/>
      <c r="DH255" s="334"/>
      <c r="DI255" s="334"/>
      <c r="DJ255" s="334"/>
      <c r="DK255" s="334"/>
      <c r="DL255" s="334"/>
      <c r="DM255" s="334"/>
      <c r="DN255" s="334"/>
      <c r="DO255" s="334"/>
      <c r="DP255" s="334"/>
      <c r="DQ255" s="334"/>
      <c r="DR255" s="334"/>
      <c r="DS255" s="334"/>
      <c r="DT255" s="334"/>
      <c r="DU255" s="334"/>
      <c r="DV255" s="334"/>
      <c r="DW255" s="334"/>
      <c r="DX255" s="334"/>
      <c r="DY255" s="334"/>
      <c r="DZ255" s="334"/>
      <c r="EA255" s="334"/>
      <c r="EB255" s="334"/>
      <c r="EC255" s="334"/>
      <c r="ED255" s="334"/>
      <c r="EE255" s="334"/>
      <c r="EF255" s="334"/>
      <c r="EG255" s="334"/>
      <c r="EH255" s="334"/>
      <c r="EI255" s="334"/>
      <c r="EJ255" s="334"/>
      <c r="EK255" s="334"/>
      <c r="EL255" s="334"/>
      <c r="EM255" s="334"/>
      <c r="EN255" s="334"/>
      <c r="EO255" s="334"/>
      <c r="EP255" s="334"/>
      <c r="EQ255" s="334"/>
      <c r="ER255" s="334"/>
      <c r="ES255" s="334"/>
      <c r="ET255" s="334"/>
      <c r="EU255" s="334"/>
      <c r="EV255" s="334"/>
      <c r="EW255" s="334"/>
      <c r="EX255" s="334"/>
      <c r="EY255" s="334"/>
      <c r="EZ255" s="334"/>
      <c r="FA255" s="334"/>
      <c r="FB255" s="334"/>
      <c r="FC255" s="334"/>
      <c r="FD255" s="334"/>
      <c r="FE255" s="334"/>
      <c r="FF255" s="334"/>
      <c r="FG255" s="334"/>
      <c r="FH255" s="334"/>
      <c r="FI255" s="334"/>
      <c r="FJ255" s="334"/>
      <c r="FK255" s="334"/>
      <c r="FL255" s="334"/>
      <c r="FM255" s="334"/>
      <c r="FN255" s="334"/>
      <c r="FO255" s="334"/>
      <c r="FP255" s="334"/>
      <c r="FQ255" s="334"/>
      <c r="FR255" s="334"/>
      <c r="FS255" s="334"/>
      <c r="FT255" s="334"/>
      <c r="FU255" s="334"/>
      <c r="FV255" s="334"/>
      <c r="FW255" s="334"/>
      <c r="FX255" s="334"/>
      <c r="FY255" s="334"/>
      <c r="FZ255" s="334"/>
      <c r="GA255" s="334"/>
      <c r="GB255" s="334"/>
      <c r="GC255" s="334"/>
      <c r="GD255" s="334"/>
      <c r="GE255" s="334"/>
      <c r="GF255" s="334"/>
      <c r="GG255" s="334"/>
      <c r="GH255" s="334"/>
      <c r="GI255" s="334"/>
      <c r="GJ255" s="334"/>
      <c r="GK255" s="334"/>
      <c r="GL255" s="334"/>
      <c r="GM255" s="334"/>
      <c r="GN255" s="334"/>
      <c r="GO255" s="334"/>
      <c r="GP255" s="334"/>
      <c r="GQ255" s="334"/>
      <c r="GR255" s="334"/>
      <c r="GS255" s="334"/>
      <c r="GT255" s="334"/>
      <c r="GU255" s="334"/>
      <c r="GV255" s="334"/>
      <c r="GW255" s="334"/>
      <c r="GX255" s="334"/>
      <c r="GY255" s="334"/>
      <c r="GZ255" s="334"/>
      <c r="HA255" s="334"/>
      <c r="HB255" s="334"/>
      <c r="HC255" s="334"/>
      <c r="HD255" s="334"/>
      <c r="HE255" s="334"/>
      <c r="HF255" s="334"/>
      <c r="HG255" s="334"/>
      <c r="HH255" s="334"/>
      <c r="HI255" s="334"/>
      <c r="HJ255" s="334"/>
      <c r="HK255" s="334"/>
      <c r="HL255" s="334"/>
      <c r="HM255" s="334"/>
      <c r="HN255" s="334"/>
      <c r="HO255" s="334"/>
      <c r="HP255" s="334"/>
      <c r="HQ255" s="334"/>
      <c r="HR255" s="334"/>
      <c r="HS255" s="334"/>
      <c r="HT255" s="334"/>
      <c r="HU255" s="334"/>
      <c r="HV255" s="334"/>
      <c r="HW255" s="334"/>
      <c r="HX255" s="334"/>
      <c r="HY255" s="334"/>
      <c r="HZ255" s="334"/>
      <c r="IA255" s="334"/>
      <c r="IB255" s="334"/>
      <c r="IC255" s="334"/>
      <c r="ID255" s="334"/>
      <c r="IE255" s="334"/>
      <c r="IF255" s="334"/>
      <c r="IG255" s="334"/>
      <c r="IH255" s="334"/>
      <c r="II255" s="334"/>
      <c r="IJ255" s="334"/>
      <c r="IK255" s="334"/>
      <c r="IL255" s="334"/>
      <c r="IM255" s="334"/>
      <c r="IN255" s="334"/>
      <c r="IO255" s="334"/>
      <c r="IP255" s="334"/>
      <c r="IQ255" s="334"/>
      <c r="IR255" s="334"/>
      <c r="IS255" s="334"/>
      <c r="IT255" s="334"/>
      <c r="IU255" s="334"/>
      <c r="IV255" s="334"/>
      <c r="IW255" s="334"/>
      <c r="IX255" s="334"/>
      <c r="IY255" s="334"/>
      <c r="IZ255" s="334"/>
      <c r="JA255" s="334"/>
      <c r="JB255" s="334"/>
      <c r="JC255" s="334"/>
      <c r="JD255" s="334"/>
    </row>
    <row r="256" spans="2:264" x14ac:dyDescent="0.2">
      <c r="B256" s="334"/>
      <c r="C256" s="334"/>
      <c r="D256" s="334"/>
      <c r="E256" s="334"/>
      <c r="F256" s="334"/>
      <c r="G256" s="334"/>
      <c r="H256" s="334"/>
      <c r="I256" s="334"/>
      <c r="J256" s="334"/>
      <c r="K256" s="334"/>
      <c r="L256" s="334"/>
      <c r="M256" s="334"/>
      <c r="N256" s="334"/>
      <c r="O256" s="334"/>
      <c r="P256" s="334"/>
      <c r="Q256" s="334"/>
      <c r="R256" s="334"/>
      <c r="S256" s="334"/>
      <c r="T256" s="334"/>
      <c r="U256" s="334"/>
      <c r="V256" s="334"/>
      <c r="W256" s="334"/>
      <c r="X256" s="334"/>
      <c r="Y256" s="334"/>
      <c r="Z256" s="334"/>
      <c r="AA256" s="334"/>
      <c r="AB256" s="334"/>
      <c r="AC256" s="334"/>
      <c r="AD256" s="334"/>
      <c r="AE256" s="334"/>
      <c r="AF256" s="334"/>
      <c r="AG256" s="334"/>
      <c r="AH256" s="334"/>
      <c r="AI256" s="334"/>
      <c r="AJ256" s="334"/>
      <c r="AK256" s="334"/>
      <c r="AL256" s="334"/>
      <c r="AM256" s="334"/>
      <c r="AN256" s="334"/>
      <c r="AO256" s="334"/>
      <c r="AP256" s="334"/>
      <c r="AQ256" s="334"/>
      <c r="AR256" s="334"/>
      <c r="AS256" s="334"/>
      <c r="AT256" s="334"/>
      <c r="AU256" s="334"/>
      <c r="AV256" s="334"/>
      <c r="AW256" s="334"/>
      <c r="AX256" s="334"/>
      <c r="AY256" s="334"/>
      <c r="AZ256" s="334"/>
      <c r="BA256" s="334"/>
      <c r="BB256" s="334"/>
      <c r="BC256" s="334"/>
      <c r="BD256" s="334"/>
      <c r="BE256" s="334"/>
      <c r="BF256" s="334"/>
      <c r="BG256" s="334"/>
      <c r="BH256" s="334"/>
      <c r="BI256" s="334"/>
      <c r="BJ256" s="334"/>
      <c r="BK256" s="334"/>
      <c r="BL256" s="334"/>
      <c r="BM256" s="334"/>
      <c r="BN256" s="334"/>
      <c r="BO256" s="334"/>
      <c r="BP256" s="334"/>
      <c r="BQ256" s="334"/>
      <c r="BR256" s="334"/>
      <c r="BS256" s="334"/>
      <c r="BT256" s="334"/>
      <c r="BU256" s="334"/>
      <c r="BV256" s="334"/>
      <c r="BW256" s="334"/>
      <c r="BX256" s="334"/>
      <c r="BY256" s="334"/>
      <c r="BZ256" s="334"/>
      <c r="CA256" s="334"/>
      <c r="CB256" s="334"/>
      <c r="CC256" s="334"/>
      <c r="CD256" s="334"/>
      <c r="CE256" s="334"/>
      <c r="CF256" s="334"/>
      <c r="CG256" s="334"/>
      <c r="CH256" s="334"/>
      <c r="CI256" s="334"/>
      <c r="CJ256" s="334"/>
      <c r="CK256" s="334"/>
      <c r="CL256" s="334"/>
      <c r="CM256" s="334"/>
      <c r="CN256" s="334"/>
      <c r="CO256" s="334"/>
      <c r="CP256" s="334"/>
      <c r="CQ256" s="334"/>
      <c r="CR256" s="334"/>
      <c r="CS256" s="334"/>
      <c r="CT256" s="334"/>
      <c r="CU256" s="334"/>
      <c r="CV256" s="334"/>
      <c r="CW256" s="334"/>
      <c r="CX256" s="334"/>
      <c r="CY256" s="334"/>
      <c r="CZ256" s="334"/>
      <c r="DA256" s="334"/>
      <c r="DB256" s="334"/>
      <c r="DC256" s="334"/>
      <c r="DD256" s="334"/>
      <c r="DE256" s="334"/>
      <c r="DF256" s="334"/>
      <c r="DG256" s="334"/>
      <c r="DH256" s="334"/>
      <c r="DI256" s="334"/>
      <c r="DJ256" s="334"/>
      <c r="DK256" s="334"/>
      <c r="DL256" s="334"/>
      <c r="DM256" s="334"/>
      <c r="DN256" s="334"/>
      <c r="DO256" s="334"/>
      <c r="DP256" s="334"/>
      <c r="DQ256" s="334"/>
      <c r="DR256" s="334"/>
      <c r="DS256" s="334"/>
      <c r="DT256" s="334"/>
      <c r="DU256" s="334"/>
      <c r="DV256" s="334"/>
      <c r="DW256" s="334"/>
      <c r="DX256" s="334"/>
      <c r="DY256" s="334"/>
      <c r="DZ256" s="334"/>
      <c r="EA256" s="334"/>
      <c r="EB256" s="334"/>
      <c r="EC256" s="334"/>
      <c r="ED256" s="334"/>
      <c r="EE256" s="334"/>
      <c r="EF256" s="334"/>
      <c r="EG256" s="334"/>
      <c r="EH256" s="334"/>
      <c r="EI256" s="334"/>
      <c r="EJ256" s="334"/>
      <c r="EK256" s="334"/>
      <c r="EL256" s="334"/>
      <c r="EM256" s="334"/>
      <c r="EN256" s="334"/>
      <c r="EO256" s="334"/>
      <c r="EP256" s="334"/>
      <c r="EQ256" s="334"/>
      <c r="ER256" s="334"/>
      <c r="ES256" s="334"/>
      <c r="ET256" s="334"/>
      <c r="EU256" s="334"/>
      <c r="EV256" s="334"/>
      <c r="EW256" s="334"/>
      <c r="EX256" s="334"/>
      <c r="EY256" s="334"/>
      <c r="EZ256" s="334"/>
      <c r="FA256" s="334"/>
      <c r="FB256" s="334"/>
      <c r="FC256" s="334"/>
      <c r="FD256" s="334"/>
      <c r="FE256" s="334"/>
      <c r="FF256" s="334"/>
      <c r="FG256" s="334"/>
      <c r="FH256" s="334"/>
      <c r="FI256" s="334"/>
      <c r="FJ256" s="334"/>
      <c r="FK256" s="334"/>
      <c r="FL256" s="334"/>
      <c r="FM256" s="334"/>
      <c r="FN256" s="334"/>
      <c r="FO256" s="334"/>
      <c r="FP256" s="334"/>
      <c r="FQ256" s="334"/>
      <c r="FR256" s="334"/>
      <c r="FS256" s="334"/>
      <c r="FT256" s="334"/>
      <c r="FU256" s="334"/>
      <c r="FV256" s="334"/>
      <c r="FW256" s="334"/>
      <c r="FX256" s="334"/>
      <c r="FY256" s="334"/>
      <c r="FZ256" s="334"/>
      <c r="GA256" s="334"/>
      <c r="GB256" s="334"/>
      <c r="GC256" s="334"/>
      <c r="GD256" s="334"/>
      <c r="GE256" s="334"/>
      <c r="GF256" s="334"/>
      <c r="GG256" s="334"/>
      <c r="GH256" s="334"/>
      <c r="GI256" s="334"/>
      <c r="GJ256" s="334"/>
      <c r="GK256" s="334"/>
      <c r="GL256" s="334"/>
      <c r="GM256" s="334"/>
      <c r="GN256" s="334"/>
      <c r="GO256" s="334"/>
      <c r="GP256" s="334"/>
      <c r="GQ256" s="334"/>
      <c r="GR256" s="334"/>
      <c r="GS256" s="334"/>
      <c r="GT256" s="334"/>
      <c r="GU256" s="334"/>
      <c r="GV256" s="334"/>
      <c r="GW256" s="334"/>
      <c r="GX256" s="334"/>
      <c r="GY256" s="334"/>
      <c r="GZ256" s="334"/>
      <c r="HA256" s="334"/>
      <c r="HB256" s="334"/>
      <c r="HC256" s="334"/>
      <c r="HD256" s="334"/>
      <c r="HE256" s="334"/>
      <c r="HF256" s="334"/>
      <c r="HG256" s="334"/>
      <c r="HH256" s="334"/>
      <c r="HI256" s="334"/>
      <c r="HJ256" s="334"/>
      <c r="HK256" s="334"/>
      <c r="HL256" s="334"/>
      <c r="HM256" s="334"/>
      <c r="HN256" s="334"/>
      <c r="HO256" s="334"/>
      <c r="HP256" s="334"/>
      <c r="HQ256" s="334"/>
      <c r="HR256" s="334"/>
      <c r="HS256" s="334"/>
      <c r="HT256" s="334"/>
      <c r="HU256" s="334"/>
      <c r="HV256" s="334"/>
      <c r="HW256" s="334"/>
      <c r="HX256" s="334"/>
      <c r="HY256" s="334"/>
      <c r="HZ256" s="334"/>
      <c r="IA256" s="334"/>
      <c r="IB256" s="334"/>
      <c r="IC256" s="334"/>
      <c r="ID256" s="334"/>
      <c r="IE256" s="334"/>
      <c r="IF256" s="334"/>
      <c r="IG256" s="334"/>
      <c r="IH256" s="334"/>
      <c r="II256" s="334"/>
      <c r="IJ256" s="334"/>
      <c r="IK256" s="334"/>
      <c r="IL256" s="334"/>
      <c r="IM256" s="334"/>
      <c r="IN256" s="334"/>
      <c r="IO256" s="334"/>
      <c r="IP256" s="334"/>
      <c r="IQ256" s="334"/>
      <c r="IR256" s="334"/>
      <c r="IS256" s="334"/>
      <c r="IT256" s="334"/>
      <c r="IU256" s="334"/>
      <c r="IV256" s="334"/>
      <c r="IW256" s="334"/>
      <c r="IX256" s="334"/>
      <c r="IY256" s="334"/>
      <c r="IZ256" s="334"/>
      <c r="JA256" s="334"/>
      <c r="JB256" s="334"/>
      <c r="JC256" s="334"/>
      <c r="JD256" s="334"/>
    </row>
    <row r="257" spans="2:264" x14ac:dyDescent="0.2">
      <c r="B257" s="334"/>
      <c r="C257" s="334"/>
      <c r="D257" s="334"/>
      <c r="E257" s="334"/>
      <c r="F257" s="334"/>
      <c r="G257" s="334"/>
      <c r="H257" s="334"/>
      <c r="I257" s="334"/>
      <c r="J257" s="334"/>
      <c r="K257" s="334"/>
      <c r="L257" s="334"/>
      <c r="M257" s="334"/>
      <c r="N257" s="334"/>
      <c r="O257" s="334"/>
      <c r="P257" s="334"/>
      <c r="Q257" s="334"/>
      <c r="R257" s="334"/>
      <c r="S257" s="334"/>
      <c r="T257" s="334"/>
      <c r="U257" s="334"/>
      <c r="V257" s="334"/>
      <c r="W257" s="334"/>
      <c r="X257" s="334"/>
      <c r="Y257" s="334"/>
      <c r="Z257" s="334"/>
      <c r="AA257" s="334"/>
      <c r="AB257" s="334"/>
      <c r="AC257" s="334"/>
      <c r="AD257" s="334"/>
      <c r="AE257" s="334"/>
      <c r="AF257" s="334"/>
      <c r="AG257" s="334"/>
      <c r="AH257" s="334"/>
      <c r="AI257" s="334"/>
      <c r="AJ257" s="334"/>
      <c r="AK257" s="334"/>
      <c r="AL257" s="334"/>
      <c r="AM257" s="334"/>
      <c r="AN257" s="334"/>
      <c r="AO257" s="334"/>
      <c r="AP257" s="334"/>
      <c r="AQ257" s="334"/>
      <c r="AR257" s="334"/>
      <c r="AS257" s="334"/>
      <c r="AT257" s="334"/>
      <c r="AU257" s="334"/>
      <c r="AV257" s="334"/>
      <c r="AW257" s="334"/>
      <c r="AX257" s="334"/>
      <c r="AY257" s="334"/>
      <c r="AZ257" s="334"/>
      <c r="BA257" s="334"/>
      <c r="BB257" s="334"/>
      <c r="BC257" s="334"/>
      <c r="BD257" s="334"/>
      <c r="BE257" s="334"/>
      <c r="BF257" s="334"/>
      <c r="BG257" s="334"/>
      <c r="BH257" s="334"/>
      <c r="BI257" s="334"/>
      <c r="BJ257" s="334"/>
      <c r="BK257" s="334"/>
      <c r="BL257" s="334"/>
      <c r="BM257" s="334"/>
      <c r="BN257" s="334"/>
      <c r="BO257" s="334"/>
      <c r="BP257" s="334"/>
      <c r="BQ257" s="334"/>
      <c r="BR257" s="334"/>
      <c r="BS257" s="334"/>
      <c r="BT257" s="334"/>
      <c r="BU257" s="334"/>
      <c r="BV257" s="334"/>
      <c r="BW257" s="334"/>
      <c r="BX257" s="334"/>
      <c r="BY257" s="334"/>
      <c r="BZ257" s="334"/>
      <c r="CA257" s="334"/>
      <c r="CB257" s="334"/>
      <c r="CC257" s="334"/>
      <c r="CD257" s="334"/>
      <c r="CE257" s="334"/>
      <c r="CF257" s="334"/>
      <c r="CG257" s="334"/>
      <c r="CH257" s="334"/>
      <c r="CI257" s="334"/>
      <c r="CJ257" s="334"/>
      <c r="CK257" s="334"/>
      <c r="CL257" s="334"/>
      <c r="CM257" s="334"/>
      <c r="CN257" s="334"/>
      <c r="CO257" s="334"/>
      <c r="CP257" s="334"/>
      <c r="CQ257" s="334"/>
      <c r="CR257" s="334"/>
      <c r="CS257" s="334"/>
      <c r="CT257" s="334"/>
      <c r="CU257" s="334"/>
      <c r="CV257" s="334"/>
      <c r="CW257" s="334"/>
      <c r="CX257" s="334"/>
      <c r="CY257" s="334"/>
      <c r="CZ257" s="334"/>
      <c r="DA257" s="334"/>
      <c r="DB257" s="334"/>
      <c r="DC257" s="334"/>
      <c r="DD257" s="334"/>
      <c r="DE257" s="334"/>
      <c r="DF257" s="334"/>
      <c r="DG257" s="334"/>
      <c r="DH257" s="334"/>
      <c r="DI257" s="334"/>
      <c r="DJ257" s="334"/>
      <c r="DK257" s="334"/>
      <c r="DL257" s="334"/>
      <c r="DM257" s="334"/>
      <c r="DN257" s="334"/>
      <c r="DO257" s="334"/>
      <c r="DP257" s="334"/>
      <c r="DQ257" s="334"/>
      <c r="DR257" s="334"/>
      <c r="DS257" s="334"/>
      <c r="DT257" s="334"/>
      <c r="DU257" s="334"/>
      <c r="DV257" s="334"/>
      <c r="DW257" s="334"/>
      <c r="DX257" s="334"/>
      <c r="DY257" s="334"/>
      <c r="DZ257" s="334"/>
      <c r="EA257" s="334"/>
      <c r="EB257" s="334"/>
      <c r="EC257" s="334"/>
      <c r="ED257" s="334"/>
      <c r="EE257" s="334"/>
      <c r="EF257" s="334"/>
      <c r="EG257" s="334"/>
      <c r="EH257" s="334"/>
      <c r="EI257" s="334"/>
      <c r="EJ257" s="334"/>
      <c r="EK257" s="334"/>
      <c r="EL257" s="334"/>
      <c r="EM257" s="334"/>
      <c r="EN257" s="334"/>
      <c r="EO257" s="334"/>
      <c r="EP257" s="334"/>
      <c r="EQ257" s="334"/>
      <c r="ER257" s="334"/>
      <c r="ES257" s="334"/>
      <c r="ET257" s="334"/>
      <c r="EU257" s="334"/>
      <c r="EV257" s="334"/>
      <c r="EW257" s="334"/>
      <c r="EX257" s="334"/>
      <c r="EY257" s="334"/>
      <c r="EZ257" s="334"/>
      <c r="FA257" s="334"/>
      <c r="FB257" s="334"/>
      <c r="FC257" s="334"/>
      <c r="FD257" s="334"/>
      <c r="FE257" s="334"/>
      <c r="FF257" s="334"/>
      <c r="FG257" s="334"/>
      <c r="FH257" s="334"/>
      <c r="FI257" s="334"/>
      <c r="FJ257" s="334"/>
      <c r="FK257" s="334"/>
      <c r="FL257" s="334"/>
      <c r="FM257" s="334"/>
      <c r="FN257" s="334"/>
      <c r="FO257" s="334"/>
      <c r="FP257" s="334"/>
      <c r="FQ257" s="334"/>
      <c r="FR257" s="334"/>
      <c r="FS257" s="334"/>
      <c r="FT257" s="334"/>
      <c r="FU257" s="334"/>
      <c r="FV257" s="334"/>
      <c r="FW257" s="334"/>
      <c r="FX257" s="334"/>
      <c r="FY257" s="334"/>
      <c r="FZ257" s="334"/>
      <c r="GA257" s="334"/>
      <c r="GB257" s="334"/>
      <c r="GC257" s="334"/>
      <c r="GD257" s="334"/>
      <c r="GE257" s="334"/>
      <c r="GF257" s="334"/>
      <c r="GG257" s="334"/>
      <c r="GH257" s="334"/>
      <c r="GI257" s="334"/>
      <c r="GJ257" s="334"/>
      <c r="GK257" s="334"/>
      <c r="GL257" s="334"/>
      <c r="GM257" s="334"/>
      <c r="GN257" s="334"/>
      <c r="GO257" s="334"/>
      <c r="GP257" s="334"/>
      <c r="GQ257" s="334"/>
      <c r="GR257" s="334"/>
      <c r="GS257" s="334"/>
      <c r="GT257" s="334"/>
      <c r="GU257" s="334"/>
      <c r="GV257" s="334"/>
      <c r="GW257" s="334"/>
      <c r="GX257" s="334"/>
      <c r="GY257" s="334"/>
      <c r="GZ257" s="334"/>
      <c r="HA257" s="334"/>
      <c r="HB257" s="334"/>
      <c r="HC257" s="334"/>
      <c r="HD257" s="334"/>
      <c r="HE257" s="334"/>
      <c r="HF257" s="334"/>
      <c r="HG257" s="334"/>
      <c r="HH257" s="334"/>
      <c r="HI257" s="334"/>
      <c r="HJ257" s="334"/>
      <c r="HK257" s="334"/>
      <c r="HL257" s="334"/>
      <c r="HM257" s="334"/>
      <c r="HN257" s="334"/>
      <c r="HO257" s="334"/>
      <c r="HP257" s="334"/>
      <c r="HQ257" s="334"/>
      <c r="HR257" s="334"/>
      <c r="HS257" s="334"/>
      <c r="HT257" s="334"/>
      <c r="HU257" s="334"/>
      <c r="HV257" s="334"/>
      <c r="HW257" s="334"/>
      <c r="HX257" s="334"/>
      <c r="HY257" s="334"/>
      <c r="HZ257" s="334"/>
      <c r="IA257" s="334"/>
      <c r="IB257" s="334"/>
      <c r="IC257" s="334"/>
      <c r="ID257" s="334"/>
      <c r="IE257" s="334"/>
      <c r="IF257" s="334"/>
      <c r="IG257" s="334"/>
      <c r="IH257" s="334"/>
      <c r="II257" s="334"/>
      <c r="IJ257" s="334"/>
      <c r="IK257" s="334"/>
      <c r="IL257" s="334"/>
      <c r="IM257" s="334"/>
      <c r="IN257" s="334"/>
      <c r="IO257" s="334"/>
      <c r="IP257" s="334"/>
      <c r="IQ257" s="334"/>
      <c r="IR257" s="334"/>
      <c r="IS257" s="334"/>
      <c r="IT257" s="334"/>
      <c r="IU257" s="334"/>
      <c r="IV257" s="334"/>
      <c r="IW257" s="334"/>
      <c r="IX257" s="334"/>
      <c r="IY257" s="334"/>
      <c r="IZ257" s="334"/>
      <c r="JA257" s="334"/>
      <c r="JB257" s="334"/>
      <c r="JC257" s="334"/>
      <c r="JD257" s="334"/>
    </row>
    <row r="258" spans="2:264" x14ac:dyDescent="0.2">
      <c r="B258" s="334"/>
      <c r="C258" s="334"/>
      <c r="D258" s="334"/>
      <c r="E258" s="334"/>
      <c r="F258" s="334"/>
      <c r="G258" s="334"/>
      <c r="H258" s="334"/>
      <c r="I258" s="334"/>
      <c r="J258" s="334"/>
      <c r="K258" s="334"/>
      <c r="L258" s="334"/>
      <c r="M258" s="334"/>
      <c r="N258" s="334"/>
      <c r="O258" s="334"/>
      <c r="P258" s="334"/>
      <c r="Q258" s="334"/>
      <c r="R258" s="334"/>
      <c r="S258" s="334"/>
      <c r="T258" s="334"/>
      <c r="U258" s="334"/>
      <c r="V258" s="334"/>
      <c r="W258" s="334"/>
      <c r="X258" s="334"/>
      <c r="Y258" s="334"/>
      <c r="Z258" s="334"/>
      <c r="AA258" s="334"/>
      <c r="AB258" s="334"/>
      <c r="AC258" s="334"/>
      <c r="AD258" s="334"/>
      <c r="AE258" s="334"/>
      <c r="AF258" s="334"/>
      <c r="AG258" s="334"/>
      <c r="AH258" s="334"/>
      <c r="AI258" s="334"/>
      <c r="AJ258" s="334"/>
      <c r="AK258" s="334"/>
      <c r="AL258" s="334"/>
      <c r="AM258" s="334"/>
      <c r="AN258" s="334"/>
      <c r="AO258" s="334"/>
      <c r="AP258" s="334"/>
      <c r="AQ258" s="334"/>
      <c r="AR258" s="334"/>
      <c r="AS258" s="334"/>
      <c r="AT258" s="334"/>
      <c r="AU258" s="334"/>
      <c r="AV258" s="334"/>
      <c r="AW258" s="334"/>
      <c r="AX258" s="334"/>
      <c r="AY258" s="334"/>
      <c r="AZ258" s="334"/>
      <c r="BA258" s="334"/>
      <c r="BB258" s="334"/>
      <c r="BC258" s="334"/>
      <c r="BD258" s="334"/>
      <c r="BE258" s="334"/>
      <c r="BF258" s="334"/>
      <c r="BG258" s="334"/>
      <c r="BH258" s="334"/>
      <c r="BI258" s="334"/>
      <c r="BJ258" s="334"/>
      <c r="BK258" s="334"/>
      <c r="BL258" s="334"/>
      <c r="BM258" s="334"/>
      <c r="BN258" s="334"/>
      <c r="BO258" s="334"/>
      <c r="BP258" s="334"/>
      <c r="BQ258" s="334"/>
      <c r="BR258" s="334"/>
      <c r="BS258" s="334"/>
      <c r="BT258" s="334"/>
      <c r="BU258" s="334"/>
      <c r="BV258" s="334"/>
      <c r="BW258" s="334"/>
      <c r="BX258" s="334"/>
      <c r="BY258" s="334"/>
      <c r="BZ258" s="334"/>
      <c r="CA258" s="334"/>
      <c r="CB258" s="334"/>
      <c r="CC258" s="334"/>
      <c r="CD258" s="334"/>
      <c r="CE258" s="334"/>
      <c r="CF258" s="334"/>
      <c r="CG258" s="334"/>
      <c r="CH258" s="334"/>
      <c r="CI258" s="334"/>
      <c r="CJ258" s="334"/>
      <c r="CK258" s="334"/>
      <c r="CL258" s="334"/>
      <c r="CM258" s="334"/>
      <c r="CN258" s="334"/>
      <c r="CO258" s="334"/>
      <c r="CP258" s="334"/>
      <c r="CQ258" s="334"/>
      <c r="CR258" s="334"/>
      <c r="CS258" s="334"/>
      <c r="CT258" s="334"/>
      <c r="CU258" s="334"/>
      <c r="CV258" s="334"/>
      <c r="CW258" s="334"/>
      <c r="CX258" s="334"/>
      <c r="CY258" s="334"/>
      <c r="CZ258" s="334"/>
      <c r="DA258" s="334"/>
      <c r="DB258" s="334"/>
      <c r="DC258" s="334"/>
      <c r="DD258" s="334"/>
      <c r="DE258" s="334"/>
      <c r="DF258" s="334"/>
      <c r="DG258" s="334"/>
      <c r="DH258" s="334"/>
      <c r="DI258" s="334"/>
      <c r="DJ258" s="334"/>
      <c r="DK258" s="334"/>
      <c r="DL258" s="334"/>
      <c r="DM258" s="334"/>
      <c r="DN258" s="334"/>
      <c r="DO258" s="334"/>
      <c r="DP258" s="334"/>
      <c r="DQ258" s="334"/>
      <c r="DR258" s="334"/>
      <c r="DS258" s="334"/>
      <c r="DT258" s="334"/>
      <c r="DU258" s="334"/>
      <c r="DV258" s="334"/>
      <c r="DW258" s="334"/>
      <c r="DX258" s="334"/>
      <c r="DY258" s="334"/>
      <c r="DZ258" s="334"/>
      <c r="EA258" s="334"/>
      <c r="EB258" s="334"/>
      <c r="EC258" s="334"/>
      <c r="ED258" s="334"/>
      <c r="EE258" s="334"/>
      <c r="EF258" s="334"/>
      <c r="EG258" s="334"/>
      <c r="EH258" s="334"/>
      <c r="EI258" s="334"/>
      <c r="EJ258" s="334"/>
      <c r="EK258" s="334"/>
      <c r="EL258" s="334"/>
      <c r="EM258" s="334"/>
      <c r="EN258" s="334"/>
      <c r="EO258" s="334"/>
      <c r="EP258" s="334"/>
      <c r="EQ258" s="334"/>
      <c r="ER258" s="334"/>
      <c r="ES258" s="334"/>
      <c r="ET258" s="334"/>
      <c r="EU258" s="334"/>
      <c r="EV258" s="334"/>
      <c r="EW258" s="334"/>
      <c r="EX258" s="334"/>
      <c r="EY258" s="334"/>
      <c r="EZ258" s="334"/>
      <c r="FA258" s="334"/>
      <c r="FB258" s="334"/>
      <c r="FC258" s="334"/>
      <c r="FD258" s="334"/>
      <c r="FE258" s="334"/>
      <c r="FF258" s="334"/>
      <c r="FG258" s="334"/>
      <c r="FH258" s="334"/>
      <c r="FI258" s="334"/>
      <c r="FJ258" s="334"/>
      <c r="FK258" s="334"/>
      <c r="FL258" s="334"/>
      <c r="FM258" s="334"/>
      <c r="FN258" s="334"/>
      <c r="FO258" s="334"/>
      <c r="FP258" s="334"/>
      <c r="FQ258" s="334"/>
      <c r="FR258" s="334"/>
      <c r="FS258" s="334"/>
      <c r="FT258" s="334"/>
      <c r="FU258" s="334"/>
      <c r="FV258" s="334"/>
      <c r="FW258" s="334"/>
      <c r="FX258" s="334"/>
      <c r="FY258" s="334"/>
      <c r="FZ258" s="334"/>
      <c r="GA258" s="334"/>
      <c r="GB258" s="334"/>
      <c r="GC258" s="334"/>
      <c r="GD258" s="334"/>
      <c r="GE258" s="334"/>
      <c r="GF258" s="334"/>
      <c r="GG258" s="334"/>
      <c r="GH258" s="334"/>
      <c r="GI258" s="334"/>
      <c r="GJ258" s="334"/>
      <c r="GK258" s="334"/>
      <c r="GL258" s="334"/>
      <c r="GM258" s="334"/>
      <c r="GN258" s="334"/>
      <c r="GO258" s="334"/>
      <c r="GP258" s="334"/>
      <c r="GQ258" s="334"/>
      <c r="GR258" s="334"/>
      <c r="GS258" s="334"/>
      <c r="GT258" s="334"/>
      <c r="GU258" s="334"/>
      <c r="GV258" s="334"/>
      <c r="GW258" s="334"/>
      <c r="GX258" s="334"/>
      <c r="GY258" s="334"/>
      <c r="GZ258" s="334"/>
      <c r="HA258" s="334"/>
      <c r="HB258" s="334"/>
      <c r="HC258" s="334"/>
      <c r="HD258" s="334"/>
      <c r="HE258" s="334"/>
      <c r="HF258" s="334"/>
      <c r="HG258" s="334"/>
      <c r="HH258" s="334"/>
      <c r="HI258" s="334"/>
      <c r="HJ258" s="334"/>
      <c r="HK258" s="334"/>
      <c r="HL258" s="334"/>
      <c r="HM258" s="334"/>
      <c r="HN258" s="334"/>
      <c r="HO258" s="334"/>
      <c r="HP258" s="334"/>
      <c r="HQ258" s="334"/>
      <c r="HR258" s="334"/>
      <c r="HS258" s="334"/>
      <c r="HT258" s="334"/>
      <c r="HU258" s="334"/>
      <c r="HV258" s="334"/>
      <c r="HW258" s="334"/>
      <c r="HX258" s="334"/>
      <c r="HY258" s="334"/>
      <c r="HZ258" s="334"/>
      <c r="IA258" s="334"/>
      <c r="IB258" s="334"/>
      <c r="IC258" s="334"/>
      <c r="ID258" s="334"/>
      <c r="IE258" s="334"/>
      <c r="IF258" s="334"/>
      <c r="IG258" s="334"/>
      <c r="IH258" s="334"/>
      <c r="II258" s="334"/>
      <c r="IJ258" s="334"/>
      <c r="IK258" s="334"/>
      <c r="IL258" s="334"/>
      <c r="IM258" s="334"/>
      <c r="IN258" s="334"/>
      <c r="IO258" s="334"/>
      <c r="IP258" s="334"/>
      <c r="IQ258" s="334"/>
      <c r="IR258" s="334"/>
      <c r="IS258" s="334"/>
      <c r="IT258" s="334"/>
      <c r="IU258" s="334"/>
      <c r="IV258" s="334"/>
      <c r="IW258" s="334"/>
      <c r="IX258" s="334"/>
      <c r="IY258" s="334"/>
      <c r="IZ258" s="334"/>
      <c r="JA258" s="334"/>
      <c r="JB258" s="334"/>
      <c r="JC258" s="334"/>
      <c r="JD258" s="334"/>
    </row>
    <row r="259" spans="2:264" x14ac:dyDescent="0.2">
      <c r="B259" s="334"/>
      <c r="C259" s="334"/>
      <c r="D259" s="334"/>
      <c r="E259" s="334"/>
      <c r="F259" s="334"/>
      <c r="G259" s="334"/>
      <c r="H259" s="334"/>
      <c r="I259" s="334"/>
      <c r="J259" s="334"/>
      <c r="K259" s="334"/>
      <c r="L259" s="334"/>
      <c r="M259" s="334"/>
      <c r="N259" s="334"/>
      <c r="O259" s="334"/>
      <c r="P259" s="334"/>
      <c r="Q259" s="334"/>
      <c r="R259" s="334"/>
      <c r="S259" s="334"/>
      <c r="T259" s="334"/>
      <c r="U259" s="334"/>
      <c r="V259" s="334"/>
      <c r="W259" s="334"/>
      <c r="X259" s="334"/>
      <c r="Y259" s="334"/>
      <c r="Z259" s="334"/>
      <c r="AA259" s="334"/>
      <c r="AB259" s="334"/>
      <c r="AC259" s="334"/>
      <c r="AD259" s="334"/>
      <c r="AE259" s="334"/>
      <c r="AF259" s="334"/>
      <c r="AG259" s="334"/>
      <c r="AH259" s="334"/>
      <c r="AI259" s="334"/>
      <c r="AJ259" s="334"/>
      <c r="AK259" s="334"/>
      <c r="AL259" s="334"/>
      <c r="AM259" s="334"/>
      <c r="AN259" s="334"/>
      <c r="AO259" s="334"/>
      <c r="AP259" s="334"/>
      <c r="AQ259" s="334"/>
      <c r="AR259" s="334"/>
      <c r="AS259" s="334"/>
      <c r="AT259" s="334"/>
      <c r="AU259" s="334"/>
      <c r="AV259" s="334"/>
      <c r="AW259" s="334"/>
      <c r="AX259" s="334"/>
      <c r="AY259" s="334"/>
      <c r="AZ259" s="334"/>
      <c r="BA259" s="334"/>
      <c r="BB259" s="334"/>
      <c r="BC259" s="334"/>
      <c r="BD259" s="334"/>
      <c r="BE259" s="334"/>
      <c r="BF259" s="334"/>
      <c r="BG259" s="334"/>
      <c r="BH259" s="334"/>
      <c r="BI259" s="334"/>
      <c r="BJ259" s="334"/>
      <c r="BK259" s="334"/>
      <c r="BL259" s="334"/>
      <c r="BM259" s="334"/>
      <c r="BN259" s="334"/>
      <c r="BO259" s="334"/>
      <c r="BP259" s="334"/>
      <c r="BQ259" s="334"/>
      <c r="BR259" s="334"/>
      <c r="BS259" s="334"/>
      <c r="BT259" s="334"/>
      <c r="BU259" s="334"/>
      <c r="BV259" s="334"/>
      <c r="BW259" s="334"/>
      <c r="BX259" s="334"/>
      <c r="BY259" s="334"/>
      <c r="BZ259" s="334"/>
      <c r="CA259" s="334"/>
      <c r="CB259" s="334"/>
      <c r="CC259" s="334"/>
      <c r="CD259" s="334"/>
      <c r="CE259" s="334"/>
      <c r="CF259" s="334"/>
      <c r="CG259" s="334"/>
      <c r="CH259" s="334"/>
      <c r="CI259" s="334"/>
      <c r="CJ259" s="334"/>
      <c r="CK259" s="334"/>
      <c r="CL259" s="334"/>
      <c r="CM259" s="334"/>
      <c r="CN259" s="334"/>
      <c r="CO259" s="334"/>
      <c r="CP259" s="334"/>
      <c r="CQ259" s="334"/>
      <c r="CR259" s="334"/>
      <c r="CS259" s="334"/>
      <c r="CT259" s="334"/>
      <c r="CU259" s="334"/>
      <c r="CV259" s="334"/>
      <c r="CW259" s="334"/>
      <c r="CX259" s="334"/>
      <c r="CY259" s="334"/>
      <c r="CZ259" s="334"/>
      <c r="DA259" s="334"/>
      <c r="DB259" s="334"/>
      <c r="DC259" s="334"/>
      <c r="DD259" s="334"/>
      <c r="DE259" s="334"/>
      <c r="DF259" s="334"/>
      <c r="DG259" s="334"/>
      <c r="DH259" s="334"/>
      <c r="DI259" s="334"/>
      <c r="DJ259" s="334"/>
      <c r="DK259" s="334"/>
      <c r="DL259" s="334"/>
      <c r="DM259" s="334"/>
      <c r="DN259" s="334"/>
      <c r="DO259" s="334"/>
      <c r="DP259" s="334"/>
      <c r="DQ259" s="334"/>
      <c r="DR259" s="334"/>
      <c r="DS259" s="334"/>
      <c r="DT259" s="334"/>
      <c r="DU259" s="334"/>
      <c r="DV259" s="334"/>
      <c r="DW259" s="334"/>
      <c r="DX259" s="334"/>
      <c r="DY259" s="334"/>
      <c r="DZ259" s="334"/>
      <c r="EA259" s="334"/>
      <c r="EB259" s="334"/>
      <c r="EC259" s="334"/>
      <c r="ED259" s="334"/>
      <c r="EE259" s="334"/>
      <c r="EF259" s="334"/>
      <c r="EG259" s="334"/>
      <c r="EH259" s="334"/>
      <c r="EI259" s="334"/>
      <c r="EJ259" s="334"/>
      <c r="EK259" s="334"/>
      <c r="EL259" s="334"/>
      <c r="EM259" s="334"/>
      <c r="EN259" s="334"/>
      <c r="EO259" s="334"/>
      <c r="EP259" s="334"/>
      <c r="EQ259" s="334"/>
      <c r="ER259" s="334"/>
      <c r="ES259" s="334"/>
      <c r="ET259" s="334"/>
      <c r="EU259" s="334"/>
      <c r="EV259" s="334"/>
      <c r="EW259" s="334"/>
      <c r="EX259" s="334"/>
      <c r="EY259" s="334"/>
      <c r="EZ259" s="334"/>
      <c r="FA259" s="334"/>
      <c r="FB259" s="334"/>
      <c r="FC259" s="334"/>
      <c r="FD259" s="334"/>
      <c r="FE259" s="334"/>
      <c r="FF259" s="334"/>
      <c r="FG259" s="334"/>
      <c r="FH259" s="334"/>
      <c r="FI259" s="334"/>
      <c r="FJ259" s="334"/>
      <c r="FK259" s="334"/>
      <c r="FL259" s="334"/>
      <c r="FM259" s="334"/>
      <c r="FN259" s="334"/>
      <c r="FO259" s="334"/>
      <c r="FP259" s="334"/>
      <c r="FQ259" s="334"/>
      <c r="FR259" s="334"/>
      <c r="FS259" s="334"/>
      <c r="FT259" s="334"/>
      <c r="FU259" s="334"/>
      <c r="FV259" s="334"/>
      <c r="FW259" s="334"/>
      <c r="FX259" s="334"/>
      <c r="FY259" s="334"/>
      <c r="FZ259" s="334"/>
      <c r="GA259" s="334"/>
      <c r="GB259" s="334"/>
      <c r="GC259" s="334"/>
      <c r="GD259" s="334"/>
      <c r="GE259" s="334"/>
      <c r="GF259" s="334"/>
      <c r="GG259" s="334"/>
      <c r="GH259" s="334"/>
      <c r="GI259" s="334"/>
      <c r="GJ259" s="334"/>
      <c r="GK259" s="334"/>
      <c r="GL259" s="334"/>
      <c r="GM259" s="334"/>
      <c r="GN259" s="334"/>
      <c r="GO259" s="334"/>
      <c r="GP259" s="334"/>
      <c r="GQ259" s="334"/>
      <c r="GR259" s="334"/>
      <c r="GS259" s="334"/>
      <c r="GT259" s="334"/>
      <c r="GU259" s="334"/>
      <c r="GV259" s="334"/>
      <c r="GW259" s="334"/>
      <c r="GX259" s="334"/>
      <c r="GY259" s="334"/>
      <c r="GZ259" s="334"/>
      <c r="HA259" s="334"/>
      <c r="HB259" s="334"/>
      <c r="HC259" s="334"/>
      <c r="HD259" s="334"/>
      <c r="HE259" s="334"/>
      <c r="HF259" s="334"/>
      <c r="HG259" s="334"/>
      <c r="HH259" s="334"/>
      <c r="HI259" s="334"/>
      <c r="HJ259" s="334"/>
      <c r="HK259" s="334"/>
      <c r="HL259" s="334"/>
      <c r="HM259" s="334"/>
      <c r="HN259" s="334"/>
      <c r="HO259" s="334"/>
      <c r="HP259" s="334"/>
      <c r="HQ259" s="334"/>
      <c r="HR259" s="334"/>
      <c r="HS259" s="334"/>
      <c r="HT259" s="334"/>
      <c r="HU259" s="334"/>
      <c r="HV259" s="334"/>
      <c r="HW259" s="334"/>
      <c r="HX259" s="334"/>
      <c r="HY259" s="334"/>
      <c r="HZ259" s="334"/>
      <c r="IA259" s="334"/>
      <c r="IB259" s="334"/>
      <c r="IC259" s="334"/>
      <c r="ID259" s="334"/>
      <c r="IE259" s="334"/>
      <c r="IF259" s="334"/>
      <c r="IG259" s="334"/>
      <c r="IH259" s="334"/>
      <c r="II259" s="334"/>
      <c r="IJ259" s="334"/>
      <c r="IK259" s="334"/>
      <c r="IL259" s="334"/>
      <c r="IM259" s="334"/>
      <c r="IN259" s="334"/>
      <c r="IO259" s="334"/>
      <c r="IP259" s="334"/>
      <c r="IQ259" s="334"/>
      <c r="IR259" s="334"/>
      <c r="IS259" s="334"/>
      <c r="IT259" s="334"/>
      <c r="IU259" s="334"/>
      <c r="IV259" s="334"/>
      <c r="IW259" s="334"/>
      <c r="IX259" s="334"/>
      <c r="IY259" s="334"/>
      <c r="IZ259" s="334"/>
      <c r="JA259" s="334"/>
      <c r="JB259" s="334"/>
      <c r="JC259" s="334"/>
      <c r="JD259" s="334"/>
    </row>
    <row r="260" spans="2:264" x14ac:dyDescent="0.2">
      <c r="B260" s="334"/>
      <c r="C260" s="334"/>
      <c r="D260" s="334"/>
      <c r="E260" s="334"/>
      <c r="F260" s="334"/>
      <c r="G260" s="334"/>
      <c r="H260" s="334"/>
      <c r="I260" s="334"/>
      <c r="J260" s="334"/>
      <c r="K260" s="334"/>
      <c r="L260" s="334"/>
      <c r="M260" s="334"/>
      <c r="N260" s="334"/>
      <c r="O260" s="334"/>
      <c r="P260" s="334"/>
      <c r="Q260" s="334"/>
      <c r="R260" s="334"/>
      <c r="S260" s="334"/>
      <c r="T260" s="334"/>
      <c r="U260" s="334"/>
      <c r="V260" s="334"/>
      <c r="W260" s="334"/>
      <c r="X260" s="334"/>
      <c r="Y260" s="334"/>
      <c r="Z260" s="334"/>
      <c r="AA260" s="334"/>
      <c r="AB260" s="334"/>
      <c r="AC260" s="334"/>
      <c r="AD260" s="334"/>
      <c r="AE260" s="334"/>
      <c r="AF260" s="334"/>
      <c r="AG260" s="334"/>
      <c r="AH260" s="334"/>
      <c r="AI260" s="334"/>
      <c r="AJ260" s="334"/>
      <c r="AK260" s="334"/>
      <c r="AL260" s="334"/>
      <c r="AM260" s="334"/>
      <c r="AN260" s="334"/>
      <c r="AO260" s="334"/>
      <c r="AP260" s="334"/>
      <c r="AQ260" s="334"/>
      <c r="AR260" s="334"/>
      <c r="AS260" s="334"/>
      <c r="AT260" s="334"/>
      <c r="AU260" s="334"/>
      <c r="AV260" s="334"/>
      <c r="AW260" s="334"/>
      <c r="AX260" s="334"/>
      <c r="AY260" s="334"/>
      <c r="AZ260" s="334"/>
      <c r="BA260" s="334"/>
      <c r="BB260" s="334"/>
      <c r="BC260" s="334"/>
      <c r="BD260" s="334"/>
      <c r="BE260" s="334"/>
      <c r="BF260" s="334"/>
      <c r="BG260" s="334"/>
      <c r="BH260" s="334"/>
      <c r="BI260" s="334"/>
      <c r="BJ260" s="334"/>
      <c r="BK260" s="334"/>
      <c r="BL260" s="334"/>
      <c r="BM260" s="334"/>
      <c r="BN260" s="334"/>
      <c r="BO260" s="334"/>
      <c r="BP260" s="334"/>
      <c r="BQ260" s="334"/>
      <c r="BR260" s="334"/>
      <c r="BS260" s="334"/>
      <c r="BT260" s="334"/>
      <c r="BU260" s="334"/>
      <c r="BV260" s="334"/>
      <c r="BW260" s="334"/>
      <c r="BX260" s="334"/>
      <c r="BY260" s="334"/>
      <c r="BZ260" s="334"/>
      <c r="CA260" s="334"/>
      <c r="CB260" s="334"/>
      <c r="CC260" s="334"/>
      <c r="CD260" s="334"/>
      <c r="CE260" s="334"/>
      <c r="CF260" s="334"/>
      <c r="CG260" s="334"/>
      <c r="CH260" s="334"/>
      <c r="CI260" s="334"/>
      <c r="CJ260" s="334"/>
      <c r="CK260" s="334"/>
      <c r="CL260" s="334"/>
      <c r="CM260" s="334"/>
      <c r="CN260" s="334"/>
      <c r="CO260" s="334"/>
      <c r="CP260" s="334"/>
      <c r="CQ260" s="334"/>
      <c r="CR260" s="334"/>
      <c r="CS260" s="334"/>
      <c r="CT260" s="334"/>
      <c r="CU260" s="334"/>
      <c r="CV260" s="334"/>
      <c r="CW260" s="334"/>
      <c r="CX260" s="334"/>
      <c r="CY260" s="334"/>
      <c r="CZ260" s="334"/>
      <c r="DA260" s="334"/>
      <c r="DB260" s="334"/>
      <c r="DC260" s="334"/>
      <c r="DD260" s="334"/>
      <c r="DE260" s="334"/>
      <c r="DF260" s="334"/>
      <c r="DG260" s="334"/>
      <c r="DH260" s="334"/>
      <c r="DI260" s="334"/>
      <c r="DJ260" s="334"/>
      <c r="DK260" s="334"/>
      <c r="DL260" s="334"/>
      <c r="DM260" s="334"/>
      <c r="DN260" s="334"/>
      <c r="DO260" s="334"/>
      <c r="DP260" s="334"/>
      <c r="DQ260" s="334"/>
      <c r="DR260" s="334"/>
      <c r="DS260" s="334"/>
      <c r="DT260" s="334"/>
      <c r="DU260" s="334"/>
      <c r="DV260" s="334"/>
      <c r="DW260" s="334"/>
      <c r="DX260" s="334"/>
      <c r="DY260" s="334"/>
      <c r="DZ260" s="334"/>
      <c r="EA260" s="334"/>
      <c r="EB260" s="334"/>
      <c r="EC260" s="334"/>
      <c r="ED260" s="334"/>
      <c r="EE260" s="334"/>
      <c r="EF260" s="334"/>
      <c r="EG260" s="334"/>
      <c r="EH260" s="334"/>
      <c r="EI260" s="334"/>
      <c r="EJ260" s="334"/>
      <c r="EK260" s="334"/>
      <c r="EL260" s="334"/>
      <c r="EM260" s="334"/>
      <c r="EN260" s="334"/>
      <c r="EO260" s="334"/>
      <c r="EP260" s="334"/>
      <c r="EQ260" s="334"/>
      <c r="ER260" s="334"/>
      <c r="ES260" s="334"/>
      <c r="ET260" s="334"/>
      <c r="EU260" s="334"/>
      <c r="EV260" s="334"/>
      <c r="EW260" s="334"/>
      <c r="EX260" s="334"/>
      <c r="EY260" s="334"/>
      <c r="EZ260" s="334"/>
      <c r="FA260" s="334"/>
      <c r="FB260" s="334"/>
      <c r="FC260" s="334"/>
      <c r="FD260" s="334"/>
      <c r="FE260" s="334"/>
      <c r="FF260" s="334"/>
      <c r="FG260" s="334"/>
      <c r="FH260" s="334"/>
      <c r="FI260" s="334"/>
      <c r="FJ260" s="334"/>
      <c r="FK260" s="334"/>
      <c r="FL260" s="334"/>
      <c r="FM260" s="334"/>
      <c r="FN260" s="334"/>
      <c r="FO260" s="334"/>
      <c r="FP260" s="334"/>
      <c r="FQ260" s="334"/>
      <c r="FR260" s="334"/>
      <c r="FS260" s="334"/>
      <c r="FT260" s="334"/>
      <c r="FU260" s="334"/>
      <c r="FV260" s="334"/>
      <c r="FW260" s="334"/>
      <c r="FX260" s="334"/>
      <c r="FY260" s="334"/>
      <c r="FZ260" s="334"/>
      <c r="GA260" s="334"/>
      <c r="GB260" s="334"/>
      <c r="GC260" s="334"/>
      <c r="GD260" s="334"/>
      <c r="GE260" s="334"/>
      <c r="GF260" s="334"/>
      <c r="GG260" s="334"/>
      <c r="GH260" s="334"/>
      <c r="GI260" s="334"/>
      <c r="GJ260" s="334"/>
      <c r="GK260" s="334"/>
      <c r="GL260" s="334"/>
      <c r="GM260" s="334"/>
      <c r="GN260" s="334"/>
      <c r="GO260" s="334"/>
      <c r="GP260" s="334"/>
      <c r="GQ260" s="334"/>
      <c r="GR260" s="334"/>
      <c r="GS260" s="334"/>
      <c r="GT260" s="334"/>
      <c r="GU260" s="334"/>
      <c r="GV260" s="334"/>
      <c r="GW260" s="334"/>
      <c r="GX260" s="334"/>
      <c r="GY260" s="334"/>
      <c r="GZ260" s="334"/>
      <c r="HA260" s="334"/>
      <c r="HB260" s="334"/>
      <c r="HC260" s="334"/>
      <c r="HD260" s="334"/>
      <c r="HE260" s="334"/>
      <c r="HF260" s="334"/>
      <c r="HG260" s="334"/>
      <c r="HH260" s="334"/>
      <c r="HI260" s="334"/>
      <c r="HJ260" s="334"/>
      <c r="HK260" s="334"/>
      <c r="HL260" s="334"/>
      <c r="HM260" s="334"/>
      <c r="HN260" s="334"/>
      <c r="HO260" s="334"/>
      <c r="HP260" s="334"/>
      <c r="HQ260" s="334"/>
      <c r="HR260" s="334"/>
      <c r="HS260" s="334"/>
      <c r="HT260" s="334"/>
      <c r="HU260" s="334"/>
      <c r="HV260" s="334"/>
      <c r="HW260" s="334"/>
      <c r="HX260" s="334"/>
      <c r="HY260" s="334"/>
      <c r="HZ260" s="334"/>
      <c r="IA260" s="334"/>
      <c r="IB260" s="334"/>
      <c r="IC260" s="334"/>
      <c r="ID260" s="334"/>
      <c r="IE260" s="334"/>
      <c r="IF260" s="334"/>
      <c r="IG260" s="334"/>
      <c r="IH260" s="334"/>
      <c r="II260" s="334"/>
      <c r="IJ260" s="334"/>
      <c r="IK260" s="334"/>
      <c r="IL260" s="334"/>
      <c r="IM260" s="334"/>
      <c r="IN260" s="334"/>
      <c r="IO260" s="334"/>
      <c r="IP260" s="334"/>
      <c r="IQ260" s="334"/>
      <c r="IR260" s="334"/>
      <c r="IS260" s="334"/>
      <c r="IT260" s="334"/>
      <c r="IU260" s="334"/>
      <c r="IV260" s="334"/>
      <c r="IW260" s="334"/>
      <c r="IX260" s="334"/>
      <c r="IY260" s="334"/>
      <c r="IZ260" s="334"/>
      <c r="JA260" s="334"/>
      <c r="JB260" s="334"/>
      <c r="JC260" s="334"/>
      <c r="JD260" s="334"/>
    </row>
    <row r="261" spans="2:264" x14ac:dyDescent="0.2">
      <c r="B261" s="334"/>
      <c r="C261" s="334"/>
      <c r="D261" s="334"/>
      <c r="E261" s="334"/>
      <c r="F261" s="334"/>
      <c r="G261" s="334"/>
      <c r="H261" s="334"/>
      <c r="I261" s="334"/>
      <c r="J261" s="334"/>
      <c r="K261" s="334"/>
      <c r="L261" s="334"/>
      <c r="M261" s="334"/>
      <c r="N261" s="334"/>
      <c r="O261" s="334"/>
      <c r="P261" s="334"/>
      <c r="Q261" s="334"/>
      <c r="R261" s="334"/>
      <c r="S261" s="334"/>
      <c r="T261" s="334"/>
      <c r="U261" s="334"/>
      <c r="V261" s="334"/>
      <c r="W261" s="334"/>
      <c r="X261" s="334"/>
      <c r="Y261" s="334"/>
      <c r="Z261" s="334"/>
      <c r="AA261" s="334"/>
      <c r="AB261" s="334"/>
      <c r="AC261" s="334"/>
      <c r="AD261" s="334"/>
      <c r="AE261" s="334"/>
      <c r="AF261" s="334"/>
      <c r="AG261" s="334"/>
      <c r="AH261" s="334"/>
      <c r="AI261" s="334"/>
      <c r="AJ261" s="334"/>
      <c r="AK261" s="334"/>
      <c r="AL261" s="334"/>
      <c r="AM261" s="334"/>
      <c r="AN261" s="334"/>
      <c r="AO261" s="334"/>
      <c r="AP261" s="334"/>
      <c r="AQ261" s="334"/>
      <c r="AR261" s="334"/>
      <c r="AS261" s="334"/>
      <c r="AT261" s="334"/>
      <c r="AU261" s="334"/>
      <c r="AV261" s="334"/>
      <c r="AW261" s="334"/>
      <c r="AX261" s="334"/>
      <c r="AY261" s="334"/>
      <c r="AZ261" s="334"/>
      <c r="BA261" s="334"/>
      <c r="BB261" s="334"/>
      <c r="BC261" s="334"/>
      <c r="BD261" s="334"/>
      <c r="BE261" s="334"/>
      <c r="BF261" s="334"/>
      <c r="BG261" s="334"/>
      <c r="BH261" s="334"/>
      <c r="BI261" s="334"/>
      <c r="BJ261" s="334"/>
      <c r="BK261" s="334"/>
      <c r="BL261" s="334"/>
      <c r="BM261" s="334"/>
      <c r="BN261" s="334"/>
      <c r="BO261" s="334"/>
      <c r="BP261" s="334"/>
      <c r="BQ261" s="334"/>
      <c r="BR261" s="334"/>
      <c r="BS261" s="334"/>
      <c r="BT261" s="334"/>
      <c r="BU261" s="334"/>
      <c r="BV261" s="334"/>
      <c r="BW261" s="334"/>
      <c r="BX261" s="334"/>
      <c r="BY261" s="334"/>
      <c r="BZ261" s="334"/>
      <c r="CA261" s="334"/>
      <c r="CB261" s="334"/>
      <c r="CC261" s="334"/>
      <c r="CD261" s="334"/>
      <c r="CE261" s="334"/>
      <c r="CF261" s="334"/>
      <c r="CG261" s="334"/>
      <c r="CH261" s="334"/>
      <c r="CI261" s="334"/>
      <c r="CJ261" s="334"/>
      <c r="CK261" s="334"/>
      <c r="CL261" s="334"/>
      <c r="CM261" s="334"/>
      <c r="CN261" s="334"/>
      <c r="CO261" s="334"/>
      <c r="CP261" s="334"/>
      <c r="CQ261" s="334"/>
      <c r="CR261" s="334"/>
      <c r="CS261" s="334"/>
      <c r="CT261" s="334"/>
      <c r="CU261" s="334"/>
      <c r="CV261" s="334"/>
      <c r="CW261" s="334"/>
      <c r="CX261" s="334"/>
      <c r="CY261" s="334"/>
      <c r="CZ261" s="334"/>
      <c r="DA261" s="334"/>
      <c r="DB261" s="334"/>
      <c r="DC261" s="334"/>
      <c r="DD261" s="334"/>
      <c r="DE261" s="334"/>
      <c r="DF261" s="334"/>
      <c r="DG261" s="334"/>
      <c r="DH261" s="334"/>
      <c r="DI261" s="334"/>
      <c r="DJ261" s="334"/>
      <c r="DK261" s="334"/>
      <c r="DL261" s="334"/>
      <c r="DM261" s="334"/>
      <c r="DN261" s="334"/>
      <c r="DO261" s="334"/>
      <c r="DP261" s="334"/>
      <c r="DQ261" s="334"/>
      <c r="DR261" s="334"/>
      <c r="DS261" s="334"/>
      <c r="DT261" s="334"/>
      <c r="DU261" s="334"/>
      <c r="DV261" s="334"/>
      <c r="DW261" s="334"/>
      <c r="DX261" s="334"/>
      <c r="DY261" s="334"/>
      <c r="DZ261" s="334"/>
      <c r="EA261" s="334"/>
      <c r="EB261" s="334"/>
      <c r="EC261" s="334"/>
      <c r="ED261" s="334"/>
      <c r="EE261" s="334"/>
      <c r="EF261" s="334"/>
      <c r="EG261" s="334"/>
      <c r="EH261" s="334"/>
      <c r="EI261" s="334"/>
      <c r="EJ261" s="334"/>
      <c r="EK261" s="334"/>
      <c r="EL261" s="334"/>
      <c r="EM261" s="334"/>
      <c r="EN261" s="334"/>
      <c r="EO261" s="334"/>
      <c r="EP261" s="334"/>
      <c r="EQ261" s="334"/>
      <c r="ER261" s="334"/>
      <c r="ES261" s="334"/>
      <c r="ET261" s="334"/>
      <c r="EU261" s="334"/>
      <c r="EV261" s="334"/>
      <c r="EW261" s="334"/>
      <c r="EX261" s="334"/>
      <c r="EY261" s="334"/>
      <c r="EZ261" s="334"/>
      <c r="FA261" s="334"/>
      <c r="FB261" s="334"/>
      <c r="FC261" s="334"/>
      <c r="FD261" s="334"/>
      <c r="FE261" s="334"/>
      <c r="FF261" s="334"/>
      <c r="FG261" s="334"/>
      <c r="FH261" s="334"/>
      <c r="FI261" s="334"/>
      <c r="FJ261" s="334"/>
      <c r="FK261" s="334"/>
      <c r="FL261" s="334"/>
      <c r="FM261" s="334"/>
      <c r="FN261" s="334"/>
      <c r="FO261" s="334"/>
      <c r="FP261" s="334"/>
      <c r="FQ261" s="334"/>
      <c r="FR261" s="334"/>
      <c r="FS261" s="334"/>
      <c r="FT261" s="334"/>
      <c r="FU261" s="334"/>
      <c r="FV261" s="334"/>
      <c r="FW261" s="334"/>
      <c r="FX261" s="334"/>
      <c r="FY261" s="334"/>
      <c r="FZ261" s="334"/>
      <c r="GA261" s="334"/>
      <c r="GB261" s="334"/>
      <c r="GC261" s="334"/>
      <c r="GD261" s="334"/>
      <c r="GE261" s="334"/>
      <c r="GF261" s="334"/>
      <c r="GG261" s="334"/>
      <c r="GH261" s="334"/>
      <c r="GI261" s="334"/>
      <c r="GJ261" s="334"/>
      <c r="GK261" s="334"/>
      <c r="GL261" s="334"/>
      <c r="GM261" s="334"/>
      <c r="GN261" s="334"/>
      <c r="GO261" s="334"/>
      <c r="GP261" s="334"/>
      <c r="GQ261" s="334"/>
      <c r="GR261" s="334"/>
      <c r="GS261" s="334"/>
      <c r="GT261" s="334"/>
      <c r="GU261" s="334"/>
      <c r="GV261" s="334"/>
      <c r="GW261" s="334"/>
      <c r="GX261" s="334"/>
      <c r="GY261" s="334"/>
      <c r="GZ261" s="334"/>
      <c r="HA261" s="334"/>
      <c r="HB261" s="334"/>
      <c r="HC261" s="334"/>
      <c r="HD261" s="334"/>
      <c r="HE261" s="334"/>
      <c r="HF261" s="334"/>
      <c r="HG261" s="334"/>
      <c r="HH261" s="334"/>
      <c r="HI261" s="334"/>
      <c r="HJ261" s="334"/>
      <c r="HK261" s="334"/>
      <c r="HL261" s="334"/>
      <c r="HM261" s="334"/>
      <c r="HN261" s="334"/>
      <c r="HO261" s="334"/>
      <c r="HP261" s="334"/>
      <c r="HQ261" s="334"/>
      <c r="HR261" s="334"/>
      <c r="HS261" s="334"/>
      <c r="HT261" s="334"/>
      <c r="HU261" s="334"/>
      <c r="HV261" s="334"/>
      <c r="HW261" s="334"/>
      <c r="HX261" s="334"/>
      <c r="HY261" s="334"/>
      <c r="HZ261" s="334"/>
      <c r="IA261" s="334"/>
      <c r="IB261" s="334"/>
      <c r="IC261" s="334"/>
      <c r="ID261" s="334"/>
      <c r="IE261" s="334"/>
      <c r="IF261" s="334"/>
      <c r="IG261" s="334"/>
      <c r="IH261" s="334"/>
      <c r="II261" s="334"/>
      <c r="IJ261" s="334"/>
      <c r="IK261" s="334"/>
      <c r="IL261" s="334"/>
      <c r="IM261" s="334"/>
      <c r="IN261" s="334"/>
      <c r="IO261" s="334"/>
      <c r="IP261" s="334"/>
      <c r="IQ261" s="334"/>
      <c r="IR261" s="334"/>
      <c r="IS261" s="334"/>
      <c r="IT261" s="334"/>
      <c r="IU261" s="334"/>
      <c r="IV261" s="334"/>
      <c r="IW261" s="334"/>
      <c r="IX261" s="334"/>
      <c r="IY261" s="334"/>
      <c r="IZ261" s="334"/>
      <c r="JA261" s="334"/>
      <c r="JB261" s="334"/>
      <c r="JC261" s="334"/>
      <c r="JD261" s="334"/>
    </row>
    <row r="262" spans="2:264" x14ac:dyDescent="0.2">
      <c r="B262" s="334"/>
      <c r="C262" s="334"/>
      <c r="D262" s="334"/>
      <c r="E262" s="334"/>
      <c r="F262" s="334"/>
      <c r="G262" s="334"/>
      <c r="H262" s="334"/>
      <c r="I262" s="334"/>
      <c r="J262" s="334"/>
      <c r="K262" s="334"/>
      <c r="L262" s="334"/>
      <c r="M262" s="334"/>
      <c r="N262" s="334"/>
      <c r="O262" s="334"/>
      <c r="P262" s="334"/>
      <c r="Q262" s="334"/>
      <c r="R262" s="334"/>
      <c r="S262" s="334"/>
      <c r="T262" s="334"/>
      <c r="U262" s="334"/>
      <c r="V262" s="334"/>
      <c r="W262" s="334"/>
      <c r="X262" s="334"/>
      <c r="Y262" s="334"/>
      <c r="Z262" s="334"/>
      <c r="AA262" s="334"/>
      <c r="AB262" s="334"/>
      <c r="AC262" s="334"/>
      <c r="AD262" s="334"/>
      <c r="AE262" s="334"/>
      <c r="AF262" s="334"/>
      <c r="AG262" s="334"/>
      <c r="AH262" s="334"/>
      <c r="AI262" s="334"/>
      <c r="AJ262" s="334"/>
      <c r="AK262" s="334"/>
      <c r="AL262" s="334"/>
      <c r="AM262" s="334"/>
      <c r="AN262" s="334"/>
      <c r="AO262" s="334"/>
      <c r="AP262" s="334"/>
      <c r="AQ262" s="334"/>
      <c r="AR262" s="334"/>
      <c r="AS262" s="334"/>
      <c r="AT262" s="334"/>
      <c r="AU262" s="334"/>
      <c r="AV262" s="334"/>
      <c r="AW262" s="334"/>
      <c r="AX262" s="334"/>
      <c r="AY262" s="334"/>
      <c r="AZ262" s="334"/>
      <c r="BA262" s="334"/>
      <c r="BB262" s="334"/>
      <c r="BC262" s="334"/>
      <c r="BD262" s="334"/>
      <c r="BE262" s="334"/>
      <c r="BF262" s="334"/>
      <c r="BG262" s="334"/>
      <c r="BH262" s="334"/>
      <c r="BI262" s="334"/>
      <c r="BJ262" s="334"/>
      <c r="BK262" s="334"/>
      <c r="BL262" s="334"/>
      <c r="BM262" s="334"/>
      <c r="BN262" s="334"/>
      <c r="BO262" s="334"/>
      <c r="BP262" s="334"/>
      <c r="BQ262" s="334"/>
      <c r="BR262" s="334"/>
      <c r="BS262" s="334"/>
      <c r="BT262" s="334"/>
      <c r="BU262" s="334"/>
      <c r="BV262" s="334"/>
      <c r="BW262" s="334"/>
      <c r="BX262" s="334"/>
      <c r="BY262" s="334"/>
      <c r="BZ262" s="334"/>
      <c r="CA262" s="334"/>
      <c r="CB262" s="334"/>
      <c r="CC262" s="334"/>
      <c r="CD262" s="334"/>
      <c r="CE262" s="334"/>
      <c r="CF262" s="334"/>
      <c r="CG262" s="334"/>
      <c r="CH262" s="334"/>
      <c r="CI262" s="334"/>
      <c r="CJ262" s="334"/>
      <c r="CK262" s="334"/>
      <c r="CL262" s="334"/>
      <c r="CM262" s="334"/>
      <c r="CN262" s="334"/>
      <c r="CO262" s="334"/>
      <c r="CP262" s="334"/>
      <c r="CQ262" s="334"/>
      <c r="CR262" s="334"/>
      <c r="CS262" s="334"/>
      <c r="CT262" s="334"/>
      <c r="CU262" s="334"/>
      <c r="CV262" s="334"/>
      <c r="CW262" s="334"/>
      <c r="CX262" s="334"/>
      <c r="CY262" s="334"/>
      <c r="CZ262" s="334"/>
      <c r="DA262" s="334"/>
      <c r="DB262" s="334"/>
      <c r="DC262" s="334"/>
      <c r="DD262" s="334"/>
      <c r="DE262" s="334"/>
      <c r="DF262" s="334"/>
      <c r="DG262" s="334"/>
      <c r="DH262" s="334"/>
      <c r="DI262" s="334"/>
      <c r="DJ262" s="334"/>
      <c r="DK262" s="334"/>
      <c r="DL262" s="334"/>
      <c r="DM262" s="334"/>
      <c r="DN262" s="334"/>
      <c r="DO262" s="334"/>
      <c r="DP262" s="334"/>
      <c r="DQ262" s="334"/>
      <c r="DR262" s="334"/>
      <c r="DS262" s="334"/>
      <c r="DT262" s="334"/>
      <c r="DU262" s="334"/>
      <c r="DV262" s="334"/>
      <c r="DW262" s="334"/>
      <c r="DX262" s="334"/>
      <c r="DY262" s="334"/>
      <c r="DZ262" s="334"/>
      <c r="EA262" s="334"/>
      <c r="EB262" s="334"/>
      <c r="EC262" s="334"/>
      <c r="ED262" s="334"/>
      <c r="EE262" s="334"/>
      <c r="EF262" s="334"/>
      <c r="EG262" s="334"/>
      <c r="EH262" s="334"/>
      <c r="EI262" s="334"/>
      <c r="EJ262" s="334"/>
      <c r="EK262" s="334"/>
      <c r="EL262" s="334"/>
      <c r="EM262" s="334"/>
      <c r="EN262" s="334"/>
      <c r="EO262" s="334"/>
      <c r="EP262" s="334"/>
      <c r="EQ262" s="334"/>
      <c r="ER262" s="334"/>
      <c r="ES262" s="334"/>
      <c r="ET262" s="334"/>
      <c r="EU262" s="334"/>
      <c r="EV262" s="334"/>
      <c r="EW262" s="334"/>
      <c r="EX262" s="334"/>
      <c r="EY262" s="334"/>
      <c r="EZ262" s="334"/>
      <c r="FA262" s="334"/>
      <c r="FB262" s="334"/>
      <c r="FC262" s="334"/>
      <c r="FD262" s="334"/>
      <c r="FE262" s="334"/>
      <c r="FF262" s="334"/>
      <c r="FG262" s="334"/>
      <c r="FH262" s="334"/>
      <c r="FI262" s="334"/>
      <c r="FJ262" s="334"/>
      <c r="FK262" s="334"/>
      <c r="FL262" s="334"/>
      <c r="FM262" s="334"/>
      <c r="FN262" s="334"/>
      <c r="FO262" s="334"/>
      <c r="FP262" s="334"/>
      <c r="FQ262" s="334"/>
      <c r="FR262" s="334"/>
      <c r="FS262" s="334"/>
      <c r="FT262" s="334"/>
      <c r="FU262" s="334"/>
      <c r="FV262" s="334"/>
      <c r="FW262" s="334"/>
      <c r="FX262" s="334"/>
      <c r="FY262" s="334"/>
      <c r="FZ262" s="334"/>
      <c r="GA262" s="334"/>
      <c r="GB262" s="334"/>
      <c r="GC262" s="334"/>
      <c r="GD262" s="334"/>
      <c r="GE262" s="334"/>
      <c r="GF262" s="334"/>
      <c r="GG262" s="334"/>
      <c r="GH262" s="334"/>
      <c r="GI262" s="334"/>
      <c r="GJ262" s="334"/>
      <c r="GK262" s="334"/>
      <c r="GL262" s="334"/>
      <c r="GM262" s="334"/>
      <c r="GN262" s="334"/>
      <c r="GO262" s="334"/>
      <c r="GP262" s="334"/>
      <c r="GQ262" s="334"/>
      <c r="GR262" s="334"/>
      <c r="GS262" s="334"/>
      <c r="GT262" s="334"/>
      <c r="GU262" s="334"/>
      <c r="GV262" s="334"/>
      <c r="GW262" s="334"/>
      <c r="GX262" s="334"/>
      <c r="GY262" s="334"/>
      <c r="GZ262" s="334"/>
      <c r="HA262" s="334"/>
      <c r="HB262" s="334"/>
      <c r="HC262" s="334"/>
      <c r="HD262" s="334"/>
      <c r="HE262" s="334"/>
      <c r="HF262" s="334"/>
      <c r="HG262" s="334"/>
      <c r="HH262" s="334"/>
      <c r="HI262" s="334"/>
      <c r="HJ262" s="334"/>
      <c r="HK262" s="334"/>
      <c r="HL262" s="334"/>
      <c r="HM262" s="334"/>
      <c r="HN262" s="334"/>
      <c r="HO262" s="334"/>
      <c r="HP262" s="334"/>
      <c r="HQ262" s="334"/>
      <c r="HR262" s="334"/>
      <c r="HS262" s="334"/>
      <c r="HT262" s="334"/>
      <c r="HU262" s="334"/>
      <c r="HV262" s="334"/>
      <c r="HW262" s="334"/>
      <c r="HX262" s="334"/>
      <c r="HY262" s="334"/>
      <c r="HZ262" s="334"/>
      <c r="IA262" s="334"/>
      <c r="IB262" s="334"/>
      <c r="IC262" s="334"/>
      <c r="ID262" s="334"/>
      <c r="IE262" s="334"/>
      <c r="IF262" s="334"/>
      <c r="IG262" s="334"/>
      <c r="IH262" s="334"/>
      <c r="II262" s="334"/>
      <c r="IJ262" s="334"/>
      <c r="IK262" s="334"/>
      <c r="IL262" s="334"/>
      <c r="IM262" s="334"/>
      <c r="IN262" s="334"/>
      <c r="IO262" s="334"/>
      <c r="IP262" s="334"/>
      <c r="IQ262" s="334"/>
      <c r="IR262" s="334"/>
      <c r="IS262" s="334"/>
      <c r="IT262" s="334"/>
      <c r="IU262" s="334"/>
      <c r="IV262" s="334"/>
      <c r="IW262" s="334"/>
      <c r="IX262" s="334"/>
      <c r="IY262" s="334"/>
      <c r="IZ262" s="334"/>
      <c r="JA262" s="334"/>
      <c r="JB262" s="334"/>
      <c r="JC262" s="334"/>
      <c r="JD262" s="334"/>
    </row>
    <row r="263" spans="2:264" x14ac:dyDescent="0.2">
      <c r="B263" s="334"/>
      <c r="C263" s="334"/>
      <c r="D263" s="334"/>
      <c r="E263" s="334"/>
      <c r="F263" s="334"/>
      <c r="G263" s="334"/>
      <c r="H263" s="334"/>
      <c r="I263" s="334"/>
      <c r="J263" s="334"/>
      <c r="K263" s="334"/>
      <c r="L263" s="334"/>
      <c r="M263" s="334"/>
      <c r="N263" s="334"/>
      <c r="O263" s="334"/>
      <c r="P263" s="334"/>
      <c r="Q263" s="334"/>
      <c r="R263" s="334"/>
      <c r="S263" s="334"/>
      <c r="T263" s="334"/>
      <c r="U263" s="334"/>
      <c r="V263" s="334"/>
      <c r="W263" s="334"/>
      <c r="X263" s="334"/>
      <c r="Y263" s="334"/>
      <c r="Z263" s="334"/>
      <c r="AA263" s="334"/>
      <c r="AB263" s="334"/>
      <c r="AC263" s="334"/>
      <c r="AD263" s="334"/>
      <c r="AE263" s="334"/>
      <c r="AF263" s="334"/>
      <c r="AG263" s="334"/>
      <c r="AH263" s="334"/>
      <c r="AI263" s="334"/>
      <c r="AJ263" s="334"/>
      <c r="AK263" s="334"/>
      <c r="AL263" s="334"/>
      <c r="AM263" s="334"/>
      <c r="AN263" s="334"/>
      <c r="AO263" s="334"/>
      <c r="AP263" s="334"/>
      <c r="AQ263" s="334"/>
      <c r="AR263" s="334"/>
      <c r="AS263" s="334"/>
      <c r="AT263" s="334"/>
      <c r="AU263" s="334"/>
      <c r="AV263" s="334"/>
      <c r="AW263" s="334"/>
      <c r="AX263" s="334"/>
      <c r="AY263" s="334"/>
      <c r="AZ263" s="334"/>
      <c r="BA263" s="334"/>
      <c r="BB263" s="334"/>
      <c r="BC263" s="334"/>
      <c r="BD263" s="334"/>
      <c r="BE263" s="334"/>
      <c r="BF263" s="334"/>
      <c r="BG263" s="334"/>
      <c r="BH263" s="334"/>
      <c r="BI263" s="334"/>
      <c r="BJ263" s="334"/>
      <c r="BK263" s="334"/>
      <c r="BL263" s="334"/>
      <c r="BM263" s="334"/>
      <c r="BN263" s="334"/>
      <c r="BO263" s="334"/>
      <c r="BP263" s="334"/>
      <c r="BQ263" s="334"/>
      <c r="BR263" s="334"/>
      <c r="BS263" s="334"/>
      <c r="BT263" s="334"/>
      <c r="BU263" s="334"/>
      <c r="BV263" s="334"/>
      <c r="BW263" s="334"/>
      <c r="BX263" s="334"/>
      <c r="BY263" s="334"/>
      <c r="BZ263" s="334"/>
      <c r="CA263" s="334"/>
      <c r="CB263" s="334"/>
      <c r="CC263" s="334"/>
      <c r="CD263" s="334"/>
      <c r="CE263" s="334"/>
      <c r="CF263" s="334"/>
      <c r="CG263" s="334"/>
      <c r="CH263" s="334"/>
      <c r="CI263" s="334"/>
      <c r="CJ263" s="334"/>
      <c r="CK263" s="334"/>
      <c r="CL263" s="334"/>
      <c r="CM263" s="334"/>
      <c r="CN263" s="334"/>
      <c r="CO263" s="334"/>
      <c r="CP263" s="334"/>
      <c r="CQ263" s="334"/>
      <c r="CR263" s="334"/>
      <c r="CS263" s="334"/>
      <c r="CT263" s="334"/>
      <c r="CU263" s="334"/>
      <c r="CV263" s="334"/>
      <c r="CW263" s="334"/>
      <c r="CX263" s="334"/>
      <c r="CY263" s="334"/>
      <c r="CZ263" s="334"/>
      <c r="DA263" s="334"/>
      <c r="DB263" s="334"/>
      <c r="DC263" s="334"/>
      <c r="DD263" s="334"/>
      <c r="DE263" s="334"/>
      <c r="DF263" s="334"/>
      <c r="DG263" s="334"/>
      <c r="DH263" s="334"/>
      <c r="DI263" s="334"/>
      <c r="DJ263" s="334"/>
      <c r="DK263" s="334"/>
      <c r="DL263" s="334"/>
      <c r="DM263" s="334"/>
      <c r="DN263" s="334"/>
      <c r="DO263" s="334"/>
      <c r="DP263" s="334"/>
      <c r="DQ263" s="334"/>
      <c r="DR263" s="334"/>
      <c r="DS263" s="334"/>
      <c r="DT263" s="334"/>
      <c r="DU263" s="334"/>
      <c r="DV263" s="334"/>
      <c r="DW263" s="334"/>
      <c r="DX263" s="334"/>
      <c r="DY263" s="334"/>
      <c r="DZ263" s="334"/>
      <c r="EA263" s="334"/>
      <c r="EB263" s="334"/>
      <c r="EC263" s="334"/>
      <c r="ED263" s="334"/>
      <c r="EE263" s="334"/>
      <c r="EF263" s="334"/>
      <c r="EG263" s="334"/>
      <c r="EH263" s="334"/>
      <c r="EI263" s="334"/>
      <c r="EJ263" s="334"/>
      <c r="EK263" s="334"/>
      <c r="EL263" s="334"/>
      <c r="EM263" s="334"/>
      <c r="EN263" s="334"/>
      <c r="EO263" s="334"/>
      <c r="EP263" s="334"/>
      <c r="EQ263" s="334"/>
      <c r="ER263" s="334"/>
      <c r="ES263" s="334"/>
      <c r="ET263" s="334"/>
      <c r="EU263" s="334"/>
      <c r="EV263" s="334"/>
      <c r="EW263" s="334"/>
      <c r="EX263" s="334"/>
      <c r="EY263" s="334"/>
      <c r="EZ263" s="334"/>
      <c r="FA263" s="334"/>
      <c r="FB263" s="334"/>
      <c r="FC263" s="334"/>
      <c r="FD263" s="334"/>
      <c r="FE263" s="334"/>
      <c r="FF263" s="334"/>
      <c r="FG263" s="334"/>
      <c r="FH263" s="334"/>
      <c r="FI263" s="334"/>
      <c r="FJ263" s="334"/>
      <c r="FK263" s="334"/>
      <c r="FL263" s="334"/>
      <c r="FM263" s="334"/>
      <c r="FN263" s="334"/>
      <c r="FO263" s="334"/>
      <c r="FP263" s="334"/>
      <c r="FQ263" s="334"/>
      <c r="FR263" s="334"/>
      <c r="FS263" s="334"/>
      <c r="FT263" s="334"/>
      <c r="FU263" s="334"/>
      <c r="FV263" s="334"/>
      <c r="FW263" s="334"/>
      <c r="FX263" s="334"/>
      <c r="FY263" s="334"/>
      <c r="FZ263" s="334"/>
      <c r="GA263" s="334"/>
      <c r="GB263" s="334"/>
      <c r="GC263" s="334"/>
      <c r="GD263" s="334"/>
      <c r="GE263" s="334"/>
      <c r="GF263" s="334"/>
      <c r="GG263" s="334"/>
      <c r="GH263" s="334"/>
      <c r="GI263" s="334"/>
      <c r="GJ263" s="334"/>
      <c r="GK263" s="334"/>
      <c r="GL263" s="334"/>
      <c r="GM263" s="334"/>
      <c r="GN263" s="334"/>
      <c r="GO263" s="334"/>
      <c r="GP263" s="334"/>
      <c r="GQ263" s="334"/>
      <c r="GR263" s="334"/>
      <c r="GS263" s="334"/>
      <c r="GT263" s="334"/>
      <c r="GU263" s="334"/>
      <c r="GV263" s="334"/>
      <c r="GW263" s="334"/>
      <c r="GX263" s="334"/>
      <c r="GY263" s="334"/>
      <c r="GZ263" s="334"/>
      <c r="HA263" s="334"/>
      <c r="HB263" s="334"/>
      <c r="HC263" s="334"/>
      <c r="HD263" s="334"/>
      <c r="HE263" s="334"/>
      <c r="HF263" s="334"/>
      <c r="HG263" s="334"/>
      <c r="HH263" s="334"/>
      <c r="HI263" s="334"/>
      <c r="HJ263" s="334"/>
      <c r="HK263" s="334"/>
      <c r="HL263" s="334"/>
      <c r="HM263" s="334"/>
      <c r="HN263" s="334"/>
      <c r="HO263" s="334"/>
      <c r="HP263" s="334"/>
      <c r="HQ263" s="334"/>
      <c r="HR263" s="334"/>
      <c r="HS263" s="334"/>
      <c r="HT263" s="334"/>
      <c r="HU263" s="334"/>
      <c r="HV263" s="334"/>
      <c r="HW263" s="334"/>
      <c r="HX263" s="334"/>
      <c r="HY263" s="334"/>
      <c r="HZ263" s="334"/>
      <c r="IA263" s="334"/>
      <c r="IB263" s="334"/>
      <c r="IC263" s="334"/>
      <c r="ID263" s="334"/>
      <c r="IE263" s="334"/>
      <c r="IF263" s="334"/>
      <c r="IG263" s="334"/>
      <c r="IH263" s="334"/>
      <c r="II263" s="334"/>
      <c r="IJ263" s="334"/>
      <c r="IK263" s="334"/>
      <c r="IL263" s="334"/>
      <c r="IM263" s="334"/>
      <c r="IN263" s="334"/>
      <c r="IO263" s="334"/>
      <c r="IP263" s="334"/>
      <c r="IQ263" s="334"/>
      <c r="IR263" s="334"/>
      <c r="IS263" s="334"/>
      <c r="IT263" s="334"/>
      <c r="IU263" s="334"/>
      <c r="IV263" s="334"/>
      <c r="IW263" s="334"/>
      <c r="IX263" s="334"/>
      <c r="IY263" s="334"/>
      <c r="IZ263" s="334"/>
      <c r="JA263" s="334"/>
      <c r="JB263" s="334"/>
      <c r="JC263" s="334"/>
      <c r="JD263" s="334"/>
    </row>
    <row r="264" spans="2:264" x14ac:dyDescent="0.2">
      <c r="B264" s="334"/>
      <c r="C264" s="334"/>
      <c r="D264" s="334"/>
      <c r="E264" s="334"/>
      <c r="F264" s="334"/>
      <c r="G264" s="334"/>
      <c r="H264" s="334"/>
      <c r="I264" s="334"/>
      <c r="J264" s="334"/>
      <c r="K264" s="334"/>
      <c r="L264" s="334"/>
      <c r="M264" s="334"/>
      <c r="N264" s="334"/>
      <c r="O264" s="334"/>
      <c r="P264" s="334"/>
      <c r="Q264" s="334"/>
      <c r="R264" s="334"/>
      <c r="S264" s="334"/>
      <c r="T264" s="334"/>
      <c r="U264" s="334"/>
      <c r="V264" s="334"/>
      <c r="W264" s="334"/>
      <c r="X264" s="334"/>
      <c r="Y264" s="334"/>
      <c r="Z264" s="334"/>
      <c r="AA264" s="334"/>
      <c r="AB264" s="334"/>
      <c r="AC264" s="334"/>
      <c r="AD264" s="334"/>
      <c r="AE264" s="334"/>
      <c r="AF264" s="334"/>
      <c r="AG264" s="334"/>
      <c r="AH264" s="334"/>
      <c r="AI264" s="334"/>
      <c r="AJ264" s="334"/>
      <c r="AK264" s="334"/>
      <c r="AL264" s="334"/>
      <c r="AM264" s="334"/>
      <c r="AN264" s="334"/>
      <c r="AO264" s="334"/>
      <c r="AP264" s="334"/>
      <c r="AQ264" s="334"/>
      <c r="AR264" s="334"/>
      <c r="AS264" s="334"/>
      <c r="AT264" s="334"/>
      <c r="AU264" s="334"/>
      <c r="AV264" s="334"/>
      <c r="AW264" s="334"/>
      <c r="AX264" s="334"/>
      <c r="AY264" s="334"/>
      <c r="AZ264" s="334"/>
      <c r="BA264" s="334"/>
      <c r="BB264" s="334"/>
      <c r="BC264" s="334"/>
      <c r="BD264" s="334"/>
      <c r="BE264" s="334"/>
      <c r="BF264" s="334"/>
      <c r="BG264" s="334"/>
      <c r="BH264" s="334"/>
      <c r="BI264" s="334"/>
      <c r="BJ264" s="334"/>
      <c r="BK264" s="334"/>
      <c r="BL264" s="334"/>
      <c r="BM264" s="334"/>
      <c r="BN264" s="334"/>
      <c r="BO264" s="334"/>
      <c r="BP264" s="334"/>
      <c r="BQ264" s="334"/>
      <c r="BR264" s="334"/>
      <c r="BS264" s="334"/>
      <c r="BT264" s="334"/>
      <c r="BU264" s="334"/>
      <c r="BV264" s="334"/>
      <c r="BW264" s="334"/>
      <c r="BX264" s="334"/>
      <c r="BY264" s="334"/>
      <c r="BZ264" s="334"/>
      <c r="CA264" s="334"/>
      <c r="CB264" s="334"/>
      <c r="CC264" s="334"/>
      <c r="CD264" s="334"/>
      <c r="CE264" s="334"/>
      <c r="CF264" s="334"/>
      <c r="CG264" s="334"/>
      <c r="CH264" s="334"/>
      <c r="CI264" s="334"/>
      <c r="CJ264" s="334"/>
      <c r="CK264" s="334"/>
      <c r="CL264" s="334"/>
      <c r="CM264" s="334"/>
      <c r="CN264" s="334"/>
      <c r="CO264" s="334"/>
      <c r="CP264" s="334"/>
      <c r="CQ264" s="334"/>
      <c r="CR264" s="334"/>
      <c r="CS264" s="334"/>
      <c r="CT264" s="334"/>
      <c r="CU264" s="334"/>
      <c r="CV264" s="334"/>
      <c r="CW264" s="334"/>
      <c r="CX264" s="334"/>
      <c r="CY264" s="334"/>
      <c r="CZ264" s="334"/>
      <c r="DA264" s="334"/>
      <c r="DB264" s="334"/>
      <c r="DC264" s="334"/>
      <c r="DD264" s="334"/>
      <c r="DE264" s="334"/>
      <c r="DF264" s="334"/>
      <c r="DG264" s="334"/>
      <c r="DH264" s="334"/>
      <c r="DI264" s="334"/>
      <c r="DJ264" s="334"/>
      <c r="DK264" s="334"/>
      <c r="DL264" s="334"/>
      <c r="DM264" s="334"/>
      <c r="DN264" s="334"/>
      <c r="DO264" s="334"/>
      <c r="DP264" s="334"/>
      <c r="DQ264" s="334"/>
      <c r="DR264" s="334"/>
      <c r="DS264" s="334"/>
      <c r="DT264" s="334"/>
      <c r="DU264" s="334"/>
      <c r="DV264" s="334"/>
      <c r="DW264" s="334"/>
      <c r="DX264" s="334"/>
      <c r="DY264" s="334"/>
      <c r="DZ264" s="334"/>
      <c r="EA264" s="334"/>
      <c r="EB264" s="334"/>
      <c r="EC264" s="334"/>
      <c r="ED264" s="334"/>
      <c r="EE264" s="334"/>
      <c r="EF264" s="334"/>
      <c r="EG264" s="334"/>
      <c r="EH264" s="334"/>
      <c r="EI264" s="334"/>
      <c r="EJ264" s="334"/>
      <c r="EK264" s="334"/>
      <c r="EL264" s="334"/>
      <c r="EM264" s="334"/>
      <c r="EN264" s="334"/>
      <c r="EO264" s="334"/>
      <c r="EP264" s="334"/>
      <c r="EQ264" s="334"/>
      <c r="ER264" s="334"/>
      <c r="ES264" s="334"/>
      <c r="ET264" s="334"/>
      <c r="EU264" s="334"/>
      <c r="EV264" s="334"/>
      <c r="EW264" s="334"/>
      <c r="EX264" s="334"/>
      <c r="EY264" s="334"/>
      <c r="EZ264" s="334"/>
      <c r="FA264" s="334"/>
      <c r="FB264" s="334"/>
      <c r="FC264" s="334"/>
      <c r="FD264" s="334"/>
      <c r="FE264" s="334"/>
      <c r="FF264" s="334"/>
      <c r="FG264" s="334"/>
      <c r="FH264" s="334"/>
      <c r="FI264" s="334"/>
      <c r="FJ264" s="334"/>
      <c r="FK264" s="334"/>
      <c r="FL264" s="334"/>
      <c r="FM264" s="334"/>
      <c r="FN264" s="334"/>
      <c r="FO264" s="334"/>
      <c r="FP264" s="334"/>
      <c r="FQ264" s="334"/>
      <c r="FR264" s="334"/>
      <c r="FS264" s="334"/>
      <c r="FT264" s="334"/>
      <c r="FU264" s="334"/>
      <c r="FV264" s="334"/>
      <c r="FW264" s="334"/>
      <c r="FX264" s="334"/>
      <c r="FY264" s="334"/>
      <c r="FZ264" s="334"/>
      <c r="GA264" s="334"/>
      <c r="GB264" s="334"/>
      <c r="GC264" s="334"/>
      <c r="GD264" s="334"/>
      <c r="GE264" s="334"/>
      <c r="GF264" s="334"/>
      <c r="GG264" s="334"/>
      <c r="GH264" s="334"/>
      <c r="GI264" s="334"/>
      <c r="GJ264" s="334"/>
      <c r="GK264" s="334"/>
      <c r="GL264" s="334"/>
      <c r="GM264" s="334"/>
      <c r="GN264" s="334"/>
      <c r="GO264" s="334"/>
      <c r="GP264" s="334"/>
      <c r="GQ264" s="334"/>
      <c r="GR264" s="334"/>
      <c r="GS264" s="334"/>
      <c r="GT264" s="334"/>
      <c r="GU264" s="334"/>
      <c r="GV264" s="334"/>
      <c r="GW264" s="334"/>
      <c r="GX264" s="334"/>
      <c r="GY264" s="334"/>
      <c r="GZ264" s="334"/>
      <c r="HA264" s="334"/>
      <c r="HB264" s="334"/>
      <c r="HC264" s="334"/>
      <c r="HD264" s="334"/>
      <c r="HE264" s="334"/>
      <c r="HF264" s="334"/>
      <c r="HG264" s="334"/>
      <c r="HH264" s="334"/>
      <c r="HI264" s="334"/>
      <c r="HJ264" s="334"/>
      <c r="HK264" s="334"/>
      <c r="HL264" s="334"/>
      <c r="HM264" s="334"/>
      <c r="HN264" s="334"/>
      <c r="HO264" s="334"/>
      <c r="HP264" s="334"/>
      <c r="HQ264" s="334"/>
      <c r="HR264" s="334"/>
      <c r="HS264" s="334"/>
      <c r="HT264" s="334"/>
      <c r="HU264" s="334"/>
      <c r="HV264" s="334"/>
      <c r="HW264" s="334"/>
      <c r="HX264" s="334"/>
      <c r="HY264" s="334"/>
      <c r="HZ264" s="334"/>
      <c r="IA264" s="334"/>
      <c r="IB264" s="334"/>
      <c r="IC264" s="334"/>
      <c r="ID264" s="334"/>
      <c r="IE264" s="334"/>
      <c r="IF264" s="334"/>
      <c r="IG264" s="334"/>
      <c r="IH264" s="334"/>
      <c r="II264" s="334"/>
      <c r="IJ264" s="334"/>
      <c r="IK264" s="334"/>
      <c r="IL264" s="334"/>
      <c r="IM264" s="334"/>
      <c r="IN264" s="334"/>
      <c r="IO264" s="334"/>
      <c r="IP264" s="334"/>
      <c r="IQ264" s="334"/>
      <c r="IR264" s="334"/>
      <c r="IS264" s="334"/>
      <c r="IT264" s="334"/>
      <c r="IU264" s="334"/>
      <c r="IV264" s="334"/>
      <c r="IW264" s="334"/>
      <c r="IX264" s="334"/>
      <c r="IY264" s="334"/>
      <c r="IZ264" s="334"/>
      <c r="JA264" s="334"/>
      <c r="JB264" s="334"/>
      <c r="JC264" s="334"/>
      <c r="JD264" s="334"/>
    </row>
    <row r="265" spans="2:264" x14ac:dyDescent="0.2">
      <c r="B265" s="334"/>
      <c r="C265" s="334"/>
      <c r="D265" s="334"/>
      <c r="E265" s="334"/>
      <c r="F265" s="334"/>
      <c r="G265" s="334"/>
      <c r="H265" s="334"/>
      <c r="I265" s="334"/>
      <c r="J265" s="334"/>
      <c r="K265" s="334"/>
      <c r="L265" s="334"/>
      <c r="M265" s="334"/>
      <c r="N265" s="334"/>
      <c r="O265" s="334"/>
      <c r="P265" s="334"/>
      <c r="Q265" s="334"/>
      <c r="R265" s="334"/>
      <c r="S265" s="334"/>
      <c r="T265" s="334"/>
      <c r="U265" s="334"/>
      <c r="V265" s="334"/>
      <c r="W265" s="334"/>
      <c r="X265" s="334"/>
      <c r="Y265" s="334"/>
      <c r="Z265" s="334"/>
      <c r="AA265" s="334"/>
      <c r="AB265" s="334"/>
      <c r="AC265" s="334"/>
      <c r="AD265" s="334"/>
      <c r="AE265" s="334"/>
      <c r="AF265" s="334"/>
      <c r="AG265" s="334"/>
      <c r="AH265" s="334"/>
      <c r="AI265" s="334"/>
      <c r="AJ265" s="334"/>
      <c r="AK265" s="334"/>
      <c r="AL265" s="334"/>
      <c r="AM265" s="334"/>
      <c r="AN265" s="334"/>
      <c r="AO265" s="334"/>
      <c r="AP265" s="334"/>
      <c r="AQ265" s="334"/>
      <c r="AR265" s="334"/>
      <c r="AS265" s="334"/>
      <c r="AT265" s="334"/>
      <c r="AU265" s="334"/>
      <c r="AV265" s="334"/>
      <c r="AW265" s="334"/>
      <c r="AX265" s="334"/>
      <c r="AY265" s="334"/>
      <c r="AZ265" s="334"/>
      <c r="BA265" s="334"/>
      <c r="BB265" s="334"/>
      <c r="BC265" s="334"/>
      <c r="BD265" s="334"/>
      <c r="BE265" s="334"/>
      <c r="BF265" s="334"/>
      <c r="BG265" s="334"/>
      <c r="BH265" s="334"/>
      <c r="BI265" s="334"/>
      <c r="BJ265" s="334"/>
      <c r="BK265" s="334"/>
      <c r="BL265" s="334"/>
      <c r="BM265" s="334"/>
      <c r="BN265" s="334"/>
      <c r="BO265" s="334"/>
      <c r="BP265" s="334"/>
      <c r="BQ265" s="334"/>
      <c r="BR265" s="334"/>
      <c r="BS265" s="334"/>
      <c r="BT265" s="334"/>
      <c r="BU265" s="334"/>
      <c r="BV265" s="334"/>
      <c r="BW265" s="334"/>
      <c r="BX265" s="334"/>
      <c r="BY265" s="334"/>
      <c r="BZ265" s="334"/>
      <c r="CA265" s="334"/>
      <c r="CB265" s="334"/>
      <c r="CC265" s="334"/>
      <c r="CD265" s="334"/>
      <c r="CE265" s="334"/>
      <c r="CF265" s="334"/>
      <c r="CG265" s="334"/>
      <c r="CH265" s="334"/>
      <c r="CI265" s="334"/>
      <c r="CJ265" s="334"/>
      <c r="CK265" s="334"/>
      <c r="CL265" s="334"/>
      <c r="CM265" s="334"/>
      <c r="CN265" s="334"/>
      <c r="CO265" s="334"/>
      <c r="CP265" s="334"/>
      <c r="CQ265" s="334"/>
      <c r="CR265" s="334"/>
      <c r="CS265" s="334"/>
      <c r="CT265" s="334"/>
      <c r="CU265" s="334"/>
      <c r="CV265" s="334"/>
      <c r="CW265" s="334"/>
      <c r="CX265" s="334"/>
      <c r="CY265" s="334"/>
      <c r="CZ265" s="334"/>
      <c r="DA265" s="334"/>
      <c r="DB265" s="334"/>
      <c r="DC265" s="334"/>
      <c r="DD265" s="334"/>
      <c r="DE265" s="334"/>
      <c r="DF265" s="334"/>
      <c r="DG265" s="334"/>
      <c r="DH265" s="334"/>
      <c r="DI265" s="334"/>
      <c r="DJ265" s="334"/>
      <c r="DK265" s="334"/>
      <c r="DL265" s="334"/>
      <c r="DM265" s="334"/>
      <c r="DN265" s="334"/>
      <c r="DO265" s="334"/>
      <c r="DP265" s="334"/>
      <c r="DQ265" s="334"/>
      <c r="DR265" s="334"/>
      <c r="DS265" s="334"/>
      <c r="DT265" s="334"/>
      <c r="DU265" s="334"/>
      <c r="DV265" s="334"/>
      <c r="DW265" s="334"/>
      <c r="DX265" s="334"/>
      <c r="DY265" s="334"/>
      <c r="DZ265" s="334"/>
      <c r="EA265" s="334"/>
      <c r="EB265" s="334"/>
      <c r="EC265" s="334"/>
      <c r="ED265" s="334"/>
      <c r="EE265" s="334"/>
      <c r="EF265" s="334"/>
      <c r="EG265" s="334"/>
      <c r="EH265" s="334"/>
      <c r="EI265" s="334"/>
      <c r="EJ265" s="334"/>
      <c r="EK265" s="334"/>
      <c r="EL265" s="334"/>
      <c r="EM265" s="334"/>
      <c r="EN265" s="334"/>
      <c r="EO265" s="334"/>
      <c r="EP265" s="334"/>
      <c r="EQ265" s="334"/>
      <c r="ER265" s="334"/>
      <c r="ES265" s="334"/>
      <c r="ET265" s="334"/>
      <c r="EU265" s="334"/>
      <c r="EV265" s="334"/>
      <c r="EW265" s="334"/>
      <c r="EX265" s="334"/>
      <c r="EY265" s="334"/>
      <c r="EZ265" s="334"/>
      <c r="FA265" s="334"/>
      <c r="FB265" s="334"/>
      <c r="FC265" s="334"/>
      <c r="FD265" s="334"/>
      <c r="FE265" s="334"/>
      <c r="FF265" s="334"/>
      <c r="FG265" s="334"/>
      <c r="FH265" s="334"/>
      <c r="FI265" s="334"/>
      <c r="FJ265" s="334"/>
      <c r="FK265" s="334"/>
      <c r="FL265" s="334"/>
      <c r="FM265" s="334"/>
      <c r="FN265" s="334"/>
      <c r="FO265" s="334"/>
      <c r="FP265" s="334"/>
      <c r="FQ265" s="334"/>
      <c r="FR265" s="334"/>
      <c r="FS265" s="334"/>
      <c r="FT265" s="334"/>
      <c r="FU265" s="334"/>
      <c r="FV265" s="334"/>
      <c r="FW265" s="334"/>
      <c r="FX265" s="334"/>
      <c r="FY265" s="334"/>
      <c r="FZ265" s="334"/>
      <c r="GA265" s="334"/>
      <c r="GB265" s="334"/>
      <c r="GC265" s="334"/>
      <c r="GD265" s="334"/>
      <c r="GE265" s="334"/>
      <c r="GF265" s="334"/>
      <c r="GG265" s="334"/>
      <c r="GH265" s="334"/>
      <c r="GI265" s="334"/>
      <c r="GJ265" s="334"/>
      <c r="GK265" s="334"/>
      <c r="GL265" s="334"/>
      <c r="GM265" s="334"/>
      <c r="GN265" s="334"/>
      <c r="GO265" s="334"/>
      <c r="GP265" s="334"/>
      <c r="GQ265" s="334"/>
      <c r="GR265" s="334"/>
      <c r="GS265" s="334"/>
      <c r="GT265" s="334"/>
      <c r="GU265" s="334"/>
      <c r="GV265" s="334"/>
      <c r="GW265" s="334"/>
      <c r="GX265" s="334"/>
      <c r="GY265" s="334"/>
      <c r="GZ265" s="334"/>
      <c r="HA265" s="334"/>
      <c r="HB265" s="334"/>
      <c r="HC265" s="334"/>
      <c r="HD265" s="334"/>
      <c r="HE265" s="334"/>
      <c r="HF265" s="334"/>
      <c r="HG265" s="334"/>
      <c r="HH265" s="334"/>
      <c r="HI265" s="334"/>
      <c r="HJ265" s="334"/>
      <c r="HK265" s="334"/>
      <c r="HL265" s="334"/>
      <c r="HM265" s="334"/>
      <c r="HN265" s="334"/>
      <c r="HO265" s="334"/>
      <c r="HP265" s="334"/>
      <c r="HQ265" s="334"/>
      <c r="HR265" s="334"/>
      <c r="HS265" s="334"/>
      <c r="HT265" s="334"/>
      <c r="HU265" s="334"/>
      <c r="HV265" s="334"/>
      <c r="HW265" s="334"/>
      <c r="HX265" s="334"/>
      <c r="HY265" s="334"/>
      <c r="HZ265" s="334"/>
      <c r="IA265" s="334"/>
      <c r="IB265" s="334"/>
      <c r="IC265" s="334"/>
      <c r="ID265" s="334"/>
      <c r="IE265" s="334"/>
      <c r="IF265" s="334"/>
      <c r="IG265" s="334"/>
      <c r="IH265" s="334"/>
      <c r="II265" s="334"/>
      <c r="IJ265" s="334"/>
      <c r="IK265" s="334"/>
      <c r="IL265" s="334"/>
      <c r="IM265" s="334"/>
      <c r="IN265" s="334"/>
      <c r="IO265" s="334"/>
      <c r="IP265" s="334"/>
      <c r="IQ265" s="334"/>
      <c r="IR265" s="334"/>
      <c r="IS265" s="334"/>
      <c r="IT265" s="334"/>
      <c r="IU265" s="334"/>
      <c r="IV265" s="334"/>
      <c r="IW265" s="334"/>
      <c r="IX265" s="334"/>
      <c r="IY265" s="334"/>
      <c r="IZ265" s="334"/>
      <c r="JA265" s="334"/>
      <c r="JB265" s="334"/>
      <c r="JC265" s="334"/>
      <c r="JD265" s="334"/>
    </row>
    <row r="266" spans="2:264" x14ac:dyDescent="0.2">
      <c r="B266" s="334"/>
      <c r="C266" s="334"/>
      <c r="D266" s="334"/>
      <c r="E266" s="334"/>
      <c r="F266" s="334"/>
      <c r="G266" s="334"/>
      <c r="H266" s="334"/>
      <c r="I266" s="334"/>
      <c r="J266" s="334"/>
      <c r="K266" s="334"/>
      <c r="L266" s="334"/>
      <c r="M266" s="334"/>
      <c r="N266" s="334"/>
      <c r="O266" s="334"/>
      <c r="P266" s="334"/>
      <c r="Q266" s="334"/>
      <c r="R266" s="334"/>
      <c r="S266" s="334"/>
      <c r="T266" s="334"/>
      <c r="U266" s="334"/>
      <c r="V266" s="334"/>
      <c r="W266" s="334"/>
      <c r="X266" s="334"/>
      <c r="Y266" s="334"/>
      <c r="Z266" s="334"/>
      <c r="AA266" s="334"/>
      <c r="AB266" s="334"/>
      <c r="AC266" s="334"/>
      <c r="AD266" s="334"/>
      <c r="AE266" s="334"/>
      <c r="AF266" s="334"/>
      <c r="AG266" s="334"/>
      <c r="AH266" s="334"/>
      <c r="AI266" s="334"/>
      <c r="AJ266" s="334"/>
      <c r="AK266" s="334"/>
      <c r="AL266" s="334"/>
      <c r="AM266" s="334"/>
      <c r="AN266" s="334"/>
      <c r="AO266" s="334"/>
      <c r="AP266" s="334"/>
      <c r="AQ266" s="334"/>
      <c r="AR266" s="334"/>
      <c r="AS266" s="334"/>
      <c r="AT266" s="334"/>
      <c r="AU266" s="334"/>
      <c r="AV266" s="334"/>
      <c r="AW266" s="334"/>
      <c r="AX266" s="334"/>
      <c r="AY266" s="334"/>
      <c r="AZ266" s="334"/>
      <c r="BA266" s="334"/>
      <c r="BB266" s="334"/>
      <c r="BC266" s="334"/>
      <c r="BD266" s="334"/>
      <c r="BE266" s="334"/>
      <c r="BF266" s="334"/>
      <c r="BG266" s="334"/>
      <c r="BH266" s="334"/>
      <c r="BI266" s="334"/>
      <c r="BJ266" s="334"/>
      <c r="BK266" s="334"/>
      <c r="BL266" s="334"/>
      <c r="BM266" s="334"/>
      <c r="BN266" s="334"/>
      <c r="BO266" s="334"/>
      <c r="BP266" s="334"/>
      <c r="BQ266" s="334"/>
      <c r="BR266" s="334"/>
      <c r="BS266" s="334"/>
      <c r="BT266" s="334"/>
      <c r="BU266" s="334"/>
      <c r="BV266" s="334"/>
      <c r="BW266" s="334"/>
      <c r="BX266" s="334"/>
      <c r="BY266" s="334"/>
      <c r="BZ266" s="334"/>
      <c r="CA266" s="334"/>
      <c r="CB266" s="334"/>
      <c r="CC266" s="334"/>
      <c r="CD266" s="334"/>
      <c r="CE266" s="334"/>
      <c r="CF266" s="334"/>
      <c r="CG266" s="334"/>
      <c r="CH266" s="334"/>
      <c r="CI266" s="334"/>
      <c r="CJ266" s="334"/>
      <c r="CK266" s="334"/>
      <c r="CL266" s="334"/>
      <c r="CM266" s="334"/>
      <c r="CN266" s="334"/>
      <c r="CO266" s="334"/>
      <c r="CP266" s="334"/>
      <c r="CQ266" s="334"/>
      <c r="CR266" s="334"/>
      <c r="CS266" s="334"/>
      <c r="CT266" s="334"/>
      <c r="CU266" s="334"/>
      <c r="CV266" s="334"/>
      <c r="CW266" s="334"/>
      <c r="CX266" s="334"/>
      <c r="CY266" s="334"/>
      <c r="CZ266" s="334"/>
      <c r="DA266" s="334"/>
      <c r="DB266" s="334"/>
      <c r="DC266" s="334"/>
      <c r="DD266" s="334"/>
      <c r="DE266" s="334"/>
      <c r="DF266" s="334"/>
      <c r="DG266" s="334"/>
      <c r="DH266" s="334"/>
      <c r="DI266" s="334"/>
      <c r="DJ266" s="334"/>
      <c r="DK266" s="334"/>
      <c r="DL266" s="334"/>
      <c r="DM266" s="334"/>
      <c r="DN266" s="334"/>
      <c r="DO266" s="334"/>
      <c r="DP266" s="334"/>
      <c r="DQ266" s="334"/>
      <c r="DR266" s="334"/>
      <c r="DS266" s="334"/>
      <c r="DT266" s="334"/>
      <c r="DU266" s="334"/>
      <c r="DV266" s="334"/>
      <c r="DW266" s="334"/>
      <c r="DX266" s="334"/>
      <c r="DY266" s="334"/>
      <c r="DZ266" s="334"/>
      <c r="EA266" s="334"/>
      <c r="EB266" s="334"/>
      <c r="EC266" s="334"/>
      <c r="ED266" s="334"/>
      <c r="EE266" s="334"/>
      <c r="EF266" s="334"/>
      <c r="EG266" s="334"/>
      <c r="EH266" s="334"/>
      <c r="EI266" s="334"/>
      <c r="EJ266" s="334"/>
      <c r="EK266" s="334"/>
      <c r="EL266" s="334"/>
      <c r="EM266" s="334"/>
      <c r="EN266" s="334"/>
      <c r="EO266" s="334"/>
      <c r="EP266" s="334"/>
      <c r="EQ266" s="334"/>
      <c r="ER266" s="334"/>
      <c r="ES266" s="334"/>
      <c r="ET266" s="334"/>
      <c r="EU266" s="334"/>
      <c r="EV266" s="334"/>
      <c r="EW266" s="334"/>
      <c r="EX266" s="334"/>
      <c r="EY266" s="334"/>
      <c r="EZ266" s="334"/>
      <c r="FA266" s="334"/>
      <c r="FB266" s="334"/>
      <c r="FC266" s="334"/>
      <c r="FD266" s="334"/>
      <c r="FE266" s="334"/>
      <c r="FF266" s="334"/>
      <c r="FG266" s="334"/>
      <c r="FH266" s="334"/>
      <c r="FI266" s="334"/>
      <c r="FJ266" s="334"/>
      <c r="FK266" s="334"/>
      <c r="FL266" s="334"/>
      <c r="FM266" s="334"/>
      <c r="FN266" s="334"/>
      <c r="FO266" s="334"/>
      <c r="FP266" s="334"/>
      <c r="FQ266" s="334"/>
      <c r="FR266" s="334"/>
      <c r="FS266" s="334"/>
      <c r="FT266" s="334"/>
      <c r="FU266" s="334"/>
      <c r="FV266" s="334"/>
      <c r="FW266" s="334"/>
      <c r="FX266" s="334"/>
      <c r="FY266" s="334"/>
      <c r="FZ266" s="334"/>
      <c r="GA266" s="334"/>
      <c r="GB266" s="334"/>
      <c r="GC266" s="334"/>
      <c r="GD266" s="334"/>
      <c r="GE266" s="334"/>
      <c r="GF266" s="334"/>
      <c r="GG266" s="334"/>
      <c r="GH266" s="334"/>
      <c r="GI266" s="334"/>
      <c r="GJ266" s="334"/>
      <c r="GK266" s="334"/>
      <c r="GL266" s="334"/>
      <c r="GM266" s="334"/>
      <c r="GN266" s="334"/>
      <c r="GO266" s="334"/>
      <c r="GP266" s="334"/>
      <c r="GQ266" s="334"/>
      <c r="GR266" s="334"/>
      <c r="GS266" s="334"/>
      <c r="GT266" s="334"/>
      <c r="GU266" s="334"/>
      <c r="GV266" s="334"/>
      <c r="GW266" s="334"/>
      <c r="GX266" s="334"/>
      <c r="GY266" s="334"/>
      <c r="GZ266" s="334"/>
      <c r="HA266" s="334"/>
      <c r="HB266" s="334"/>
      <c r="HC266" s="334"/>
      <c r="HD266" s="334"/>
      <c r="HE266" s="334"/>
      <c r="HF266" s="334"/>
      <c r="HG266" s="334"/>
      <c r="HH266" s="334"/>
      <c r="HI266" s="334"/>
      <c r="HJ266" s="334"/>
      <c r="HK266" s="334"/>
      <c r="HL266" s="334"/>
      <c r="HM266" s="334"/>
      <c r="HN266" s="334"/>
      <c r="HO266" s="334"/>
      <c r="HP266" s="334"/>
      <c r="HQ266" s="334"/>
      <c r="HR266" s="334"/>
      <c r="HS266" s="334"/>
      <c r="HT266" s="334"/>
      <c r="HU266" s="334"/>
      <c r="HV266" s="334"/>
      <c r="HW266" s="334"/>
      <c r="HX266" s="334"/>
      <c r="HY266" s="334"/>
      <c r="HZ266" s="334"/>
      <c r="IA266" s="334"/>
      <c r="IB266" s="334"/>
      <c r="IC266" s="334"/>
      <c r="ID266" s="334"/>
      <c r="IE266" s="334"/>
      <c r="IF266" s="334"/>
      <c r="IG266" s="334"/>
      <c r="IH266" s="334"/>
      <c r="II266" s="334"/>
      <c r="IJ266" s="334"/>
      <c r="IK266" s="334"/>
      <c r="IL266" s="334"/>
      <c r="IM266" s="334"/>
      <c r="IN266" s="334"/>
      <c r="IO266" s="334"/>
      <c r="IP266" s="334"/>
      <c r="IQ266" s="334"/>
      <c r="IR266" s="334"/>
      <c r="IS266" s="334"/>
      <c r="IT266" s="334"/>
      <c r="IU266" s="334"/>
      <c r="IV266" s="334"/>
      <c r="IW266" s="334"/>
      <c r="IX266" s="334"/>
      <c r="IY266" s="334"/>
      <c r="IZ266" s="334"/>
      <c r="JA266" s="334"/>
      <c r="JB266" s="334"/>
      <c r="JC266" s="334"/>
      <c r="JD266" s="334"/>
    </row>
    <row r="267" spans="2:264" x14ac:dyDescent="0.2">
      <c r="B267" s="334"/>
      <c r="C267" s="334"/>
      <c r="D267" s="334"/>
      <c r="E267" s="334"/>
      <c r="F267" s="334"/>
      <c r="G267" s="334"/>
      <c r="H267" s="334"/>
      <c r="I267" s="334"/>
      <c r="J267" s="334"/>
      <c r="K267" s="334"/>
      <c r="L267" s="334"/>
      <c r="M267" s="334"/>
      <c r="N267" s="334"/>
      <c r="O267" s="334"/>
      <c r="P267" s="334"/>
      <c r="Q267" s="334"/>
      <c r="R267" s="334"/>
      <c r="S267" s="334"/>
      <c r="T267" s="334"/>
      <c r="U267" s="334"/>
      <c r="V267" s="334"/>
      <c r="W267" s="334"/>
      <c r="X267" s="334"/>
      <c r="Y267" s="334"/>
      <c r="Z267" s="334"/>
      <c r="AA267" s="334"/>
      <c r="AB267" s="334"/>
      <c r="AC267" s="334"/>
      <c r="AD267" s="334"/>
      <c r="AE267" s="334"/>
      <c r="AF267" s="334"/>
      <c r="AG267" s="334"/>
      <c r="AH267" s="334"/>
      <c r="AI267" s="334"/>
      <c r="AJ267" s="334"/>
      <c r="AK267" s="334"/>
      <c r="AL267" s="334"/>
      <c r="AM267" s="334"/>
      <c r="AN267" s="334"/>
      <c r="AO267" s="334"/>
      <c r="AP267" s="334"/>
      <c r="AQ267" s="334"/>
      <c r="AR267" s="334"/>
      <c r="AS267" s="334"/>
      <c r="AT267" s="334"/>
      <c r="AU267" s="334"/>
      <c r="AV267" s="334"/>
      <c r="AW267" s="334"/>
      <c r="AX267" s="334"/>
      <c r="AY267" s="334"/>
      <c r="AZ267" s="334"/>
      <c r="BA267" s="334"/>
      <c r="BB267" s="334"/>
      <c r="BC267" s="334"/>
      <c r="BD267" s="334"/>
      <c r="BE267" s="334"/>
      <c r="BF267" s="334"/>
      <c r="BG267" s="334"/>
      <c r="BH267" s="334"/>
      <c r="BI267" s="334"/>
      <c r="BJ267" s="334"/>
      <c r="BK267" s="334"/>
      <c r="BL267" s="334"/>
      <c r="BM267" s="334"/>
      <c r="BN267" s="334"/>
      <c r="BO267" s="334"/>
      <c r="BP267" s="334"/>
      <c r="BQ267" s="334"/>
      <c r="BR267" s="334"/>
      <c r="BS267" s="334"/>
      <c r="BT267" s="334"/>
      <c r="BU267" s="334"/>
      <c r="BV267" s="334"/>
      <c r="BW267" s="334"/>
      <c r="BX267" s="334"/>
      <c r="BY267" s="334"/>
      <c r="BZ267" s="334"/>
      <c r="CA267" s="334"/>
      <c r="CB267" s="334"/>
      <c r="CC267" s="334"/>
      <c r="CD267" s="334"/>
      <c r="CE267" s="334"/>
      <c r="CF267" s="334"/>
      <c r="CG267" s="334"/>
      <c r="CH267" s="334"/>
      <c r="CI267" s="334"/>
      <c r="CJ267" s="334"/>
      <c r="CK267" s="334"/>
      <c r="CL267" s="334"/>
      <c r="CM267" s="334"/>
      <c r="CN267" s="334"/>
      <c r="CO267" s="334"/>
      <c r="CP267" s="334"/>
      <c r="CQ267" s="334"/>
      <c r="CR267" s="334"/>
      <c r="CS267" s="334"/>
      <c r="CT267" s="334"/>
      <c r="CU267" s="334"/>
      <c r="CV267" s="334"/>
      <c r="CW267" s="334"/>
      <c r="CX267" s="334"/>
      <c r="CY267" s="334"/>
      <c r="CZ267" s="334"/>
      <c r="DA267" s="334"/>
      <c r="DB267" s="334"/>
      <c r="DC267" s="334"/>
      <c r="DD267" s="334"/>
      <c r="DE267" s="334"/>
      <c r="DF267" s="334"/>
      <c r="DG267" s="334"/>
      <c r="DH267" s="334"/>
      <c r="DI267" s="334"/>
      <c r="DJ267" s="334"/>
      <c r="DK267" s="334"/>
      <c r="DL267" s="334"/>
      <c r="DM267" s="334"/>
      <c r="DN267" s="334"/>
      <c r="DO267" s="334"/>
      <c r="DP267" s="334"/>
      <c r="DQ267" s="334"/>
      <c r="DR267" s="334"/>
      <c r="DS267" s="334"/>
      <c r="DT267" s="334"/>
      <c r="DU267" s="334"/>
      <c r="DV267" s="334"/>
      <c r="DW267" s="334"/>
      <c r="DX267" s="334"/>
      <c r="DY267" s="334"/>
      <c r="DZ267" s="334"/>
      <c r="EA267" s="334"/>
      <c r="EB267" s="334"/>
      <c r="EC267" s="334"/>
      <c r="ED267" s="334"/>
      <c r="EE267" s="334"/>
      <c r="EF267" s="334"/>
      <c r="EG267" s="334"/>
      <c r="EH267" s="334"/>
      <c r="EI267" s="334"/>
      <c r="EJ267" s="334"/>
      <c r="EK267" s="334"/>
      <c r="EL267" s="334"/>
      <c r="EM267" s="334"/>
      <c r="EN267" s="334"/>
      <c r="EO267" s="334"/>
      <c r="EP267" s="334"/>
      <c r="EQ267" s="334"/>
      <c r="ER267" s="334"/>
      <c r="ES267" s="334"/>
      <c r="ET267" s="334"/>
      <c r="EU267" s="334"/>
      <c r="EV267" s="334"/>
      <c r="EW267" s="334"/>
      <c r="EX267" s="334"/>
      <c r="EY267" s="334"/>
      <c r="EZ267" s="334"/>
      <c r="FA267" s="334"/>
      <c r="FB267" s="334"/>
      <c r="FC267" s="334"/>
      <c r="FD267" s="334"/>
      <c r="FE267" s="334"/>
      <c r="FF267" s="334"/>
      <c r="FG267" s="334"/>
      <c r="FH267" s="334"/>
      <c r="FI267" s="334"/>
      <c r="FJ267" s="334"/>
      <c r="FK267" s="334"/>
      <c r="FL267" s="334"/>
      <c r="FM267" s="334"/>
      <c r="FN267" s="334"/>
      <c r="FO267" s="334"/>
      <c r="FP267" s="334"/>
      <c r="FQ267" s="334"/>
      <c r="FR267" s="334"/>
      <c r="FS267" s="334"/>
      <c r="FT267" s="334"/>
      <c r="FU267" s="334"/>
      <c r="FV267" s="334"/>
      <c r="FW267" s="334"/>
      <c r="FX267" s="334"/>
      <c r="FY267" s="334"/>
      <c r="FZ267" s="334"/>
      <c r="GA267" s="334"/>
      <c r="GB267" s="334"/>
      <c r="GC267" s="334"/>
      <c r="GD267" s="334"/>
      <c r="GE267" s="334"/>
      <c r="GF267" s="334"/>
      <c r="GG267" s="334"/>
      <c r="GH267" s="334"/>
      <c r="GI267" s="334"/>
      <c r="GJ267" s="334"/>
      <c r="GK267" s="334"/>
      <c r="GL267" s="334"/>
      <c r="GM267" s="334"/>
      <c r="GN267" s="334"/>
      <c r="GO267" s="334"/>
      <c r="GP267" s="334"/>
      <c r="GQ267" s="334"/>
      <c r="GR267" s="334"/>
      <c r="GS267" s="334"/>
      <c r="GT267" s="334"/>
      <c r="GU267" s="334"/>
      <c r="GV267" s="334"/>
      <c r="GW267" s="334"/>
      <c r="GX267" s="334"/>
      <c r="GY267" s="334"/>
      <c r="GZ267" s="334"/>
      <c r="HA267" s="334"/>
      <c r="HB267" s="334"/>
      <c r="HC267" s="334"/>
      <c r="HD267" s="334"/>
      <c r="HE267" s="334"/>
      <c r="HF267" s="334"/>
      <c r="HG267" s="334"/>
      <c r="HH267" s="334"/>
      <c r="HI267" s="334"/>
      <c r="HJ267" s="334"/>
      <c r="HK267" s="334"/>
      <c r="HL267" s="334"/>
      <c r="HM267" s="334"/>
      <c r="HN267" s="334"/>
      <c r="HO267" s="334"/>
      <c r="HP267" s="334"/>
      <c r="HQ267" s="334"/>
      <c r="HR267" s="334"/>
      <c r="HS267" s="334"/>
      <c r="HT267" s="334"/>
      <c r="HU267" s="334"/>
      <c r="HV267" s="334"/>
      <c r="HW267" s="334"/>
      <c r="HX267" s="334"/>
      <c r="HY267" s="334"/>
      <c r="HZ267" s="334"/>
      <c r="IA267" s="334"/>
      <c r="IB267" s="334"/>
      <c r="IC267" s="334"/>
      <c r="ID267" s="334"/>
      <c r="IE267" s="334"/>
      <c r="IF267" s="334"/>
      <c r="IG267" s="334"/>
      <c r="IH267" s="334"/>
      <c r="II267" s="334"/>
      <c r="IJ267" s="334"/>
      <c r="IK267" s="334"/>
      <c r="IL267" s="334"/>
      <c r="IM267" s="334"/>
      <c r="IN267" s="334"/>
      <c r="IO267" s="334"/>
      <c r="IP267" s="334"/>
      <c r="IQ267" s="334"/>
      <c r="IR267" s="334"/>
      <c r="IS267" s="334"/>
      <c r="IT267" s="334"/>
      <c r="IU267" s="334"/>
      <c r="IV267" s="334"/>
      <c r="IW267" s="334"/>
      <c r="IX267" s="334"/>
      <c r="IY267" s="334"/>
      <c r="IZ267" s="334"/>
      <c r="JA267" s="334"/>
      <c r="JB267" s="334"/>
      <c r="JC267" s="334"/>
      <c r="JD267" s="334"/>
    </row>
    <row r="268" spans="2:264" x14ac:dyDescent="0.2">
      <c r="B268" s="334"/>
      <c r="C268" s="334"/>
      <c r="D268" s="334"/>
      <c r="E268" s="334"/>
      <c r="F268" s="334"/>
      <c r="G268" s="334"/>
      <c r="H268" s="334"/>
      <c r="I268" s="334"/>
      <c r="J268" s="334"/>
      <c r="K268" s="334"/>
      <c r="L268" s="334"/>
      <c r="M268" s="334"/>
      <c r="N268" s="334"/>
      <c r="O268" s="334"/>
      <c r="P268" s="334"/>
      <c r="Q268" s="334"/>
      <c r="R268" s="334"/>
      <c r="S268" s="334"/>
      <c r="T268" s="334"/>
      <c r="U268" s="334"/>
      <c r="V268" s="334"/>
      <c r="W268" s="334"/>
      <c r="X268" s="334"/>
      <c r="Y268" s="334"/>
      <c r="Z268" s="334"/>
      <c r="AA268" s="334"/>
      <c r="AB268" s="334"/>
      <c r="AC268" s="334"/>
      <c r="AD268" s="334"/>
      <c r="AE268" s="334"/>
      <c r="AF268" s="334"/>
      <c r="AG268" s="334"/>
      <c r="AH268" s="334"/>
      <c r="AI268" s="334"/>
      <c r="AJ268" s="334"/>
      <c r="AK268" s="334"/>
      <c r="AL268" s="334"/>
      <c r="AM268" s="334"/>
      <c r="AN268" s="334"/>
      <c r="AO268" s="334"/>
      <c r="AP268" s="334"/>
      <c r="AQ268" s="334"/>
      <c r="AR268" s="334"/>
      <c r="AS268" s="334"/>
      <c r="AT268" s="334"/>
      <c r="AU268" s="334"/>
      <c r="AV268" s="334"/>
      <c r="AW268" s="334"/>
      <c r="AX268" s="334"/>
      <c r="AY268" s="334"/>
      <c r="AZ268" s="334"/>
      <c r="BA268" s="334"/>
      <c r="BB268" s="334"/>
      <c r="BC268" s="334"/>
      <c r="BD268" s="334"/>
      <c r="BE268" s="334"/>
      <c r="BF268" s="334"/>
      <c r="BG268" s="334"/>
      <c r="BH268" s="334"/>
      <c r="BI268" s="334"/>
      <c r="BJ268" s="334"/>
      <c r="BK268" s="334"/>
      <c r="BL268" s="334"/>
      <c r="BM268" s="334"/>
      <c r="BN268" s="334"/>
      <c r="BO268" s="334"/>
      <c r="BP268" s="334"/>
      <c r="BQ268" s="334"/>
      <c r="BR268" s="334"/>
      <c r="BS268" s="334"/>
      <c r="BT268" s="334"/>
      <c r="BU268" s="334"/>
      <c r="BV268" s="334"/>
      <c r="BW268" s="334"/>
      <c r="BX268" s="334"/>
      <c r="BY268" s="334"/>
      <c r="BZ268" s="334"/>
      <c r="CA268" s="334"/>
      <c r="CB268" s="334"/>
      <c r="CC268" s="334"/>
      <c r="CD268" s="334"/>
      <c r="CE268" s="334"/>
      <c r="CF268" s="334"/>
      <c r="CG268" s="334"/>
      <c r="CH268" s="334"/>
      <c r="CI268" s="334"/>
      <c r="CJ268" s="334"/>
      <c r="CK268" s="334"/>
      <c r="CL268" s="334"/>
      <c r="CM268" s="334"/>
      <c r="CN268" s="334"/>
      <c r="CO268" s="334"/>
      <c r="CP268" s="334"/>
      <c r="CQ268" s="334"/>
      <c r="CR268" s="334"/>
      <c r="CS268" s="334"/>
      <c r="CT268" s="334"/>
      <c r="CU268" s="334"/>
      <c r="CV268" s="334"/>
      <c r="CW268" s="334"/>
      <c r="CX268" s="334"/>
      <c r="CY268" s="334"/>
      <c r="CZ268" s="334"/>
      <c r="DA268" s="334"/>
      <c r="DB268" s="334"/>
      <c r="DC268" s="334"/>
      <c r="DD268" s="334"/>
      <c r="DE268" s="334"/>
      <c r="DF268" s="334"/>
      <c r="DG268" s="334"/>
      <c r="DH268" s="334"/>
      <c r="DI268" s="334"/>
      <c r="DJ268" s="334"/>
      <c r="DK268" s="334"/>
      <c r="DL268" s="334"/>
      <c r="DM268" s="334"/>
      <c r="DN268" s="334"/>
      <c r="DO268" s="334"/>
      <c r="DP268" s="334"/>
      <c r="DQ268" s="334"/>
      <c r="DR268" s="334"/>
      <c r="DS268" s="334"/>
      <c r="DT268" s="334"/>
      <c r="DU268" s="334"/>
      <c r="DV268" s="334"/>
      <c r="DW268" s="334"/>
      <c r="DX268" s="334"/>
      <c r="DY268" s="334"/>
      <c r="DZ268" s="334"/>
      <c r="EA268" s="334"/>
      <c r="EB268" s="334"/>
      <c r="EC268" s="334"/>
      <c r="ED268" s="334"/>
      <c r="EE268" s="334"/>
      <c r="EF268" s="334"/>
      <c r="EG268" s="334"/>
      <c r="EH268" s="334"/>
      <c r="EI268" s="334"/>
      <c r="EJ268" s="334"/>
      <c r="EK268" s="334"/>
      <c r="EL268" s="334"/>
      <c r="EM268" s="334"/>
      <c r="EN268" s="334"/>
      <c r="EO268" s="334"/>
      <c r="EP268" s="334"/>
      <c r="EQ268" s="334"/>
      <c r="ER268" s="334"/>
      <c r="ES268" s="334"/>
      <c r="ET268" s="334"/>
      <c r="EU268" s="334"/>
      <c r="EV268" s="334"/>
      <c r="EW268" s="334"/>
      <c r="EX268" s="334"/>
      <c r="EY268" s="334"/>
      <c r="EZ268" s="334"/>
      <c r="FA268" s="334"/>
      <c r="FB268" s="334"/>
      <c r="FC268" s="334"/>
      <c r="FD268" s="334"/>
      <c r="FE268" s="334"/>
      <c r="FF268" s="334"/>
      <c r="FG268" s="334"/>
      <c r="FH268" s="334"/>
      <c r="FI268" s="334"/>
      <c r="FJ268" s="334"/>
      <c r="FK268" s="334"/>
      <c r="FL268" s="334"/>
      <c r="FM268" s="334"/>
      <c r="FN268" s="334"/>
      <c r="FO268" s="334"/>
      <c r="FP268" s="334"/>
      <c r="FQ268" s="334"/>
      <c r="FR268" s="334"/>
      <c r="FS268" s="334"/>
      <c r="FT268" s="334"/>
      <c r="FU268" s="334"/>
      <c r="FV268" s="334"/>
      <c r="FW268" s="334"/>
      <c r="FX268" s="334"/>
      <c r="FY268" s="334"/>
      <c r="FZ268" s="334"/>
      <c r="GA268" s="334"/>
      <c r="GB268" s="334"/>
      <c r="GC268" s="334"/>
      <c r="GD268" s="334"/>
      <c r="GE268" s="334"/>
      <c r="GF268" s="334"/>
      <c r="GG268" s="334"/>
      <c r="GH268" s="334"/>
      <c r="GI268" s="334"/>
      <c r="GJ268" s="334"/>
      <c r="GK268" s="334"/>
      <c r="GL268" s="334"/>
      <c r="GM268" s="334"/>
      <c r="GN268" s="334"/>
      <c r="GO268" s="334"/>
      <c r="GP268" s="334"/>
      <c r="GQ268" s="334"/>
      <c r="GR268" s="334"/>
      <c r="GS268" s="334"/>
      <c r="GT268" s="334"/>
      <c r="GU268" s="334"/>
      <c r="GV268" s="334"/>
      <c r="GW268" s="334"/>
      <c r="GX268" s="334"/>
      <c r="GY268" s="334"/>
      <c r="GZ268" s="334"/>
      <c r="HA268" s="334"/>
      <c r="HB268" s="334"/>
      <c r="HC268" s="334"/>
      <c r="HD268" s="334"/>
      <c r="HE268" s="334"/>
      <c r="HF268" s="334"/>
      <c r="HG268" s="334"/>
      <c r="HH268" s="334"/>
      <c r="HI268" s="334"/>
      <c r="HJ268" s="334"/>
      <c r="HK268" s="334"/>
      <c r="HL268" s="334"/>
      <c r="HM268" s="334"/>
      <c r="HN268" s="334"/>
      <c r="HO268" s="334"/>
      <c r="HP268" s="334"/>
      <c r="HQ268" s="334"/>
      <c r="HR268" s="334"/>
      <c r="HS268" s="334"/>
      <c r="HT268" s="334"/>
      <c r="HU268" s="334"/>
      <c r="HV268" s="334"/>
      <c r="HW268" s="334"/>
      <c r="HX268" s="334"/>
      <c r="HY268" s="334"/>
      <c r="HZ268" s="334"/>
      <c r="IA268" s="334"/>
      <c r="IB268" s="334"/>
      <c r="IC268" s="334"/>
      <c r="ID268" s="334"/>
      <c r="IE268" s="334"/>
      <c r="IF268" s="334"/>
      <c r="IG268" s="334"/>
      <c r="IH268" s="334"/>
      <c r="II268" s="334"/>
      <c r="IJ268" s="334"/>
      <c r="IK268" s="334"/>
      <c r="IL268" s="334"/>
      <c r="IM268" s="334"/>
      <c r="IN268" s="334"/>
      <c r="IO268" s="334"/>
      <c r="IP268" s="334"/>
      <c r="IQ268" s="334"/>
      <c r="IR268" s="334"/>
      <c r="IS268" s="334"/>
      <c r="IT268" s="334"/>
      <c r="IU268" s="334"/>
      <c r="IV268" s="334"/>
      <c r="IW268" s="334"/>
      <c r="IX268" s="334"/>
      <c r="IY268" s="334"/>
      <c r="IZ268" s="334"/>
      <c r="JA268" s="334"/>
      <c r="JB268" s="334"/>
      <c r="JC268" s="334"/>
      <c r="JD268" s="334"/>
    </row>
    <row r="269" spans="2:264" x14ac:dyDescent="0.2">
      <c r="B269" s="334"/>
      <c r="C269" s="334"/>
      <c r="D269" s="334"/>
      <c r="E269" s="334"/>
      <c r="F269" s="334"/>
      <c r="G269" s="334"/>
      <c r="H269" s="334"/>
      <c r="I269" s="334"/>
      <c r="J269" s="334"/>
      <c r="K269" s="334"/>
      <c r="L269" s="334"/>
      <c r="M269" s="334"/>
      <c r="N269" s="334"/>
      <c r="O269" s="334"/>
      <c r="P269" s="334"/>
      <c r="Q269" s="334"/>
      <c r="R269" s="334"/>
      <c r="S269" s="334"/>
      <c r="T269" s="334"/>
      <c r="U269" s="334"/>
      <c r="V269" s="334"/>
      <c r="W269" s="334"/>
      <c r="X269" s="334"/>
      <c r="Y269" s="334"/>
      <c r="Z269" s="334"/>
      <c r="AA269" s="334"/>
      <c r="AB269" s="334"/>
      <c r="AC269" s="334"/>
      <c r="AD269" s="334"/>
      <c r="AE269" s="334"/>
      <c r="AF269" s="334"/>
      <c r="AG269" s="334"/>
      <c r="AH269" s="334"/>
      <c r="AI269" s="334"/>
      <c r="AJ269" s="334"/>
      <c r="AK269" s="334"/>
      <c r="AL269" s="334"/>
      <c r="AM269" s="334"/>
      <c r="AN269" s="334"/>
      <c r="AO269" s="334"/>
      <c r="AP269" s="334"/>
      <c r="AQ269" s="334"/>
      <c r="AR269" s="334"/>
      <c r="AS269" s="334"/>
      <c r="AT269" s="334"/>
      <c r="AU269" s="334"/>
      <c r="AV269" s="334"/>
      <c r="AW269" s="334"/>
      <c r="AX269" s="334"/>
      <c r="AY269" s="334"/>
      <c r="AZ269" s="334"/>
      <c r="BA269" s="334"/>
      <c r="BB269" s="334"/>
      <c r="BC269" s="334"/>
      <c r="BD269" s="334"/>
      <c r="BE269" s="334"/>
      <c r="BF269" s="334"/>
      <c r="BG269" s="334"/>
      <c r="BH269" s="334"/>
      <c r="BI269" s="334"/>
      <c r="BJ269" s="334"/>
      <c r="BK269" s="334"/>
      <c r="BL269" s="334"/>
      <c r="BM269" s="334"/>
      <c r="BN269" s="334"/>
      <c r="BO269" s="334"/>
      <c r="BP269" s="334"/>
      <c r="BQ269" s="334"/>
      <c r="BR269" s="334"/>
      <c r="BS269" s="334"/>
      <c r="BT269" s="334"/>
      <c r="BU269" s="334"/>
      <c r="BV269" s="334"/>
      <c r="BW269" s="334"/>
      <c r="BX269" s="334"/>
      <c r="BY269" s="334"/>
      <c r="BZ269" s="334"/>
      <c r="CA269" s="334"/>
      <c r="CB269" s="334"/>
      <c r="CC269" s="334"/>
      <c r="CD269" s="334"/>
      <c r="CE269" s="334"/>
      <c r="CF269" s="334"/>
      <c r="CG269" s="334"/>
      <c r="CH269" s="334"/>
      <c r="CI269" s="334"/>
      <c r="CJ269" s="334"/>
      <c r="CK269" s="334"/>
      <c r="CL269" s="334"/>
      <c r="CM269" s="334"/>
      <c r="CN269" s="334"/>
      <c r="CO269" s="334"/>
      <c r="CP269" s="334"/>
      <c r="CQ269" s="334"/>
      <c r="CR269" s="334"/>
      <c r="CS269" s="334"/>
      <c r="CT269" s="334"/>
      <c r="CU269" s="334"/>
      <c r="CV269" s="334"/>
      <c r="CW269" s="334"/>
      <c r="CX269" s="334"/>
      <c r="CY269" s="334"/>
      <c r="CZ269" s="334"/>
      <c r="DA269" s="334"/>
      <c r="DB269" s="334"/>
      <c r="DC269" s="334"/>
      <c r="DD269" s="334"/>
      <c r="DE269" s="334"/>
      <c r="DF269" s="334"/>
      <c r="DG269" s="334"/>
      <c r="DH269" s="334"/>
      <c r="DI269" s="334"/>
      <c r="DJ269" s="334"/>
      <c r="DK269" s="334"/>
      <c r="DL269" s="334"/>
      <c r="DM269" s="334"/>
      <c r="DN269" s="334"/>
      <c r="DO269" s="334"/>
      <c r="DP269" s="334"/>
      <c r="DQ269" s="334"/>
      <c r="DR269" s="334"/>
      <c r="DS269" s="334"/>
      <c r="DT269" s="334"/>
      <c r="DU269" s="334"/>
      <c r="DV269" s="334"/>
      <c r="DW269" s="334"/>
      <c r="DX269" s="334"/>
      <c r="DY269" s="334"/>
      <c r="DZ269" s="334"/>
      <c r="EA269" s="334"/>
      <c r="EB269" s="334"/>
      <c r="EC269" s="334"/>
      <c r="ED269" s="334"/>
      <c r="EE269" s="334"/>
      <c r="EF269" s="334"/>
      <c r="EG269" s="334"/>
      <c r="EH269" s="334"/>
      <c r="EI269" s="334"/>
      <c r="EJ269" s="334"/>
      <c r="EK269" s="334"/>
      <c r="EL269" s="334"/>
      <c r="EM269" s="334"/>
      <c r="EN269" s="334"/>
      <c r="EO269" s="334"/>
      <c r="EP269" s="334"/>
      <c r="EQ269" s="334"/>
      <c r="ER269" s="334"/>
      <c r="ES269" s="334"/>
      <c r="ET269" s="334"/>
      <c r="EU269" s="334"/>
      <c r="EV269" s="334"/>
      <c r="EW269" s="334"/>
      <c r="EX269" s="334"/>
      <c r="EY269" s="334"/>
      <c r="EZ269" s="334"/>
      <c r="FA269" s="334"/>
      <c r="FB269" s="334"/>
      <c r="FC269" s="334"/>
      <c r="FD269" s="334"/>
      <c r="FE269" s="334"/>
      <c r="FF269" s="334"/>
      <c r="FG269" s="334"/>
      <c r="FH269" s="334"/>
      <c r="FI269" s="334"/>
      <c r="FJ269" s="334"/>
      <c r="FK269" s="334"/>
      <c r="FL269" s="334"/>
      <c r="FM269" s="334"/>
      <c r="FN269" s="334"/>
      <c r="FO269" s="334"/>
      <c r="FP269" s="334"/>
      <c r="FQ269" s="334"/>
      <c r="FR269" s="334"/>
      <c r="FS269" s="334"/>
      <c r="FT269" s="334"/>
      <c r="FU269" s="334"/>
      <c r="FV269" s="334"/>
      <c r="FW269" s="334"/>
      <c r="FX269" s="334"/>
      <c r="FY269" s="334"/>
      <c r="FZ269" s="334"/>
      <c r="GA269" s="334"/>
      <c r="GB269" s="334"/>
      <c r="GC269" s="334"/>
      <c r="GD269" s="334"/>
      <c r="GE269" s="334"/>
      <c r="GF269" s="334"/>
      <c r="GG269" s="334"/>
      <c r="GH269" s="334"/>
      <c r="GI269" s="334"/>
      <c r="GJ269" s="334"/>
      <c r="GK269" s="334"/>
      <c r="GL269" s="334"/>
      <c r="GM269" s="334"/>
      <c r="GN269" s="334"/>
      <c r="GO269" s="334"/>
      <c r="GP269" s="334"/>
      <c r="GQ269" s="334"/>
      <c r="GR269" s="334"/>
      <c r="GS269" s="334"/>
      <c r="GT269" s="334"/>
      <c r="GU269" s="334"/>
      <c r="GV269" s="334"/>
      <c r="GW269" s="334"/>
      <c r="GX269" s="334"/>
      <c r="GY269" s="334"/>
      <c r="GZ269" s="334"/>
      <c r="HA269" s="334"/>
      <c r="HB269" s="334"/>
      <c r="HC269" s="334"/>
      <c r="HD269" s="334"/>
      <c r="HE269" s="334"/>
      <c r="HF269" s="334"/>
      <c r="HG269" s="334"/>
      <c r="HH269" s="334"/>
      <c r="HI269" s="334"/>
      <c r="HJ269" s="334"/>
      <c r="HK269" s="334"/>
      <c r="HL269" s="334"/>
      <c r="HM269" s="334"/>
      <c r="HN269" s="334"/>
      <c r="HO269" s="334"/>
      <c r="HP269" s="334"/>
      <c r="HQ269" s="334"/>
      <c r="HR269" s="334"/>
      <c r="HS269" s="334"/>
      <c r="HT269" s="334"/>
      <c r="HU269" s="334"/>
      <c r="HV269" s="334"/>
      <c r="HW269" s="334"/>
      <c r="HX269" s="334"/>
      <c r="HY269" s="334"/>
      <c r="HZ269" s="334"/>
      <c r="IA269" s="334"/>
      <c r="IB269" s="334"/>
      <c r="IC269" s="334"/>
      <c r="ID269" s="334"/>
      <c r="IE269" s="334"/>
      <c r="IF269" s="334"/>
      <c r="IG269" s="334"/>
      <c r="IH269" s="334"/>
      <c r="II269" s="334"/>
      <c r="IJ269" s="334"/>
      <c r="IK269" s="334"/>
      <c r="IL269" s="334"/>
      <c r="IM269" s="334"/>
      <c r="IN269" s="334"/>
      <c r="IO269" s="334"/>
      <c r="IP269" s="334"/>
      <c r="IQ269" s="334"/>
      <c r="IR269" s="334"/>
      <c r="IS269" s="334"/>
      <c r="IT269" s="334"/>
      <c r="IU269" s="334"/>
      <c r="IV269" s="334"/>
      <c r="IW269" s="334"/>
      <c r="IX269" s="334"/>
      <c r="IY269" s="334"/>
      <c r="IZ269" s="334"/>
      <c r="JA269" s="334"/>
      <c r="JB269" s="334"/>
      <c r="JC269" s="334"/>
      <c r="JD269" s="334"/>
    </row>
    <row r="270" spans="2:264" x14ac:dyDescent="0.2">
      <c r="B270" s="334"/>
      <c r="C270" s="334"/>
      <c r="D270" s="334"/>
      <c r="E270" s="334"/>
      <c r="F270" s="334"/>
      <c r="G270" s="334"/>
      <c r="H270" s="334"/>
      <c r="I270" s="334"/>
      <c r="J270" s="334"/>
      <c r="K270" s="334"/>
      <c r="L270" s="334"/>
      <c r="M270" s="334"/>
      <c r="N270" s="334"/>
      <c r="O270" s="334"/>
      <c r="P270" s="334"/>
      <c r="Q270" s="334"/>
      <c r="R270" s="334"/>
      <c r="S270" s="334"/>
      <c r="T270" s="334"/>
      <c r="U270" s="334"/>
      <c r="V270" s="334"/>
      <c r="W270" s="334"/>
      <c r="X270" s="334"/>
      <c r="Y270" s="334"/>
      <c r="Z270" s="334"/>
      <c r="AA270" s="334"/>
      <c r="AB270" s="334"/>
      <c r="AC270" s="334"/>
      <c r="AD270" s="334"/>
      <c r="AE270" s="334"/>
      <c r="AF270" s="334"/>
      <c r="AG270" s="334"/>
      <c r="AH270" s="334"/>
      <c r="AI270" s="334"/>
      <c r="AJ270" s="334"/>
      <c r="AK270" s="334"/>
      <c r="AL270" s="334"/>
      <c r="AM270" s="334"/>
      <c r="AN270" s="334"/>
      <c r="AO270" s="334"/>
      <c r="AP270" s="334"/>
      <c r="AQ270" s="334"/>
      <c r="AR270" s="334"/>
      <c r="AS270" s="334"/>
      <c r="AT270" s="334"/>
      <c r="AU270" s="334"/>
      <c r="AV270" s="334"/>
      <c r="AW270" s="334"/>
      <c r="AX270" s="334"/>
      <c r="AY270" s="334"/>
      <c r="AZ270" s="334"/>
      <c r="BA270" s="334"/>
      <c r="BB270" s="334"/>
      <c r="BC270" s="334"/>
      <c r="BD270" s="334"/>
      <c r="BE270" s="334"/>
      <c r="BF270" s="334"/>
      <c r="BG270" s="334"/>
      <c r="BH270" s="334"/>
      <c r="BI270" s="334"/>
      <c r="BJ270" s="334"/>
      <c r="BK270" s="334"/>
      <c r="BL270" s="334"/>
      <c r="BM270" s="334"/>
      <c r="BN270" s="334"/>
      <c r="BO270" s="334"/>
      <c r="BP270" s="334"/>
      <c r="BQ270" s="334"/>
      <c r="BR270" s="334"/>
      <c r="BS270" s="334"/>
      <c r="BT270" s="334"/>
      <c r="BU270" s="334"/>
      <c r="BV270" s="334"/>
      <c r="BW270" s="334"/>
      <c r="BX270" s="334"/>
      <c r="BY270" s="334"/>
      <c r="BZ270" s="334"/>
      <c r="CA270" s="334"/>
      <c r="CB270" s="334"/>
      <c r="CC270" s="334"/>
      <c r="CD270" s="334"/>
      <c r="CE270" s="334"/>
      <c r="CF270" s="334"/>
      <c r="CG270" s="334"/>
      <c r="CH270" s="334"/>
      <c r="CI270" s="334"/>
      <c r="CJ270" s="334"/>
      <c r="CK270" s="334"/>
      <c r="CL270" s="334"/>
      <c r="CM270" s="334"/>
      <c r="CN270" s="334"/>
      <c r="CO270" s="334"/>
      <c r="CP270" s="334"/>
      <c r="CQ270" s="334"/>
      <c r="CR270" s="334"/>
      <c r="CS270" s="334"/>
      <c r="CT270" s="334"/>
      <c r="CU270" s="334"/>
      <c r="CV270" s="334"/>
      <c r="CW270" s="334"/>
      <c r="CX270" s="334"/>
      <c r="CY270" s="334"/>
      <c r="CZ270" s="334"/>
      <c r="DA270" s="334"/>
      <c r="DB270" s="334"/>
      <c r="DC270" s="334"/>
      <c r="DD270" s="334"/>
      <c r="DE270" s="334"/>
      <c r="DF270" s="334"/>
      <c r="DG270" s="334"/>
      <c r="DH270" s="334"/>
      <c r="DI270" s="334"/>
      <c r="DJ270" s="334"/>
      <c r="DK270" s="334"/>
      <c r="DL270" s="334"/>
      <c r="DM270" s="334"/>
      <c r="DN270" s="334"/>
      <c r="DO270" s="334"/>
      <c r="DP270" s="334"/>
      <c r="DQ270" s="334"/>
      <c r="DR270" s="334"/>
      <c r="DS270" s="334"/>
      <c r="DT270" s="334"/>
      <c r="DU270" s="334"/>
      <c r="DV270" s="334"/>
      <c r="DW270" s="334"/>
      <c r="DX270" s="334"/>
      <c r="DY270" s="334"/>
      <c r="DZ270" s="334"/>
      <c r="EA270" s="334"/>
      <c r="EB270" s="334"/>
      <c r="EC270" s="334"/>
      <c r="ED270" s="334"/>
      <c r="EE270" s="334"/>
      <c r="EF270" s="334"/>
      <c r="EG270" s="334"/>
      <c r="EH270" s="334"/>
      <c r="EI270" s="334"/>
      <c r="EJ270" s="334"/>
      <c r="EK270" s="334"/>
      <c r="EL270" s="334"/>
      <c r="EM270" s="334"/>
      <c r="EN270" s="334"/>
      <c r="EO270" s="334"/>
      <c r="EP270" s="334"/>
      <c r="EQ270" s="334"/>
      <c r="ER270" s="334"/>
      <c r="ES270" s="334"/>
      <c r="ET270" s="334"/>
      <c r="EU270" s="334"/>
      <c r="EV270" s="334"/>
      <c r="EW270" s="334"/>
      <c r="EX270" s="334"/>
      <c r="EY270" s="334"/>
      <c r="EZ270" s="334"/>
      <c r="FA270" s="334"/>
      <c r="FB270" s="334"/>
      <c r="FC270" s="334"/>
      <c r="FD270" s="334"/>
      <c r="FE270" s="334"/>
      <c r="FF270" s="334"/>
      <c r="FG270" s="334"/>
      <c r="FH270" s="334"/>
      <c r="FI270" s="334"/>
      <c r="FJ270" s="334"/>
      <c r="FK270" s="334"/>
      <c r="FL270" s="334"/>
      <c r="FM270" s="334"/>
      <c r="FN270" s="334"/>
      <c r="FO270" s="334"/>
      <c r="FP270" s="334"/>
      <c r="FQ270" s="334"/>
      <c r="FR270" s="334"/>
      <c r="FS270" s="334"/>
      <c r="FT270" s="334"/>
      <c r="FU270" s="334"/>
      <c r="FV270" s="334"/>
      <c r="FW270" s="334"/>
      <c r="FX270" s="334"/>
      <c r="FY270" s="334"/>
      <c r="FZ270" s="334"/>
      <c r="GA270" s="334"/>
      <c r="GB270" s="334"/>
      <c r="GC270" s="334"/>
      <c r="GD270" s="334"/>
      <c r="GE270" s="334"/>
      <c r="GF270" s="334"/>
      <c r="GG270" s="334"/>
      <c r="GH270" s="334"/>
      <c r="GI270" s="334"/>
      <c r="GJ270" s="334"/>
      <c r="GK270" s="334"/>
      <c r="GL270" s="334"/>
      <c r="GM270" s="334"/>
      <c r="GN270" s="334"/>
      <c r="GO270" s="334"/>
      <c r="GP270" s="334"/>
      <c r="GQ270" s="334"/>
      <c r="GR270" s="334"/>
      <c r="GS270" s="334"/>
      <c r="GT270" s="334"/>
      <c r="GU270" s="334"/>
      <c r="GV270" s="334"/>
      <c r="GW270" s="334"/>
      <c r="GX270" s="334"/>
      <c r="GY270" s="334"/>
      <c r="GZ270" s="334"/>
      <c r="HA270" s="334"/>
      <c r="HB270" s="334"/>
      <c r="HC270" s="334"/>
      <c r="HD270" s="334"/>
      <c r="HE270" s="334"/>
      <c r="HF270" s="334"/>
      <c r="HG270" s="334"/>
      <c r="HH270" s="334"/>
      <c r="HI270" s="334"/>
      <c r="HJ270" s="334"/>
      <c r="HK270" s="334"/>
      <c r="HL270" s="334"/>
      <c r="HM270" s="334"/>
      <c r="HN270" s="334"/>
      <c r="HO270" s="334"/>
      <c r="HP270" s="334"/>
      <c r="HQ270" s="334"/>
      <c r="HR270" s="334"/>
      <c r="HS270" s="334"/>
      <c r="HT270" s="334"/>
      <c r="HU270" s="334"/>
      <c r="HV270" s="334"/>
      <c r="HW270" s="334"/>
      <c r="HX270" s="334"/>
      <c r="HY270" s="334"/>
      <c r="HZ270" s="334"/>
      <c r="IA270" s="334"/>
      <c r="IB270" s="334"/>
      <c r="IC270" s="334"/>
      <c r="ID270" s="334"/>
      <c r="IE270" s="334"/>
      <c r="IF270" s="334"/>
      <c r="IG270" s="334"/>
      <c r="IH270" s="334"/>
      <c r="II270" s="334"/>
      <c r="IJ270" s="334"/>
      <c r="IK270" s="334"/>
      <c r="IL270" s="334"/>
      <c r="IM270" s="334"/>
      <c r="IN270" s="334"/>
      <c r="IO270" s="334"/>
      <c r="IP270" s="334"/>
      <c r="IQ270" s="334"/>
      <c r="IR270" s="334"/>
      <c r="IS270" s="334"/>
      <c r="IT270" s="334"/>
      <c r="IU270" s="334"/>
      <c r="IV270" s="334"/>
      <c r="IW270" s="334"/>
      <c r="IX270" s="334"/>
      <c r="IY270" s="334"/>
      <c r="IZ270" s="334"/>
      <c r="JA270" s="334"/>
      <c r="JB270" s="334"/>
      <c r="JC270" s="334"/>
      <c r="JD270" s="334"/>
    </row>
    <row r="271" spans="2:264" x14ac:dyDescent="0.2">
      <c r="B271" s="334"/>
      <c r="C271" s="334"/>
      <c r="D271" s="334"/>
      <c r="E271" s="334"/>
      <c r="F271" s="334"/>
      <c r="G271" s="334"/>
      <c r="H271" s="334"/>
      <c r="I271" s="334"/>
      <c r="J271" s="334"/>
      <c r="K271" s="334"/>
      <c r="L271" s="334"/>
      <c r="M271" s="334"/>
      <c r="N271" s="334"/>
      <c r="O271" s="334"/>
      <c r="P271" s="334"/>
      <c r="Q271" s="334"/>
      <c r="R271" s="334"/>
      <c r="S271" s="334"/>
      <c r="T271" s="334"/>
      <c r="U271" s="334"/>
      <c r="V271" s="334"/>
      <c r="W271" s="334"/>
      <c r="X271" s="334"/>
      <c r="Y271" s="334"/>
      <c r="Z271" s="334"/>
      <c r="AA271" s="334"/>
      <c r="AB271" s="334"/>
      <c r="AC271" s="334"/>
      <c r="AD271" s="334"/>
      <c r="AE271" s="334"/>
      <c r="AF271" s="334"/>
      <c r="AG271" s="334"/>
      <c r="AH271" s="334"/>
      <c r="AI271" s="334"/>
      <c r="AJ271" s="334"/>
      <c r="AK271" s="334"/>
      <c r="AL271" s="334"/>
      <c r="AM271" s="334"/>
      <c r="AN271" s="334"/>
      <c r="AO271" s="334"/>
      <c r="AP271" s="334"/>
      <c r="AQ271" s="334"/>
      <c r="AR271" s="334"/>
      <c r="AS271" s="334"/>
      <c r="AT271" s="334"/>
      <c r="AU271" s="334"/>
      <c r="AV271" s="334"/>
      <c r="AW271" s="334"/>
      <c r="AX271" s="334"/>
      <c r="AY271" s="334"/>
      <c r="AZ271" s="334"/>
      <c r="BA271" s="334"/>
      <c r="BB271" s="334"/>
      <c r="BC271" s="334"/>
      <c r="BD271" s="334"/>
      <c r="BE271" s="334"/>
      <c r="BF271" s="334"/>
      <c r="BG271" s="334"/>
      <c r="BH271" s="334"/>
      <c r="BI271" s="334"/>
      <c r="BJ271" s="334"/>
      <c r="BK271" s="334"/>
      <c r="BL271" s="334"/>
      <c r="BM271" s="334"/>
      <c r="BN271" s="334"/>
      <c r="BO271" s="334"/>
      <c r="BP271" s="334"/>
      <c r="BQ271" s="334"/>
      <c r="BR271" s="334"/>
      <c r="BS271" s="334"/>
      <c r="BT271" s="334"/>
      <c r="BU271" s="334"/>
      <c r="BV271" s="334"/>
      <c r="BW271" s="334"/>
      <c r="BX271" s="334"/>
      <c r="BY271" s="334"/>
      <c r="BZ271" s="334"/>
      <c r="CA271" s="334"/>
      <c r="CB271" s="334"/>
      <c r="CC271" s="334"/>
      <c r="CD271" s="334"/>
      <c r="CE271" s="334"/>
      <c r="CF271" s="334"/>
      <c r="CG271" s="334"/>
      <c r="CH271" s="334"/>
      <c r="CI271" s="334"/>
      <c r="CJ271" s="334"/>
      <c r="CK271" s="334"/>
      <c r="CL271" s="334"/>
      <c r="CM271" s="334"/>
      <c r="CN271" s="334"/>
      <c r="CO271" s="334"/>
      <c r="CP271" s="334"/>
      <c r="CQ271" s="334"/>
      <c r="CR271" s="334"/>
      <c r="CS271" s="334"/>
      <c r="CT271" s="334"/>
      <c r="CU271" s="334"/>
      <c r="CV271" s="334"/>
      <c r="CW271" s="334"/>
      <c r="CX271" s="334"/>
      <c r="CY271" s="334"/>
      <c r="CZ271" s="334"/>
      <c r="DA271" s="334"/>
      <c r="DB271" s="334"/>
      <c r="DC271" s="334"/>
      <c r="DD271" s="334"/>
      <c r="DE271" s="334"/>
      <c r="DF271" s="334"/>
      <c r="DG271" s="334"/>
      <c r="DH271" s="334"/>
      <c r="DI271" s="334"/>
      <c r="DJ271" s="334"/>
      <c r="DK271" s="334"/>
      <c r="DL271" s="334"/>
      <c r="DM271" s="334"/>
      <c r="DN271" s="334"/>
      <c r="DO271" s="334"/>
      <c r="DP271" s="334"/>
      <c r="DQ271" s="334"/>
      <c r="DR271" s="334"/>
      <c r="DS271" s="334"/>
      <c r="DT271" s="334"/>
      <c r="DU271" s="334"/>
      <c r="DV271" s="334"/>
      <c r="DW271" s="334"/>
      <c r="DX271" s="334"/>
      <c r="DY271" s="334"/>
      <c r="DZ271" s="334"/>
      <c r="EA271" s="334"/>
      <c r="EB271" s="334"/>
      <c r="EC271" s="334"/>
      <c r="ED271" s="334"/>
      <c r="EE271" s="334"/>
      <c r="EF271" s="334"/>
      <c r="EG271" s="334"/>
      <c r="EH271" s="334"/>
      <c r="EI271" s="334"/>
      <c r="EJ271" s="334"/>
      <c r="EK271" s="334"/>
      <c r="EL271" s="334"/>
      <c r="EM271" s="334"/>
      <c r="EN271" s="334"/>
      <c r="EO271" s="334"/>
      <c r="EP271" s="334"/>
      <c r="EQ271" s="334"/>
      <c r="ER271" s="334"/>
      <c r="ES271" s="334"/>
      <c r="ET271" s="334"/>
      <c r="EU271" s="334"/>
      <c r="EV271" s="334"/>
      <c r="EW271" s="334"/>
      <c r="EX271" s="334"/>
      <c r="EY271" s="334"/>
      <c r="EZ271" s="334"/>
      <c r="FA271" s="334"/>
      <c r="FB271" s="334"/>
      <c r="FC271" s="334"/>
      <c r="FD271" s="334"/>
      <c r="FE271" s="334"/>
      <c r="FF271" s="334"/>
      <c r="FG271" s="334"/>
      <c r="FH271" s="334"/>
      <c r="FI271" s="334"/>
      <c r="FJ271" s="334"/>
      <c r="FK271" s="334"/>
      <c r="FL271" s="334"/>
      <c r="FM271" s="334"/>
      <c r="FN271" s="334"/>
      <c r="FO271" s="334"/>
      <c r="FP271" s="334"/>
      <c r="FQ271" s="334"/>
      <c r="FR271" s="334"/>
      <c r="FS271" s="334"/>
      <c r="FT271" s="334"/>
      <c r="FU271" s="334"/>
      <c r="FV271" s="334"/>
      <c r="FW271" s="334"/>
      <c r="FX271" s="334"/>
      <c r="FY271" s="334"/>
      <c r="FZ271" s="334"/>
      <c r="GA271" s="334"/>
      <c r="GB271" s="334"/>
      <c r="GC271" s="334"/>
      <c r="GD271" s="334"/>
      <c r="GE271" s="334"/>
      <c r="GF271" s="334"/>
      <c r="GG271" s="334"/>
      <c r="GH271" s="334"/>
      <c r="GI271" s="334"/>
      <c r="GJ271" s="334"/>
      <c r="GK271" s="334"/>
      <c r="GL271" s="334"/>
      <c r="GM271" s="334"/>
      <c r="GN271" s="334"/>
      <c r="GO271" s="334"/>
      <c r="GP271" s="334"/>
      <c r="GQ271" s="334"/>
      <c r="GR271" s="334"/>
      <c r="GS271" s="334"/>
      <c r="GT271" s="334"/>
      <c r="GU271" s="334"/>
      <c r="GV271" s="334"/>
      <c r="GW271" s="334"/>
      <c r="GX271" s="334"/>
      <c r="GY271" s="334"/>
      <c r="GZ271" s="334"/>
      <c r="HA271" s="334"/>
      <c r="HB271" s="334"/>
      <c r="HC271" s="334"/>
      <c r="HD271" s="334"/>
      <c r="HE271" s="334"/>
      <c r="HF271" s="334"/>
      <c r="HG271" s="334"/>
      <c r="HH271" s="334"/>
      <c r="HI271" s="334"/>
      <c r="HJ271" s="334"/>
      <c r="HK271" s="334"/>
      <c r="HL271" s="334"/>
      <c r="HM271" s="334"/>
      <c r="HN271" s="334"/>
      <c r="HO271" s="334"/>
      <c r="HP271" s="334"/>
      <c r="HQ271" s="334"/>
      <c r="HR271" s="334"/>
      <c r="HS271" s="334"/>
      <c r="HT271" s="334"/>
      <c r="HU271" s="334"/>
      <c r="HV271" s="334"/>
      <c r="HW271" s="334"/>
      <c r="HX271" s="334"/>
      <c r="HY271" s="334"/>
      <c r="HZ271" s="334"/>
      <c r="IA271" s="334"/>
      <c r="IB271" s="334"/>
      <c r="IC271" s="334"/>
      <c r="ID271" s="334"/>
      <c r="IE271" s="334"/>
      <c r="IF271" s="334"/>
      <c r="IG271" s="334"/>
      <c r="IH271" s="334"/>
      <c r="II271" s="334"/>
      <c r="IJ271" s="334"/>
      <c r="IK271" s="334"/>
      <c r="IL271" s="334"/>
      <c r="IM271" s="334"/>
      <c r="IN271" s="334"/>
      <c r="IO271" s="334"/>
      <c r="IP271" s="334"/>
      <c r="IQ271" s="334"/>
      <c r="IR271" s="334"/>
      <c r="IS271" s="334"/>
      <c r="IT271" s="334"/>
      <c r="IU271" s="334"/>
      <c r="IV271" s="334"/>
      <c r="IW271" s="334"/>
      <c r="IX271" s="334"/>
      <c r="IY271" s="334"/>
      <c r="IZ271" s="334"/>
      <c r="JA271" s="334"/>
      <c r="JB271" s="334"/>
      <c r="JC271" s="334"/>
      <c r="JD271" s="334"/>
    </row>
    <row r="272" spans="2:264" x14ac:dyDescent="0.2">
      <c r="B272" s="334"/>
      <c r="C272" s="334"/>
      <c r="D272" s="334"/>
      <c r="E272" s="334"/>
      <c r="F272" s="334"/>
      <c r="G272" s="334"/>
      <c r="H272" s="334"/>
      <c r="I272" s="334"/>
      <c r="J272" s="334"/>
      <c r="K272" s="334"/>
      <c r="L272" s="334"/>
      <c r="M272" s="334"/>
      <c r="N272" s="334"/>
      <c r="O272" s="334"/>
      <c r="P272" s="334"/>
      <c r="Q272" s="334"/>
      <c r="R272" s="334"/>
      <c r="S272" s="334"/>
      <c r="T272" s="334"/>
      <c r="U272" s="334"/>
      <c r="V272" s="334"/>
      <c r="W272" s="334"/>
      <c r="X272" s="334"/>
      <c r="Y272" s="334"/>
      <c r="Z272" s="334"/>
      <c r="AA272" s="334"/>
      <c r="AB272" s="334"/>
      <c r="AC272" s="334"/>
      <c r="AD272" s="334"/>
      <c r="AE272" s="334"/>
      <c r="AF272" s="334"/>
      <c r="AG272" s="334"/>
      <c r="AH272" s="334"/>
      <c r="AI272" s="334"/>
      <c r="AJ272" s="334"/>
      <c r="AK272" s="334"/>
      <c r="AL272" s="334"/>
      <c r="AM272" s="334"/>
      <c r="AN272" s="334"/>
      <c r="AO272" s="334"/>
      <c r="AP272" s="334"/>
      <c r="AQ272" s="334"/>
      <c r="AR272" s="334"/>
      <c r="AS272" s="334"/>
      <c r="AT272" s="334"/>
      <c r="AU272" s="334"/>
      <c r="AV272" s="334"/>
      <c r="AW272" s="334"/>
      <c r="AX272" s="334"/>
      <c r="AY272" s="334"/>
      <c r="AZ272" s="334"/>
      <c r="BA272" s="334"/>
      <c r="BB272" s="334"/>
      <c r="BC272" s="334"/>
      <c r="BD272" s="334"/>
      <c r="BE272" s="334"/>
      <c r="BF272" s="334"/>
      <c r="BG272" s="334"/>
      <c r="BH272" s="334"/>
      <c r="BI272" s="334"/>
      <c r="BJ272" s="334"/>
      <c r="BK272" s="334"/>
      <c r="BL272" s="334"/>
      <c r="BM272" s="334"/>
      <c r="BN272" s="334"/>
      <c r="BO272" s="334"/>
      <c r="BP272" s="334"/>
      <c r="BQ272" s="334"/>
      <c r="BR272" s="334"/>
      <c r="BS272" s="334"/>
      <c r="BT272" s="334"/>
      <c r="BU272" s="334"/>
      <c r="BV272" s="334"/>
      <c r="BW272" s="334"/>
      <c r="BX272" s="334"/>
      <c r="BY272" s="334"/>
      <c r="BZ272" s="334"/>
      <c r="CA272" s="334"/>
      <c r="CB272" s="334"/>
      <c r="CC272" s="334"/>
      <c r="CD272" s="334"/>
      <c r="CE272" s="334"/>
      <c r="CF272" s="334"/>
      <c r="CG272" s="334"/>
      <c r="CH272" s="334"/>
      <c r="CI272" s="334"/>
      <c r="CJ272" s="334"/>
      <c r="CK272" s="334"/>
      <c r="CL272" s="334"/>
      <c r="CM272" s="334"/>
      <c r="CN272" s="334"/>
      <c r="CO272" s="334"/>
      <c r="CP272" s="334"/>
      <c r="CQ272" s="334"/>
      <c r="CR272" s="334"/>
      <c r="CS272" s="334"/>
      <c r="CT272" s="334"/>
      <c r="CU272" s="334"/>
      <c r="CV272" s="334"/>
      <c r="CW272" s="334"/>
      <c r="CX272" s="334"/>
      <c r="CY272" s="334"/>
      <c r="CZ272" s="334"/>
      <c r="DA272" s="334"/>
      <c r="DB272" s="334"/>
      <c r="DC272" s="334"/>
      <c r="DD272" s="334"/>
      <c r="DE272" s="334"/>
      <c r="DF272" s="334"/>
      <c r="DG272" s="334"/>
      <c r="DH272" s="334"/>
      <c r="DI272" s="334"/>
      <c r="DJ272" s="334"/>
      <c r="DK272" s="334"/>
      <c r="DL272" s="334"/>
      <c r="DM272" s="334"/>
      <c r="DN272" s="334"/>
      <c r="DO272" s="334"/>
      <c r="DP272" s="334"/>
      <c r="DQ272" s="334"/>
      <c r="DR272" s="334"/>
      <c r="DS272" s="334"/>
      <c r="DT272" s="334"/>
      <c r="DU272" s="334"/>
      <c r="DV272" s="334"/>
      <c r="DW272" s="334"/>
      <c r="DX272" s="334"/>
      <c r="DY272" s="334"/>
      <c r="DZ272" s="334"/>
      <c r="EA272" s="334"/>
      <c r="EB272" s="334"/>
      <c r="EC272" s="334"/>
      <c r="ED272" s="334"/>
      <c r="EE272" s="334"/>
      <c r="EF272" s="334"/>
      <c r="EG272" s="334"/>
      <c r="EH272" s="334"/>
      <c r="EI272" s="334"/>
      <c r="EJ272" s="334"/>
      <c r="EK272" s="334"/>
      <c r="EL272" s="334"/>
      <c r="EM272" s="334"/>
      <c r="EN272" s="334"/>
      <c r="EO272" s="334"/>
      <c r="EP272" s="334"/>
      <c r="EQ272" s="334"/>
      <c r="ER272" s="334"/>
      <c r="ES272" s="334"/>
      <c r="ET272" s="334"/>
      <c r="EU272" s="334"/>
      <c r="EV272" s="334"/>
      <c r="EW272" s="334"/>
      <c r="EX272" s="334"/>
      <c r="EY272" s="334"/>
      <c r="EZ272" s="334"/>
      <c r="FA272" s="334"/>
      <c r="FB272" s="334"/>
      <c r="FC272" s="334"/>
      <c r="FD272" s="334"/>
      <c r="FE272" s="334"/>
      <c r="FF272" s="334"/>
      <c r="FG272" s="334"/>
      <c r="FH272" s="334"/>
      <c r="FI272" s="334"/>
      <c r="FJ272" s="334"/>
      <c r="FK272" s="334"/>
      <c r="FL272" s="334"/>
      <c r="FM272" s="334"/>
      <c r="FN272" s="334"/>
      <c r="FO272" s="334"/>
      <c r="FP272" s="334"/>
      <c r="FQ272" s="334"/>
      <c r="FR272" s="334"/>
      <c r="FS272" s="334"/>
      <c r="FT272" s="334"/>
      <c r="FU272" s="334"/>
      <c r="FV272" s="334"/>
      <c r="FW272" s="334"/>
      <c r="FX272" s="334"/>
      <c r="FY272" s="334"/>
      <c r="FZ272" s="334"/>
      <c r="GA272" s="334"/>
      <c r="GB272" s="334"/>
      <c r="GC272" s="334"/>
      <c r="GD272" s="334"/>
      <c r="GE272" s="334"/>
      <c r="GF272" s="334"/>
      <c r="GG272" s="334"/>
      <c r="GH272" s="334"/>
      <c r="GI272" s="334"/>
      <c r="GJ272" s="334"/>
      <c r="GK272" s="334"/>
      <c r="GL272" s="334"/>
      <c r="GM272" s="334"/>
      <c r="GN272" s="334"/>
      <c r="GO272" s="334"/>
      <c r="GP272" s="334"/>
      <c r="GQ272" s="334"/>
      <c r="GR272" s="334"/>
      <c r="GS272" s="334"/>
      <c r="GT272" s="334"/>
      <c r="GU272" s="334"/>
      <c r="GV272" s="334"/>
      <c r="GW272" s="334"/>
      <c r="GX272" s="334"/>
      <c r="GY272" s="334"/>
      <c r="GZ272" s="334"/>
      <c r="HA272" s="334"/>
      <c r="HB272" s="334"/>
      <c r="HC272" s="334"/>
      <c r="HD272" s="334"/>
      <c r="HE272" s="334"/>
      <c r="HF272" s="334"/>
      <c r="HG272" s="334"/>
      <c r="HH272" s="334"/>
      <c r="HI272" s="334"/>
      <c r="HJ272" s="334"/>
      <c r="HK272" s="334"/>
      <c r="HL272" s="334"/>
      <c r="HM272" s="334"/>
      <c r="HN272" s="334"/>
      <c r="HO272" s="334"/>
      <c r="HP272" s="334"/>
      <c r="HQ272" s="334"/>
      <c r="HR272" s="334"/>
      <c r="HS272" s="334"/>
      <c r="HT272" s="334"/>
      <c r="HU272" s="334"/>
      <c r="HV272" s="334"/>
      <c r="HW272" s="334"/>
      <c r="HX272" s="334"/>
      <c r="HY272" s="334"/>
      <c r="HZ272" s="334"/>
      <c r="IA272" s="334"/>
      <c r="IB272" s="334"/>
      <c r="IC272" s="334"/>
      <c r="ID272" s="334"/>
      <c r="IE272" s="334"/>
      <c r="IF272" s="334"/>
      <c r="IG272" s="334"/>
      <c r="IH272" s="334"/>
      <c r="II272" s="334"/>
      <c r="IJ272" s="334"/>
      <c r="IK272" s="334"/>
      <c r="IL272" s="334"/>
      <c r="IM272" s="334"/>
      <c r="IN272" s="334"/>
      <c r="IO272" s="334"/>
      <c r="IP272" s="334"/>
      <c r="IQ272" s="334"/>
      <c r="IR272" s="334"/>
      <c r="IS272" s="334"/>
      <c r="IT272" s="334"/>
      <c r="IU272" s="334"/>
      <c r="IV272" s="334"/>
      <c r="IW272" s="334"/>
      <c r="IX272" s="334"/>
      <c r="IY272" s="334"/>
      <c r="IZ272" s="334"/>
      <c r="JA272" s="334"/>
      <c r="JB272" s="334"/>
      <c r="JC272" s="334"/>
      <c r="JD272" s="334"/>
    </row>
    <row r="273" spans="2:264" x14ac:dyDescent="0.2">
      <c r="B273" s="334"/>
      <c r="C273" s="334"/>
      <c r="D273" s="334"/>
      <c r="E273" s="334"/>
      <c r="F273" s="334"/>
      <c r="G273" s="334"/>
      <c r="H273" s="334"/>
      <c r="I273" s="334"/>
      <c r="J273" s="334"/>
      <c r="K273" s="334"/>
      <c r="L273" s="334"/>
      <c r="M273" s="334"/>
      <c r="N273" s="334"/>
      <c r="O273" s="334"/>
      <c r="P273" s="334"/>
      <c r="Q273" s="334"/>
      <c r="R273" s="334"/>
      <c r="S273" s="334"/>
      <c r="T273" s="334"/>
      <c r="U273" s="334"/>
      <c r="V273" s="334"/>
      <c r="W273" s="334"/>
      <c r="X273" s="334"/>
      <c r="Y273" s="334"/>
      <c r="Z273" s="334"/>
      <c r="AA273" s="334"/>
      <c r="AB273" s="334"/>
      <c r="AC273" s="334"/>
      <c r="AD273" s="334"/>
      <c r="AE273" s="334"/>
      <c r="AF273" s="334"/>
      <c r="AG273" s="334"/>
      <c r="AH273" s="334"/>
      <c r="AI273" s="334"/>
      <c r="AJ273" s="334"/>
      <c r="AK273" s="334"/>
      <c r="AL273" s="334"/>
      <c r="AM273" s="334"/>
      <c r="AN273" s="334"/>
      <c r="AO273" s="334"/>
      <c r="AP273" s="334"/>
      <c r="AQ273" s="334"/>
      <c r="AR273" s="334"/>
      <c r="AS273" s="334"/>
      <c r="AT273" s="334"/>
      <c r="AU273" s="334"/>
      <c r="AV273" s="334"/>
      <c r="AW273" s="334"/>
      <c r="AX273" s="334"/>
      <c r="AY273" s="334"/>
      <c r="AZ273" s="334"/>
      <c r="BA273" s="334"/>
      <c r="BB273" s="334"/>
      <c r="BC273" s="334"/>
      <c r="BD273" s="334"/>
      <c r="BE273" s="334"/>
      <c r="BF273" s="334"/>
      <c r="BG273" s="334"/>
      <c r="BH273" s="334"/>
      <c r="BI273" s="334"/>
      <c r="BJ273" s="334"/>
      <c r="BK273" s="334"/>
      <c r="BL273" s="334"/>
      <c r="BM273" s="334"/>
      <c r="BN273" s="334"/>
      <c r="BO273" s="334"/>
      <c r="BP273" s="334"/>
      <c r="BQ273" s="334"/>
      <c r="BR273" s="334"/>
      <c r="BS273" s="334"/>
      <c r="BT273" s="334"/>
      <c r="BU273" s="334"/>
      <c r="BV273" s="334"/>
      <c r="BW273" s="334"/>
      <c r="BX273" s="334"/>
      <c r="BY273" s="334"/>
      <c r="BZ273" s="334"/>
      <c r="CA273" s="334"/>
      <c r="CB273" s="334"/>
      <c r="CC273" s="334"/>
      <c r="CD273" s="334"/>
      <c r="CE273" s="334"/>
      <c r="CF273" s="334"/>
      <c r="CG273" s="334"/>
      <c r="CH273" s="334"/>
      <c r="CI273" s="334"/>
      <c r="CJ273" s="334"/>
      <c r="CK273" s="334"/>
      <c r="CL273" s="334"/>
      <c r="CM273" s="334"/>
      <c r="CN273" s="334"/>
      <c r="CO273" s="334"/>
      <c r="CP273" s="334"/>
      <c r="CQ273" s="334"/>
      <c r="CR273" s="334"/>
      <c r="CS273" s="334"/>
      <c r="CT273" s="334"/>
      <c r="CU273" s="334"/>
      <c r="CV273" s="334"/>
      <c r="CW273" s="334"/>
      <c r="CX273" s="334"/>
      <c r="CY273" s="334"/>
      <c r="CZ273" s="334"/>
      <c r="DA273" s="334"/>
      <c r="DB273" s="334"/>
      <c r="DC273" s="334"/>
      <c r="DD273" s="334"/>
      <c r="DE273" s="334"/>
      <c r="DF273" s="334"/>
      <c r="DG273" s="334"/>
      <c r="DH273" s="334"/>
      <c r="DI273" s="334"/>
      <c r="DJ273" s="334"/>
      <c r="DK273" s="334"/>
      <c r="DL273" s="334"/>
      <c r="DM273" s="334"/>
      <c r="DN273" s="334"/>
      <c r="DO273" s="334"/>
      <c r="DP273" s="334"/>
      <c r="DQ273" s="334"/>
      <c r="DR273" s="334"/>
      <c r="DS273" s="334"/>
      <c r="DT273" s="334"/>
      <c r="DU273" s="334"/>
      <c r="DV273" s="334"/>
      <c r="DW273" s="334"/>
      <c r="DX273" s="334"/>
      <c r="DY273" s="334"/>
      <c r="DZ273" s="334"/>
      <c r="EA273" s="334"/>
      <c r="EB273" s="334"/>
      <c r="EC273" s="334"/>
      <c r="ED273" s="334"/>
      <c r="EE273" s="334"/>
      <c r="EF273" s="334"/>
      <c r="EG273" s="334"/>
      <c r="EH273" s="334"/>
      <c r="EI273" s="334"/>
      <c r="EJ273" s="334"/>
      <c r="EK273" s="334"/>
      <c r="EL273" s="334"/>
      <c r="EM273" s="334"/>
      <c r="EN273" s="334"/>
      <c r="EO273" s="334"/>
      <c r="EP273" s="334"/>
      <c r="EQ273" s="334"/>
      <c r="ER273" s="334"/>
      <c r="ES273" s="334"/>
      <c r="ET273" s="334"/>
      <c r="EU273" s="334"/>
      <c r="EV273" s="334"/>
      <c r="EW273" s="334"/>
      <c r="EX273" s="334"/>
      <c r="EY273" s="334"/>
      <c r="EZ273" s="334"/>
      <c r="FA273" s="334"/>
      <c r="FB273" s="334"/>
      <c r="FC273" s="334"/>
      <c r="FD273" s="334"/>
      <c r="FE273" s="334"/>
      <c r="FF273" s="334"/>
      <c r="FG273" s="334"/>
      <c r="FH273" s="334"/>
      <c r="FI273" s="334"/>
      <c r="FJ273" s="334"/>
      <c r="FK273" s="334"/>
      <c r="FL273" s="334"/>
      <c r="FM273" s="334"/>
      <c r="FN273" s="334"/>
      <c r="FO273" s="334"/>
      <c r="FP273" s="334"/>
      <c r="FQ273" s="334"/>
      <c r="FR273" s="334"/>
      <c r="FS273" s="334"/>
      <c r="FT273" s="334"/>
      <c r="FU273" s="334"/>
      <c r="FV273" s="334"/>
      <c r="FW273" s="334"/>
      <c r="FX273" s="334"/>
      <c r="FY273" s="334"/>
      <c r="FZ273" s="334"/>
      <c r="GA273" s="334"/>
      <c r="GB273" s="334"/>
      <c r="GC273" s="334"/>
      <c r="GD273" s="334"/>
      <c r="GE273" s="334"/>
      <c r="GF273" s="334"/>
      <c r="GG273" s="334"/>
      <c r="GH273" s="334"/>
      <c r="GI273" s="334"/>
      <c r="GJ273" s="334"/>
      <c r="GK273" s="334"/>
      <c r="GL273" s="334"/>
      <c r="GM273" s="334"/>
      <c r="GN273" s="334"/>
      <c r="GO273" s="334"/>
      <c r="GP273" s="334"/>
      <c r="GQ273" s="334"/>
      <c r="GR273" s="334"/>
      <c r="GS273" s="334"/>
      <c r="GT273" s="334"/>
      <c r="GU273" s="334"/>
      <c r="GV273" s="334"/>
      <c r="GW273" s="334"/>
      <c r="GX273" s="334"/>
      <c r="GY273" s="334"/>
      <c r="GZ273" s="334"/>
      <c r="HA273" s="334"/>
      <c r="HB273" s="334"/>
      <c r="HC273" s="334"/>
      <c r="HD273" s="334"/>
      <c r="HE273" s="334"/>
      <c r="HF273" s="334"/>
      <c r="HG273" s="334"/>
      <c r="HH273" s="334"/>
      <c r="HI273" s="334"/>
      <c r="HJ273" s="334"/>
      <c r="HK273" s="334"/>
      <c r="HL273" s="334"/>
      <c r="HM273" s="334"/>
      <c r="HN273" s="334"/>
      <c r="HO273" s="334"/>
      <c r="HP273" s="334"/>
      <c r="HQ273" s="334"/>
      <c r="HR273" s="334"/>
      <c r="HS273" s="334"/>
      <c r="HT273" s="334"/>
      <c r="HU273" s="334"/>
      <c r="HV273" s="334"/>
      <c r="HW273" s="334"/>
      <c r="HX273" s="334"/>
      <c r="HY273" s="334"/>
      <c r="HZ273" s="334"/>
      <c r="IA273" s="334"/>
      <c r="IB273" s="334"/>
      <c r="IC273" s="334"/>
      <c r="ID273" s="334"/>
      <c r="IE273" s="334"/>
      <c r="IF273" s="334"/>
      <c r="IG273" s="334"/>
      <c r="IH273" s="334"/>
      <c r="II273" s="334"/>
      <c r="IJ273" s="334"/>
      <c r="IK273" s="334"/>
      <c r="IL273" s="334"/>
      <c r="IM273" s="334"/>
      <c r="IN273" s="334"/>
      <c r="IO273" s="334"/>
      <c r="IP273" s="334"/>
      <c r="IQ273" s="334"/>
      <c r="IR273" s="334"/>
      <c r="IS273" s="334"/>
      <c r="IT273" s="334"/>
      <c r="IU273" s="334"/>
      <c r="IV273" s="334"/>
      <c r="IW273" s="334"/>
      <c r="IX273" s="334"/>
      <c r="IY273" s="334"/>
      <c r="IZ273" s="334"/>
      <c r="JA273" s="334"/>
      <c r="JB273" s="334"/>
      <c r="JC273" s="334"/>
      <c r="JD273" s="334"/>
    </row>
    <row r="274" spans="2:264" x14ac:dyDescent="0.2">
      <c r="B274" s="334"/>
      <c r="C274" s="334"/>
      <c r="D274" s="334"/>
      <c r="E274" s="334"/>
      <c r="F274" s="334"/>
      <c r="G274" s="334"/>
      <c r="H274" s="334"/>
      <c r="I274" s="334"/>
      <c r="J274" s="334"/>
      <c r="K274" s="334"/>
      <c r="L274" s="334"/>
      <c r="M274" s="334"/>
      <c r="N274" s="334"/>
      <c r="O274" s="334"/>
      <c r="P274" s="334"/>
      <c r="Q274" s="334"/>
      <c r="R274" s="334"/>
      <c r="S274" s="334"/>
      <c r="T274" s="334"/>
      <c r="U274" s="334"/>
      <c r="V274" s="334"/>
      <c r="W274" s="334"/>
      <c r="X274" s="334"/>
      <c r="Y274" s="334"/>
      <c r="Z274" s="334"/>
      <c r="AA274" s="334"/>
      <c r="AB274" s="334"/>
      <c r="AC274" s="334"/>
      <c r="AD274" s="334"/>
      <c r="AE274" s="334"/>
      <c r="AF274" s="334"/>
      <c r="AG274" s="334"/>
      <c r="AH274" s="334"/>
      <c r="AI274" s="334"/>
      <c r="AJ274" s="334"/>
      <c r="AK274" s="334"/>
      <c r="AL274" s="334"/>
      <c r="AM274" s="334"/>
      <c r="AN274" s="334"/>
      <c r="AO274" s="334"/>
      <c r="AP274" s="334"/>
      <c r="AQ274" s="334"/>
      <c r="AR274" s="334"/>
      <c r="AS274" s="334"/>
      <c r="AT274" s="334"/>
      <c r="AU274" s="334"/>
      <c r="AV274" s="334"/>
      <c r="AW274" s="334"/>
      <c r="AX274" s="334"/>
      <c r="AY274" s="334"/>
      <c r="AZ274" s="334"/>
      <c r="BA274" s="334"/>
      <c r="BB274" s="334"/>
      <c r="BC274" s="334"/>
      <c r="BD274" s="334"/>
      <c r="BE274" s="334"/>
      <c r="BF274" s="334"/>
      <c r="BG274" s="334"/>
      <c r="BH274" s="334"/>
      <c r="BI274" s="334"/>
      <c r="BJ274" s="334"/>
      <c r="BK274" s="334"/>
      <c r="BL274" s="334"/>
      <c r="BM274" s="334"/>
      <c r="BN274" s="334"/>
      <c r="BO274" s="334"/>
      <c r="BP274" s="334"/>
      <c r="BQ274" s="334"/>
      <c r="BR274" s="334"/>
      <c r="BS274" s="334"/>
      <c r="BT274" s="334"/>
      <c r="BU274" s="334"/>
      <c r="BV274" s="334"/>
      <c r="BW274" s="334"/>
      <c r="BX274" s="334"/>
      <c r="BY274" s="334"/>
      <c r="BZ274" s="334"/>
      <c r="CA274" s="334"/>
      <c r="CB274" s="334"/>
      <c r="CC274" s="334"/>
      <c r="CD274" s="334"/>
      <c r="CE274" s="334"/>
      <c r="CF274" s="334"/>
      <c r="CG274" s="334"/>
      <c r="CH274" s="334"/>
      <c r="CI274" s="334"/>
      <c r="CJ274" s="334"/>
      <c r="CK274" s="334"/>
      <c r="CL274" s="334"/>
      <c r="CM274" s="334"/>
      <c r="CN274" s="334"/>
      <c r="CO274" s="334"/>
      <c r="CP274" s="334"/>
      <c r="CQ274" s="334"/>
      <c r="CR274" s="334"/>
      <c r="CS274" s="334"/>
      <c r="CT274" s="334"/>
      <c r="CU274" s="334"/>
      <c r="CV274" s="334"/>
      <c r="CW274" s="334"/>
      <c r="CX274" s="334"/>
      <c r="CY274" s="334"/>
      <c r="CZ274" s="334"/>
      <c r="DA274" s="334"/>
      <c r="DB274" s="334"/>
      <c r="DC274" s="334"/>
      <c r="DD274" s="334"/>
      <c r="DE274" s="334"/>
      <c r="DF274" s="334"/>
      <c r="DG274" s="334"/>
      <c r="DH274" s="334"/>
      <c r="DI274" s="334"/>
      <c r="DJ274" s="334"/>
      <c r="DK274" s="334"/>
      <c r="DL274" s="334"/>
      <c r="DM274" s="334"/>
      <c r="DN274" s="334"/>
      <c r="DO274" s="334"/>
      <c r="DP274" s="334"/>
      <c r="DQ274" s="334"/>
      <c r="DR274" s="334"/>
      <c r="DS274" s="334"/>
      <c r="DT274" s="334"/>
      <c r="DU274" s="334"/>
      <c r="DV274" s="334"/>
      <c r="DW274" s="334"/>
      <c r="DX274" s="334"/>
      <c r="DY274" s="334"/>
      <c r="DZ274" s="334"/>
      <c r="EA274" s="334"/>
      <c r="EB274" s="334"/>
      <c r="EC274" s="334"/>
      <c r="ED274" s="334"/>
      <c r="EE274" s="334"/>
      <c r="EF274" s="334"/>
      <c r="EG274" s="334"/>
      <c r="EH274" s="334"/>
      <c r="EI274" s="334"/>
      <c r="EJ274" s="334"/>
      <c r="EK274" s="334"/>
      <c r="EL274" s="334"/>
      <c r="EM274" s="334"/>
      <c r="EN274" s="334"/>
      <c r="EO274" s="334"/>
      <c r="EP274" s="334"/>
      <c r="EQ274" s="334"/>
      <c r="ER274" s="334"/>
      <c r="ES274" s="334"/>
      <c r="ET274" s="334"/>
      <c r="EU274" s="334"/>
      <c r="EV274" s="334"/>
      <c r="EW274" s="334"/>
      <c r="EX274" s="334"/>
      <c r="EY274" s="334"/>
      <c r="EZ274" s="334"/>
      <c r="FA274" s="334"/>
      <c r="FB274" s="334"/>
      <c r="FC274" s="334"/>
      <c r="FD274" s="334"/>
      <c r="FE274" s="334"/>
      <c r="FF274" s="334"/>
      <c r="FG274" s="334"/>
      <c r="FH274" s="334"/>
      <c r="FI274" s="334"/>
      <c r="FJ274" s="334"/>
      <c r="FK274" s="334"/>
      <c r="FL274" s="334"/>
      <c r="FM274" s="334"/>
      <c r="FN274" s="334"/>
      <c r="FO274" s="334"/>
      <c r="FP274" s="334"/>
      <c r="FQ274" s="334"/>
      <c r="FR274" s="334"/>
      <c r="FS274" s="334"/>
      <c r="FT274" s="334"/>
      <c r="FU274" s="334"/>
      <c r="FV274" s="334"/>
      <c r="FW274" s="334"/>
      <c r="FX274" s="334"/>
      <c r="FY274" s="334"/>
      <c r="FZ274" s="334"/>
      <c r="GA274" s="334"/>
      <c r="GB274" s="334"/>
      <c r="GC274" s="334"/>
      <c r="GD274" s="334"/>
      <c r="GE274" s="334"/>
      <c r="GF274" s="334"/>
      <c r="GG274" s="334"/>
      <c r="GH274" s="334"/>
      <c r="GI274" s="334"/>
      <c r="GJ274" s="334"/>
      <c r="GK274" s="334"/>
      <c r="GL274" s="334"/>
      <c r="GM274" s="334"/>
      <c r="GN274" s="334"/>
      <c r="GO274" s="334"/>
      <c r="GP274" s="334"/>
      <c r="GQ274" s="334"/>
      <c r="GR274" s="334"/>
      <c r="GS274" s="334"/>
      <c r="GT274" s="334"/>
      <c r="GU274" s="334"/>
      <c r="GV274" s="334"/>
      <c r="GW274" s="334"/>
      <c r="GX274" s="334"/>
      <c r="GY274" s="334"/>
      <c r="GZ274" s="334"/>
      <c r="HA274" s="334"/>
      <c r="HB274" s="334"/>
      <c r="HC274" s="334"/>
      <c r="HD274" s="334"/>
      <c r="HE274" s="334"/>
      <c r="HF274" s="334"/>
      <c r="HG274" s="334"/>
      <c r="HH274" s="334"/>
      <c r="HI274" s="334"/>
      <c r="HJ274" s="334"/>
      <c r="HK274" s="334"/>
      <c r="HL274" s="334"/>
      <c r="HM274" s="334"/>
      <c r="HN274" s="334"/>
      <c r="HO274" s="334"/>
      <c r="HP274" s="334"/>
      <c r="HQ274" s="334"/>
      <c r="HR274" s="334"/>
      <c r="HS274" s="334"/>
      <c r="HT274" s="334"/>
      <c r="HU274" s="334"/>
      <c r="HV274" s="334"/>
      <c r="HW274" s="334"/>
      <c r="HX274" s="334"/>
      <c r="HY274" s="334"/>
      <c r="HZ274" s="334"/>
      <c r="IA274" s="334"/>
      <c r="IB274" s="334"/>
      <c r="IC274" s="334"/>
      <c r="ID274" s="334"/>
      <c r="IE274" s="334"/>
      <c r="IF274" s="334"/>
      <c r="IG274" s="334"/>
      <c r="IH274" s="334"/>
      <c r="II274" s="334"/>
      <c r="IJ274" s="334"/>
      <c r="IK274" s="334"/>
      <c r="IL274" s="334"/>
      <c r="IM274" s="334"/>
      <c r="IN274" s="334"/>
      <c r="IO274" s="334"/>
      <c r="IP274" s="334"/>
      <c r="IQ274" s="334"/>
      <c r="IR274" s="334"/>
      <c r="IS274" s="334"/>
      <c r="IT274" s="334"/>
      <c r="IU274" s="334"/>
      <c r="IV274" s="334"/>
      <c r="IW274" s="334"/>
      <c r="IX274" s="334"/>
      <c r="IY274" s="334"/>
      <c r="IZ274" s="334"/>
      <c r="JA274" s="334"/>
      <c r="JB274" s="334"/>
      <c r="JC274" s="334"/>
      <c r="JD274" s="334"/>
    </row>
    <row r="275" spans="2:264" x14ac:dyDescent="0.2">
      <c r="B275" s="334"/>
      <c r="C275" s="334"/>
      <c r="D275" s="334"/>
      <c r="E275" s="334"/>
      <c r="F275" s="334"/>
      <c r="G275" s="334"/>
      <c r="H275" s="334"/>
      <c r="I275" s="334"/>
      <c r="J275" s="334"/>
      <c r="K275" s="334"/>
      <c r="L275" s="334"/>
      <c r="M275" s="334"/>
      <c r="N275" s="334"/>
      <c r="O275" s="334"/>
      <c r="P275" s="334"/>
      <c r="Q275" s="334"/>
      <c r="R275" s="334"/>
      <c r="S275" s="334"/>
      <c r="T275" s="334"/>
      <c r="U275" s="334"/>
      <c r="V275" s="334"/>
      <c r="W275" s="334"/>
      <c r="X275" s="334"/>
      <c r="Y275" s="334"/>
      <c r="Z275" s="334"/>
      <c r="AA275" s="334"/>
      <c r="AB275" s="334"/>
      <c r="AC275" s="334"/>
      <c r="AD275" s="334"/>
      <c r="AE275" s="334"/>
      <c r="AF275" s="334"/>
      <c r="AG275" s="334"/>
      <c r="AH275" s="334"/>
      <c r="AI275" s="334"/>
      <c r="AJ275" s="334"/>
      <c r="AK275" s="334"/>
      <c r="AL275" s="334"/>
      <c r="AM275" s="334"/>
      <c r="AN275" s="334"/>
      <c r="AO275" s="334"/>
      <c r="AP275" s="334"/>
      <c r="AQ275" s="334"/>
      <c r="AR275" s="334"/>
      <c r="AS275" s="334"/>
      <c r="AT275" s="334"/>
      <c r="AU275" s="334"/>
      <c r="AV275" s="334"/>
      <c r="AW275" s="334"/>
      <c r="AX275" s="334"/>
      <c r="AY275" s="334"/>
      <c r="AZ275" s="334"/>
      <c r="BA275" s="334"/>
      <c r="BB275" s="334"/>
      <c r="BC275" s="334"/>
      <c r="BD275" s="334"/>
      <c r="BE275" s="334"/>
      <c r="BF275" s="334"/>
      <c r="BG275" s="334"/>
      <c r="BH275" s="334"/>
      <c r="BI275" s="334"/>
      <c r="BJ275" s="334"/>
      <c r="BK275" s="334"/>
      <c r="BL275" s="334"/>
      <c r="BM275" s="334"/>
      <c r="BN275" s="334"/>
      <c r="BO275" s="334"/>
      <c r="BP275" s="334"/>
      <c r="BQ275" s="334"/>
      <c r="BR275" s="334"/>
      <c r="BS275" s="334"/>
      <c r="BT275" s="334"/>
      <c r="BU275" s="334"/>
      <c r="BV275" s="334"/>
      <c r="BW275" s="334"/>
      <c r="BX275" s="334"/>
      <c r="BY275" s="334"/>
      <c r="BZ275" s="334"/>
      <c r="CA275" s="334"/>
      <c r="CB275" s="334"/>
      <c r="CC275" s="334"/>
      <c r="CD275" s="334"/>
      <c r="CE275" s="334"/>
      <c r="CF275" s="334"/>
      <c r="CG275" s="334"/>
      <c r="CH275" s="334"/>
      <c r="CI275" s="334"/>
      <c r="CJ275" s="334"/>
      <c r="CK275" s="334"/>
      <c r="CL275" s="334"/>
      <c r="CM275" s="334"/>
      <c r="CN275" s="334"/>
      <c r="CO275" s="334"/>
      <c r="CP275" s="334"/>
      <c r="CQ275" s="334"/>
      <c r="CR275" s="334"/>
      <c r="CS275" s="334"/>
      <c r="CT275" s="334"/>
      <c r="CU275" s="334"/>
      <c r="CV275" s="334"/>
      <c r="CW275" s="334"/>
      <c r="CX275" s="334"/>
      <c r="CY275" s="334"/>
      <c r="CZ275" s="334"/>
      <c r="DA275" s="334"/>
      <c r="DB275" s="334"/>
      <c r="DC275" s="334"/>
      <c r="DD275" s="334"/>
      <c r="DE275" s="334"/>
      <c r="DF275" s="334"/>
      <c r="DG275" s="334"/>
      <c r="DH275" s="334"/>
      <c r="DI275" s="334"/>
      <c r="DJ275" s="334"/>
      <c r="DK275" s="334"/>
      <c r="DL275" s="334"/>
      <c r="DM275" s="334"/>
      <c r="DN275" s="334"/>
      <c r="DO275" s="334"/>
      <c r="DP275" s="334"/>
      <c r="DQ275" s="334"/>
      <c r="DR275" s="334"/>
      <c r="DS275" s="334"/>
      <c r="DT275" s="334"/>
      <c r="DU275" s="334"/>
      <c r="DV275" s="334"/>
      <c r="DW275" s="334"/>
      <c r="DX275" s="334"/>
      <c r="DY275" s="334"/>
      <c r="DZ275" s="334"/>
      <c r="EA275" s="334"/>
      <c r="EB275" s="334"/>
      <c r="EC275" s="334"/>
      <c r="ED275" s="334"/>
      <c r="EE275" s="334"/>
      <c r="EF275" s="334"/>
      <c r="EG275" s="334"/>
      <c r="EH275" s="334"/>
      <c r="EI275" s="334"/>
      <c r="EJ275" s="334"/>
      <c r="EK275" s="334"/>
      <c r="EL275" s="334"/>
      <c r="EM275" s="334"/>
      <c r="EN275" s="334"/>
      <c r="EO275" s="334"/>
      <c r="EP275" s="334"/>
      <c r="EQ275" s="334"/>
      <c r="ER275" s="334"/>
      <c r="ES275" s="334"/>
      <c r="ET275" s="334"/>
      <c r="EU275" s="334"/>
      <c r="EV275" s="334"/>
      <c r="EW275" s="334"/>
      <c r="EX275" s="334"/>
      <c r="EY275" s="334"/>
      <c r="EZ275" s="334"/>
      <c r="FA275" s="334"/>
      <c r="FB275" s="334"/>
      <c r="FC275" s="334"/>
      <c r="FD275" s="334"/>
      <c r="FE275" s="334"/>
      <c r="FF275" s="334"/>
      <c r="FG275" s="334"/>
      <c r="FH275" s="334"/>
      <c r="FI275" s="334"/>
      <c r="FJ275" s="334"/>
      <c r="FK275" s="334"/>
      <c r="FL275" s="334"/>
      <c r="FM275" s="334"/>
      <c r="FN275" s="334"/>
      <c r="FO275" s="334"/>
      <c r="FP275" s="334"/>
      <c r="FQ275" s="334"/>
      <c r="FR275" s="334"/>
      <c r="FS275" s="334"/>
      <c r="FT275" s="334"/>
      <c r="FU275" s="334"/>
      <c r="FV275" s="334"/>
      <c r="FW275" s="334"/>
      <c r="FX275" s="334"/>
      <c r="FY275" s="334"/>
      <c r="FZ275" s="334"/>
      <c r="GA275" s="334"/>
      <c r="GB275" s="334"/>
      <c r="GC275" s="334"/>
      <c r="GD275" s="334"/>
      <c r="GE275" s="334"/>
      <c r="GF275" s="334"/>
      <c r="GG275" s="334"/>
      <c r="GH275" s="334"/>
      <c r="GI275" s="334"/>
      <c r="GJ275" s="334"/>
      <c r="GK275" s="334"/>
      <c r="GL275" s="334"/>
      <c r="GM275" s="334"/>
      <c r="GN275" s="334"/>
      <c r="GO275" s="334"/>
      <c r="GP275" s="334"/>
      <c r="GQ275" s="334"/>
      <c r="GR275" s="334"/>
      <c r="GS275" s="334"/>
      <c r="GT275" s="334"/>
      <c r="GU275" s="334"/>
      <c r="GV275" s="334"/>
      <c r="GW275" s="334"/>
      <c r="GX275" s="334"/>
      <c r="GY275" s="334"/>
      <c r="GZ275" s="334"/>
      <c r="HA275" s="334"/>
      <c r="HB275" s="334"/>
      <c r="HC275" s="334"/>
      <c r="HD275" s="334"/>
      <c r="HE275" s="334"/>
      <c r="HF275" s="334"/>
      <c r="HG275" s="334"/>
      <c r="HH275" s="334"/>
      <c r="HI275" s="334"/>
      <c r="HJ275" s="334"/>
      <c r="HK275" s="334"/>
      <c r="HL275" s="334"/>
      <c r="HM275" s="334"/>
      <c r="HN275" s="334"/>
      <c r="HO275" s="334"/>
      <c r="HP275" s="334"/>
      <c r="HQ275" s="334"/>
      <c r="HR275" s="334"/>
      <c r="HS275" s="334"/>
      <c r="HT275" s="334"/>
      <c r="HU275" s="334"/>
      <c r="HV275" s="334"/>
      <c r="HW275" s="334"/>
      <c r="HX275" s="334"/>
      <c r="HY275" s="334"/>
      <c r="HZ275" s="334"/>
      <c r="IA275" s="334"/>
      <c r="IB275" s="334"/>
      <c r="IC275" s="334"/>
      <c r="ID275" s="334"/>
      <c r="IE275" s="334"/>
      <c r="IF275" s="334"/>
      <c r="IG275" s="334"/>
      <c r="IH275" s="334"/>
      <c r="II275" s="334"/>
      <c r="IJ275" s="334"/>
      <c r="IK275" s="334"/>
      <c r="IL275" s="334"/>
      <c r="IM275" s="334"/>
      <c r="IN275" s="334"/>
      <c r="IO275" s="334"/>
      <c r="IP275" s="334"/>
      <c r="IQ275" s="334"/>
      <c r="IR275" s="334"/>
      <c r="IS275" s="334"/>
      <c r="IT275" s="334"/>
      <c r="IU275" s="334"/>
      <c r="IV275" s="334"/>
      <c r="IW275" s="334"/>
      <c r="IX275" s="334"/>
      <c r="IY275" s="334"/>
      <c r="IZ275" s="334"/>
      <c r="JA275" s="334"/>
      <c r="JB275" s="334"/>
      <c r="JC275" s="334"/>
      <c r="JD275" s="334"/>
    </row>
    <row r="276" spans="2:264" x14ac:dyDescent="0.2">
      <c r="B276" s="334"/>
      <c r="C276" s="334"/>
      <c r="D276" s="334"/>
      <c r="E276" s="334"/>
      <c r="F276" s="334"/>
      <c r="G276" s="334"/>
      <c r="H276" s="334"/>
      <c r="I276" s="334"/>
      <c r="J276" s="334"/>
      <c r="K276" s="334"/>
      <c r="L276" s="334"/>
      <c r="M276" s="334"/>
      <c r="N276" s="334"/>
      <c r="O276" s="334"/>
      <c r="P276" s="334"/>
      <c r="Q276" s="334"/>
      <c r="R276" s="334"/>
      <c r="S276" s="334"/>
      <c r="T276" s="334"/>
      <c r="U276" s="334"/>
      <c r="V276" s="334"/>
      <c r="W276" s="334"/>
      <c r="X276" s="334"/>
      <c r="Y276" s="334"/>
      <c r="Z276" s="334"/>
      <c r="AA276" s="334"/>
      <c r="AB276" s="334"/>
      <c r="AC276" s="334"/>
      <c r="AD276" s="334"/>
      <c r="AE276" s="334"/>
      <c r="AF276" s="334"/>
      <c r="AG276" s="334"/>
      <c r="AH276" s="334"/>
      <c r="AI276" s="334"/>
      <c r="AJ276" s="334"/>
      <c r="AK276" s="334"/>
      <c r="AL276" s="334"/>
      <c r="AM276" s="334"/>
      <c r="AN276" s="334"/>
      <c r="AO276" s="334"/>
      <c r="AP276" s="334"/>
      <c r="AQ276" s="334"/>
      <c r="AR276" s="334"/>
      <c r="AS276" s="334"/>
      <c r="AT276" s="334"/>
      <c r="AU276" s="334"/>
      <c r="AV276" s="334"/>
      <c r="AW276" s="334"/>
      <c r="AX276" s="334"/>
      <c r="AY276" s="334"/>
      <c r="AZ276" s="334"/>
      <c r="BA276" s="334"/>
      <c r="BB276" s="334"/>
      <c r="BC276" s="334"/>
      <c r="BD276" s="334"/>
      <c r="BE276" s="334"/>
      <c r="BF276" s="334"/>
      <c r="BG276" s="334"/>
      <c r="BH276" s="334"/>
      <c r="BI276" s="334"/>
      <c r="BJ276" s="334"/>
      <c r="BK276" s="334"/>
      <c r="BL276" s="334"/>
      <c r="BM276" s="334"/>
      <c r="BN276" s="334"/>
      <c r="BO276" s="334"/>
      <c r="BP276" s="334"/>
      <c r="BQ276" s="334"/>
      <c r="BR276" s="334"/>
      <c r="BS276" s="334"/>
      <c r="BT276" s="334"/>
      <c r="BU276" s="334"/>
      <c r="BV276" s="334"/>
      <c r="BW276" s="334"/>
      <c r="BX276" s="334"/>
      <c r="BY276" s="334"/>
      <c r="BZ276" s="334"/>
      <c r="CA276" s="334"/>
      <c r="CB276" s="334"/>
      <c r="CC276" s="334"/>
      <c r="CD276" s="334"/>
      <c r="CE276" s="334"/>
      <c r="CF276" s="334"/>
      <c r="CG276" s="334"/>
      <c r="CH276" s="334"/>
      <c r="CI276" s="334"/>
      <c r="CJ276" s="334"/>
      <c r="CK276" s="334"/>
      <c r="CL276" s="334"/>
      <c r="CM276" s="334"/>
      <c r="CN276" s="334"/>
      <c r="CO276" s="334"/>
      <c r="CP276" s="334"/>
      <c r="CQ276" s="334"/>
      <c r="CR276" s="334"/>
      <c r="CS276" s="334"/>
      <c r="CT276" s="334"/>
      <c r="CU276" s="334"/>
      <c r="CV276" s="334"/>
      <c r="CW276" s="334"/>
      <c r="CX276" s="334"/>
      <c r="CY276" s="334"/>
      <c r="CZ276" s="334"/>
      <c r="DA276" s="334"/>
      <c r="DB276" s="334"/>
      <c r="DC276" s="334"/>
      <c r="DD276" s="334"/>
      <c r="DE276" s="334"/>
      <c r="DF276" s="334"/>
      <c r="DG276" s="334"/>
      <c r="DH276" s="334"/>
      <c r="DI276" s="334"/>
      <c r="DJ276" s="334"/>
      <c r="DK276" s="334"/>
      <c r="DL276" s="334"/>
      <c r="DM276" s="334"/>
      <c r="DN276" s="334"/>
      <c r="DO276" s="334"/>
      <c r="DP276" s="334"/>
      <c r="DQ276" s="334"/>
      <c r="DR276" s="334"/>
      <c r="DS276" s="334"/>
      <c r="DT276" s="334"/>
      <c r="DU276" s="334"/>
      <c r="DV276" s="334"/>
      <c r="DW276" s="334"/>
      <c r="DX276" s="334"/>
      <c r="DY276" s="334"/>
      <c r="DZ276" s="334"/>
      <c r="EA276" s="334"/>
      <c r="EB276" s="334"/>
      <c r="EC276" s="334"/>
      <c r="ED276" s="334"/>
      <c r="EE276" s="334"/>
      <c r="EF276" s="334"/>
      <c r="EG276" s="334"/>
      <c r="EH276" s="334"/>
      <c r="EI276" s="334"/>
      <c r="EJ276" s="334"/>
      <c r="EK276" s="334"/>
      <c r="EL276" s="334"/>
      <c r="EM276" s="334"/>
      <c r="EN276" s="334"/>
      <c r="EO276" s="334"/>
      <c r="EP276" s="334"/>
      <c r="EQ276" s="334"/>
      <c r="ER276" s="334"/>
      <c r="ES276" s="334"/>
      <c r="ET276" s="334"/>
      <c r="EU276" s="334"/>
      <c r="EV276" s="334"/>
      <c r="EW276" s="334"/>
      <c r="EX276" s="334"/>
      <c r="EY276" s="334"/>
      <c r="EZ276" s="334"/>
      <c r="FA276" s="334"/>
      <c r="FB276" s="334"/>
      <c r="FC276" s="334"/>
      <c r="FD276" s="334"/>
      <c r="FE276" s="334"/>
      <c r="FF276" s="334"/>
      <c r="FG276" s="334"/>
      <c r="FH276" s="334"/>
      <c r="FI276" s="334"/>
      <c r="FJ276" s="334"/>
      <c r="FK276" s="334"/>
      <c r="FL276" s="334"/>
      <c r="FM276" s="334"/>
      <c r="FN276" s="334"/>
      <c r="FO276" s="334"/>
      <c r="FP276" s="334"/>
      <c r="FQ276" s="334"/>
      <c r="FR276" s="334"/>
      <c r="FS276" s="334"/>
      <c r="FT276" s="334"/>
      <c r="FU276" s="334"/>
      <c r="FV276" s="334"/>
      <c r="FW276" s="334"/>
      <c r="FX276" s="334"/>
      <c r="FY276" s="334"/>
      <c r="FZ276" s="334"/>
      <c r="GA276" s="334"/>
      <c r="GB276" s="334"/>
      <c r="GC276" s="334"/>
      <c r="GD276" s="334"/>
      <c r="GE276" s="334"/>
      <c r="GF276" s="334"/>
      <c r="GG276" s="334"/>
      <c r="GH276" s="334"/>
      <c r="GI276" s="334"/>
      <c r="GJ276" s="334"/>
      <c r="GK276" s="334"/>
      <c r="GL276" s="334"/>
      <c r="GM276" s="334"/>
      <c r="GN276" s="334"/>
      <c r="GO276" s="334"/>
      <c r="GP276" s="334"/>
      <c r="GQ276" s="334"/>
      <c r="GR276" s="334"/>
      <c r="GS276" s="334"/>
      <c r="GT276" s="334"/>
      <c r="GU276" s="334"/>
      <c r="GV276" s="334"/>
      <c r="GW276" s="334"/>
      <c r="GX276" s="334"/>
      <c r="GY276" s="334"/>
      <c r="GZ276" s="334"/>
      <c r="HA276" s="334"/>
      <c r="HB276" s="334"/>
      <c r="HC276" s="334"/>
      <c r="HD276" s="334"/>
      <c r="HE276" s="334"/>
      <c r="HF276" s="334"/>
      <c r="HG276" s="334"/>
      <c r="HH276" s="334"/>
      <c r="HI276" s="334"/>
      <c r="HJ276" s="334"/>
      <c r="HK276" s="334"/>
      <c r="HL276" s="334"/>
      <c r="HM276" s="334"/>
      <c r="HN276" s="334"/>
      <c r="HO276" s="334"/>
      <c r="HP276" s="334"/>
      <c r="HQ276" s="334"/>
      <c r="HR276" s="334"/>
      <c r="HS276" s="334"/>
      <c r="HT276" s="334"/>
      <c r="HU276" s="334"/>
      <c r="HV276" s="334"/>
      <c r="HW276" s="334"/>
      <c r="HX276" s="334"/>
      <c r="HY276" s="334"/>
      <c r="HZ276" s="334"/>
      <c r="IA276" s="334"/>
      <c r="IB276" s="334"/>
      <c r="IC276" s="334"/>
      <c r="ID276" s="334"/>
      <c r="IE276" s="334"/>
      <c r="IF276" s="334"/>
      <c r="IG276" s="334"/>
      <c r="IH276" s="334"/>
      <c r="II276" s="334"/>
      <c r="IJ276" s="334"/>
      <c r="IK276" s="334"/>
      <c r="IL276" s="334"/>
      <c r="IM276" s="334"/>
      <c r="IN276" s="334"/>
      <c r="IO276" s="334"/>
      <c r="IP276" s="334"/>
      <c r="IQ276" s="334"/>
      <c r="IR276" s="334"/>
      <c r="IS276" s="334"/>
      <c r="IT276" s="334"/>
      <c r="IU276" s="334"/>
      <c r="IV276" s="334"/>
      <c r="IW276" s="334"/>
      <c r="IX276" s="334"/>
      <c r="IY276" s="334"/>
      <c r="IZ276" s="334"/>
      <c r="JA276" s="334"/>
      <c r="JB276" s="334"/>
      <c r="JC276" s="334"/>
      <c r="JD276" s="334"/>
    </row>
    <row r="277" spans="2:264" x14ac:dyDescent="0.2">
      <c r="B277" s="334"/>
      <c r="C277" s="334"/>
      <c r="D277" s="334"/>
      <c r="E277" s="334"/>
      <c r="F277" s="334"/>
      <c r="G277" s="334"/>
      <c r="H277" s="334"/>
      <c r="I277" s="334"/>
      <c r="J277" s="334"/>
      <c r="K277" s="334"/>
      <c r="L277" s="334"/>
      <c r="M277" s="334"/>
      <c r="N277" s="334"/>
      <c r="O277" s="334"/>
      <c r="P277" s="334"/>
      <c r="Q277" s="334"/>
      <c r="R277" s="334"/>
      <c r="S277" s="334"/>
      <c r="T277" s="334"/>
      <c r="U277" s="334"/>
      <c r="V277" s="334"/>
      <c r="W277" s="334"/>
      <c r="X277" s="334"/>
      <c r="Y277" s="334"/>
      <c r="Z277" s="334"/>
      <c r="AA277" s="334"/>
      <c r="AB277" s="334"/>
      <c r="AC277" s="334"/>
      <c r="AD277" s="334"/>
      <c r="AE277" s="334"/>
      <c r="AF277" s="334"/>
      <c r="AG277" s="334"/>
      <c r="AH277" s="334"/>
      <c r="AI277" s="334"/>
      <c r="AJ277" s="334"/>
      <c r="AK277" s="334"/>
      <c r="AL277" s="334"/>
      <c r="AM277" s="334"/>
      <c r="AN277" s="334"/>
      <c r="AO277" s="334"/>
      <c r="AP277" s="334"/>
      <c r="AQ277" s="334"/>
      <c r="AR277" s="334"/>
      <c r="AS277" s="334"/>
      <c r="AT277" s="334"/>
      <c r="AU277" s="334"/>
      <c r="AV277" s="334"/>
      <c r="AW277" s="334"/>
      <c r="AX277" s="334"/>
      <c r="AY277" s="334"/>
      <c r="AZ277" s="334"/>
      <c r="BA277" s="334"/>
      <c r="BB277" s="334"/>
      <c r="BC277" s="334"/>
      <c r="BD277" s="334"/>
      <c r="BE277" s="334"/>
      <c r="BF277" s="334"/>
      <c r="BG277" s="334"/>
      <c r="BH277" s="334"/>
      <c r="BI277" s="334"/>
      <c r="BJ277" s="334"/>
      <c r="BK277" s="334"/>
      <c r="BL277" s="334"/>
      <c r="BM277" s="334"/>
      <c r="BN277" s="334"/>
      <c r="BO277" s="334"/>
      <c r="BP277" s="334"/>
      <c r="BQ277" s="334"/>
      <c r="BR277" s="334"/>
      <c r="BS277" s="334"/>
      <c r="BT277" s="334"/>
      <c r="BU277" s="334"/>
      <c r="BV277" s="334"/>
      <c r="BW277" s="334"/>
      <c r="BX277" s="334"/>
      <c r="BY277" s="334"/>
      <c r="BZ277" s="334"/>
      <c r="CA277" s="334"/>
      <c r="CB277" s="334"/>
      <c r="CC277" s="334"/>
      <c r="CD277" s="334"/>
      <c r="CE277" s="334"/>
      <c r="CF277" s="334"/>
      <c r="CG277" s="334"/>
      <c r="CH277" s="334"/>
      <c r="CI277" s="334"/>
      <c r="CJ277" s="334"/>
      <c r="CK277" s="334"/>
      <c r="CL277" s="334"/>
      <c r="CM277" s="334"/>
      <c r="CN277" s="334"/>
      <c r="CO277" s="334"/>
      <c r="CP277" s="334"/>
      <c r="CQ277" s="334"/>
      <c r="CR277" s="334"/>
      <c r="CS277" s="334"/>
      <c r="CT277" s="334"/>
      <c r="CU277" s="334"/>
      <c r="CV277" s="334"/>
      <c r="CW277" s="334"/>
      <c r="CX277" s="334"/>
      <c r="CY277" s="334"/>
      <c r="CZ277" s="334"/>
      <c r="DA277" s="334"/>
      <c r="DB277" s="334"/>
      <c r="DC277" s="334"/>
      <c r="DD277" s="334"/>
      <c r="DE277" s="334"/>
      <c r="DF277" s="334"/>
      <c r="DG277" s="334"/>
      <c r="DH277" s="334"/>
      <c r="DI277" s="334"/>
      <c r="DJ277" s="334"/>
      <c r="DK277" s="334"/>
      <c r="DL277" s="334"/>
      <c r="DM277" s="334"/>
      <c r="DN277" s="334"/>
      <c r="DO277" s="334"/>
      <c r="DP277" s="334"/>
      <c r="DQ277" s="334"/>
      <c r="DR277" s="334"/>
      <c r="DS277" s="334"/>
      <c r="DT277" s="334"/>
      <c r="DU277" s="334"/>
      <c r="DV277" s="334"/>
      <c r="DW277" s="334"/>
      <c r="DX277" s="334"/>
      <c r="DY277" s="334"/>
      <c r="DZ277" s="334"/>
      <c r="EA277" s="334"/>
      <c r="EB277" s="334"/>
      <c r="EC277" s="334"/>
      <c r="ED277" s="334"/>
      <c r="EE277" s="334"/>
      <c r="EF277" s="334"/>
      <c r="EG277" s="334"/>
      <c r="EH277" s="334"/>
      <c r="EI277" s="334"/>
      <c r="EJ277" s="334"/>
      <c r="EK277" s="334"/>
      <c r="EL277" s="334"/>
      <c r="EM277" s="334"/>
      <c r="EN277" s="334"/>
      <c r="EO277" s="334"/>
      <c r="EP277" s="334"/>
      <c r="EQ277" s="334"/>
      <c r="ER277" s="334"/>
      <c r="ES277" s="334"/>
      <c r="ET277" s="334"/>
      <c r="EU277" s="334"/>
      <c r="EV277" s="334"/>
      <c r="EW277" s="334"/>
      <c r="EX277" s="334"/>
      <c r="EY277" s="334"/>
      <c r="EZ277" s="334"/>
      <c r="FA277" s="334"/>
      <c r="FB277" s="334"/>
      <c r="FC277" s="334"/>
      <c r="FD277" s="334"/>
      <c r="FE277" s="334"/>
      <c r="FF277" s="334"/>
      <c r="FG277" s="334"/>
      <c r="FH277" s="334"/>
      <c r="FI277" s="334"/>
      <c r="FJ277" s="334"/>
      <c r="FK277" s="334"/>
      <c r="FL277" s="334"/>
      <c r="FM277" s="334"/>
      <c r="FN277" s="334"/>
      <c r="FO277" s="334"/>
      <c r="FP277" s="334"/>
      <c r="FQ277" s="334"/>
      <c r="FR277" s="334"/>
      <c r="FS277" s="334"/>
      <c r="FT277" s="334"/>
      <c r="FU277" s="334"/>
      <c r="FV277" s="334"/>
      <c r="FW277" s="334"/>
      <c r="FX277" s="334"/>
      <c r="FY277" s="334"/>
      <c r="FZ277" s="334"/>
      <c r="GA277" s="334"/>
      <c r="GB277" s="334"/>
      <c r="GC277" s="334"/>
      <c r="GD277" s="334"/>
      <c r="GE277" s="334"/>
      <c r="GF277" s="334"/>
      <c r="GG277" s="334"/>
      <c r="GH277" s="334"/>
      <c r="GI277" s="334"/>
      <c r="GJ277" s="334"/>
      <c r="GK277" s="334"/>
      <c r="GL277" s="334"/>
      <c r="GM277" s="334"/>
      <c r="GN277" s="334"/>
      <c r="GO277" s="334"/>
      <c r="GP277" s="334"/>
      <c r="GQ277" s="334"/>
      <c r="GR277" s="334"/>
      <c r="GS277" s="334"/>
      <c r="GT277" s="334"/>
      <c r="GU277" s="334"/>
      <c r="GV277" s="334"/>
      <c r="GW277" s="334"/>
      <c r="GX277" s="334"/>
      <c r="GY277" s="334"/>
      <c r="GZ277" s="334"/>
      <c r="HA277" s="334"/>
      <c r="HB277" s="334"/>
      <c r="HC277" s="334"/>
      <c r="HD277" s="334"/>
      <c r="HE277" s="334"/>
      <c r="HF277" s="334"/>
      <c r="HG277" s="334"/>
      <c r="HH277" s="334"/>
      <c r="HI277" s="334"/>
      <c r="HJ277" s="334"/>
      <c r="HK277" s="334"/>
      <c r="HL277" s="334"/>
      <c r="HM277" s="334"/>
      <c r="HN277" s="334"/>
      <c r="HO277" s="334"/>
      <c r="HP277" s="334"/>
      <c r="HQ277" s="334"/>
      <c r="HR277" s="334"/>
      <c r="HS277" s="334"/>
      <c r="HT277" s="334"/>
      <c r="HU277" s="334"/>
      <c r="HV277" s="334"/>
      <c r="HW277" s="334"/>
      <c r="HX277" s="334"/>
      <c r="HY277" s="334"/>
      <c r="HZ277" s="334"/>
      <c r="IA277" s="334"/>
      <c r="IB277" s="334"/>
      <c r="IC277" s="334"/>
      <c r="ID277" s="334"/>
      <c r="IE277" s="334"/>
      <c r="IF277" s="334"/>
      <c r="IG277" s="334"/>
      <c r="IH277" s="334"/>
      <c r="II277" s="334"/>
      <c r="IJ277" s="334"/>
      <c r="IK277" s="334"/>
      <c r="IL277" s="334"/>
      <c r="IM277" s="334"/>
      <c r="IN277" s="334"/>
      <c r="IO277" s="334"/>
      <c r="IP277" s="334"/>
      <c r="IQ277" s="334"/>
      <c r="IR277" s="334"/>
      <c r="IS277" s="334"/>
      <c r="IT277" s="334"/>
      <c r="IU277" s="334"/>
      <c r="IV277" s="334"/>
      <c r="IW277" s="334"/>
      <c r="IX277" s="334"/>
      <c r="IY277" s="334"/>
      <c r="IZ277" s="334"/>
      <c r="JA277" s="334"/>
      <c r="JB277" s="334"/>
      <c r="JC277" s="334"/>
      <c r="JD277" s="334"/>
    </row>
    <row r="278" spans="2:264" x14ac:dyDescent="0.2">
      <c r="B278" s="334"/>
      <c r="C278" s="334"/>
      <c r="D278" s="334"/>
      <c r="E278" s="334"/>
      <c r="F278" s="334"/>
      <c r="G278" s="334"/>
      <c r="H278" s="334"/>
      <c r="I278" s="334"/>
      <c r="J278" s="334"/>
      <c r="K278" s="334"/>
      <c r="L278" s="334"/>
      <c r="M278" s="334"/>
      <c r="N278" s="334"/>
      <c r="O278" s="334"/>
      <c r="P278" s="334"/>
      <c r="Q278" s="334"/>
      <c r="R278" s="334"/>
      <c r="S278" s="334"/>
      <c r="T278" s="334"/>
      <c r="U278" s="334"/>
      <c r="V278" s="334"/>
      <c r="W278" s="334"/>
      <c r="X278" s="334"/>
      <c r="Y278" s="334"/>
      <c r="Z278" s="334"/>
      <c r="AA278" s="334"/>
      <c r="AB278" s="334"/>
      <c r="AC278" s="334"/>
      <c r="AD278" s="334"/>
      <c r="AE278" s="334"/>
      <c r="AF278" s="334"/>
      <c r="AG278" s="334"/>
      <c r="AH278" s="334"/>
      <c r="AI278" s="334"/>
      <c r="AJ278" s="334"/>
      <c r="AK278" s="334"/>
      <c r="AL278" s="334"/>
      <c r="AM278" s="334"/>
      <c r="AN278" s="334"/>
      <c r="AO278" s="334"/>
      <c r="AP278" s="334"/>
      <c r="AQ278" s="334"/>
      <c r="AR278" s="334"/>
      <c r="AS278" s="334"/>
      <c r="AT278" s="334"/>
      <c r="AU278" s="334"/>
      <c r="AV278" s="334"/>
      <c r="AW278" s="334"/>
      <c r="AX278" s="334"/>
      <c r="AY278" s="334"/>
      <c r="AZ278" s="334"/>
      <c r="BA278" s="334"/>
      <c r="BB278" s="334"/>
      <c r="BC278" s="334"/>
      <c r="BD278" s="334"/>
      <c r="BE278" s="334"/>
      <c r="BF278" s="334"/>
      <c r="BG278" s="334"/>
      <c r="BH278" s="334"/>
      <c r="BI278" s="334"/>
      <c r="BJ278" s="334"/>
      <c r="BK278" s="334"/>
      <c r="BL278" s="334"/>
      <c r="BM278" s="334"/>
      <c r="BN278" s="334"/>
      <c r="BO278" s="334"/>
      <c r="BP278" s="334"/>
      <c r="BQ278" s="334"/>
      <c r="BR278" s="334"/>
      <c r="BS278" s="334"/>
      <c r="BT278" s="334"/>
      <c r="BU278" s="334"/>
      <c r="BV278" s="334"/>
      <c r="BW278" s="334"/>
      <c r="BX278" s="334"/>
      <c r="BY278" s="334"/>
      <c r="BZ278" s="334"/>
      <c r="CA278" s="334"/>
      <c r="CB278" s="334"/>
      <c r="CC278" s="334"/>
      <c r="CD278" s="334"/>
      <c r="CE278" s="334"/>
      <c r="CF278" s="334"/>
      <c r="CG278" s="334"/>
      <c r="CH278" s="334"/>
      <c r="CI278" s="334"/>
      <c r="CJ278" s="334"/>
      <c r="CK278" s="334"/>
      <c r="CL278" s="334"/>
      <c r="CM278" s="334"/>
      <c r="CN278" s="334"/>
      <c r="CO278" s="334"/>
      <c r="CP278" s="334"/>
      <c r="CQ278" s="334"/>
      <c r="CR278" s="334"/>
      <c r="CS278" s="334"/>
      <c r="CT278" s="334"/>
      <c r="CU278" s="334"/>
      <c r="CV278" s="334"/>
      <c r="CW278" s="334"/>
      <c r="CX278" s="334"/>
      <c r="CY278" s="334"/>
      <c r="CZ278" s="334"/>
      <c r="DA278" s="334"/>
      <c r="DB278" s="334"/>
      <c r="DC278" s="334"/>
      <c r="DD278" s="334"/>
      <c r="DE278" s="334"/>
      <c r="DF278" s="334"/>
      <c r="DG278" s="334"/>
      <c r="DH278" s="334"/>
      <c r="DI278" s="334"/>
      <c r="DJ278" s="334"/>
      <c r="DK278" s="334"/>
      <c r="DL278" s="334"/>
      <c r="DM278" s="334"/>
      <c r="DN278" s="334"/>
      <c r="DO278" s="334"/>
      <c r="DP278" s="334"/>
      <c r="DQ278" s="334"/>
      <c r="DR278" s="334"/>
      <c r="DS278" s="334"/>
      <c r="DT278" s="334"/>
      <c r="DU278" s="334"/>
      <c r="DV278" s="334"/>
      <c r="DW278" s="334"/>
      <c r="DX278" s="334"/>
      <c r="DY278" s="334"/>
      <c r="DZ278" s="334"/>
      <c r="EA278" s="334"/>
      <c r="EB278" s="334"/>
      <c r="EC278" s="334"/>
      <c r="ED278" s="334"/>
      <c r="EE278" s="334"/>
      <c r="EF278" s="334"/>
      <c r="EG278" s="334"/>
      <c r="EH278" s="334"/>
      <c r="EI278" s="334"/>
      <c r="EJ278" s="334"/>
      <c r="EK278" s="334"/>
      <c r="EL278" s="334"/>
      <c r="EM278" s="334"/>
      <c r="EN278" s="334"/>
      <c r="EO278" s="334"/>
      <c r="EP278" s="334"/>
      <c r="EQ278" s="334"/>
      <c r="ER278" s="334"/>
      <c r="ES278" s="334"/>
      <c r="ET278" s="334"/>
      <c r="EU278" s="334"/>
      <c r="EV278" s="334"/>
      <c r="EW278" s="334"/>
      <c r="EX278" s="334"/>
      <c r="EY278" s="334"/>
      <c r="EZ278" s="334"/>
      <c r="FA278" s="334"/>
      <c r="FB278" s="334"/>
      <c r="FC278" s="334"/>
      <c r="FD278" s="334"/>
      <c r="FE278" s="334"/>
      <c r="FF278" s="334"/>
      <c r="FG278" s="334"/>
      <c r="FH278" s="334"/>
      <c r="FI278" s="334"/>
      <c r="FJ278" s="334"/>
      <c r="FK278" s="334"/>
      <c r="FL278" s="334"/>
      <c r="FM278" s="334"/>
      <c r="FN278" s="334"/>
      <c r="FO278" s="334"/>
      <c r="FP278" s="334"/>
      <c r="FQ278" s="334"/>
      <c r="FR278" s="334"/>
      <c r="FS278" s="334"/>
      <c r="FT278" s="334"/>
      <c r="FU278" s="334"/>
      <c r="FV278" s="334"/>
      <c r="FW278" s="334"/>
      <c r="FX278" s="334"/>
      <c r="FY278" s="334"/>
      <c r="FZ278" s="334"/>
      <c r="GA278" s="334"/>
      <c r="GB278" s="334"/>
      <c r="GC278" s="334"/>
      <c r="GD278" s="334"/>
      <c r="GE278" s="334"/>
      <c r="GF278" s="334"/>
      <c r="GG278" s="334"/>
      <c r="GH278" s="334"/>
      <c r="GI278" s="334"/>
      <c r="GJ278" s="334"/>
      <c r="GK278" s="334"/>
      <c r="GL278" s="334"/>
      <c r="GM278" s="334"/>
      <c r="GN278" s="334"/>
      <c r="GO278" s="334"/>
      <c r="GP278" s="334"/>
      <c r="GQ278" s="334"/>
      <c r="GR278" s="334"/>
      <c r="GS278" s="334"/>
      <c r="GT278" s="334"/>
      <c r="GU278" s="334"/>
      <c r="GV278" s="334"/>
      <c r="GW278" s="334"/>
      <c r="GX278" s="334"/>
      <c r="GY278" s="334"/>
      <c r="GZ278" s="334"/>
      <c r="HA278" s="334"/>
      <c r="HB278" s="334"/>
      <c r="HC278" s="334"/>
      <c r="HD278" s="334"/>
      <c r="HE278" s="334"/>
      <c r="HF278" s="334"/>
      <c r="HG278" s="334"/>
      <c r="HH278" s="334"/>
      <c r="HI278" s="334"/>
      <c r="HJ278" s="334"/>
      <c r="HK278" s="334"/>
      <c r="HL278" s="334"/>
      <c r="HM278" s="334"/>
      <c r="HN278" s="334"/>
      <c r="HO278" s="334"/>
      <c r="HP278" s="334"/>
      <c r="HQ278" s="334"/>
      <c r="HR278" s="334"/>
      <c r="HS278" s="334"/>
      <c r="HT278" s="334"/>
      <c r="HU278" s="334"/>
      <c r="HV278" s="334"/>
      <c r="HW278" s="334"/>
      <c r="HX278" s="334"/>
      <c r="HY278" s="334"/>
      <c r="HZ278" s="334"/>
      <c r="IA278" s="334"/>
      <c r="IB278" s="334"/>
      <c r="IC278" s="334"/>
      <c r="ID278" s="334"/>
      <c r="IE278" s="334"/>
      <c r="IF278" s="334"/>
      <c r="IG278" s="334"/>
      <c r="IH278" s="334"/>
      <c r="II278" s="334"/>
      <c r="IJ278" s="334"/>
      <c r="IK278" s="334"/>
      <c r="IL278" s="334"/>
      <c r="IM278" s="334"/>
      <c r="IN278" s="334"/>
      <c r="IO278" s="334"/>
      <c r="IP278" s="334"/>
      <c r="IQ278" s="334"/>
      <c r="IR278" s="334"/>
      <c r="IS278" s="334"/>
      <c r="IT278" s="334"/>
      <c r="IU278" s="334"/>
      <c r="IV278" s="334"/>
      <c r="IW278" s="334"/>
      <c r="IX278" s="334"/>
      <c r="IY278" s="334"/>
      <c r="IZ278" s="334"/>
      <c r="JA278" s="334"/>
      <c r="JB278" s="334"/>
      <c r="JC278" s="334"/>
      <c r="JD278" s="334"/>
    </row>
    <row r="279" spans="2:264" x14ac:dyDescent="0.2">
      <c r="B279" s="334"/>
      <c r="C279" s="334"/>
      <c r="D279" s="334"/>
      <c r="E279" s="334"/>
      <c r="F279" s="334"/>
      <c r="G279" s="334"/>
      <c r="H279" s="334"/>
      <c r="I279" s="334"/>
      <c r="J279" s="334"/>
      <c r="K279" s="334"/>
      <c r="L279" s="334"/>
      <c r="M279" s="334"/>
      <c r="N279" s="334"/>
      <c r="O279" s="334"/>
      <c r="P279" s="334"/>
      <c r="Q279" s="334"/>
      <c r="R279" s="334"/>
      <c r="S279" s="334"/>
      <c r="T279" s="334"/>
      <c r="U279" s="334"/>
      <c r="V279" s="334"/>
      <c r="W279" s="334"/>
      <c r="X279" s="334"/>
      <c r="Y279" s="334"/>
      <c r="Z279" s="334"/>
      <c r="AA279" s="334"/>
      <c r="AB279" s="334"/>
      <c r="AC279" s="334"/>
      <c r="AD279" s="334"/>
      <c r="AE279" s="334"/>
      <c r="AF279" s="334"/>
      <c r="AG279" s="334"/>
      <c r="AH279" s="334"/>
      <c r="AI279" s="334"/>
      <c r="AJ279" s="334"/>
      <c r="AK279" s="334"/>
      <c r="AL279" s="334"/>
      <c r="AM279" s="334"/>
      <c r="AN279" s="334"/>
      <c r="AO279" s="334"/>
      <c r="AP279" s="334"/>
      <c r="AQ279" s="334"/>
      <c r="AR279" s="334"/>
      <c r="AS279" s="334"/>
      <c r="AT279" s="334"/>
      <c r="AU279" s="334"/>
      <c r="AV279" s="334"/>
      <c r="AW279" s="334"/>
      <c r="AX279" s="334"/>
      <c r="AY279" s="334"/>
      <c r="AZ279" s="334"/>
      <c r="BA279" s="334"/>
      <c r="BB279" s="334"/>
      <c r="BC279" s="334"/>
      <c r="BD279" s="334"/>
      <c r="BE279" s="334"/>
      <c r="BF279" s="334"/>
      <c r="BG279" s="334"/>
      <c r="BH279" s="334"/>
      <c r="BI279" s="334"/>
      <c r="BJ279" s="334"/>
      <c r="BK279" s="334"/>
      <c r="BL279" s="334"/>
      <c r="BM279" s="334"/>
      <c r="BN279" s="334"/>
      <c r="BO279" s="334"/>
      <c r="BP279" s="334"/>
      <c r="BQ279" s="334"/>
      <c r="BR279" s="334"/>
      <c r="BS279" s="334"/>
      <c r="BT279" s="334"/>
      <c r="BU279" s="334"/>
      <c r="BV279" s="334"/>
      <c r="BW279" s="334"/>
      <c r="BX279" s="334"/>
      <c r="BY279" s="334"/>
      <c r="BZ279" s="334"/>
      <c r="CA279" s="334"/>
      <c r="CB279" s="334"/>
      <c r="CC279" s="334"/>
      <c r="CD279" s="334"/>
      <c r="CE279" s="334"/>
      <c r="CF279" s="334"/>
      <c r="CG279" s="334"/>
      <c r="CH279" s="334"/>
      <c r="CI279" s="334"/>
      <c r="CJ279" s="334"/>
      <c r="CK279" s="334"/>
      <c r="CL279" s="334"/>
      <c r="CM279" s="334"/>
      <c r="CN279" s="334"/>
      <c r="CO279" s="334"/>
      <c r="CP279" s="334"/>
      <c r="CQ279" s="334"/>
      <c r="CR279" s="334"/>
      <c r="CS279" s="334"/>
      <c r="CT279" s="334"/>
      <c r="CU279" s="334"/>
      <c r="CV279" s="334"/>
      <c r="CW279" s="334"/>
      <c r="CX279" s="334"/>
      <c r="CY279" s="334"/>
      <c r="CZ279" s="334"/>
      <c r="DA279" s="334"/>
      <c r="DB279" s="334"/>
      <c r="DC279" s="334"/>
      <c r="DD279" s="334"/>
      <c r="DE279" s="334"/>
      <c r="DF279" s="334"/>
      <c r="DG279" s="334"/>
      <c r="DH279" s="334"/>
      <c r="DI279" s="334"/>
      <c r="DJ279" s="334"/>
      <c r="DK279" s="334"/>
      <c r="DL279" s="334"/>
      <c r="DM279" s="334"/>
      <c r="DN279" s="334"/>
      <c r="DO279" s="334"/>
      <c r="DP279" s="334"/>
      <c r="DQ279" s="334"/>
      <c r="DR279" s="334"/>
      <c r="DS279" s="334"/>
      <c r="DT279" s="334"/>
      <c r="DU279" s="334"/>
      <c r="DV279" s="334"/>
      <c r="DW279" s="334"/>
      <c r="DX279" s="334"/>
      <c r="DY279" s="334"/>
      <c r="DZ279" s="334"/>
      <c r="EA279" s="334"/>
      <c r="EB279" s="334"/>
      <c r="EC279" s="334"/>
      <c r="ED279" s="334"/>
      <c r="EE279" s="334"/>
      <c r="EF279" s="334"/>
      <c r="EG279" s="334"/>
      <c r="EH279" s="334"/>
      <c r="EI279" s="334"/>
      <c r="EJ279" s="334"/>
      <c r="EK279" s="334"/>
      <c r="EL279" s="334"/>
      <c r="EM279" s="334"/>
      <c r="EN279" s="334"/>
      <c r="EO279" s="334"/>
      <c r="EP279" s="334"/>
      <c r="EQ279" s="334"/>
      <c r="ER279" s="334"/>
      <c r="ES279" s="334"/>
      <c r="ET279" s="334"/>
      <c r="EU279" s="334"/>
      <c r="EV279" s="334"/>
      <c r="EW279" s="334"/>
      <c r="EX279" s="334"/>
      <c r="EY279" s="334"/>
      <c r="EZ279" s="334"/>
      <c r="FA279" s="334"/>
      <c r="FB279" s="334"/>
      <c r="FC279" s="334"/>
      <c r="FD279" s="334"/>
      <c r="FE279" s="334"/>
      <c r="FF279" s="334"/>
      <c r="FG279" s="334"/>
      <c r="FH279" s="334"/>
      <c r="FI279" s="334"/>
      <c r="FJ279" s="334"/>
      <c r="FK279" s="334"/>
      <c r="FL279" s="334"/>
      <c r="FM279" s="334"/>
      <c r="FN279" s="334"/>
      <c r="FO279" s="334"/>
      <c r="FP279" s="334"/>
      <c r="FQ279" s="334"/>
      <c r="FR279" s="334"/>
      <c r="FS279" s="334"/>
      <c r="FT279" s="334"/>
      <c r="FU279" s="334"/>
      <c r="FV279" s="334"/>
      <c r="FW279" s="334"/>
      <c r="FX279" s="334"/>
      <c r="FY279" s="334"/>
      <c r="FZ279" s="334"/>
      <c r="GA279" s="334"/>
      <c r="GB279" s="334"/>
      <c r="GC279" s="334"/>
      <c r="GD279" s="334"/>
      <c r="GE279" s="334"/>
      <c r="GF279" s="334"/>
      <c r="GG279" s="334"/>
      <c r="GH279" s="334"/>
      <c r="GI279" s="334"/>
      <c r="GJ279" s="334"/>
      <c r="GK279" s="334"/>
      <c r="GL279" s="334"/>
      <c r="GM279" s="334"/>
      <c r="GN279" s="334"/>
      <c r="GO279" s="334"/>
      <c r="GP279" s="334"/>
      <c r="GQ279" s="334"/>
      <c r="GR279" s="334"/>
      <c r="GS279" s="334"/>
      <c r="GT279" s="334"/>
      <c r="GU279" s="334"/>
      <c r="GV279" s="334"/>
      <c r="GW279" s="334"/>
      <c r="GX279" s="334"/>
      <c r="GY279" s="334"/>
      <c r="GZ279" s="334"/>
      <c r="HA279" s="334"/>
      <c r="HB279" s="334"/>
      <c r="HC279" s="334"/>
      <c r="HD279" s="334"/>
      <c r="HE279" s="334"/>
      <c r="HF279" s="334"/>
      <c r="HG279" s="334"/>
      <c r="HH279" s="334"/>
      <c r="HI279" s="334"/>
      <c r="HJ279" s="334"/>
      <c r="HK279" s="334"/>
      <c r="HL279" s="334"/>
      <c r="HM279" s="334"/>
      <c r="HN279" s="334"/>
      <c r="HO279" s="334"/>
      <c r="HP279" s="334"/>
      <c r="HQ279" s="334"/>
      <c r="HR279" s="334"/>
      <c r="HS279" s="334"/>
      <c r="HT279" s="334"/>
      <c r="HU279" s="334"/>
      <c r="HV279" s="334"/>
      <c r="HW279" s="334"/>
      <c r="HX279" s="334"/>
      <c r="HY279" s="334"/>
      <c r="HZ279" s="334"/>
      <c r="IA279" s="334"/>
      <c r="IB279" s="334"/>
      <c r="IC279" s="334"/>
      <c r="ID279" s="334"/>
      <c r="IE279" s="334"/>
      <c r="IF279" s="334"/>
      <c r="IG279" s="334"/>
      <c r="IH279" s="334"/>
      <c r="II279" s="334"/>
      <c r="IJ279" s="334"/>
      <c r="IK279" s="334"/>
      <c r="IL279" s="334"/>
      <c r="IM279" s="334"/>
      <c r="IN279" s="334"/>
      <c r="IO279" s="334"/>
      <c r="IP279" s="334"/>
      <c r="IQ279" s="334"/>
      <c r="IR279" s="334"/>
      <c r="IS279" s="334"/>
      <c r="IT279" s="334"/>
      <c r="IU279" s="334"/>
      <c r="IV279" s="334"/>
      <c r="IW279" s="334"/>
      <c r="IX279" s="334"/>
      <c r="IY279" s="334"/>
      <c r="IZ279" s="334"/>
      <c r="JA279" s="334"/>
      <c r="JB279" s="334"/>
      <c r="JC279" s="334"/>
      <c r="JD279" s="334"/>
    </row>
    <row r="280" spans="2:264" x14ac:dyDescent="0.2">
      <c r="B280" s="334"/>
      <c r="C280" s="334"/>
      <c r="D280" s="334"/>
      <c r="E280" s="334"/>
      <c r="F280" s="334"/>
      <c r="G280" s="334"/>
      <c r="H280" s="334"/>
      <c r="I280" s="334"/>
      <c r="J280" s="334"/>
      <c r="K280" s="334"/>
      <c r="L280" s="334"/>
      <c r="M280" s="334"/>
      <c r="N280" s="334"/>
      <c r="O280" s="334"/>
      <c r="P280" s="334"/>
      <c r="Q280" s="334"/>
      <c r="R280" s="334"/>
      <c r="S280" s="334"/>
      <c r="T280" s="334"/>
      <c r="U280" s="334"/>
      <c r="V280" s="334"/>
      <c r="W280" s="334"/>
      <c r="X280" s="334"/>
      <c r="Y280" s="334"/>
      <c r="Z280" s="334"/>
      <c r="AA280" s="334"/>
      <c r="AB280" s="334"/>
      <c r="AC280" s="334"/>
      <c r="AD280" s="334"/>
      <c r="AE280" s="334"/>
      <c r="AF280" s="334"/>
      <c r="AG280" s="334"/>
      <c r="AH280" s="334"/>
      <c r="AI280" s="334"/>
      <c r="AJ280" s="334"/>
      <c r="AK280" s="334"/>
      <c r="AL280" s="334"/>
      <c r="AM280" s="334"/>
      <c r="AN280" s="334"/>
      <c r="AO280" s="334"/>
      <c r="AP280" s="334"/>
      <c r="AQ280" s="334"/>
      <c r="AR280" s="334"/>
      <c r="AS280" s="334"/>
      <c r="AT280" s="334"/>
      <c r="AU280" s="334"/>
      <c r="AV280" s="334"/>
      <c r="AW280" s="334"/>
      <c r="AX280" s="334"/>
      <c r="AY280" s="334"/>
      <c r="AZ280" s="334"/>
      <c r="BA280" s="334"/>
      <c r="BB280" s="334"/>
      <c r="BC280" s="334"/>
      <c r="BD280" s="334"/>
      <c r="BE280" s="334"/>
      <c r="BF280" s="334"/>
      <c r="BG280" s="334"/>
      <c r="BH280" s="334"/>
      <c r="BI280" s="334"/>
      <c r="BJ280" s="334"/>
      <c r="BK280" s="334"/>
      <c r="BL280" s="334"/>
      <c r="BM280" s="334"/>
      <c r="BN280" s="334"/>
      <c r="BO280" s="334"/>
      <c r="BP280" s="334"/>
      <c r="BQ280" s="334"/>
      <c r="BR280" s="334"/>
      <c r="BS280" s="334"/>
      <c r="BT280" s="334"/>
      <c r="BU280" s="334"/>
      <c r="BV280" s="334"/>
      <c r="BW280" s="334"/>
      <c r="BX280" s="334"/>
      <c r="BY280" s="334"/>
      <c r="BZ280" s="334"/>
      <c r="CA280" s="334"/>
      <c r="CB280" s="334"/>
      <c r="CC280" s="334"/>
      <c r="CD280" s="334"/>
      <c r="CE280" s="334"/>
      <c r="CF280" s="334"/>
      <c r="CG280" s="334"/>
      <c r="CH280" s="334"/>
      <c r="CI280" s="334"/>
      <c r="CJ280" s="334"/>
      <c r="CK280" s="334"/>
      <c r="CL280" s="334"/>
      <c r="CM280" s="334"/>
      <c r="CN280" s="334"/>
      <c r="CO280" s="334"/>
      <c r="CP280" s="334"/>
      <c r="CQ280" s="334"/>
      <c r="CR280" s="334"/>
      <c r="CS280" s="334"/>
      <c r="CT280" s="334"/>
      <c r="CU280" s="334"/>
      <c r="CV280" s="334"/>
      <c r="CW280" s="334"/>
      <c r="CX280" s="334"/>
      <c r="CY280" s="334"/>
      <c r="CZ280" s="334"/>
      <c r="DA280" s="334"/>
      <c r="DB280" s="334"/>
      <c r="DC280" s="334"/>
      <c r="DD280" s="334"/>
      <c r="DE280" s="334"/>
      <c r="DF280" s="334"/>
      <c r="DG280" s="334"/>
      <c r="DH280" s="334"/>
      <c r="DI280" s="334"/>
      <c r="DJ280" s="334"/>
      <c r="DK280" s="334"/>
      <c r="DL280" s="334"/>
      <c r="DM280" s="334"/>
      <c r="DN280" s="334"/>
      <c r="DO280" s="334"/>
      <c r="DP280" s="334"/>
      <c r="DQ280" s="334"/>
      <c r="DR280" s="334"/>
      <c r="DS280" s="334"/>
      <c r="DT280" s="334"/>
      <c r="DU280" s="334"/>
      <c r="DV280" s="334"/>
      <c r="DW280" s="334"/>
      <c r="DX280" s="334"/>
      <c r="DY280" s="334"/>
      <c r="DZ280" s="334"/>
      <c r="EA280" s="334"/>
      <c r="EB280" s="334"/>
      <c r="EC280" s="334"/>
      <c r="ED280" s="334"/>
      <c r="EE280" s="334"/>
      <c r="EF280" s="334"/>
      <c r="EG280" s="334"/>
      <c r="EH280" s="334"/>
      <c r="EI280" s="334"/>
      <c r="EJ280" s="334"/>
      <c r="EK280" s="334"/>
      <c r="EL280" s="334"/>
      <c r="EM280" s="334"/>
      <c r="EN280" s="334"/>
      <c r="EO280" s="334"/>
      <c r="EP280" s="334"/>
      <c r="EQ280" s="334"/>
      <c r="ER280" s="334"/>
      <c r="ES280" s="334"/>
      <c r="ET280" s="334"/>
      <c r="EU280" s="334"/>
      <c r="EV280" s="334"/>
      <c r="EW280" s="334"/>
      <c r="EX280" s="334"/>
      <c r="EY280" s="334"/>
      <c r="EZ280" s="334"/>
      <c r="FA280" s="334"/>
      <c r="FB280" s="334"/>
      <c r="FC280" s="334"/>
      <c r="FD280" s="334"/>
      <c r="FE280" s="334"/>
      <c r="FF280" s="334"/>
      <c r="FG280" s="334"/>
      <c r="FH280" s="334"/>
      <c r="FI280" s="334"/>
      <c r="FJ280" s="334"/>
      <c r="FK280" s="334"/>
      <c r="FL280" s="334"/>
      <c r="FM280" s="334"/>
      <c r="FN280" s="334"/>
      <c r="FO280" s="334"/>
      <c r="FP280" s="334"/>
      <c r="FQ280" s="334"/>
      <c r="FR280" s="334"/>
      <c r="FS280" s="334"/>
      <c r="FT280" s="334"/>
      <c r="FU280" s="334"/>
      <c r="FV280" s="334"/>
      <c r="FW280" s="334"/>
      <c r="FX280" s="334"/>
      <c r="FY280" s="334"/>
      <c r="FZ280" s="334"/>
      <c r="GA280" s="334"/>
      <c r="GB280" s="334"/>
      <c r="GC280" s="334"/>
      <c r="GD280" s="334"/>
      <c r="GE280" s="334"/>
      <c r="GF280" s="334"/>
      <c r="GG280" s="334"/>
      <c r="GH280" s="334"/>
      <c r="GI280" s="334"/>
      <c r="GJ280" s="334"/>
      <c r="GK280" s="334"/>
      <c r="GL280" s="334"/>
      <c r="GM280" s="334"/>
      <c r="GN280" s="334"/>
      <c r="GO280" s="334"/>
      <c r="GP280" s="334"/>
      <c r="GQ280" s="334"/>
      <c r="GR280" s="334"/>
      <c r="GS280" s="334"/>
      <c r="GT280" s="334"/>
      <c r="GU280" s="334"/>
      <c r="GV280" s="334"/>
      <c r="GW280" s="334"/>
      <c r="GX280" s="334"/>
      <c r="GY280" s="334"/>
      <c r="GZ280" s="334"/>
      <c r="HA280" s="334"/>
      <c r="HB280" s="334"/>
      <c r="HC280" s="334"/>
      <c r="HD280" s="334"/>
      <c r="HE280" s="334"/>
      <c r="HF280" s="334"/>
      <c r="HG280" s="334"/>
      <c r="HH280" s="334"/>
      <c r="HI280" s="334"/>
      <c r="HJ280" s="334"/>
      <c r="HK280" s="334"/>
      <c r="HL280" s="334"/>
      <c r="HM280" s="334"/>
      <c r="HN280" s="334"/>
      <c r="HO280" s="334"/>
      <c r="HP280" s="334"/>
      <c r="HQ280" s="334"/>
      <c r="HR280" s="334"/>
      <c r="HS280" s="334"/>
      <c r="HT280" s="334"/>
      <c r="HU280" s="334"/>
      <c r="HV280" s="334"/>
      <c r="HW280" s="334"/>
      <c r="HX280" s="334"/>
      <c r="HY280" s="334"/>
      <c r="HZ280" s="334"/>
      <c r="IA280" s="334"/>
      <c r="IB280" s="334"/>
      <c r="IC280" s="334"/>
      <c r="ID280" s="334"/>
      <c r="IE280" s="334"/>
      <c r="IF280" s="334"/>
      <c r="IG280" s="334"/>
      <c r="IH280" s="334"/>
      <c r="II280" s="334"/>
      <c r="IJ280" s="334"/>
      <c r="IK280" s="334"/>
      <c r="IL280" s="334"/>
      <c r="IM280" s="334"/>
      <c r="IN280" s="334"/>
      <c r="IO280" s="334"/>
      <c r="IP280" s="334"/>
      <c r="IQ280" s="334"/>
      <c r="IR280" s="334"/>
      <c r="IS280" s="334"/>
      <c r="IT280" s="334"/>
      <c r="IU280" s="334"/>
      <c r="IV280" s="334"/>
      <c r="IW280" s="334"/>
      <c r="IX280" s="334"/>
      <c r="IY280" s="334"/>
      <c r="IZ280" s="334"/>
      <c r="JA280" s="334"/>
      <c r="JB280" s="334"/>
      <c r="JC280" s="334"/>
      <c r="JD280" s="334"/>
    </row>
    <row r="281" spans="2:264" x14ac:dyDescent="0.2">
      <c r="B281" s="334"/>
      <c r="C281" s="334"/>
      <c r="D281" s="334"/>
      <c r="E281" s="334"/>
      <c r="F281" s="334"/>
      <c r="G281" s="334"/>
      <c r="H281" s="334"/>
      <c r="I281" s="334"/>
      <c r="J281" s="334"/>
      <c r="K281" s="334"/>
      <c r="L281" s="334"/>
      <c r="M281" s="334"/>
      <c r="N281" s="334"/>
      <c r="O281" s="334"/>
      <c r="P281" s="334"/>
      <c r="Q281" s="334"/>
      <c r="R281" s="334"/>
      <c r="S281" s="334"/>
      <c r="T281" s="334"/>
      <c r="U281" s="334"/>
      <c r="V281" s="334"/>
      <c r="W281" s="334"/>
      <c r="X281" s="334"/>
      <c r="Y281" s="334"/>
      <c r="Z281" s="334"/>
      <c r="AA281" s="334"/>
      <c r="AB281" s="334"/>
      <c r="AC281" s="334"/>
      <c r="AD281" s="334"/>
      <c r="AE281" s="334"/>
      <c r="AF281" s="334"/>
      <c r="AG281" s="334"/>
      <c r="AH281" s="334"/>
      <c r="AI281" s="334"/>
      <c r="AJ281" s="334"/>
      <c r="AK281" s="334"/>
      <c r="AL281" s="334"/>
      <c r="AM281" s="334"/>
      <c r="AN281" s="334"/>
      <c r="AO281" s="334"/>
      <c r="AP281" s="334"/>
      <c r="AQ281" s="334"/>
      <c r="AR281" s="334"/>
      <c r="AS281" s="334"/>
      <c r="AT281" s="334"/>
      <c r="AU281" s="334"/>
      <c r="AV281" s="334"/>
      <c r="AW281" s="334"/>
      <c r="AX281" s="334"/>
      <c r="AY281" s="334"/>
      <c r="AZ281" s="334"/>
      <c r="BA281" s="334"/>
      <c r="BB281" s="334"/>
      <c r="BC281" s="334"/>
      <c r="BD281" s="334"/>
      <c r="BE281" s="334"/>
      <c r="BF281" s="334"/>
      <c r="BG281" s="334"/>
      <c r="BH281" s="334"/>
      <c r="BI281" s="334"/>
      <c r="BJ281" s="334"/>
      <c r="BK281" s="334"/>
      <c r="BL281" s="334"/>
      <c r="BM281" s="334"/>
      <c r="BN281" s="334"/>
      <c r="BO281" s="334"/>
      <c r="BP281" s="334"/>
      <c r="BQ281" s="334"/>
      <c r="BR281" s="334"/>
      <c r="BS281" s="334"/>
      <c r="BT281" s="334"/>
      <c r="BU281" s="334"/>
      <c r="BV281" s="334"/>
      <c r="BW281" s="334"/>
      <c r="BX281" s="334"/>
      <c r="BY281" s="334"/>
      <c r="BZ281" s="334"/>
      <c r="CA281" s="334"/>
      <c r="CB281" s="334"/>
      <c r="CC281" s="334"/>
      <c r="CD281" s="334"/>
      <c r="CE281" s="334"/>
      <c r="CF281" s="334"/>
      <c r="CG281" s="334"/>
      <c r="CH281" s="334"/>
      <c r="CI281" s="334"/>
      <c r="CJ281" s="334"/>
      <c r="CK281" s="334"/>
      <c r="CL281" s="334"/>
      <c r="CM281" s="334"/>
      <c r="CN281" s="334"/>
      <c r="CO281" s="334"/>
      <c r="CP281" s="334"/>
      <c r="CQ281" s="334"/>
      <c r="CR281" s="334"/>
      <c r="CS281" s="334"/>
      <c r="CT281" s="334"/>
      <c r="CU281" s="334"/>
      <c r="CV281" s="334"/>
      <c r="CW281" s="334"/>
      <c r="CX281" s="334"/>
      <c r="CY281" s="334"/>
      <c r="CZ281" s="334"/>
      <c r="DA281" s="334"/>
      <c r="DB281" s="334"/>
      <c r="DC281" s="334"/>
      <c r="DD281" s="334"/>
      <c r="DE281" s="334"/>
      <c r="DF281" s="334"/>
      <c r="DG281" s="334"/>
      <c r="DH281" s="334"/>
      <c r="DI281" s="334"/>
      <c r="DJ281" s="334"/>
      <c r="DK281" s="334"/>
      <c r="DL281" s="334"/>
      <c r="DM281" s="334"/>
      <c r="DN281" s="334"/>
      <c r="DO281" s="334"/>
      <c r="DP281" s="334"/>
      <c r="DQ281" s="334"/>
      <c r="DR281" s="334"/>
      <c r="DS281" s="334"/>
      <c r="DT281" s="334"/>
      <c r="DU281" s="334"/>
      <c r="DV281" s="334"/>
      <c r="DW281" s="334"/>
      <c r="DX281" s="334"/>
      <c r="DY281" s="334"/>
      <c r="DZ281" s="334"/>
      <c r="EA281" s="334"/>
      <c r="EB281" s="334"/>
      <c r="EC281" s="334"/>
      <c r="ED281" s="334"/>
      <c r="EE281" s="334"/>
      <c r="EF281" s="334"/>
      <c r="EG281" s="334"/>
      <c r="EH281" s="334"/>
      <c r="EI281" s="334"/>
      <c r="EJ281" s="334"/>
      <c r="EK281" s="334"/>
      <c r="EL281" s="334"/>
      <c r="EM281" s="334"/>
      <c r="EN281" s="334"/>
      <c r="EO281" s="334"/>
      <c r="EP281" s="334"/>
      <c r="EQ281" s="334"/>
      <c r="ER281" s="334"/>
      <c r="ES281" s="334"/>
      <c r="ET281" s="334"/>
      <c r="EU281" s="334"/>
      <c r="EV281" s="334"/>
      <c r="EW281" s="334"/>
      <c r="EX281" s="334"/>
      <c r="EY281" s="334"/>
      <c r="EZ281" s="334"/>
      <c r="FA281" s="334"/>
      <c r="FB281" s="334"/>
      <c r="FC281" s="334"/>
      <c r="FD281" s="334"/>
      <c r="FE281" s="334"/>
      <c r="FF281" s="334"/>
      <c r="FG281" s="334"/>
      <c r="FH281" s="334"/>
      <c r="FI281" s="334"/>
      <c r="FJ281" s="334"/>
      <c r="FK281" s="334"/>
      <c r="FL281" s="334"/>
      <c r="FM281" s="334"/>
      <c r="FN281" s="334"/>
      <c r="FO281" s="334"/>
      <c r="FP281" s="334"/>
      <c r="FQ281" s="334"/>
      <c r="FR281" s="334"/>
      <c r="FS281" s="334"/>
      <c r="FT281" s="334"/>
      <c r="FU281" s="334"/>
      <c r="FV281" s="334"/>
      <c r="FW281" s="334"/>
      <c r="FX281" s="334"/>
      <c r="FY281" s="334"/>
      <c r="FZ281" s="334"/>
      <c r="GA281" s="334"/>
      <c r="GB281" s="334"/>
      <c r="GC281" s="334"/>
      <c r="GD281" s="334"/>
      <c r="GE281" s="334"/>
      <c r="GF281" s="334"/>
      <c r="GG281" s="334"/>
      <c r="GH281" s="334"/>
      <c r="GI281" s="334"/>
      <c r="GJ281" s="334"/>
      <c r="GK281" s="334"/>
      <c r="GL281" s="334"/>
      <c r="GM281" s="334"/>
      <c r="GN281" s="334"/>
      <c r="GO281" s="334"/>
      <c r="GP281" s="334"/>
      <c r="GQ281" s="334"/>
      <c r="GR281" s="334"/>
      <c r="GS281" s="334"/>
      <c r="GT281" s="334"/>
      <c r="GU281" s="334"/>
      <c r="GV281" s="334"/>
      <c r="GW281" s="334"/>
      <c r="GX281" s="334"/>
      <c r="GY281" s="334"/>
      <c r="GZ281" s="334"/>
      <c r="HA281" s="334"/>
      <c r="HB281" s="334"/>
      <c r="HC281" s="334"/>
      <c r="HD281" s="334"/>
      <c r="HE281" s="334"/>
      <c r="HF281" s="334"/>
      <c r="HG281" s="334"/>
      <c r="HH281" s="334"/>
      <c r="HI281" s="334"/>
      <c r="HJ281" s="334"/>
      <c r="HK281" s="334"/>
      <c r="HL281" s="334"/>
      <c r="HM281" s="334"/>
      <c r="HN281" s="334"/>
      <c r="HO281" s="334"/>
      <c r="HP281" s="334"/>
      <c r="HQ281" s="334"/>
      <c r="HR281" s="334"/>
      <c r="HS281" s="334"/>
      <c r="HT281" s="334"/>
      <c r="HU281" s="334"/>
      <c r="HV281" s="334"/>
      <c r="HW281" s="334"/>
      <c r="HX281" s="334"/>
      <c r="HY281" s="334"/>
      <c r="HZ281" s="334"/>
      <c r="IA281" s="334"/>
      <c r="IB281" s="334"/>
      <c r="IC281" s="334"/>
      <c r="ID281" s="334"/>
      <c r="IE281" s="334"/>
      <c r="IF281" s="334"/>
      <c r="IG281" s="334"/>
      <c r="IH281" s="334"/>
      <c r="II281" s="334"/>
      <c r="IJ281" s="334"/>
      <c r="IK281" s="334"/>
      <c r="IL281" s="334"/>
      <c r="IM281" s="334"/>
      <c r="IN281" s="334"/>
      <c r="IO281" s="334"/>
      <c r="IP281" s="334"/>
      <c r="IQ281" s="334"/>
      <c r="IR281" s="334"/>
      <c r="IS281" s="334"/>
      <c r="IT281" s="334"/>
      <c r="IU281" s="334"/>
      <c r="IV281" s="334"/>
      <c r="IW281" s="334"/>
      <c r="IX281" s="334"/>
      <c r="IY281" s="334"/>
      <c r="IZ281" s="334"/>
      <c r="JA281" s="334"/>
      <c r="JB281" s="334"/>
      <c r="JC281" s="334"/>
      <c r="JD281" s="334"/>
    </row>
    <row r="282" spans="2:264" x14ac:dyDescent="0.2">
      <c r="B282" s="334"/>
      <c r="C282" s="334"/>
      <c r="D282" s="334"/>
      <c r="E282" s="334"/>
      <c r="F282" s="334"/>
      <c r="G282" s="334"/>
      <c r="H282" s="334"/>
      <c r="I282" s="334"/>
      <c r="J282" s="334"/>
      <c r="K282" s="334"/>
      <c r="L282" s="334"/>
      <c r="M282" s="334"/>
      <c r="N282" s="334"/>
      <c r="O282" s="334"/>
      <c r="P282" s="334"/>
      <c r="Q282" s="334"/>
      <c r="R282" s="334"/>
      <c r="S282" s="334"/>
      <c r="T282" s="334"/>
      <c r="U282" s="334"/>
      <c r="V282" s="334"/>
      <c r="W282" s="334"/>
      <c r="X282" s="334"/>
      <c r="Y282" s="334"/>
      <c r="Z282" s="334"/>
      <c r="AA282" s="334"/>
      <c r="AB282" s="334"/>
      <c r="AC282" s="334"/>
      <c r="AD282" s="334"/>
      <c r="AE282" s="334"/>
      <c r="AF282" s="334"/>
      <c r="AG282" s="334"/>
      <c r="AH282" s="334"/>
      <c r="AI282" s="334"/>
      <c r="AJ282" s="334"/>
      <c r="AK282" s="334"/>
      <c r="AL282" s="334"/>
      <c r="AM282" s="334"/>
      <c r="AN282" s="334"/>
      <c r="AO282" s="334"/>
      <c r="AP282" s="334"/>
      <c r="AQ282" s="334"/>
      <c r="AR282" s="334"/>
      <c r="AS282" s="334"/>
      <c r="AT282" s="334"/>
      <c r="AU282" s="334"/>
      <c r="AV282" s="334"/>
      <c r="AW282" s="334"/>
      <c r="AX282" s="334"/>
      <c r="AY282" s="334"/>
      <c r="AZ282" s="334"/>
      <c r="BA282" s="334"/>
      <c r="BB282" s="334"/>
      <c r="BC282" s="334"/>
      <c r="BD282" s="334"/>
      <c r="BE282" s="334"/>
      <c r="BF282" s="334"/>
      <c r="BG282" s="334"/>
      <c r="BH282" s="334"/>
      <c r="BI282" s="334"/>
      <c r="BJ282" s="334"/>
      <c r="BK282" s="334"/>
      <c r="BL282" s="334"/>
      <c r="BM282" s="334"/>
      <c r="BN282" s="334"/>
      <c r="BO282" s="334"/>
      <c r="BP282" s="334"/>
      <c r="BQ282" s="334"/>
      <c r="BR282" s="334"/>
      <c r="BS282" s="334"/>
      <c r="BT282" s="334"/>
      <c r="BU282" s="334"/>
      <c r="BV282" s="334"/>
      <c r="BW282" s="334"/>
      <c r="BX282" s="334"/>
      <c r="BY282" s="334"/>
      <c r="BZ282" s="334"/>
      <c r="CA282" s="334"/>
      <c r="CB282" s="334"/>
      <c r="CC282" s="334"/>
      <c r="CD282" s="334"/>
      <c r="CE282" s="334"/>
      <c r="CF282" s="334"/>
      <c r="CG282" s="334"/>
      <c r="CH282" s="334"/>
      <c r="CI282" s="334"/>
      <c r="CJ282" s="334"/>
      <c r="CK282" s="334"/>
      <c r="CL282" s="334"/>
      <c r="CM282" s="334"/>
      <c r="CN282" s="334"/>
      <c r="CO282" s="334"/>
      <c r="CP282" s="334"/>
      <c r="CQ282" s="334"/>
      <c r="CR282" s="334"/>
      <c r="CS282" s="334"/>
      <c r="CT282" s="334"/>
      <c r="CU282" s="334"/>
      <c r="CV282" s="334"/>
      <c r="CW282" s="334"/>
      <c r="CX282" s="334"/>
      <c r="CY282" s="334"/>
      <c r="CZ282" s="334"/>
      <c r="DA282" s="334"/>
      <c r="DB282" s="334"/>
      <c r="DC282" s="334"/>
      <c r="DD282" s="334"/>
      <c r="DE282" s="334"/>
      <c r="DF282" s="334"/>
      <c r="DG282" s="334"/>
      <c r="DH282" s="334"/>
      <c r="DI282" s="334"/>
      <c r="DJ282" s="334"/>
      <c r="DK282" s="334"/>
      <c r="DL282" s="334"/>
      <c r="DM282" s="334"/>
      <c r="DN282" s="334"/>
      <c r="DO282" s="334"/>
      <c r="DP282" s="334"/>
      <c r="DQ282" s="334"/>
      <c r="DR282" s="334"/>
      <c r="DS282" s="334"/>
      <c r="DT282" s="334"/>
      <c r="DU282" s="334"/>
      <c r="DV282" s="334"/>
      <c r="DW282" s="334"/>
      <c r="DX282" s="334"/>
      <c r="DY282" s="334"/>
      <c r="DZ282" s="334"/>
      <c r="EA282" s="334"/>
      <c r="EB282" s="334"/>
      <c r="EC282" s="334"/>
      <c r="ED282" s="334"/>
      <c r="EE282" s="334"/>
      <c r="EF282" s="334"/>
      <c r="EG282" s="334"/>
      <c r="EH282" s="334"/>
      <c r="EI282" s="334"/>
      <c r="EJ282" s="334"/>
      <c r="EK282" s="334"/>
      <c r="EL282" s="334"/>
      <c r="EM282" s="334"/>
      <c r="EN282" s="334"/>
      <c r="EO282" s="334"/>
      <c r="EP282" s="334"/>
      <c r="EQ282" s="334"/>
      <c r="ER282" s="334"/>
      <c r="ES282" s="334"/>
      <c r="ET282" s="334"/>
      <c r="EU282" s="334"/>
      <c r="EV282" s="334"/>
      <c r="EW282" s="334"/>
      <c r="EX282" s="334"/>
      <c r="EY282" s="334"/>
      <c r="EZ282" s="334"/>
      <c r="FA282" s="334"/>
      <c r="FB282" s="334"/>
      <c r="FC282" s="334"/>
      <c r="FD282" s="334"/>
      <c r="FE282" s="334"/>
      <c r="FF282" s="334"/>
      <c r="FG282" s="334"/>
      <c r="FH282" s="334"/>
      <c r="FI282" s="334"/>
      <c r="FJ282" s="334"/>
      <c r="FK282" s="334"/>
      <c r="FL282" s="334"/>
      <c r="FM282" s="334"/>
      <c r="FN282" s="334"/>
      <c r="FO282" s="334"/>
      <c r="FP282" s="334"/>
      <c r="FQ282" s="334"/>
      <c r="FR282" s="334"/>
      <c r="FS282" s="334"/>
      <c r="FT282" s="334"/>
      <c r="FU282" s="334"/>
      <c r="FV282" s="334"/>
      <c r="FW282" s="334"/>
      <c r="FX282" s="334"/>
      <c r="FY282" s="334"/>
      <c r="FZ282" s="334"/>
      <c r="GA282" s="334"/>
      <c r="GB282" s="334"/>
      <c r="GC282" s="334"/>
      <c r="GD282" s="334"/>
      <c r="GE282" s="334"/>
      <c r="GF282" s="334"/>
      <c r="GG282" s="334"/>
      <c r="GH282" s="334"/>
      <c r="GI282" s="334"/>
      <c r="GJ282" s="334"/>
      <c r="GK282" s="334"/>
      <c r="GL282" s="334"/>
      <c r="GM282" s="334"/>
      <c r="GN282" s="334"/>
      <c r="GO282" s="334"/>
      <c r="GP282" s="334"/>
      <c r="GQ282" s="334"/>
      <c r="GR282" s="334"/>
      <c r="GS282" s="334"/>
      <c r="GT282" s="334"/>
      <c r="GU282" s="334"/>
      <c r="GV282" s="334"/>
      <c r="GW282" s="334"/>
      <c r="GX282" s="334"/>
      <c r="GY282" s="334"/>
      <c r="GZ282" s="334"/>
      <c r="HA282" s="334"/>
      <c r="HB282" s="334"/>
      <c r="HC282" s="334"/>
      <c r="HD282" s="334"/>
      <c r="HE282" s="334"/>
      <c r="HF282" s="334"/>
      <c r="HG282" s="334"/>
      <c r="HH282" s="334"/>
      <c r="HI282" s="334"/>
      <c r="HJ282" s="334"/>
      <c r="HK282" s="334"/>
      <c r="HL282" s="334"/>
      <c r="HM282" s="334"/>
      <c r="HN282" s="334"/>
      <c r="HO282" s="334"/>
      <c r="HP282" s="334"/>
      <c r="HQ282" s="334"/>
      <c r="HR282" s="334"/>
      <c r="HS282" s="334"/>
      <c r="HT282" s="334"/>
      <c r="HU282" s="334"/>
      <c r="HV282" s="334"/>
      <c r="HW282" s="334"/>
      <c r="HX282" s="334"/>
      <c r="HY282" s="334"/>
      <c r="HZ282" s="334"/>
      <c r="IA282" s="334"/>
      <c r="IB282" s="334"/>
      <c r="IC282" s="334"/>
      <c r="ID282" s="334"/>
      <c r="IE282" s="334"/>
      <c r="IF282" s="334"/>
      <c r="IG282" s="334"/>
      <c r="IH282" s="334"/>
      <c r="II282" s="334"/>
      <c r="IJ282" s="334"/>
      <c r="IK282" s="334"/>
      <c r="IL282" s="334"/>
      <c r="IM282" s="334"/>
      <c r="IN282" s="334"/>
      <c r="IO282" s="334"/>
      <c r="IP282" s="334"/>
      <c r="IQ282" s="334"/>
      <c r="IR282" s="334"/>
      <c r="IS282" s="334"/>
      <c r="IT282" s="334"/>
      <c r="IU282" s="334"/>
      <c r="IV282" s="334"/>
      <c r="IW282" s="334"/>
      <c r="IX282" s="334"/>
      <c r="IY282" s="334"/>
      <c r="IZ282" s="334"/>
      <c r="JA282" s="334"/>
      <c r="JB282" s="334"/>
      <c r="JC282" s="334"/>
      <c r="JD282" s="334"/>
    </row>
    <row r="283" spans="2:264" x14ac:dyDescent="0.2">
      <c r="B283" s="334"/>
      <c r="C283" s="334"/>
      <c r="D283" s="334"/>
      <c r="E283" s="334"/>
      <c r="F283" s="334"/>
      <c r="G283" s="334"/>
      <c r="H283" s="334"/>
      <c r="I283" s="334"/>
      <c r="J283" s="334"/>
      <c r="K283" s="334"/>
      <c r="L283" s="334"/>
      <c r="M283" s="334"/>
      <c r="N283" s="334"/>
      <c r="O283" s="334"/>
      <c r="P283" s="334"/>
      <c r="Q283" s="334"/>
      <c r="R283" s="334"/>
      <c r="S283" s="334"/>
      <c r="T283" s="334"/>
      <c r="U283" s="334"/>
      <c r="V283" s="334"/>
      <c r="W283" s="334"/>
      <c r="X283" s="334"/>
      <c r="Y283" s="334"/>
      <c r="Z283" s="334"/>
      <c r="AA283" s="334"/>
      <c r="AB283" s="334"/>
      <c r="AC283" s="334"/>
      <c r="AD283" s="334"/>
      <c r="AE283" s="334"/>
      <c r="AF283" s="334"/>
      <c r="AG283" s="334"/>
      <c r="AH283" s="334"/>
      <c r="AI283" s="334"/>
      <c r="AJ283" s="334"/>
      <c r="AK283" s="334"/>
      <c r="AL283" s="334"/>
      <c r="AM283" s="334"/>
      <c r="AN283" s="334"/>
      <c r="AO283" s="334"/>
      <c r="AP283" s="334"/>
      <c r="AQ283" s="334"/>
      <c r="AR283" s="334"/>
      <c r="AS283" s="334"/>
      <c r="AT283" s="334"/>
      <c r="AU283" s="334"/>
      <c r="AV283" s="334"/>
      <c r="AW283" s="334"/>
      <c r="AX283" s="334"/>
      <c r="AY283" s="334"/>
      <c r="AZ283" s="334"/>
      <c r="BA283" s="334"/>
      <c r="BB283" s="334"/>
      <c r="BC283" s="334"/>
      <c r="BD283" s="334"/>
      <c r="BE283" s="334"/>
      <c r="BF283" s="334"/>
      <c r="BG283" s="334"/>
      <c r="BH283" s="334"/>
      <c r="BI283" s="334"/>
      <c r="BJ283" s="334"/>
      <c r="BK283" s="334"/>
      <c r="BL283" s="334"/>
      <c r="BM283" s="334"/>
      <c r="BN283" s="334"/>
      <c r="BO283" s="334"/>
      <c r="BP283" s="334"/>
      <c r="BQ283" s="334"/>
      <c r="BR283" s="334"/>
      <c r="BS283" s="334"/>
      <c r="BT283" s="334"/>
      <c r="BU283" s="334"/>
      <c r="BV283" s="334"/>
      <c r="BW283" s="334"/>
      <c r="BX283" s="334"/>
      <c r="BY283" s="334"/>
      <c r="BZ283" s="334"/>
      <c r="CA283" s="334"/>
      <c r="CB283" s="334"/>
      <c r="CC283" s="334"/>
      <c r="CD283" s="334"/>
      <c r="CE283" s="334"/>
      <c r="CF283" s="334"/>
      <c r="CG283" s="334"/>
      <c r="CH283" s="334"/>
      <c r="CI283" s="334"/>
      <c r="CJ283" s="334"/>
      <c r="CK283" s="334"/>
      <c r="CL283" s="334"/>
      <c r="CM283" s="334"/>
      <c r="CN283" s="334"/>
      <c r="CO283" s="334"/>
      <c r="CP283" s="334"/>
      <c r="CQ283" s="334"/>
      <c r="CR283" s="334"/>
      <c r="CS283" s="334"/>
      <c r="CT283" s="334"/>
      <c r="CU283" s="334"/>
      <c r="CV283" s="334"/>
      <c r="CW283" s="334"/>
      <c r="CX283" s="334"/>
      <c r="CY283" s="334"/>
      <c r="CZ283" s="334"/>
      <c r="DA283" s="334"/>
      <c r="DB283" s="334"/>
      <c r="DC283" s="334"/>
      <c r="DD283" s="334"/>
      <c r="DE283" s="334"/>
      <c r="DF283" s="334"/>
      <c r="DG283" s="334"/>
      <c r="DH283" s="334"/>
      <c r="DI283" s="334"/>
      <c r="DJ283" s="334"/>
      <c r="DK283" s="334"/>
      <c r="DL283" s="334"/>
      <c r="DM283" s="334"/>
      <c r="DN283" s="334"/>
      <c r="DO283" s="334"/>
      <c r="DP283" s="334"/>
      <c r="DQ283" s="334"/>
      <c r="DR283" s="334"/>
      <c r="DS283" s="334"/>
      <c r="DT283" s="334"/>
      <c r="DU283" s="334"/>
      <c r="DV283" s="334"/>
      <c r="DW283" s="334"/>
      <c r="DX283" s="334"/>
      <c r="DY283" s="334"/>
      <c r="DZ283" s="334"/>
      <c r="EA283" s="334"/>
      <c r="EB283" s="334"/>
      <c r="EC283" s="334"/>
      <c r="ED283" s="334"/>
      <c r="EE283" s="334"/>
      <c r="EF283" s="334"/>
      <c r="EG283" s="334"/>
      <c r="EH283" s="334"/>
      <c r="EI283" s="334"/>
      <c r="EJ283" s="334"/>
      <c r="EK283" s="334"/>
      <c r="EL283" s="334"/>
      <c r="EM283" s="334"/>
      <c r="EN283" s="334"/>
      <c r="EO283" s="334"/>
      <c r="EP283" s="334"/>
      <c r="EQ283" s="334"/>
      <c r="ER283" s="334"/>
      <c r="ES283" s="334"/>
      <c r="ET283" s="334"/>
      <c r="EU283" s="334"/>
      <c r="EV283" s="334"/>
      <c r="EW283" s="334"/>
      <c r="EX283" s="334"/>
      <c r="EY283" s="334"/>
      <c r="EZ283" s="334"/>
      <c r="FA283" s="334"/>
      <c r="FB283" s="334"/>
      <c r="FC283" s="334"/>
      <c r="FD283" s="334"/>
      <c r="FE283" s="334"/>
      <c r="FF283" s="334"/>
      <c r="FG283" s="334"/>
      <c r="FH283" s="334"/>
      <c r="FI283" s="334"/>
      <c r="FJ283" s="334"/>
      <c r="FK283" s="334"/>
      <c r="FL283" s="334"/>
      <c r="FM283" s="334"/>
      <c r="FN283" s="334"/>
      <c r="FO283" s="334"/>
      <c r="FP283" s="334"/>
      <c r="FQ283" s="334"/>
      <c r="FR283" s="334"/>
      <c r="FS283" s="334"/>
      <c r="FT283" s="334"/>
      <c r="FU283" s="334"/>
      <c r="FV283" s="334"/>
      <c r="FW283" s="334"/>
      <c r="FX283" s="334"/>
      <c r="FY283" s="334"/>
      <c r="FZ283" s="334"/>
      <c r="GA283" s="334"/>
      <c r="GB283" s="334"/>
      <c r="GC283" s="334"/>
      <c r="GD283" s="334"/>
      <c r="GE283" s="334"/>
      <c r="GF283" s="334"/>
      <c r="GG283" s="334"/>
      <c r="GH283" s="334"/>
      <c r="GI283" s="334"/>
      <c r="GJ283" s="334"/>
      <c r="GK283" s="334"/>
      <c r="GL283" s="334"/>
      <c r="GM283" s="334"/>
      <c r="GN283" s="334"/>
      <c r="GO283" s="334"/>
      <c r="GP283" s="334"/>
      <c r="GQ283" s="334"/>
      <c r="GR283" s="334"/>
      <c r="GS283" s="334"/>
      <c r="GT283" s="334"/>
      <c r="GU283" s="334"/>
      <c r="GV283" s="334"/>
      <c r="GW283" s="334"/>
      <c r="GX283" s="334"/>
      <c r="GY283" s="334"/>
      <c r="GZ283" s="334"/>
      <c r="HA283" s="334"/>
      <c r="HB283" s="334"/>
      <c r="HC283" s="334"/>
      <c r="HD283" s="334"/>
      <c r="HE283" s="334"/>
      <c r="HF283" s="334"/>
      <c r="HG283" s="334"/>
      <c r="HH283" s="334"/>
      <c r="HI283" s="334"/>
      <c r="HJ283" s="334"/>
      <c r="HK283" s="334"/>
      <c r="HL283" s="334"/>
      <c r="HM283" s="334"/>
      <c r="HN283" s="334"/>
      <c r="HO283" s="334"/>
      <c r="HP283" s="334"/>
      <c r="HQ283" s="334"/>
      <c r="HR283" s="334"/>
      <c r="HS283" s="334"/>
      <c r="HT283" s="334"/>
      <c r="HU283" s="334"/>
      <c r="HV283" s="334"/>
      <c r="HW283" s="334"/>
      <c r="HX283" s="334"/>
      <c r="HY283" s="334"/>
      <c r="HZ283" s="334"/>
      <c r="IA283" s="334"/>
      <c r="IB283" s="334"/>
      <c r="IC283" s="334"/>
      <c r="ID283" s="334"/>
      <c r="IE283" s="334"/>
      <c r="IF283" s="334"/>
      <c r="IG283" s="334"/>
      <c r="IH283" s="334"/>
      <c r="II283" s="334"/>
      <c r="IJ283" s="334"/>
      <c r="IK283" s="334"/>
      <c r="IL283" s="334"/>
      <c r="IM283" s="334"/>
      <c r="IN283" s="334"/>
      <c r="IO283" s="334"/>
      <c r="IP283" s="334"/>
      <c r="IQ283" s="334"/>
      <c r="IR283" s="334"/>
      <c r="IS283" s="334"/>
      <c r="IT283" s="334"/>
      <c r="IU283" s="334"/>
      <c r="IV283" s="334"/>
      <c r="IW283" s="334"/>
      <c r="IX283" s="334"/>
      <c r="IY283" s="334"/>
      <c r="IZ283" s="334"/>
      <c r="JA283" s="334"/>
      <c r="JB283" s="334"/>
      <c r="JC283" s="334"/>
      <c r="JD283" s="334"/>
    </row>
    <row r="284" spans="2:264" x14ac:dyDescent="0.2">
      <c r="B284" s="334"/>
      <c r="C284" s="334"/>
      <c r="D284" s="334"/>
      <c r="E284" s="334"/>
      <c r="F284" s="334"/>
      <c r="G284" s="334"/>
      <c r="H284" s="334"/>
      <c r="I284" s="334"/>
      <c r="J284" s="334"/>
      <c r="K284" s="334"/>
      <c r="L284" s="334"/>
      <c r="M284" s="334"/>
      <c r="N284" s="334"/>
      <c r="O284" s="334"/>
      <c r="P284" s="334"/>
      <c r="Q284" s="334"/>
      <c r="R284" s="334"/>
      <c r="S284" s="334"/>
      <c r="T284" s="334"/>
      <c r="U284" s="334"/>
      <c r="V284" s="334"/>
      <c r="W284" s="334"/>
      <c r="X284" s="334"/>
      <c r="Y284" s="334"/>
      <c r="Z284" s="334"/>
      <c r="AA284" s="334"/>
      <c r="AB284" s="334"/>
      <c r="AC284" s="334"/>
      <c r="AD284" s="334"/>
      <c r="AE284" s="334"/>
      <c r="AF284" s="334"/>
      <c r="AG284" s="334"/>
      <c r="AH284" s="334"/>
      <c r="AI284" s="334"/>
      <c r="AJ284" s="334"/>
      <c r="AK284" s="334"/>
      <c r="AL284" s="334"/>
      <c r="AM284" s="334"/>
      <c r="AN284" s="334"/>
      <c r="AO284" s="334"/>
      <c r="AP284" s="334"/>
      <c r="AQ284" s="334"/>
      <c r="AR284" s="334"/>
      <c r="AS284" s="334"/>
      <c r="AT284" s="334"/>
      <c r="AU284" s="334"/>
      <c r="AV284" s="334"/>
      <c r="AW284" s="334"/>
      <c r="AX284" s="334"/>
      <c r="AY284" s="334"/>
      <c r="AZ284" s="334"/>
      <c r="BA284" s="334"/>
      <c r="BB284" s="334"/>
      <c r="BC284" s="334"/>
      <c r="BD284" s="334"/>
      <c r="BE284" s="334"/>
      <c r="BF284" s="334"/>
      <c r="BG284" s="334"/>
      <c r="BH284" s="334"/>
      <c r="BI284" s="334"/>
      <c r="BJ284" s="334"/>
      <c r="BK284" s="334"/>
      <c r="BL284" s="334"/>
      <c r="BM284" s="334"/>
      <c r="BN284" s="334"/>
      <c r="BO284" s="334"/>
      <c r="BP284" s="334"/>
      <c r="BQ284" s="334"/>
      <c r="BR284" s="334"/>
      <c r="BS284" s="334"/>
      <c r="BT284" s="334"/>
      <c r="BU284" s="334"/>
      <c r="BV284" s="334"/>
      <c r="BW284" s="334"/>
      <c r="BX284" s="334"/>
      <c r="BY284" s="334"/>
      <c r="BZ284" s="334"/>
      <c r="CA284" s="334"/>
      <c r="CB284" s="334"/>
      <c r="CC284" s="334"/>
      <c r="CD284" s="334"/>
      <c r="CE284" s="334"/>
      <c r="CF284" s="334"/>
      <c r="CG284" s="334"/>
      <c r="CH284" s="334"/>
      <c r="CI284" s="334"/>
      <c r="CJ284" s="334"/>
      <c r="CK284" s="334"/>
      <c r="CL284" s="334"/>
      <c r="CM284" s="334"/>
      <c r="CN284" s="334"/>
      <c r="CO284" s="334"/>
      <c r="CP284" s="334"/>
      <c r="CQ284" s="334"/>
      <c r="CR284" s="334"/>
      <c r="CS284" s="334"/>
      <c r="CT284" s="334"/>
      <c r="CU284" s="334"/>
      <c r="CV284" s="334"/>
      <c r="CW284" s="334"/>
      <c r="CX284" s="334"/>
      <c r="CY284" s="334"/>
      <c r="CZ284" s="334"/>
      <c r="DA284" s="334"/>
      <c r="DB284" s="334"/>
      <c r="DC284" s="334"/>
      <c r="DD284" s="334"/>
      <c r="DE284" s="334"/>
      <c r="DF284" s="334"/>
      <c r="DG284" s="334"/>
      <c r="DH284" s="334"/>
      <c r="DI284" s="334"/>
      <c r="DJ284" s="334"/>
      <c r="DK284" s="334"/>
      <c r="DL284" s="334"/>
      <c r="DM284" s="334"/>
      <c r="DN284" s="334"/>
      <c r="DO284" s="334"/>
      <c r="DP284" s="334"/>
      <c r="DQ284" s="334"/>
      <c r="DR284" s="334"/>
      <c r="DS284" s="334"/>
      <c r="DT284" s="334"/>
      <c r="DU284" s="334"/>
      <c r="DV284" s="334"/>
      <c r="DW284" s="334"/>
      <c r="DX284" s="334"/>
      <c r="DY284" s="334"/>
      <c r="DZ284" s="334"/>
      <c r="EA284" s="334"/>
      <c r="EB284" s="334"/>
      <c r="EC284" s="334"/>
      <c r="ED284" s="334"/>
      <c r="EE284" s="334"/>
      <c r="EF284" s="334"/>
      <c r="EG284" s="334"/>
      <c r="EH284" s="334"/>
      <c r="EI284" s="334"/>
      <c r="EJ284" s="334"/>
      <c r="EK284" s="334"/>
      <c r="EL284" s="334"/>
      <c r="EM284" s="334"/>
      <c r="EN284" s="334"/>
      <c r="EO284" s="334"/>
      <c r="EP284" s="334"/>
      <c r="EQ284" s="334"/>
      <c r="ER284" s="334"/>
      <c r="ES284" s="334"/>
      <c r="ET284" s="334"/>
      <c r="EU284" s="334"/>
      <c r="EV284" s="334"/>
      <c r="EW284" s="334"/>
      <c r="EX284" s="334"/>
      <c r="EY284" s="334"/>
      <c r="EZ284" s="334"/>
      <c r="FA284" s="334"/>
      <c r="FB284" s="334"/>
      <c r="FC284" s="334"/>
      <c r="FD284" s="334"/>
      <c r="FE284" s="334"/>
      <c r="FF284" s="334"/>
      <c r="FG284" s="334"/>
      <c r="FH284" s="334"/>
      <c r="FI284" s="334"/>
      <c r="FJ284" s="334"/>
      <c r="FK284" s="334"/>
      <c r="FL284" s="334"/>
      <c r="FM284" s="334"/>
      <c r="FN284" s="334"/>
      <c r="FO284" s="334"/>
      <c r="FP284" s="334"/>
      <c r="FQ284" s="334"/>
      <c r="FR284" s="334"/>
      <c r="FS284" s="334"/>
      <c r="FT284" s="334"/>
      <c r="FU284" s="334"/>
      <c r="FV284" s="334"/>
      <c r="FW284" s="334"/>
      <c r="FX284" s="334"/>
      <c r="FY284" s="334"/>
      <c r="FZ284" s="334"/>
      <c r="GA284" s="334"/>
      <c r="GB284" s="334"/>
      <c r="GC284" s="334"/>
      <c r="GD284" s="334"/>
      <c r="GE284" s="334"/>
      <c r="GF284" s="334"/>
      <c r="GG284" s="334"/>
      <c r="GH284" s="334"/>
      <c r="GI284" s="334"/>
      <c r="GJ284" s="334"/>
      <c r="GK284" s="334"/>
      <c r="GL284" s="334"/>
      <c r="GM284" s="334"/>
      <c r="GN284" s="334"/>
      <c r="GO284" s="334"/>
      <c r="GP284" s="334"/>
      <c r="GQ284" s="334"/>
      <c r="GR284" s="334"/>
      <c r="GS284" s="334"/>
      <c r="GT284" s="334"/>
      <c r="GU284" s="334"/>
      <c r="GV284" s="334"/>
      <c r="GW284" s="334"/>
      <c r="GX284" s="334"/>
      <c r="GY284" s="334"/>
      <c r="GZ284" s="334"/>
      <c r="HA284" s="334"/>
      <c r="HB284" s="334"/>
      <c r="HC284" s="334"/>
      <c r="HD284" s="334"/>
      <c r="HE284" s="334"/>
      <c r="HF284" s="334"/>
      <c r="HG284" s="334"/>
      <c r="HH284" s="334"/>
      <c r="HI284" s="334"/>
      <c r="HJ284" s="334"/>
      <c r="HK284" s="334"/>
      <c r="HL284" s="334"/>
      <c r="HM284" s="334"/>
      <c r="HN284" s="334"/>
      <c r="HO284" s="334"/>
      <c r="HP284" s="334"/>
      <c r="HQ284" s="334"/>
      <c r="HR284" s="334"/>
      <c r="HS284" s="334"/>
      <c r="HT284" s="334"/>
      <c r="HU284" s="334"/>
      <c r="HV284" s="334"/>
      <c r="HW284" s="334"/>
      <c r="HX284" s="334"/>
      <c r="HY284" s="334"/>
      <c r="HZ284" s="334"/>
      <c r="IA284" s="334"/>
      <c r="IB284" s="334"/>
      <c r="IC284" s="334"/>
      <c r="ID284" s="334"/>
      <c r="IE284" s="334"/>
      <c r="IF284" s="334"/>
      <c r="IG284" s="334"/>
      <c r="IH284" s="334"/>
      <c r="II284" s="334"/>
      <c r="IJ284" s="334"/>
      <c r="IK284" s="334"/>
      <c r="IL284" s="334"/>
      <c r="IM284" s="334"/>
      <c r="IN284" s="334"/>
      <c r="IO284" s="334"/>
      <c r="IP284" s="334"/>
      <c r="IQ284" s="334"/>
      <c r="IR284" s="334"/>
      <c r="IS284" s="334"/>
      <c r="IT284" s="334"/>
      <c r="IU284" s="334"/>
      <c r="IV284" s="334"/>
      <c r="IW284" s="334"/>
      <c r="IX284" s="334"/>
      <c r="IY284" s="334"/>
      <c r="IZ284" s="334"/>
      <c r="JA284" s="334"/>
      <c r="JB284" s="334"/>
      <c r="JC284" s="334"/>
      <c r="JD284" s="334"/>
    </row>
    <row r="285" spans="2:264" x14ac:dyDescent="0.2">
      <c r="B285" s="334"/>
      <c r="C285" s="334"/>
      <c r="D285" s="334"/>
      <c r="E285" s="334"/>
      <c r="F285" s="334"/>
      <c r="G285" s="334"/>
      <c r="H285" s="334"/>
      <c r="I285" s="334"/>
      <c r="J285" s="334"/>
      <c r="K285" s="334"/>
      <c r="L285" s="334"/>
      <c r="M285" s="334"/>
      <c r="N285" s="334"/>
      <c r="O285" s="334"/>
      <c r="P285" s="334"/>
      <c r="Q285" s="334"/>
      <c r="R285" s="334"/>
      <c r="S285" s="334"/>
      <c r="T285" s="334"/>
      <c r="U285" s="334"/>
      <c r="V285" s="334"/>
      <c r="W285" s="334"/>
      <c r="X285" s="334"/>
      <c r="Y285" s="334"/>
      <c r="Z285" s="334"/>
      <c r="AA285" s="334"/>
      <c r="AB285" s="334"/>
      <c r="AC285" s="334"/>
      <c r="AD285" s="334"/>
      <c r="AE285" s="334"/>
      <c r="AF285" s="334"/>
      <c r="AG285" s="334"/>
      <c r="AH285" s="334"/>
      <c r="AI285" s="334"/>
      <c r="AJ285" s="334"/>
      <c r="AK285" s="334"/>
      <c r="AL285" s="334"/>
      <c r="AM285" s="334"/>
      <c r="AN285" s="334"/>
      <c r="AO285" s="334"/>
      <c r="AP285" s="334"/>
      <c r="AQ285" s="334"/>
      <c r="AR285" s="334"/>
      <c r="AS285" s="334"/>
      <c r="AT285" s="334"/>
      <c r="AU285" s="334"/>
      <c r="AV285" s="334"/>
      <c r="AW285" s="334"/>
      <c r="AX285" s="334"/>
      <c r="AY285" s="334"/>
      <c r="AZ285" s="334"/>
      <c r="BA285" s="334"/>
      <c r="BB285" s="334"/>
      <c r="BC285" s="334"/>
      <c r="BD285" s="334"/>
      <c r="BE285" s="334"/>
      <c r="BF285" s="334"/>
      <c r="BG285" s="334"/>
      <c r="BH285" s="334"/>
      <c r="BI285" s="334"/>
      <c r="BJ285" s="334"/>
      <c r="BK285" s="334"/>
      <c r="BL285" s="334"/>
      <c r="BM285" s="334"/>
      <c r="BN285" s="334"/>
      <c r="BO285" s="334"/>
      <c r="BP285" s="334"/>
      <c r="BQ285" s="334"/>
      <c r="BR285" s="334"/>
      <c r="BS285" s="334"/>
      <c r="BT285" s="334"/>
      <c r="BU285" s="334"/>
      <c r="BV285" s="334"/>
      <c r="BW285" s="334"/>
      <c r="BX285" s="334"/>
      <c r="BY285" s="334"/>
      <c r="BZ285" s="334"/>
      <c r="CA285" s="334"/>
      <c r="CB285" s="334"/>
      <c r="CC285" s="334"/>
      <c r="CD285" s="334"/>
      <c r="CE285" s="334"/>
      <c r="CF285" s="334"/>
      <c r="CG285" s="334"/>
      <c r="CH285" s="334"/>
      <c r="CI285" s="334"/>
      <c r="CJ285" s="334"/>
      <c r="CK285" s="334"/>
      <c r="CL285" s="334"/>
      <c r="CM285" s="334"/>
      <c r="CN285" s="334"/>
      <c r="CO285" s="334"/>
      <c r="CP285" s="334"/>
      <c r="CQ285" s="334"/>
      <c r="CR285" s="334"/>
      <c r="CS285" s="334"/>
      <c r="CT285" s="334"/>
      <c r="CU285" s="334"/>
      <c r="CV285" s="334"/>
      <c r="CW285" s="334"/>
      <c r="CX285" s="334"/>
      <c r="CY285" s="334"/>
      <c r="CZ285" s="334"/>
      <c r="DA285" s="334"/>
      <c r="DB285" s="334"/>
      <c r="DC285" s="334"/>
      <c r="DD285" s="334"/>
      <c r="DE285" s="334"/>
      <c r="DF285" s="334"/>
      <c r="DG285" s="334"/>
      <c r="DH285" s="334"/>
      <c r="DI285" s="334"/>
      <c r="DJ285" s="334"/>
      <c r="DK285" s="334"/>
      <c r="DL285" s="334"/>
      <c r="DM285" s="334"/>
      <c r="DN285" s="334"/>
      <c r="DO285" s="334"/>
      <c r="DP285" s="334"/>
      <c r="DQ285" s="334"/>
      <c r="DR285" s="334"/>
      <c r="DS285" s="334"/>
      <c r="DT285" s="334"/>
      <c r="DU285" s="334"/>
      <c r="DV285" s="334"/>
      <c r="DW285" s="334"/>
      <c r="DX285" s="334"/>
      <c r="DY285" s="334"/>
      <c r="DZ285" s="334"/>
      <c r="EA285" s="334"/>
      <c r="EB285" s="334"/>
      <c r="EC285" s="334"/>
      <c r="ED285" s="334"/>
      <c r="EE285" s="334"/>
      <c r="EF285" s="334"/>
      <c r="EG285" s="334"/>
      <c r="EH285" s="334"/>
      <c r="EI285" s="334"/>
      <c r="EJ285" s="334"/>
      <c r="EK285" s="334"/>
      <c r="EL285" s="334"/>
      <c r="EM285" s="334"/>
      <c r="EN285" s="334"/>
      <c r="EO285" s="334"/>
      <c r="EP285" s="334"/>
      <c r="EQ285" s="334"/>
      <c r="ER285" s="334"/>
      <c r="ES285" s="334"/>
      <c r="ET285" s="334"/>
      <c r="EU285" s="334"/>
      <c r="EV285" s="334"/>
      <c r="EW285" s="334"/>
      <c r="EX285" s="334"/>
      <c r="EY285" s="334"/>
      <c r="EZ285" s="334"/>
      <c r="FA285" s="334"/>
      <c r="FB285" s="334"/>
      <c r="FC285" s="334"/>
      <c r="FD285" s="334"/>
      <c r="FE285" s="334"/>
      <c r="FF285" s="334"/>
      <c r="FG285" s="334"/>
      <c r="FH285" s="334"/>
      <c r="FI285" s="334"/>
      <c r="FJ285" s="334"/>
      <c r="FK285" s="334"/>
      <c r="FL285" s="334"/>
      <c r="FM285" s="334"/>
      <c r="FN285" s="334"/>
      <c r="FO285" s="334"/>
      <c r="FP285" s="334"/>
      <c r="FQ285" s="334"/>
      <c r="FR285" s="334"/>
      <c r="FS285" s="334"/>
      <c r="FT285" s="334"/>
      <c r="FU285" s="334"/>
      <c r="FV285" s="334"/>
      <c r="FW285" s="334"/>
      <c r="FX285" s="334"/>
      <c r="FY285" s="334"/>
      <c r="FZ285" s="334"/>
      <c r="GA285" s="334"/>
      <c r="GB285" s="334"/>
      <c r="GC285" s="334"/>
      <c r="GD285" s="334"/>
      <c r="GE285" s="334"/>
      <c r="GF285" s="334"/>
      <c r="GG285" s="334"/>
      <c r="GH285" s="334"/>
      <c r="GI285" s="334"/>
      <c r="GJ285" s="334"/>
      <c r="GK285" s="334"/>
      <c r="GL285" s="334"/>
      <c r="GM285" s="334"/>
      <c r="GN285" s="334"/>
      <c r="GO285" s="334"/>
      <c r="GP285" s="334"/>
      <c r="GQ285" s="334"/>
      <c r="GR285" s="334"/>
      <c r="GS285" s="334"/>
      <c r="GT285" s="334"/>
      <c r="GU285" s="334"/>
      <c r="GV285" s="334"/>
      <c r="GW285" s="334"/>
      <c r="GX285" s="334"/>
      <c r="GY285" s="334"/>
      <c r="GZ285" s="334"/>
      <c r="HA285" s="334"/>
      <c r="HB285" s="334"/>
      <c r="HC285" s="334"/>
      <c r="HD285" s="334"/>
      <c r="HE285" s="334"/>
      <c r="HF285" s="334"/>
      <c r="HG285" s="334"/>
      <c r="HH285" s="334"/>
      <c r="HI285" s="334"/>
      <c r="HJ285" s="334"/>
      <c r="HK285" s="334"/>
      <c r="HL285" s="334"/>
      <c r="HM285" s="334"/>
      <c r="HN285" s="334"/>
      <c r="HO285" s="334"/>
      <c r="HP285" s="334"/>
      <c r="HQ285" s="334"/>
      <c r="HR285" s="334"/>
      <c r="HS285" s="334"/>
      <c r="HT285" s="334"/>
      <c r="HU285" s="334"/>
      <c r="HV285" s="334"/>
      <c r="HW285" s="334"/>
      <c r="HX285" s="334"/>
      <c r="HY285" s="334"/>
      <c r="HZ285" s="334"/>
      <c r="IA285" s="334"/>
      <c r="IB285" s="334"/>
      <c r="IC285" s="334"/>
      <c r="ID285" s="334"/>
      <c r="IE285" s="334"/>
      <c r="IF285" s="334"/>
      <c r="IG285" s="334"/>
      <c r="IH285" s="334"/>
      <c r="II285" s="334"/>
      <c r="IJ285" s="334"/>
      <c r="IK285" s="334"/>
      <c r="IL285" s="334"/>
      <c r="IM285" s="334"/>
      <c r="IN285" s="334"/>
      <c r="IO285" s="334"/>
      <c r="IP285" s="334"/>
      <c r="IQ285" s="334"/>
      <c r="IR285" s="334"/>
      <c r="IS285" s="334"/>
      <c r="IT285" s="334"/>
      <c r="IU285" s="334"/>
      <c r="IV285" s="334"/>
      <c r="IW285" s="334"/>
      <c r="IX285" s="334"/>
      <c r="IY285" s="334"/>
      <c r="IZ285" s="334"/>
      <c r="JA285" s="334"/>
      <c r="JB285" s="334"/>
      <c r="JC285" s="334"/>
      <c r="JD285" s="334"/>
    </row>
    <row r="286" spans="2:264" x14ac:dyDescent="0.2">
      <c r="B286" s="334"/>
      <c r="C286" s="334"/>
      <c r="D286" s="334"/>
      <c r="E286" s="334"/>
      <c r="F286" s="334"/>
      <c r="G286" s="334"/>
      <c r="H286" s="334"/>
      <c r="I286" s="334"/>
      <c r="J286" s="334"/>
      <c r="K286" s="334"/>
      <c r="L286" s="334"/>
      <c r="M286" s="334"/>
      <c r="N286" s="334"/>
      <c r="O286" s="334"/>
      <c r="P286" s="334"/>
      <c r="Q286" s="334"/>
      <c r="R286" s="334"/>
      <c r="S286" s="334"/>
      <c r="T286" s="334"/>
      <c r="U286" s="334"/>
      <c r="V286" s="334"/>
      <c r="W286" s="334"/>
      <c r="X286" s="334"/>
      <c r="Y286" s="334"/>
      <c r="Z286" s="334"/>
      <c r="AA286" s="334"/>
      <c r="AB286" s="334"/>
      <c r="AC286" s="334"/>
      <c r="AD286" s="334"/>
      <c r="AE286" s="334"/>
      <c r="AF286" s="334"/>
      <c r="AG286" s="334"/>
      <c r="AH286" s="334"/>
      <c r="AI286" s="334"/>
      <c r="AJ286" s="334"/>
      <c r="AK286" s="334"/>
      <c r="AL286" s="334"/>
      <c r="AM286" s="334"/>
      <c r="AN286" s="334"/>
      <c r="AO286" s="334"/>
      <c r="AP286" s="334"/>
      <c r="AQ286" s="334"/>
      <c r="AR286" s="334"/>
      <c r="AS286" s="334"/>
      <c r="AT286" s="334"/>
      <c r="AU286" s="334"/>
      <c r="AV286" s="334"/>
      <c r="AW286" s="334"/>
      <c r="AX286" s="334"/>
      <c r="AY286" s="334"/>
      <c r="AZ286" s="334"/>
      <c r="BA286" s="334"/>
      <c r="BB286" s="334"/>
      <c r="BC286" s="334"/>
      <c r="BD286" s="334"/>
      <c r="BE286" s="334"/>
      <c r="BF286" s="334"/>
      <c r="BG286" s="334"/>
      <c r="BH286" s="334"/>
      <c r="BI286" s="334"/>
      <c r="BJ286" s="334"/>
      <c r="BK286" s="334"/>
      <c r="BL286" s="334"/>
      <c r="BM286" s="334"/>
      <c r="BN286" s="334"/>
      <c r="BO286" s="334"/>
      <c r="BP286" s="334"/>
      <c r="BQ286" s="334"/>
      <c r="BR286" s="334"/>
      <c r="BS286" s="334"/>
      <c r="BT286" s="334"/>
      <c r="BU286" s="334"/>
      <c r="BV286" s="334"/>
      <c r="BW286" s="334"/>
      <c r="BX286" s="334"/>
      <c r="BY286" s="334"/>
      <c r="BZ286" s="334"/>
      <c r="CA286" s="334"/>
      <c r="CB286" s="334"/>
      <c r="CC286" s="334"/>
      <c r="CD286" s="334"/>
      <c r="CE286" s="334"/>
      <c r="CF286" s="334"/>
      <c r="CG286" s="334"/>
      <c r="CH286" s="334"/>
      <c r="CI286" s="334"/>
      <c r="CJ286" s="334"/>
      <c r="CK286" s="334"/>
      <c r="CL286" s="334"/>
      <c r="CM286" s="334"/>
      <c r="CN286" s="334"/>
      <c r="CO286" s="334"/>
      <c r="CP286" s="334"/>
      <c r="CQ286" s="334"/>
      <c r="CR286" s="334"/>
      <c r="CS286" s="334"/>
      <c r="CT286" s="334"/>
      <c r="CU286" s="334"/>
      <c r="CV286" s="334"/>
      <c r="CW286" s="334"/>
      <c r="CX286" s="334"/>
      <c r="CY286" s="334"/>
      <c r="CZ286" s="334"/>
      <c r="DA286" s="334"/>
      <c r="DB286" s="334"/>
      <c r="DC286" s="334"/>
      <c r="DD286" s="334"/>
      <c r="DE286" s="334"/>
      <c r="DF286" s="334"/>
      <c r="DG286" s="334"/>
      <c r="DH286" s="334"/>
      <c r="DI286" s="334"/>
      <c r="DJ286" s="334"/>
      <c r="DK286" s="334"/>
      <c r="DL286" s="334"/>
      <c r="DM286" s="334"/>
      <c r="DN286" s="334"/>
      <c r="DO286" s="334"/>
      <c r="DP286" s="334"/>
      <c r="DQ286" s="334"/>
      <c r="DR286" s="334"/>
      <c r="DS286" s="334"/>
      <c r="DT286" s="334"/>
      <c r="DU286" s="334"/>
      <c r="DV286" s="334"/>
      <c r="DW286" s="334"/>
      <c r="DX286" s="334"/>
      <c r="DY286" s="334"/>
      <c r="DZ286" s="334"/>
      <c r="EA286" s="334"/>
      <c r="EB286" s="334"/>
      <c r="EC286" s="334"/>
      <c r="ED286" s="334"/>
      <c r="EE286" s="334"/>
      <c r="EF286" s="334"/>
      <c r="EG286" s="334"/>
      <c r="EH286" s="334"/>
      <c r="EI286" s="334"/>
      <c r="EJ286" s="334"/>
      <c r="EK286" s="334"/>
      <c r="EL286" s="334"/>
      <c r="EM286" s="334"/>
      <c r="EN286" s="334"/>
      <c r="EO286" s="334"/>
      <c r="EP286" s="334"/>
      <c r="EQ286" s="334"/>
      <c r="ER286" s="334"/>
      <c r="ES286" s="334"/>
      <c r="ET286" s="334"/>
      <c r="EU286" s="334"/>
      <c r="EV286" s="334"/>
      <c r="EW286" s="334"/>
      <c r="EX286" s="334"/>
      <c r="EY286" s="334"/>
      <c r="EZ286" s="334"/>
      <c r="FA286" s="334"/>
      <c r="FB286" s="334"/>
      <c r="FC286" s="334"/>
      <c r="FD286" s="334"/>
      <c r="FE286" s="334"/>
      <c r="FF286" s="334"/>
      <c r="FG286" s="334"/>
      <c r="FH286" s="334"/>
      <c r="FI286" s="334"/>
      <c r="FJ286" s="334"/>
      <c r="FK286" s="334"/>
      <c r="FL286" s="334"/>
      <c r="FM286" s="334"/>
      <c r="FN286" s="334"/>
      <c r="FO286" s="334"/>
      <c r="FP286" s="334"/>
      <c r="FQ286" s="334"/>
      <c r="FR286" s="334"/>
      <c r="FS286" s="334"/>
      <c r="FT286" s="334"/>
      <c r="FU286" s="334"/>
      <c r="FV286" s="334"/>
      <c r="FW286" s="334"/>
      <c r="FX286" s="334"/>
      <c r="FY286" s="334"/>
      <c r="FZ286" s="334"/>
      <c r="GA286" s="334"/>
      <c r="GB286" s="334"/>
      <c r="GC286" s="334"/>
      <c r="GD286" s="334"/>
      <c r="GE286" s="334"/>
      <c r="GF286" s="334"/>
      <c r="GG286" s="334"/>
      <c r="GH286" s="334"/>
      <c r="GI286" s="334"/>
      <c r="GJ286" s="334"/>
      <c r="GK286" s="334"/>
      <c r="GL286" s="334"/>
      <c r="GM286" s="334"/>
      <c r="GN286" s="334"/>
      <c r="GO286" s="334"/>
      <c r="GP286" s="334"/>
      <c r="GQ286" s="334"/>
      <c r="GR286" s="334"/>
      <c r="GS286" s="334"/>
      <c r="GT286" s="334"/>
      <c r="GU286" s="334"/>
      <c r="GV286" s="334"/>
      <c r="GW286" s="334"/>
      <c r="GX286" s="334"/>
      <c r="GY286" s="334"/>
      <c r="GZ286" s="334"/>
      <c r="HA286" s="334"/>
      <c r="HB286" s="334"/>
      <c r="HC286" s="334"/>
      <c r="HD286" s="334"/>
      <c r="HE286" s="334"/>
      <c r="HF286" s="334"/>
      <c r="HG286" s="334"/>
      <c r="HH286" s="334"/>
      <c r="HI286" s="334"/>
      <c r="HJ286" s="334"/>
      <c r="HK286" s="334"/>
      <c r="HL286" s="334"/>
      <c r="HM286" s="334"/>
      <c r="HN286" s="334"/>
      <c r="HO286" s="334"/>
      <c r="HP286" s="334"/>
      <c r="HQ286" s="334"/>
      <c r="HR286" s="334"/>
      <c r="HS286" s="334"/>
      <c r="HT286" s="334"/>
      <c r="HU286" s="334"/>
      <c r="HV286" s="334"/>
      <c r="HW286" s="334"/>
      <c r="HX286" s="334"/>
      <c r="HY286" s="334"/>
      <c r="HZ286" s="334"/>
      <c r="IA286" s="334"/>
      <c r="IB286" s="334"/>
      <c r="IC286" s="334"/>
      <c r="ID286" s="334"/>
      <c r="IE286" s="334"/>
      <c r="IF286" s="334"/>
      <c r="IG286" s="334"/>
      <c r="IH286" s="334"/>
      <c r="II286" s="334"/>
      <c r="IJ286" s="334"/>
      <c r="IK286" s="334"/>
      <c r="IL286" s="334"/>
      <c r="IM286" s="334"/>
      <c r="IN286" s="334"/>
      <c r="IO286" s="334"/>
      <c r="IP286" s="334"/>
      <c r="IQ286" s="334"/>
      <c r="IR286" s="334"/>
      <c r="IS286" s="334"/>
      <c r="IT286" s="334"/>
      <c r="IU286" s="334"/>
      <c r="IV286" s="334"/>
      <c r="IW286" s="334"/>
      <c r="IX286" s="334"/>
      <c r="IY286" s="334"/>
      <c r="IZ286" s="334"/>
      <c r="JA286" s="334"/>
      <c r="JB286" s="334"/>
      <c r="JC286" s="334"/>
      <c r="JD286" s="334"/>
    </row>
    <row r="287" spans="2:264" x14ac:dyDescent="0.2">
      <c r="B287" s="334"/>
      <c r="C287" s="334"/>
      <c r="D287" s="334"/>
      <c r="E287" s="334"/>
      <c r="F287" s="334"/>
      <c r="G287" s="334"/>
      <c r="H287" s="334"/>
      <c r="I287" s="334"/>
      <c r="J287" s="334"/>
      <c r="K287" s="334"/>
      <c r="L287" s="334"/>
      <c r="M287" s="334"/>
      <c r="N287" s="334"/>
      <c r="O287" s="334"/>
      <c r="P287" s="334"/>
      <c r="Q287" s="334"/>
      <c r="R287" s="334"/>
      <c r="S287" s="334"/>
      <c r="T287" s="334"/>
      <c r="U287" s="334"/>
      <c r="V287" s="334"/>
      <c r="W287" s="334"/>
      <c r="X287" s="334"/>
      <c r="Y287" s="334"/>
      <c r="Z287" s="334"/>
      <c r="AA287" s="334"/>
      <c r="AB287" s="334"/>
      <c r="AC287" s="334"/>
      <c r="AD287" s="334"/>
      <c r="AE287" s="334"/>
      <c r="AF287" s="334"/>
      <c r="AG287" s="334"/>
      <c r="AH287" s="334"/>
      <c r="AI287" s="334"/>
      <c r="AJ287" s="334"/>
      <c r="AK287" s="334"/>
      <c r="AL287" s="334"/>
      <c r="AM287" s="334"/>
      <c r="AN287" s="334"/>
      <c r="AO287" s="334"/>
      <c r="AP287" s="334"/>
      <c r="AQ287" s="334"/>
      <c r="AR287" s="334"/>
      <c r="AS287" s="334"/>
      <c r="AT287" s="334"/>
      <c r="AU287" s="334"/>
      <c r="AV287" s="334"/>
      <c r="AW287" s="334"/>
      <c r="AX287" s="334"/>
      <c r="AY287" s="334"/>
      <c r="AZ287" s="334"/>
      <c r="BA287" s="334"/>
      <c r="BB287" s="334"/>
      <c r="BC287" s="334"/>
      <c r="BD287" s="334"/>
      <c r="BE287" s="334"/>
      <c r="BF287" s="334"/>
      <c r="BG287" s="334"/>
      <c r="BH287" s="334"/>
      <c r="BI287" s="334"/>
      <c r="BJ287" s="334"/>
      <c r="BK287" s="334"/>
      <c r="BL287" s="334"/>
      <c r="BM287" s="334"/>
      <c r="BN287" s="334"/>
      <c r="BO287" s="334"/>
      <c r="BP287" s="334"/>
      <c r="BQ287" s="334"/>
      <c r="BR287" s="334"/>
      <c r="BS287" s="334"/>
      <c r="BT287" s="334"/>
      <c r="BU287" s="334"/>
      <c r="BV287" s="334"/>
      <c r="BW287" s="334"/>
      <c r="BX287" s="334"/>
      <c r="BY287" s="334"/>
      <c r="BZ287" s="334"/>
      <c r="CA287" s="334"/>
      <c r="CB287" s="334"/>
      <c r="CC287" s="334"/>
      <c r="CD287" s="334"/>
      <c r="CE287" s="334"/>
      <c r="CF287" s="334"/>
      <c r="CG287" s="334"/>
      <c r="CH287" s="334"/>
      <c r="CI287" s="334"/>
      <c r="CJ287" s="334"/>
      <c r="CK287" s="334"/>
      <c r="CL287" s="334"/>
      <c r="CM287" s="334"/>
      <c r="CN287" s="334"/>
      <c r="CO287" s="334"/>
      <c r="CP287" s="334"/>
      <c r="CQ287" s="334"/>
      <c r="CR287" s="334"/>
      <c r="CS287" s="334"/>
      <c r="CT287" s="334"/>
      <c r="CU287" s="334"/>
      <c r="CV287" s="334"/>
      <c r="CW287" s="334"/>
      <c r="CX287" s="334"/>
      <c r="CY287" s="334"/>
      <c r="CZ287" s="334"/>
      <c r="DA287" s="334"/>
      <c r="DB287" s="334"/>
      <c r="DC287" s="334"/>
      <c r="DD287" s="334"/>
      <c r="DE287" s="334"/>
      <c r="DF287" s="334"/>
      <c r="DG287" s="334"/>
      <c r="DH287" s="334"/>
      <c r="DI287" s="334"/>
      <c r="DJ287" s="334"/>
      <c r="DK287" s="334"/>
      <c r="DL287" s="334"/>
      <c r="DM287" s="334"/>
      <c r="DN287" s="334"/>
      <c r="DO287" s="334"/>
      <c r="DP287" s="334"/>
      <c r="DQ287" s="334"/>
      <c r="DR287" s="334"/>
      <c r="DS287" s="334"/>
      <c r="DT287" s="334"/>
      <c r="DU287" s="334"/>
      <c r="DV287" s="334"/>
      <c r="DW287" s="334"/>
      <c r="DX287" s="334"/>
      <c r="DY287" s="334"/>
      <c r="DZ287" s="334"/>
      <c r="EA287" s="334"/>
      <c r="EB287" s="334"/>
      <c r="EC287" s="334"/>
      <c r="ED287" s="334"/>
      <c r="EE287" s="334"/>
      <c r="EF287" s="334"/>
      <c r="EG287" s="334"/>
      <c r="EH287" s="334"/>
      <c r="EI287" s="334"/>
      <c r="EJ287" s="334"/>
      <c r="EK287" s="334"/>
      <c r="EL287" s="334"/>
      <c r="EM287" s="334"/>
      <c r="EN287" s="334"/>
      <c r="EO287" s="334"/>
      <c r="EP287" s="334"/>
      <c r="EQ287" s="334"/>
      <c r="ER287" s="334"/>
      <c r="ES287" s="334"/>
      <c r="ET287" s="334"/>
      <c r="EU287" s="334"/>
      <c r="EV287" s="334"/>
      <c r="EW287" s="334"/>
      <c r="EX287" s="334"/>
      <c r="EY287" s="334"/>
      <c r="EZ287" s="334"/>
      <c r="FA287" s="334"/>
      <c r="FB287" s="334"/>
      <c r="FC287" s="334"/>
      <c r="FD287" s="334"/>
      <c r="FE287" s="334"/>
      <c r="FF287" s="334"/>
      <c r="FG287" s="334"/>
      <c r="FH287" s="334"/>
      <c r="FI287" s="334"/>
      <c r="FJ287" s="334"/>
      <c r="FK287" s="334"/>
      <c r="FL287" s="334"/>
      <c r="FM287" s="334"/>
      <c r="FN287" s="334"/>
      <c r="FO287" s="334"/>
      <c r="FP287" s="334"/>
      <c r="FQ287" s="334"/>
      <c r="FR287" s="334"/>
      <c r="FS287" s="334"/>
      <c r="FT287" s="334"/>
      <c r="FU287" s="334"/>
      <c r="FV287" s="334"/>
      <c r="FW287" s="334"/>
      <c r="FX287" s="334"/>
      <c r="FY287" s="334"/>
      <c r="FZ287" s="334"/>
      <c r="GA287" s="334"/>
      <c r="GB287" s="334"/>
      <c r="GC287" s="334"/>
      <c r="GD287" s="334"/>
      <c r="GE287" s="334"/>
      <c r="GF287" s="334"/>
      <c r="GG287" s="334"/>
      <c r="GH287" s="334"/>
      <c r="GI287" s="334"/>
      <c r="GJ287" s="334"/>
      <c r="GK287" s="334"/>
      <c r="GL287" s="334"/>
      <c r="GM287" s="334"/>
      <c r="GN287" s="334"/>
      <c r="GO287" s="334"/>
      <c r="GP287" s="334"/>
      <c r="GQ287" s="334"/>
      <c r="GR287" s="334"/>
      <c r="GS287" s="334"/>
      <c r="GT287" s="334"/>
      <c r="GU287" s="334"/>
      <c r="GV287" s="334"/>
      <c r="GW287" s="334"/>
      <c r="GX287" s="334"/>
      <c r="GY287" s="334"/>
      <c r="GZ287" s="334"/>
      <c r="HA287" s="334"/>
      <c r="HB287" s="334"/>
      <c r="HC287" s="334"/>
      <c r="HD287" s="334"/>
      <c r="HE287" s="334"/>
      <c r="HF287" s="334"/>
      <c r="HG287" s="334"/>
      <c r="HH287" s="334"/>
      <c r="HI287" s="334"/>
      <c r="HJ287" s="334"/>
      <c r="HK287" s="334"/>
      <c r="HL287" s="334"/>
      <c r="HM287" s="334"/>
      <c r="HN287" s="334"/>
      <c r="HO287" s="334"/>
      <c r="HP287" s="334"/>
      <c r="HQ287" s="334"/>
      <c r="HR287" s="334"/>
      <c r="HS287" s="334"/>
      <c r="HT287" s="334"/>
      <c r="HU287" s="334"/>
      <c r="HV287" s="334"/>
      <c r="HW287" s="334"/>
      <c r="HX287" s="334"/>
      <c r="HY287" s="334"/>
      <c r="HZ287" s="334"/>
      <c r="IA287" s="334"/>
      <c r="IB287" s="334"/>
      <c r="IC287" s="334"/>
      <c r="ID287" s="334"/>
      <c r="IE287" s="334"/>
      <c r="IF287" s="334"/>
      <c r="IG287" s="334"/>
      <c r="IH287" s="334"/>
      <c r="II287" s="334"/>
      <c r="IJ287" s="334"/>
      <c r="IK287" s="334"/>
      <c r="IL287" s="334"/>
      <c r="IM287" s="334"/>
      <c r="IN287" s="334"/>
      <c r="IO287" s="334"/>
      <c r="IP287" s="334"/>
      <c r="IQ287" s="334"/>
      <c r="IR287" s="334"/>
      <c r="IS287" s="334"/>
      <c r="IT287" s="334"/>
      <c r="IU287" s="334"/>
      <c r="IV287" s="334"/>
      <c r="IW287" s="334"/>
      <c r="IX287" s="334"/>
      <c r="IY287" s="334"/>
      <c r="IZ287" s="334"/>
      <c r="JA287" s="334"/>
      <c r="JB287" s="334"/>
      <c r="JC287" s="334"/>
      <c r="JD287" s="334"/>
    </row>
    <row r="288" spans="2:264" x14ac:dyDescent="0.2">
      <c r="B288" s="334"/>
      <c r="C288" s="334"/>
      <c r="D288" s="334"/>
      <c r="E288" s="334"/>
      <c r="F288" s="334"/>
      <c r="G288" s="334"/>
      <c r="H288" s="334"/>
      <c r="I288" s="334"/>
      <c r="J288" s="334"/>
      <c r="K288" s="334"/>
      <c r="L288" s="334"/>
      <c r="M288" s="334"/>
      <c r="N288" s="334"/>
      <c r="O288" s="334"/>
      <c r="P288" s="334"/>
      <c r="Q288" s="334"/>
      <c r="R288" s="334"/>
      <c r="S288" s="334"/>
      <c r="T288" s="334"/>
      <c r="U288" s="334"/>
      <c r="V288" s="334"/>
      <c r="W288" s="334"/>
      <c r="X288" s="334"/>
      <c r="Y288" s="334"/>
      <c r="Z288" s="334"/>
      <c r="AA288" s="334"/>
      <c r="AB288" s="334"/>
      <c r="AC288" s="334"/>
      <c r="AD288" s="334"/>
      <c r="AE288" s="334"/>
      <c r="AF288" s="334"/>
      <c r="AG288" s="334"/>
      <c r="AH288" s="334"/>
      <c r="AI288" s="334"/>
      <c r="AJ288" s="334"/>
      <c r="AK288" s="334"/>
      <c r="AL288" s="334"/>
      <c r="AM288" s="334"/>
      <c r="AN288" s="334"/>
      <c r="AO288" s="334"/>
      <c r="AP288" s="334"/>
      <c r="AQ288" s="334"/>
      <c r="AR288" s="334"/>
      <c r="AS288" s="334"/>
      <c r="AT288" s="334"/>
      <c r="AU288" s="334"/>
      <c r="AV288" s="334"/>
      <c r="AW288" s="334"/>
      <c r="AX288" s="334"/>
      <c r="AY288" s="334"/>
      <c r="AZ288" s="334"/>
      <c r="BA288" s="334"/>
      <c r="BB288" s="334"/>
      <c r="BC288" s="334"/>
      <c r="BD288" s="334"/>
      <c r="BE288" s="334"/>
      <c r="BF288" s="334"/>
      <c r="BG288" s="334"/>
      <c r="BH288" s="334"/>
      <c r="BI288" s="334"/>
      <c r="BJ288" s="334"/>
      <c r="BK288" s="334"/>
      <c r="BL288" s="334"/>
      <c r="BM288" s="334"/>
      <c r="BN288" s="334"/>
      <c r="BO288" s="334"/>
      <c r="BP288" s="334"/>
      <c r="BQ288" s="334"/>
      <c r="BR288" s="334"/>
      <c r="BS288" s="334"/>
      <c r="BT288" s="334"/>
      <c r="BU288" s="334"/>
      <c r="BV288" s="334"/>
      <c r="BW288" s="334"/>
      <c r="BX288" s="334"/>
      <c r="BY288" s="334"/>
      <c r="BZ288" s="334"/>
      <c r="CA288" s="334"/>
      <c r="CB288" s="334"/>
      <c r="CC288" s="334"/>
      <c r="CD288" s="334"/>
      <c r="CE288" s="334"/>
      <c r="CF288" s="334"/>
      <c r="CG288" s="334"/>
      <c r="CH288" s="334"/>
      <c r="CI288" s="334"/>
      <c r="CJ288" s="334"/>
      <c r="CK288" s="334"/>
      <c r="CL288" s="334"/>
      <c r="CM288" s="334"/>
      <c r="CN288" s="334"/>
      <c r="CO288" s="334"/>
      <c r="CP288" s="334"/>
      <c r="CQ288" s="334"/>
      <c r="CR288" s="334"/>
      <c r="CS288" s="334"/>
      <c r="CT288" s="334"/>
      <c r="CU288" s="334"/>
      <c r="CV288" s="334"/>
      <c r="CW288" s="334"/>
      <c r="CX288" s="334"/>
      <c r="CY288" s="334"/>
      <c r="CZ288" s="334"/>
      <c r="DA288" s="334"/>
      <c r="DB288" s="334"/>
      <c r="DC288" s="334"/>
      <c r="DD288" s="334"/>
      <c r="DE288" s="334"/>
      <c r="DF288" s="334"/>
      <c r="DG288" s="334"/>
      <c r="DH288" s="334"/>
      <c r="DI288" s="334"/>
      <c r="DJ288" s="334"/>
      <c r="DK288" s="334"/>
      <c r="DL288" s="334"/>
      <c r="DM288" s="334"/>
      <c r="DN288" s="334"/>
      <c r="DO288" s="334"/>
      <c r="DP288" s="334"/>
      <c r="DQ288" s="334"/>
      <c r="DR288" s="334"/>
      <c r="DS288" s="334"/>
      <c r="DT288" s="334"/>
      <c r="DU288" s="334"/>
      <c r="DV288" s="334"/>
      <c r="DW288" s="334"/>
      <c r="DX288" s="334"/>
      <c r="DY288" s="334"/>
      <c r="DZ288" s="334"/>
      <c r="EA288" s="334"/>
      <c r="EB288" s="334"/>
      <c r="EC288" s="334"/>
      <c r="ED288" s="334"/>
      <c r="EE288" s="334"/>
      <c r="EF288" s="334"/>
      <c r="EG288" s="334"/>
      <c r="EH288" s="334"/>
      <c r="EI288" s="334"/>
      <c r="EJ288" s="334"/>
      <c r="EK288" s="334"/>
      <c r="EL288" s="334"/>
      <c r="EM288" s="334"/>
      <c r="EN288" s="334"/>
      <c r="EO288" s="334"/>
      <c r="EP288" s="334"/>
      <c r="EQ288" s="334"/>
      <c r="ER288" s="334"/>
      <c r="ES288" s="334"/>
      <c r="ET288" s="334"/>
      <c r="EU288" s="334"/>
      <c r="EV288" s="334"/>
      <c r="EW288" s="334"/>
      <c r="EX288" s="334"/>
      <c r="EY288" s="334"/>
      <c r="EZ288" s="334"/>
      <c r="FA288" s="334"/>
      <c r="FB288" s="334"/>
      <c r="FC288" s="334"/>
      <c r="FD288" s="334"/>
      <c r="FE288" s="334"/>
      <c r="FF288" s="334"/>
      <c r="FG288" s="334"/>
      <c r="FH288" s="334"/>
      <c r="FI288" s="334"/>
      <c r="FJ288" s="334"/>
      <c r="FK288" s="334"/>
      <c r="FL288" s="334"/>
      <c r="FM288" s="334"/>
      <c r="FN288" s="334"/>
      <c r="FO288" s="334"/>
      <c r="FP288" s="334"/>
      <c r="FQ288" s="334"/>
      <c r="FR288" s="334"/>
      <c r="FS288" s="334"/>
      <c r="FT288" s="334"/>
      <c r="FU288" s="334"/>
      <c r="FV288" s="334"/>
      <c r="FW288" s="334"/>
      <c r="FX288" s="334"/>
      <c r="FY288" s="334"/>
      <c r="FZ288" s="334"/>
      <c r="GA288" s="334"/>
      <c r="GB288" s="334"/>
      <c r="GC288" s="334"/>
      <c r="GD288" s="334"/>
      <c r="GE288" s="334"/>
      <c r="GF288" s="334"/>
      <c r="GG288" s="334"/>
      <c r="GH288" s="334"/>
      <c r="GI288" s="334"/>
      <c r="GJ288" s="334"/>
      <c r="GK288" s="334"/>
      <c r="GL288" s="334"/>
      <c r="GM288" s="334"/>
      <c r="GN288" s="334"/>
      <c r="GO288" s="334"/>
      <c r="GP288" s="334"/>
      <c r="GQ288" s="334"/>
      <c r="GR288" s="334"/>
      <c r="GS288" s="334"/>
      <c r="GT288" s="334"/>
      <c r="GU288" s="334"/>
      <c r="GV288" s="334"/>
      <c r="GW288" s="334"/>
      <c r="GX288" s="334"/>
      <c r="GY288" s="334"/>
      <c r="GZ288" s="334"/>
      <c r="HA288" s="334"/>
      <c r="HB288" s="334"/>
      <c r="HC288" s="334"/>
      <c r="HD288" s="334"/>
      <c r="HE288" s="334"/>
      <c r="HF288" s="334"/>
      <c r="HG288" s="334"/>
      <c r="HH288" s="334"/>
      <c r="HI288" s="334"/>
      <c r="HJ288" s="334"/>
      <c r="HK288" s="334"/>
      <c r="HL288" s="334"/>
      <c r="HM288" s="334"/>
      <c r="HN288" s="334"/>
      <c r="HO288" s="334"/>
      <c r="HP288" s="334"/>
      <c r="HQ288" s="334"/>
      <c r="HR288" s="334"/>
      <c r="HS288" s="334"/>
      <c r="HT288" s="334"/>
      <c r="HU288" s="334"/>
      <c r="HV288" s="334"/>
      <c r="HW288" s="334"/>
      <c r="HX288" s="334"/>
      <c r="HY288" s="334"/>
      <c r="HZ288" s="334"/>
      <c r="IA288" s="334"/>
      <c r="IB288" s="334"/>
      <c r="IC288" s="334"/>
      <c r="ID288" s="334"/>
      <c r="IE288" s="334"/>
      <c r="IF288" s="334"/>
      <c r="IG288" s="334"/>
      <c r="IH288" s="334"/>
      <c r="II288" s="334"/>
      <c r="IJ288" s="334"/>
      <c r="IK288" s="334"/>
      <c r="IL288" s="334"/>
      <c r="IM288" s="334"/>
      <c r="IN288" s="334"/>
      <c r="IO288" s="334"/>
      <c r="IP288" s="334"/>
      <c r="IQ288" s="334"/>
      <c r="IR288" s="334"/>
      <c r="IS288" s="334"/>
      <c r="IT288" s="334"/>
      <c r="IU288" s="334"/>
      <c r="IV288" s="334"/>
      <c r="IW288" s="334"/>
      <c r="IX288" s="334"/>
      <c r="IY288" s="334"/>
      <c r="IZ288" s="334"/>
      <c r="JA288" s="334"/>
      <c r="JB288" s="334"/>
      <c r="JC288" s="334"/>
      <c r="JD288" s="334"/>
    </row>
    <row r="289" spans="2:264" x14ac:dyDescent="0.2">
      <c r="B289" s="334"/>
      <c r="C289" s="334"/>
      <c r="D289" s="334"/>
      <c r="E289" s="334"/>
      <c r="F289" s="334"/>
      <c r="G289" s="334"/>
      <c r="H289" s="334"/>
      <c r="I289" s="334"/>
      <c r="J289" s="334"/>
      <c r="K289" s="334"/>
      <c r="L289" s="334"/>
      <c r="M289" s="334"/>
      <c r="N289" s="334"/>
      <c r="O289" s="334"/>
      <c r="P289" s="334"/>
      <c r="Q289" s="334"/>
      <c r="R289" s="334"/>
      <c r="S289" s="334"/>
      <c r="T289" s="334"/>
      <c r="U289" s="334"/>
      <c r="V289" s="334"/>
      <c r="W289" s="334"/>
      <c r="X289" s="334"/>
      <c r="Y289" s="334"/>
      <c r="Z289" s="334"/>
      <c r="AA289" s="334"/>
      <c r="AB289" s="334"/>
      <c r="AC289" s="334"/>
      <c r="AD289" s="334"/>
      <c r="AE289" s="334"/>
      <c r="AF289" s="334"/>
      <c r="AG289" s="334"/>
      <c r="AH289" s="334"/>
      <c r="AI289" s="334"/>
      <c r="AJ289" s="334"/>
      <c r="AK289" s="334"/>
      <c r="AL289" s="334"/>
      <c r="AM289" s="334"/>
      <c r="AN289" s="334"/>
      <c r="AO289" s="334"/>
      <c r="AP289" s="334"/>
      <c r="AQ289" s="334"/>
      <c r="AR289" s="334"/>
      <c r="AS289" s="334"/>
      <c r="AT289" s="334"/>
      <c r="AU289" s="334"/>
      <c r="AV289" s="334"/>
      <c r="AW289" s="334"/>
      <c r="AX289" s="334"/>
      <c r="AY289" s="334"/>
      <c r="AZ289" s="334"/>
      <c r="BA289" s="334"/>
      <c r="BB289" s="334"/>
      <c r="BC289" s="334"/>
      <c r="BD289" s="334"/>
      <c r="BE289" s="334"/>
      <c r="BF289" s="334"/>
      <c r="BG289" s="334"/>
      <c r="BH289" s="334"/>
      <c r="BI289" s="334"/>
      <c r="BJ289" s="334"/>
      <c r="BK289" s="334"/>
      <c r="BL289" s="334"/>
      <c r="BM289" s="334"/>
      <c r="BN289" s="334"/>
      <c r="BO289" s="334"/>
      <c r="BP289" s="334"/>
      <c r="BQ289" s="334"/>
      <c r="BR289" s="334"/>
      <c r="BS289" s="334"/>
      <c r="BT289" s="334"/>
      <c r="BU289" s="334"/>
      <c r="BV289" s="334"/>
      <c r="BW289" s="334"/>
      <c r="BX289" s="334"/>
      <c r="BY289" s="334"/>
      <c r="BZ289" s="334"/>
      <c r="CA289" s="334"/>
      <c r="CB289" s="334"/>
      <c r="CC289" s="334"/>
      <c r="CD289" s="334"/>
      <c r="CE289" s="334"/>
      <c r="CF289" s="334"/>
      <c r="CG289" s="334"/>
      <c r="CH289" s="334"/>
      <c r="CI289" s="334"/>
      <c r="CJ289" s="334"/>
      <c r="CK289" s="334"/>
      <c r="CL289" s="334"/>
      <c r="CM289" s="334"/>
      <c r="CN289" s="334"/>
      <c r="CO289" s="334"/>
      <c r="CP289" s="334"/>
      <c r="CQ289" s="334"/>
      <c r="CR289" s="334"/>
      <c r="CS289" s="334"/>
      <c r="CT289" s="334"/>
      <c r="CU289" s="334"/>
      <c r="CV289" s="334"/>
      <c r="CW289" s="334"/>
      <c r="CX289" s="334"/>
      <c r="CY289" s="334"/>
      <c r="CZ289" s="334"/>
      <c r="DA289" s="334"/>
      <c r="DB289" s="334"/>
      <c r="DC289" s="334"/>
      <c r="DD289" s="334"/>
      <c r="DE289" s="334"/>
      <c r="DF289" s="334"/>
      <c r="DG289" s="334"/>
      <c r="DH289" s="334"/>
      <c r="DI289" s="334"/>
      <c r="DJ289" s="334"/>
      <c r="DK289" s="334"/>
      <c r="DL289" s="334"/>
      <c r="DM289" s="334"/>
      <c r="DN289" s="334"/>
      <c r="DO289" s="334"/>
      <c r="DP289" s="334"/>
      <c r="DQ289" s="334"/>
      <c r="DR289" s="334"/>
      <c r="DS289" s="334"/>
      <c r="DT289" s="334"/>
      <c r="DU289" s="334"/>
      <c r="DV289" s="334"/>
      <c r="DW289" s="334"/>
      <c r="DX289" s="334"/>
      <c r="DY289" s="334"/>
      <c r="DZ289" s="334"/>
      <c r="EA289" s="334"/>
      <c r="EB289" s="334"/>
      <c r="EC289" s="334"/>
      <c r="ED289" s="334"/>
      <c r="EE289" s="334"/>
      <c r="EF289" s="334"/>
      <c r="EG289" s="334"/>
      <c r="EH289" s="334"/>
      <c r="EI289" s="334"/>
      <c r="EJ289" s="334"/>
      <c r="EK289" s="334"/>
      <c r="EL289" s="334"/>
      <c r="EM289" s="334"/>
      <c r="EN289" s="334"/>
      <c r="EO289" s="334"/>
      <c r="EP289" s="334"/>
      <c r="EQ289" s="334"/>
      <c r="ER289" s="334"/>
      <c r="ES289" s="334"/>
      <c r="ET289" s="334"/>
      <c r="EU289" s="334"/>
      <c r="EV289" s="334"/>
      <c r="EW289" s="334"/>
      <c r="EX289" s="334"/>
      <c r="EY289" s="334"/>
      <c r="EZ289" s="334"/>
      <c r="FA289" s="334"/>
      <c r="FB289" s="334"/>
      <c r="FC289" s="334"/>
      <c r="FD289" s="334"/>
      <c r="FE289" s="334"/>
      <c r="FF289" s="334"/>
      <c r="FG289" s="334"/>
      <c r="FH289" s="334"/>
      <c r="FI289" s="334"/>
      <c r="FJ289" s="334"/>
      <c r="FK289" s="334"/>
      <c r="FL289" s="334"/>
      <c r="FM289" s="334"/>
      <c r="FN289" s="334"/>
      <c r="FO289" s="334"/>
      <c r="FP289" s="334"/>
      <c r="FQ289" s="334"/>
      <c r="FR289" s="334"/>
      <c r="FS289" s="334"/>
      <c r="FT289" s="334"/>
      <c r="FU289" s="334"/>
      <c r="FV289" s="334"/>
      <c r="FW289" s="334"/>
      <c r="FX289" s="334"/>
      <c r="FY289" s="334"/>
      <c r="FZ289" s="334"/>
      <c r="GA289" s="334"/>
      <c r="GB289" s="334"/>
      <c r="GC289" s="334"/>
      <c r="GD289" s="334"/>
      <c r="GE289" s="334"/>
      <c r="GF289" s="334"/>
      <c r="GG289" s="334"/>
      <c r="GH289" s="334"/>
      <c r="GI289" s="334"/>
      <c r="GJ289" s="334"/>
      <c r="GK289" s="334"/>
      <c r="GL289" s="334"/>
      <c r="GM289" s="334"/>
      <c r="GN289" s="334"/>
      <c r="GO289" s="334"/>
      <c r="GP289" s="334"/>
      <c r="GQ289" s="334"/>
      <c r="GR289" s="334"/>
      <c r="GS289" s="334"/>
      <c r="GT289" s="334"/>
      <c r="GU289" s="334"/>
      <c r="GV289" s="334"/>
      <c r="GW289" s="334"/>
      <c r="GX289" s="334"/>
      <c r="GY289" s="334"/>
      <c r="GZ289" s="334"/>
      <c r="HA289" s="334"/>
      <c r="HB289" s="334"/>
      <c r="HC289" s="334"/>
      <c r="HD289" s="334"/>
      <c r="HE289" s="334"/>
      <c r="HF289" s="334"/>
      <c r="HG289" s="334"/>
      <c r="HH289" s="334"/>
      <c r="HI289" s="334"/>
      <c r="HJ289" s="334"/>
      <c r="HK289" s="334"/>
      <c r="HL289" s="334"/>
      <c r="HM289" s="334"/>
      <c r="HN289" s="334"/>
      <c r="HO289" s="334"/>
      <c r="HP289" s="334"/>
      <c r="HQ289" s="334"/>
      <c r="HR289" s="334"/>
      <c r="HS289" s="334"/>
      <c r="HT289" s="334"/>
      <c r="HU289" s="334"/>
      <c r="HV289" s="334"/>
      <c r="HW289" s="334"/>
      <c r="HX289" s="334"/>
      <c r="HY289" s="334"/>
      <c r="HZ289" s="334"/>
      <c r="IA289" s="334"/>
      <c r="IB289" s="334"/>
      <c r="IC289" s="334"/>
      <c r="ID289" s="334"/>
      <c r="IE289" s="334"/>
      <c r="IF289" s="334"/>
      <c r="IG289" s="334"/>
      <c r="IH289" s="334"/>
      <c r="II289" s="334"/>
      <c r="IJ289" s="334"/>
      <c r="IK289" s="334"/>
      <c r="IL289" s="334"/>
      <c r="IM289" s="334"/>
      <c r="IN289" s="334"/>
      <c r="IO289" s="334"/>
      <c r="IP289" s="334"/>
      <c r="IQ289" s="334"/>
      <c r="IR289" s="334"/>
      <c r="IS289" s="334"/>
      <c r="IT289" s="334"/>
      <c r="IU289" s="334"/>
      <c r="IV289" s="334"/>
      <c r="IW289" s="334"/>
      <c r="IX289" s="334"/>
      <c r="IY289" s="334"/>
      <c r="IZ289" s="334"/>
      <c r="JA289" s="334"/>
      <c r="JB289" s="334"/>
      <c r="JC289" s="334"/>
      <c r="JD289" s="334"/>
    </row>
    <row r="290" spans="2:264" x14ac:dyDescent="0.2">
      <c r="B290" s="334"/>
      <c r="C290" s="334"/>
      <c r="D290" s="334"/>
      <c r="E290" s="334"/>
      <c r="F290" s="334"/>
      <c r="G290" s="334"/>
      <c r="H290" s="334"/>
      <c r="I290" s="334"/>
      <c r="J290" s="334"/>
      <c r="K290" s="334"/>
      <c r="L290" s="334"/>
      <c r="M290" s="334"/>
      <c r="N290" s="334"/>
      <c r="O290" s="334"/>
      <c r="P290" s="334"/>
      <c r="Q290" s="334"/>
      <c r="R290" s="334"/>
      <c r="S290" s="334"/>
      <c r="T290" s="334"/>
      <c r="U290" s="334"/>
      <c r="V290" s="334"/>
      <c r="W290" s="334"/>
      <c r="X290" s="334"/>
      <c r="Y290" s="334"/>
      <c r="Z290" s="334"/>
      <c r="AA290" s="334"/>
      <c r="AB290" s="334"/>
      <c r="AC290" s="334"/>
      <c r="AD290" s="334"/>
      <c r="AE290" s="334"/>
      <c r="AF290" s="334"/>
      <c r="AG290" s="334"/>
      <c r="AH290" s="334"/>
      <c r="AI290" s="334"/>
      <c r="AJ290" s="334"/>
      <c r="AK290" s="334"/>
      <c r="AL290" s="334"/>
      <c r="AM290" s="334"/>
      <c r="AN290" s="334"/>
      <c r="AO290" s="334"/>
      <c r="AP290" s="334"/>
      <c r="AQ290" s="334"/>
      <c r="AR290" s="334"/>
      <c r="AS290" s="334"/>
      <c r="AT290" s="334"/>
      <c r="AU290" s="334"/>
      <c r="AV290" s="334"/>
      <c r="AW290" s="334"/>
      <c r="AX290" s="334"/>
      <c r="AY290" s="334"/>
      <c r="AZ290" s="334"/>
      <c r="BA290" s="334"/>
      <c r="BB290" s="334"/>
      <c r="BC290" s="334"/>
      <c r="BD290" s="334"/>
      <c r="BE290" s="334"/>
      <c r="BF290" s="334"/>
      <c r="BG290" s="334"/>
      <c r="BH290" s="334"/>
      <c r="BI290" s="334"/>
      <c r="BJ290" s="334"/>
      <c r="BK290" s="334"/>
      <c r="BL290" s="334"/>
      <c r="BM290" s="334"/>
      <c r="BN290" s="334"/>
      <c r="BO290" s="334"/>
      <c r="BP290" s="334"/>
      <c r="BQ290" s="334"/>
      <c r="BR290" s="334"/>
      <c r="BS290" s="334"/>
      <c r="BT290" s="334"/>
      <c r="BU290" s="334"/>
      <c r="BV290" s="334"/>
      <c r="BW290" s="334"/>
      <c r="BX290" s="334"/>
      <c r="BY290" s="334"/>
      <c r="BZ290" s="334"/>
      <c r="CA290" s="334"/>
      <c r="CB290" s="334"/>
      <c r="CC290" s="334"/>
      <c r="CD290" s="334"/>
      <c r="CE290" s="334"/>
      <c r="CF290" s="334"/>
      <c r="CG290" s="334"/>
      <c r="CH290" s="334"/>
      <c r="CI290" s="334"/>
      <c r="CJ290" s="334"/>
      <c r="CK290" s="334"/>
      <c r="CL290" s="334"/>
      <c r="CM290" s="334"/>
      <c r="CN290" s="334"/>
      <c r="CO290" s="334"/>
      <c r="CP290" s="334"/>
      <c r="CQ290" s="334"/>
      <c r="CR290" s="334"/>
      <c r="CS290" s="334"/>
      <c r="CT290" s="334"/>
      <c r="CU290" s="334"/>
      <c r="CV290" s="334"/>
      <c r="CW290" s="334"/>
      <c r="CX290" s="334"/>
      <c r="CY290" s="334"/>
      <c r="CZ290" s="334"/>
      <c r="DA290" s="334"/>
      <c r="DB290" s="334"/>
      <c r="DC290" s="334"/>
      <c r="DD290" s="334"/>
      <c r="DE290" s="334"/>
      <c r="DF290" s="334"/>
      <c r="DG290" s="334"/>
      <c r="DH290" s="334"/>
      <c r="DI290" s="334"/>
      <c r="DJ290" s="334"/>
      <c r="DK290" s="334"/>
      <c r="DL290" s="334"/>
      <c r="DM290" s="334"/>
      <c r="DN290" s="334"/>
      <c r="DO290" s="334"/>
      <c r="DP290" s="334"/>
      <c r="DQ290" s="334"/>
      <c r="DR290" s="334"/>
      <c r="DS290" s="334"/>
      <c r="DT290" s="334"/>
      <c r="DU290" s="334"/>
      <c r="DV290" s="334"/>
      <c r="DW290" s="334"/>
      <c r="DX290" s="334"/>
      <c r="DY290" s="334"/>
      <c r="DZ290" s="334"/>
      <c r="EA290" s="334"/>
      <c r="EB290" s="334"/>
      <c r="EC290" s="334"/>
      <c r="ED290" s="334"/>
      <c r="EE290" s="334"/>
      <c r="EF290" s="334"/>
      <c r="EG290" s="334"/>
      <c r="EH290" s="334"/>
      <c r="EI290" s="334"/>
      <c r="EJ290" s="334"/>
      <c r="EK290" s="334"/>
      <c r="EL290" s="334"/>
      <c r="EM290" s="334"/>
      <c r="EN290" s="334"/>
      <c r="EO290" s="334"/>
      <c r="EP290" s="334"/>
      <c r="EQ290" s="334"/>
      <c r="ER290" s="334"/>
      <c r="ES290" s="334"/>
      <c r="ET290" s="334"/>
      <c r="EU290" s="334"/>
      <c r="EV290" s="334"/>
      <c r="EW290" s="334"/>
      <c r="EX290" s="334"/>
      <c r="EY290" s="334"/>
      <c r="EZ290" s="334"/>
      <c r="FA290" s="334"/>
      <c r="FB290" s="334"/>
      <c r="FC290" s="334"/>
      <c r="FD290" s="334"/>
      <c r="FE290" s="334"/>
      <c r="FF290" s="334"/>
      <c r="FG290" s="334"/>
      <c r="FH290" s="334"/>
      <c r="FI290" s="334"/>
      <c r="FJ290" s="334"/>
      <c r="FK290" s="334"/>
      <c r="FL290" s="334"/>
      <c r="FM290" s="334"/>
      <c r="FN290" s="334"/>
      <c r="FO290" s="334"/>
      <c r="FP290" s="334"/>
      <c r="FQ290" s="334"/>
      <c r="FR290" s="334"/>
      <c r="FS290" s="334"/>
      <c r="FT290" s="334"/>
      <c r="FU290" s="334"/>
      <c r="FV290" s="334"/>
      <c r="FW290" s="334"/>
      <c r="FX290" s="334"/>
      <c r="FY290" s="334"/>
      <c r="FZ290" s="334"/>
      <c r="GA290" s="334"/>
      <c r="GB290" s="334"/>
      <c r="GC290" s="334"/>
      <c r="GD290" s="334"/>
      <c r="GE290" s="334"/>
      <c r="GF290" s="334"/>
      <c r="GG290" s="334"/>
      <c r="GH290" s="334"/>
      <c r="GI290" s="334"/>
      <c r="GJ290" s="334"/>
      <c r="GK290" s="334"/>
      <c r="GL290" s="334"/>
      <c r="GM290" s="334"/>
      <c r="GN290" s="334"/>
      <c r="GO290" s="334"/>
      <c r="GP290" s="334"/>
      <c r="GQ290" s="334"/>
      <c r="GR290" s="334"/>
      <c r="GS290" s="334"/>
      <c r="GT290" s="334"/>
      <c r="GU290" s="334"/>
      <c r="GV290" s="334"/>
      <c r="GW290" s="334"/>
      <c r="GX290" s="334"/>
      <c r="GY290" s="334"/>
      <c r="GZ290" s="334"/>
      <c r="HA290" s="334"/>
      <c r="HB290" s="334"/>
      <c r="HC290" s="334"/>
      <c r="HD290" s="334"/>
      <c r="HE290" s="334"/>
      <c r="HF290" s="334"/>
      <c r="HG290" s="334"/>
      <c r="HH290" s="334"/>
      <c r="HI290" s="334"/>
      <c r="HJ290" s="334"/>
      <c r="HK290" s="334"/>
      <c r="HL290" s="334"/>
      <c r="HM290" s="334"/>
      <c r="HN290" s="334"/>
      <c r="HO290" s="334"/>
      <c r="HP290" s="334"/>
      <c r="HQ290" s="334"/>
      <c r="HR290" s="334"/>
      <c r="HS290" s="334"/>
      <c r="HT290" s="334"/>
      <c r="HU290" s="334"/>
      <c r="HV290" s="334"/>
      <c r="HW290" s="334"/>
      <c r="HX290" s="334"/>
      <c r="HY290" s="334"/>
      <c r="HZ290" s="334"/>
      <c r="IA290" s="334"/>
      <c r="IB290" s="334"/>
      <c r="IC290" s="334"/>
      <c r="ID290" s="334"/>
      <c r="IE290" s="334"/>
      <c r="IF290" s="334"/>
      <c r="IG290" s="334"/>
      <c r="IH290" s="334"/>
      <c r="II290" s="334"/>
      <c r="IJ290" s="334"/>
      <c r="IK290" s="334"/>
      <c r="IL290" s="334"/>
      <c r="IM290" s="334"/>
      <c r="IN290" s="334"/>
      <c r="IO290" s="334"/>
      <c r="IP290" s="334"/>
      <c r="IQ290" s="334"/>
      <c r="IR290" s="334"/>
      <c r="IS290" s="334"/>
      <c r="IT290" s="334"/>
      <c r="IU290" s="334"/>
      <c r="IV290" s="334"/>
      <c r="IW290" s="334"/>
      <c r="IX290" s="334"/>
      <c r="IY290" s="334"/>
      <c r="IZ290" s="334"/>
      <c r="JA290" s="334"/>
      <c r="JB290" s="334"/>
      <c r="JC290" s="334"/>
      <c r="JD290" s="334"/>
    </row>
    <row r="291" spans="2:264" x14ac:dyDescent="0.2">
      <c r="B291" s="334"/>
      <c r="C291" s="334"/>
      <c r="D291" s="334"/>
      <c r="E291" s="334"/>
      <c r="F291" s="334"/>
      <c r="G291" s="334"/>
      <c r="H291" s="334"/>
      <c r="I291" s="334"/>
      <c r="J291" s="334"/>
      <c r="K291" s="334"/>
      <c r="L291" s="334"/>
      <c r="M291" s="334"/>
      <c r="N291" s="334"/>
      <c r="O291" s="334"/>
      <c r="P291" s="334"/>
      <c r="Q291" s="334"/>
      <c r="R291" s="334"/>
      <c r="S291" s="334"/>
      <c r="T291" s="334"/>
      <c r="U291" s="334"/>
      <c r="V291" s="334"/>
      <c r="W291" s="334"/>
      <c r="X291" s="334"/>
      <c r="Y291" s="334"/>
      <c r="Z291" s="334"/>
      <c r="AA291" s="334"/>
      <c r="AB291" s="334"/>
      <c r="AC291" s="334"/>
      <c r="AD291" s="334"/>
      <c r="AE291" s="334"/>
      <c r="AF291" s="334"/>
      <c r="AG291" s="334"/>
      <c r="AH291" s="334"/>
      <c r="AI291" s="334"/>
      <c r="AJ291" s="334"/>
      <c r="AK291" s="334"/>
      <c r="AL291" s="334"/>
      <c r="AM291" s="334"/>
      <c r="AN291" s="334"/>
      <c r="AO291" s="334"/>
      <c r="AP291" s="334"/>
      <c r="AQ291" s="334"/>
      <c r="AR291" s="334"/>
      <c r="AS291" s="334"/>
      <c r="AT291" s="334"/>
      <c r="AU291" s="334"/>
      <c r="AV291" s="334"/>
      <c r="AW291" s="334"/>
      <c r="AX291" s="334"/>
      <c r="AY291" s="334"/>
      <c r="AZ291" s="334"/>
      <c r="BA291" s="334"/>
      <c r="BB291" s="334"/>
      <c r="BC291" s="334"/>
      <c r="BD291" s="334"/>
      <c r="BE291" s="334"/>
      <c r="BF291" s="334"/>
      <c r="BG291" s="334"/>
      <c r="BH291" s="334"/>
      <c r="BI291" s="334"/>
      <c r="BJ291" s="334"/>
      <c r="BK291" s="334"/>
      <c r="BL291" s="334"/>
      <c r="BM291" s="334"/>
      <c r="BN291" s="334"/>
      <c r="BO291" s="334"/>
      <c r="BP291" s="334"/>
      <c r="BQ291" s="334"/>
      <c r="BR291" s="334"/>
      <c r="BS291" s="334"/>
      <c r="BT291" s="334"/>
      <c r="BU291" s="334"/>
      <c r="BV291" s="334"/>
      <c r="BW291" s="334"/>
      <c r="BX291" s="334"/>
      <c r="BY291" s="334"/>
      <c r="BZ291" s="334"/>
      <c r="CA291" s="334"/>
      <c r="CB291" s="334"/>
      <c r="CC291" s="334"/>
      <c r="CD291" s="334"/>
      <c r="CE291" s="334"/>
      <c r="CF291" s="334"/>
      <c r="CG291" s="334"/>
      <c r="CH291" s="334"/>
      <c r="CI291" s="334"/>
      <c r="CJ291" s="334"/>
      <c r="CK291" s="334"/>
      <c r="CL291" s="334"/>
      <c r="CM291" s="334"/>
      <c r="CN291" s="334"/>
      <c r="CO291" s="334"/>
      <c r="CP291" s="334"/>
      <c r="CQ291" s="334"/>
      <c r="CR291" s="334"/>
      <c r="CS291" s="334"/>
      <c r="CT291" s="334"/>
      <c r="CU291" s="334"/>
      <c r="CV291" s="334"/>
      <c r="CW291" s="334"/>
      <c r="CX291" s="334"/>
      <c r="CY291" s="334"/>
      <c r="CZ291" s="334"/>
      <c r="DA291" s="334"/>
      <c r="DB291" s="334"/>
      <c r="DC291" s="334"/>
      <c r="DD291" s="334"/>
      <c r="DE291" s="334"/>
      <c r="DF291" s="334"/>
      <c r="DG291" s="334"/>
      <c r="DH291" s="334"/>
      <c r="DI291" s="334"/>
      <c r="DJ291" s="334"/>
      <c r="DK291" s="334"/>
      <c r="DL291" s="334"/>
      <c r="DM291" s="334"/>
      <c r="DN291" s="334"/>
      <c r="DO291" s="334"/>
      <c r="DP291" s="334"/>
      <c r="DQ291" s="334"/>
      <c r="DR291" s="334"/>
      <c r="DS291" s="334"/>
      <c r="DT291" s="334"/>
      <c r="DU291" s="334"/>
      <c r="DV291" s="334"/>
      <c r="DW291" s="334"/>
      <c r="DX291" s="334"/>
      <c r="DY291" s="334"/>
      <c r="DZ291" s="334"/>
      <c r="EA291" s="334"/>
      <c r="EB291" s="334"/>
      <c r="EC291" s="334"/>
      <c r="ED291" s="334"/>
      <c r="EE291" s="334"/>
      <c r="EF291" s="334"/>
      <c r="EG291" s="334"/>
      <c r="EH291" s="334"/>
      <c r="EI291" s="334"/>
      <c r="EJ291" s="334"/>
      <c r="EK291" s="334"/>
      <c r="EL291" s="334"/>
      <c r="EM291" s="334"/>
      <c r="EN291" s="334"/>
      <c r="EO291" s="334"/>
      <c r="EP291" s="334"/>
      <c r="EQ291" s="334"/>
      <c r="ER291" s="334"/>
      <c r="ES291" s="334"/>
      <c r="ET291" s="334"/>
      <c r="EU291" s="334"/>
      <c r="EV291" s="334"/>
      <c r="EW291" s="334"/>
      <c r="EX291" s="334"/>
      <c r="EY291" s="334"/>
      <c r="EZ291" s="334"/>
      <c r="FA291" s="334"/>
      <c r="FB291" s="334"/>
      <c r="FC291" s="334"/>
      <c r="FD291" s="334"/>
      <c r="FE291" s="334"/>
      <c r="FF291" s="334"/>
      <c r="FG291" s="334"/>
      <c r="FH291" s="334"/>
      <c r="FI291" s="334"/>
      <c r="FJ291" s="334"/>
      <c r="FK291" s="334"/>
      <c r="FL291" s="334"/>
      <c r="FM291" s="334"/>
      <c r="FN291" s="334"/>
      <c r="FO291" s="334"/>
      <c r="FP291" s="334"/>
      <c r="FQ291" s="334"/>
      <c r="FR291" s="334"/>
      <c r="FS291" s="334"/>
      <c r="FT291" s="334"/>
      <c r="FU291" s="334"/>
      <c r="FV291" s="334"/>
      <c r="FW291" s="334"/>
      <c r="FX291" s="334"/>
      <c r="FY291" s="334"/>
      <c r="FZ291" s="334"/>
      <c r="GA291" s="334"/>
      <c r="GB291" s="334"/>
      <c r="GC291" s="334"/>
      <c r="GD291" s="334"/>
      <c r="GE291" s="334"/>
      <c r="GF291" s="334"/>
      <c r="GG291" s="334"/>
      <c r="GH291" s="334"/>
      <c r="GI291" s="334"/>
      <c r="GJ291" s="334"/>
      <c r="GK291" s="334"/>
      <c r="GL291" s="334"/>
      <c r="GM291" s="334"/>
      <c r="GN291" s="334"/>
      <c r="GO291" s="334"/>
      <c r="GP291" s="334"/>
      <c r="GQ291" s="334"/>
      <c r="GR291" s="334"/>
      <c r="GS291" s="334"/>
      <c r="GT291" s="334"/>
      <c r="GU291" s="334"/>
      <c r="GV291" s="334"/>
      <c r="GW291" s="334"/>
      <c r="GX291" s="334"/>
      <c r="GY291" s="334"/>
      <c r="GZ291" s="334"/>
      <c r="HA291" s="334"/>
      <c r="HB291" s="334"/>
      <c r="HC291" s="334"/>
      <c r="HD291" s="334"/>
      <c r="HE291" s="334"/>
      <c r="HF291" s="334"/>
      <c r="HG291" s="334"/>
      <c r="HH291" s="334"/>
      <c r="HI291" s="334"/>
      <c r="HJ291" s="334"/>
      <c r="HK291" s="334"/>
      <c r="HL291" s="334"/>
      <c r="HM291" s="334"/>
      <c r="HN291" s="334"/>
      <c r="HO291" s="334"/>
      <c r="HP291" s="334"/>
      <c r="HQ291" s="334"/>
      <c r="HR291" s="334"/>
      <c r="HS291" s="334"/>
      <c r="HT291" s="334"/>
      <c r="HU291" s="334"/>
      <c r="HV291" s="334"/>
      <c r="HW291" s="334"/>
      <c r="HX291" s="334"/>
      <c r="HY291" s="334"/>
      <c r="HZ291" s="334"/>
      <c r="IA291" s="334"/>
      <c r="IB291" s="334"/>
      <c r="IC291" s="334"/>
      <c r="ID291" s="334"/>
      <c r="IE291" s="334"/>
      <c r="IF291" s="334"/>
      <c r="IG291" s="334"/>
      <c r="IH291" s="334"/>
      <c r="II291" s="334"/>
      <c r="IJ291" s="334"/>
      <c r="IK291" s="334"/>
      <c r="IL291" s="334"/>
      <c r="IM291" s="334"/>
      <c r="IN291" s="334"/>
      <c r="IO291" s="334"/>
      <c r="IP291" s="334"/>
      <c r="IQ291" s="334"/>
      <c r="IR291" s="334"/>
      <c r="IS291" s="334"/>
      <c r="IT291" s="334"/>
      <c r="IU291" s="334"/>
      <c r="IV291" s="334"/>
      <c r="IW291" s="334"/>
      <c r="IX291" s="334"/>
      <c r="IY291" s="334"/>
      <c r="IZ291" s="334"/>
      <c r="JA291" s="334"/>
      <c r="JB291" s="334"/>
      <c r="JC291" s="334"/>
      <c r="JD291" s="334"/>
    </row>
    <row r="292" spans="2:264" x14ac:dyDescent="0.2">
      <c r="B292" s="334"/>
      <c r="C292" s="334"/>
      <c r="D292" s="334"/>
      <c r="E292" s="334"/>
      <c r="F292" s="334"/>
      <c r="G292" s="334"/>
      <c r="H292" s="334"/>
      <c r="I292" s="334"/>
      <c r="J292" s="334"/>
      <c r="K292" s="334"/>
      <c r="L292" s="334"/>
      <c r="M292" s="334"/>
      <c r="N292" s="334"/>
      <c r="O292" s="334"/>
      <c r="P292" s="334"/>
      <c r="Q292" s="334"/>
      <c r="R292" s="334"/>
      <c r="S292" s="334"/>
      <c r="T292" s="334"/>
      <c r="U292" s="334"/>
      <c r="V292" s="334"/>
      <c r="W292" s="334"/>
      <c r="X292" s="334"/>
      <c r="Y292" s="334"/>
      <c r="Z292" s="334"/>
      <c r="AA292" s="334"/>
      <c r="AB292" s="334"/>
      <c r="AC292" s="334"/>
      <c r="AD292" s="334"/>
      <c r="AE292" s="334"/>
      <c r="AF292" s="334"/>
      <c r="AG292" s="334"/>
      <c r="AH292" s="334"/>
      <c r="AI292" s="334"/>
      <c r="AJ292" s="334"/>
      <c r="AK292" s="334"/>
      <c r="AL292" s="334"/>
      <c r="AM292" s="334"/>
      <c r="AN292" s="334"/>
      <c r="AO292" s="334"/>
      <c r="AP292" s="334"/>
      <c r="AQ292" s="334"/>
      <c r="AR292" s="334"/>
      <c r="AS292" s="334"/>
      <c r="AT292" s="334"/>
      <c r="AU292" s="334"/>
      <c r="AV292" s="334"/>
      <c r="AW292" s="334"/>
      <c r="AX292" s="334"/>
      <c r="AY292" s="334"/>
      <c r="AZ292" s="334"/>
      <c r="BA292" s="334"/>
      <c r="BB292" s="334"/>
      <c r="BC292" s="334"/>
      <c r="BD292" s="334"/>
      <c r="BE292" s="334"/>
      <c r="BF292" s="334"/>
      <c r="BG292" s="334"/>
      <c r="BH292" s="334"/>
      <c r="BI292" s="334"/>
      <c r="BJ292" s="334"/>
      <c r="BK292" s="334"/>
      <c r="BL292" s="334"/>
      <c r="BM292" s="334"/>
      <c r="BN292" s="334"/>
      <c r="BO292" s="334"/>
      <c r="BP292" s="334"/>
      <c r="BQ292" s="334"/>
      <c r="BR292" s="334"/>
      <c r="BS292" s="334"/>
      <c r="BT292" s="334"/>
      <c r="BU292" s="334"/>
      <c r="BV292" s="334"/>
      <c r="BW292" s="334"/>
      <c r="BX292" s="334"/>
      <c r="BY292" s="334"/>
      <c r="BZ292" s="334"/>
      <c r="CA292" s="334"/>
      <c r="CB292" s="334"/>
      <c r="CC292" s="334"/>
      <c r="CD292" s="334"/>
      <c r="CE292" s="334"/>
      <c r="CF292" s="334"/>
      <c r="CG292" s="334"/>
      <c r="CH292" s="334"/>
      <c r="CI292" s="334"/>
      <c r="CJ292" s="334"/>
      <c r="CK292" s="334"/>
      <c r="CL292" s="334"/>
      <c r="CM292" s="334"/>
      <c r="CN292" s="334"/>
      <c r="CO292" s="334"/>
      <c r="CP292" s="334"/>
      <c r="CQ292" s="334"/>
      <c r="CR292" s="334"/>
      <c r="CS292" s="334"/>
      <c r="CT292" s="334"/>
      <c r="CU292" s="334"/>
      <c r="CV292" s="334"/>
      <c r="CW292" s="334"/>
      <c r="CX292" s="334"/>
      <c r="CY292" s="334"/>
      <c r="CZ292" s="334"/>
      <c r="DA292" s="334"/>
      <c r="DB292" s="334"/>
      <c r="DC292" s="334"/>
      <c r="DD292" s="334"/>
      <c r="DE292" s="334"/>
      <c r="DF292" s="334"/>
      <c r="DG292" s="334"/>
      <c r="DH292" s="334"/>
      <c r="DI292" s="334"/>
      <c r="DJ292" s="334"/>
      <c r="DK292" s="334"/>
      <c r="DL292" s="334"/>
      <c r="DM292" s="334"/>
      <c r="DN292" s="334"/>
      <c r="DO292" s="334"/>
      <c r="DP292" s="334"/>
      <c r="DQ292" s="334"/>
      <c r="DR292" s="334"/>
      <c r="DS292" s="334"/>
      <c r="DT292" s="334"/>
      <c r="DU292" s="334"/>
      <c r="DV292" s="334"/>
      <c r="DW292" s="334"/>
      <c r="DX292" s="334"/>
      <c r="DY292" s="334"/>
      <c r="DZ292" s="334"/>
      <c r="EA292" s="334"/>
      <c r="EB292" s="334"/>
      <c r="EC292" s="334"/>
      <c r="ED292" s="334"/>
      <c r="EE292" s="334"/>
      <c r="EF292" s="334"/>
      <c r="EG292" s="334"/>
      <c r="EH292" s="334"/>
      <c r="EI292" s="334"/>
      <c r="EJ292" s="334"/>
      <c r="EK292" s="334"/>
      <c r="EL292" s="334"/>
      <c r="EM292" s="334"/>
      <c r="EN292" s="334"/>
      <c r="EO292" s="334"/>
      <c r="EP292" s="334"/>
      <c r="EQ292" s="334"/>
      <c r="ER292" s="334"/>
      <c r="ES292" s="334"/>
      <c r="ET292" s="334"/>
      <c r="EU292" s="334"/>
      <c r="EV292" s="334"/>
      <c r="EW292" s="334"/>
      <c r="EX292" s="334"/>
      <c r="EY292" s="334"/>
      <c r="EZ292" s="334"/>
      <c r="FA292" s="334"/>
      <c r="FB292" s="334"/>
      <c r="FC292" s="334"/>
      <c r="FD292" s="334"/>
      <c r="FE292" s="334"/>
      <c r="FF292" s="334"/>
      <c r="FG292" s="334"/>
      <c r="FH292" s="334"/>
      <c r="FI292" s="334"/>
      <c r="FJ292" s="334"/>
      <c r="FK292" s="334"/>
      <c r="FL292" s="334"/>
      <c r="FM292" s="334"/>
      <c r="FN292" s="334"/>
      <c r="FO292" s="334"/>
      <c r="FP292" s="334"/>
      <c r="FQ292" s="334"/>
      <c r="FR292" s="334"/>
      <c r="FS292" s="334"/>
      <c r="FT292" s="334"/>
      <c r="FU292" s="334"/>
      <c r="FV292" s="334"/>
      <c r="FW292" s="334"/>
      <c r="FX292" s="334"/>
      <c r="FY292" s="334"/>
      <c r="FZ292" s="334"/>
      <c r="GA292" s="334"/>
      <c r="GB292" s="334"/>
      <c r="GC292" s="334"/>
      <c r="GD292" s="334"/>
      <c r="GE292" s="334"/>
      <c r="GF292" s="334"/>
      <c r="GG292" s="334"/>
      <c r="GH292" s="334"/>
      <c r="GI292" s="334"/>
      <c r="GJ292" s="334"/>
      <c r="GK292" s="334"/>
      <c r="GL292" s="334"/>
      <c r="GM292" s="334"/>
      <c r="GN292" s="334"/>
      <c r="GO292" s="334"/>
      <c r="GP292" s="334"/>
      <c r="GQ292" s="334"/>
      <c r="GR292" s="334"/>
      <c r="GS292" s="334"/>
      <c r="GT292" s="334"/>
      <c r="GU292" s="334"/>
      <c r="GV292" s="334"/>
      <c r="GW292" s="334"/>
      <c r="GX292" s="334"/>
      <c r="GY292" s="334"/>
      <c r="GZ292" s="334"/>
      <c r="HA292" s="334"/>
      <c r="HB292" s="334"/>
      <c r="HC292" s="334"/>
      <c r="HD292" s="334"/>
      <c r="HE292" s="334"/>
      <c r="HF292" s="334"/>
      <c r="HG292" s="334"/>
      <c r="HH292" s="334"/>
      <c r="HI292" s="334"/>
      <c r="HJ292" s="334"/>
      <c r="HK292" s="334"/>
      <c r="HL292" s="334"/>
      <c r="HM292" s="334"/>
      <c r="HN292" s="334"/>
      <c r="HO292" s="334"/>
      <c r="HP292" s="334"/>
      <c r="HQ292" s="334"/>
      <c r="HR292" s="334"/>
      <c r="HS292" s="334"/>
      <c r="HT292" s="334"/>
      <c r="HU292" s="334"/>
      <c r="HV292" s="334"/>
      <c r="HW292" s="334"/>
      <c r="HX292" s="334"/>
      <c r="HY292" s="334"/>
      <c r="HZ292" s="334"/>
      <c r="IA292" s="334"/>
      <c r="IB292" s="334"/>
      <c r="IC292" s="334"/>
      <c r="ID292" s="334"/>
      <c r="IE292" s="334"/>
      <c r="IF292" s="334"/>
      <c r="IG292" s="334"/>
      <c r="IH292" s="334"/>
      <c r="II292" s="334"/>
      <c r="IJ292" s="334"/>
      <c r="IK292" s="334"/>
      <c r="IL292" s="334"/>
      <c r="IM292" s="334"/>
      <c r="IN292" s="334"/>
      <c r="IO292" s="334"/>
      <c r="IP292" s="334"/>
      <c r="IQ292" s="334"/>
      <c r="IR292" s="334"/>
      <c r="IS292" s="334"/>
      <c r="IT292" s="334"/>
      <c r="IU292" s="334"/>
      <c r="IV292" s="334"/>
      <c r="IW292" s="334"/>
      <c r="IX292" s="334"/>
      <c r="IY292" s="334"/>
      <c r="IZ292" s="334"/>
      <c r="JA292" s="334"/>
      <c r="JB292" s="334"/>
      <c r="JC292" s="334"/>
      <c r="JD292" s="334"/>
    </row>
    <row r="293" spans="2:264" x14ac:dyDescent="0.2">
      <c r="B293" s="334"/>
      <c r="C293" s="334"/>
      <c r="D293" s="334"/>
      <c r="E293" s="334"/>
      <c r="F293" s="334"/>
      <c r="G293" s="334"/>
      <c r="H293" s="334"/>
      <c r="I293" s="334"/>
      <c r="J293" s="334"/>
      <c r="K293" s="334"/>
      <c r="L293" s="334"/>
      <c r="M293" s="334"/>
      <c r="N293" s="334"/>
      <c r="O293" s="334"/>
      <c r="P293" s="334"/>
      <c r="Q293" s="334"/>
      <c r="R293" s="334"/>
      <c r="S293" s="334"/>
      <c r="T293" s="334"/>
      <c r="U293" s="334"/>
      <c r="V293" s="334"/>
      <c r="W293" s="334"/>
      <c r="X293" s="334"/>
      <c r="Y293" s="334"/>
      <c r="Z293" s="334"/>
      <c r="AA293" s="334"/>
      <c r="AB293" s="334"/>
      <c r="AC293" s="334"/>
      <c r="AD293" s="334"/>
      <c r="AE293" s="334"/>
      <c r="AF293" s="334"/>
      <c r="AG293" s="334"/>
      <c r="AH293" s="334"/>
      <c r="AI293" s="334"/>
      <c r="AJ293" s="334"/>
      <c r="AK293" s="334"/>
      <c r="AL293" s="334"/>
      <c r="AM293" s="334"/>
      <c r="AN293" s="334"/>
      <c r="AO293" s="334"/>
      <c r="AP293" s="334"/>
      <c r="AQ293" s="334"/>
      <c r="AR293" s="334"/>
      <c r="AS293" s="334"/>
      <c r="AT293" s="334"/>
      <c r="AU293" s="334"/>
      <c r="AV293" s="334"/>
      <c r="AW293" s="334"/>
      <c r="AX293" s="334"/>
      <c r="AY293" s="334"/>
      <c r="AZ293" s="334"/>
      <c r="BA293" s="334"/>
      <c r="BB293" s="334"/>
      <c r="BC293" s="334"/>
      <c r="BD293" s="334"/>
      <c r="BE293" s="334"/>
      <c r="BF293" s="334"/>
      <c r="BG293" s="334"/>
      <c r="BH293" s="334"/>
      <c r="BI293" s="334"/>
      <c r="BJ293" s="334"/>
      <c r="BK293" s="334"/>
      <c r="BL293" s="334"/>
      <c r="BM293" s="334"/>
      <c r="BN293" s="334"/>
      <c r="BO293" s="334"/>
      <c r="BP293" s="334"/>
      <c r="BQ293" s="334"/>
      <c r="BR293" s="334"/>
      <c r="BS293" s="334"/>
      <c r="BT293" s="334"/>
      <c r="BU293" s="334"/>
      <c r="BV293" s="334"/>
      <c r="BW293" s="334"/>
      <c r="BX293" s="334"/>
      <c r="BY293" s="334"/>
      <c r="BZ293" s="334"/>
      <c r="CA293" s="334"/>
      <c r="CB293" s="334"/>
      <c r="CC293" s="334"/>
      <c r="CD293" s="334"/>
      <c r="CE293" s="334"/>
      <c r="CF293" s="334"/>
      <c r="CG293" s="334"/>
      <c r="CH293" s="334"/>
      <c r="CI293" s="334"/>
      <c r="CJ293" s="334"/>
      <c r="CK293" s="334"/>
      <c r="CL293" s="334"/>
      <c r="CM293" s="334"/>
      <c r="CN293" s="334"/>
      <c r="CO293" s="334"/>
      <c r="CP293" s="334"/>
      <c r="CQ293" s="334"/>
      <c r="CR293" s="334"/>
      <c r="CS293" s="334"/>
      <c r="CT293" s="334"/>
      <c r="CU293" s="334"/>
      <c r="CV293" s="334"/>
      <c r="CW293" s="334"/>
      <c r="CX293" s="334"/>
      <c r="CY293" s="334"/>
      <c r="CZ293" s="334"/>
      <c r="DA293" s="334"/>
      <c r="DB293" s="334"/>
      <c r="DC293" s="334"/>
      <c r="DD293" s="334"/>
      <c r="DE293" s="334"/>
      <c r="DF293" s="334"/>
      <c r="DG293" s="334"/>
      <c r="DH293" s="334"/>
      <c r="DI293" s="334"/>
      <c r="DJ293" s="334"/>
      <c r="DK293" s="334"/>
      <c r="DL293" s="334"/>
      <c r="DM293" s="334"/>
      <c r="DN293" s="334"/>
      <c r="DO293" s="334"/>
      <c r="DP293" s="334"/>
      <c r="DQ293" s="334"/>
      <c r="DR293" s="334"/>
      <c r="DS293" s="334"/>
      <c r="DT293" s="334"/>
      <c r="DU293" s="334"/>
      <c r="DV293" s="334"/>
      <c r="DW293" s="334"/>
      <c r="DX293" s="334"/>
      <c r="DY293" s="334"/>
      <c r="DZ293" s="334"/>
      <c r="EA293" s="334"/>
      <c r="EB293" s="334"/>
      <c r="EC293" s="334"/>
      <c r="ED293" s="334"/>
      <c r="EE293" s="334"/>
      <c r="EF293" s="334"/>
      <c r="EG293" s="334"/>
      <c r="EH293" s="334"/>
      <c r="EI293" s="334"/>
      <c r="EJ293" s="334"/>
      <c r="EK293" s="334"/>
      <c r="EL293" s="334"/>
      <c r="EM293" s="334"/>
      <c r="EN293" s="334"/>
      <c r="EO293" s="334"/>
      <c r="EP293" s="334"/>
      <c r="EQ293" s="334"/>
      <c r="ER293" s="334"/>
      <c r="ES293" s="334"/>
      <c r="ET293" s="334"/>
      <c r="EU293" s="334"/>
      <c r="EV293" s="334"/>
      <c r="EW293" s="334"/>
      <c r="EX293" s="334"/>
      <c r="EY293" s="334"/>
      <c r="EZ293" s="334"/>
      <c r="FA293" s="334"/>
      <c r="FB293" s="334"/>
      <c r="FC293" s="334"/>
      <c r="FD293" s="334"/>
      <c r="FE293" s="334"/>
      <c r="FF293" s="334"/>
      <c r="FG293" s="334"/>
      <c r="FH293" s="334"/>
      <c r="FI293" s="334"/>
      <c r="FJ293" s="334"/>
      <c r="FK293" s="334"/>
      <c r="FL293" s="334"/>
      <c r="FM293" s="334"/>
      <c r="FN293" s="334"/>
      <c r="FO293" s="334"/>
      <c r="FP293" s="334"/>
      <c r="FQ293" s="334"/>
      <c r="FR293" s="334"/>
      <c r="FS293" s="334"/>
      <c r="FT293" s="334"/>
      <c r="FU293" s="334"/>
      <c r="FV293" s="334"/>
      <c r="FW293" s="334"/>
      <c r="FX293" s="334"/>
      <c r="FY293" s="334"/>
      <c r="FZ293" s="334"/>
      <c r="GA293" s="334"/>
      <c r="GB293" s="334"/>
      <c r="GC293" s="334"/>
      <c r="GD293" s="334"/>
      <c r="GE293" s="334"/>
      <c r="GF293" s="334"/>
      <c r="GG293" s="334"/>
      <c r="GH293" s="334"/>
      <c r="GI293" s="334"/>
      <c r="GJ293" s="334"/>
      <c r="GK293" s="334"/>
      <c r="GL293" s="334"/>
      <c r="GM293" s="334"/>
      <c r="GN293" s="334"/>
      <c r="GO293" s="334"/>
      <c r="GP293" s="334"/>
      <c r="GQ293" s="334"/>
      <c r="GR293" s="334"/>
      <c r="GS293" s="334"/>
      <c r="GT293" s="334"/>
      <c r="GU293" s="334"/>
      <c r="GV293" s="334"/>
      <c r="GW293" s="334"/>
      <c r="GX293" s="334"/>
      <c r="GY293" s="334"/>
      <c r="GZ293" s="334"/>
      <c r="HA293" s="334"/>
      <c r="HB293" s="334"/>
      <c r="HC293" s="334"/>
      <c r="HD293" s="334"/>
      <c r="HE293" s="334"/>
      <c r="HF293" s="334"/>
      <c r="HG293" s="334"/>
      <c r="HH293" s="334"/>
      <c r="HI293" s="334"/>
      <c r="HJ293" s="334"/>
      <c r="HK293" s="334"/>
      <c r="HL293" s="334"/>
      <c r="HM293" s="334"/>
      <c r="HN293" s="334"/>
      <c r="HO293" s="334"/>
      <c r="HP293" s="334"/>
      <c r="HQ293" s="334"/>
      <c r="HR293" s="334"/>
      <c r="HS293" s="334"/>
      <c r="HT293" s="334"/>
      <c r="HU293" s="334"/>
      <c r="HV293" s="334"/>
      <c r="HW293" s="334"/>
      <c r="HX293" s="334"/>
      <c r="HY293" s="334"/>
      <c r="HZ293" s="334"/>
      <c r="IA293" s="334"/>
      <c r="IB293" s="334"/>
      <c r="IC293" s="334"/>
      <c r="ID293" s="334"/>
      <c r="IE293" s="334"/>
      <c r="IF293" s="334"/>
      <c r="IG293" s="334"/>
      <c r="IH293" s="334"/>
      <c r="II293" s="334"/>
      <c r="IJ293" s="334"/>
      <c r="IK293" s="334"/>
      <c r="IL293" s="334"/>
      <c r="IM293" s="334"/>
      <c r="IN293" s="334"/>
      <c r="IO293" s="334"/>
      <c r="IP293" s="334"/>
      <c r="IQ293" s="334"/>
      <c r="IR293" s="334"/>
      <c r="IS293" s="334"/>
      <c r="IT293" s="334"/>
      <c r="IU293" s="334"/>
      <c r="IV293" s="334"/>
      <c r="IW293" s="334"/>
      <c r="IX293" s="334"/>
      <c r="IY293" s="334"/>
      <c r="IZ293" s="334"/>
      <c r="JA293" s="334"/>
      <c r="JB293" s="334"/>
      <c r="JC293" s="334"/>
      <c r="JD293" s="334"/>
    </row>
    <row r="294" spans="2:264" x14ac:dyDescent="0.2">
      <c r="B294" s="334"/>
      <c r="C294" s="334"/>
      <c r="D294" s="334"/>
      <c r="E294" s="334"/>
      <c r="F294" s="334"/>
      <c r="G294" s="334"/>
      <c r="H294" s="334"/>
      <c r="I294" s="334"/>
      <c r="J294" s="334"/>
      <c r="K294" s="334"/>
      <c r="L294" s="334"/>
      <c r="M294" s="334"/>
      <c r="N294" s="334"/>
      <c r="O294" s="334"/>
      <c r="P294" s="334"/>
      <c r="Q294" s="334"/>
      <c r="R294" s="334"/>
      <c r="S294" s="334"/>
      <c r="T294" s="334"/>
      <c r="U294" s="334"/>
      <c r="V294" s="334"/>
      <c r="W294" s="334"/>
      <c r="X294" s="334"/>
      <c r="Y294" s="334"/>
      <c r="Z294" s="334"/>
      <c r="AA294" s="334"/>
      <c r="AB294" s="334"/>
      <c r="AC294" s="334"/>
      <c r="AD294" s="334"/>
      <c r="AE294" s="334"/>
      <c r="AF294" s="334"/>
      <c r="AG294" s="334"/>
      <c r="AH294" s="334"/>
      <c r="AI294" s="334"/>
      <c r="AJ294" s="334"/>
      <c r="AK294" s="334"/>
      <c r="AL294" s="334"/>
      <c r="AM294" s="334"/>
      <c r="AN294" s="334"/>
      <c r="AO294" s="334"/>
      <c r="AP294" s="334"/>
      <c r="AQ294" s="334"/>
      <c r="AR294" s="334"/>
      <c r="AS294" s="334"/>
      <c r="AT294" s="334"/>
      <c r="AU294" s="334"/>
      <c r="AV294" s="334"/>
      <c r="AW294" s="334"/>
      <c r="AX294" s="334"/>
      <c r="AY294" s="334"/>
      <c r="AZ294" s="334"/>
      <c r="BA294" s="334"/>
      <c r="BB294" s="334"/>
      <c r="BC294" s="334"/>
      <c r="BD294" s="334"/>
      <c r="BE294" s="334"/>
      <c r="BF294" s="334"/>
      <c r="BG294" s="334"/>
      <c r="BH294" s="334"/>
      <c r="BI294" s="334"/>
      <c r="BJ294" s="334"/>
      <c r="BK294" s="334"/>
      <c r="BL294" s="334"/>
      <c r="BM294" s="334"/>
      <c r="BN294" s="334"/>
      <c r="BO294" s="334"/>
      <c r="BP294" s="334"/>
      <c r="BQ294" s="334"/>
      <c r="BR294" s="334"/>
      <c r="BS294" s="334"/>
      <c r="BT294" s="334"/>
      <c r="BU294" s="334"/>
      <c r="BV294" s="334"/>
      <c r="BW294" s="334"/>
      <c r="BX294" s="334"/>
      <c r="BY294" s="334"/>
      <c r="BZ294" s="334"/>
      <c r="CA294" s="334"/>
      <c r="CB294" s="334"/>
      <c r="CC294" s="334"/>
      <c r="CD294" s="334"/>
      <c r="CE294" s="334"/>
      <c r="CF294" s="334"/>
      <c r="CG294" s="334"/>
      <c r="CH294" s="334"/>
      <c r="CI294" s="334"/>
      <c r="CJ294" s="334"/>
      <c r="CK294" s="334"/>
      <c r="CL294" s="334"/>
      <c r="CM294" s="334"/>
      <c r="CN294" s="334"/>
      <c r="CO294" s="334"/>
      <c r="CP294" s="334"/>
      <c r="CQ294" s="334"/>
      <c r="CR294" s="334"/>
      <c r="CS294" s="334"/>
      <c r="CT294" s="334"/>
      <c r="CU294" s="334"/>
      <c r="CV294" s="334"/>
      <c r="CW294" s="334"/>
      <c r="CX294" s="334"/>
      <c r="CY294" s="334"/>
      <c r="CZ294" s="334"/>
      <c r="DA294" s="334"/>
      <c r="DB294" s="334"/>
      <c r="DC294" s="334"/>
      <c r="DD294" s="334"/>
      <c r="DE294" s="334"/>
      <c r="DF294" s="334"/>
      <c r="DG294" s="334"/>
      <c r="DH294" s="334"/>
      <c r="DI294" s="334"/>
      <c r="DJ294" s="334"/>
      <c r="DK294" s="334"/>
      <c r="DL294" s="334"/>
      <c r="DM294" s="334"/>
      <c r="DN294" s="334"/>
      <c r="DO294" s="334"/>
      <c r="DP294" s="334"/>
      <c r="DQ294" s="334"/>
      <c r="DR294" s="334"/>
      <c r="DS294" s="334"/>
      <c r="DT294" s="334"/>
      <c r="DU294" s="334"/>
      <c r="DV294" s="334"/>
      <c r="DW294" s="334"/>
      <c r="DX294" s="334"/>
      <c r="DY294" s="334"/>
      <c r="DZ294" s="334"/>
      <c r="EA294" s="334"/>
      <c r="EB294" s="334"/>
      <c r="EC294" s="334"/>
      <c r="ED294" s="334"/>
      <c r="EE294" s="334"/>
      <c r="EF294" s="334"/>
      <c r="EG294" s="334"/>
      <c r="EH294" s="334"/>
      <c r="EI294" s="334"/>
      <c r="EJ294" s="334"/>
      <c r="EK294" s="334"/>
      <c r="EL294" s="334"/>
      <c r="EM294" s="334"/>
      <c r="EN294" s="334"/>
      <c r="EO294" s="334"/>
      <c r="EP294" s="334"/>
      <c r="EQ294" s="334"/>
      <c r="ER294" s="334"/>
      <c r="ES294" s="334"/>
      <c r="ET294" s="334"/>
      <c r="EU294" s="334"/>
      <c r="EV294" s="334"/>
      <c r="EW294" s="334"/>
      <c r="EX294" s="334"/>
      <c r="EY294" s="334"/>
      <c r="EZ294" s="334"/>
      <c r="FA294" s="334"/>
      <c r="FB294" s="334"/>
      <c r="FC294" s="334"/>
      <c r="FD294" s="334"/>
      <c r="FE294" s="334"/>
      <c r="FF294" s="334"/>
      <c r="FG294" s="334"/>
      <c r="FH294" s="334"/>
      <c r="FI294" s="334"/>
      <c r="FJ294" s="334"/>
      <c r="FK294" s="334"/>
      <c r="FL294" s="334"/>
      <c r="FM294" s="334"/>
      <c r="FN294" s="334"/>
      <c r="FO294" s="334"/>
      <c r="FP294" s="334"/>
      <c r="FQ294" s="334"/>
      <c r="FR294" s="334"/>
      <c r="FS294" s="334"/>
      <c r="FT294" s="334"/>
      <c r="FU294" s="334"/>
      <c r="FV294" s="334"/>
      <c r="FW294" s="334"/>
      <c r="FX294" s="334"/>
      <c r="FY294" s="334"/>
      <c r="FZ294" s="334"/>
      <c r="GA294" s="334"/>
      <c r="GB294" s="334"/>
      <c r="GC294" s="334"/>
      <c r="GD294" s="334"/>
      <c r="GE294" s="334"/>
      <c r="GF294" s="334"/>
      <c r="GG294" s="334"/>
      <c r="GH294" s="334"/>
      <c r="GI294" s="334"/>
      <c r="GJ294" s="334"/>
      <c r="GK294" s="334"/>
      <c r="GL294" s="334"/>
      <c r="GM294" s="334"/>
      <c r="GN294" s="334"/>
      <c r="GO294" s="334"/>
      <c r="GP294" s="334"/>
      <c r="GQ294" s="334"/>
      <c r="GR294" s="334"/>
      <c r="GS294" s="334"/>
      <c r="GT294" s="334"/>
      <c r="GU294" s="334"/>
      <c r="GV294" s="334"/>
      <c r="GW294" s="334"/>
      <c r="GX294" s="334"/>
      <c r="GY294" s="334"/>
      <c r="GZ294" s="334"/>
      <c r="HA294" s="334"/>
      <c r="HB294" s="334"/>
      <c r="HC294" s="334"/>
      <c r="HD294" s="334"/>
      <c r="HE294" s="334"/>
      <c r="HF294" s="334"/>
      <c r="HG294" s="334"/>
      <c r="HH294" s="334"/>
      <c r="HI294" s="334"/>
      <c r="HJ294" s="334"/>
      <c r="HK294" s="334"/>
      <c r="HL294" s="334"/>
      <c r="HM294" s="334"/>
      <c r="HN294" s="334"/>
      <c r="HO294" s="334"/>
      <c r="HP294" s="334"/>
      <c r="HQ294" s="334"/>
      <c r="HR294" s="334"/>
      <c r="HS294" s="334"/>
      <c r="HT294" s="334"/>
      <c r="HU294" s="334"/>
      <c r="HV294" s="334"/>
      <c r="HW294" s="334"/>
      <c r="HX294" s="334"/>
      <c r="HY294" s="334"/>
      <c r="HZ294" s="334"/>
      <c r="IA294" s="334"/>
      <c r="IB294" s="334"/>
      <c r="IC294" s="334"/>
      <c r="ID294" s="334"/>
      <c r="IE294" s="334"/>
      <c r="IF294" s="334"/>
      <c r="IG294" s="334"/>
      <c r="IH294" s="334"/>
      <c r="II294" s="334"/>
      <c r="IJ294" s="334"/>
      <c r="IK294" s="334"/>
      <c r="IL294" s="334"/>
      <c r="IM294" s="334"/>
      <c r="IN294" s="334"/>
      <c r="IO294" s="334"/>
      <c r="IP294" s="334"/>
      <c r="IQ294" s="334"/>
      <c r="IR294" s="334"/>
      <c r="IS294" s="334"/>
      <c r="IT294" s="334"/>
      <c r="IU294" s="334"/>
      <c r="IV294" s="334"/>
      <c r="IW294" s="334"/>
      <c r="IX294" s="334"/>
      <c r="IY294" s="334"/>
      <c r="IZ294" s="334"/>
      <c r="JA294" s="334"/>
      <c r="JB294" s="334"/>
      <c r="JC294" s="334"/>
      <c r="JD294" s="334"/>
    </row>
    <row r="295" spans="2:264" x14ac:dyDescent="0.2">
      <c r="B295" s="334"/>
      <c r="C295" s="334"/>
      <c r="D295" s="334"/>
      <c r="E295" s="334"/>
      <c r="F295" s="334"/>
      <c r="G295" s="334"/>
      <c r="H295" s="334"/>
      <c r="I295" s="334"/>
      <c r="J295" s="334"/>
      <c r="K295" s="334"/>
      <c r="L295" s="334"/>
      <c r="M295" s="334"/>
      <c r="N295" s="334"/>
      <c r="O295" s="334"/>
      <c r="P295" s="334"/>
      <c r="Q295" s="334"/>
      <c r="R295" s="334"/>
      <c r="S295" s="334"/>
      <c r="T295" s="334"/>
      <c r="U295" s="334"/>
      <c r="V295" s="334"/>
      <c r="W295" s="334"/>
      <c r="X295" s="334"/>
      <c r="Y295" s="334"/>
      <c r="Z295" s="334"/>
      <c r="AA295" s="334"/>
      <c r="AB295" s="334"/>
      <c r="AC295" s="334"/>
      <c r="AD295" s="334"/>
      <c r="AE295" s="334"/>
      <c r="AF295" s="334"/>
      <c r="AG295" s="334"/>
      <c r="AH295" s="334"/>
      <c r="AI295" s="334"/>
      <c r="AJ295" s="334"/>
      <c r="AK295" s="334"/>
      <c r="AL295" s="334"/>
      <c r="AM295" s="334"/>
      <c r="AN295" s="334"/>
      <c r="AO295" s="334"/>
      <c r="AP295" s="334"/>
      <c r="AQ295" s="334"/>
      <c r="AR295" s="334"/>
      <c r="AS295" s="334"/>
      <c r="AT295" s="334"/>
      <c r="AU295" s="334"/>
      <c r="AV295" s="334"/>
      <c r="AW295" s="334"/>
      <c r="AX295" s="334"/>
      <c r="AY295" s="334"/>
      <c r="AZ295" s="334"/>
      <c r="BA295" s="334"/>
      <c r="BB295" s="334"/>
      <c r="BC295" s="334"/>
      <c r="BD295" s="334"/>
      <c r="BE295" s="334"/>
      <c r="BF295" s="334"/>
      <c r="BG295" s="334"/>
      <c r="BH295" s="334"/>
      <c r="BI295" s="334"/>
      <c r="BJ295" s="334"/>
      <c r="BK295" s="334"/>
      <c r="BL295" s="334"/>
      <c r="BM295" s="334"/>
      <c r="BN295" s="334"/>
      <c r="BO295" s="334"/>
      <c r="BP295" s="334"/>
      <c r="BQ295" s="334"/>
      <c r="BR295" s="334"/>
      <c r="BS295" s="334"/>
      <c r="BT295" s="334"/>
      <c r="BU295" s="334"/>
      <c r="BV295" s="334"/>
      <c r="BW295" s="334"/>
      <c r="BX295" s="334"/>
      <c r="BY295" s="334"/>
      <c r="BZ295" s="334"/>
      <c r="CA295" s="334"/>
      <c r="CB295" s="334"/>
      <c r="CC295" s="334"/>
      <c r="CD295" s="334"/>
      <c r="CE295" s="334"/>
      <c r="CF295" s="334"/>
      <c r="CG295" s="334"/>
      <c r="CH295" s="334"/>
      <c r="CI295" s="334"/>
      <c r="CJ295" s="334"/>
      <c r="CK295" s="334"/>
      <c r="CL295" s="334"/>
      <c r="CM295" s="334"/>
      <c r="CN295" s="334"/>
      <c r="CO295" s="334"/>
      <c r="CP295" s="334"/>
      <c r="CQ295" s="334"/>
      <c r="CR295" s="334"/>
      <c r="CS295" s="334"/>
      <c r="CT295" s="334"/>
      <c r="CU295" s="334"/>
      <c r="CV295" s="334"/>
      <c r="CW295" s="334"/>
      <c r="CX295" s="334"/>
      <c r="CY295" s="334"/>
      <c r="CZ295" s="334"/>
      <c r="DA295" s="334"/>
      <c r="DB295" s="334"/>
      <c r="DC295" s="334"/>
      <c r="DD295" s="334"/>
      <c r="DE295" s="334"/>
      <c r="DF295" s="334"/>
      <c r="DG295" s="334"/>
      <c r="DH295" s="334"/>
      <c r="DI295" s="334"/>
      <c r="DJ295" s="334"/>
      <c r="DK295" s="334"/>
      <c r="DL295" s="334"/>
      <c r="DM295" s="334"/>
      <c r="DN295" s="334"/>
      <c r="DO295" s="334"/>
      <c r="DP295" s="334"/>
      <c r="DQ295" s="334"/>
      <c r="DR295" s="334"/>
      <c r="DS295" s="334"/>
      <c r="DT295" s="334"/>
      <c r="DU295" s="334"/>
      <c r="DV295" s="334"/>
      <c r="DW295" s="334"/>
      <c r="DX295" s="334"/>
      <c r="DY295" s="334"/>
      <c r="DZ295" s="334"/>
      <c r="EA295" s="334"/>
      <c r="EB295" s="334"/>
      <c r="EC295" s="334"/>
      <c r="ED295" s="334"/>
      <c r="EE295" s="334"/>
      <c r="EF295" s="334"/>
      <c r="EG295" s="334"/>
      <c r="EH295" s="334"/>
      <c r="EI295" s="334"/>
      <c r="EJ295" s="334"/>
      <c r="EK295" s="334"/>
      <c r="EL295" s="334"/>
      <c r="EM295" s="334"/>
      <c r="EN295" s="334"/>
      <c r="EO295" s="334"/>
      <c r="EP295" s="334"/>
      <c r="EQ295" s="334"/>
      <c r="ER295" s="334"/>
      <c r="ES295" s="334"/>
      <c r="ET295" s="334"/>
      <c r="EU295" s="334"/>
      <c r="EV295" s="334"/>
      <c r="EW295" s="334"/>
      <c r="EX295" s="334"/>
      <c r="EY295" s="334"/>
      <c r="EZ295" s="334"/>
      <c r="FA295" s="334"/>
      <c r="FB295" s="334"/>
      <c r="FC295" s="334"/>
      <c r="FD295" s="334"/>
      <c r="FE295" s="334"/>
      <c r="FF295" s="334"/>
      <c r="FG295" s="334"/>
      <c r="FH295" s="334"/>
      <c r="FI295" s="334"/>
      <c r="FJ295" s="334"/>
      <c r="FK295" s="334"/>
      <c r="FL295" s="334"/>
      <c r="FM295" s="334"/>
      <c r="FN295" s="334"/>
      <c r="FO295" s="334"/>
      <c r="FP295" s="334"/>
      <c r="FQ295" s="334"/>
      <c r="FR295" s="334"/>
      <c r="FS295" s="334"/>
      <c r="FT295" s="334"/>
      <c r="FU295" s="334"/>
      <c r="FV295" s="334"/>
      <c r="FW295" s="334"/>
      <c r="FX295" s="334"/>
      <c r="FY295" s="334"/>
      <c r="FZ295" s="334"/>
      <c r="GA295" s="334"/>
      <c r="GB295" s="334"/>
      <c r="GC295" s="334"/>
      <c r="GD295" s="334"/>
      <c r="GE295" s="334"/>
      <c r="GF295" s="334"/>
      <c r="GG295" s="334"/>
      <c r="GH295" s="334"/>
      <c r="GI295" s="334"/>
      <c r="GJ295" s="334"/>
      <c r="GK295" s="334"/>
      <c r="GL295" s="334"/>
      <c r="GM295" s="334"/>
      <c r="GN295" s="334"/>
      <c r="GO295" s="334"/>
      <c r="GP295" s="334"/>
      <c r="GQ295" s="334"/>
      <c r="GR295" s="334"/>
      <c r="GS295" s="334"/>
      <c r="GT295" s="334"/>
      <c r="GU295" s="334"/>
      <c r="GV295" s="334"/>
      <c r="GW295" s="334"/>
      <c r="GX295" s="334"/>
      <c r="GY295" s="334"/>
      <c r="GZ295" s="334"/>
      <c r="HA295" s="334"/>
      <c r="HB295" s="334"/>
      <c r="HC295" s="334"/>
      <c r="HD295" s="334"/>
      <c r="HE295" s="334"/>
      <c r="HF295" s="334"/>
      <c r="HG295" s="334"/>
      <c r="HH295" s="334"/>
      <c r="HI295" s="334"/>
      <c r="HJ295" s="334"/>
      <c r="HK295" s="334"/>
      <c r="HL295" s="334"/>
      <c r="HM295" s="334"/>
      <c r="HN295" s="334"/>
      <c r="HO295" s="334"/>
      <c r="HP295" s="334"/>
      <c r="HQ295" s="334"/>
      <c r="HR295" s="334"/>
      <c r="HS295" s="334"/>
      <c r="HT295" s="334"/>
      <c r="HU295" s="334"/>
      <c r="HV295" s="334"/>
      <c r="HW295" s="334"/>
      <c r="HX295" s="334"/>
      <c r="HY295" s="334"/>
      <c r="HZ295" s="334"/>
      <c r="IA295" s="334"/>
      <c r="IB295" s="334"/>
      <c r="IC295" s="334"/>
      <c r="ID295" s="334"/>
      <c r="IE295" s="334"/>
      <c r="IF295" s="334"/>
      <c r="IG295" s="334"/>
      <c r="IH295" s="334"/>
      <c r="II295" s="334"/>
      <c r="IJ295" s="334"/>
      <c r="IK295" s="334"/>
      <c r="IL295" s="334"/>
      <c r="IM295" s="334"/>
      <c r="IN295" s="334"/>
      <c r="IO295" s="334"/>
      <c r="IP295" s="334"/>
      <c r="IQ295" s="334"/>
      <c r="IR295" s="334"/>
      <c r="IS295" s="334"/>
      <c r="IT295" s="334"/>
      <c r="IU295" s="334"/>
      <c r="IV295" s="334"/>
      <c r="IW295" s="334"/>
      <c r="IX295" s="334"/>
      <c r="IY295" s="334"/>
      <c r="IZ295" s="334"/>
      <c r="JA295" s="334"/>
      <c r="JB295" s="334"/>
      <c r="JC295" s="334"/>
      <c r="JD295" s="334"/>
    </row>
    <row r="296" spans="2:264" x14ac:dyDescent="0.2">
      <c r="B296" s="334"/>
      <c r="C296" s="334"/>
      <c r="D296" s="334"/>
      <c r="E296" s="334"/>
      <c r="F296" s="334"/>
      <c r="G296" s="334"/>
      <c r="H296" s="334"/>
      <c r="I296" s="334"/>
      <c r="J296" s="334"/>
      <c r="K296" s="334"/>
      <c r="L296" s="334"/>
      <c r="M296" s="334"/>
      <c r="N296" s="334"/>
      <c r="O296" s="334"/>
      <c r="P296" s="334"/>
      <c r="Q296" s="334"/>
      <c r="R296" s="334"/>
      <c r="S296" s="334"/>
      <c r="T296" s="334"/>
      <c r="U296" s="334"/>
      <c r="V296" s="334"/>
      <c r="W296" s="334"/>
      <c r="X296" s="334"/>
      <c r="Y296" s="334"/>
      <c r="Z296" s="334"/>
      <c r="AA296" s="334"/>
      <c r="AB296" s="334"/>
      <c r="AC296" s="334"/>
      <c r="AD296" s="334"/>
      <c r="AE296" s="334"/>
      <c r="AF296" s="334"/>
      <c r="AG296" s="334"/>
      <c r="AH296" s="334"/>
      <c r="AI296" s="334"/>
      <c r="AJ296" s="334"/>
      <c r="AK296" s="334"/>
      <c r="AL296" s="334"/>
      <c r="AM296" s="334"/>
      <c r="AN296" s="334"/>
      <c r="AO296" s="334"/>
      <c r="AP296" s="334"/>
      <c r="AQ296" s="334"/>
      <c r="AR296" s="334"/>
      <c r="AS296" s="334"/>
      <c r="AT296" s="334"/>
      <c r="AU296" s="334"/>
      <c r="AV296" s="334"/>
      <c r="AW296" s="334"/>
      <c r="AX296" s="334"/>
      <c r="AY296" s="334"/>
      <c r="AZ296" s="334"/>
      <c r="BA296" s="334"/>
      <c r="BB296" s="334"/>
      <c r="BC296" s="334"/>
      <c r="BD296" s="334"/>
      <c r="BE296" s="334"/>
      <c r="BF296" s="334"/>
      <c r="BG296" s="334"/>
      <c r="BH296" s="334"/>
      <c r="BI296" s="334"/>
      <c r="BJ296" s="334"/>
      <c r="BK296" s="334"/>
      <c r="BL296" s="334"/>
      <c r="BM296" s="334"/>
      <c r="BN296" s="334"/>
      <c r="BO296" s="334"/>
      <c r="BP296" s="334"/>
      <c r="BQ296" s="334"/>
      <c r="BR296" s="334"/>
      <c r="BS296" s="334"/>
      <c r="BT296" s="334"/>
      <c r="BU296" s="334"/>
      <c r="BV296" s="334"/>
      <c r="BW296" s="334"/>
      <c r="BX296" s="334"/>
      <c r="BY296" s="334"/>
      <c r="BZ296" s="334"/>
      <c r="CA296" s="334"/>
      <c r="CB296" s="334"/>
      <c r="CC296" s="334"/>
      <c r="CD296" s="334"/>
      <c r="CE296" s="334"/>
      <c r="CF296" s="334"/>
      <c r="CG296" s="334"/>
      <c r="CH296" s="334"/>
      <c r="CI296" s="334"/>
      <c r="CJ296" s="334"/>
      <c r="CK296" s="334"/>
      <c r="CL296" s="334"/>
      <c r="CM296" s="334"/>
      <c r="CN296" s="334"/>
      <c r="CO296" s="334"/>
      <c r="CP296" s="334"/>
      <c r="CQ296" s="334"/>
      <c r="CR296" s="334"/>
      <c r="CS296" s="334"/>
      <c r="CT296" s="334"/>
      <c r="CU296" s="334"/>
      <c r="CV296" s="334"/>
      <c r="CW296" s="334"/>
      <c r="CX296" s="334"/>
      <c r="CY296" s="334"/>
      <c r="CZ296" s="334"/>
      <c r="DA296" s="334"/>
      <c r="DB296" s="334"/>
      <c r="DC296" s="334"/>
      <c r="DD296" s="334"/>
      <c r="DE296" s="334"/>
      <c r="DF296" s="334"/>
      <c r="DG296" s="334"/>
      <c r="DH296" s="334"/>
      <c r="DI296" s="334"/>
      <c r="DJ296" s="334"/>
      <c r="DK296" s="334"/>
      <c r="DL296" s="334"/>
      <c r="DM296" s="334"/>
      <c r="DN296" s="334"/>
      <c r="DO296" s="334"/>
      <c r="DP296" s="334"/>
      <c r="DQ296" s="334"/>
      <c r="DR296" s="334"/>
      <c r="DS296" s="334"/>
      <c r="DT296" s="334"/>
      <c r="DU296" s="334"/>
      <c r="DV296" s="334"/>
      <c r="DW296" s="334"/>
      <c r="DX296" s="334"/>
      <c r="DY296" s="334"/>
      <c r="DZ296" s="334"/>
      <c r="EA296" s="334"/>
      <c r="EB296" s="334"/>
      <c r="EC296" s="334"/>
      <c r="ED296" s="334"/>
      <c r="EE296" s="334"/>
      <c r="EF296" s="334"/>
      <c r="EG296" s="334"/>
      <c r="EH296" s="334"/>
      <c r="EI296" s="334"/>
      <c r="EJ296" s="334"/>
      <c r="EK296" s="334"/>
      <c r="EL296" s="334"/>
      <c r="EM296" s="334"/>
      <c r="EN296" s="334"/>
      <c r="EO296" s="334"/>
      <c r="EP296" s="334"/>
      <c r="EQ296" s="334"/>
      <c r="ER296" s="334"/>
      <c r="ES296" s="334"/>
      <c r="ET296" s="334"/>
      <c r="EU296" s="334"/>
      <c r="EV296" s="334"/>
      <c r="EW296" s="334"/>
      <c r="EX296" s="334"/>
      <c r="EY296" s="334"/>
      <c r="EZ296" s="334"/>
      <c r="FA296" s="334"/>
      <c r="FB296" s="334"/>
      <c r="FC296" s="334"/>
      <c r="FD296" s="334"/>
      <c r="FE296" s="334"/>
      <c r="FF296" s="334"/>
      <c r="FG296" s="334"/>
      <c r="FH296" s="334"/>
      <c r="FI296" s="334"/>
      <c r="FJ296" s="334"/>
      <c r="FK296" s="334"/>
      <c r="FL296" s="334"/>
      <c r="FM296" s="334"/>
      <c r="FN296" s="334"/>
      <c r="FO296" s="334"/>
      <c r="FP296" s="334"/>
      <c r="FQ296" s="334"/>
      <c r="FR296" s="334"/>
      <c r="FS296" s="334"/>
      <c r="FT296" s="334"/>
      <c r="FU296" s="334"/>
      <c r="FV296" s="334"/>
      <c r="FW296" s="334"/>
      <c r="FX296" s="334"/>
      <c r="FY296" s="334"/>
      <c r="FZ296" s="334"/>
      <c r="GA296" s="334"/>
      <c r="GB296" s="334"/>
      <c r="GC296" s="334"/>
      <c r="GD296" s="334"/>
      <c r="GE296" s="334"/>
      <c r="GF296" s="334"/>
      <c r="GG296" s="334"/>
      <c r="GH296" s="334"/>
      <c r="GI296" s="334"/>
      <c r="GJ296" s="334"/>
      <c r="GK296" s="334"/>
      <c r="GL296" s="334"/>
      <c r="GM296" s="334"/>
      <c r="GN296" s="334"/>
      <c r="GO296" s="334"/>
      <c r="GP296" s="334"/>
      <c r="GQ296" s="334"/>
      <c r="GR296" s="334"/>
      <c r="GS296" s="334"/>
      <c r="GT296" s="334"/>
      <c r="GU296" s="334"/>
      <c r="GV296" s="334"/>
      <c r="GW296" s="334"/>
      <c r="GX296" s="334"/>
      <c r="GY296" s="334"/>
      <c r="GZ296" s="334"/>
      <c r="HA296" s="334"/>
      <c r="HB296" s="334"/>
      <c r="HC296" s="334"/>
      <c r="HD296" s="334"/>
      <c r="HE296" s="334"/>
      <c r="HF296" s="334"/>
      <c r="HG296" s="334"/>
      <c r="HH296" s="334"/>
      <c r="HI296" s="334"/>
      <c r="HJ296" s="334"/>
      <c r="HK296" s="334"/>
      <c r="HL296" s="334"/>
      <c r="HM296" s="334"/>
      <c r="HN296" s="334"/>
      <c r="HO296" s="334"/>
      <c r="HP296" s="334"/>
      <c r="HQ296" s="334"/>
      <c r="HR296" s="334"/>
      <c r="HS296" s="334"/>
      <c r="HT296" s="334"/>
      <c r="HU296" s="334"/>
      <c r="HV296" s="334"/>
      <c r="HW296" s="334"/>
      <c r="HX296" s="334"/>
      <c r="HY296" s="334"/>
      <c r="HZ296" s="334"/>
      <c r="IA296" s="334"/>
      <c r="IB296" s="334"/>
      <c r="IC296" s="334"/>
      <c r="ID296" s="334"/>
      <c r="IE296" s="334"/>
      <c r="IF296" s="334"/>
      <c r="IG296" s="334"/>
      <c r="IH296" s="334"/>
      <c r="II296" s="334"/>
      <c r="IJ296" s="334"/>
      <c r="IK296" s="334"/>
      <c r="IL296" s="334"/>
      <c r="IM296" s="334"/>
      <c r="IN296" s="334"/>
      <c r="IO296" s="334"/>
      <c r="IP296" s="334"/>
      <c r="IQ296" s="334"/>
      <c r="IR296" s="334"/>
      <c r="IS296" s="334"/>
      <c r="IT296" s="334"/>
      <c r="IU296" s="334"/>
      <c r="IV296" s="334"/>
      <c r="IW296" s="334"/>
      <c r="IX296" s="334"/>
      <c r="IY296" s="334"/>
      <c r="IZ296" s="334"/>
      <c r="JA296" s="334"/>
      <c r="JB296" s="334"/>
      <c r="JC296" s="334"/>
      <c r="JD296" s="334"/>
    </row>
    <row r="297" spans="2:264" x14ac:dyDescent="0.2">
      <c r="B297" s="334"/>
      <c r="C297" s="334"/>
      <c r="D297" s="334"/>
      <c r="E297" s="334"/>
      <c r="F297" s="334"/>
      <c r="G297" s="334"/>
      <c r="H297" s="334"/>
      <c r="I297" s="334"/>
      <c r="J297" s="334"/>
      <c r="K297" s="334"/>
      <c r="L297" s="334"/>
      <c r="M297" s="334"/>
      <c r="N297" s="334"/>
      <c r="O297" s="334"/>
      <c r="P297" s="334"/>
      <c r="Q297" s="334"/>
      <c r="R297" s="334"/>
      <c r="S297" s="334"/>
      <c r="T297" s="334"/>
      <c r="U297" s="334"/>
      <c r="V297" s="334"/>
      <c r="W297" s="334"/>
      <c r="X297" s="334"/>
      <c r="Y297" s="334"/>
      <c r="Z297" s="334"/>
      <c r="AA297" s="334"/>
      <c r="AB297" s="334"/>
      <c r="AC297" s="334"/>
      <c r="AD297" s="334"/>
      <c r="AE297" s="334"/>
      <c r="AF297" s="334"/>
      <c r="AG297" s="334"/>
      <c r="AH297" s="334"/>
      <c r="AI297" s="334"/>
      <c r="AJ297" s="334"/>
      <c r="AK297" s="334"/>
      <c r="AL297" s="334"/>
      <c r="AM297" s="334"/>
      <c r="AN297" s="334"/>
      <c r="AO297" s="334"/>
      <c r="AP297" s="334"/>
      <c r="AQ297" s="334"/>
      <c r="AR297" s="334"/>
      <c r="AS297" s="334"/>
      <c r="AT297" s="334"/>
      <c r="AU297" s="334"/>
      <c r="AV297" s="334"/>
      <c r="AW297" s="334"/>
      <c r="AX297" s="334"/>
      <c r="AY297" s="334"/>
      <c r="AZ297" s="334"/>
      <c r="BA297" s="334"/>
      <c r="BB297" s="334"/>
      <c r="BC297" s="334"/>
      <c r="BD297" s="334"/>
      <c r="BE297" s="334"/>
      <c r="BF297" s="334"/>
      <c r="BG297" s="334"/>
      <c r="BH297" s="334"/>
      <c r="BI297" s="334"/>
      <c r="BJ297" s="334"/>
      <c r="BK297" s="334"/>
      <c r="BL297" s="334"/>
      <c r="BM297" s="334"/>
      <c r="BN297" s="334"/>
      <c r="BO297" s="334"/>
      <c r="BP297" s="334"/>
      <c r="BQ297" s="334"/>
      <c r="BR297" s="334"/>
      <c r="BS297" s="334"/>
      <c r="BT297" s="334"/>
      <c r="BU297" s="334"/>
      <c r="BV297" s="334"/>
      <c r="BW297" s="334"/>
      <c r="BX297" s="334"/>
      <c r="BY297" s="334"/>
      <c r="BZ297" s="334"/>
      <c r="CA297" s="334"/>
      <c r="CB297" s="334"/>
      <c r="CC297" s="334"/>
      <c r="CD297" s="334"/>
      <c r="CE297" s="334"/>
      <c r="CF297" s="334"/>
      <c r="CG297" s="334"/>
      <c r="CH297" s="334"/>
      <c r="CI297" s="334"/>
      <c r="CJ297" s="334"/>
      <c r="CK297" s="334"/>
      <c r="CL297" s="334"/>
      <c r="CM297" s="334"/>
      <c r="CN297" s="334"/>
      <c r="CO297" s="334"/>
      <c r="CP297" s="334"/>
      <c r="CQ297" s="334"/>
      <c r="CR297" s="334"/>
      <c r="CS297" s="334"/>
      <c r="CT297" s="334"/>
      <c r="CU297" s="334"/>
      <c r="CV297" s="334"/>
      <c r="CW297" s="334"/>
      <c r="CX297" s="334"/>
      <c r="CY297" s="334"/>
      <c r="CZ297" s="334"/>
      <c r="DA297" s="334"/>
      <c r="DB297" s="334"/>
      <c r="DC297" s="334"/>
      <c r="DD297" s="334"/>
      <c r="DE297" s="334"/>
      <c r="DF297" s="334"/>
      <c r="DG297" s="334"/>
      <c r="DH297" s="334"/>
      <c r="DI297" s="334"/>
      <c r="DJ297" s="334"/>
      <c r="DK297" s="334"/>
      <c r="DL297" s="334"/>
      <c r="DM297" s="334"/>
      <c r="DN297" s="334"/>
      <c r="DO297" s="334"/>
      <c r="DP297" s="334"/>
      <c r="DQ297" s="334"/>
      <c r="DR297" s="334"/>
      <c r="DS297" s="334"/>
      <c r="DT297" s="334"/>
      <c r="DU297" s="334"/>
      <c r="DV297" s="334"/>
      <c r="DW297" s="334"/>
      <c r="DX297" s="334"/>
      <c r="DY297" s="334"/>
      <c r="DZ297" s="334"/>
      <c r="EA297" s="334"/>
      <c r="EB297" s="334"/>
      <c r="EC297" s="334"/>
      <c r="ED297" s="334"/>
      <c r="EE297" s="334"/>
      <c r="EF297" s="334"/>
      <c r="EG297" s="334"/>
      <c r="EH297" s="334"/>
      <c r="EI297" s="334"/>
      <c r="EJ297" s="334"/>
      <c r="EK297" s="334"/>
      <c r="EL297" s="334"/>
      <c r="EM297" s="334"/>
      <c r="EN297" s="334"/>
      <c r="EO297" s="334"/>
      <c r="EP297" s="334"/>
      <c r="EQ297" s="334"/>
      <c r="ER297" s="334"/>
      <c r="ES297" s="334"/>
      <c r="ET297" s="334"/>
      <c r="EU297" s="334"/>
      <c r="EV297" s="334"/>
      <c r="EW297" s="334"/>
      <c r="EX297" s="334"/>
      <c r="EY297" s="334"/>
      <c r="EZ297" s="334"/>
      <c r="FA297" s="334"/>
      <c r="FB297" s="334"/>
      <c r="FC297" s="334"/>
      <c r="FD297" s="334"/>
      <c r="FE297" s="334"/>
      <c r="FF297" s="334"/>
      <c r="FG297" s="334"/>
      <c r="FH297" s="334"/>
      <c r="FI297" s="334"/>
      <c r="FJ297" s="334"/>
      <c r="FK297" s="334"/>
      <c r="FL297" s="334"/>
      <c r="FM297" s="334"/>
      <c r="FN297" s="334"/>
      <c r="FO297" s="334"/>
      <c r="FP297" s="334"/>
      <c r="FQ297" s="334"/>
      <c r="FR297" s="334"/>
      <c r="FS297" s="334"/>
      <c r="FT297" s="334"/>
      <c r="FU297" s="334"/>
      <c r="FV297" s="334"/>
      <c r="FW297" s="334"/>
      <c r="FX297" s="334"/>
      <c r="FY297" s="334"/>
      <c r="FZ297" s="334"/>
      <c r="GA297" s="334"/>
      <c r="GB297" s="334"/>
      <c r="GC297" s="334"/>
      <c r="GD297" s="334"/>
      <c r="GE297" s="334"/>
      <c r="GF297" s="334"/>
      <c r="GG297" s="334"/>
      <c r="GH297" s="334"/>
      <c r="GI297" s="334"/>
      <c r="GJ297" s="334"/>
      <c r="GK297" s="334"/>
      <c r="GL297" s="334"/>
      <c r="GM297" s="334"/>
      <c r="GN297" s="334"/>
      <c r="GO297" s="334"/>
      <c r="GP297" s="334"/>
      <c r="GQ297" s="334"/>
      <c r="GR297" s="334"/>
      <c r="GS297" s="334"/>
      <c r="GT297" s="334"/>
      <c r="GU297" s="334"/>
      <c r="GV297" s="334"/>
      <c r="GW297" s="334"/>
      <c r="GX297" s="334"/>
      <c r="GY297" s="334"/>
      <c r="GZ297" s="334"/>
      <c r="HA297" s="334"/>
      <c r="HB297" s="334"/>
      <c r="HC297" s="334"/>
      <c r="HD297" s="334"/>
      <c r="HE297" s="334"/>
      <c r="HF297" s="334"/>
      <c r="HG297" s="334"/>
      <c r="HH297" s="334"/>
      <c r="HI297" s="334"/>
      <c r="HJ297" s="334"/>
      <c r="HK297" s="334"/>
      <c r="HL297" s="334"/>
      <c r="HM297" s="334"/>
      <c r="HN297" s="334"/>
      <c r="HO297" s="334"/>
      <c r="HP297" s="334"/>
      <c r="HQ297" s="334"/>
      <c r="HR297" s="334"/>
      <c r="HS297" s="334"/>
      <c r="HT297" s="334"/>
      <c r="HU297" s="334"/>
      <c r="HV297" s="334"/>
      <c r="HW297" s="334"/>
      <c r="HX297" s="334"/>
      <c r="HY297" s="334"/>
      <c r="HZ297" s="334"/>
      <c r="IA297" s="334"/>
      <c r="IB297" s="334"/>
      <c r="IC297" s="334"/>
      <c r="ID297" s="334"/>
      <c r="IE297" s="334"/>
      <c r="IF297" s="334"/>
      <c r="IG297" s="334"/>
      <c r="IH297" s="334"/>
      <c r="II297" s="334"/>
      <c r="IJ297" s="334"/>
      <c r="IK297" s="334"/>
      <c r="IL297" s="334"/>
      <c r="IM297" s="334"/>
      <c r="IN297" s="334"/>
      <c r="IO297" s="334"/>
      <c r="IP297" s="334"/>
      <c r="IQ297" s="334"/>
      <c r="IR297" s="334"/>
      <c r="IS297" s="334"/>
      <c r="IT297" s="334"/>
      <c r="IU297" s="334"/>
      <c r="IV297" s="334"/>
      <c r="IW297" s="334"/>
      <c r="IX297" s="334"/>
      <c r="IY297" s="334"/>
      <c r="IZ297" s="334"/>
      <c r="JA297" s="334"/>
      <c r="JB297" s="334"/>
      <c r="JC297" s="334"/>
      <c r="JD297" s="334"/>
    </row>
    <row r="298" spans="2:264" x14ac:dyDescent="0.2">
      <c r="B298" s="334"/>
      <c r="C298" s="334"/>
      <c r="D298" s="334"/>
      <c r="E298" s="334"/>
      <c r="F298" s="334"/>
      <c r="G298" s="334"/>
      <c r="H298" s="334"/>
      <c r="I298" s="334"/>
      <c r="J298" s="334"/>
      <c r="K298" s="334"/>
      <c r="L298" s="334"/>
      <c r="M298" s="334"/>
      <c r="N298" s="334"/>
      <c r="O298" s="334"/>
      <c r="P298" s="334"/>
      <c r="Q298" s="334"/>
      <c r="R298" s="334"/>
      <c r="S298" s="334"/>
      <c r="T298" s="334"/>
      <c r="U298" s="334"/>
      <c r="V298" s="334"/>
      <c r="W298" s="334"/>
      <c r="X298" s="334"/>
      <c r="Y298" s="334"/>
      <c r="Z298" s="334"/>
      <c r="AA298" s="334"/>
      <c r="AB298" s="334"/>
      <c r="AC298" s="334"/>
      <c r="AD298" s="334"/>
      <c r="AE298" s="334"/>
      <c r="AF298" s="334"/>
      <c r="AG298" s="334"/>
      <c r="AH298" s="334"/>
      <c r="AI298" s="334"/>
      <c r="AJ298" s="334"/>
      <c r="AK298" s="334"/>
      <c r="AL298" s="334"/>
      <c r="AM298" s="334"/>
      <c r="AN298" s="334"/>
      <c r="AO298" s="334"/>
      <c r="AP298" s="334"/>
      <c r="AQ298" s="334"/>
      <c r="AR298" s="334"/>
      <c r="AS298" s="334"/>
      <c r="AT298" s="334"/>
      <c r="AU298" s="334"/>
      <c r="AV298" s="334"/>
      <c r="AW298" s="334"/>
      <c r="AX298" s="334"/>
      <c r="AY298" s="334"/>
      <c r="AZ298" s="334"/>
      <c r="BA298" s="334"/>
      <c r="BB298" s="334"/>
      <c r="BC298" s="334"/>
      <c r="BD298" s="334"/>
      <c r="BE298" s="334"/>
      <c r="BF298" s="334"/>
      <c r="BG298" s="334"/>
      <c r="BH298" s="334"/>
      <c r="BI298" s="334"/>
      <c r="BJ298" s="334"/>
      <c r="BK298" s="334"/>
      <c r="BL298" s="334"/>
      <c r="BM298" s="334"/>
      <c r="BN298" s="334"/>
      <c r="BO298" s="334"/>
      <c r="BP298" s="334"/>
      <c r="BQ298" s="334"/>
      <c r="BR298" s="334"/>
      <c r="BS298" s="334"/>
      <c r="BT298" s="334"/>
      <c r="BU298" s="334"/>
      <c r="BV298" s="334"/>
      <c r="BW298" s="334"/>
      <c r="BX298" s="334"/>
      <c r="BY298" s="334"/>
      <c r="BZ298" s="334"/>
      <c r="CA298" s="334"/>
      <c r="CB298" s="334"/>
      <c r="CC298" s="334"/>
      <c r="CD298" s="334"/>
      <c r="CE298" s="334"/>
      <c r="CF298" s="334"/>
      <c r="CG298" s="334"/>
      <c r="CH298" s="334"/>
      <c r="CI298" s="334"/>
      <c r="CJ298" s="334"/>
      <c r="CK298" s="334"/>
      <c r="CL298" s="334"/>
      <c r="CM298" s="334"/>
      <c r="CN298" s="334"/>
      <c r="CO298" s="334"/>
      <c r="CP298" s="334"/>
      <c r="CQ298" s="334"/>
      <c r="CR298" s="334"/>
      <c r="CS298" s="334"/>
      <c r="CT298" s="334"/>
      <c r="CU298" s="334"/>
      <c r="CV298" s="334"/>
      <c r="CW298" s="334"/>
      <c r="CX298" s="334"/>
      <c r="CY298" s="334"/>
      <c r="CZ298" s="334"/>
      <c r="DA298" s="334"/>
      <c r="DB298" s="334"/>
      <c r="DC298" s="334"/>
      <c r="DD298" s="334"/>
      <c r="DE298" s="334"/>
      <c r="DF298" s="334"/>
      <c r="DG298" s="334"/>
      <c r="DH298" s="334"/>
      <c r="DI298" s="334"/>
      <c r="DJ298" s="334"/>
      <c r="DK298" s="334"/>
      <c r="DL298" s="334"/>
      <c r="DM298" s="334"/>
      <c r="DN298" s="334"/>
      <c r="DO298" s="334"/>
      <c r="DP298" s="334"/>
      <c r="DQ298" s="334"/>
      <c r="DR298" s="334"/>
      <c r="DS298" s="334"/>
      <c r="DT298" s="334"/>
      <c r="DU298" s="334"/>
      <c r="DV298" s="334"/>
      <c r="DW298" s="334"/>
      <c r="DX298" s="334"/>
      <c r="DY298" s="334"/>
      <c r="DZ298" s="334"/>
      <c r="EA298" s="334"/>
      <c r="EB298" s="334"/>
      <c r="EC298" s="334"/>
      <c r="ED298" s="334"/>
      <c r="EE298" s="334"/>
      <c r="EF298" s="334"/>
      <c r="EG298" s="334"/>
      <c r="EH298" s="334"/>
      <c r="EI298" s="334"/>
      <c r="EJ298" s="334"/>
      <c r="EK298" s="334"/>
      <c r="EL298" s="334"/>
      <c r="EM298" s="334"/>
      <c r="EN298" s="334"/>
      <c r="EO298" s="334"/>
      <c r="EP298" s="334"/>
      <c r="EQ298" s="334"/>
      <c r="ER298" s="334"/>
      <c r="ES298" s="334"/>
      <c r="ET298" s="334"/>
      <c r="EU298" s="334"/>
      <c r="EV298" s="334"/>
      <c r="EW298" s="334"/>
      <c r="EX298" s="334"/>
      <c r="EY298" s="334"/>
      <c r="EZ298" s="334"/>
      <c r="FA298" s="334"/>
      <c r="FB298" s="334"/>
      <c r="FC298" s="334"/>
      <c r="FD298" s="334"/>
      <c r="FE298" s="334"/>
      <c r="FF298" s="334"/>
      <c r="FG298" s="334"/>
      <c r="FH298" s="334"/>
      <c r="FI298" s="334"/>
      <c r="FJ298" s="334"/>
      <c r="FK298" s="334"/>
      <c r="FL298" s="334"/>
      <c r="FM298" s="334"/>
      <c r="FN298" s="334"/>
      <c r="FO298" s="334"/>
      <c r="FP298" s="334"/>
      <c r="FQ298" s="334"/>
      <c r="FR298" s="334"/>
      <c r="FS298" s="334"/>
      <c r="FT298" s="334"/>
      <c r="FU298" s="334"/>
      <c r="FV298" s="334"/>
      <c r="FW298" s="334"/>
      <c r="FX298" s="334"/>
      <c r="FY298" s="334"/>
      <c r="FZ298" s="334"/>
      <c r="GA298" s="334"/>
      <c r="GB298" s="334"/>
      <c r="GC298" s="334"/>
      <c r="GD298" s="334"/>
      <c r="GE298" s="334"/>
      <c r="GF298" s="334"/>
      <c r="GG298" s="334"/>
      <c r="GH298" s="334"/>
      <c r="GI298" s="334"/>
      <c r="GJ298" s="334"/>
      <c r="GK298" s="334"/>
      <c r="GL298" s="334"/>
      <c r="GM298" s="334"/>
      <c r="GN298" s="334"/>
      <c r="GO298" s="334"/>
      <c r="GP298" s="334"/>
      <c r="GQ298" s="334"/>
      <c r="GR298" s="334"/>
      <c r="GS298" s="334"/>
      <c r="GT298" s="334"/>
      <c r="GU298" s="334"/>
      <c r="GV298" s="334"/>
      <c r="GW298" s="334"/>
      <c r="GX298" s="334"/>
      <c r="GY298" s="334"/>
      <c r="GZ298" s="334"/>
      <c r="HA298" s="334"/>
      <c r="HB298" s="334"/>
      <c r="HC298" s="334"/>
      <c r="HD298" s="334"/>
      <c r="HE298" s="334"/>
      <c r="HF298" s="334"/>
      <c r="HG298" s="334"/>
      <c r="HH298" s="334"/>
      <c r="HI298" s="334"/>
      <c r="HJ298" s="334"/>
      <c r="HK298" s="334"/>
      <c r="HL298" s="334"/>
      <c r="HM298" s="334"/>
      <c r="HN298" s="334"/>
      <c r="HO298" s="334"/>
      <c r="HP298" s="334"/>
      <c r="HQ298" s="334"/>
      <c r="HR298" s="334"/>
      <c r="HS298" s="334"/>
      <c r="HT298" s="334"/>
      <c r="HU298" s="334"/>
      <c r="HV298" s="334"/>
      <c r="HW298" s="334"/>
      <c r="HX298" s="334"/>
      <c r="HY298" s="334"/>
      <c r="HZ298" s="334"/>
      <c r="IA298" s="334"/>
      <c r="IB298" s="334"/>
      <c r="IC298" s="334"/>
      <c r="ID298" s="334"/>
      <c r="IE298" s="334"/>
      <c r="IF298" s="334"/>
      <c r="IG298" s="334"/>
      <c r="IH298" s="334"/>
      <c r="II298" s="334"/>
      <c r="IJ298" s="334"/>
      <c r="IK298" s="334"/>
      <c r="IL298" s="334"/>
      <c r="IM298" s="334"/>
      <c r="IN298" s="334"/>
      <c r="IO298" s="334"/>
      <c r="IP298" s="334"/>
      <c r="IQ298" s="334"/>
      <c r="IR298" s="334"/>
      <c r="IS298" s="334"/>
      <c r="IT298" s="334"/>
      <c r="IU298" s="334"/>
      <c r="IV298" s="334"/>
      <c r="IW298" s="334"/>
      <c r="IX298" s="334"/>
      <c r="IY298" s="334"/>
      <c r="IZ298" s="334"/>
      <c r="JA298" s="334"/>
      <c r="JB298" s="334"/>
      <c r="JC298" s="334"/>
      <c r="JD298" s="334"/>
    </row>
    <row r="299" spans="2:264" x14ac:dyDescent="0.2">
      <c r="B299" s="334"/>
      <c r="C299" s="334"/>
      <c r="D299" s="334"/>
      <c r="E299" s="334"/>
      <c r="F299" s="334"/>
      <c r="G299" s="334"/>
      <c r="H299" s="334"/>
      <c r="I299" s="334"/>
      <c r="J299" s="334"/>
      <c r="K299" s="334"/>
      <c r="L299" s="334"/>
      <c r="M299" s="334"/>
      <c r="N299" s="334"/>
      <c r="O299" s="334"/>
      <c r="P299" s="334"/>
      <c r="Q299" s="334"/>
      <c r="R299" s="334"/>
      <c r="S299" s="334"/>
      <c r="T299" s="334"/>
      <c r="U299" s="334"/>
      <c r="V299" s="334"/>
      <c r="W299" s="334"/>
      <c r="X299" s="334"/>
      <c r="Y299" s="334"/>
      <c r="Z299" s="334"/>
      <c r="AA299" s="334"/>
      <c r="AB299" s="334"/>
      <c r="AC299" s="334"/>
      <c r="AD299" s="334"/>
      <c r="AE299" s="334"/>
      <c r="AF299" s="334"/>
      <c r="AG299" s="334"/>
      <c r="AH299" s="334"/>
      <c r="AI299" s="334"/>
      <c r="AJ299" s="334"/>
      <c r="AK299" s="334"/>
      <c r="AL299" s="334"/>
      <c r="AM299" s="334"/>
      <c r="AN299" s="334"/>
      <c r="AO299" s="334"/>
      <c r="AP299" s="334"/>
      <c r="AQ299" s="334"/>
      <c r="AR299" s="334"/>
      <c r="AS299" s="334"/>
      <c r="AT299" s="334"/>
      <c r="AU299" s="334"/>
      <c r="AV299" s="334"/>
      <c r="AW299" s="334"/>
      <c r="AX299" s="334"/>
      <c r="AY299" s="334"/>
      <c r="AZ299" s="334"/>
      <c r="BA299" s="334"/>
      <c r="BB299" s="334"/>
      <c r="BC299" s="334"/>
      <c r="BD299" s="334"/>
      <c r="BE299" s="334"/>
      <c r="BF299" s="334"/>
      <c r="BG299" s="334"/>
      <c r="BH299" s="334"/>
      <c r="BI299" s="334"/>
      <c r="BJ299" s="334"/>
      <c r="BK299" s="334"/>
      <c r="BL299" s="334"/>
      <c r="BM299" s="334"/>
      <c r="BN299" s="334"/>
      <c r="BO299" s="334"/>
      <c r="BP299" s="334"/>
      <c r="BQ299" s="334"/>
      <c r="BR299" s="334"/>
      <c r="BS299" s="334"/>
      <c r="BT299" s="334"/>
      <c r="BU299" s="334"/>
      <c r="BV299" s="334"/>
      <c r="BW299" s="334"/>
      <c r="BX299" s="334"/>
      <c r="BY299" s="334"/>
      <c r="BZ299" s="334"/>
      <c r="CA299" s="334"/>
      <c r="CB299" s="334"/>
      <c r="CC299" s="334"/>
      <c r="CD299" s="334"/>
      <c r="CE299" s="334"/>
      <c r="CF299" s="334"/>
      <c r="CG299" s="334"/>
      <c r="CH299" s="334"/>
      <c r="CI299" s="334"/>
      <c r="CJ299" s="334"/>
      <c r="CK299" s="334"/>
      <c r="CL299" s="334"/>
      <c r="CM299" s="334"/>
      <c r="CN299" s="334"/>
      <c r="CO299" s="334"/>
      <c r="CP299" s="334"/>
      <c r="CQ299" s="334"/>
      <c r="CR299" s="334"/>
      <c r="CS299" s="334"/>
      <c r="CT299" s="334"/>
      <c r="CU299" s="334"/>
      <c r="CV299" s="334"/>
      <c r="CW299" s="334"/>
      <c r="CX299" s="334"/>
      <c r="CY299" s="334"/>
      <c r="CZ299" s="334"/>
      <c r="DA299" s="334"/>
      <c r="DB299" s="334"/>
      <c r="DC299" s="334"/>
      <c r="DD299" s="334"/>
      <c r="DE299" s="334"/>
      <c r="DF299" s="334"/>
      <c r="DG299" s="334"/>
      <c r="DH299" s="334"/>
      <c r="DI299" s="334"/>
      <c r="DJ299" s="334"/>
      <c r="DK299" s="334"/>
      <c r="DL299" s="334"/>
      <c r="DM299" s="334"/>
      <c r="DN299" s="334"/>
      <c r="DO299" s="334"/>
      <c r="DP299" s="334"/>
      <c r="DQ299" s="334"/>
      <c r="DR299" s="334"/>
      <c r="DS299" s="334"/>
      <c r="DT299" s="334"/>
      <c r="DU299" s="334"/>
      <c r="DV299" s="334"/>
      <c r="DW299" s="334"/>
      <c r="DX299" s="334"/>
      <c r="DY299" s="334"/>
      <c r="DZ299" s="334"/>
      <c r="EA299" s="334"/>
      <c r="EB299" s="334"/>
      <c r="EC299" s="334"/>
      <c r="ED299" s="334"/>
      <c r="EE299" s="334"/>
      <c r="EF299" s="334"/>
      <c r="EG299" s="334"/>
      <c r="EH299" s="334"/>
      <c r="EI299" s="334"/>
      <c r="EJ299" s="334"/>
      <c r="EK299" s="334"/>
      <c r="EL299" s="334"/>
      <c r="EM299" s="334"/>
      <c r="EN299" s="334"/>
      <c r="EO299" s="334"/>
      <c r="EP299" s="334"/>
      <c r="EQ299" s="334"/>
      <c r="ER299" s="334"/>
      <c r="ES299" s="334"/>
      <c r="ET299" s="334"/>
      <c r="EU299" s="334"/>
      <c r="EV299" s="334"/>
      <c r="EW299" s="334"/>
      <c r="EX299" s="334"/>
      <c r="EY299" s="334"/>
      <c r="EZ299" s="334"/>
      <c r="FA299" s="334"/>
      <c r="FB299" s="334"/>
      <c r="FC299" s="334"/>
      <c r="FD299" s="334"/>
      <c r="FE299" s="334"/>
      <c r="FF299" s="334"/>
      <c r="FG299" s="334"/>
      <c r="FH299" s="334"/>
      <c r="FI299" s="334"/>
      <c r="FJ299" s="334"/>
      <c r="FK299" s="334"/>
      <c r="FL299" s="334"/>
      <c r="FM299" s="334"/>
      <c r="FN299" s="334"/>
      <c r="FO299" s="334"/>
      <c r="FP299" s="334"/>
      <c r="FQ299" s="334"/>
      <c r="FR299" s="334"/>
      <c r="FS299" s="334"/>
      <c r="FT299" s="334"/>
      <c r="FU299" s="334"/>
      <c r="FV299" s="334"/>
      <c r="FW299" s="334"/>
      <c r="FX299" s="334"/>
      <c r="FY299" s="334"/>
      <c r="FZ299" s="334"/>
      <c r="GA299" s="334"/>
      <c r="GB299" s="334"/>
      <c r="GC299" s="334"/>
      <c r="GD299" s="334"/>
      <c r="GE299" s="334"/>
      <c r="GF299" s="334"/>
      <c r="GG299" s="334"/>
      <c r="GH299" s="334"/>
      <c r="GI299" s="334"/>
      <c r="GJ299" s="334"/>
      <c r="GK299" s="334"/>
      <c r="GL299" s="334"/>
      <c r="GM299" s="334"/>
      <c r="GN299" s="334"/>
      <c r="GO299" s="334"/>
      <c r="GP299" s="334"/>
      <c r="GQ299" s="334"/>
      <c r="GR299" s="334"/>
      <c r="GS299" s="334"/>
      <c r="GT299" s="334"/>
      <c r="GU299" s="334"/>
      <c r="GV299" s="334"/>
      <c r="GW299" s="334"/>
      <c r="GX299" s="334"/>
      <c r="GY299" s="334"/>
      <c r="GZ299" s="334"/>
      <c r="HA299" s="334"/>
      <c r="HB299" s="334"/>
      <c r="HC299" s="334"/>
      <c r="HD299" s="334"/>
      <c r="HE299" s="334"/>
      <c r="HF299" s="334"/>
      <c r="HG299" s="334"/>
      <c r="HH299" s="334"/>
      <c r="HI299" s="334"/>
      <c r="HJ299" s="334"/>
      <c r="HK299" s="334"/>
      <c r="HL299" s="334"/>
      <c r="HM299" s="334"/>
      <c r="HN299" s="334"/>
      <c r="HO299" s="334"/>
      <c r="HP299" s="334"/>
      <c r="HQ299" s="334"/>
      <c r="HR299" s="334"/>
      <c r="HS299" s="334"/>
      <c r="HT299" s="334"/>
      <c r="HU299" s="334"/>
      <c r="HV299" s="334"/>
      <c r="HW299" s="334"/>
      <c r="HX299" s="334"/>
      <c r="HY299" s="334"/>
      <c r="HZ299" s="334"/>
      <c r="IA299" s="334"/>
      <c r="IB299" s="334"/>
      <c r="IC299" s="334"/>
      <c r="ID299" s="334"/>
      <c r="IE299" s="334"/>
      <c r="IF299" s="334"/>
      <c r="IG299" s="334"/>
      <c r="IH299" s="334"/>
      <c r="II299" s="334"/>
      <c r="IJ299" s="334"/>
      <c r="IK299" s="334"/>
      <c r="IL299" s="334"/>
      <c r="IM299" s="334"/>
      <c r="IN299" s="334"/>
      <c r="IO299" s="334"/>
      <c r="IP299" s="334"/>
      <c r="IQ299" s="334"/>
      <c r="IR299" s="334"/>
      <c r="IS299" s="334"/>
      <c r="IT299" s="334"/>
      <c r="IU299" s="334"/>
      <c r="IV299" s="334"/>
      <c r="IW299" s="334"/>
      <c r="IX299" s="334"/>
      <c r="IY299" s="334"/>
      <c r="IZ299" s="334"/>
      <c r="JA299" s="334"/>
      <c r="JB299" s="334"/>
      <c r="JC299" s="334"/>
      <c r="JD299" s="334"/>
    </row>
    <row r="300" spans="2:264" x14ac:dyDescent="0.2">
      <c r="B300" s="334"/>
      <c r="C300" s="334"/>
      <c r="D300" s="334"/>
      <c r="E300" s="334"/>
      <c r="F300" s="334"/>
      <c r="G300" s="334"/>
      <c r="H300" s="334"/>
      <c r="I300" s="334"/>
      <c r="J300" s="334"/>
      <c r="K300" s="334"/>
      <c r="L300" s="334"/>
      <c r="M300" s="334"/>
      <c r="N300" s="334"/>
      <c r="O300" s="334"/>
      <c r="P300" s="334"/>
      <c r="Q300" s="334"/>
      <c r="R300" s="334"/>
      <c r="S300" s="334"/>
      <c r="T300" s="334"/>
      <c r="U300" s="334"/>
      <c r="V300" s="334"/>
      <c r="W300" s="334"/>
      <c r="X300" s="334"/>
      <c r="Y300" s="334"/>
      <c r="Z300" s="334"/>
      <c r="AA300" s="334"/>
      <c r="AB300" s="334"/>
      <c r="AC300" s="334"/>
      <c r="AD300" s="334"/>
      <c r="AE300" s="334"/>
      <c r="AF300" s="334"/>
      <c r="AG300" s="334"/>
      <c r="AH300" s="334"/>
      <c r="AI300" s="334"/>
      <c r="AJ300" s="334"/>
      <c r="AK300" s="334"/>
      <c r="AL300" s="334"/>
      <c r="AM300" s="334"/>
      <c r="AN300" s="334"/>
      <c r="AO300" s="334"/>
      <c r="AP300" s="334"/>
      <c r="AQ300" s="334"/>
      <c r="AR300" s="334"/>
      <c r="AS300" s="334"/>
      <c r="AT300" s="334"/>
      <c r="AU300" s="334"/>
      <c r="AV300" s="334"/>
      <c r="AW300" s="334"/>
      <c r="AX300" s="334"/>
      <c r="AY300" s="334"/>
      <c r="AZ300" s="334"/>
      <c r="BA300" s="334"/>
      <c r="BB300" s="334"/>
      <c r="BC300" s="334"/>
      <c r="BD300" s="334"/>
      <c r="BE300" s="334"/>
      <c r="BF300" s="334"/>
      <c r="BG300" s="334"/>
      <c r="BH300" s="334"/>
      <c r="BI300" s="334"/>
      <c r="BJ300" s="334"/>
      <c r="BK300" s="334"/>
      <c r="BL300" s="334"/>
      <c r="BM300" s="334"/>
      <c r="BN300" s="334"/>
      <c r="BO300" s="334"/>
      <c r="BP300" s="334"/>
      <c r="BQ300" s="334"/>
      <c r="BR300" s="334"/>
      <c r="BS300" s="334"/>
      <c r="BT300" s="334"/>
      <c r="BU300" s="334"/>
      <c r="BV300" s="334"/>
      <c r="BW300" s="334"/>
      <c r="BX300" s="334"/>
      <c r="BY300" s="334"/>
      <c r="BZ300" s="334"/>
      <c r="CA300" s="334"/>
      <c r="CB300" s="334"/>
      <c r="CC300" s="334"/>
      <c r="CD300" s="334"/>
      <c r="CE300" s="334"/>
      <c r="CF300" s="334"/>
      <c r="CG300" s="334"/>
      <c r="CH300" s="334"/>
      <c r="CI300" s="334"/>
      <c r="CJ300" s="334"/>
      <c r="CK300" s="334"/>
      <c r="CL300" s="334"/>
      <c r="CM300" s="334"/>
      <c r="CN300" s="334"/>
      <c r="CO300" s="334"/>
      <c r="CP300" s="334"/>
      <c r="CQ300" s="334"/>
      <c r="CR300" s="334"/>
      <c r="CS300" s="334"/>
      <c r="CT300" s="334"/>
      <c r="CU300" s="334"/>
      <c r="CV300" s="334"/>
      <c r="CW300" s="334"/>
      <c r="CX300" s="334"/>
      <c r="CY300" s="334"/>
      <c r="CZ300" s="334"/>
      <c r="DA300" s="334"/>
      <c r="DB300" s="334"/>
      <c r="DC300" s="334"/>
      <c r="DD300" s="334"/>
      <c r="DE300" s="334"/>
      <c r="DF300" s="334"/>
      <c r="DG300" s="334"/>
      <c r="DH300" s="334"/>
      <c r="DI300" s="334"/>
      <c r="DJ300" s="334"/>
      <c r="DK300" s="334"/>
      <c r="DL300" s="334"/>
      <c r="DM300" s="334"/>
      <c r="DN300" s="334"/>
      <c r="DO300" s="334"/>
      <c r="DP300" s="334"/>
      <c r="DQ300" s="334"/>
      <c r="DR300" s="334"/>
      <c r="DS300" s="334"/>
      <c r="DT300" s="334"/>
      <c r="DU300" s="334"/>
      <c r="DV300" s="334"/>
      <c r="DW300" s="334"/>
      <c r="DX300" s="334"/>
      <c r="DY300" s="334"/>
      <c r="DZ300" s="334"/>
      <c r="EA300" s="334"/>
      <c r="EB300" s="334"/>
      <c r="EC300" s="334"/>
      <c r="ED300" s="334"/>
      <c r="EE300" s="334"/>
      <c r="EF300" s="334"/>
      <c r="EG300" s="334"/>
      <c r="EH300" s="334"/>
      <c r="EI300" s="334"/>
      <c r="EJ300" s="334"/>
      <c r="EK300" s="334"/>
      <c r="EL300" s="334"/>
      <c r="EM300" s="334"/>
      <c r="EN300" s="334"/>
      <c r="EO300" s="334"/>
      <c r="EP300" s="334"/>
      <c r="EQ300" s="334"/>
      <c r="ER300" s="334"/>
      <c r="ES300" s="334"/>
      <c r="ET300" s="334"/>
      <c r="EU300" s="334"/>
      <c r="EV300" s="334"/>
      <c r="EW300" s="334"/>
      <c r="EX300" s="334"/>
      <c r="EY300" s="334"/>
      <c r="EZ300" s="334"/>
      <c r="FA300" s="334"/>
      <c r="FB300" s="334"/>
      <c r="FC300" s="334"/>
      <c r="FD300" s="334"/>
      <c r="FE300" s="334"/>
      <c r="FF300" s="334"/>
      <c r="FG300" s="334"/>
      <c r="FH300" s="334"/>
      <c r="FI300" s="334"/>
      <c r="FJ300" s="334"/>
      <c r="FK300" s="334"/>
      <c r="FL300" s="334"/>
      <c r="FM300" s="334"/>
      <c r="FN300" s="334"/>
      <c r="FO300" s="334"/>
      <c r="FP300" s="334"/>
      <c r="FQ300" s="334"/>
      <c r="FR300" s="334"/>
      <c r="FS300" s="334"/>
      <c r="FT300" s="334"/>
      <c r="FU300" s="334"/>
      <c r="FV300" s="334"/>
      <c r="FW300" s="334"/>
      <c r="FX300" s="334"/>
      <c r="FY300" s="334"/>
      <c r="FZ300" s="334"/>
      <c r="GA300" s="334"/>
      <c r="GB300" s="334"/>
      <c r="GC300" s="334"/>
      <c r="GD300" s="334"/>
      <c r="GE300" s="334"/>
      <c r="GF300" s="334"/>
      <c r="GG300" s="334"/>
      <c r="GH300" s="334"/>
      <c r="GI300" s="334"/>
      <c r="GJ300" s="334"/>
      <c r="GK300" s="334"/>
      <c r="GL300" s="334"/>
      <c r="GM300" s="334"/>
      <c r="GN300" s="334"/>
      <c r="GO300" s="334"/>
      <c r="GP300" s="334"/>
      <c r="GQ300" s="334"/>
      <c r="GR300" s="334"/>
      <c r="GS300" s="334"/>
      <c r="GT300" s="334"/>
      <c r="GU300" s="334"/>
      <c r="GV300" s="334"/>
      <c r="GW300" s="334"/>
      <c r="GX300" s="334"/>
      <c r="GY300" s="334"/>
      <c r="GZ300" s="334"/>
      <c r="HA300" s="334"/>
      <c r="HB300" s="334"/>
      <c r="HC300" s="334"/>
      <c r="HD300" s="334"/>
      <c r="HE300" s="334"/>
      <c r="HF300" s="334"/>
      <c r="HG300" s="334"/>
      <c r="HH300" s="334"/>
      <c r="HI300" s="334"/>
      <c r="HJ300" s="334"/>
      <c r="HK300" s="334"/>
      <c r="HL300" s="334"/>
      <c r="HM300" s="334"/>
      <c r="HN300" s="334"/>
      <c r="HO300" s="334"/>
      <c r="HP300" s="334"/>
      <c r="HQ300" s="334"/>
      <c r="HR300" s="334"/>
      <c r="HS300" s="334"/>
      <c r="HT300" s="334"/>
      <c r="HU300" s="334"/>
      <c r="HV300" s="334"/>
      <c r="HW300" s="334"/>
      <c r="HX300" s="334"/>
      <c r="HY300" s="334"/>
      <c r="HZ300" s="334"/>
      <c r="IA300" s="334"/>
      <c r="IB300" s="334"/>
      <c r="IC300" s="334"/>
      <c r="ID300" s="334"/>
      <c r="IE300" s="334"/>
      <c r="IF300" s="334"/>
      <c r="IG300" s="334"/>
      <c r="IH300" s="334"/>
      <c r="II300" s="334"/>
      <c r="IJ300" s="334"/>
      <c r="IK300" s="334"/>
      <c r="IL300" s="334"/>
      <c r="IM300" s="334"/>
      <c r="IN300" s="334"/>
      <c r="IO300" s="334"/>
      <c r="IP300" s="334"/>
      <c r="IQ300" s="334"/>
      <c r="IR300" s="334"/>
      <c r="IS300" s="334"/>
      <c r="IT300" s="334"/>
      <c r="IU300" s="334"/>
      <c r="IV300" s="334"/>
      <c r="IW300" s="334"/>
      <c r="IX300" s="334"/>
      <c r="IY300" s="334"/>
      <c r="IZ300" s="334"/>
      <c r="JA300" s="334"/>
      <c r="JB300" s="334"/>
      <c r="JC300" s="334"/>
      <c r="JD300" s="334"/>
    </row>
    <row r="301" spans="2:264" x14ac:dyDescent="0.2">
      <c r="B301" s="334"/>
      <c r="C301" s="334"/>
      <c r="D301" s="334"/>
      <c r="E301" s="334"/>
      <c r="F301" s="334"/>
      <c r="G301" s="334"/>
      <c r="H301" s="334"/>
      <c r="I301" s="334"/>
      <c r="J301" s="334"/>
      <c r="K301" s="334"/>
      <c r="L301" s="334"/>
      <c r="M301" s="334"/>
      <c r="N301" s="334"/>
      <c r="O301" s="334"/>
      <c r="P301" s="334"/>
      <c r="Q301" s="334"/>
      <c r="R301" s="334"/>
      <c r="S301" s="334"/>
      <c r="T301" s="334"/>
      <c r="U301" s="334"/>
      <c r="V301" s="334"/>
      <c r="W301" s="334"/>
      <c r="X301" s="334"/>
      <c r="Y301" s="334"/>
      <c r="Z301" s="334"/>
      <c r="AA301" s="334"/>
      <c r="AB301" s="334"/>
      <c r="AC301" s="334"/>
      <c r="AD301" s="334"/>
      <c r="AE301" s="334"/>
      <c r="AF301" s="334"/>
      <c r="AG301" s="334"/>
      <c r="AH301" s="334"/>
      <c r="AI301" s="334"/>
      <c r="AJ301" s="334"/>
      <c r="AK301" s="334"/>
      <c r="AL301" s="334"/>
      <c r="AM301" s="334"/>
      <c r="AN301" s="334"/>
      <c r="AO301" s="334"/>
      <c r="AP301" s="334"/>
      <c r="AQ301" s="334"/>
      <c r="AR301" s="334"/>
      <c r="AS301" s="334"/>
      <c r="AT301" s="334"/>
      <c r="AU301" s="334"/>
      <c r="AV301" s="334"/>
      <c r="AW301" s="334"/>
      <c r="AX301" s="334"/>
      <c r="AY301" s="334"/>
      <c r="AZ301" s="334"/>
      <c r="BA301" s="334"/>
      <c r="BB301" s="334"/>
      <c r="BC301" s="334"/>
      <c r="BD301" s="334"/>
      <c r="BE301" s="334"/>
      <c r="BF301" s="334"/>
      <c r="BG301" s="334"/>
      <c r="BH301" s="334"/>
      <c r="BI301" s="334"/>
      <c r="BJ301" s="334"/>
      <c r="BK301" s="334"/>
      <c r="BL301" s="334"/>
      <c r="BM301" s="334"/>
      <c r="BN301" s="334"/>
      <c r="BO301" s="334"/>
      <c r="BP301" s="334"/>
      <c r="BQ301" s="334"/>
      <c r="BR301" s="334"/>
      <c r="BS301" s="334"/>
      <c r="BT301" s="334"/>
      <c r="BU301" s="334"/>
      <c r="BV301" s="334"/>
      <c r="BW301" s="334"/>
      <c r="BX301" s="334"/>
      <c r="BY301" s="334"/>
      <c r="BZ301" s="334"/>
      <c r="CA301" s="334"/>
      <c r="CB301" s="334"/>
      <c r="CC301" s="334"/>
      <c r="CD301" s="334"/>
      <c r="CE301" s="334"/>
      <c r="CF301" s="334"/>
      <c r="CG301" s="334"/>
      <c r="CH301" s="334"/>
      <c r="CI301" s="334"/>
      <c r="CJ301" s="334"/>
      <c r="CK301" s="334"/>
      <c r="CL301" s="334"/>
      <c r="CM301" s="334"/>
      <c r="CN301" s="334"/>
      <c r="CO301" s="334"/>
      <c r="CP301" s="334"/>
      <c r="CQ301" s="334"/>
      <c r="CR301" s="334"/>
      <c r="CS301" s="334"/>
      <c r="CT301" s="334"/>
      <c r="CU301" s="334"/>
      <c r="CV301" s="334"/>
      <c r="CW301" s="334"/>
      <c r="CX301" s="334"/>
      <c r="CY301" s="334"/>
      <c r="CZ301" s="334"/>
      <c r="DA301" s="334"/>
      <c r="DB301" s="334"/>
      <c r="DC301" s="334"/>
      <c r="DD301" s="334"/>
      <c r="DE301" s="334"/>
      <c r="DF301" s="334"/>
      <c r="DG301" s="334"/>
      <c r="DH301" s="334"/>
      <c r="DI301" s="334"/>
      <c r="DJ301" s="334"/>
      <c r="DK301" s="334"/>
      <c r="DL301" s="334"/>
      <c r="DM301" s="334"/>
      <c r="DN301" s="334"/>
      <c r="DO301" s="334"/>
      <c r="DP301" s="334"/>
      <c r="DQ301" s="334"/>
      <c r="DR301" s="334"/>
      <c r="DS301" s="334"/>
      <c r="DT301" s="334"/>
      <c r="DU301" s="334"/>
      <c r="DV301" s="334"/>
      <c r="DW301" s="334"/>
      <c r="DX301" s="334"/>
      <c r="DY301" s="334"/>
      <c r="DZ301" s="334"/>
      <c r="EA301" s="334"/>
      <c r="EB301" s="334"/>
      <c r="EC301" s="334"/>
      <c r="ED301" s="334"/>
      <c r="EE301" s="334"/>
      <c r="EF301" s="334"/>
      <c r="EG301" s="334"/>
      <c r="EH301" s="334"/>
      <c r="EI301" s="334"/>
      <c r="EJ301" s="334"/>
      <c r="EK301" s="334"/>
      <c r="EL301" s="334"/>
      <c r="EM301" s="334"/>
      <c r="EN301" s="334"/>
      <c r="EO301" s="334"/>
      <c r="EP301" s="334"/>
      <c r="EQ301" s="334"/>
      <c r="ER301" s="334"/>
      <c r="ES301" s="334"/>
      <c r="ET301" s="334"/>
      <c r="EU301" s="334"/>
      <c r="EV301" s="334"/>
      <c r="EW301" s="334"/>
      <c r="EX301" s="334"/>
      <c r="EY301" s="334"/>
      <c r="EZ301" s="334"/>
      <c r="FA301" s="334"/>
      <c r="FB301" s="334"/>
      <c r="FC301" s="334"/>
      <c r="FD301" s="334"/>
      <c r="FE301" s="334"/>
      <c r="FF301" s="334"/>
      <c r="FG301" s="334"/>
      <c r="FH301" s="334"/>
      <c r="FI301" s="334"/>
      <c r="FJ301" s="334"/>
      <c r="FK301" s="334"/>
      <c r="FL301" s="334"/>
      <c r="FM301" s="334"/>
      <c r="FN301" s="334"/>
      <c r="FO301" s="334"/>
      <c r="FP301" s="334"/>
      <c r="FQ301" s="334"/>
      <c r="FR301" s="334"/>
      <c r="FS301" s="334"/>
      <c r="FT301" s="334"/>
      <c r="FU301" s="334"/>
      <c r="FV301" s="334"/>
      <c r="FW301" s="334"/>
      <c r="FX301" s="334"/>
      <c r="FY301" s="334"/>
      <c r="FZ301" s="334"/>
      <c r="GA301" s="334"/>
      <c r="GB301" s="334"/>
      <c r="GC301" s="334"/>
      <c r="GD301" s="334"/>
      <c r="GE301" s="334"/>
      <c r="GF301" s="334"/>
      <c r="GG301" s="334"/>
      <c r="GH301" s="334"/>
      <c r="GI301" s="334"/>
      <c r="GJ301" s="334"/>
      <c r="GK301" s="334"/>
      <c r="GL301" s="334"/>
      <c r="GM301" s="334"/>
      <c r="GN301" s="334"/>
      <c r="GO301" s="334"/>
      <c r="GP301" s="334"/>
      <c r="GQ301" s="334"/>
      <c r="GR301" s="334"/>
      <c r="GS301" s="334"/>
      <c r="GT301" s="334"/>
      <c r="GU301" s="334"/>
      <c r="GV301" s="334"/>
      <c r="GW301" s="334"/>
      <c r="GX301" s="334"/>
      <c r="GY301" s="334"/>
      <c r="GZ301" s="334"/>
      <c r="HA301" s="334"/>
      <c r="HB301" s="334"/>
      <c r="HC301" s="334"/>
      <c r="HD301" s="334"/>
      <c r="HE301" s="334"/>
      <c r="HF301" s="334"/>
      <c r="HG301" s="334"/>
      <c r="HH301" s="334"/>
      <c r="HI301" s="334"/>
      <c r="HJ301" s="334"/>
      <c r="HK301" s="334"/>
      <c r="HL301" s="334"/>
      <c r="HM301" s="334"/>
      <c r="HN301" s="334"/>
      <c r="HO301" s="334"/>
      <c r="HP301" s="334"/>
      <c r="HQ301" s="334"/>
      <c r="HR301" s="334"/>
      <c r="HS301" s="334"/>
      <c r="HT301" s="334"/>
      <c r="HU301" s="334"/>
      <c r="HV301" s="334"/>
      <c r="HW301" s="334"/>
      <c r="HX301" s="334"/>
      <c r="HY301" s="334"/>
      <c r="HZ301" s="334"/>
      <c r="IA301" s="334"/>
      <c r="IB301" s="334"/>
      <c r="IC301" s="334"/>
      <c r="ID301" s="334"/>
      <c r="IE301" s="334"/>
      <c r="IF301" s="334"/>
      <c r="IG301" s="334"/>
      <c r="IH301" s="334"/>
      <c r="II301" s="334"/>
      <c r="IJ301" s="334"/>
      <c r="IK301" s="334"/>
      <c r="IL301" s="334"/>
      <c r="IM301" s="334"/>
      <c r="IN301" s="334"/>
      <c r="IO301" s="334"/>
      <c r="IP301" s="334"/>
      <c r="IQ301" s="334"/>
      <c r="IR301" s="334"/>
      <c r="IS301" s="334"/>
      <c r="IT301" s="334"/>
      <c r="IU301" s="334"/>
      <c r="IV301" s="334"/>
      <c r="IW301" s="334"/>
      <c r="IX301" s="334"/>
      <c r="IY301" s="334"/>
      <c r="IZ301" s="334"/>
      <c r="JA301" s="334"/>
      <c r="JB301" s="334"/>
      <c r="JC301" s="334"/>
      <c r="JD301" s="334"/>
    </row>
    <row r="302" spans="2:264" x14ac:dyDescent="0.2">
      <c r="B302" s="334"/>
      <c r="C302" s="334"/>
      <c r="D302" s="334"/>
      <c r="E302" s="334"/>
      <c r="F302" s="334"/>
      <c r="G302" s="334"/>
      <c r="H302" s="334"/>
      <c r="I302" s="334"/>
      <c r="J302" s="334"/>
      <c r="K302" s="334"/>
      <c r="L302" s="334"/>
      <c r="M302" s="334"/>
      <c r="N302" s="334"/>
      <c r="O302" s="334"/>
      <c r="P302" s="334"/>
      <c r="Q302" s="334"/>
      <c r="R302" s="334"/>
      <c r="S302" s="334"/>
      <c r="T302" s="334"/>
      <c r="U302" s="334"/>
      <c r="V302" s="334"/>
      <c r="W302" s="334"/>
      <c r="X302" s="334"/>
      <c r="Y302" s="334"/>
      <c r="Z302" s="334"/>
      <c r="AA302" s="334"/>
      <c r="AB302" s="334"/>
      <c r="AC302" s="334"/>
      <c r="AD302" s="334"/>
      <c r="AE302" s="334"/>
      <c r="AF302" s="334"/>
      <c r="AG302" s="334"/>
      <c r="AH302" s="334"/>
      <c r="AI302" s="334"/>
      <c r="AJ302" s="334"/>
      <c r="AK302" s="334"/>
      <c r="AL302" s="334"/>
      <c r="AM302" s="334"/>
      <c r="AN302" s="334"/>
      <c r="AO302" s="334"/>
      <c r="AP302" s="334"/>
      <c r="AQ302" s="334"/>
      <c r="AR302" s="334"/>
      <c r="AS302" s="334"/>
      <c r="AT302" s="334"/>
      <c r="AU302" s="334"/>
      <c r="AV302" s="334"/>
      <c r="AW302" s="334"/>
      <c r="AX302" s="334"/>
      <c r="AY302" s="334"/>
      <c r="AZ302" s="334"/>
      <c r="BA302" s="334"/>
      <c r="BB302" s="334"/>
      <c r="BC302" s="334"/>
      <c r="BD302" s="334"/>
      <c r="BE302" s="334"/>
      <c r="BF302" s="334"/>
      <c r="BG302" s="334"/>
      <c r="BH302" s="334"/>
      <c r="BI302" s="334"/>
      <c r="BJ302" s="334"/>
      <c r="BK302" s="334"/>
      <c r="BL302" s="334"/>
      <c r="BM302" s="334"/>
      <c r="BN302" s="334"/>
      <c r="BO302" s="334"/>
      <c r="BP302" s="334"/>
      <c r="BQ302" s="334"/>
      <c r="BR302" s="334"/>
      <c r="BS302" s="334"/>
      <c r="BT302" s="334"/>
      <c r="BU302" s="334"/>
      <c r="BV302" s="334"/>
      <c r="BW302" s="334"/>
      <c r="BX302" s="334"/>
      <c r="BY302" s="334"/>
      <c r="BZ302" s="334"/>
      <c r="CA302" s="334"/>
      <c r="CB302" s="334"/>
      <c r="CC302" s="334"/>
      <c r="CD302" s="334"/>
      <c r="CE302" s="334"/>
      <c r="CF302" s="334"/>
      <c r="CG302" s="334"/>
      <c r="CH302" s="334"/>
      <c r="CI302" s="334"/>
      <c r="CJ302" s="334"/>
      <c r="CK302" s="334"/>
      <c r="CL302" s="334"/>
      <c r="CM302" s="334"/>
      <c r="CN302" s="334"/>
      <c r="CO302" s="334"/>
      <c r="CP302" s="334"/>
      <c r="CQ302" s="334"/>
      <c r="CR302" s="334"/>
      <c r="CS302" s="334"/>
      <c r="CT302" s="334"/>
      <c r="CU302" s="334"/>
      <c r="CV302" s="334"/>
      <c r="CW302" s="334"/>
      <c r="CX302" s="334"/>
      <c r="CY302" s="334"/>
      <c r="CZ302" s="334"/>
      <c r="DA302" s="334"/>
      <c r="DB302" s="334"/>
      <c r="DC302" s="334"/>
      <c r="DD302" s="334"/>
      <c r="DE302" s="334"/>
      <c r="DF302" s="334"/>
      <c r="DG302" s="334"/>
      <c r="DH302" s="334"/>
      <c r="DI302" s="334"/>
      <c r="DJ302" s="334"/>
      <c r="DK302" s="334"/>
      <c r="DL302" s="334"/>
      <c r="DM302" s="334"/>
      <c r="DN302" s="334"/>
      <c r="DO302" s="334"/>
      <c r="DP302" s="334"/>
      <c r="DQ302" s="334"/>
      <c r="DR302" s="334"/>
      <c r="DS302" s="334"/>
      <c r="DT302" s="334"/>
      <c r="DU302" s="334"/>
      <c r="DV302" s="334"/>
      <c r="DW302" s="334"/>
      <c r="DX302" s="334"/>
      <c r="DY302" s="334"/>
      <c r="DZ302" s="334"/>
      <c r="EA302" s="334"/>
      <c r="EB302" s="334"/>
      <c r="EC302" s="334"/>
      <c r="ED302" s="334"/>
      <c r="EE302" s="334"/>
      <c r="EF302" s="334"/>
      <c r="EG302" s="334"/>
      <c r="EH302" s="334"/>
      <c r="EI302" s="334"/>
      <c r="EJ302" s="334"/>
      <c r="EK302" s="334"/>
      <c r="EL302" s="334"/>
      <c r="EM302" s="334"/>
      <c r="EN302" s="334"/>
      <c r="EO302" s="334"/>
      <c r="EP302" s="334"/>
      <c r="EQ302" s="334"/>
      <c r="ER302" s="334"/>
      <c r="ES302" s="334"/>
      <c r="ET302" s="334"/>
      <c r="EU302" s="334"/>
      <c r="EV302" s="334"/>
      <c r="EW302" s="334"/>
      <c r="EX302" s="334"/>
      <c r="EY302" s="334"/>
      <c r="EZ302" s="334"/>
      <c r="FA302" s="334"/>
      <c r="FB302" s="334"/>
      <c r="FC302" s="334"/>
      <c r="FD302" s="334"/>
      <c r="FE302" s="334"/>
      <c r="FF302" s="334"/>
      <c r="FG302" s="334"/>
      <c r="FH302" s="334"/>
      <c r="FI302" s="334"/>
      <c r="FJ302" s="334"/>
      <c r="FK302" s="334"/>
      <c r="FL302" s="334"/>
      <c r="FM302" s="334"/>
      <c r="FN302" s="334"/>
      <c r="FO302" s="334"/>
      <c r="FP302" s="334"/>
      <c r="FQ302" s="334"/>
      <c r="FR302" s="334"/>
      <c r="FS302" s="334"/>
      <c r="FT302" s="334"/>
      <c r="FU302" s="334"/>
      <c r="FV302" s="334"/>
      <c r="FW302" s="334"/>
      <c r="FX302" s="334"/>
      <c r="FY302" s="334"/>
      <c r="FZ302" s="334"/>
      <c r="GA302" s="334"/>
      <c r="GB302" s="334"/>
      <c r="GC302" s="334"/>
      <c r="GD302" s="334"/>
      <c r="GE302" s="334"/>
      <c r="GF302" s="334"/>
      <c r="GG302" s="334"/>
      <c r="GH302" s="334"/>
      <c r="GI302" s="334"/>
      <c r="GJ302" s="334"/>
      <c r="GK302" s="334"/>
      <c r="GL302" s="334"/>
      <c r="GM302" s="334"/>
      <c r="GN302" s="334"/>
      <c r="GO302" s="334"/>
      <c r="GP302" s="334"/>
      <c r="GQ302" s="334"/>
      <c r="GR302" s="334"/>
      <c r="GS302" s="334"/>
      <c r="GT302" s="334"/>
      <c r="GU302" s="334"/>
      <c r="GV302" s="334"/>
      <c r="GW302" s="334"/>
      <c r="GX302" s="334"/>
      <c r="GY302" s="334"/>
      <c r="GZ302" s="334"/>
      <c r="HA302" s="334"/>
      <c r="HB302" s="334"/>
      <c r="HC302" s="334"/>
      <c r="HD302" s="334"/>
      <c r="HE302" s="334"/>
      <c r="HF302" s="334"/>
      <c r="HG302" s="334"/>
      <c r="HH302" s="334"/>
      <c r="HI302" s="334"/>
      <c r="HJ302" s="334"/>
      <c r="HK302" s="334"/>
      <c r="HL302" s="334"/>
      <c r="HM302" s="334"/>
      <c r="HN302" s="334"/>
      <c r="HO302" s="334"/>
      <c r="HP302" s="334"/>
      <c r="HQ302" s="334"/>
      <c r="HR302" s="334"/>
      <c r="HS302" s="334"/>
      <c r="HT302" s="334"/>
      <c r="HU302" s="334"/>
      <c r="HV302" s="334"/>
      <c r="HW302" s="334"/>
      <c r="HX302" s="334"/>
      <c r="HY302" s="334"/>
      <c r="HZ302" s="334"/>
      <c r="IA302" s="334"/>
      <c r="IB302" s="334"/>
      <c r="IC302" s="334"/>
      <c r="ID302" s="334"/>
      <c r="IE302" s="334"/>
      <c r="IF302" s="334"/>
      <c r="IG302" s="334"/>
      <c r="IH302" s="334"/>
      <c r="II302" s="334"/>
      <c r="IJ302" s="334"/>
      <c r="IK302" s="334"/>
      <c r="IL302" s="334"/>
      <c r="IM302" s="334"/>
      <c r="IN302" s="334"/>
      <c r="IO302" s="334"/>
      <c r="IP302" s="334"/>
      <c r="IQ302" s="334"/>
      <c r="IR302" s="334"/>
      <c r="IS302" s="334"/>
      <c r="IT302" s="334"/>
      <c r="IU302" s="334"/>
      <c r="IV302" s="334"/>
      <c r="IW302" s="334"/>
      <c r="IX302" s="334"/>
      <c r="IY302" s="334"/>
      <c r="IZ302" s="334"/>
      <c r="JA302" s="334"/>
      <c r="JB302" s="334"/>
      <c r="JC302" s="334"/>
      <c r="JD302" s="334"/>
    </row>
    <row r="303" spans="2:264" x14ac:dyDescent="0.2">
      <c r="B303" s="334"/>
      <c r="C303" s="334"/>
      <c r="D303" s="334"/>
      <c r="E303" s="334"/>
      <c r="F303" s="334"/>
      <c r="G303" s="334"/>
      <c r="H303" s="334"/>
      <c r="I303" s="334"/>
      <c r="J303" s="334"/>
      <c r="K303" s="334"/>
      <c r="L303" s="334"/>
      <c r="M303" s="334"/>
      <c r="N303" s="334"/>
      <c r="O303" s="334"/>
      <c r="P303" s="334"/>
      <c r="Q303" s="334"/>
      <c r="R303" s="334"/>
      <c r="S303" s="334"/>
      <c r="T303" s="334"/>
      <c r="U303" s="334"/>
      <c r="V303" s="334"/>
      <c r="W303" s="334"/>
      <c r="X303" s="334"/>
      <c r="Y303" s="334"/>
      <c r="Z303" s="334"/>
      <c r="AA303" s="334"/>
      <c r="AB303" s="334"/>
      <c r="AC303" s="334"/>
      <c r="AD303" s="334"/>
      <c r="AE303" s="334"/>
      <c r="AF303" s="334"/>
      <c r="AG303" s="334"/>
      <c r="AH303" s="334"/>
      <c r="AI303" s="334"/>
      <c r="AJ303" s="334"/>
      <c r="AK303" s="334"/>
      <c r="AL303" s="334"/>
      <c r="AM303" s="334"/>
      <c r="AN303" s="334"/>
      <c r="AO303" s="334"/>
      <c r="AP303" s="334"/>
      <c r="AQ303" s="334"/>
      <c r="AR303" s="334"/>
      <c r="AS303" s="334"/>
      <c r="AT303" s="334"/>
      <c r="AU303" s="334"/>
      <c r="AV303" s="334"/>
      <c r="AW303" s="334"/>
      <c r="AX303" s="334"/>
      <c r="AY303" s="334"/>
      <c r="AZ303" s="334"/>
      <c r="BA303" s="334"/>
      <c r="BB303" s="334"/>
      <c r="BC303" s="334"/>
      <c r="BD303" s="334"/>
      <c r="BE303" s="334"/>
      <c r="BF303" s="334"/>
      <c r="BG303" s="334"/>
      <c r="BH303" s="334"/>
      <c r="BI303" s="334"/>
      <c r="BJ303" s="334"/>
      <c r="BK303" s="334"/>
      <c r="BL303" s="334"/>
      <c r="BM303" s="334"/>
      <c r="BN303" s="334"/>
      <c r="BO303" s="334"/>
      <c r="BP303" s="334"/>
      <c r="BQ303" s="334"/>
      <c r="BR303" s="334"/>
      <c r="BS303" s="334"/>
      <c r="BT303" s="334"/>
      <c r="BU303" s="334"/>
      <c r="BV303" s="334"/>
      <c r="BW303" s="334"/>
      <c r="BX303" s="334"/>
      <c r="BY303" s="334"/>
      <c r="BZ303" s="334"/>
      <c r="CA303" s="334"/>
      <c r="CB303" s="334"/>
      <c r="CC303" s="334"/>
      <c r="CD303" s="334"/>
      <c r="CE303" s="334"/>
      <c r="CF303" s="334"/>
      <c r="CG303" s="334"/>
      <c r="CH303" s="334"/>
      <c r="CI303" s="334"/>
      <c r="CJ303" s="334"/>
      <c r="CK303" s="334"/>
      <c r="CL303" s="334"/>
      <c r="CM303" s="334"/>
      <c r="CN303" s="334"/>
      <c r="CO303" s="334"/>
      <c r="CP303" s="334"/>
      <c r="CQ303" s="334"/>
      <c r="CR303" s="334"/>
      <c r="CS303" s="334"/>
      <c r="CT303" s="334"/>
      <c r="CU303" s="334"/>
      <c r="CV303" s="334"/>
      <c r="CW303" s="334"/>
      <c r="CX303" s="334"/>
      <c r="CY303" s="334"/>
      <c r="CZ303" s="334"/>
      <c r="DA303" s="334"/>
      <c r="DB303" s="334"/>
      <c r="DC303" s="334"/>
      <c r="DD303" s="334"/>
      <c r="DE303" s="334"/>
      <c r="DF303" s="334"/>
      <c r="DG303" s="334"/>
      <c r="DH303" s="334"/>
      <c r="DI303" s="334"/>
      <c r="DJ303" s="334"/>
      <c r="DK303" s="334"/>
      <c r="DL303" s="334"/>
      <c r="DM303" s="334"/>
      <c r="DN303" s="334"/>
      <c r="DO303" s="334"/>
      <c r="DP303" s="334"/>
      <c r="DQ303" s="334"/>
      <c r="DR303" s="334"/>
      <c r="DS303" s="334"/>
      <c r="DT303" s="334"/>
      <c r="DU303" s="334"/>
      <c r="DV303" s="334"/>
      <c r="DW303" s="334"/>
      <c r="DX303" s="334"/>
      <c r="DY303" s="334"/>
      <c r="DZ303" s="334"/>
      <c r="EA303" s="334"/>
      <c r="EB303" s="334"/>
      <c r="EC303" s="334"/>
      <c r="ED303" s="334"/>
      <c r="EE303" s="334"/>
      <c r="EF303" s="334"/>
      <c r="EG303" s="334"/>
      <c r="EH303" s="334"/>
      <c r="EI303" s="334"/>
      <c r="EJ303" s="334"/>
      <c r="EK303" s="334"/>
      <c r="EL303" s="334"/>
      <c r="EM303" s="334"/>
      <c r="EN303" s="334"/>
      <c r="EO303" s="334"/>
      <c r="EP303" s="334"/>
      <c r="EQ303" s="334"/>
      <c r="ER303" s="334"/>
      <c r="ES303" s="334"/>
      <c r="ET303" s="334"/>
      <c r="EU303" s="334"/>
      <c r="EV303" s="334"/>
      <c r="EW303" s="334"/>
      <c r="EX303" s="334"/>
      <c r="EY303" s="334"/>
      <c r="EZ303" s="334"/>
      <c r="FA303" s="334"/>
      <c r="FB303" s="334"/>
      <c r="FC303" s="334"/>
      <c r="FD303" s="334"/>
      <c r="FE303" s="334"/>
      <c r="FF303" s="334"/>
      <c r="FG303" s="334"/>
      <c r="FH303" s="334"/>
      <c r="FI303" s="334"/>
      <c r="FJ303" s="334"/>
      <c r="FK303" s="334"/>
      <c r="FL303" s="334"/>
      <c r="FM303" s="334"/>
      <c r="FN303" s="334"/>
      <c r="FO303" s="334"/>
      <c r="FP303" s="334"/>
      <c r="FQ303" s="334"/>
      <c r="FR303" s="334"/>
      <c r="FS303" s="334"/>
      <c r="FT303" s="334"/>
      <c r="FU303" s="334"/>
      <c r="FV303" s="334"/>
      <c r="FW303" s="334"/>
      <c r="FX303" s="334"/>
      <c r="FY303" s="334"/>
      <c r="FZ303" s="334"/>
      <c r="GA303" s="334"/>
      <c r="GB303" s="334"/>
      <c r="GC303" s="334"/>
      <c r="GD303" s="334"/>
      <c r="GE303" s="334"/>
      <c r="GF303" s="334"/>
      <c r="GG303" s="334"/>
      <c r="GH303" s="334"/>
      <c r="GI303" s="334"/>
      <c r="GJ303" s="334"/>
      <c r="GK303" s="334"/>
      <c r="GL303" s="334"/>
      <c r="GM303" s="334"/>
      <c r="GN303" s="334"/>
      <c r="GO303" s="334"/>
      <c r="GP303" s="334"/>
      <c r="GQ303" s="334"/>
      <c r="GR303" s="334"/>
      <c r="GS303" s="334"/>
      <c r="GT303" s="334"/>
      <c r="GU303" s="334"/>
      <c r="GV303" s="334"/>
      <c r="GW303" s="334"/>
      <c r="GX303" s="334"/>
      <c r="GY303" s="334"/>
      <c r="GZ303" s="334"/>
      <c r="HA303" s="334"/>
      <c r="HB303" s="334"/>
      <c r="HC303" s="334"/>
      <c r="HD303" s="334"/>
      <c r="HE303" s="334"/>
      <c r="HF303" s="334"/>
      <c r="HG303" s="334"/>
      <c r="HH303" s="334"/>
      <c r="HI303" s="334"/>
      <c r="HJ303" s="334"/>
      <c r="HK303" s="334"/>
      <c r="HL303" s="334"/>
      <c r="HM303" s="334"/>
      <c r="HN303" s="334"/>
      <c r="HO303" s="334"/>
      <c r="HP303" s="334"/>
      <c r="HQ303" s="334"/>
      <c r="HR303" s="334"/>
      <c r="HS303" s="334"/>
      <c r="HT303" s="334"/>
      <c r="HU303" s="334"/>
      <c r="HV303" s="334"/>
      <c r="HW303" s="334"/>
      <c r="HX303" s="334"/>
      <c r="HY303" s="334"/>
      <c r="HZ303" s="334"/>
      <c r="IA303" s="334"/>
      <c r="IB303" s="334"/>
      <c r="IC303" s="334"/>
      <c r="ID303" s="334"/>
      <c r="IE303" s="334"/>
      <c r="IF303" s="334"/>
      <c r="IG303" s="334"/>
      <c r="IH303" s="334"/>
      <c r="II303" s="334"/>
      <c r="IJ303" s="334"/>
      <c r="IK303" s="334"/>
      <c r="IL303" s="334"/>
      <c r="IM303" s="334"/>
      <c r="IN303" s="334"/>
      <c r="IO303" s="334"/>
      <c r="IP303" s="334"/>
      <c r="IQ303" s="334"/>
      <c r="IR303" s="334"/>
      <c r="IS303" s="334"/>
      <c r="IT303" s="334"/>
      <c r="IU303" s="334"/>
      <c r="IV303" s="334"/>
      <c r="IW303" s="334"/>
      <c r="IX303" s="334"/>
      <c r="IY303" s="334"/>
      <c r="IZ303" s="334"/>
      <c r="JA303" s="334"/>
      <c r="JB303" s="334"/>
      <c r="JC303" s="334"/>
      <c r="JD303" s="334"/>
    </row>
    <row r="304" spans="2:264" x14ac:dyDescent="0.2">
      <c r="B304" s="334"/>
      <c r="C304" s="334"/>
      <c r="D304" s="334"/>
      <c r="E304" s="334"/>
      <c r="F304" s="334"/>
      <c r="G304" s="334"/>
      <c r="H304" s="334"/>
      <c r="I304" s="334"/>
      <c r="J304" s="334"/>
      <c r="K304" s="334"/>
      <c r="L304" s="334"/>
      <c r="M304" s="334"/>
      <c r="N304" s="334"/>
      <c r="O304" s="334"/>
      <c r="P304" s="334"/>
      <c r="Q304" s="334"/>
      <c r="R304" s="334"/>
      <c r="S304" s="334"/>
      <c r="T304" s="334"/>
      <c r="U304" s="334"/>
      <c r="V304" s="334"/>
      <c r="W304" s="334"/>
      <c r="X304" s="334"/>
      <c r="Y304" s="334"/>
      <c r="Z304" s="334"/>
      <c r="AA304" s="334"/>
      <c r="AB304" s="334"/>
      <c r="AC304" s="334"/>
      <c r="AD304" s="334"/>
      <c r="AE304" s="334"/>
      <c r="AF304" s="334"/>
      <c r="AG304" s="334"/>
      <c r="AH304" s="334"/>
      <c r="AI304" s="334"/>
      <c r="AJ304" s="334"/>
      <c r="AK304" s="334"/>
      <c r="AL304" s="334"/>
      <c r="AM304" s="334"/>
      <c r="AN304" s="334"/>
      <c r="AO304" s="334"/>
      <c r="AP304" s="334"/>
      <c r="AQ304" s="334"/>
      <c r="AR304" s="334"/>
      <c r="AS304" s="334"/>
      <c r="AT304" s="334"/>
      <c r="AU304" s="334"/>
      <c r="AV304" s="334"/>
      <c r="AW304" s="334"/>
      <c r="AX304" s="334"/>
      <c r="AY304" s="334"/>
      <c r="AZ304" s="334"/>
      <c r="BA304" s="334"/>
      <c r="BB304" s="334"/>
      <c r="BC304" s="334"/>
      <c r="BD304" s="334"/>
      <c r="BE304" s="334"/>
      <c r="BF304" s="334"/>
      <c r="BG304" s="334"/>
      <c r="BH304" s="334"/>
      <c r="BI304" s="334"/>
      <c r="BJ304" s="334"/>
      <c r="BK304" s="334"/>
      <c r="BL304" s="334"/>
      <c r="BM304" s="334"/>
      <c r="BN304" s="334"/>
      <c r="BO304" s="334"/>
      <c r="BP304" s="334"/>
      <c r="BQ304" s="334"/>
      <c r="BR304" s="334"/>
      <c r="BS304" s="334"/>
      <c r="BT304" s="334"/>
      <c r="BU304" s="334"/>
      <c r="BV304" s="334"/>
      <c r="BW304" s="334"/>
      <c r="BX304" s="334"/>
      <c r="BY304" s="334"/>
      <c r="BZ304" s="334"/>
      <c r="CA304" s="334"/>
      <c r="CB304" s="334"/>
      <c r="CC304" s="334"/>
      <c r="CD304" s="334"/>
      <c r="CE304" s="334"/>
      <c r="CF304" s="334"/>
      <c r="CG304" s="334"/>
      <c r="CH304" s="334"/>
      <c r="CI304" s="334"/>
      <c r="CJ304" s="334"/>
      <c r="CK304" s="334"/>
      <c r="CL304" s="334"/>
      <c r="CM304" s="334"/>
      <c r="CN304" s="334"/>
      <c r="CO304" s="334"/>
      <c r="CP304" s="334"/>
      <c r="CQ304" s="334"/>
      <c r="CR304" s="334"/>
      <c r="CS304" s="334"/>
      <c r="CT304" s="334"/>
      <c r="CU304" s="334"/>
      <c r="CV304" s="334"/>
      <c r="CW304" s="334"/>
      <c r="CX304" s="334"/>
      <c r="CY304" s="334"/>
      <c r="CZ304" s="334"/>
      <c r="DA304" s="334"/>
      <c r="DB304" s="334"/>
      <c r="DC304" s="334"/>
      <c r="DD304" s="334"/>
      <c r="DE304" s="334"/>
      <c r="DF304" s="334"/>
      <c r="DG304" s="334"/>
      <c r="DH304" s="334"/>
      <c r="DI304" s="334"/>
      <c r="DJ304" s="334"/>
      <c r="DK304" s="334"/>
      <c r="DL304" s="334"/>
      <c r="DM304" s="334"/>
      <c r="DN304" s="334"/>
      <c r="DO304" s="334"/>
      <c r="DP304" s="334"/>
      <c r="DQ304" s="334"/>
      <c r="DR304" s="334"/>
      <c r="DS304" s="334"/>
      <c r="DT304" s="334"/>
      <c r="DU304" s="334"/>
      <c r="DV304" s="334"/>
      <c r="DW304" s="334"/>
      <c r="DX304" s="334"/>
      <c r="DY304" s="334"/>
      <c r="DZ304" s="334"/>
      <c r="EA304" s="334"/>
      <c r="EB304" s="334"/>
      <c r="EC304" s="334"/>
      <c r="ED304" s="334"/>
      <c r="EE304" s="334"/>
      <c r="EF304" s="334"/>
      <c r="EG304" s="334"/>
      <c r="EH304" s="334"/>
      <c r="EI304" s="334"/>
      <c r="EJ304" s="334"/>
      <c r="EK304" s="334"/>
      <c r="EL304" s="334"/>
      <c r="EM304" s="334"/>
      <c r="EN304" s="334"/>
      <c r="EO304" s="334"/>
      <c r="EP304" s="334"/>
      <c r="EQ304" s="334"/>
      <c r="ER304" s="334"/>
      <c r="ES304" s="334"/>
      <c r="ET304" s="334"/>
      <c r="EU304" s="334"/>
      <c r="EV304" s="334"/>
      <c r="EW304" s="334"/>
      <c r="EX304" s="334"/>
      <c r="EY304" s="334"/>
      <c r="EZ304" s="334"/>
      <c r="FA304" s="334"/>
      <c r="FB304" s="334"/>
      <c r="FC304" s="334"/>
      <c r="FD304" s="334"/>
      <c r="FE304" s="334"/>
      <c r="FF304" s="334"/>
      <c r="FG304" s="334"/>
      <c r="FH304" s="334"/>
      <c r="FI304" s="334"/>
      <c r="FJ304" s="334"/>
      <c r="FK304" s="334"/>
      <c r="FL304" s="334"/>
      <c r="FM304" s="334"/>
      <c r="FN304" s="334"/>
      <c r="FO304" s="334"/>
      <c r="FP304" s="334"/>
      <c r="FQ304" s="334"/>
      <c r="FR304" s="334"/>
      <c r="FS304" s="334"/>
      <c r="FT304" s="334"/>
      <c r="FU304" s="334"/>
      <c r="FV304" s="334"/>
      <c r="FW304" s="334"/>
      <c r="FX304" s="334"/>
      <c r="FY304" s="334"/>
      <c r="FZ304" s="334"/>
      <c r="GA304" s="334"/>
      <c r="GB304" s="334"/>
      <c r="GC304" s="334"/>
      <c r="GD304" s="334"/>
      <c r="GE304" s="334"/>
      <c r="GF304" s="334"/>
      <c r="GG304" s="334"/>
      <c r="GH304" s="334"/>
      <c r="GI304" s="334"/>
      <c r="GJ304" s="334"/>
      <c r="GK304" s="334"/>
      <c r="GL304" s="334"/>
      <c r="GM304" s="334"/>
      <c r="GN304" s="334"/>
      <c r="GO304" s="334"/>
      <c r="GP304" s="334"/>
      <c r="GQ304" s="334"/>
      <c r="GR304" s="334"/>
      <c r="GS304" s="334"/>
      <c r="GT304" s="334"/>
      <c r="GU304" s="334"/>
      <c r="GV304" s="334"/>
      <c r="GW304" s="334"/>
      <c r="GX304" s="334"/>
      <c r="GY304" s="334"/>
      <c r="GZ304" s="334"/>
      <c r="HA304" s="334"/>
      <c r="HB304" s="334"/>
      <c r="HC304" s="334"/>
      <c r="HD304" s="334"/>
      <c r="HE304" s="334"/>
      <c r="HF304" s="334"/>
      <c r="HG304" s="334"/>
      <c r="HH304" s="334"/>
      <c r="HI304" s="334"/>
      <c r="HJ304" s="334"/>
      <c r="HK304" s="334"/>
      <c r="HL304" s="334"/>
      <c r="HM304" s="334"/>
      <c r="HN304" s="334"/>
      <c r="HO304" s="334"/>
      <c r="HP304" s="334"/>
      <c r="HQ304" s="334"/>
      <c r="HR304" s="334"/>
      <c r="HS304" s="334"/>
      <c r="HT304" s="334"/>
      <c r="HU304" s="334"/>
      <c r="HV304" s="334"/>
      <c r="HW304" s="334"/>
      <c r="HX304" s="334"/>
      <c r="HY304" s="334"/>
      <c r="HZ304" s="334"/>
      <c r="IA304" s="334"/>
      <c r="IB304" s="334"/>
      <c r="IC304" s="334"/>
      <c r="ID304" s="334"/>
      <c r="IE304" s="334"/>
      <c r="IF304" s="334"/>
      <c r="IG304" s="334"/>
      <c r="IH304" s="334"/>
      <c r="II304" s="334"/>
      <c r="IJ304" s="334"/>
      <c r="IK304" s="334"/>
      <c r="IL304" s="334"/>
      <c r="IM304" s="334"/>
      <c r="IN304" s="334"/>
      <c r="IO304" s="334"/>
      <c r="IP304" s="334"/>
      <c r="IQ304" s="334"/>
      <c r="IR304" s="334"/>
      <c r="IS304" s="334"/>
      <c r="IT304" s="334"/>
      <c r="IU304" s="334"/>
      <c r="IV304" s="334"/>
      <c r="IW304" s="334"/>
      <c r="IX304" s="334"/>
      <c r="IY304" s="334"/>
      <c r="IZ304" s="334"/>
      <c r="JA304" s="334"/>
      <c r="JB304" s="334"/>
      <c r="JC304" s="334"/>
      <c r="JD304" s="334"/>
    </row>
    <row r="305" spans="2:264" x14ac:dyDescent="0.2">
      <c r="B305" s="334"/>
      <c r="C305" s="334"/>
      <c r="D305" s="334"/>
      <c r="E305" s="334"/>
      <c r="F305" s="334"/>
      <c r="G305" s="334"/>
      <c r="H305" s="334"/>
      <c r="I305" s="334"/>
      <c r="J305" s="334"/>
      <c r="K305" s="334"/>
      <c r="L305" s="334"/>
      <c r="M305" s="334"/>
      <c r="N305" s="334"/>
      <c r="O305" s="334"/>
      <c r="P305" s="334"/>
      <c r="Q305" s="334"/>
      <c r="R305" s="334"/>
      <c r="S305" s="334"/>
      <c r="T305" s="334"/>
      <c r="U305" s="334"/>
      <c r="V305" s="334"/>
      <c r="W305" s="334"/>
      <c r="X305" s="334"/>
      <c r="Y305" s="334"/>
      <c r="Z305" s="334"/>
      <c r="AA305" s="334"/>
      <c r="AB305" s="334"/>
      <c r="AC305" s="334"/>
      <c r="AD305" s="334"/>
      <c r="AE305" s="334"/>
      <c r="AF305" s="334"/>
      <c r="AG305" s="334"/>
      <c r="AH305" s="334"/>
      <c r="AI305" s="334"/>
      <c r="AJ305" s="334"/>
      <c r="AK305" s="334"/>
      <c r="AL305" s="334"/>
      <c r="AM305" s="334"/>
      <c r="AN305" s="334"/>
      <c r="AO305" s="334"/>
      <c r="AP305" s="334"/>
      <c r="AQ305" s="334"/>
      <c r="AR305" s="334"/>
      <c r="AS305" s="334"/>
      <c r="AT305" s="334"/>
      <c r="AU305" s="334"/>
      <c r="AV305" s="334"/>
      <c r="AW305" s="334"/>
      <c r="AX305" s="334"/>
      <c r="AY305" s="334"/>
      <c r="AZ305" s="334"/>
      <c r="BA305" s="334"/>
      <c r="BB305" s="334"/>
      <c r="BC305" s="334"/>
      <c r="BD305" s="334"/>
      <c r="BE305" s="334"/>
      <c r="BF305" s="334"/>
      <c r="BG305" s="334"/>
      <c r="BH305" s="334"/>
      <c r="BI305" s="334"/>
      <c r="BJ305" s="334"/>
      <c r="BK305" s="334"/>
      <c r="BL305" s="334"/>
      <c r="BM305" s="334"/>
      <c r="BN305" s="334"/>
      <c r="BO305" s="334"/>
      <c r="BP305" s="334"/>
      <c r="BQ305" s="334"/>
      <c r="BR305" s="334"/>
      <c r="BS305" s="334"/>
      <c r="BT305" s="334"/>
      <c r="BU305" s="334"/>
      <c r="BV305" s="334"/>
      <c r="BW305" s="334"/>
      <c r="BX305" s="334"/>
      <c r="BY305" s="334"/>
      <c r="BZ305" s="334"/>
      <c r="CA305" s="334"/>
      <c r="CB305" s="334"/>
      <c r="CC305" s="334"/>
      <c r="CD305" s="334"/>
      <c r="CE305" s="334"/>
      <c r="CF305" s="334"/>
      <c r="CG305" s="334"/>
      <c r="CH305" s="334"/>
      <c r="CI305" s="334"/>
      <c r="CJ305" s="334"/>
      <c r="CK305" s="334"/>
      <c r="CL305" s="334"/>
      <c r="CM305" s="334"/>
      <c r="CN305" s="334"/>
      <c r="CO305" s="334"/>
      <c r="CP305" s="334"/>
      <c r="CQ305" s="334"/>
      <c r="CR305" s="334"/>
      <c r="CS305" s="334"/>
      <c r="CT305" s="334"/>
      <c r="CU305" s="334"/>
      <c r="CV305" s="334"/>
      <c r="CW305" s="334"/>
      <c r="CX305" s="334"/>
      <c r="CY305" s="334"/>
      <c r="CZ305" s="334"/>
      <c r="DA305" s="334"/>
      <c r="DB305" s="334"/>
      <c r="DC305" s="334"/>
      <c r="DD305" s="334"/>
      <c r="DE305" s="334"/>
      <c r="DF305" s="334"/>
      <c r="DG305" s="334"/>
      <c r="DH305" s="334"/>
      <c r="DI305" s="334"/>
      <c r="DJ305" s="334"/>
      <c r="DK305" s="334"/>
      <c r="DL305" s="334"/>
      <c r="DM305" s="334"/>
      <c r="DN305" s="334"/>
      <c r="DO305" s="334"/>
      <c r="DP305" s="334"/>
      <c r="DQ305" s="334"/>
      <c r="DR305" s="334"/>
      <c r="DS305" s="334"/>
      <c r="DT305" s="334"/>
      <c r="DU305" s="334"/>
      <c r="DV305" s="334"/>
      <c r="DW305" s="334"/>
      <c r="DX305" s="334"/>
      <c r="DY305" s="334"/>
      <c r="DZ305" s="334"/>
      <c r="EA305" s="334"/>
      <c r="EB305" s="334"/>
      <c r="EC305" s="334"/>
      <c r="ED305" s="334"/>
      <c r="EE305" s="334"/>
      <c r="EF305" s="334"/>
      <c r="EG305" s="334"/>
      <c r="EH305" s="334"/>
      <c r="EI305" s="334"/>
      <c r="EJ305" s="334"/>
      <c r="EK305" s="334"/>
      <c r="EL305" s="334"/>
      <c r="EM305" s="334"/>
      <c r="EN305" s="334"/>
      <c r="EO305" s="334"/>
      <c r="EP305" s="334"/>
      <c r="EQ305" s="334"/>
      <c r="ER305" s="334"/>
      <c r="ES305" s="334"/>
      <c r="ET305" s="334"/>
      <c r="EU305" s="334"/>
      <c r="EV305" s="334"/>
      <c r="EW305" s="334"/>
      <c r="EX305" s="334"/>
      <c r="EY305" s="334"/>
      <c r="EZ305" s="334"/>
      <c r="FA305" s="334"/>
      <c r="FB305" s="334"/>
      <c r="FC305" s="334"/>
      <c r="FD305" s="334"/>
      <c r="FE305" s="334"/>
      <c r="FF305" s="334"/>
      <c r="FG305" s="334"/>
      <c r="FH305" s="334"/>
      <c r="FI305" s="334"/>
      <c r="FJ305" s="334"/>
      <c r="FK305" s="334"/>
      <c r="FL305" s="334"/>
      <c r="FM305" s="334"/>
      <c r="FN305" s="334"/>
      <c r="FO305" s="334"/>
      <c r="FP305" s="334"/>
      <c r="FQ305" s="334"/>
      <c r="FR305" s="334"/>
      <c r="FS305" s="334"/>
      <c r="FT305" s="334"/>
      <c r="FU305" s="334"/>
      <c r="FV305" s="334"/>
      <c r="FW305" s="334"/>
      <c r="FX305" s="334"/>
      <c r="FY305" s="334"/>
      <c r="FZ305" s="334"/>
      <c r="GA305" s="334"/>
      <c r="GB305" s="334"/>
      <c r="GC305" s="334"/>
      <c r="GD305" s="334"/>
      <c r="GE305" s="334"/>
      <c r="GF305" s="334"/>
      <c r="GG305" s="334"/>
      <c r="GH305" s="334"/>
      <c r="GI305" s="334"/>
      <c r="GJ305" s="334"/>
      <c r="GK305" s="334"/>
      <c r="GL305" s="334"/>
      <c r="GM305" s="334"/>
      <c r="GN305" s="334"/>
      <c r="GO305" s="334"/>
      <c r="GP305" s="334"/>
      <c r="GQ305" s="334"/>
      <c r="GR305" s="334"/>
      <c r="GS305" s="334"/>
      <c r="GT305" s="334"/>
      <c r="GU305" s="334"/>
      <c r="GV305" s="334"/>
      <c r="GW305" s="334"/>
      <c r="GX305" s="334"/>
      <c r="GY305" s="334"/>
      <c r="GZ305" s="334"/>
      <c r="HA305" s="334"/>
      <c r="HB305" s="334"/>
      <c r="HC305" s="334"/>
      <c r="HD305" s="334"/>
      <c r="HE305" s="334"/>
      <c r="HF305" s="334"/>
      <c r="HG305" s="334"/>
      <c r="HH305" s="334"/>
      <c r="HI305" s="334"/>
      <c r="HJ305" s="334"/>
      <c r="HK305" s="334"/>
      <c r="HL305" s="334"/>
      <c r="HM305" s="334"/>
      <c r="HN305" s="334"/>
      <c r="HO305" s="334"/>
      <c r="HP305" s="334"/>
      <c r="HQ305" s="334"/>
      <c r="HR305" s="334"/>
      <c r="HS305" s="334"/>
      <c r="HT305" s="334"/>
      <c r="HU305" s="334"/>
      <c r="HV305" s="334"/>
      <c r="HW305" s="334"/>
      <c r="HX305" s="334"/>
      <c r="HY305" s="334"/>
      <c r="HZ305" s="334"/>
      <c r="IA305" s="334"/>
      <c r="IB305" s="334"/>
      <c r="IC305" s="334"/>
      <c r="ID305" s="334"/>
      <c r="IE305" s="334"/>
      <c r="IF305" s="334"/>
      <c r="IG305" s="334"/>
      <c r="IH305" s="334"/>
      <c r="II305" s="334"/>
      <c r="IJ305" s="334"/>
      <c r="IK305" s="334"/>
      <c r="IL305" s="334"/>
      <c r="IM305" s="334"/>
      <c r="IN305" s="334"/>
      <c r="IO305" s="334"/>
      <c r="IP305" s="334"/>
      <c r="IQ305" s="334"/>
      <c r="IR305" s="334"/>
      <c r="IS305" s="334"/>
      <c r="IT305" s="334"/>
      <c r="IU305" s="334"/>
      <c r="IV305" s="334"/>
      <c r="IW305" s="334"/>
      <c r="IX305" s="334"/>
      <c r="IY305" s="334"/>
      <c r="IZ305" s="334"/>
      <c r="JA305" s="334"/>
      <c r="JB305" s="334"/>
      <c r="JC305" s="334"/>
      <c r="JD305" s="334"/>
    </row>
    <row r="306" spans="2:264" x14ac:dyDescent="0.2">
      <c r="B306" s="334"/>
      <c r="C306" s="334"/>
      <c r="D306" s="334"/>
      <c r="E306" s="334"/>
      <c r="F306" s="334"/>
      <c r="G306" s="334"/>
      <c r="H306" s="334"/>
      <c r="I306" s="334"/>
      <c r="J306" s="334"/>
      <c r="K306" s="334"/>
      <c r="L306" s="334"/>
      <c r="M306" s="334"/>
      <c r="N306" s="334"/>
      <c r="O306" s="334"/>
      <c r="P306" s="334"/>
      <c r="Q306" s="334"/>
      <c r="R306" s="334"/>
      <c r="S306" s="334"/>
      <c r="T306" s="334"/>
      <c r="U306" s="334"/>
      <c r="V306" s="334"/>
      <c r="W306" s="334"/>
      <c r="X306" s="334"/>
      <c r="Y306" s="334"/>
      <c r="Z306" s="334"/>
      <c r="AA306" s="334"/>
      <c r="AB306" s="334"/>
      <c r="AC306" s="334"/>
      <c r="AD306" s="334"/>
      <c r="AE306" s="334"/>
      <c r="AF306" s="334"/>
      <c r="AG306" s="334"/>
      <c r="AH306" s="334"/>
      <c r="AI306" s="334"/>
      <c r="AJ306" s="334"/>
      <c r="AK306" s="334"/>
      <c r="AL306" s="334"/>
      <c r="AM306" s="334"/>
      <c r="AN306" s="334"/>
      <c r="AO306" s="334"/>
      <c r="AP306" s="334"/>
      <c r="AQ306" s="334"/>
      <c r="AR306" s="334"/>
      <c r="AS306" s="334"/>
      <c r="AT306" s="334"/>
      <c r="AU306" s="334"/>
      <c r="AV306" s="334"/>
      <c r="AW306" s="334"/>
      <c r="AX306" s="334"/>
      <c r="AY306" s="334"/>
      <c r="AZ306" s="334"/>
      <c r="BA306" s="334"/>
      <c r="BB306" s="334"/>
      <c r="BC306" s="334"/>
      <c r="BD306" s="334"/>
      <c r="BE306" s="334"/>
      <c r="BF306" s="334"/>
      <c r="BG306" s="334"/>
      <c r="BH306" s="334"/>
      <c r="BI306" s="334"/>
      <c r="BJ306" s="334"/>
      <c r="BK306" s="334"/>
      <c r="BL306" s="334"/>
      <c r="BM306" s="334"/>
      <c r="BN306" s="334"/>
      <c r="BO306" s="334"/>
      <c r="BP306" s="334"/>
      <c r="BQ306" s="334"/>
      <c r="BR306" s="334"/>
      <c r="BS306" s="334"/>
      <c r="BT306" s="334"/>
      <c r="BU306" s="334"/>
      <c r="BV306" s="334"/>
      <c r="BW306" s="334"/>
      <c r="BX306" s="334"/>
      <c r="BY306" s="334"/>
      <c r="BZ306" s="334"/>
      <c r="CA306" s="334"/>
      <c r="CB306" s="334"/>
      <c r="CC306" s="334"/>
      <c r="CD306" s="334"/>
      <c r="CE306" s="334"/>
      <c r="CF306" s="334"/>
      <c r="CG306" s="334"/>
      <c r="CH306" s="334"/>
      <c r="CI306" s="334"/>
      <c r="CJ306" s="334"/>
      <c r="CK306" s="334"/>
      <c r="CL306" s="334"/>
      <c r="CM306" s="334"/>
      <c r="CN306" s="334"/>
      <c r="CO306" s="334"/>
      <c r="CP306" s="334"/>
      <c r="CQ306" s="334"/>
      <c r="CR306" s="334"/>
      <c r="CS306" s="334"/>
      <c r="CT306" s="334"/>
      <c r="CU306" s="334"/>
      <c r="CV306" s="334"/>
      <c r="CW306" s="334"/>
      <c r="CX306" s="334"/>
      <c r="CY306" s="334"/>
      <c r="CZ306" s="334"/>
      <c r="DA306" s="334"/>
      <c r="DB306" s="334"/>
      <c r="DC306" s="334"/>
      <c r="DD306" s="334"/>
      <c r="DE306" s="334"/>
      <c r="DF306" s="334"/>
      <c r="DG306" s="334"/>
      <c r="DH306" s="334"/>
      <c r="DI306" s="334"/>
      <c r="DJ306" s="334"/>
      <c r="DK306" s="334"/>
      <c r="DL306" s="334"/>
      <c r="DM306" s="334"/>
      <c r="DN306" s="334"/>
      <c r="DO306" s="334"/>
      <c r="DP306" s="334"/>
      <c r="DQ306" s="334"/>
      <c r="DR306" s="334"/>
      <c r="DS306" s="334"/>
      <c r="DT306" s="334"/>
      <c r="DU306" s="334"/>
      <c r="DV306" s="334"/>
      <c r="DW306" s="334"/>
      <c r="DX306" s="334"/>
      <c r="DY306" s="334"/>
      <c r="DZ306" s="334"/>
      <c r="EA306" s="334"/>
      <c r="EB306" s="334"/>
      <c r="EC306" s="334"/>
      <c r="ED306" s="334"/>
      <c r="EE306" s="334"/>
      <c r="EF306" s="334"/>
      <c r="EG306" s="334"/>
      <c r="EH306" s="334"/>
      <c r="EI306" s="334"/>
      <c r="EJ306" s="334"/>
      <c r="EK306" s="334"/>
      <c r="EL306" s="334"/>
      <c r="EM306" s="334"/>
      <c r="EN306" s="334"/>
      <c r="EO306" s="334"/>
      <c r="EP306" s="334"/>
      <c r="EQ306" s="334"/>
      <c r="ER306" s="334"/>
      <c r="ES306" s="334"/>
      <c r="ET306" s="334"/>
      <c r="EU306" s="334"/>
      <c r="EV306" s="334"/>
      <c r="EW306" s="334"/>
      <c r="EX306" s="334"/>
      <c r="EY306" s="334"/>
      <c r="EZ306" s="334"/>
      <c r="FA306" s="334"/>
      <c r="FB306" s="334"/>
      <c r="FC306" s="334"/>
      <c r="FD306" s="334"/>
      <c r="FE306" s="334"/>
      <c r="FF306" s="334"/>
      <c r="FG306" s="334"/>
      <c r="FH306" s="334"/>
      <c r="FI306" s="334"/>
      <c r="FJ306" s="334"/>
      <c r="FK306" s="334"/>
      <c r="FL306" s="334"/>
      <c r="FM306" s="334"/>
      <c r="FN306" s="334"/>
      <c r="FO306" s="334"/>
      <c r="FP306" s="334"/>
      <c r="FQ306" s="334"/>
      <c r="FR306" s="334"/>
      <c r="FS306" s="334"/>
      <c r="FT306" s="334"/>
      <c r="FU306" s="334"/>
      <c r="FV306" s="334"/>
      <c r="FW306" s="334"/>
      <c r="FX306" s="334"/>
      <c r="FY306" s="334"/>
      <c r="FZ306" s="334"/>
      <c r="GA306" s="334"/>
      <c r="GB306" s="334"/>
      <c r="GC306" s="334"/>
      <c r="GD306" s="334"/>
      <c r="GE306" s="334"/>
      <c r="GF306" s="334"/>
      <c r="GG306" s="334"/>
      <c r="GH306" s="334"/>
      <c r="GI306" s="334"/>
      <c r="GJ306" s="334"/>
      <c r="GK306" s="334"/>
      <c r="GL306" s="334"/>
      <c r="GM306" s="334"/>
      <c r="GN306" s="334"/>
      <c r="GO306" s="334"/>
      <c r="GP306" s="334"/>
      <c r="GQ306" s="334"/>
      <c r="GR306" s="334"/>
      <c r="GS306" s="334"/>
      <c r="GT306" s="334"/>
      <c r="GU306" s="334"/>
      <c r="GV306" s="334"/>
      <c r="GW306" s="334"/>
      <c r="GX306" s="334"/>
      <c r="GY306" s="334"/>
      <c r="GZ306" s="334"/>
      <c r="HA306" s="334"/>
      <c r="HB306" s="334"/>
      <c r="HC306" s="334"/>
      <c r="HD306" s="334"/>
      <c r="HE306" s="334"/>
      <c r="HF306" s="334"/>
      <c r="HG306" s="334"/>
      <c r="HH306" s="334"/>
      <c r="HI306" s="334"/>
      <c r="HJ306" s="334"/>
      <c r="HK306" s="334"/>
      <c r="HL306" s="334"/>
      <c r="HM306" s="334"/>
      <c r="HN306" s="334"/>
      <c r="HO306" s="334"/>
      <c r="HP306" s="334"/>
      <c r="HQ306" s="334"/>
      <c r="HR306" s="334"/>
      <c r="HS306" s="334"/>
      <c r="HT306" s="334"/>
      <c r="HU306" s="334"/>
      <c r="HV306" s="334"/>
      <c r="HW306" s="334"/>
      <c r="HX306" s="334"/>
      <c r="HY306" s="334"/>
      <c r="HZ306" s="334"/>
      <c r="IA306" s="334"/>
      <c r="IB306" s="334"/>
      <c r="IC306" s="334"/>
      <c r="ID306" s="334"/>
      <c r="IE306" s="334"/>
      <c r="IF306" s="334"/>
      <c r="IG306" s="334"/>
      <c r="IH306" s="334"/>
      <c r="II306" s="334"/>
      <c r="IJ306" s="334"/>
      <c r="IK306" s="334"/>
      <c r="IL306" s="334"/>
      <c r="IM306" s="334"/>
      <c r="IN306" s="334"/>
      <c r="IO306" s="334"/>
      <c r="IP306" s="334"/>
      <c r="IQ306" s="334"/>
      <c r="IR306" s="334"/>
      <c r="IS306" s="334"/>
      <c r="IT306" s="334"/>
      <c r="IU306" s="334"/>
      <c r="IV306" s="334"/>
      <c r="IW306" s="334"/>
      <c r="IX306" s="334"/>
      <c r="IY306" s="334"/>
      <c r="IZ306" s="334"/>
      <c r="JA306" s="334"/>
      <c r="JB306" s="334"/>
      <c r="JC306" s="334"/>
      <c r="JD306" s="334"/>
    </row>
    <row r="307" spans="2:264" x14ac:dyDescent="0.2">
      <c r="B307" s="334"/>
      <c r="C307" s="334"/>
      <c r="D307" s="334"/>
      <c r="E307" s="334"/>
      <c r="F307" s="334"/>
      <c r="G307" s="334"/>
      <c r="H307" s="334"/>
      <c r="I307" s="334"/>
      <c r="J307" s="334"/>
      <c r="K307" s="334"/>
      <c r="L307" s="334"/>
      <c r="M307" s="334"/>
      <c r="N307" s="334"/>
      <c r="O307" s="334"/>
      <c r="P307" s="334"/>
      <c r="Q307" s="334"/>
      <c r="R307" s="334"/>
      <c r="S307" s="334"/>
      <c r="T307" s="334"/>
      <c r="U307" s="334"/>
      <c r="V307" s="334"/>
      <c r="W307" s="334"/>
      <c r="X307" s="334"/>
      <c r="Y307" s="334"/>
      <c r="Z307" s="334"/>
      <c r="AA307" s="334"/>
      <c r="AB307" s="334"/>
      <c r="AC307" s="334"/>
      <c r="AD307" s="334"/>
      <c r="AE307" s="334"/>
      <c r="AF307" s="334"/>
      <c r="AG307" s="334"/>
      <c r="AH307" s="334"/>
      <c r="AI307" s="334"/>
      <c r="AJ307" s="334"/>
      <c r="AK307" s="334"/>
      <c r="AL307" s="334"/>
      <c r="AM307" s="334"/>
      <c r="AN307" s="334"/>
      <c r="AO307" s="334"/>
      <c r="AP307" s="334"/>
      <c r="AQ307" s="334"/>
      <c r="AR307" s="334"/>
      <c r="AS307" s="334"/>
      <c r="AT307" s="334"/>
      <c r="AU307" s="334"/>
      <c r="AV307" s="334"/>
      <c r="AW307" s="334"/>
      <c r="AX307" s="334"/>
      <c r="AY307" s="334"/>
      <c r="AZ307" s="334"/>
      <c r="BA307" s="334"/>
      <c r="BB307" s="334"/>
      <c r="BC307" s="334"/>
      <c r="BD307" s="334"/>
      <c r="BE307" s="334"/>
      <c r="BF307" s="334"/>
      <c r="BG307" s="334"/>
      <c r="BH307" s="334"/>
      <c r="BI307" s="334"/>
      <c r="BJ307" s="334"/>
      <c r="BK307" s="334"/>
      <c r="BL307" s="334"/>
      <c r="BM307" s="334"/>
      <c r="BN307" s="334"/>
      <c r="BO307" s="334"/>
      <c r="BP307" s="334"/>
      <c r="BQ307" s="334"/>
      <c r="BR307" s="334"/>
      <c r="BS307" s="334"/>
      <c r="BT307" s="334"/>
      <c r="BU307" s="334"/>
      <c r="BV307" s="334"/>
      <c r="BW307" s="334"/>
      <c r="BX307" s="334"/>
      <c r="BY307" s="334"/>
      <c r="BZ307" s="334"/>
      <c r="CA307" s="334"/>
      <c r="CB307" s="334"/>
      <c r="CC307" s="334"/>
      <c r="CD307" s="334"/>
      <c r="CE307" s="334"/>
      <c r="CF307" s="334"/>
      <c r="CG307" s="334"/>
      <c r="CH307" s="334"/>
      <c r="CI307" s="334"/>
      <c r="CJ307" s="334"/>
      <c r="CK307" s="334"/>
      <c r="CL307" s="334"/>
      <c r="CM307" s="334"/>
      <c r="CN307" s="334"/>
      <c r="CO307" s="334"/>
      <c r="CP307" s="334"/>
      <c r="CQ307" s="334"/>
      <c r="CR307" s="334"/>
      <c r="CS307" s="334"/>
      <c r="CT307" s="334"/>
      <c r="CU307" s="334"/>
      <c r="CV307" s="334"/>
      <c r="CW307" s="334"/>
      <c r="CX307" s="334"/>
      <c r="CY307" s="334"/>
      <c r="CZ307" s="334"/>
      <c r="DA307" s="334"/>
      <c r="DB307" s="334"/>
      <c r="DC307" s="334"/>
      <c r="DD307" s="334"/>
      <c r="DE307" s="334"/>
      <c r="DF307" s="334"/>
      <c r="DG307" s="334"/>
      <c r="DH307" s="334"/>
      <c r="DI307" s="334"/>
      <c r="DJ307" s="334"/>
      <c r="DK307" s="334"/>
      <c r="DL307" s="334"/>
      <c r="DM307" s="334"/>
      <c r="DN307" s="334"/>
      <c r="DO307" s="334"/>
      <c r="DP307" s="334"/>
      <c r="DQ307" s="334"/>
      <c r="DR307" s="334"/>
      <c r="DS307" s="334"/>
      <c r="DT307" s="334"/>
      <c r="DU307" s="334"/>
      <c r="DV307" s="334"/>
      <c r="DW307" s="334"/>
      <c r="DX307" s="334"/>
      <c r="DY307" s="334"/>
      <c r="DZ307" s="334"/>
      <c r="EA307" s="334"/>
      <c r="EB307" s="334"/>
      <c r="EC307" s="334"/>
      <c r="ED307" s="334"/>
      <c r="EE307" s="334"/>
      <c r="EF307" s="334"/>
      <c r="EG307" s="334"/>
      <c r="EH307" s="334"/>
      <c r="EI307" s="334"/>
      <c r="EJ307" s="334"/>
      <c r="EK307" s="334"/>
      <c r="EL307" s="334"/>
      <c r="EM307" s="334"/>
      <c r="EN307" s="334"/>
      <c r="EO307" s="334"/>
      <c r="EP307" s="334"/>
      <c r="EQ307" s="334"/>
      <c r="ER307" s="334"/>
      <c r="ES307" s="334"/>
      <c r="ET307" s="334"/>
      <c r="EU307" s="334"/>
      <c r="EV307" s="334"/>
      <c r="EW307" s="334"/>
      <c r="EX307" s="334"/>
      <c r="EY307" s="334"/>
      <c r="EZ307" s="334"/>
      <c r="FA307" s="334"/>
      <c r="FB307" s="334"/>
      <c r="FC307" s="334"/>
      <c r="FD307" s="334"/>
      <c r="FE307" s="334"/>
      <c r="FF307" s="334"/>
      <c r="FG307" s="334"/>
      <c r="FH307" s="334"/>
      <c r="FI307" s="334"/>
      <c r="FJ307" s="334"/>
      <c r="FK307" s="334"/>
      <c r="FL307" s="334"/>
      <c r="FM307" s="334"/>
      <c r="FN307" s="334"/>
      <c r="FO307" s="334"/>
      <c r="FP307" s="334"/>
      <c r="FQ307" s="334"/>
      <c r="FR307" s="334"/>
      <c r="FS307" s="334"/>
      <c r="FT307" s="334"/>
      <c r="FU307" s="334"/>
      <c r="FV307" s="334"/>
      <c r="FW307" s="334"/>
      <c r="FX307" s="334"/>
      <c r="FY307" s="334"/>
      <c r="FZ307" s="334"/>
      <c r="GA307" s="334"/>
      <c r="GB307" s="334"/>
      <c r="GC307" s="334"/>
      <c r="GD307" s="334"/>
      <c r="GE307" s="334"/>
      <c r="GF307" s="334"/>
      <c r="GG307" s="334"/>
      <c r="GH307" s="334"/>
      <c r="GI307" s="334"/>
      <c r="GJ307" s="334"/>
      <c r="GK307" s="334"/>
      <c r="GL307" s="334"/>
      <c r="GM307" s="334"/>
      <c r="GN307" s="334"/>
      <c r="GO307" s="334"/>
      <c r="GP307" s="334"/>
      <c r="GQ307" s="334"/>
      <c r="GR307" s="334"/>
      <c r="GS307" s="334"/>
      <c r="GT307" s="334"/>
      <c r="GU307" s="334"/>
      <c r="GV307" s="334"/>
      <c r="GW307" s="334"/>
      <c r="GX307" s="334"/>
      <c r="GY307" s="334"/>
      <c r="GZ307" s="334"/>
      <c r="HA307" s="334"/>
      <c r="HB307" s="334"/>
      <c r="HC307" s="334"/>
      <c r="HD307" s="334"/>
      <c r="HE307" s="334"/>
      <c r="HF307" s="334"/>
      <c r="HG307" s="334"/>
      <c r="HH307" s="334"/>
      <c r="HI307" s="334"/>
      <c r="HJ307" s="334"/>
      <c r="HK307" s="334"/>
      <c r="HL307" s="334"/>
      <c r="HM307" s="334"/>
      <c r="HN307" s="334"/>
      <c r="HO307" s="334"/>
      <c r="HP307" s="334"/>
      <c r="HQ307" s="334"/>
      <c r="HR307" s="334"/>
      <c r="HS307" s="334"/>
      <c r="HT307" s="334"/>
      <c r="HU307" s="334"/>
      <c r="HV307" s="334"/>
      <c r="HW307" s="334"/>
      <c r="HX307" s="334"/>
      <c r="HY307" s="334"/>
      <c r="HZ307" s="334"/>
      <c r="IA307" s="334"/>
      <c r="IB307" s="334"/>
      <c r="IC307" s="334"/>
      <c r="ID307" s="334"/>
      <c r="IE307" s="334"/>
      <c r="IF307" s="334"/>
      <c r="IG307" s="334"/>
      <c r="IH307" s="334"/>
      <c r="II307" s="334"/>
      <c r="IJ307" s="334"/>
      <c r="IK307" s="334"/>
      <c r="IL307" s="334"/>
      <c r="IM307" s="334"/>
      <c r="IN307" s="334"/>
      <c r="IO307" s="334"/>
      <c r="IP307" s="334"/>
      <c r="IQ307" s="334"/>
      <c r="IR307" s="334"/>
      <c r="IS307" s="334"/>
      <c r="IT307" s="334"/>
      <c r="IU307" s="334"/>
      <c r="IV307" s="334"/>
      <c r="IW307" s="334"/>
      <c r="IX307" s="334"/>
      <c r="IY307" s="334"/>
      <c r="IZ307" s="334"/>
      <c r="JA307" s="334"/>
      <c r="JB307" s="334"/>
      <c r="JC307" s="334"/>
      <c r="JD307" s="334"/>
    </row>
    <row r="308" spans="2:264" x14ac:dyDescent="0.2">
      <c r="B308" s="334"/>
      <c r="C308" s="334"/>
      <c r="D308" s="334"/>
      <c r="E308" s="334"/>
      <c r="F308" s="334"/>
      <c r="G308" s="334"/>
      <c r="H308" s="334"/>
      <c r="I308" s="334"/>
      <c r="J308" s="334"/>
      <c r="K308" s="334"/>
      <c r="L308" s="334"/>
      <c r="M308" s="334"/>
      <c r="N308" s="334"/>
      <c r="O308" s="334"/>
      <c r="P308" s="334"/>
      <c r="Q308" s="334"/>
      <c r="R308" s="334"/>
      <c r="S308" s="334"/>
      <c r="T308" s="334"/>
      <c r="U308" s="334"/>
      <c r="V308" s="334"/>
      <c r="W308" s="334"/>
      <c r="X308" s="334"/>
      <c r="Y308" s="334"/>
      <c r="Z308" s="334"/>
      <c r="AA308" s="334"/>
      <c r="AB308" s="334"/>
      <c r="AC308" s="334"/>
      <c r="AD308" s="334"/>
      <c r="AE308" s="334"/>
      <c r="AF308" s="334"/>
      <c r="AG308" s="334"/>
      <c r="AH308" s="334"/>
      <c r="AI308" s="334"/>
      <c r="AJ308" s="334"/>
      <c r="AK308" s="334"/>
      <c r="AL308" s="334"/>
      <c r="AM308" s="334"/>
      <c r="AN308" s="334"/>
      <c r="AO308" s="334"/>
      <c r="AP308" s="334"/>
      <c r="AQ308" s="334"/>
      <c r="AR308" s="334"/>
      <c r="AS308" s="334"/>
      <c r="AT308" s="334"/>
      <c r="AU308" s="334"/>
      <c r="AV308" s="334"/>
      <c r="AW308" s="334"/>
      <c r="AX308" s="334"/>
      <c r="AY308" s="334"/>
      <c r="AZ308" s="334"/>
      <c r="BA308" s="334"/>
      <c r="BB308" s="334"/>
      <c r="BC308" s="334"/>
      <c r="BD308" s="334"/>
      <c r="BE308" s="334"/>
      <c r="BF308" s="334"/>
      <c r="BG308" s="334"/>
      <c r="BH308" s="334"/>
      <c r="BI308" s="334"/>
      <c r="BJ308" s="334"/>
      <c r="BK308" s="334"/>
      <c r="BL308" s="334"/>
      <c r="BM308" s="334"/>
      <c r="BN308" s="334"/>
      <c r="BO308" s="334"/>
      <c r="BP308" s="334"/>
      <c r="BQ308" s="334"/>
      <c r="BR308" s="334"/>
      <c r="BS308" s="334"/>
      <c r="BT308" s="334"/>
      <c r="BU308" s="334"/>
      <c r="BV308" s="334"/>
      <c r="BW308" s="334"/>
      <c r="BX308" s="334"/>
      <c r="BY308" s="334"/>
      <c r="BZ308" s="334"/>
      <c r="CA308" s="334"/>
      <c r="CB308" s="334"/>
      <c r="CC308" s="334"/>
      <c r="CD308" s="334"/>
      <c r="CE308" s="334"/>
      <c r="CF308" s="334"/>
      <c r="CG308" s="334"/>
      <c r="CH308" s="334"/>
      <c r="CI308" s="334"/>
      <c r="CJ308" s="334"/>
      <c r="CK308" s="334"/>
      <c r="CL308" s="334"/>
      <c r="CM308" s="334"/>
      <c r="CN308" s="334"/>
      <c r="CO308" s="334"/>
      <c r="CP308" s="334"/>
      <c r="CQ308" s="334"/>
      <c r="CR308" s="334"/>
      <c r="CS308" s="334"/>
      <c r="CT308" s="334"/>
      <c r="CU308" s="334"/>
      <c r="CV308" s="334"/>
      <c r="CW308" s="334"/>
      <c r="CX308" s="334"/>
      <c r="CY308" s="334"/>
      <c r="CZ308" s="334"/>
      <c r="DA308" s="334"/>
      <c r="DB308" s="334"/>
      <c r="DC308" s="334"/>
      <c r="DD308" s="334"/>
      <c r="DE308" s="334"/>
      <c r="DF308" s="334"/>
      <c r="DG308" s="334"/>
      <c r="DH308" s="334"/>
      <c r="DI308" s="334"/>
      <c r="DJ308" s="334"/>
      <c r="DK308" s="334"/>
      <c r="DL308" s="334"/>
      <c r="DM308" s="334"/>
      <c r="DN308" s="334"/>
      <c r="DO308" s="334"/>
      <c r="DP308" s="334"/>
      <c r="DQ308" s="334"/>
      <c r="DR308" s="334"/>
      <c r="DS308" s="334"/>
      <c r="DT308" s="334"/>
      <c r="DU308" s="334"/>
      <c r="DV308" s="334"/>
      <c r="DW308" s="334"/>
      <c r="DX308" s="334"/>
      <c r="DY308" s="334"/>
      <c r="DZ308" s="334"/>
      <c r="EA308" s="334"/>
      <c r="EB308" s="334"/>
      <c r="EC308" s="334"/>
      <c r="ED308" s="334"/>
      <c r="EE308" s="334"/>
      <c r="EF308" s="334"/>
      <c r="EG308" s="334"/>
      <c r="EH308" s="334"/>
      <c r="EI308" s="334"/>
      <c r="EJ308" s="334"/>
      <c r="EK308" s="334"/>
      <c r="EL308" s="334"/>
      <c r="EM308" s="334"/>
      <c r="EN308" s="334"/>
      <c r="EO308" s="334"/>
      <c r="EP308" s="334"/>
      <c r="EQ308" s="334"/>
      <c r="ER308" s="334"/>
      <c r="ES308" s="334"/>
      <c r="ET308" s="334"/>
      <c r="EU308" s="334"/>
      <c r="EV308" s="334"/>
      <c r="EW308" s="334"/>
      <c r="EX308" s="334"/>
      <c r="EY308" s="334"/>
      <c r="EZ308" s="334"/>
      <c r="FA308" s="334"/>
      <c r="FB308" s="334"/>
      <c r="FC308" s="334"/>
      <c r="FD308" s="334"/>
      <c r="FE308" s="334"/>
      <c r="FF308" s="334"/>
      <c r="FG308" s="334"/>
      <c r="FH308" s="334"/>
      <c r="FI308" s="334"/>
      <c r="FJ308" s="334"/>
      <c r="FK308" s="334"/>
      <c r="FL308" s="334"/>
      <c r="FM308" s="334"/>
      <c r="FN308" s="334"/>
      <c r="FO308" s="334"/>
      <c r="FP308" s="334"/>
      <c r="FQ308" s="334"/>
      <c r="FR308" s="334"/>
      <c r="FS308" s="334"/>
      <c r="FT308" s="334"/>
      <c r="FU308" s="334"/>
      <c r="FV308" s="334"/>
      <c r="FW308" s="334"/>
      <c r="FX308" s="334"/>
      <c r="FY308" s="334"/>
      <c r="FZ308" s="334"/>
      <c r="GA308" s="334"/>
      <c r="GB308" s="334"/>
      <c r="GC308" s="334"/>
      <c r="GD308" s="334"/>
      <c r="GE308" s="334"/>
      <c r="GF308" s="334"/>
      <c r="GG308" s="334"/>
      <c r="GH308" s="334"/>
      <c r="GI308" s="334"/>
      <c r="GJ308" s="334"/>
      <c r="GK308" s="334"/>
      <c r="GL308" s="334"/>
      <c r="GM308" s="334"/>
      <c r="GN308" s="334"/>
      <c r="GO308" s="334"/>
      <c r="GP308" s="334"/>
      <c r="GQ308" s="334"/>
      <c r="GR308" s="334"/>
      <c r="GS308" s="334"/>
      <c r="GT308" s="334"/>
      <c r="GU308" s="334"/>
      <c r="GV308" s="334"/>
      <c r="GW308" s="334"/>
      <c r="GX308" s="334"/>
      <c r="GY308" s="334"/>
      <c r="GZ308" s="334"/>
      <c r="HA308" s="334"/>
      <c r="HB308" s="334"/>
      <c r="HC308" s="334"/>
      <c r="HD308" s="334"/>
      <c r="HE308" s="334"/>
      <c r="HF308" s="334"/>
      <c r="HG308" s="334"/>
      <c r="HH308" s="334"/>
      <c r="HI308" s="334"/>
      <c r="HJ308" s="334"/>
      <c r="HK308" s="334"/>
      <c r="HL308" s="334"/>
      <c r="HM308" s="334"/>
      <c r="HN308" s="334"/>
      <c r="HO308" s="334"/>
      <c r="HP308" s="334"/>
      <c r="HQ308" s="334"/>
      <c r="HR308" s="334"/>
      <c r="HS308" s="334"/>
      <c r="HT308" s="334"/>
      <c r="HU308" s="334"/>
      <c r="HV308" s="334"/>
      <c r="HW308" s="334"/>
      <c r="HX308" s="334"/>
      <c r="HY308" s="334"/>
      <c r="HZ308" s="334"/>
      <c r="IA308" s="334"/>
      <c r="IB308" s="334"/>
      <c r="IC308" s="334"/>
      <c r="ID308" s="334"/>
      <c r="IE308" s="334"/>
      <c r="IF308" s="334"/>
      <c r="IG308" s="334"/>
      <c r="IH308" s="334"/>
      <c r="II308" s="334"/>
      <c r="IJ308" s="334"/>
      <c r="IK308" s="334"/>
      <c r="IL308" s="334"/>
      <c r="IM308" s="334"/>
      <c r="IN308" s="334"/>
      <c r="IO308" s="334"/>
      <c r="IP308" s="334"/>
      <c r="IQ308" s="334"/>
      <c r="IR308" s="334"/>
      <c r="IS308" s="334"/>
      <c r="IT308" s="334"/>
      <c r="IU308" s="334"/>
      <c r="IV308" s="334"/>
      <c r="IW308" s="334"/>
      <c r="IX308" s="334"/>
      <c r="IY308" s="334"/>
      <c r="IZ308" s="334"/>
      <c r="JA308" s="334"/>
      <c r="JB308" s="334"/>
      <c r="JC308" s="334"/>
      <c r="JD308" s="334"/>
    </row>
    <row r="309" spans="2:264" x14ac:dyDescent="0.2">
      <c r="B309" s="334"/>
      <c r="C309" s="334"/>
      <c r="D309" s="334"/>
      <c r="E309" s="334"/>
      <c r="F309" s="334"/>
      <c r="G309" s="334"/>
      <c r="H309" s="334"/>
      <c r="I309" s="334"/>
      <c r="J309" s="334"/>
      <c r="K309" s="334"/>
      <c r="L309" s="334"/>
      <c r="M309" s="334"/>
      <c r="N309" s="334"/>
      <c r="O309" s="334"/>
      <c r="P309" s="334"/>
      <c r="Q309" s="334"/>
      <c r="R309" s="334"/>
      <c r="S309" s="334"/>
      <c r="T309" s="334"/>
      <c r="U309" s="334"/>
      <c r="V309" s="334"/>
      <c r="W309" s="334"/>
      <c r="X309" s="334"/>
      <c r="Y309" s="334"/>
      <c r="Z309" s="334"/>
      <c r="AA309" s="334"/>
      <c r="AB309" s="334"/>
      <c r="AC309" s="334"/>
      <c r="AD309" s="334"/>
      <c r="AE309" s="334"/>
      <c r="AF309" s="334"/>
      <c r="AG309" s="334"/>
      <c r="AH309" s="334"/>
      <c r="AI309" s="334"/>
      <c r="AJ309" s="334"/>
      <c r="AK309" s="334"/>
      <c r="AL309" s="334"/>
      <c r="AM309" s="334"/>
      <c r="AN309" s="334"/>
      <c r="AO309" s="334"/>
      <c r="AP309" s="334"/>
      <c r="AQ309" s="334"/>
      <c r="AR309" s="334"/>
      <c r="AS309" s="334"/>
      <c r="AT309" s="334"/>
      <c r="AU309" s="334"/>
      <c r="AV309" s="334"/>
      <c r="AW309" s="334"/>
      <c r="AX309" s="334"/>
      <c r="AY309" s="334"/>
      <c r="AZ309" s="334"/>
      <c r="BA309" s="334"/>
      <c r="BB309" s="334"/>
      <c r="BC309" s="334"/>
      <c r="BD309" s="334"/>
      <c r="BE309" s="334"/>
      <c r="BF309" s="334"/>
      <c r="BG309" s="334"/>
      <c r="BH309" s="334"/>
      <c r="BI309" s="334"/>
      <c r="BJ309" s="334"/>
      <c r="BK309" s="334"/>
      <c r="BL309" s="334"/>
      <c r="BM309" s="334"/>
      <c r="BN309" s="334"/>
      <c r="BO309" s="334"/>
      <c r="BP309" s="334"/>
      <c r="BQ309" s="334"/>
      <c r="BR309" s="334"/>
      <c r="BS309" s="334"/>
      <c r="BT309" s="334"/>
      <c r="BU309" s="334"/>
      <c r="BV309" s="334"/>
      <c r="BW309" s="334"/>
      <c r="BX309" s="334"/>
      <c r="BY309" s="334"/>
      <c r="BZ309" s="334"/>
      <c r="CA309" s="334"/>
      <c r="CB309" s="334"/>
      <c r="CC309" s="334"/>
      <c r="CD309" s="334"/>
      <c r="CE309" s="334"/>
      <c r="CF309" s="334"/>
      <c r="CG309" s="334"/>
      <c r="CH309" s="334"/>
      <c r="CI309" s="334"/>
      <c r="CJ309" s="334"/>
      <c r="CK309" s="334"/>
      <c r="CL309" s="334"/>
      <c r="CM309" s="334"/>
      <c r="CN309" s="334"/>
      <c r="CO309" s="334"/>
      <c r="CP309" s="334"/>
      <c r="CQ309" s="334"/>
      <c r="CR309" s="334"/>
      <c r="CS309" s="334"/>
      <c r="CT309" s="334"/>
      <c r="CU309" s="334"/>
      <c r="CV309" s="334"/>
      <c r="CW309" s="334"/>
      <c r="CX309" s="334"/>
      <c r="CY309" s="334"/>
      <c r="CZ309" s="334"/>
      <c r="DA309" s="334"/>
      <c r="DB309" s="334"/>
      <c r="DC309" s="334"/>
      <c r="DD309" s="334"/>
      <c r="DE309" s="334"/>
      <c r="DF309" s="334"/>
      <c r="DG309" s="334"/>
      <c r="DH309" s="334"/>
      <c r="DI309" s="334"/>
      <c r="DJ309" s="334"/>
      <c r="DK309" s="334"/>
      <c r="DL309" s="334"/>
      <c r="DM309" s="334"/>
      <c r="DN309" s="334"/>
      <c r="DO309" s="334"/>
      <c r="DP309" s="334"/>
      <c r="DQ309" s="334"/>
      <c r="DR309" s="334"/>
      <c r="DS309" s="334"/>
      <c r="DT309" s="334"/>
      <c r="DU309" s="334"/>
      <c r="DV309" s="334"/>
      <c r="DW309" s="334"/>
      <c r="DX309" s="334"/>
      <c r="DY309" s="334"/>
      <c r="DZ309" s="334"/>
      <c r="EA309" s="334"/>
      <c r="EB309" s="334"/>
      <c r="EC309" s="334"/>
      <c r="ED309" s="334"/>
      <c r="EE309" s="334"/>
      <c r="EF309" s="334"/>
      <c r="EG309" s="334"/>
      <c r="EH309" s="334"/>
      <c r="EI309" s="334"/>
      <c r="EJ309" s="334"/>
      <c r="EK309" s="334"/>
      <c r="EL309" s="334"/>
      <c r="EM309" s="334"/>
      <c r="EN309" s="334"/>
      <c r="EO309" s="334"/>
      <c r="EP309" s="334"/>
      <c r="EQ309" s="334"/>
      <c r="ER309" s="334"/>
      <c r="ES309" s="334"/>
      <c r="ET309" s="334"/>
      <c r="EU309" s="334"/>
      <c r="EV309" s="334"/>
      <c r="EW309" s="334"/>
      <c r="EX309" s="334"/>
      <c r="EY309" s="334"/>
      <c r="EZ309" s="334"/>
      <c r="FA309" s="334"/>
      <c r="FB309" s="334"/>
      <c r="FC309" s="334"/>
      <c r="FD309" s="334"/>
      <c r="FE309" s="334"/>
      <c r="FF309" s="334"/>
      <c r="FG309" s="334"/>
      <c r="FH309" s="334"/>
      <c r="FI309" s="334"/>
      <c r="FJ309" s="334"/>
      <c r="FK309" s="334"/>
      <c r="FL309" s="334"/>
      <c r="FM309" s="334"/>
      <c r="FN309" s="334"/>
      <c r="FO309" s="334"/>
      <c r="FP309" s="334"/>
      <c r="FQ309" s="334"/>
      <c r="FR309" s="334"/>
      <c r="FS309" s="334"/>
      <c r="FT309" s="334"/>
      <c r="FU309" s="334"/>
      <c r="FV309" s="334"/>
      <c r="FW309" s="334"/>
      <c r="FX309" s="334"/>
      <c r="FY309" s="334"/>
      <c r="FZ309" s="334"/>
      <c r="GA309" s="334"/>
      <c r="GB309" s="334"/>
      <c r="GC309" s="334"/>
      <c r="GD309" s="334"/>
      <c r="GE309" s="334"/>
      <c r="GF309" s="334"/>
      <c r="GG309" s="334"/>
      <c r="GH309" s="334"/>
      <c r="GI309" s="334"/>
      <c r="GJ309" s="334"/>
      <c r="GK309" s="334"/>
      <c r="GL309" s="334"/>
      <c r="GM309" s="334"/>
      <c r="GN309" s="334"/>
      <c r="GO309" s="334"/>
      <c r="GP309" s="334"/>
      <c r="GQ309" s="334"/>
      <c r="GR309" s="334"/>
      <c r="GS309" s="334"/>
      <c r="GT309" s="334"/>
      <c r="GU309" s="334"/>
      <c r="GV309" s="334"/>
      <c r="GW309" s="334"/>
      <c r="GX309" s="334"/>
      <c r="GY309" s="334"/>
      <c r="GZ309" s="334"/>
      <c r="HA309" s="334"/>
      <c r="HB309" s="334"/>
      <c r="HC309" s="334"/>
      <c r="HD309" s="334"/>
      <c r="HE309" s="334"/>
      <c r="HF309" s="334"/>
      <c r="HG309" s="334"/>
      <c r="HH309" s="334"/>
      <c r="HI309" s="334"/>
      <c r="HJ309" s="334"/>
      <c r="HK309" s="334"/>
      <c r="HL309" s="334"/>
      <c r="HM309" s="334"/>
      <c r="HN309" s="334"/>
      <c r="HO309" s="334"/>
      <c r="HP309" s="334"/>
      <c r="HQ309" s="334"/>
      <c r="HR309" s="334"/>
      <c r="HS309" s="334"/>
      <c r="HT309" s="334"/>
      <c r="HU309" s="334"/>
      <c r="HV309" s="334"/>
      <c r="HW309" s="334"/>
      <c r="HX309" s="334"/>
      <c r="HY309" s="334"/>
      <c r="HZ309" s="334"/>
      <c r="IA309" s="334"/>
      <c r="IB309" s="334"/>
      <c r="IC309" s="334"/>
      <c r="ID309" s="334"/>
      <c r="IE309" s="334"/>
      <c r="IF309" s="334"/>
      <c r="IG309" s="334"/>
      <c r="IH309" s="334"/>
      <c r="II309" s="334"/>
      <c r="IJ309" s="334"/>
      <c r="IK309" s="334"/>
      <c r="IL309" s="334"/>
      <c r="IM309" s="334"/>
      <c r="IN309" s="334"/>
      <c r="IO309" s="334"/>
      <c r="IP309" s="334"/>
      <c r="IQ309" s="334"/>
      <c r="IR309" s="334"/>
      <c r="IS309" s="334"/>
      <c r="IT309" s="334"/>
      <c r="IU309" s="334"/>
      <c r="IV309" s="334"/>
      <c r="IW309" s="334"/>
      <c r="IX309" s="334"/>
      <c r="IY309" s="334"/>
      <c r="IZ309" s="334"/>
      <c r="JA309" s="334"/>
      <c r="JB309" s="334"/>
      <c r="JC309" s="334"/>
      <c r="JD309" s="334"/>
    </row>
    <row r="310" spans="2:264" x14ac:dyDescent="0.2">
      <c r="B310" s="334"/>
      <c r="C310" s="334"/>
      <c r="D310" s="334"/>
      <c r="E310" s="334"/>
      <c r="F310" s="334"/>
      <c r="G310" s="334"/>
      <c r="H310" s="334"/>
      <c r="I310" s="334"/>
      <c r="J310" s="334"/>
      <c r="K310" s="334"/>
      <c r="L310" s="334"/>
      <c r="M310" s="334"/>
      <c r="N310" s="334"/>
      <c r="O310" s="334"/>
      <c r="P310" s="334"/>
      <c r="Q310" s="334"/>
      <c r="R310" s="334"/>
      <c r="S310" s="334"/>
      <c r="T310" s="334"/>
      <c r="U310" s="334"/>
      <c r="V310" s="334"/>
      <c r="W310" s="334"/>
      <c r="X310" s="334"/>
      <c r="Y310" s="334"/>
      <c r="Z310" s="334"/>
      <c r="AA310" s="334"/>
      <c r="AB310" s="334"/>
      <c r="AC310" s="334"/>
      <c r="AD310" s="334"/>
      <c r="AE310" s="334"/>
      <c r="AF310" s="334"/>
      <c r="AG310" s="334"/>
      <c r="AH310" s="334"/>
      <c r="AI310" s="334"/>
      <c r="AJ310" s="334"/>
      <c r="AK310" s="334"/>
      <c r="AL310" s="334"/>
      <c r="AM310" s="334"/>
      <c r="AN310" s="334"/>
      <c r="AO310" s="334"/>
      <c r="AP310" s="334"/>
      <c r="AQ310" s="334"/>
      <c r="AR310" s="334"/>
      <c r="AS310" s="334"/>
      <c r="AT310" s="334"/>
      <c r="AU310" s="334"/>
      <c r="AV310" s="334"/>
      <c r="AW310" s="334"/>
      <c r="AX310" s="334"/>
      <c r="AY310" s="334"/>
      <c r="AZ310" s="334"/>
      <c r="BA310" s="334"/>
      <c r="BB310" s="334"/>
      <c r="BC310" s="334"/>
      <c r="BD310" s="334"/>
      <c r="BE310" s="334"/>
      <c r="BF310" s="334"/>
      <c r="BG310" s="334"/>
      <c r="BH310" s="334"/>
      <c r="BI310" s="334"/>
      <c r="BJ310" s="334"/>
      <c r="BK310" s="334"/>
      <c r="BL310" s="334"/>
      <c r="BM310" s="334"/>
      <c r="BN310" s="334"/>
      <c r="BO310" s="334"/>
      <c r="BP310" s="334"/>
      <c r="BQ310" s="334"/>
      <c r="BR310" s="334"/>
      <c r="BS310" s="334"/>
      <c r="BT310" s="334"/>
      <c r="BU310" s="334"/>
      <c r="BV310" s="334"/>
      <c r="BW310" s="334"/>
      <c r="BX310" s="334"/>
      <c r="BY310" s="334"/>
      <c r="BZ310" s="334"/>
      <c r="CA310" s="334"/>
      <c r="CB310" s="334"/>
      <c r="CC310" s="334"/>
      <c r="CD310" s="334"/>
      <c r="CE310" s="334"/>
      <c r="CF310" s="334"/>
      <c r="CG310" s="334"/>
      <c r="CH310" s="334"/>
      <c r="CI310" s="334"/>
      <c r="CJ310" s="334"/>
      <c r="CK310" s="334"/>
      <c r="CL310" s="334"/>
      <c r="CM310" s="334"/>
      <c r="CN310" s="334"/>
      <c r="CO310" s="334"/>
      <c r="CP310" s="334"/>
      <c r="CQ310" s="334"/>
      <c r="CR310" s="334"/>
      <c r="CS310" s="334"/>
      <c r="CT310" s="334"/>
      <c r="CU310" s="334"/>
      <c r="CV310" s="334"/>
      <c r="CW310" s="334"/>
      <c r="CX310" s="334"/>
      <c r="CY310" s="334"/>
      <c r="CZ310" s="334"/>
      <c r="DA310" s="334"/>
      <c r="DB310" s="334"/>
      <c r="DC310" s="334"/>
      <c r="DD310" s="334"/>
      <c r="DE310" s="334"/>
      <c r="DF310" s="334"/>
      <c r="DG310" s="334"/>
      <c r="DH310" s="334"/>
      <c r="DI310" s="334"/>
      <c r="DJ310" s="334"/>
      <c r="DK310" s="334"/>
      <c r="DL310" s="334"/>
      <c r="DM310" s="334"/>
      <c r="DN310" s="334"/>
      <c r="DO310" s="334"/>
      <c r="DP310" s="334"/>
      <c r="DQ310" s="334"/>
      <c r="DR310" s="334"/>
      <c r="DS310" s="334"/>
      <c r="DT310" s="334"/>
      <c r="DU310" s="334"/>
      <c r="DV310" s="334"/>
      <c r="DW310" s="334"/>
      <c r="DX310" s="334"/>
      <c r="DY310" s="334"/>
      <c r="DZ310" s="334"/>
      <c r="EA310" s="334"/>
      <c r="EB310" s="334"/>
      <c r="EC310" s="334"/>
      <c r="ED310" s="334"/>
      <c r="EE310" s="334"/>
      <c r="EF310" s="334"/>
      <c r="EG310" s="334"/>
      <c r="EH310" s="334"/>
      <c r="EI310" s="334"/>
      <c r="EJ310" s="334"/>
      <c r="EK310" s="334"/>
      <c r="EL310" s="334"/>
      <c r="EM310" s="334"/>
      <c r="EN310" s="334"/>
      <c r="EO310" s="334"/>
      <c r="EP310" s="334"/>
      <c r="EQ310" s="334"/>
      <c r="ER310" s="334"/>
      <c r="ES310" s="334"/>
      <c r="ET310" s="334"/>
      <c r="EU310" s="334"/>
      <c r="EV310" s="334"/>
      <c r="EW310" s="334"/>
      <c r="EX310" s="334"/>
      <c r="EY310" s="334"/>
      <c r="EZ310" s="334"/>
      <c r="FA310" s="334"/>
      <c r="FB310" s="334"/>
      <c r="FC310" s="334"/>
      <c r="FD310" s="334"/>
      <c r="FE310" s="334"/>
      <c r="FF310" s="334"/>
      <c r="FG310" s="334"/>
      <c r="FH310" s="334"/>
      <c r="FI310" s="334"/>
      <c r="FJ310" s="334"/>
      <c r="FK310" s="334"/>
      <c r="FL310" s="334"/>
      <c r="FM310" s="334"/>
      <c r="FN310" s="334"/>
      <c r="FO310" s="334"/>
      <c r="FP310" s="334"/>
      <c r="FQ310" s="334"/>
      <c r="FR310" s="334"/>
      <c r="FS310" s="334"/>
      <c r="FT310" s="334"/>
      <c r="FU310" s="334"/>
      <c r="FV310" s="334"/>
      <c r="FW310" s="334"/>
      <c r="FX310" s="334"/>
      <c r="FY310" s="334"/>
      <c r="FZ310" s="334"/>
      <c r="GA310" s="334"/>
      <c r="GB310" s="334"/>
      <c r="GC310" s="334"/>
      <c r="GD310" s="334"/>
      <c r="GE310" s="334"/>
      <c r="GF310" s="334"/>
      <c r="GG310" s="334"/>
      <c r="GH310" s="334"/>
      <c r="GI310" s="334"/>
      <c r="GJ310" s="334"/>
      <c r="GK310" s="334"/>
      <c r="GL310" s="334"/>
      <c r="GM310" s="334"/>
      <c r="GN310" s="334"/>
      <c r="GO310" s="334"/>
      <c r="GP310" s="334"/>
      <c r="GQ310" s="334"/>
      <c r="GR310" s="334"/>
      <c r="GS310" s="334"/>
      <c r="GT310" s="334"/>
      <c r="GU310" s="334"/>
      <c r="GV310" s="334"/>
      <c r="GW310" s="334"/>
      <c r="GX310" s="334"/>
      <c r="GY310" s="334"/>
      <c r="GZ310" s="334"/>
      <c r="HA310" s="334"/>
      <c r="HB310" s="334"/>
      <c r="HC310" s="334"/>
      <c r="HD310" s="334"/>
      <c r="HE310" s="334"/>
      <c r="HF310" s="334"/>
      <c r="HG310" s="334"/>
      <c r="HH310" s="334"/>
      <c r="HI310" s="334"/>
      <c r="HJ310" s="334"/>
      <c r="HK310" s="334"/>
      <c r="HL310" s="334"/>
      <c r="HM310" s="334"/>
      <c r="HN310" s="334"/>
      <c r="HO310" s="334"/>
      <c r="HP310" s="334"/>
      <c r="HQ310" s="334"/>
      <c r="HR310" s="334"/>
      <c r="HS310" s="334"/>
      <c r="HT310" s="334"/>
      <c r="HU310" s="334"/>
      <c r="HV310" s="334"/>
      <c r="HW310" s="334"/>
      <c r="HX310" s="334"/>
      <c r="HY310" s="334"/>
      <c r="HZ310" s="334"/>
      <c r="IA310" s="334"/>
      <c r="IB310" s="334"/>
      <c r="IC310" s="334"/>
      <c r="ID310" s="334"/>
      <c r="IE310" s="334"/>
      <c r="IF310" s="334"/>
      <c r="IG310" s="334"/>
      <c r="IH310" s="334"/>
      <c r="II310" s="334"/>
      <c r="IJ310" s="334"/>
      <c r="IK310" s="334"/>
      <c r="IL310" s="334"/>
      <c r="IM310" s="334"/>
      <c r="IN310" s="334"/>
      <c r="IO310" s="334"/>
      <c r="IP310" s="334"/>
      <c r="IQ310" s="334"/>
      <c r="IR310" s="334"/>
      <c r="IS310" s="334"/>
      <c r="IT310" s="334"/>
      <c r="IU310" s="334"/>
      <c r="IV310" s="334"/>
      <c r="IW310" s="334"/>
      <c r="IX310" s="334"/>
      <c r="IY310" s="334"/>
      <c r="IZ310" s="334"/>
      <c r="JA310" s="334"/>
      <c r="JB310" s="334"/>
      <c r="JC310" s="334"/>
      <c r="JD310" s="334"/>
    </row>
    <row r="311" spans="2:264" x14ac:dyDescent="0.2">
      <c r="B311" s="334"/>
      <c r="C311" s="334"/>
      <c r="D311" s="334"/>
      <c r="E311" s="334"/>
      <c r="F311" s="334"/>
      <c r="G311" s="334"/>
      <c r="H311" s="334"/>
      <c r="I311" s="334"/>
      <c r="J311" s="334"/>
      <c r="K311" s="334"/>
      <c r="L311" s="334"/>
      <c r="M311" s="334"/>
      <c r="N311" s="334"/>
      <c r="O311" s="334"/>
      <c r="P311" s="334"/>
      <c r="Q311" s="334"/>
      <c r="R311" s="334"/>
      <c r="S311" s="334"/>
      <c r="T311" s="334"/>
      <c r="U311" s="334"/>
      <c r="V311" s="334"/>
      <c r="W311" s="334"/>
      <c r="X311" s="334"/>
      <c r="Y311" s="334"/>
      <c r="Z311" s="334"/>
      <c r="AA311" s="334"/>
      <c r="AB311" s="334"/>
      <c r="AC311" s="334"/>
      <c r="AD311" s="334"/>
      <c r="AE311" s="334"/>
      <c r="AF311" s="334"/>
      <c r="AG311" s="334"/>
      <c r="AH311" s="334"/>
      <c r="AI311" s="334"/>
      <c r="AJ311" s="334"/>
      <c r="AK311" s="334"/>
      <c r="AL311" s="334"/>
      <c r="AM311" s="334"/>
      <c r="AN311" s="334"/>
      <c r="AO311" s="334"/>
      <c r="AP311" s="334"/>
      <c r="AQ311" s="334"/>
      <c r="AR311" s="334"/>
      <c r="AS311" s="334"/>
      <c r="AT311" s="334"/>
      <c r="AU311" s="334"/>
      <c r="AV311" s="334"/>
      <c r="AW311" s="334"/>
      <c r="AX311" s="334"/>
      <c r="AY311" s="334"/>
      <c r="AZ311" s="334"/>
      <c r="BA311" s="334"/>
      <c r="BB311" s="334"/>
      <c r="BC311" s="334"/>
      <c r="BD311" s="334"/>
      <c r="BE311" s="334"/>
      <c r="BF311" s="334"/>
      <c r="BG311" s="334"/>
      <c r="BH311" s="334"/>
      <c r="BI311" s="334"/>
      <c r="BJ311" s="334"/>
      <c r="BK311" s="334"/>
      <c r="BL311" s="334"/>
      <c r="BM311" s="334"/>
      <c r="BN311" s="334"/>
      <c r="BO311" s="334"/>
      <c r="BP311" s="334"/>
      <c r="BQ311" s="334"/>
      <c r="BR311" s="334"/>
      <c r="BS311" s="334"/>
      <c r="BT311" s="334"/>
      <c r="BU311" s="334"/>
      <c r="BV311" s="334"/>
      <c r="BW311" s="334"/>
      <c r="BX311" s="334"/>
      <c r="BY311" s="334"/>
      <c r="BZ311" s="334"/>
      <c r="CA311" s="334"/>
      <c r="CB311" s="334"/>
      <c r="CC311" s="334"/>
      <c r="CD311" s="334"/>
      <c r="CE311" s="334"/>
      <c r="CF311" s="334"/>
      <c r="CG311" s="334"/>
      <c r="CH311" s="334"/>
      <c r="CI311" s="334"/>
      <c r="CJ311" s="334"/>
      <c r="CK311" s="334"/>
      <c r="CL311" s="334"/>
      <c r="CM311" s="334"/>
      <c r="CN311" s="334"/>
      <c r="CO311" s="334"/>
      <c r="CP311" s="334"/>
      <c r="CQ311" s="334"/>
      <c r="CR311" s="334"/>
      <c r="CS311" s="334"/>
      <c r="CT311" s="334"/>
      <c r="CU311" s="334"/>
      <c r="CV311" s="334"/>
      <c r="CW311" s="334"/>
      <c r="CX311" s="334"/>
      <c r="CY311" s="334"/>
      <c r="CZ311" s="334"/>
      <c r="DA311" s="334"/>
      <c r="DB311" s="334"/>
      <c r="DC311" s="334"/>
      <c r="DD311" s="334"/>
      <c r="DE311" s="334"/>
      <c r="DF311" s="334"/>
      <c r="DG311" s="334"/>
      <c r="DH311" s="334"/>
      <c r="DI311" s="334"/>
      <c r="DJ311" s="334"/>
      <c r="DK311" s="334"/>
      <c r="DL311" s="334"/>
      <c r="DM311" s="334"/>
      <c r="DN311" s="334"/>
      <c r="DO311" s="334"/>
      <c r="DP311" s="334"/>
      <c r="DQ311" s="334"/>
      <c r="DR311" s="334"/>
      <c r="DS311" s="334"/>
      <c r="DT311" s="334"/>
      <c r="DU311" s="334"/>
      <c r="DV311" s="334"/>
      <c r="DW311" s="334"/>
      <c r="DX311" s="334"/>
      <c r="DY311" s="334"/>
      <c r="DZ311" s="334"/>
      <c r="EA311" s="334"/>
      <c r="EB311" s="334"/>
      <c r="EC311" s="334"/>
      <c r="ED311" s="334"/>
      <c r="EE311" s="334"/>
      <c r="EF311" s="334"/>
      <c r="EG311" s="334"/>
      <c r="EH311" s="334"/>
      <c r="EI311" s="334"/>
      <c r="EJ311" s="334"/>
      <c r="EK311" s="334"/>
      <c r="EL311" s="334"/>
      <c r="EM311" s="334"/>
      <c r="EN311" s="334"/>
      <c r="EO311" s="334"/>
      <c r="EP311" s="334"/>
      <c r="EQ311" s="334"/>
      <c r="ER311" s="334"/>
      <c r="ES311" s="334"/>
      <c r="ET311" s="334"/>
      <c r="EU311" s="334"/>
      <c r="EV311" s="334"/>
      <c r="EW311" s="334"/>
      <c r="EX311" s="334"/>
      <c r="EY311" s="334"/>
      <c r="EZ311" s="334"/>
      <c r="FA311" s="334"/>
      <c r="FB311" s="334"/>
      <c r="FC311" s="334"/>
      <c r="FD311" s="334"/>
      <c r="FE311" s="334"/>
      <c r="FF311" s="334"/>
      <c r="FG311" s="334"/>
      <c r="FH311" s="334"/>
      <c r="FI311" s="334"/>
      <c r="FJ311" s="334"/>
      <c r="FK311" s="334"/>
      <c r="FL311" s="334"/>
      <c r="FM311" s="334"/>
      <c r="FN311" s="334"/>
      <c r="FO311" s="334"/>
      <c r="FP311" s="334"/>
      <c r="FQ311" s="334"/>
      <c r="FR311" s="334"/>
      <c r="FS311" s="334"/>
      <c r="FT311" s="334"/>
      <c r="FU311" s="334"/>
      <c r="FV311" s="334"/>
      <c r="FW311" s="334"/>
      <c r="FX311" s="334"/>
      <c r="FY311" s="334"/>
      <c r="FZ311" s="334"/>
      <c r="GA311" s="334"/>
      <c r="GB311" s="334"/>
      <c r="GC311" s="334"/>
      <c r="GD311" s="334"/>
      <c r="GE311" s="334"/>
      <c r="GF311" s="334"/>
      <c r="GG311" s="334"/>
      <c r="GH311" s="334"/>
      <c r="GI311" s="334"/>
      <c r="GJ311" s="334"/>
      <c r="GK311" s="334"/>
      <c r="GL311" s="334"/>
      <c r="GM311" s="334"/>
      <c r="GN311" s="334"/>
      <c r="GO311" s="334"/>
      <c r="GP311" s="334"/>
      <c r="GQ311" s="334"/>
      <c r="GR311" s="334"/>
      <c r="GS311" s="334"/>
      <c r="GT311" s="334"/>
      <c r="GU311" s="334"/>
      <c r="GV311" s="334"/>
      <c r="GW311" s="334"/>
      <c r="GX311" s="334"/>
      <c r="GY311" s="334"/>
      <c r="GZ311" s="334"/>
      <c r="HA311" s="334"/>
      <c r="HB311" s="334"/>
      <c r="HC311" s="334"/>
      <c r="HD311" s="334"/>
      <c r="HE311" s="334"/>
      <c r="HF311" s="334"/>
      <c r="HG311" s="334"/>
      <c r="HH311" s="334"/>
      <c r="HI311" s="334"/>
      <c r="HJ311" s="334"/>
      <c r="HK311" s="334"/>
      <c r="HL311" s="334"/>
      <c r="HM311" s="334"/>
      <c r="HN311" s="334"/>
      <c r="HO311" s="334"/>
      <c r="HP311" s="334"/>
      <c r="HQ311" s="334"/>
      <c r="HR311" s="334"/>
      <c r="HS311" s="334"/>
      <c r="HT311" s="334"/>
      <c r="HU311" s="334"/>
      <c r="HV311" s="334"/>
      <c r="HW311" s="334"/>
      <c r="HX311" s="334"/>
      <c r="HY311" s="334"/>
      <c r="HZ311" s="334"/>
      <c r="IA311" s="334"/>
      <c r="IB311" s="334"/>
      <c r="IC311" s="334"/>
      <c r="ID311" s="334"/>
      <c r="IE311" s="334"/>
      <c r="IF311" s="334"/>
      <c r="IG311" s="334"/>
      <c r="IH311" s="334"/>
      <c r="II311" s="334"/>
      <c r="IJ311" s="334"/>
      <c r="IK311" s="334"/>
      <c r="IL311" s="334"/>
      <c r="IM311" s="334"/>
      <c r="IN311" s="334"/>
      <c r="IO311" s="334"/>
      <c r="IP311" s="334"/>
      <c r="IQ311" s="334"/>
      <c r="IR311" s="334"/>
      <c r="IS311" s="334"/>
      <c r="IT311" s="334"/>
      <c r="IU311" s="334"/>
      <c r="IV311" s="334"/>
      <c r="IW311" s="334"/>
      <c r="IX311" s="334"/>
      <c r="IY311" s="334"/>
      <c r="IZ311" s="334"/>
      <c r="JA311" s="334"/>
      <c r="JB311" s="334"/>
      <c r="JC311" s="334"/>
      <c r="JD311" s="334"/>
    </row>
    <row r="312" spans="2:264" x14ac:dyDescent="0.2">
      <c r="B312" s="334"/>
      <c r="C312" s="334"/>
      <c r="D312" s="334"/>
      <c r="E312" s="334"/>
      <c r="F312" s="334"/>
      <c r="G312" s="334"/>
      <c r="H312" s="334"/>
      <c r="I312" s="334"/>
      <c r="J312" s="334"/>
      <c r="K312" s="334"/>
      <c r="L312" s="334"/>
      <c r="M312" s="334"/>
      <c r="N312" s="334"/>
      <c r="O312" s="334"/>
      <c r="P312" s="334"/>
      <c r="Q312" s="334"/>
      <c r="R312" s="334"/>
      <c r="S312" s="334"/>
      <c r="T312" s="334"/>
      <c r="U312" s="334"/>
      <c r="V312" s="334"/>
      <c r="W312" s="334"/>
      <c r="X312" s="334"/>
      <c r="Y312" s="334"/>
      <c r="Z312" s="334"/>
      <c r="AA312" s="334"/>
      <c r="AB312" s="334"/>
      <c r="AC312" s="334"/>
      <c r="AD312" s="334"/>
      <c r="AE312" s="334"/>
      <c r="AF312" s="334"/>
      <c r="AG312" s="334"/>
      <c r="AH312" s="334"/>
      <c r="AI312" s="334"/>
      <c r="AJ312" s="334"/>
      <c r="AK312" s="334"/>
      <c r="AL312" s="334"/>
      <c r="AM312" s="334"/>
      <c r="AN312" s="334"/>
      <c r="AO312" s="334"/>
      <c r="AP312" s="334"/>
      <c r="AQ312" s="334"/>
      <c r="AR312" s="334"/>
      <c r="AS312" s="334"/>
      <c r="AT312" s="334"/>
      <c r="AU312" s="334"/>
      <c r="AV312" s="334"/>
      <c r="AW312" s="334"/>
      <c r="AX312" s="334"/>
      <c r="AY312" s="334"/>
      <c r="AZ312" s="334"/>
      <c r="BA312" s="334"/>
      <c r="BB312" s="334"/>
      <c r="BC312" s="334"/>
      <c r="BD312" s="334"/>
      <c r="BE312" s="334"/>
      <c r="BF312" s="334"/>
      <c r="BG312" s="334"/>
      <c r="BH312" s="334"/>
      <c r="BI312" s="334"/>
      <c r="BJ312" s="334"/>
      <c r="BK312" s="334"/>
      <c r="BL312" s="334"/>
      <c r="BM312" s="334"/>
      <c r="BN312" s="334"/>
      <c r="BO312" s="334"/>
      <c r="BP312" s="334"/>
      <c r="BQ312" s="334"/>
      <c r="BR312" s="334"/>
      <c r="BS312" s="334"/>
      <c r="BT312" s="334"/>
      <c r="BU312" s="334"/>
      <c r="BV312" s="334"/>
      <c r="BW312" s="334"/>
      <c r="BX312" s="334"/>
      <c r="BY312" s="334"/>
      <c r="BZ312" s="334"/>
      <c r="CA312" s="334"/>
      <c r="CB312" s="334"/>
      <c r="CC312" s="334"/>
      <c r="CD312" s="334"/>
      <c r="CE312" s="334"/>
      <c r="CF312" s="334"/>
      <c r="CG312" s="334"/>
      <c r="CH312" s="334"/>
      <c r="CI312" s="334"/>
      <c r="CJ312" s="334"/>
      <c r="CK312" s="334"/>
      <c r="CL312" s="334"/>
      <c r="CM312" s="334"/>
      <c r="CN312" s="334"/>
      <c r="CO312" s="334"/>
      <c r="CP312" s="334"/>
      <c r="CQ312" s="334"/>
      <c r="CR312" s="334"/>
      <c r="CS312" s="334"/>
      <c r="CT312" s="334"/>
      <c r="CU312" s="334"/>
      <c r="CV312" s="334"/>
      <c r="CW312" s="334"/>
      <c r="CX312" s="334"/>
      <c r="CY312" s="334"/>
      <c r="CZ312" s="334"/>
      <c r="DA312" s="334"/>
      <c r="DB312" s="334"/>
      <c r="DC312" s="334"/>
      <c r="DD312" s="334"/>
      <c r="DE312" s="334"/>
      <c r="DF312" s="334"/>
      <c r="DG312" s="334"/>
      <c r="DH312" s="334"/>
      <c r="DI312" s="334"/>
      <c r="DJ312" s="334"/>
      <c r="DK312" s="334"/>
      <c r="DL312" s="334"/>
      <c r="DM312" s="334"/>
      <c r="DN312" s="334"/>
      <c r="DO312" s="334"/>
      <c r="DP312" s="334"/>
      <c r="DQ312" s="334"/>
      <c r="DR312" s="334"/>
      <c r="DS312" s="334"/>
      <c r="DT312" s="334"/>
      <c r="DU312" s="334"/>
      <c r="DV312" s="334"/>
      <c r="DW312" s="334"/>
      <c r="DX312" s="334"/>
      <c r="DY312" s="334"/>
      <c r="DZ312" s="334"/>
      <c r="EA312" s="334"/>
      <c r="EB312" s="334"/>
      <c r="EC312" s="334"/>
      <c r="ED312" s="334"/>
      <c r="EE312" s="334"/>
      <c r="EF312" s="334"/>
      <c r="EG312" s="334"/>
      <c r="EH312" s="334"/>
      <c r="EI312" s="334"/>
      <c r="EJ312" s="334"/>
      <c r="EK312" s="334"/>
      <c r="EL312" s="334"/>
      <c r="EM312" s="334"/>
      <c r="EN312" s="334"/>
      <c r="EO312" s="334"/>
      <c r="EP312" s="334"/>
      <c r="EQ312" s="334"/>
      <c r="ER312" s="334"/>
      <c r="ES312" s="334"/>
      <c r="ET312" s="334"/>
      <c r="EU312" s="334"/>
      <c r="EV312" s="334"/>
      <c r="EW312" s="334"/>
      <c r="EX312" s="334"/>
      <c r="EY312" s="334"/>
      <c r="EZ312" s="334"/>
      <c r="FA312" s="334"/>
      <c r="FB312" s="334"/>
      <c r="FC312" s="334"/>
      <c r="FD312" s="334"/>
      <c r="FE312" s="334"/>
      <c r="FF312" s="334"/>
      <c r="FG312" s="334"/>
      <c r="FH312" s="334"/>
      <c r="FI312" s="334"/>
      <c r="FJ312" s="334"/>
      <c r="FK312" s="334"/>
      <c r="FL312" s="334"/>
      <c r="FM312" s="334"/>
      <c r="FN312" s="334"/>
      <c r="FO312" s="334"/>
      <c r="FP312" s="334"/>
      <c r="FQ312" s="334"/>
      <c r="FR312" s="334"/>
      <c r="FS312" s="334"/>
      <c r="FT312" s="334"/>
      <c r="FU312" s="334"/>
      <c r="FV312" s="334"/>
      <c r="FW312" s="334"/>
      <c r="FX312" s="334"/>
      <c r="FY312" s="334"/>
      <c r="FZ312" s="334"/>
      <c r="GA312" s="334"/>
      <c r="GB312" s="334"/>
      <c r="GC312" s="334"/>
      <c r="GD312" s="334"/>
      <c r="GE312" s="334"/>
      <c r="GF312" s="334"/>
      <c r="GG312" s="334"/>
      <c r="GH312" s="334"/>
      <c r="GI312" s="334"/>
      <c r="GJ312" s="334"/>
      <c r="GK312" s="334"/>
      <c r="GL312" s="334"/>
      <c r="GM312" s="334"/>
      <c r="GN312" s="334"/>
      <c r="GO312" s="334"/>
      <c r="GP312" s="334"/>
      <c r="GQ312" s="334"/>
      <c r="GR312" s="334"/>
      <c r="GS312" s="334"/>
      <c r="GT312" s="334"/>
      <c r="GU312" s="334"/>
      <c r="GV312" s="334"/>
      <c r="GW312" s="334"/>
      <c r="GX312" s="334"/>
      <c r="GY312" s="334"/>
      <c r="GZ312" s="334"/>
      <c r="HA312" s="334"/>
      <c r="HB312" s="334"/>
      <c r="HC312" s="334"/>
      <c r="HD312" s="334"/>
      <c r="HE312" s="334"/>
      <c r="HF312" s="334"/>
      <c r="HG312" s="334"/>
      <c r="HH312" s="334"/>
      <c r="HI312" s="334"/>
      <c r="HJ312" s="334"/>
      <c r="HK312" s="334"/>
      <c r="HL312" s="334"/>
      <c r="HM312" s="334"/>
      <c r="HN312" s="334"/>
      <c r="HO312" s="334"/>
      <c r="HP312" s="334"/>
      <c r="HQ312" s="334"/>
      <c r="HR312" s="334"/>
      <c r="HS312" s="334"/>
      <c r="HT312" s="334"/>
      <c r="HU312" s="334"/>
      <c r="HV312" s="334"/>
      <c r="HW312" s="334"/>
      <c r="HX312" s="334"/>
      <c r="HY312" s="334"/>
      <c r="HZ312" s="334"/>
      <c r="IA312" s="334"/>
      <c r="IB312" s="334"/>
      <c r="IC312" s="334"/>
      <c r="ID312" s="334"/>
      <c r="IE312" s="334"/>
      <c r="IF312" s="334"/>
      <c r="IG312" s="334"/>
      <c r="IH312" s="334"/>
      <c r="II312" s="334"/>
      <c r="IJ312" s="334"/>
      <c r="IK312" s="334"/>
      <c r="IL312" s="334"/>
      <c r="IM312" s="334"/>
      <c r="IN312" s="334"/>
      <c r="IO312" s="334"/>
      <c r="IP312" s="334"/>
      <c r="IQ312" s="334"/>
      <c r="IR312" s="334"/>
      <c r="IS312" s="334"/>
      <c r="IT312" s="334"/>
      <c r="IU312" s="334"/>
      <c r="IV312" s="334"/>
      <c r="IW312" s="334"/>
      <c r="IX312" s="334"/>
      <c r="IY312" s="334"/>
      <c r="IZ312" s="334"/>
      <c r="JA312" s="334"/>
      <c r="JB312" s="334"/>
      <c r="JC312" s="334"/>
      <c r="JD312" s="334"/>
    </row>
    <row r="313" spans="2:264" x14ac:dyDescent="0.2">
      <c r="B313" s="334"/>
      <c r="C313" s="334"/>
      <c r="D313" s="334"/>
      <c r="E313" s="334"/>
      <c r="F313" s="334"/>
      <c r="G313" s="334"/>
      <c r="H313" s="334"/>
      <c r="I313" s="334"/>
      <c r="J313" s="334"/>
      <c r="K313" s="334"/>
      <c r="L313" s="334"/>
      <c r="M313" s="334"/>
      <c r="N313" s="334"/>
      <c r="O313" s="334"/>
      <c r="P313" s="334"/>
      <c r="Q313" s="334"/>
      <c r="R313" s="334"/>
      <c r="S313" s="334"/>
      <c r="T313" s="334"/>
      <c r="U313" s="334"/>
      <c r="V313" s="334"/>
      <c r="W313" s="334"/>
      <c r="X313" s="334"/>
      <c r="Y313" s="334"/>
      <c r="Z313" s="334"/>
      <c r="AA313" s="334"/>
      <c r="AB313" s="334"/>
      <c r="AC313" s="334"/>
      <c r="AD313" s="334"/>
      <c r="AE313" s="334"/>
      <c r="AF313" s="334"/>
      <c r="AG313" s="334"/>
      <c r="AH313" s="334"/>
      <c r="AI313" s="334"/>
      <c r="AJ313" s="334"/>
      <c r="AK313" s="334"/>
      <c r="AL313" s="334"/>
      <c r="AM313" s="334"/>
      <c r="AN313" s="334"/>
      <c r="AO313" s="334"/>
      <c r="AP313" s="334"/>
      <c r="AQ313" s="334"/>
      <c r="AR313" s="334"/>
      <c r="AS313" s="334"/>
      <c r="AT313" s="334"/>
      <c r="AU313" s="334"/>
      <c r="AV313" s="334"/>
      <c r="AW313" s="334"/>
      <c r="AX313" s="334"/>
      <c r="AY313" s="334"/>
      <c r="AZ313" s="334"/>
      <c r="BA313" s="334"/>
      <c r="BB313" s="334"/>
      <c r="BC313" s="334"/>
      <c r="BD313" s="334"/>
      <c r="BE313" s="334"/>
      <c r="BF313" s="334"/>
      <c r="BG313" s="334"/>
      <c r="BH313" s="334"/>
      <c r="BI313" s="334"/>
      <c r="BJ313" s="334"/>
      <c r="BK313" s="334"/>
      <c r="BL313" s="334"/>
      <c r="BM313" s="334"/>
      <c r="BN313" s="334"/>
      <c r="BO313" s="334"/>
      <c r="BP313" s="334"/>
      <c r="BQ313" s="334"/>
      <c r="BR313" s="334"/>
      <c r="BS313" s="334"/>
      <c r="BT313" s="334"/>
      <c r="BU313" s="334"/>
      <c r="BV313" s="334"/>
      <c r="BW313" s="334"/>
      <c r="BX313" s="334"/>
      <c r="BY313" s="334"/>
      <c r="BZ313" s="334"/>
      <c r="CA313" s="334"/>
      <c r="CB313" s="334"/>
      <c r="CC313" s="334"/>
      <c r="CD313" s="334"/>
      <c r="CE313" s="334"/>
      <c r="CF313" s="334"/>
      <c r="CG313" s="334"/>
      <c r="CH313" s="334"/>
      <c r="CI313" s="334"/>
      <c r="CJ313" s="334"/>
      <c r="CK313" s="334"/>
      <c r="CL313" s="334"/>
      <c r="CM313" s="334"/>
      <c r="CN313" s="334"/>
      <c r="CO313" s="334"/>
      <c r="CP313" s="334"/>
      <c r="CQ313" s="334"/>
      <c r="CR313" s="334"/>
      <c r="CS313" s="334"/>
      <c r="CT313" s="334"/>
      <c r="CU313" s="334"/>
      <c r="CV313" s="334"/>
      <c r="CW313" s="334"/>
      <c r="CX313" s="334"/>
      <c r="CY313" s="334"/>
      <c r="CZ313" s="334"/>
      <c r="DA313" s="334"/>
      <c r="DB313" s="334"/>
      <c r="DC313" s="334"/>
      <c r="DD313" s="334"/>
      <c r="DE313" s="334"/>
      <c r="DF313" s="334"/>
      <c r="DG313" s="334"/>
      <c r="DH313" s="334"/>
      <c r="DI313" s="334"/>
      <c r="DJ313" s="334"/>
      <c r="DK313" s="334"/>
      <c r="DL313" s="334"/>
      <c r="DM313" s="334"/>
      <c r="DN313" s="334"/>
      <c r="DO313" s="334"/>
      <c r="DP313" s="334"/>
      <c r="DQ313" s="334"/>
      <c r="DR313" s="334"/>
      <c r="DS313" s="334"/>
      <c r="DT313" s="334"/>
      <c r="DU313" s="334"/>
      <c r="DV313" s="334"/>
      <c r="DW313" s="334"/>
      <c r="DX313" s="334"/>
      <c r="DY313" s="334"/>
      <c r="DZ313" s="334"/>
      <c r="EA313" s="334"/>
      <c r="EB313" s="334"/>
      <c r="EC313" s="334"/>
      <c r="ED313" s="334"/>
      <c r="EE313" s="334"/>
      <c r="EF313" s="334"/>
      <c r="EG313" s="334"/>
      <c r="EH313" s="334"/>
      <c r="EI313" s="334"/>
      <c r="EJ313" s="334"/>
      <c r="EK313" s="334"/>
      <c r="EL313" s="334"/>
      <c r="EM313" s="334"/>
      <c r="EN313" s="334"/>
      <c r="EO313" s="334"/>
      <c r="EP313" s="334"/>
      <c r="EQ313" s="334"/>
      <c r="ER313" s="334"/>
      <c r="ES313" s="334"/>
      <c r="ET313" s="334"/>
      <c r="EU313" s="334"/>
      <c r="EV313" s="334"/>
      <c r="EW313" s="334"/>
      <c r="EX313" s="334"/>
      <c r="EY313" s="334"/>
      <c r="EZ313" s="334"/>
      <c r="FA313" s="334"/>
      <c r="FB313" s="334"/>
      <c r="FC313" s="334"/>
      <c r="FD313" s="334"/>
      <c r="FE313" s="334"/>
      <c r="FF313" s="334"/>
      <c r="FG313" s="334"/>
      <c r="FH313" s="334"/>
      <c r="FI313" s="334"/>
      <c r="FJ313" s="334"/>
      <c r="FK313" s="334"/>
      <c r="FL313" s="334"/>
      <c r="FM313" s="334"/>
      <c r="FN313" s="334"/>
      <c r="FO313" s="334"/>
      <c r="FP313" s="334"/>
      <c r="FQ313" s="334"/>
      <c r="FR313" s="334"/>
      <c r="FS313" s="334"/>
      <c r="FT313" s="334"/>
      <c r="FU313" s="334"/>
      <c r="FV313" s="334"/>
      <c r="FW313" s="334"/>
      <c r="FX313" s="334"/>
      <c r="FY313" s="334"/>
      <c r="FZ313" s="334"/>
      <c r="GA313" s="334"/>
      <c r="GB313" s="334"/>
      <c r="GC313" s="334"/>
      <c r="GD313" s="334"/>
      <c r="GE313" s="334"/>
      <c r="GF313" s="334"/>
      <c r="GG313" s="334"/>
      <c r="GH313" s="334"/>
      <c r="GI313" s="334"/>
      <c r="GJ313" s="334"/>
      <c r="GK313" s="334"/>
      <c r="GL313" s="334"/>
      <c r="GM313" s="334"/>
      <c r="GN313" s="334"/>
      <c r="GO313" s="334"/>
      <c r="GP313" s="334"/>
      <c r="GQ313" s="334"/>
      <c r="GR313" s="334"/>
      <c r="GS313" s="334"/>
      <c r="GT313" s="334"/>
      <c r="GU313" s="334"/>
      <c r="GV313" s="334"/>
      <c r="GW313" s="334"/>
      <c r="GX313" s="334"/>
      <c r="GY313" s="334"/>
      <c r="GZ313" s="334"/>
      <c r="HA313" s="334"/>
      <c r="HB313" s="334"/>
      <c r="HC313" s="334"/>
      <c r="HD313" s="334"/>
      <c r="HE313" s="334"/>
      <c r="HF313" s="334"/>
      <c r="HG313" s="334"/>
      <c r="HH313" s="334"/>
      <c r="HI313" s="334"/>
      <c r="HJ313" s="334"/>
      <c r="HK313" s="334"/>
      <c r="HL313" s="334"/>
      <c r="HM313" s="334"/>
      <c r="HN313" s="334"/>
      <c r="HO313" s="334"/>
      <c r="HP313" s="334"/>
      <c r="HQ313" s="334"/>
      <c r="HR313" s="334"/>
      <c r="HS313" s="334"/>
      <c r="HT313" s="334"/>
      <c r="HU313" s="334"/>
      <c r="HV313" s="334"/>
      <c r="HW313" s="334"/>
      <c r="HX313" s="334"/>
      <c r="HY313" s="334"/>
      <c r="HZ313" s="334"/>
      <c r="IA313" s="334"/>
      <c r="IB313" s="334"/>
      <c r="IC313" s="334"/>
      <c r="ID313" s="334"/>
      <c r="IE313" s="334"/>
      <c r="IF313" s="334"/>
      <c r="IG313" s="334"/>
      <c r="IH313" s="334"/>
      <c r="II313" s="334"/>
      <c r="IJ313" s="334"/>
      <c r="IK313" s="334"/>
      <c r="IL313" s="334"/>
      <c r="IM313" s="334"/>
      <c r="IN313" s="334"/>
      <c r="IO313" s="334"/>
      <c r="IP313" s="334"/>
      <c r="IQ313" s="334"/>
      <c r="IR313" s="334"/>
      <c r="IS313" s="334"/>
      <c r="IT313" s="334"/>
      <c r="IU313" s="334"/>
      <c r="IV313" s="334"/>
      <c r="IW313" s="334"/>
      <c r="IX313" s="334"/>
      <c r="IY313" s="334"/>
      <c r="IZ313" s="334"/>
      <c r="JA313" s="334"/>
      <c r="JB313" s="334"/>
      <c r="JC313" s="334"/>
      <c r="JD313" s="334"/>
    </row>
    <row r="314" spans="2:264" x14ac:dyDescent="0.2">
      <c r="B314" s="334"/>
      <c r="C314" s="334"/>
      <c r="D314" s="334"/>
      <c r="E314" s="334"/>
      <c r="F314" s="334"/>
      <c r="G314" s="334"/>
      <c r="H314" s="334"/>
      <c r="I314" s="334"/>
      <c r="J314" s="334"/>
      <c r="K314" s="334"/>
      <c r="L314" s="334"/>
      <c r="M314" s="334"/>
      <c r="N314" s="334"/>
      <c r="O314" s="334"/>
      <c r="P314" s="334"/>
      <c r="Q314" s="334"/>
      <c r="R314" s="334"/>
      <c r="S314" s="334"/>
      <c r="T314" s="334"/>
      <c r="U314" s="334"/>
      <c r="V314" s="334"/>
      <c r="W314" s="334"/>
      <c r="X314" s="334"/>
      <c r="Y314" s="334"/>
      <c r="Z314" s="334"/>
      <c r="AA314" s="334"/>
      <c r="AB314" s="334"/>
      <c r="AC314" s="334"/>
      <c r="AD314" s="334"/>
      <c r="AE314" s="334"/>
      <c r="AF314" s="334"/>
      <c r="AG314" s="334"/>
      <c r="AH314" s="334"/>
      <c r="AI314" s="334"/>
      <c r="AJ314" s="334"/>
      <c r="AK314" s="334"/>
      <c r="AL314" s="334"/>
      <c r="AM314" s="334"/>
      <c r="AN314" s="334"/>
      <c r="AO314" s="334"/>
      <c r="AP314" s="334"/>
      <c r="AQ314" s="334"/>
      <c r="AR314" s="334"/>
      <c r="AS314" s="334"/>
      <c r="AT314" s="334"/>
      <c r="AU314" s="334"/>
      <c r="AV314" s="334"/>
      <c r="AW314" s="334"/>
      <c r="AX314" s="334"/>
      <c r="AY314" s="334"/>
      <c r="AZ314" s="334"/>
      <c r="BA314" s="334"/>
      <c r="BB314" s="334"/>
      <c r="BC314" s="334"/>
      <c r="BD314" s="334"/>
      <c r="BE314" s="334"/>
      <c r="BF314" s="334"/>
      <c r="BG314" s="334"/>
      <c r="BH314" s="334"/>
      <c r="BI314" s="334"/>
      <c r="BJ314" s="334"/>
      <c r="BK314" s="334"/>
      <c r="BL314" s="334"/>
      <c r="BM314" s="334"/>
      <c r="BN314" s="334"/>
      <c r="BO314" s="334"/>
      <c r="BP314" s="334"/>
      <c r="BQ314" s="334"/>
      <c r="BR314" s="334"/>
      <c r="BS314" s="334"/>
      <c r="BT314" s="334"/>
      <c r="BU314" s="334"/>
      <c r="BV314" s="334"/>
      <c r="BW314" s="334"/>
      <c r="BX314" s="334"/>
      <c r="BY314" s="334"/>
      <c r="BZ314" s="334"/>
      <c r="CA314" s="334"/>
      <c r="CB314" s="334"/>
      <c r="CC314" s="334"/>
      <c r="CD314" s="334"/>
      <c r="CE314" s="334"/>
      <c r="CF314" s="334"/>
      <c r="CG314" s="334"/>
      <c r="CH314" s="334"/>
      <c r="CI314" s="334"/>
      <c r="CJ314" s="334"/>
      <c r="CK314" s="334"/>
      <c r="CL314" s="334"/>
      <c r="CM314" s="334"/>
      <c r="CN314" s="334"/>
      <c r="CO314" s="334"/>
      <c r="CP314" s="334"/>
      <c r="CQ314" s="334"/>
      <c r="CR314" s="334"/>
      <c r="CS314" s="334"/>
      <c r="CT314" s="334"/>
      <c r="CU314" s="334"/>
      <c r="CV314" s="334"/>
      <c r="CW314" s="334"/>
      <c r="CX314" s="334"/>
      <c r="CY314" s="334"/>
      <c r="CZ314" s="334"/>
      <c r="DA314" s="334"/>
      <c r="DB314" s="334"/>
      <c r="DC314" s="334"/>
      <c r="DD314" s="334"/>
      <c r="DE314" s="334"/>
      <c r="DF314" s="334"/>
      <c r="DG314" s="334"/>
      <c r="DH314" s="334"/>
      <c r="DI314" s="334"/>
      <c r="DJ314" s="334"/>
      <c r="DK314" s="334"/>
      <c r="DL314" s="334"/>
      <c r="DM314" s="334"/>
      <c r="DN314" s="334"/>
      <c r="DO314" s="334"/>
      <c r="DP314" s="334"/>
      <c r="DQ314" s="334"/>
      <c r="DR314" s="334"/>
      <c r="DS314" s="334"/>
      <c r="DT314" s="334"/>
      <c r="DU314" s="334"/>
      <c r="DV314" s="334"/>
      <c r="DW314" s="334"/>
      <c r="DX314" s="334"/>
      <c r="DY314" s="334"/>
      <c r="DZ314" s="334"/>
      <c r="EA314" s="334"/>
      <c r="EB314" s="334"/>
      <c r="EC314" s="334"/>
      <c r="ED314" s="334"/>
      <c r="EE314" s="334"/>
      <c r="EF314" s="334"/>
      <c r="EG314" s="334"/>
      <c r="EH314" s="334"/>
      <c r="EI314" s="334"/>
      <c r="EJ314" s="334"/>
      <c r="EK314" s="334"/>
      <c r="EL314" s="334"/>
      <c r="EM314" s="334"/>
      <c r="EN314" s="334"/>
      <c r="EO314" s="334"/>
      <c r="EP314" s="334"/>
      <c r="EQ314" s="334"/>
      <c r="ER314" s="334"/>
      <c r="ES314" s="334"/>
      <c r="ET314" s="334"/>
      <c r="EU314" s="334"/>
      <c r="EV314" s="334"/>
      <c r="EW314" s="334"/>
      <c r="EX314" s="334"/>
      <c r="EY314" s="334"/>
      <c r="EZ314" s="334"/>
      <c r="FA314" s="334"/>
      <c r="FB314" s="334"/>
      <c r="FC314" s="334"/>
      <c r="FD314" s="334"/>
      <c r="FE314" s="334"/>
      <c r="FF314" s="334"/>
      <c r="FG314" s="334"/>
      <c r="FH314" s="334"/>
      <c r="FI314" s="334"/>
      <c r="FJ314" s="334"/>
      <c r="FK314" s="334"/>
      <c r="FL314" s="334"/>
      <c r="FM314" s="334"/>
      <c r="FN314" s="334"/>
      <c r="FO314" s="334"/>
      <c r="FP314" s="334"/>
      <c r="FQ314" s="334"/>
      <c r="FR314" s="334"/>
      <c r="FS314" s="334"/>
      <c r="FT314" s="334"/>
      <c r="FU314" s="334"/>
      <c r="FV314" s="334"/>
      <c r="FW314" s="334"/>
      <c r="FX314" s="334"/>
      <c r="FY314" s="334"/>
      <c r="FZ314" s="334"/>
      <c r="GA314" s="334"/>
      <c r="GB314" s="334"/>
      <c r="GC314" s="334"/>
      <c r="GD314" s="334"/>
      <c r="GE314" s="334"/>
      <c r="GF314" s="334"/>
      <c r="GG314" s="334"/>
      <c r="GH314" s="334"/>
      <c r="GI314" s="334"/>
      <c r="GJ314" s="334"/>
      <c r="GK314" s="334"/>
      <c r="GL314" s="334"/>
      <c r="GM314" s="334"/>
      <c r="GN314" s="334"/>
      <c r="GO314" s="334"/>
      <c r="GP314" s="334"/>
      <c r="GQ314" s="334"/>
      <c r="GR314" s="334"/>
      <c r="GS314" s="334"/>
      <c r="GT314" s="334"/>
      <c r="GU314" s="334"/>
      <c r="GV314" s="334"/>
      <c r="GW314" s="334"/>
      <c r="GX314" s="334"/>
      <c r="GY314" s="334"/>
      <c r="GZ314" s="334"/>
      <c r="HA314" s="334"/>
      <c r="HB314" s="334"/>
      <c r="HC314" s="334"/>
      <c r="HD314" s="334"/>
      <c r="HE314" s="334"/>
      <c r="HF314" s="334"/>
      <c r="HG314" s="334"/>
      <c r="HH314" s="334"/>
      <c r="HI314" s="334"/>
      <c r="HJ314" s="334"/>
      <c r="HK314" s="334"/>
      <c r="HL314" s="334"/>
      <c r="HM314" s="334"/>
      <c r="HN314" s="334"/>
      <c r="HO314" s="334"/>
      <c r="HP314" s="334"/>
      <c r="HQ314" s="334"/>
      <c r="HR314" s="334"/>
      <c r="HS314" s="334"/>
      <c r="HT314" s="334"/>
      <c r="HU314" s="334"/>
      <c r="HV314" s="334"/>
      <c r="HW314" s="334"/>
      <c r="HX314" s="334"/>
      <c r="HY314" s="334"/>
      <c r="HZ314" s="334"/>
      <c r="IA314" s="334"/>
      <c r="IB314" s="334"/>
      <c r="IC314" s="334"/>
      <c r="ID314" s="334"/>
      <c r="IE314" s="334"/>
      <c r="IF314" s="334"/>
      <c r="IG314" s="334"/>
      <c r="IH314" s="334"/>
      <c r="II314" s="334"/>
      <c r="IJ314" s="334"/>
      <c r="IK314" s="334"/>
      <c r="IL314" s="334"/>
      <c r="IM314" s="334"/>
      <c r="IN314" s="334"/>
      <c r="IO314" s="334"/>
      <c r="IP314" s="334"/>
      <c r="IQ314" s="334"/>
      <c r="IR314" s="334"/>
      <c r="IS314" s="334"/>
      <c r="IT314" s="334"/>
      <c r="IU314" s="334"/>
      <c r="IV314" s="334"/>
      <c r="IW314" s="334"/>
      <c r="IX314" s="334"/>
      <c r="IY314" s="334"/>
      <c r="IZ314" s="334"/>
      <c r="JA314" s="334"/>
      <c r="JB314" s="334"/>
      <c r="JC314" s="334"/>
      <c r="JD314" s="334"/>
    </row>
    <row r="315" spans="2:264" x14ac:dyDescent="0.2">
      <c r="B315" s="334"/>
      <c r="C315" s="334"/>
      <c r="D315" s="334"/>
      <c r="E315" s="334"/>
      <c r="F315" s="334"/>
      <c r="G315" s="334"/>
      <c r="H315" s="334"/>
      <c r="I315" s="334"/>
      <c r="J315" s="334"/>
      <c r="K315" s="334"/>
      <c r="L315" s="334"/>
      <c r="M315" s="334"/>
      <c r="N315" s="334"/>
      <c r="O315" s="334"/>
      <c r="P315" s="334"/>
      <c r="Q315" s="334"/>
      <c r="R315" s="334"/>
      <c r="S315" s="334"/>
      <c r="T315" s="334"/>
      <c r="U315" s="334"/>
      <c r="V315" s="334"/>
      <c r="W315" s="334"/>
      <c r="X315" s="334"/>
      <c r="Y315" s="334"/>
      <c r="Z315" s="334"/>
      <c r="AA315" s="334"/>
      <c r="AB315" s="334"/>
      <c r="AC315" s="334"/>
      <c r="AD315" s="334"/>
      <c r="AE315" s="334"/>
      <c r="AF315" s="334"/>
      <c r="AG315" s="334"/>
      <c r="AH315" s="334"/>
      <c r="AI315" s="334"/>
      <c r="AJ315" s="334"/>
      <c r="AK315" s="334"/>
      <c r="AL315" s="334"/>
      <c r="AM315" s="334"/>
      <c r="AN315" s="334"/>
      <c r="AO315" s="334"/>
      <c r="AP315" s="334"/>
      <c r="AQ315" s="334"/>
      <c r="AR315" s="334"/>
      <c r="AS315" s="334"/>
      <c r="AT315" s="334"/>
      <c r="AU315" s="334"/>
      <c r="AV315" s="334"/>
      <c r="AW315" s="334"/>
      <c r="AX315" s="334"/>
      <c r="AY315" s="334"/>
      <c r="AZ315" s="334"/>
      <c r="BA315" s="334"/>
      <c r="BB315" s="334"/>
      <c r="BC315" s="334"/>
      <c r="BD315" s="334"/>
      <c r="BE315" s="334"/>
      <c r="BF315" s="334"/>
      <c r="BG315" s="334"/>
      <c r="BH315" s="334"/>
      <c r="BI315" s="334"/>
      <c r="BJ315" s="334"/>
      <c r="BK315" s="334"/>
      <c r="BL315" s="334"/>
      <c r="BM315" s="334"/>
      <c r="BN315" s="334"/>
      <c r="BO315" s="334"/>
      <c r="BP315" s="334"/>
      <c r="BQ315" s="334"/>
      <c r="BR315" s="334"/>
      <c r="BS315" s="334"/>
      <c r="BT315" s="334"/>
      <c r="BU315" s="334"/>
      <c r="BV315" s="334"/>
      <c r="BW315" s="334"/>
      <c r="BX315" s="334"/>
      <c r="BY315" s="334"/>
      <c r="BZ315" s="334"/>
      <c r="CA315" s="334"/>
      <c r="CB315" s="334"/>
      <c r="CC315" s="334"/>
      <c r="CD315" s="334"/>
      <c r="CE315" s="334"/>
      <c r="CF315" s="334"/>
      <c r="CG315" s="334"/>
      <c r="CH315" s="334"/>
      <c r="CI315" s="334"/>
      <c r="CJ315" s="334"/>
      <c r="CK315" s="334"/>
      <c r="CL315" s="334"/>
      <c r="CM315" s="334"/>
      <c r="CN315" s="334"/>
      <c r="CO315" s="334"/>
      <c r="CP315" s="334"/>
      <c r="CQ315" s="334"/>
      <c r="CR315" s="334"/>
      <c r="CS315" s="334"/>
      <c r="CT315" s="334"/>
      <c r="CU315" s="334"/>
      <c r="CV315" s="334"/>
      <c r="CW315" s="334"/>
      <c r="CX315" s="334"/>
      <c r="CY315" s="334"/>
      <c r="CZ315" s="334"/>
      <c r="DA315" s="334"/>
      <c r="DB315" s="334"/>
      <c r="DC315" s="334"/>
      <c r="DD315" s="334"/>
      <c r="DE315" s="334"/>
      <c r="DF315" s="334"/>
      <c r="DG315" s="334"/>
      <c r="DH315" s="334"/>
      <c r="DI315" s="334"/>
      <c r="DJ315" s="334"/>
      <c r="DK315" s="334"/>
      <c r="DL315" s="334"/>
      <c r="DM315" s="334"/>
      <c r="DN315" s="334"/>
      <c r="DO315" s="334"/>
      <c r="DP315" s="334"/>
      <c r="DQ315" s="334"/>
      <c r="DR315" s="334"/>
      <c r="DS315" s="334"/>
      <c r="DT315" s="334"/>
      <c r="DU315" s="334"/>
      <c r="DV315" s="334"/>
      <c r="DW315" s="334"/>
      <c r="DX315" s="334"/>
      <c r="DY315" s="334"/>
      <c r="DZ315" s="334"/>
      <c r="EA315" s="334"/>
      <c r="EB315" s="334"/>
      <c r="EC315" s="334"/>
      <c r="ED315" s="334"/>
      <c r="EE315" s="334"/>
      <c r="EF315" s="334"/>
      <c r="EG315" s="334"/>
      <c r="EH315" s="334"/>
      <c r="EI315" s="334"/>
      <c r="EJ315" s="334"/>
      <c r="EK315" s="334"/>
      <c r="EL315" s="334"/>
      <c r="EM315" s="334"/>
      <c r="EN315" s="334"/>
      <c r="EO315" s="334"/>
      <c r="EP315" s="334"/>
      <c r="EQ315" s="334"/>
      <c r="ER315" s="334"/>
      <c r="ES315" s="334"/>
      <c r="ET315" s="334"/>
      <c r="EU315" s="334"/>
      <c r="EV315" s="334"/>
      <c r="EW315" s="334"/>
      <c r="EX315" s="334"/>
      <c r="EY315" s="334"/>
      <c r="EZ315" s="334"/>
      <c r="FA315" s="334"/>
      <c r="FB315" s="334"/>
      <c r="FC315" s="334"/>
      <c r="FD315" s="334"/>
      <c r="FE315" s="334"/>
      <c r="FF315" s="334"/>
      <c r="FG315" s="334"/>
      <c r="FH315" s="334"/>
      <c r="FI315" s="334"/>
      <c r="FJ315" s="334"/>
      <c r="FK315" s="334"/>
      <c r="FL315" s="334"/>
      <c r="FM315" s="334"/>
      <c r="FN315" s="334"/>
      <c r="FO315" s="334"/>
      <c r="FP315" s="334"/>
      <c r="FQ315" s="334"/>
      <c r="FR315" s="334"/>
      <c r="FS315" s="334"/>
      <c r="FT315" s="334"/>
      <c r="FU315" s="334"/>
      <c r="FV315" s="334"/>
      <c r="FW315" s="334"/>
      <c r="FX315" s="334"/>
      <c r="FY315" s="334"/>
      <c r="FZ315" s="334"/>
      <c r="GA315" s="334"/>
      <c r="GB315" s="334"/>
      <c r="GC315" s="334"/>
      <c r="GD315" s="334"/>
      <c r="GE315" s="334"/>
      <c r="GF315" s="334"/>
      <c r="GG315" s="334"/>
      <c r="GH315" s="334"/>
      <c r="GI315" s="334"/>
      <c r="GJ315" s="334"/>
      <c r="GK315" s="334"/>
      <c r="GL315" s="334"/>
      <c r="GM315" s="334"/>
      <c r="GN315" s="334"/>
      <c r="GO315" s="334"/>
      <c r="GP315" s="334"/>
      <c r="GQ315" s="334"/>
      <c r="GR315" s="334"/>
      <c r="GS315" s="334"/>
      <c r="GT315" s="334"/>
      <c r="GU315" s="334"/>
      <c r="GV315" s="334"/>
      <c r="GW315" s="334"/>
      <c r="GX315" s="334"/>
      <c r="GY315" s="334"/>
      <c r="GZ315" s="334"/>
      <c r="HA315" s="334"/>
      <c r="HB315" s="334"/>
      <c r="HC315" s="334"/>
      <c r="HD315" s="334"/>
      <c r="HE315" s="334"/>
      <c r="HF315" s="334"/>
      <c r="HG315" s="334"/>
      <c r="HH315" s="334"/>
      <c r="HI315" s="334"/>
      <c r="HJ315" s="334"/>
      <c r="HK315" s="334"/>
      <c r="HL315" s="334"/>
      <c r="HM315" s="334"/>
      <c r="HN315" s="334"/>
      <c r="HO315" s="334"/>
      <c r="HP315" s="334"/>
      <c r="HQ315" s="334"/>
      <c r="HR315" s="334"/>
      <c r="HS315" s="334"/>
      <c r="HT315" s="334"/>
      <c r="HU315" s="334"/>
      <c r="HV315" s="334"/>
      <c r="HW315" s="334"/>
      <c r="HX315" s="334"/>
      <c r="HY315" s="334"/>
      <c r="HZ315" s="334"/>
      <c r="IA315" s="334"/>
      <c r="IB315" s="334"/>
      <c r="IC315" s="334"/>
      <c r="ID315" s="334"/>
      <c r="IE315" s="334"/>
      <c r="IF315" s="334"/>
      <c r="IG315" s="334"/>
      <c r="IH315" s="334"/>
      <c r="II315" s="334"/>
      <c r="IJ315" s="334"/>
      <c r="IK315" s="334"/>
      <c r="IL315" s="334"/>
      <c r="IM315" s="334"/>
      <c r="IN315" s="334"/>
      <c r="IO315" s="334"/>
      <c r="IP315" s="334"/>
      <c r="IQ315" s="334"/>
      <c r="IR315" s="334"/>
      <c r="IS315" s="334"/>
      <c r="IT315" s="334"/>
      <c r="IU315" s="334"/>
      <c r="IV315" s="334"/>
      <c r="IW315" s="334"/>
      <c r="IX315" s="334"/>
      <c r="IY315" s="334"/>
      <c r="IZ315" s="334"/>
      <c r="JA315" s="334"/>
      <c r="JB315" s="334"/>
      <c r="JC315" s="334"/>
      <c r="JD315" s="334"/>
    </row>
    <row r="316" spans="2:264" x14ac:dyDescent="0.2">
      <c r="B316" s="334"/>
      <c r="C316" s="334"/>
      <c r="D316" s="334"/>
      <c r="E316" s="334"/>
      <c r="F316" s="334"/>
      <c r="G316" s="334"/>
      <c r="H316" s="334"/>
      <c r="I316" s="334"/>
      <c r="J316" s="334"/>
      <c r="K316" s="334"/>
      <c r="L316" s="334"/>
      <c r="M316" s="334"/>
      <c r="N316" s="334"/>
      <c r="O316" s="334"/>
      <c r="P316" s="334"/>
      <c r="Q316" s="334"/>
      <c r="R316" s="334"/>
      <c r="S316" s="334"/>
      <c r="T316" s="334"/>
      <c r="U316" s="334"/>
      <c r="V316" s="334"/>
      <c r="W316" s="334"/>
      <c r="X316" s="334"/>
      <c r="Y316" s="334"/>
      <c r="Z316" s="334"/>
      <c r="AA316" s="334"/>
      <c r="AB316" s="334"/>
      <c r="AC316" s="334"/>
      <c r="AD316" s="334"/>
      <c r="AE316" s="334"/>
      <c r="AF316" s="334"/>
      <c r="AG316" s="334"/>
      <c r="AH316" s="334"/>
      <c r="AI316" s="334"/>
      <c r="AJ316" s="334"/>
      <c r="AK316" s="334"/>
      <c r="AL316" s="334"/>
      <c r="AM316" s="334"/>
      <c r="AN316" s="334"/>
      <c r="AO316" s="334"/>
      <c r="AP316" s="334"/>
      <c r="AQ316" s="334"/>
      <c r="AR316" s="334"/>
      <c r="AS316" s="334"/>
      <c r="AT316" s="334"/>
      <c r="AU316" s="334"/>
      <c r="AV316" s="334"/>
      <c r="AW316" s="334"/>
      <c r="AX316" s="334"/>
      <c r="AY316" s="334"/>
      <c r="AZ316" s="334"/>
      <c r="BA316" s="334"/>
      <c r="BB316" s="334"/>
      <c r="BC316" s="334"/>
      <c r="BD316" s="334"/>
      <c r="BE316" s="334"/>
      <c r="BF316" s="334"/>
      <c r="BG316" s="334"/>
      <c r="BH316" s="334"/>
      <c r="BI316" s="334"/>
      <c r="BJ316" s="334"/>
      <c r="BK316" s="334"/>
      <c r="BL316" s="334"/>
      <c r="BM316" s="334"/>
      <c r="BN316" s="334"/>
      <c r="BO316" s="334"/>
      <c r="BP316" s="334"/>
      <c r="BQ316" s="334"/>
      <c r="BR316" s="334"/>
      <c r="BS316" s="334"/>
      <c r="BT316" s="334"/>
      <c r="BU316" s="334"/>
      <c r="BV316" s="334"/>
      <c r="BW316" s="334"/>
      <c r="BX316" s="334"/>
      <c r="BY316" s="334"/>
      <c r="BZ316" s="334"/>
      <c r="CA316" s="334"/>
      <c r="CB316" s="334"/>
      <c r="CC316" s="334"/>
      <c r="CD316" s="334"/>
      <c r="CE316" s="334"/>
      <c r="CF316" s="334"/>
      <c r="CG316" s="334"/>
      <c r="CH316" s="334"/>
      <c r="CI316" s="334"/>
      <c r="CJ316" s="334"/>
      <c r="CK316" s="334"/>
      <c r="CL316" s="334"/>
      <c r="CM316" s="334"/>
      <c r="CN316" s="334"/>
      <c r="CO316" s="334"/>
      <c r="CP316" s="334"/>
      <c r="CQ316" s="334"/>
      <c r="CR316" s="334"/>
      <c r="CS316" s="334"/>
      <c r="CT316" s="334"/>
      <c r="CU316" s="334"/>
      <c r="CV316" s="334"/>
      <c r="CW316" s="334"/>
      <c r="CX316" s="334"/>
      <c r="CY316" s="334"/>
      <c r="CZ316" s="334"/>
      <c r="DA316" s="334"/>
      <c r="DB316" s="334"/>
      <c r="DC316" s="334"/>
      <c r="DD316" s="334"/>
      <c r="DE316" s="334"/>
      <c r="DF316" s="334"/>
      <c r="DG316" s="334"/>
      <c r="DH316" s="334"/>
      <c r="DI316" s="334"/>
      <c r="DJ316" s="334"/>
      <c r="DK316" s="334"/>
      <c r="DL316" s="334"/>
      <c r="DM316" s="334"/>
      <c r="DN316" s="334"/>
      <c r="DO316" s="334"/>
      <c r="DP316" s="334"/>
      <c r="DQ316" s="334"/>
      <c r="DR316" s="334"/>
      <c r="DS316" s="334"/>
      <c r="DT316" s="334"/>
      <c r="DU316" s="334"/>
      <c r="DV316" s="334"/>
      <c r="DW316" s="334"/>
      <c r="DX316" s="334"/>
      <c r="DY316" s="334"/>
      <c r="DZ316" s="334"/>
      <c r="EA316" s="334"/>
      <c r="EB316" s="334"/>
      <c r="EC316" s="334"/>
      <c r="ED316" s="334"/>
      <c r="EE316" s="334"/>
      <c r="EF316" s="334"/>
      <c r="EG316" s="334"/>
      <c r="EH316" s="334"/>
      <c r="EI316" s="334"/>
      <c r="EJ316" s="334"/>
      <c r="EK316" s="334"/>
      <c r="EL316" s="334"/>
      <c r="EM316" s="334"/>
      <c r="EN316" s="334"/>
      <c r="EO316" s="334"/>
      <c r="EP316" s="334"/>
      <c r="EQ316" s="334"/>
      <c r="ER316" s="334"/>
      <c r="ES316" s="334"/>
      <c r="ET316" s="334"/>
      <c r="EU316" s="334"/>
      <c r="EV316" s="334"/>
      <c r="EW316" s="334"/>
      <c r="EX316" s="334"/>
      <c r="EY316" s="334"/>
      <c r="EZ316" s="334"/>
      <c r="FA316" s="334"/>
      <c r="FB316" s="334"/>
      <c r="FC316" s="334"/>
      <c r="FD316" s="334"/>
      <c r="FE316" s="334"/>
      <c r="FF316" s="334"/>
      <c r="FG316" s="334"/>
      <c r="FH316" s="334"/>
      <c r="FI316" s="334"/>
      <c r="FJ316" s="334"/>
      <c r="FK316" s="334"/>
      <c r="FL316" s="334"/>
      <c r="FM316" s="334"/>
      <c r="FN316" s="334"/>
      <c r="FO316" s="334"/>
      <c r="FP316" s="334"/>
      <c r="FQ316" s="334"/>
      <c r="FR316" s="334"/>
      <c r="FS316" s="334"/>
      <c r="FT316" s="334"/>
      <c r="FU316" s="334"/>
      <c r="FV316" s="334"/>
      <c r="FW316" s="334"/>
      <c r="FX316" s="334"/>
      <c r="FY316" s="334"/>
      <c r="FZ316" s="334"/>
      <c r="GA316" s="334"/>
      <c r="GB316" s="334"/>
      <c r="GC316" s="334"/>
      <c r="GD316" s="334"/>
      <c r="GE316" s="334"/>
      <c r="GF316" s="334"/>
      <c r="GG316" s="334"/>
      <c r="GH316" s="334"/>
      <c r="GI316" s="334"/>
      <c r="GJ316" s="334"/>
      <c r="GK316" s="334"/>
      <c r="GL316" s="334"/>
      <c r="GM316" s="334"/>
      <c r="GN316" s="334"/>
      <c r="GO316" s="334"/>
      <c r="GP316" s="334"/>
      <c r="GQ316" s="334"/>
      <c r="GR316" s="334"/>
      <c r="GS316" s="334"/>
      <c r="GT316" s="334"/>
      <c r="GU316" s="334"/>
      <c r="GV316" s="334"/>
      <c r="GW316" s="334"/>
      <c r="GX316" s="334"/>
      <c r="GY316" s="334"/>
      <c r="GZ316" s="334"/>
      <c r="HA316" s="334"/>
      <c r="HB316" s="334"/>
      <c r="HC316" s="334"/>
      <c r="HD316" s="334"/>
      <c r="HE316" s="334"/>
      <c r="HF316" s="334"/>
      <c r="HG316" s="334"/>
      <c r="HH316" s="334"/>
      <c r="HI316" s="334"/>
      <c r="HJ316" s="334"/>
      <c r="HK316" s="334"/>
      <c r="HL316" s="334"/>
      <c r="HM316" s="334"/>
      <c r="HN316" s="334"/>
      <c r="HO316" s="334"/>
      <c r="HP316" s="334"/>
      <c r="HQ316" s="334"/>
      <c r="HR316" s="334"/>
      <c r="HS316" s="334"/>
      <c r="HT316" s="334"/>
      <c r="HU316" s="334"/>
      <c r="HV316" s="334"/>
      <c r="HW316" s="334"/>
      <c r="HX316" s="334"/>
      <c r="HY316" s="334"/>
      <c r="HZ316" s="334"/>
      <c r="IA316" s="334"/>
      <c r="IB316" s="334"/>
      <c r="IC316" s="334"/>
      <c r="ID316" s="334"/>
      <c r="IE316" s="334"/>
      <c r="IF316" s="334"/>
      <c r="IG316" s="334"/>
      <c r="IH316" s="334"/>
      <c r="II316" s="334"/>
      <c r="IJ316" s="334"/>
      <c r="IK316" s="334"/>
      <c r="IL316" s="334"/>
      <c r="IM316" s="334"/>
      <c r="IN316" s="334"/>
      <c r="IO316" s="334"/>
      <c r="IP316" s="334"/>
      <c r="IQ316" s="334"/>
      <c r="IR316" s="334"/>
      <c r="IS316" s="334"/>
      <c r="IT316" s="334"/>
      <c r="IU316" s="334"/>
      <c r="IV316" s="334"/>
      <c r="IW316" s="334"/>
      <c r="IX316" s="334"/>
      <c r="IY316" s="334"/>
      <c r="IZ316" s="334"/>
      <c r="JA316" s="334"/>
      <c r="JB316" s="334"/>
      <c r="JC316" s="334"/>
      <c r="JD316" s="334"/>
    </row>
    <row r="317" spans="2:264" x14ac:dyDescent="0.2">
      <c r="B317" s="334"/>
      <c r="C317" s="334"/>
      <c r="D317" s="334"/>
      <c r="E317" s="334"/>
      <c r="F317" s="334"/>
      <c r="G317" s="334"/>
      <c r="H317" s="334"/>
      <c r="I317" s="334"/>
      <c r="J317" s="334"/>
      <c r="K317" s="334"/>
      <c r="L317" s="334"/>
      <c r="M317" s="334"/>
      <c r="N317" s="334"/>
      <c r="O317" s="334"/>
      <c r="P317" s="334"/>
      <c r="Q317" s="334"/>
      <c r="R317" s="334"/>
      <c r="S317" s="334"/>
      <c r="T317" s="334"/>
      <c r="U317" s="334"/>
      <c r="V317" s="334"/>
      <c r="W317" s="334"/>
      <c r="X317" s="334"/>
      <c r="Y317" s="334"/>
      <c r="Z317" s="334"/>
      <c r="AA317" s="334"/>
      <c r="AB317" s="334"/>
      <c r="AC317" s="334"/>
      <c r="AD317" s="334"/>
      <c r="AE317" s="334"/>
      <c r="AF317" s="334"/>
      <c r="AG317" s="334"/>
      <c r="AH317" s="334"/>
      <c r="AI317" s="334"/>
      <c r="AJ317" s="334"/>
      <c r="AK317" s="334"/>
      <c r="AL317" s="334"/>
      <c r="AM317" s="334"/>
      <c r="AN317" s="334"/>
      <c r="AO317" s="334"/>
      <c r="AP317" s="334"/>
      <c r="AQ317" s="334"/>
      <c r="AR317" s="334"/>
      <c r="AS317" s="334"/>
      <c r="AT317" s="334"/>
      <c r="AU317" s="334"/>
      <c r="AV317" s="334"/>
      <c r="AW317" s="334"/>
      <c r="AX317" s="334"/>
      <c r="AY317" s="334"/>
      <c r="AZ317" s="334"/>
      <c r="BA317" s="334"/>
      <c r="BB317" s="334"/>
      <c r="BC317" s="334"/>
      <c r="BD317" s="334"/>
      <c r="BE317" s="334"/>
      <c r="BF317" s="334"/>
      <c r="BG317" s="334"/>
      <c r="BH317" s="334"/>
      <c r="BI317" s="334"/>
      <c r="BJ317" s="334"/>
      <c r="BK317" s="334"/>
      <c r="BL317" s="334"/>
      <c r="BM317" s="334"/>
      <c r="BN317" s="334"/>
      <c r="BO317" s="334"/>
      <c r="BP317" s="334"/>
      <c r="BQ317" s="334"/>
      <c r="BR317" s="334"/>
      <c r="BS317" s="334"/>
      <c r="BT317" s="334"/>
      <c r="BU317" s="334"/>
      <c r="BV317" s="334"/>
      <c r="BW317" s="334"/>
      <c r="BX317" s="334"/>
      <c r="BY317" s="334"/>
      <c r="BZ317" s="334"/>
      <c r="CA317" s="334"/>
      <c r="CB317" s="334"/>
      <c r="CC317" s="334"/>
      <c r="CD317" s="334"/>
      <c r="CE317" s="334"/>
      <c r="CF317" s="334"/>
      <c r="CG317" s="334"/>
      <c r="CH317" s="334"/>
      <c r="CI317" s="334"/>
      <c r="CJ317" s="334"/>
      <c r="CK317" s="334"/>
      <c r="CL317" s="334"/>
      <c r="CM317" s="334"/>
      <c r="CN317" s="334"/>
      <c r="CO317" s="334"/>
      <c r="CP317" s="334"/>
      <c r="CQ317" s="334"/>
      <c r="CR317" s="334"/>
      <c r="CS317" s="334"/>
      <c r="CT317" s="334"/>
      <c r="CU317" s="334"/>
      <c r="CV317" s="334"/>
      <c r="CW317" s="334"/>
      <c r="CX317" s="334"/>
      <c r="CY317" s="334"/>
      <c r="CZ317" s="334"/>
      <c r="DA317" s="334"/>
      <c r="DB317" s="334"/>
      <c r="DC317" s="334"/>
      <c r="DD317" s="334"/>
      <c r="DE317" s="334"/>
      <c r="DF317" s="334"/>
      <c r="DG317" s="334"/>
      <c r="DH317" s="334"/>
      <c r="DI317" s="334"/>
      <c r="DJ317" s="334"/>
      <c r="DK317" s="334"/>
      <c r="DL317" s="334"/>
      <c r="DM317" s="334"/>
      <c r="DN317" s="334"/>
      <c r="DO317" s="334"/>
      <c r="DP317" s="334"/>
      <c r="DQ317" s="334"/>
      <c r="DR317" s="334"/>
      <c r="DS317" s="334"/>
      <c r="DT317" s="334"/>
      <c r="DU317" s="334"/>
      <c r="DV317" s="334"/>
      <c r="DW317" s="334"/>
      <c r="DX317" s="334"/>
      <c r="DY317" s="334"/>
      <c r="DZ317" s="334"/>
      <c r="EA317" s="334"/>
      <c r="EB317" s="334"/>
      <c r="EC317" s="334"/>
      <c r="ED317" s="334"/>
      <c r="EE317" s="334"/>
      <c r="EF317" s="334"/>
      <c r="EG317" s="334"/>
      <c r="EH317" s="334"/>
      <c r="EI317" s="334"/>
      <c r="EJ317" s="334"/>
      <c r="EK317" s="334"/>
      <c r="EL317" s="334"/>
      <c r="EM317" s="334"/>
      <c r="EN317" s="334"/>
      <c r="EO317" s="334"/>
      <c r="EP317" s="334"/>
      <c r="EQ317" s="334"/>
      <c r="ER317" s="334"/>
      <c r="ES317" s="334"/>
      <c r="ET317" s="334"/>
      <c r="EU317" s="334"/>
      <c r="EV317" s="334"/>
      <c r="EW317" s="334"/>
      <c r="EX317" s="334"/>
      <c r="EY317" s="334"/>
      <c r="EZ317" s="334"/>
      <c r="FA317" s="334"/>
      <c r="FB317" s="334"/>
      <c r="FC317" s="334"/>
      <c r="FD317" s="334"/>
      <c r="FE317" s="334"/>
      <c r="FF317" s="334"/>
      <c r="FG317" s="334"/>
      <c r="FH317" s="334"/>
      <c r="FI317" s="334"/>
      <c r="FJ317" s="334"/>
      <c r="FK317" s="334"/>
      <c r="FL317" s="334"/>
      <c r="FM317" s="334"/>
      <c r="FN317" s="334"/>
      <c r="FO317" s="334"/>
      <c r="FP317" s="334"/>
      <c r="FQ317" s="334"/>
      <c r="FR317" s="334"/>
      <c r="FS317" s="334"/>
      <c r="FT317" s="334"/>
      <c r="FU317" s="334"/>
      <c r="FV317" s="334"/>
      <c r="FW317" s="334"/>
      <c r="FX317" s="334"/>
      <c r="FY317" s="334"/>
      <c r="FZ317" s="334"/>
      <c r="GA317" s="334"/>
      <c r="GB317" s="334"/>
      <c r="GC317" s="334"/>
      <c r="GD317" s="334"/>
      <c r="GE317" s="334"/>
      <c r="GF317" s="334"/>
      <c r="GG317" s="334"/>
      <c r="GH317" s="334"/>
      <c r="GI317" s="334"/>
      <c r="GJ317" s="334"/>
      <c r="GK317" s="334"/>
      <c r="GL317" s="334"/>
      <c r="GM317" s="334"/>
      <c r="GN317" s="334"/>
      <c r="GO317" s="334"/>
      <c r="GP317" s="334"/>
      <c r="GQ317" s="334"/>
      <c r="GR317" s="334"/>
      <c r="GS317" s="334"/>
      <c r="GT317" s="334"/>
      <c r="GU317" s="334"/>
      <c r="GV317" s="334"/>
      <c r="GW317" s="334"/>
      <c r="GX317" s="334"/>
      <c r="GY317" s="334"/>
      <c r="GZ317" s="334"/>
      <c r="HA317" s="334"/>
      <c r="HB317" s="334"/>
      <c r="HC317" s="334"/>
      <c r="HD317" s="334"/>
      <c r="HE317" s="334"/>
      <c r="HF317" s="334"/>
      <c r="HG317" s="334"/>
      <c r="HH317" s="334"/>
      <c r="HI317" s="334"/>
      <c r="HJ317" s="334"/>
      <c r="HK317" s="334"/>
      <c r="HL317" s="334"/>
      <c r="HM317" s="334"/>
      <c r="HN317" s="334"/>
      <c r="HO317" s="334"/>
      <c r="HP317" s="334"/>
      <c r="HQ317" s="334"/>
      <c r="HR317" s="334"/>
      <c r="HS317" s="334"/>
      <c r="HT317" s="334"/>
      <c r="HU317" s="334"/>
      <c r="HV317" s="334"/>
      <c r="HW317" s="334"/>
      <c r="HX317" s="334"/>
      <c r="HY317" s="334"/>
      <c r="HZ317" s="334"/>
      <c r="IA317" s="334"/>
      <c r="IB317" s="334"/>
      <c r="IC317" s="334"/>
      <c r="ID317" s="334"/>
      <c r="IE317" s="334"/>
      <c r="IF317" s="334"/>
      <c r="IG317" s="334"/>
      <c r="IH317" s="334"/>
      <c r="II317" s="334"/>
      <c r="IJ317" s="334"/>
      <c r="IK317" s="334"/>
      <c r="IL317" s="334"/>
      <c r="IM317" s="334"/>
      <c r="IN317" s="334"/>
      <c r="IO317" s="334"/>
      <c r="IP317" s="334"/>
      <c r="IQ317" s="334"/>
      <c r="IR317" s="334"/>
      <c r="IS317" s="334"/>
      <c r="IT317" s="334"/>
      <c r="IU317" s="334"/>
      <c r="IV317" s="334"/>
      <c r="IW317" s="334"/>
      <c r="IX317" s="334"/>
      <c r="IY317" s="334"/>
      <c r="IZ317" s="334"/>
      <c r="JA317" s="334"/>
      <c r="JB317" s="334"/>
      <c r="JC317" s="334"/>
      <c r="JD317" s="334"/>
    </row>
    <row r="318" spans="2:264" x14ac:dyDescent="0.2">
      <c r="B318" s="334"/>
      <c r="C318" s="334"/>
      <c r="D318" s="334"/>
      <c r="E318" s="334"/>
      <c r="F318" s="334"/>
      <c r="G318" s="334"/>
      <c r="H318" s="334"/>
      <c r="I318" s="334"/>
      <c r="J318" s="334"/>
      <c r="K318" s="334"/>
      <c r="L318" s="334"/>
      <c r="M318" s="334"/>
      <c r="N318" s="334"/>
      <c r="O318" s="334"/>
      <c r="P318" s="334"/>
      <c r="Q318" s="334"/>
      <c r="R318" s="334"/>
      <c r="S318" s="334"/>
      <c r="T318" s="334"/>
      <c r="U318" s="334"/>
      <c r="V318" s="334"/>
      <c r="W318" s="334"/>
      <c r="X318" s="334"/>
      <c r="Y318" s="334"/>
      <c r="Z318" s="334"/>
      <c r="AA318" s="334"/>
      <c r="AB318" s="334"/>
      <c r="AC318" s="334"/>
      <c r="AD318" s="334"/>
      <c r="AE318" s="334"/>
      <c r="AF318" s="334"/>
      <c r="AG318" s="334"/>
      <c r="AH318" s="334"/>
      <c r="AI318" s="334"/>
      <c r="AJ318" s="334"/>
      <c r="AK318" s="334"/>
      <c r="AL318" s="334"/>
      <c r="AM318" s="334"/>
      <c r="AN318" s="334"/>
      <c r="AO318" s="334"/>
      <c r="AP318" s="334"/>
      <c r="AQ318" s="334"/>
      <c r="AR318" s="334"/>
      <c r="AS318" s="334"/>
      <c r="AT318" s="334"/>
      <c r="AU318" s="334"/>
      <c r="AV318" s="334"/>
      <c r="AW318" s="334"/>
      <c r="AX318" s="334"/>
      <c r="AY318" s="334"/>
      <c r="AZ318" s="334"/>
      <c r="BA318" s="334"/>
      <c r="BB318" s="334"/>
      <c r="BC318" s="334"/>
      <c r="BD318" s="334"/>
      <c r="BE318" s="334"/>
      <c r="BF318" s="334"/>
      <c r="BG318" s="334"/>
      <c r="BH318" s="334"/>
      <c r="BI318" s="334"/>
      <c r="BJ318" s="334"/>
      <c r="BK318" s="334"/>
      <c r="BL318" s="334"/>
      <c r="BM318" s="334"/>
      <c r="BN318" s="334"/>
      <c r="BO318" s="334"/>
      <c r="BP318" s="334"/>
      <c r="BQ318" s="334"/>
      <c r="BR318" s="334"/>
      <c r="BS318" s="334"/>
      <c r="BT318" s="334"/>
      <c r="BU318" s="334"/>
      <c r="BV318" s="334"/>
      <c r="BW318" s="334"/>
      <c r="BX318" s="334"/>
      <c r="BY318" s="334"/>
      <c r="BZ318" s="334"/>
      <c r="CA318" s="334"/>
      <c r="CB318" s="334"/>
      <c r="CC318" s="334"/>
      <c r="CD318" s="334"/>
      <c r="CE318" s="334"/>
      <c r="CF318" s="334"/>
      <c r="CG318" s="334"/>
      <c r="CH318" s="334"/>
      <c r="CI318" s="334"/>
      <c r="CJ318" s="334"/>
      <c r="CK318" s="334"/>
      <c r="CL318" s="334"/>
      <c r="CM318" s="334"/>
      <c r="CN318" s="334"/>
      <c r="CO318" s="334"/>
      <c r="CP318" s="334"/>
      <c r="CQ318" s="334"/>
      <c r="CR318" s="334"/>
      <c r="CS318" s="334"/>
      <c r="CT318" s="334"/>
      <c r="CU318" s="334"/>
      <c r="CV318" s="334"/>
      <c r="CW318" s="334"/>
      <c r="CX318" s="334"/>
      <c r="CY318" s="334"/>
      <c r="CZ318" s="334"/>
      <c r="DA318" s="334"/>
      <c r="DB318" s="334"/>
      <c r="DC318" s="334"/>
      <c r="DD318" s="334"/>
      <c r="DE318" s="334"/>
      <c r="DF318" s="334"/>
      <c r="DG318" s="334"/>
      <c r="DH318" s="334"/>
      <c r="DI318" s="334"/>
      <c r="DJ318" s="334"/>
      <c r="DK318" s="334"/>
      <c r="DL318" s="334"/>
      <c r="DM318" s="334"/>
      <c r="DN318" s="334"/>
      <c r="DO318" s="334"/>
      <c r="DP318" s="334"/>
      <c r="DQ318" s="334"/>
      <c r="DR318" s="334"/>
      <c r="DS318" s="334"/>
      <c r="DT318" s="334"/>
      <c r="DU318" s="334"/>
      <c r="DV318" s="334"/>
      <c r="DW318" s="334"/>
      <c r="DX318" s="334"/>
      <c r="DY318" s="334"/>
      <c r="DZ318" s="334"/>
      <c r="EA318" s="334"/>
      <c r="EB318" s="334"/>
      <c r="EC318" s="334"/>
      <c r="ED318" s="334"/>
      <c r="EE318" s="334"/>
      <c r="EF318" s="334"/>
      <c r="EG318" s="334"/>
      <c r="EH318" s="334"/>
      <c r="EI318" s="334"/>
      <c r="EJ318" s="334"/>
      <c r="EK318" s="334"/>
      <c r="EL318" s="334"/>
      <c r="EM318" s="334"/>
      <c r="EN318" s="334"/>
      <c r="EO318" s="334"/>
      <c r="EP318" s="334"/>
      <c r="EQ318" s="334"/>
      <c r="ER318" s="334"/>
      <c r="ES318" s="334"/>
      <c r="ET318" s="334"/>
      <c r="EU318" s="334"/>
      <c r="EV318" s="334"/>
      <c r="EW318" s="334"/>
      <c r="EX318" s="334"/>
      <c r="EY318" s="334"/>
      <c r="EZ318" s="334"/>
      <c r="FA318" s="334"/>
      <c r="FB318" s="334"/>
      <c r="FC318" s="334"/>
      <c r="FD318" s="334"/>
      <c r="FE318" s="334"/>
      <c r="FF318" s="334"/>
      <c r="FG318" s="334"/>
      <c r="FH318" s="334"/>
      <c r="FI318" s="334"/>
      <c r="FJ318" s="334"/>
      <c r="FK318" s="334"/>
      <c r="FL318" s="334"/>
      <c r="FM318" s="334"/>
      <c r="FN318" s="334"/>
      <c r="FO318" s="334"/>
      <c r="FP318" s="334"/>
      <c r="FQ318" s="334"/>
      <c r="FR318" s="334"/>
      <c r="FS318" s="334"/>
      <c r="FT318" s="334"/>
      <c r="FU318" s="334"/>
      <c r="FV318" s="334"/>
      <c r="FW318" s="334"/>
      <c r="FX318" s="334"/>
      <c r="FY318" s="334"/>
      <c r="FZ318" s="334"/>
      <c r="GA318" s="334"/>
      <c r="GB318" s="334"/>
      <c r="GC318" s="334"/>
      <c r="GD318" s="334"/>
      <c r="GE318" s="334"/>
      <c r="GF318" s="334"/>
      <c r="GG318" s="334"/>
      <c r="GH318" s="334"/>
      <c r="GI318" s="334"/>
      <c r="GJ318" s="334"/>
      <c r="GK318" s="334"/>
      <c r="GL318" s="334"/>
      <c r="GM318" s="334"/>
      <c r="GN318" s="334"/>
      <c r="GO318" s="334"/>
      <c r="GP318" s="334"/>
      <c r="GQ318" s="334"/>
      <c r="GR318" s="334"/>
      <c r="GS318" s="334"/>
      <c r="GT318" s="334"/>
      <c r="GU318" s="334"/>
      <c r="GV318" s="334"/>
      <c r="GW318" s="334"/>
      <c r="GX318" s="334"/>
      <c r="GY318" s="334"/>
      <c r="GZ318" s="334"/>
      <c r="HA318" s="334"/>
      <c r="HB318" s="334"/>
      <c r="HC318" s="334"/>
      <c r="HD318" s="334"/>
      <c r="HE318" s="334"/>
      <c r="HF318" s="334"/>
      <c r="HG318" s="334"/>
      <c r="HH318" s="334"/>
      <c r="HI318" s="334"/>
      <c r="HJ318" s="334"/>
      <c r="HK318" s="334"/>
      <c r="HL318" s="334"/>
      <c r="HM318" s="334"/>
      <c r="HN318" s="334"/>
      <c r="HO318" s="334"/>
      <c r="HP318" s="334"/>
      <c r="HQ318" s="334"/>
      <c r="HR318" s="334"/>
      <c r="HS318" s="334"/>
      <c r="HT318" s="334"/>
      <c r="HU318" s="334"/>
      <c r="HV318" s="334"/>
      <c r="HW318" s="334"/>
      <c r="HX318" s="334"/>
      <c r="HY318" s="334"/>
      <c r="HZ318" s="334"/>
      <c r="IA318" s="334"/>
      <c r="IB318" s="334"/>
      <c r="IC318" s="334"/>
      <c r="ID318" s="334"/>
      <c r="IE318" s="334"/>
      <c r="IF318" s="334"/>
      <c r="IG318" s="334"/>
      <c r="IH318" s="334"/>
      <c r="II318" s="334"/>
      <c r="IJ318" s="334"/>
      <c r="IK318" s="334"/>
      <c r="IL318" s="334"/>
      <c r="IM318" s="334"/>
      <c r="IN318" s="334"/>
      <c r="IO318" s="334"/>
      <c r="IP318" s="334"/>
      <c r="IQ318" s="334"/>
      <c r="IR318" s="334"/>
      <c r="IS318" s="334"/>
      <c r="IT318" s="334"/>
      <c r="IU318" s="334"/>
      <c r="IV318" s="334"/>
      <c r="IW318" s="334"/>
      <c r="IX318" s="334"/>
      <c r="IY318" s="334"/>
      <c r="IZ318" s="334"/>
      <c r="JA318" s="334"/>
      <c r="JB318" s="334"/>
      <c r="JC318" s="334"/>
      <c r="JD318" s="334"/>
    </row>
    <row r="319" spans="2:264" x14ac:dyDescent="0.2">
      <c r="B319" s="334"/>
      <c r="C319" s="334"/>
      <c r="D319" s="334"/>
      <c r="E319" s="334"/>
      <c r="F319" s="334"/>
      <c r="G319" s="334"/>
      <c r="H319" s="334"/>
      <c r="I319" s="334"/>
      <c r="J319" s="334"/>
      <c r="K319" s="334"/>
      <c r="L319" s="334"/>
      <c r="M319" s="334"/>
      <c r="N319" s="334"/>
      <c r="O319" s="334"/>
      <c r="P319" s="334"/>
      <c r="Q319" s="334"/>
      <c r="R319" s="334"/>
      <c r="S319" s="334"/>
      <c r="T319" s="334"/>
      <c r="U319" s="334"/>
      <c r="V319" s="334"/>
      <c r="W319" s="334"/>
      <c r="X319" s="334"/>
      <c r="Y319" s="334"/>
      <c r="Z319" s="334"/>
      <c r="AA319" s="334"/>
      <c r="AB319" s="334"/>
      <c r="AC319" s="334"/>
      <c r="AD319" s="334"/>
      <c r="AE319" s="334"/>
      <c r="AF319" s="334"/>
      <c r="AG319" s="334"/>
      <c r="AH319" s="334"/>
      <c r="AI319" s="334"/>
      <c r="AJ319" s="334"/>
      <c r="AK319" s="334"/>
      <c r="AL319" s="334"/>
      <c r="AM319" s="334"/>
      <c r="AN319" s="334"/>
      <c r="AO319" s="334"/>
      <c r="AP319" s="334"/>
      <c r="AQ319" s="334"/>
      <c r="AR319" s="334"/>
      <c r="AS319" s="334"/>
      <c r="AT319" s="334"/>
      <c r="AU319" s="334"/>
      <c r="AV319" s="334"/>
      <c r="AW319" s="334"/>
      <c r="AX319" s="334"/>
      <c r="AY319" s="334"/>
      <c r="AZ319" s="334"/>
      <c r="BA319" s="334"/>
      <c r="BB319" s="334"/>
      <c r="BC319" s="334"/>
      <c r="BD319" s="334"/>
      <c r="BE319" s="334"/>
      <c r="BF319" s="334"/>
      <c r="BG319" s="334"/>
      <c r="BH319" s="334"/>
      <c r="BI319" s="334"/>
      <c r="BJ319" s="334"/>
      <c r="BK319" s="334"/>
      <c r="BL319" s="334"/>
      <c r="BM319" s="334"/>
      <c r="BN319" s="334"/>
      <c r="BO319" s="334"/>
      <c r="BP319" s="334"/>
      <c r="BQ319" s="334"/>
      <c r="BR319" s="334"/>
      <c r="BS319" s="334"/>
      <c r="BT319" s="334"/>
      <c r="BU319" s="334"/>
      <c r="BV319" s="334"/>
      <c r="BW319" s="334"/>
      <c r="BX319" s="334"/>
      <c r="BY319" s="334"/>
      <c r="BZ319" s="334"/>
      <c r="CA319" s="334"/>
      <c r="CB319" s="334"/>
      <c r="CC319" s="334"/>
      <c r="CD319" s="334"/>
      <c r="CE319" s="334"/>
      <c r="CF319" s="334"/>
      <c r="CG319" s="334"/>
      <c r="CH319" s="334"/>
      <c r="CI319" s="334"/>
      <c r="CJ319" s="334"/>
      <c r="CK319" s="334"/>
      <c r="CL319" s="334"/>
      <c r="CM319" s="334"/>
      <c r="CN319" s="334"/>
      <c r="CO319" s="334"/>
      <c r="CP319" s="334"/>
      <c r="CQ319" s="334"/>
      <c r="CR319" s="334"/>
      <c r="CS319" s="334"/>
      <c r="CT319" s="334"/>
      <c r="CU319" s="334"/>
      <c r="CV319" s="334"/>
      <c r="CW319" s="334"/>
      <c r="CX319" s="334"/>
      <c r="CY319" s="334"/>
      <c r="CZ319" s="334"/>
      <c r="DA319" s="334"/>
      <c r="DB319" s="334"/>
      <c r="DC319" s="334"/>
      <c r="DD319" s="334"/>
      <c r="DE319" s="334"/>
      <c r="DF319" s="334"/>
      <c r="DG319" s="334"/>
      <c r="DH319" s="334"/>
      <c r="DI319" s="334"/>
      <c r="DJ319" s="334"/>
      <c r="DK319" s="334"/>
      <c r="DL319" s="334"/>
      <c r="DM319" s="334"/>
      <c r="DN319" s="334"/>
      <c r="DO319" s="334"/>
      <c r="DP319" s="334"/>
      <c r="DQ319" s="334"/>
      <c r="DR319" s="334"/>
      <c r="DS319" s="334"/>
      <c r="DT319" s="334"/>
      <c r="DU319" s="334"/>
      <c r="DV319" s="334"/>
      <c r="DW319" s="334"/>
      <c r="DX319" s="334"/>
      <c r="DY319" s="334"/>
      <c r="DZ319" s="334"/>
      <c r="EA319" s="334"/>
      <c r="EB319" s="334"/>
      <c r="EC319" s="334"/>
      <c r="ED319" s="334"/>
      <c r="EE319" s="334"/>
      <c r="EF319" s="334"/>
      <c r="EG319" s="334"/>
      <c r="EH319" s="334"/>
      <c r="EI319" s="334"/>
      <c r="EJ319" s="334"/>
      <c r="EK319" s="334"/>
      <c r="EL319" s="334"/>
      <c r="EM319" s="334"/>
      <c r="EN319" s="334"/>
      <c r="EO319" s="334"/>
      <c r="EP319" s="334"/>
      <c r="EQ319" s="334"/>
      <c r="ER319" s="334"/>
      <c r="ES319" s="334"/>
      <c r="ET319" s="334"/>
      <c r="EU319" s="334"/>
      <c r="EV319" s="334"/>
      <c r="EW319" s="334"/>
      <c r="EX319" s="334"/>
      <c r="EY319" s="334"/>
      <c r="EZ319" s="334"/>
      <c r="FA319" s="334"/>
      <c r="FB319" s="334"/>
      <c r="FC319" s="334"/>
      <c r="FD319" s="334"/>
      <c r="FE319" s="334"/>
      <c r="FF319" s="334"/>
      <c r="FG319" s="334"/>
      <c r="FH319" s="334"/>
      <c r="FI319" s="334"/>
      <c r="FJ319" s="334"/>
      <c r="FK319" s="334"/>
      <c r="FL319" s="334"/>
      <c r="FM319" s="334"/>
      <c r="FN319" s="334"/>
      <c r="FO319" s="334"/>
      <c r="FP319" s="334"/>
      <c r="FQ319" s="334"/>
      <c r="FR319" s="334"/>
      <c r="FS319" s="334"/>
      <c r="FT319" s="334"/>
      <c r="FU319" s="334"/>
      <c r="FV319" s="334"/>
      <c r="FW319" s="334"/>
      <c r="FX319" s="334"/>
      <c r="FY319" s="334"/>
      <c r="FZ319" s="334"/>
      <c r="GA319" s="334"/>
      <c r="GB319" s="334"/>
      <c r="GC319" s="334"/>
      <c r="GD319" s="334"/>
      <c r="GE319" s="334"/>
      <c r="GF319" s="334"/>
      <c r="GG319" s="334"/>
      <c r="GH319" s="334"/>
      <c r="GI319" s="334"/>
      <c r="GJ319" s="334"/>
      <c r="GK319" s="334"/>
      <c r="GL319" s="334"/>
      <c r="GM319" s="334"/>
      <c r="GN319" s="334"/>
      <c r="GO319" s="334"/>
      <c r="GP319" s="334"/>
      <c r="GQ319" s="334"/>
      <c r="GR319" s="334"/>
      <c r="GS319" s="334"/>
      <c r="GT319" s="334"/>
      <c r="GU319" s="334"/>
      <c r="GV319" s="334"/>
      <c r="GW319" s="334"/>
      <c r="GX319" s="334"/>
      <c r="GY319" s="334"/>
      <c r="GZ319" s="334"/>
      <c r="HA319" s="334"/>
      <c r="HB319" s="334"/>
      <c r="HC319" s="334"/>
      <c r="HD319" s="334"/>
      <c r="HE319" s="334"/>
      <c r="HF319" s="334"/>
      <c r="HG319" s="334"/>
      <c r="HH319" s="334"/>
      <c r="HI319" s="334"/>
      <c r="HJ319" s="334"/>
      <c r="HK319" s="334"/>
      <c r="HL319" s="334"/>
      <c r="HM319" s="334"/>
      <c r="HN319" s="334"/>
      <c r="HO319" s="334"/>
      <c r="HP319" s="334"/>
      <c r="HQ319" s="334"/>
      <c r="HR319" s="334"/>
      <c r="HS319" s="334"/>
      <c r="HT319" s="334"/>
      <c r="HU319" s="334"/>
      <c r="HV319" s="334"/>
      <c r="HW319" s="334"/>
      <c r="HX319" s="334"/>
      <c r="HY319" s="334"/>
      <c r="HZ319" s="334"/>
      <c r="IA319" s="334"/>
      <c r="IB319" s="334"/>
      <c r="IC319" s="334"/>
      <c r="ID319" s="334"/>
      <c r="IE319" s="334"/>
      <c r="IF319" s="334"/>
      <c r="IG319" s="334"/>
      <c r="IH319" s="334"/>
      <c r="II319" s="334"/>
      <c r="IJ319" s="334"/>
      <c r="IK319" s="334"/>
      <c r="IL319" s="334"/>
      <c r="IM319" s="334"/>
      <c r="IN319" s="334"/>
      <c r="IO319" s="334"/>
      <c r="IP319" s="334"/>
      <c r="IQ319" s="334"/>
      <c r="IR319" s="334"/>
      <c r="IS319" s="334"/>
      <c r="IT319" s="334"/>
      <c r="IU319" s="334"/>
      <c r="IV319" s="334"/>
      <c r="IW319" s="334"/>
      <c r="IX319" s="334"/>
      <c r="IY319" s="334"/>
      <c r="IZ319" s="334"/>
      <c r="JA319" s="334"/>
      <c r="JB319" s="334"/>
      <c r="JC319" s="334"/>
      <c r="JD319" s="334"/>
    </row>
    <row r="320" spans="2:264" x14ac:dyDescent="0.2">
      <c r="B320" s="334"/>
      <c r="C320" s="334"/>
      <c r="D320" s="334"/>
      <c r="E320" s="334"/>
      <c r="F320" s="334"/>
      <c r="G320" s="334"/>
      <c r="H320" s="334"/>
      <c r="I320" s="334"/>
      <c r="J320" s="334"/>
      <c r="K320" s="334"/>
      <c r="L320" s="334"/>
      <c r="M320" s="334"/>
      <c r="N320" s="334"/>
      <c r="O320" s="334"/>
      <c r="P320" s="334"/>
      <c r="Q320" s="334"/>
      <c r="R320" s="334"/>
      <c r="S320" s="334"/>
      <c r="T320" s="334"/>
      <c r="U320" s="334"/>
      <c r="V320" s="334"/>
      <c r="W320" s="334"/>
      <c r="X320" s="334"/>
      <c r="Y320" s="334"/>
      <c r="Z320" s="334"/>
      <c r="AA320" s="334"/>
      <c r="AB320" s="334"/>
      <c r="AC320" s="334"/>
      <c r="AD320" s="334"/>
      <c r="AE320" s="334"/>
      <c r="AF320" s="334"/>
      <c r="AG320" s="334"/>
      <c r="AH320" s="334"/>
      <c r="AI320" s="334"/>
      <c r="AJ320" s="334"/>
      <c r="AK320" s="334"/>
      <c r="AL320" s="334"/>
      <c r="AM320" s="334"/>
      <c r="AN320" s="334"/>
      <c r="AO320" s="334"/>
      <c r="AP320" s="334"/>
      <c r="AQ320" s="334"/>
      <c r="AR320" s="334"/>
      <c r="AS320" s="334"/>
      <c r="AT320" s="334"/>
      <c r="AU320" s="334"/>
      <c r="AV320" s="334"/>
      <c r="AW320" s="334"/>
      <c r="AX320" s="334"/>
      <c r="AY320" s="334"/>
      <c r="AZ320" s="334"/>
      <c r="BA320" s="334"/>
      <c r="BB320" s="334"/>
      <c r="BC320" s="334"/>
      <c r="BD320" s="334"/>
      <c r="BE320" s="334"/>
      <c r="BF320" s="334"/>
      <c r="BG320" s="334"/>
      <c r="BH320" s="334"/>
      <c r="BI320" s="334"/>
      <c r="BJ320" s="334"/>
      <c r="BK320" s="334"/>
      <c r="BL320" s="334"/>
      <c r="BM320" s="334"/>
      <c r="BN320" s="334"/>
      <c r="BO320" s="334"/>
      <c r="BP320" s="334"/>
      <c r="BQ320" s="334"/>
      <c r="BR320" s="334"/>
      <c r="BS320" s="334"/>
      <c r="BT320" s="334"/>
      <c r="BU320" s="334"/>
      <c r="BV320" s="334"/>
      <c r="BW320" s="334"/>
      <c r="BX320" s="334"/>
      <c r="BY320" s="334"/>
      <c r="BZ320" s="334"/>
      <c r="CA320" s="334"/>
      <c r="CB320" s="334"/>
      <c r="CC320" s="334"/>
      <c r="CD320" s="334"/>
      <c r="CE320" s="334"/>
      <c r="CF320" s="334"/>
      <c r="CG320" s="334"/>
      <c r="CH320" s="334"/>
      <c r="CI320" s="334"/>
      <c r="CJ320" s="334"/>
      <c r="CK320" s="334"/>
      <c r="CL320" s="334"/>
      <c r="CM320" s="334"/>
      <c r="CN320" s="334"/>
      <c r="CO320" s="334"/>
      <c r="CP320" s="334"/>
      <c r="CQ320" s="334"/>
      <c r="CR320" s="334"/>
      <c r="CS320" s="334"/>
      <c r="CT320" s="334"/>
      <c r="CU320" s="334"/>
      <c r="CV320" s="334"/>
      <c r="CW320" s="334"/>
      <c r="CX320" s="334"/>
      <c r="CY320" s="334"/>
      <c r="CZ320" s="334"/>
      <c r="DA320" s="334"/>
      <c r="DB320" s="334"/>
      <c r="DC320" s="334"/>
      <c r="DD320" s="334"/>
      <c r="DE320" s="334"/>
      <c r="DF320" s="334"/>
      <c r="DG320" s="334"/>
      <c r="DH320" s="334"/>
      <c r="DI320" s="334"/>
      <c r="DJ320" s="334"/>
      <c r="DK320" s="334"/>
      <c r="DL320" s="334"/>
      <c r="DM320" s="334"/>
      <c r="DN320" s="334"/>
      <c r="DO320" s="334"/>
      <c r="DP320" s="334"/>
      <c r="DQ320" s="334"/>
      <c r="DR320" s="334"/>
      <c r="DS320" s="334"/>
      <c r="DT320" s="334"/>
      <c r="DU320" s="334"/>
      <c r="DV320" s="334"/>
      <c r="DW320" s="334"/>
      <c r="DX320" s="334"/>
      <c r="DY320" s="334"/>
      <c r="DZ320" s="334"/>
      <c r="EA320" s="334"/>
      <c r="EB320" s="334"/>
      <c r="EC320" s="334"/>
      <c r="ED320" s="334"/>
      <c r="EE320" s="334"/>
      <c r="EF320" s="334"/>
      <c r="EG320" s="334"/>
      <c r="EH320" s="334"/>
      <c r="EI320" s="334"/>
      <c r="EJ320" s="334"/>
      <c r="EK320" s="334"/>
      <c r="EL320" s="334"/>
      <c r="EM320" s="334"/>
      <c r="EN320" s="334"/>
      <c r="EO320" s="334"/>
      <c r="EP320" s="334"/>
      <c r="EQ320" s="334"/>
      <c r="ER320" s="334"/>
      <c r="ES320" s="334"/>
      <c r="ET320" s="334"/>
      <c r="EU320" s="334"/>
      <c r="EV320" s="334"/>
      <c r="EW320" s="334"/>
      <c r="EX320" s="334"/>
      <c r="EY320" s="334"/>
      <c r="EZ320" s="334"/>
      <c r="FA320" s="334"/>
      <c r="FB320" s="334"/>
      <c r="FC320" s="334"/>
      <c r="FD320" s="334"/>
      <c r="FE320" s="334"/>
      <c r="FF320" s="334"/>
      <c r="FG320" s="334"/>
      <c r="FH320" s="334"/>
      <c r="FI320" s="334"/>
      <c r="FJ320" s="334"/>
      <c r="FK320" s="334"/>
      <c r="FL320" s="334"/>
      <c r="FM320" s="334"/>
      <c r="FN320" s="334"/>
      <c r="FO320" s="334"/>
      <c r="FP320" s="334"/>
      <c r="FQ320" s="334"/>
      <c r="FR320" s="334"/>
      <c r="FS320" s="334"/>
      <c r="FT320" s="334"/>
      <c r="FU320" s="334"/>
      <c r="FV320" s="334"/>
      <c r="FW320" s="334"/>
      <c r="FX320" s="334"/>
      <c r="FY320" s="334"/>
      <c r="FZ320" s="334"/>
      <c r="GA320" s="334"/>
      <c r="GB320" s="334"/>
      <c r="GC320" s="334"/>
      <c r="GD320" s="334"/>
      <c r="GE320" s="334"/>
      <c r="GF320" s="334"/>
      <c r="GG320" s="334"/>
      <c r="GH320" s="334"/>
      <c r="GI320" s="334"/>
      <c r="GJ320" s="334"/>
      <c r="GK320" s="334"/>
      <c r="GL320" s="334"/>
      <c r="GM320" s="334"/>
      <c r="GN320" s="334"/>
      <c r="GO320" s="334"/>
      <c r="GP320" s="334"/>
      <c r="GQ320" s="334"/>
      <c r="GR320" s="334"/>
      <c r="GS320" s="334"/>
      <c r="GT320" s="334"/>
      <c r="GU320" s="334"/>
      <c r="GV320" s="334"/>
      <c r="GW320" s="334"/>
      <c r="GX320" s="334"/>
      <c r="GY320" s="334"/>
      <c r="GZ320" s="334"/>
      <c r="HA320" s="334"/>
      <c r="HB320" s="334"/>
      <c r="HC320" s="334"/>
      <c r="HD320" s="334"/>
      <c r="HE320" s="334"/>
      <c r="HF320" s="334"/>
      <c r="HG320" s="334"/>
      <c r="HH320" s="334"/>
      <c r="HI320" s="334"/>
      <c r="HJ320" s="334"/>
      <c r="HK320" s="334"/>
      <c r="HL320" s="334"/>
      <c r="HM320" s="334"/>
      <c r="HN320" s="334"/>
      <c r="HO320" s="334"/>
      <c r="HP320" s="334"/>
      <c r="HQ320" s="334"/>
      <c r="HR320" s="334"/>
      <c r="HS320" s="334"/>
      <c r="HT320" s="334"/>
      <c r="HU320" s="334"/>
      <c r="HV320" s="334"/>
      <c r="HW320" s="334"/>
      <c r="HX320" s="334"/>
      <c r="HY320" s="334"/>
      <c r="HZ320" s="334"/>
      <c r="IA320" s="334"/>
      <c r="IB320" s="334"/>
      <c r="IC320" s="334"/>
      <c r="ID320" s="334"/>
      <c r="IE320" s="334"/>
      <c r="IF320" s="334"/>
      <c r="IG320" s="334"/>
      <c r="IH320" s="334"/>
      <c r="II320" s="334"/>
      <c r="IJ320" s="334"/>
      <c r="IK320" s="334"/>
      <c r="IL320" s="334"/>
      <c r="IM320" s="334"/>
      <c r="IN320" s="334"/>
      <c r="IO320" s="334"/>
      <c r="IP320" s="334"/>
      <c r="IQ320" s="334"/>
      <c r="IR320" s="334"/>
      <c r="IS320" s="334"/>
      <c r="IT320" s="334"/>
      <c r="IU320" s="334"/>
      <c r="IV320" s="334"/>
      <c r="IW320" s="334"/>
      <c r="IX320" s="334"/>
      <c r="IY320" s="334"/>
      <c r="IZ320" s="334"/>
      <c r="JA320" s="334"/>
      <c r="JB320" s="334"/>
      <c r="JC320" s="334"/>
      <c r="JD320" s="334"/>
    </row>
    <row r="321" spans="2:264" x14ac:dyDescent="0.2">
      <c r="B321" s="334"/>
      <c r="C321" s="334"/>
      <c r="D321" s="334"/>
      <c r="E321" s="334"/>
      <c r="F321" s="334"/>
      <c r="G321" s="334"/>
      <c r="H321" s="334"/>
      <c r="I321" s="334"/>
      <c r="J321" s="334"/>
      <c r="K321" s="334"/>
      <c r="L321" s="334"/>
      <c r="M321" s="334"/>
      <c r="N321" s="334"/>
      <c r="O321" s="334"/>
      <c r="P321" s="334"/>
      <c r="Q321" s="334"/>
      <c r="R321" s="334"/>
      <c r="S321" s="334"/>
      <c r="T321" s="334"/>
      <c r="U321" s="334"/>
      <c r="V321" s="334"/>
      <c r="W321" s="334"/>
      <c r="X321" s="334"/>
      <c r="Y321" s="334"/>
      <c r="Z321" s="334"/>
      <c r="AA321" s="334"/>
      <c r="AB321" s="334"/>
      <c r="AC321" s="334"/>
      <c r="AD321" s="334"/>
      <c r="AE321" s="334"/>
      <c r="AF321" s="334"/>
      <c r="AG321" s="334"/>
      <c r="AH321" s="334"/>
      <c r="AI321" s="334"/>
      <c r="AJ321" s="334"/>
      <c r="AK321" s="334"/>
      <c r="AL321" s="334"/>
      <c r="AM321" s="334"/>
      <c r="AN321" s="334"/>
      <c r="AO321" s="334"/>
      <c r="AP321" s="334"/>
      <c r="AQ321" s="334"/>
      <c r="AR321" s="334"/>
      <c r="AS321" s="334"/>
      <c r="AT321" s="334"/>
      <c r="AU321" s="334"/>
      <c r="AV321" s="334"/>
      <c r="AW321" s="334"/>
      <c r="AX321" s="334"/>
      <c r="AY321" s="334"/>
      <c r="AZ321" s="334"/>
      <c r="BA321" s="334"/>
      <c r="BB321" s="334"/>
      <c r="BC321" s="334"/>
      <c r="BD321" s="334"/>
      <c r="BE321" s="334"/>
      <c r="BF321" s="334"/>
      <c r="BG321" s="334"/>
      <c r="BH321" s="334"/>
      <c r="BI321" s="334"/>
      <c r="BJ321" s="334"/>
      <c r="BK321" s="334"/>
      <c r="BL321" s="334"/>
      <c r="BM321" s="334"/>
      <c r="BN321" s="334"/>
      <c r="BO321" s="334"/>
      <c r="BP321" s="334"/>
      <c r="BQ321" s="334"/>
      <c r="BR321" s="334"/>
      <c r="BS321" s="334"/>
      <c r="BT321" s="334"/>
      <c r="BU321" s="334"/>
      <c r="BV321" s="334"/>
      <c r="BW321" s="334"/>
      <c r="BX321" s="334"/>
      <c r="BY321" s="334"/>
      <c r="BZ321" s="334"/>
      <c r="CA321" s="334"/>
      <c r="CB321" s="334"/>
      <c r="CC321" s="334"/>
      <c r="CD321" s="334"/>
      <c r="CE321" s="334"/>
      <c r="CF321" s="334"/>
      <c r="CG321" s="334"/>
      <c r="CH321" s="334"/>
      <c r="CI321" s="334"/>
      <c r="CJ321" s="334"/>
      <c r="CK321" s="334"/>
      <c r="CL321" s="334"/>
      <c r="CM321" s="334"/>
      <c r="CN321" s="334"/>
      <c r="CO321" s="334"/>
      <c r="CP321" s="334"/>
      <c r="CQ321" s="334"/>
      <c r="CR321" s="334"/>
      <c r="CS321" s="334"/>
      <c r="CT321" s="334"/>
      <c r="CU321" s="334"/>
      <c r="CV321" s="334"/>
      <c r="CW321" s="334"/>
      <c r="CX321" s="334"/>
      <c r="CY321" s="334"/>
      <c r="CZ321" s="334"/>
      <c r="DA321" s="334"/>
      <c r="DB321" s="334"/>
      <c r="DC321" s="334"/>
      <c r="DD321" s="334"/>
      <c r="DE321" s="334"/>
      <c r="DF321" s="334"/>
      <c r="DG321" s="334"/>
      <c r="DH321" s="334"/>
      <c r="DI321" s="334"/>
      <c r="DJ321" s="334"/>
      <c r="DK321" s="334"/>
      <c r="DL321" s="334"/>
      <c r="DM321" s="334"/>
      <c r="DN321" s="334"/>
      <c r="DO321" s="334"/>
      <c r="DP321" s="334"/>
      <c r="DQ321" s="334"/>
      <c r="DR321" s="334"/>
      <c r="DS321" s="334"/>
      <c r="DT321" s="334"/>
      <c r="DU321" s="334"/>
      <c r="DV321" s="334"/>
      <c r="DW321" s="334"/>
      <c r="DX321" s="334"/>
      <c r="DY321" s="334"/>
      <c r="DZ321" s="334"/>
      <c r="EA321" s="334"/>
      <c r="EB321" s="334"/>
      <c r="EC321" s="334"/>
      <c r="ED321" s="334"/>
      <c r="EE321" s="334"/>
      <c r="EF321" s="334"/>
      <c r="EG321" s="334"/>
      <c r="EH321" s="334"/>
      <c r="EI321" s="334"/>
      <c r="EJ321" s="334"/>
      <c r="EK321" s="334"/>
      <c r="EL321" s="334"/>
      <c r="EM321" s="334"/>
      <c r="EN321" s="334"/>
      <c r="EO321" s="334"/>
      <c r="EP321" s="334"/>
      <c r="EQ321" s="334"/>
      <c r="ER321" s="334"/>
      <c r="ES321" s="334"/>
      <c r="ET321" s="334"/>
      <c r="EU321" s="334"/>
      <c r="EV321" s="334"/>
      <c r="EW321" s="334"/>
      <c r="EX321" s="334"/>
      <c r="EY321" s="334"/>
      <c r="EZ321" s="334"/>
      <c r="FA321" s="334"/>
      <c r="FB321" s="334"/>
      <c r="FC321" s="334"/>
      <c r="FD321" s="334"/>
      <c r="FE321" s="334"/>
      <c r="FF321" s="334"/>
      <c r="FG321" s="334"/>
      <c r="FH321" s="334"/>
      <c r="FI321" s="334"/>
      <c r="FJ321" s="334"/>
      <c r="FK321" s="334"/>
      <c r="FL321" s="334"/>
      <c r="FM321" s="334"/>
      <c r="FN321" s="334"/>
      <c r="FO321" s="334"/>
      <c r="FP321" s="334"/>
      <c r="FQ321" s="334"/>
      <c r="FR321" s="334"/>
      <c r="FS321" s="334"/>
      <c r="FT321" s="334"/>
      <c r="FU321" s="334"/>
      <c r="FV321" s="334"/>
      <c r="FW321" s="334"/>
      <c r="FX321" s="334"/>
      <c r="FY321" s="334"/>
      <c r="FZ321" s="334"/>
      <c r="GA321" s="334"/>
      <c r="GB321" s="334"/>
      <c r="GC321" s="334"/>
      <c r="GD321" s="334"/>
      <c r="GE321" s="334"/>
      <c r="GF321" s="334"/>
      <c r="GG321" s="334"/>
      <c r="GH321" s="334"/>
      <c r="GI321" s="334"/>
      <c r="GJ321" s="334"/>
      <c r="GK321" s="334"/>
      <c r="GL321" s="334"/>
      <c r="GM321" s="334"/>
      <c r="GN321" s="334"/>
      <c r="GO321" s="334"/>
      <c r="GP321" s="334"/>
      <c r="GQ321" s="334"/>
      <c r="GR321" s="334"/>
      <c r="GS321" s="334"/>
      <c r="GT321" s="334"/>
      <c r="GU321" s="334"/>
      <c r="GV321" s="334"/>
      <c r="GW321" s="334"/>
      <c r="GX321" s="334"/>
      <c r="GY321" s="334"/>
      <c r="GZ321" s="334"/>
      <c r="HA321" s="334"/>
      <c r="HB321" s="334"/>
      <c r="HC321" s="334"/>
      <c r="HD321" s="334"/>
      <c r="HE321" s="334"/>
      <c r="HF321" s="334"/>
      <c r="HG321" s="334"/>
      <c r="HH321" s="334"/>
      <c r="HI321" s="334"/>
      <c r="HJ321" s="334"/>
      <c r="HK321" s="334"/>
      <c r="HL321" s="334"/>
      <c r="HM321" s="334"/>
      <c r="HN321" s="334"/>
      <c r="HO321" s="334"/>
      <c r="HP321" s="334"/>
      <c r="HQ321" s="334"/>
      <c r="HR321" s="334"/>
      <c r="HS321" s="334"/>
      <c r="HT321" s="334"/>
      <c r="HU321" s="334"/>
      <c r="HV321" s="334"/>
      <c r="HW321" s="334"/>
      <c r="HX321" s="334"/>
      <c r="HY321" s="334"/>
      <c r="HZ321" s="334"/>
      <c r="IA321" s="334"/>
      <c r="IB321" s="334"/>
      <c r="IC321" s="334"/>
      <c r="ID321" s="334"/>
      <c r="IE321" s="334"/>
      <c r="IF321" s="334"/>
      <c r="IG321" s="334"/>
      <c r="IH321" s="334"/>
      <c r="II321" s="334"/>
      <c r="IJ321" s="334"/>
      <c r="IK321" s="334"/>
      <c r="IL321" s="334"/>
      <c r="IM321" s="334"/>
      <c r="IN321" s="334"/>
      <c r="IO321" s="334"/>
      <c r="IP321" s="334"/>
      <c r="IQ321" s="334"/>
      <c r="IR321" s="334"/>
      <c r="IS321" s="334"/>
      <c r="IT321" s="334"/>
      <c r="IU321" s="334"/>
      <c r="IV321" s="334"/>
      <c r="IW321" s="334"/>
      <c r="IX321" s="334"/>
      <c r="IY321" s="334"/>
      <c r="IZ321" s="334"/>
      <c r="JA321" s="334"/>
      <c r="JB321" s="334"/>
      <c r="JC321" s="334"/>
      <c r="JD321" s="334"/>
    </row>
    <row r="322" spans="2:264" x14ac:dyDescent="0.2">
      <c r="B322" s="334"/>
      <c r="C322" s="334"/>
      <c r="D322" s="334"/>
      <c r="E322" s="334"/>
      <c r="F322" s="334"/>
      <c r="G322" s="334"/>
      <c r="H322" s="334"/>
      <c r="I322" s="334"/>
      <c r="J322" s="334"/>
      <c r="K322" s="334"/>
      <c r="L322" s="334"/>
      <c r="M322" s="334"/>
      <c r="N322" s="334"/>
      <c r="O322" s="334"/>
      <c r="P322" s="334"/>
      <c r="Q322" s="334"/>
      <c r="R322" s="334"/>
      <c r="S322" s="334"/>
      <c r="T322" s="334"/>
      <c r="U322" s="334"/>
      <c r="V322" s="334"/>
      <c r="W322" s="334"/>
      <c r="X322" s="334"/>
      <c r="Y322" s="334"/>
      <c r="Z322" s="334"/>
      <c r="AA322" s="334"/>
      <c r="AB322" s="334"/>
      <c r="AC322" s="334"/>
      <c r="AD322" s="334"/>
      <c r="AE322" s="334"/>
      <c r="AF322" s="334"/>
      <c r="AG322" s="334"/>
      <c r="AH322" s="334"/>
      <c r="AI322" s="334"/>
      <c r="AJ322" s="334"/>
      <c r="AK322" s="334"/>
      <c r="AL322" s="334"/>
      <c r="AM322" s="334"/>
      <c r="AN322" s="334"/>
      <c r="AO322" s="334"/>
      <c r="AP322" s="334"/>
      <c r="AQ322" s="334"/>
      <c r="AR322" s="334"/>
      <c r="AS322" s="334"/>
      <c r="AT322" s="334"/>
      <c r="AU322" s="334"/>
      <c r="AV322" s="334"/>
      <c r="AW322" s="334"/>
      <c r="AX322" s="334"/>
      <c r="AY322" s="334"/>
      <c r="AZ322" s="334"/>
      <c r="BA322" s="334"/>
      <c r="BB322" s="334"/>
      <c r="BC322" s="334"/>
      <c r="BD322" s="334"/>
      <c r="BE322" s="334"/>
      <c r="BF322" s="334"/>
      <c r="BG322" s="334"/>
      <c r="BH322" s="334"/>
      <c r="BI322" s="334"/>
      <c r="BJ322" s="334"/>
      <c r="BK322" s="334"/>
      <c r="BL322" s="334"/>
      <c r="BM322" s="334"/>
      <c r="BN322" s="334"/>
      <c r="BO322" s="334"/>
      <c r="BP322" s="334"/>
      <c r="BQ322" s="334"/>
      <c r="BR322" s="334"/>
      <c r="BS322" s="334"/>
      <c r="BT322" s="334"/>
      <c r="BU322" s="334"/>
      <c r="BV322" s="334"/>
      <c r="BW322" s="334"/>
      <c r="BX322" s="334"/>
      <c r="BY322" s="334"/>
      <c r="BZ322" s="334"/>
      <c r="CA322" s="334"/>
      <c r="CB322" s="334"/>
      <c r="CC322" s="334"/>
      <c r="CD322" s="334"/>
      <c r="CE322" s="334"/>
      <c r="CF322" s="334"/>
      <c r="CG322" s="334"/>
      <c r="CH322" s="334"/>
      <c r="CI322" s="334"/>
      <c r="CJ322" s="334"/>
      <c r="CK322" s="334"/>
      <c r="CL322" s="334"/>
      <c r="CM322" s="334"/>
      <c r="CN322" s="334"/>
      <c r="CO322" s="334"/>
      <c r="CP322" s="334"/>
      <c r="CQ322" s="334"/>
      <c r="CR322" s="334"/>
      <c r="CS322" s="334"/>
      <c r="CT322" s="334"/>
      <c r="CU322" s="334"/>
      <c r="CV322" s="334"/>
      <c r="CW322" s="334"/>
      <c r="CX322" s="334"/>
      <c r="CY322" s="334"/>
      <c r="CZ322" s="334"/>
      <c r="DA322" s="334"/>
      <c r="DB322" s="334"/>
      <c r="DC322" s="334"/>
      <c r="DD322" s="334"/>
      <c r="DE322" s="334"/>
      <c r="DF322" s="334"/>
      <c r="DG322" s="334"/>
      <c r="DH322" s="334"/>
      <c r="DI322" s="334"/>
      <c r="DJ322" s="334"/>
      <c r="DK322" s="334"/>
      <c r="DL322" s="334"/>
      <c r="DM322" s="334"/>
      <c r="DN322" s="334"/>
      <c r="DO322" s="334"/>
      <c r="DP322" s="334"/>
      <c r="DQ322" s="334"/>
      <c r="DR322" s="334"/>
      <c r="DS322" s="334"/>
      <c r="DT322" s="334"/>
      <c r="DU322" s="334"/>
      <c r="DV322" s="334"/>
      <c r="DW322" s="334"/>
      <c r="DX322" s="334"/>
      <c r="DY322" s="334"/>
      <c r="DZ322" s="334"/>
      <c r="EA322" s="334"/>
      <c r="EB322" s="334"/>
      <c r="EC322" s="334"/>
      <c r="ED322" s="334"/>
      <c r="EE322" s="334"/>
      <c r="EF322" s="334"/>
      <c r="EG322" s="334"/>
      <c r="EH322" s="334"/>
      <c r="EI322" s="334"/>
      <c r="EJ322" s="334"/>
      <c r="EK322" s="334"/>
      <c r="EL322" s="334"/>
      <c r="EM322" s="334"/>
      <c r="EN322" s="334"/>
      <c r="EO322" s="334"/>
      <c r="EP322" s="334"/>
      <c r="EQ322" s="334"/>
      <c r="ER322" s="334"/>
      <c r="ES322" s="334"/>
      <c r="ET322" s="334"/>
      <c r="EU322" s="334"/>
      <c r="EV322" s="334"/>
      <c r="EW322" s="334"/>
      <c r="EX322" s="334"/>
      <c r="EY322" s="334"/>
      <c r="EZ322" s="334"/>
      <c r="FA322" s="334"/>
      <c r="FB322" s="334"/>
      <c r="FC322" s="334"/>
      <c r="FD322" s="334"/>
      <c r="FE322" s="334"/>
      <c r="FF322" s="334"/>
      <c r="FG322" s="334"/>
      <c r="FH322" s="334"/>
      <c r="FI322" s="334"/>
      <c r="FJ322" s="334"/>
      <c r="FK322" s="334"/>
      <c r="FL322" s="334"/>
      <c r="FM322" s="334"/>
      <c r="FN322" s="334"/>
      <c r="FO322" s="334"/>
      <c r="FP322" s="334"/>
      <c r="FQ322" s="334"/>
      <c r="FR322" s="334"/>
      <c r="FS322" s="334"/>
      <c r="FT322" s="334"/>
      <c r="FU322" s="334"/>
      <c r="FV322" s="334"/>
      <c r="FW322" s="334"/>
      <c r="FX322" s="334"/>
      <c r="FY322" s="334"/>
      <c r="FZ322" s="334"/>
      <c r="GA322" s="334"/>
      <c r="GB322" s="334"/>
      <c r="GC322" s="334"/>
      <c r="GD322" s="334"/>
      <c r="GE322" s="334"/>
      <c r="GF322" s="334"/>
      <c r="GG322" s="334"/>
      <c r="GH322" s="334"/>
      <c r="GI322" s="334"/>
      <c r="GJ322" s="334"/>
      <c r="GK322" s="334"/>
      <c r="GL322" s="334"/>
      <c r="GM322" s="334"/>
      <c r="GN322" s="334"/>
      <c r="GO322" s="334"/>
      <c r="GP322" s="334"/>
      <c r="GQ322" s="334"/>
      <c r="GR322" s="334"/>
      <c r="GS322" s="334"/>
      <c r="GT322" s="334"/>
      <c r="GU322" s="334"/>
      <c r="GV322" s="334"/>
      <c r="GW322" s="334"/>
      <c r="GX322" s="334"/>
      <c r="GY322" s="334"/>
      <c r="GZ322" s="334"/>
      <c r="HA322" s="334"/>
      <c r="HB322" s="334"/>
      <c r="HC322" s="334"/>
      <c r="HD322" s="334"/>
      <c r="HE322" s="334"/>
      <c r="HF322" s="334"/>
      <c r="HG322" s="334"/>
      <c r="HH322" s="334"/>
      <c r="HI322" s="334"/>
      <c r="HJ322" s="334"/>
      <c r="HK322" s="334"/>
      <c r="HL322" s="334"/>
      <c r="HM322" s="334"/>
      <c r="HN322" s="334"/>
      <c r="HO322" s="334"/>
      <c r="HP322" s="334"/>
      <c r="HQ322" s="334"/>
      <c r="HR322" s="334"/>
      <c r="HS322" s="334"/>
      <c r="HT322" s="334"/>
      <c r="HU322" s="334"/>
      <c r="HV322" s="334"/>
      <c r="HW322" s="334"/>
      <c r="HX322" s="334"/>
      <c r="HY322" s="334"/>
      <c r="HZ322" s="334"/>
      <c r="IA322" s="334"/>
      <c r="IB322" s="334"/>
      <c r="IC322" s="334"/>
      <c r="ID322" s="334"/>
      <c r="IE322" s="334"/>
      <c r="IF322" s="334"/>
      <c r="IG322" s="334"/>
      <c r="IH322" s="334"/>
      <c r="II322" s="334"/>
      <c r="IJ322" s="334"/>
      <c r="IK322" s="334"/>
      <c r="IL322" s="334"/>
      <c r="IM322" s="334"/>
      <c r="IN322" s="334"/>
      <c r="IO322" s="334"/>
      <c r="IP322" s="334"/>
      <c r="IQ322" s="334"/>
      <c r="IR322" s="334"/>
      <c r="IS322" s="334"/>
      <c r="IT322" s="334"/>
      <c r="IU322" s="334"/>
      <c r="IV322" s="334"/>
      <c r="IW322" s="334"/>
      <c r="IX322" s="334"/>
      <c r="IY322" s="334"/>
      <c r="IZ322" s="334"/>
      <c r="JA322" s="334"/>
      <c r="JB322" s="334"/>
      <c r="JC322" s="334"/>
      <c r="JD322" s="334"/>
    </row>
    <row r="323" spans="2:264" x14ac:dyDescent="0.2">
      <c r="B323" s="334"/>
      <c r="C323" s="334"/>
      <c r="D323" s="334"/>
      <c r="E323" s="334"/>
      <c r="F323" s="334"/>
      <c r="G323" s="334"/>
      <c r="H323" s="334"/>
      <c r="I323" s="334"/>
      <c r="J323" s="334"/>
      <c r="K323" s="334"/>
      <c r="L323" s="334"/>
      <c r="M323" s="334"/>
      <c r="N323" s="334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  <c r="AD323" s="334"/>
      <c r="AE323" s="334"/>
      <c r="AF323" s="334"/>
      <c r="AG323" s="334"/>
      <c r="AH323" s="334"/>
      <c r="AI323" s="334"/>
      <c r="AJ323" s="334"/>
      <c r="AK323" s="334"/>
      <c r="AL323" s="334"/>
      <c r="AM323" s="334"/>
      <c r="AN323" s="334"/>
      <c r="AO323" s="334"/>
      <c r="AP323" s="334"/>
      <c r="AQ323" s="334"/>
      <c r="AR323" s="334"/>
      <c r="AS323" s="334"/>
      <c r="AT323" s="334"/>
      <c r="AU323" s="334"/>
      <c r="AV323" s="334"/>
      <c r="AW323" s="334"/>
      <c r="AX323" s="334"/>
      <c r="AY323" s="334"/>
      <c r="AZ323" s="334"/>
      <c r="BA323" s="334"/>
      <c r="BB323" s="334"/>
      <c r="BC323" s="334"/>
      <c r="BD323" s="334"/>
      <c r="BE323" s="334"/>
      <c r="BF323" s="334"/>
      <c r="BG323" s="334"/>
      <c r="BH323" s="334"/>
      <c r="BI323" s="334"/>
      <c r="BJ323" s="334"/>
      <c r="BK323" s="334"/>
      <c r="BL323" s="334"/>
      <c r="BM323" s="334"/>
      <c r="BN323" s="334"/>
      <c r="BO323" s="334"/>
      <c r="BP323" s="334"/>
      <c r="BQ323" s="334"/>
      <c r="BR323" s="334"/>
      <c r="BS323" s="334"/>
      <c r="BT323" s="334"/>
      <c r="BU323" s="334"/>
      <c r="BV323" s="334"/>
      <c r="BW323" s="334"/>
      <c r="BX323" s="334"/>
      <c r="BY323" s="334"/>
      <c r="BZ323" s="334"/>
      <c r="CA323" s="334"/>
      <c r="CB323" s="334"/>
      <c r="CC323" s="334"/>
      <c r="CD323" s="334"/>
      <c r="CE323" s="334"/>
      <c r="CF323" s="334"/>
      <c r="CG323" s="334"/>
      <c r="CH323" s="334"/>
      <c r="CI323" s="334"/>
      <c r="CJ323" s="334"/>
      <c r="CK323" s="334"/>
      <c r="CL323" s="334"/>
      <c r="CM323" s="334"/>
      <c r="CN323" s="334"/>
      <c r="CO323" s="334"/>
      <c r="CP323" s="334"/>
      <c r="CQ323" s="334"/>
      <c r="CR323" s="334"/>
      <c r="CS323" s="334"/>
      <c r="CT323" s="334"/>
      <c r="CU323" s="334"/>
      <c r="CV323" s="334"/>
      <c r="CW323" s="334"/>
      <c r="CX323" s="334"/>
      <c r="CY323" s="334"/>
      <c r="CZ323" s="334"/>
      <c r="DA323" s="334"/>
      <c r="DB323" s="334"/>
      <c r="DC323" s="334"/>
      <c r="DD323" s="334"/>
      <c r="DE323" s="334"/>
      <c r="DF323" s="334"/>
      <c r="DG323" s="334"/>
      <c r="DH323" s="334"/>
      <c r="DI323" s="334"/>
      <c r="DJ323" s="334"/>
      <c r="DK323" s="334"/>
      <c r="DL323" s="334"/>
      <c r="DM323" s="334"/>
      <c r="DN323" s="334"/>
      <c r="DO323" s="334"/>
      <c r="DP323" s="334"/>
      <c r="DQ323" s="334"/>
      <c r="DR323" s="334"/>
      <c r="DS323" s="334"/>
      <c r="DT323" s="334"/>
      <c r="DU323" s="334"/>
      <c r="DV323" s="334"/>
      <c r="DW323" s="334"/>
      <c r="DX323" s="334"/>
      <c r="DY323" s="334"/>
      <c r="DZ323" s="334"/>
      <c r="EA323" s="334"/>
      <c r="EB323" s="334"/>
      <c r="EC323" s="334"/>
      <c r="ED323" s="334"/>
      <c r="EE323" s="334"/>
      <c r="EF323" s="334"/>
      <c r="EG323" s="334"/>
      <c r="EH323" s="334"/>
      <c r="EI323" s="334"/>
      <c r="EJ323" s="334"/>
      <c r="EK323" s="334"/>
      <c r="EL323" s="334"/>
      <c r="EM323" s="334"/>
      <c r="EN323" s="334"/>
      <c r="EO323" s="334"/>
      <c r="EP323" s="334"/>
      <c r="EQ323" s="334"/>
      <c r="ER323" s="334"/>
      <c r="ES323" s="334"/>
      <c r="ET323" s="334"/>
      <c r="EU323" s="334"/>
      <c r="EV323" s="334"/>
      <c r="EW323" s="334"/>
      <c r="EX323" s="334"/>
      <c r="EY323" s="334"/>
      <c r="EZ323" s="334"/>
      <c r="FA323" s="334"/>
      <c r="FB323" s="334"/>
      <c r="FC323" s="334"/>
      <c r="FD323" s="334"/>
      <c r="FE323" s="334"/>
      <c r="FF323" s="334"/>
      <c r="FG323" s="334"/>
      <c r="FH323" s="334"/>
      <c r="FI323" s="334"/>
      <c r="FJ323" s="334"/>
      <c r="FK323" s="334"/>
      <c r="FL323" s="334"/>
      <c r="FM323" s="334"/>
      <c r="FN323" s="334"/>
      <c r="FO323" s="334"/>
      <c r="FP323" s="334"/>
      <c r="FQ323" s="334"/>
      <c r="FR323" s="334"/>
      <c r="FS323" s="334"/>
      <c r="FT323" s="334"/>
      <c r="FU323" s="334"/>
      <c r="FV323" s="334"/>
      <c r="FW323" s="334"/>
      <c r="FX323" s="334"/>
      <c r="FY323" s="334"/>
      <c r="FZ323" s="334"/>
      <c r="GA323" s="334"/>
      <c r="GB323" s="334"/>
      <c r="GC323" s="334"/>
      <c r="GD323" s="334"/>
      <c r="GE323" s="334"/>
      <c r="GF323" s="334"/>
      <c r="GG323" s="334"/>
      <c r="GH323" s="334"/>
      <c r="GI323" s="334"/>
      <c r="GJ323" s="334"/>
      <c r="GK323" s="334"/>
      <c r="GL323" s="334"/>
      <c r="GM323" s="334"/>
      <c r="GN323" s="334"/>
      <c r="GO323" s="334"/>
      <c r="GP323" s="334"/>
      <c r="GQ323" s="334"/>
      <c r="GR323" s="334"/>
      <c r="GS323" s="334"/>
      <c r="GT323" s="334"/>
      <c r="GU323" s="334"/>
      <c r="GV323" s="334"/>
      <c r="GW323" s="334"/>
      <c r="GX323" s="334"/>
      <c r="GY323" s="334"/>
      <c r="GZ323" s="334"/>
      <c r="HA323" s="334"/>
      <c r="HB323" s="334"/>
      <c r="HC323" s="334"/>
      <c r="HD323" s="334"/>
      <c r="HE323" s="334"/>
      <c r="HF323" s="334"/>
      <c r="HG323" s="334"/>
      <c r="HH323" s="334"/>
      <c r="HI323" s="334"/>
      <c r="HJ323" s="334"/>
      <c r="HK323" s="334"/>
      <c r="HL323" s="334"/>
      <c r="HM323" s="334"/>
      <c r="HN323" s="334"/>
      <c r="HO323" s="334"/>
      <c r="HP323" s="334"/>
      <c r="HQ323" s="334"/>
      <c r="HR323" s="334"/>
      <c r="HS323" s="334"/>
      <c r="HT323" s="334"/>
      <c r="HU323" s="334"/>
      <c r="HV323" s="334"/>
      <c r="HW323" s="334"/>
      <c r="HX323" s="334"/>
      <c r="HY323" s="334"/>
      <c r="HZ323" s="334"/>
      <c r="IA323" s="334"/>
      <c r="IB323" s="334"/>
      <c r="IC323" s="334"/>
      <c r="ID323" s="334"/>
      <c r="IE323" s="334"/>
      <c r="IF323" s="334"/>
      <c r="IG323" s="334"/>
      <c r="IH323" s="334"/>
      <c r="II323" s="334"/>
      <c r="IJ323" s="334"/>
      <c r="IK323" s="334"/>
      <c r="IL323" s="334"/>
      <c r="IM323" s="334"/>
      <c r="IN323" s="334"/>
      <c r="IO323" s="334"/>
      <c r="IP323" s="334"/>
      <c r="IQ323" s="334"/>
      <c r="IR323" s="334"/>
      <c r="IS323" s="334"/>
      <c r="IT323" s="334"/>
      <c r="IU323" s="334"/>
      <c r="IV323" s="334"/>
      <c r="IW323" s="334"/>
      <c r="IX323" s="334"/>
      <c r="IY323" s="334"/>
      <c r="IZ323" s="334"/>
      <c r="JA323" s="334"/>
      <c r="JB323" s="334"/>
      <c r="JC323" s="334"/>
      <c r="JD323" s="334"/>
    </row>
    <row r="324" spans="2:264" x14ac:dyDescent="0.2">
      <c r="B324" s="334"/>
      <c r="C324" s="334"/>
      <c r="D324" s="334"/>
      <c r="E324" s="334"/>
      <c r="F324" s="334"/>
      <c r="G324" s="334"/>
      <c r="H324" s="334"/>
      <c r="I324" s="334"/>
      <c r="J324" s="334"/>
      <c r="K324" s="334"/>
      <c r="L324" s="334"/>
      <c r="M324" s="334"/>
      <c r="N324" s="334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  <c r="AD324" s="334"/>
      <c r="AE324" s="334"/>
      <c r="AF324" s="334"/>
      <c r="AG324" s="334"/>
      <c r="AH324" s="334"/>
      <c r="AI324" s="334"/>
      <c r="AJ324" s="334"/>
      <c r="AK324" s="334"/>
      <c r="AL324" s="334"/>
      <c r="AM324" s="334"/>
      <c r="AN324" s="334"/>
      <c r="AO324" s="334"/>
      <c r="AP324" s="334"/>
      <c r="AQ324" s="334"/>
      <c r="AR324" s="334"/>
      <c r="AS324" s="334"/>
      <c r="AT324" s="334"/>
      <c r="AU324" s="334"/>
      <c r="AV324" s="334"/>
      <c r="AW324" s="334"/>
      <c r="AX324" s="334"/>
      <c r="AY324" s="334"/>
      <c r="AZ324" s="334"/>
      <c r="BA324" s="334"/>
      <c r="BB324" s="334"/>
      <c r="BC324" s="334"/>
      <c r="BD324" s="334"/>
      <c r="BE324" s="334"/>
      <c r="BF324" s="334"/>
      <c r="BG324" s="334"/>
      <c r="BH324" s="334"/>
      <c r="BI324" s="334"/>
      <c r="BJ324" s="334"/>
      <c r="BK324" s="334"/>
      <c r="BL324" s="334"/>
      <c r="BM324" s="334"/>
      <c r="BN324" s="334"/>
      <c r="BO324" s="334"/>
      <c r="BP324" s="334"/>
      <c r="BQ324" s="334"/>
      <c r="BR324" s="334"/>
      <c r="BS324" s="334"/>
      <c r="BT324" s="334"/>
      <c r="BU324" s="334"/>
      <c r="BV324" s="334"/>
      <c r="BW324" s="334"/>
      <c r="BX324" s="334"/>
      <c r="BY324" s="334"/>
      <c r="BZ324" s="334"/>
      <c r="CA324" s="334"/>
      <c r="CB324" s="334"/>
      <c r="CC324" s="334"/>
      <c r="CD324" s="334"/>
      <c r="CE324" s="334"/>
      <c r="CF324" s="334"/>
      <c r="CG324" s="334"/>
      <c r="CH324" s="334"/>
      <c r="CI324" s="334"/>
      <c r="CJ324" s="334"/>
      <c r="CK324" s="334"/>
      <c r="CL324" s="334"/>
      <c r="CM324" s="334"/>
      <c r="CN324" s="334"/>
      <c r="CO324" s="334"/>
      <c r="CP324" s="334"/>
      <c r="CQ324" s="334"/>
      <c r="CR324" s="334"/>
      <c r="CS324" s="334"/>
      <c r="CT324" s="334"/>
      <c r="CU324" s="334"/>
      <c r="CV324" s="334"/>
      <c r="CW324" s="334"/>
      <c r="CX324" s="334"/>
      <c r="CY324" s="334"/>
      <c r="CZ324" s="334"/>
      <c r="DA324" s="334"/>
      <c r="DB324" s="334"/>
      <c r="DC324" s="334"/>
      <c r="DD324" s="334"/>
      <c r="DE324" s="334"/>
      <c r="DF324" s="334"/>
      <c r="DG324" s="334"/>
      <c r="DH324" s="334"/>
      <c r="DI324" s="334"/>
      <c r="DJ324" s="334"/>
      <c r="DK324" s="334"/>
      <c r="DL324" s="334"/>
      <c r="DM324" s="334"/>
      <c r="DN324" s="334"/>
      <c r="DO324" s="334"/>
      <c r="DP324" s="334"/>
      <c r="DQ324" s="334"/>
      <c r="DR324" s="334"/>
      <c r="DS324" s="334"/>
      <c r="DT324" s="334"/>
      <c r="DU324" s="334"/>
      <c r="DV324" s="334"/>
      <c r="DW324" s="334"/>
      <c r="DX324" s="334"/>
      <c r="DY324" s="334"/>
      <c r="DZ324" s="334"/>
      <c r="EA324" s="334"/>
      <c r="EB324" s="334"/>
      <c r="EC324" s="334"/>
      <c r="ED324" s="334"/>
      <c r="EE324" s="334"/>
      <c r="EF324" s="334"/>
      <c r="EG324" s="334"/>
      <c r="EH324" s="334"/>
      <c r="EI324" s="334"/>
      <c r="EJ324" s="334"/>
      <c r="EK324" s="334"/>
      <c r="EL324" s="334"/>
      <c r="EM324" s="334"/>
      <c r="EN324" s="334"/>
      <c r="EO324" s="334"/>
      <c r="EP324" s="334"/>
      <c r="EQ324" s="334"/>
      <c r="ER324" s="334"/>
      <c r="ES324" s="334"/>
      <c r="ET324" s="334"/>
      <c r="EU324" s="334"/>
      <c r="EV324" s="334"/>
      <c r="EW324" s="334"/>
      <c r="EX324" s="334"/>
      <c r="EY324" s="334"/>
      <c r="EZ324" s="334"/>
      <c r="FA324" s="334"/>
      <c r="FB324" s="334"/>
      <c r="FC324" s="334"/>
      <c r="FD324" s="334"/>
      <c r="FE324" s="334"/>
      <c r="FF324" s="334"/>
      <c r="FG324" s="334"/>
      <c r="FH324" s="334"/>
      <c r="FI324" s="334"/>
      <c r="FJ324" s="334"/>
      <c r="FK324" s="334"/>
      <c r="FL324" s="334"/>
      <c r="FM324" s="334"/>
      <c r="FN324" s="334"/>
      <c r="FO324" s="334"/>
      <c r="FP324" s="334"/>
      <c r="FQ324" s="334"/>
      <c r="FR324" s="334"/>
      <c r="FS324" s="334"/>
      <c r="FT324" s="334"/>
      <c r="FU324" s="334"/>
      <c r="FV324" s="334"/>
      <c r="FW324" s="334"/>
      <c r="FX324" s="334"/>
      <c r="FY324" s="334"/>
      <c r="FZ324" s="334"/>
      <c r="GA324" s="334"/>
      <c r="GB324" s="334"/>
      <c r="GC324" s="334"/>
      <c r="GD324" s="334"/>
      <c r="GE324" s="334"/>
      <c r="GF324" s="334"/>
      <c r="GG324" s="334"/>
      <c r="GH324" s="334"/>
      <c r="GI324" s="334"/>
      <c r="GJ324" s="334"/>
      <c r="GK324" s="334"/>
      <c r="GL324" s="334"/>
      <c r="GM324" s="334"/>
      <c r="GN324" s="334"/>
      <c r="GO324" s="334"/>
      <c r="GP324" s="334"/>
      <c r="GQ324" s="334"/>
      <c r="GR324" s="334"/>
      <c r="GS324" s="334"/>
      <c r="GT324" s="334"/>
      <c r="GU324" s="334"/>
      <c r="GV324" s="334"/>
      <c r="GW324" s="334"/>
      <c r="GX324" s="334"/>
      <c r="GY324" s="334"/>
      <c r="GZ324" s="334"/>
      <c r="HA324" s="334"/>
      <c r="HB324" s="334"/>
      <c r="HC324" s="334"/>
      <c r="HD324" s="334"/>
      <c r="HE324" s="334"/>
      <c r="HF324" s="334"/>
      <c r="HG324" s="334"/>
      <c r="HH324" s="334"/>
      <c r="HI324" s="334"/>
      <c r="HJ324" s="334"/>
      <c r="HK324" s="334"/>
      <c r="HL324" s="334"/>
      <c r="HM324" s="334"/>
      <c r="HN324" s="334"/>
      <c r="HO324" s="334"/>
      <c r="HP324" s="334"/>
      <c r="HQ324" s="334"/>
      <c r="HR324" s="334"/>
      <c r="HS324" s="334"/>
      <c r="HT324" s="334"/>
      <c r="HU324" s="334"/>
      <c r="HV324" s="334"/>
      <c r="HW324" s="334"/>
      <c r="HX324" s="334"/>
      <c r="HY324" s="334"/>
      <c r="HZ324" s="334"/>
      <c r="IA324" s="334"/>
      <c r="IB324" s="334"/>
      <c r="IC324" s="334"/>
      <c r="ID324" s="334"/>
      <c r="IE324" s="334"/>
      <c r="IF324" s="334"/>
      <c r="IG324" s="334"/>
      <c r="IH324" s="334"/>
      <c r="II324" s="334"/>
      <c r="IJ324" s="334"/>
      <c r="IK324" s="334"/>
      <c r="IL324" s="334"/>
      <c r="IM324" s="334"/>
      <c r="IN324" s="334"/>
      <c r="IO324" s="334"/>
      <c r="IP324" s="334"/>
      <c r="IQ324" s="334"/>
      <c r="IR324" s="334"/>
      <c r="IS324" s="334"/>
      <c r="IT324" s="334"/>
      <c r="IU324" s="334"/>
      <c r="IV324" s="334"/>
      <c r="IW324" s="334"/>
      <c r="IX324" s="334"/>
      <c r="IY324" s="334"/>
      <c r="IZ324" s="334"/>
      <c r="JA324" s="334"/>
      <c r="JB324" s="334"/>
      <c r="JC324" s="334"/>
      <c r="JD324" s="334"/>
    </row>
    <row r="325" spans="2:264" x14ac:dyDescent="0.2">
      <c r="B325" s="334"/>
      <c r="C325" s="334"/>
      <c r="D325" s="334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  <c r="AD325" s="334"/>
      <c r="AE325" s="334"/>
      <c r="AF325" s="334"/>
      <c r="AG325" s="334"/>
      <c r="AH325" s="334"/>
      <c r="AI325" s="334"/>
      <c r="AJ325" s="334"/>
      <c r="AK325" s="334"/>
      <c r="AL325" s="334"/>
      <c r="AM325" s="334"/>
      <c r="AN325" s="334"/>
      <c r="AO325" s="334"/>
      <c r="AP325" s="334"/>
      <c r="AQ325" s="334"/>
      <c r="AR325" s="334"/>
      <c r="AS325" s="334"/>
      <c r="AT325" s="334"/>
      <c r="AU325" s="334"/>
      <c r="AV325" s="334"/>
      <c r="AW325" s="334"/>
      <c r="AX325" s="334"/>
      <c r="AY325" s="334"/>
      <c r="AZ325" s="334"/>
      <c r="BA325" s="334"/>
      <c r="BB325" s="334"/>
      <c r="BC325" s="334"/>
      <c r="BD325" s="334"/>
      <c r="BE325" s="334"/>
      <c r="BF325" s="334"/>
      <c r="BG325" s="334"/>
      <c r="BH325" s="334"/>
      <c r="BI325" s="334"/>
      <c r="BJ325" s="334"/>
      <c r="BK325" s="334"/>
      <c r="BL325" s="334"/>
      <c r="BM325" s="334"/>
      <c r="BN325" s="334"/>
      <c r="BO325" s="334"/>
      <c r="BP325" s="334"/>
      <c r="BQ325" s="334"/>
      <c r="BR325" s="334"/>
      <c r="BS325" s="334"/>
      <c r="BT325" s="334"/>
      <c r="BU325" s="334"/>
      <c r="BV325" s="334"/>
      <c r="BW325" s="334"/>
      <c r="BX325" s="334"/>
      <c r="BY325" s="334"/>
      <c r="BZ325" s="334"/>
      <c r="CA325" s="334"/>
      <c r="CB325" s="334"/>
      <c r="CC325" s="334"/>
      <c r="CD325" s="334"/>
      <c r="CE325" s="334"/>
      <c r="CF325" s="334"/>
      <c r="CG325" s="334"/>
      <c r="CH325" s="334"/>
      <c r="CI325" s="334"/>
      <c r="CJ325" s="334"/>
      <c r="CK325" s="334"/>
      <c r="CL325" s="334"/>
      <c r="CM325" s="334"/>
      <c r="CN325" s="334"/>
      <c r="CO325" s="334"/>
      <c r="CP325" s="334"/>
      <c r="CQ325" s="334"/>
      <c r="CR325" s="334"/>
      <c r="CS325" s="334"/>
      <c r="CT325" s="334"/>
      <c r="CU325" s="334"/>
      <c r="CV325" s="334"/>
      <c r="CW325" s="334"/>
      <c r="CX325" s="334"/>
      <c r="CY325" s="334"/>
      <c r="CZ325" s="334"/>
      <c r="DA325" s="334"/>
      <c r="DB325" s="334"/>
      <c r="DC325" s="334"/>
      <c r="DD325" s="334"/>
      <c r="DE325" s="334"/>
      <c r="DF325" s="334"/>
      <c r="DG325" s="334"/>
      <c r="DH325" s="334"/>
      <c r="DI325" s="334"/>
      <c r="DJ325" s="334"/>
      <c r="DK325" s="334"/>
      <c r="DL325" s="334"/>
      <c r="DM325" s="334"/>
      <c r="DN325" s="334"/>
      <c r="DO325" s="334"/>
      <c r="DP325" s="334"/>
      <c r="DQ325" s="334"/>
      <c r="DR325" s="334"/>
      <c r="DS325" s="334"/>
      <c r="DT325" s="334"/>
      <c r="DU325" s="334"/>
      <c r="DV325" s="334"/>
      <c r="DW325" s="334"/>
      <c r="DX325" s="334"/>
      <c r="DY325" s="334"/>
      <c r="DZ325" s="334"/>
      <c r="EA325" s="334"/>
      <c r="EB325" s="334"/>
      <c r="EC325" s="334"/>
      <c r="ED325" s="334"/>
      <c r="EE325" s="334"/>
      <c r="EF325" s="334"/>
      <c r="EG325" s="334"/>
      <c r="EH325" s="334"/>
      <c r="EI325" s="334"/>
      <c r="EJ325" s="334"/>
      <c r="EK325" s="334"/>
      <c r="EL325" s="334"/>
      <c r="EM325" s="334"/>
      <c r="EN325" s="334"/>
      <c r="EO325" s="334"/>
      <c r="EP325" s="334"/>
      <c r="EQ325" s="334"/>
      <c r="ER325" s="334"/>
      <c r="ES325" s="334"/>
      <c r="ET325" s="334"/>
      <c r="EU325" s="334"/>
      <c r="EV325" s="334"/>
      <c r="EW325" s="334"/>
      <c r="EX325" s="334"/>
      <c r="EY325" s="334"/>
      <c r="EZ325" s="334"/>
      <c r="FA325" s="334"/>
      <c r="FB325" s="334"/>
      <c r="FC325" s="334"/>
      <c r="FD325" s="334"/>
      <c r="FE325" s="334"/>
      <c r="FF325" s="334"/>
      <c r="FG325" s="334"/>
      <c r="FH325" s="334"/>
      <c r="FI325" s="334"/>
      <c r="FJ325" s="334"/>
      <c r="FK325" s="334"/>
      <c r="FL325" s="334"/>
      <c r="FM325" s="334"/>
      <c r="FN325" s="334"/>
      <c r="FO325" s="334"/>
      <c r="FP325" s="334"/>
      <c r="FQ325" s="334"/>
      <c r="FR325" s="334"/>
      <c r="FS325" s="334"/>
      <c r="FT325" s="334"/>
      <c r="FU325" s="334"/>
      <c r="FV325" s="334"/>
      <c r="FW325" s="334"/>
      <c r="FX325" s="334"/>
      <c r="FY325" s="334"/>
      <c r="FZ325" s="334"/>
      <c r="GA325" s="334"/>
      <c r="GB325" s="334"/>
      <c r="GC325" s="334"/>
      <c r="GD325" s="334"/>
      <c r="GE325" s="334"/>
      <c r="GF325" s="334"/>
      <c r="GG325" s="334"/>
      <c r="GH325" s="334"/>
      <c r="GI325" s="334"/>
      <c r="GJ325" s="334"/>
      <c r="GK325" s="334"/>
      <c r="GL325" s="334"/>
      <c r="GM325" s="334"/>
      <c r="GN325" s="334"/>
      <c r="GO325" s="334"/>
      <c r="GP325" s="334"/>
      <c r="GQ325" s="334"/>
      <c r="GR325" s="334"/>
      <c r="GS325" s="334"/>
      <c r="GT325" s="334"/>
      <c r="GU325" s="334"/>
      <c r="GV325" s="334"/>
      <c r="GW325" s="334"/>
      <c r="GX325" s="334"/>
      <c r="GY325" s="334"/>
      <c r="GZ325" s="334"/>
      <c r="HA325" s="334"/>
      <c r="HB325" s="334"/>
      <c r="HC325" s="334"/>
      <c r="HD325" s="334"/>
      <c r="HE325" s="334"/>
      <c r="HF325" s="334"/>
      <c r="HG325" s="334"/>
      <c r="HH325" s="334"/>
      <c r="HI325" s="334"/>
      <c r="HJ325" s="334"/>
      <c r="HK325" s="334"/>
      <c r="HL325" s="334"/>
      <c r="HM325" s="334"/>
      <c r="HN325" s="334"/>
      <c r="HO325" s="334"/>
      <c r="HP325" s="334"/>
      <c r="HQ325" s="334"/>
      <c r="HR325" s="334"/>
      <c r="HS325" s="334"/>
      <c r="HT325" s="334"/>
      <c r="HU325" s="334"/>
      <c r="HV325" s="334"/>
      <c r="HW325" s="334"/>
      <c r="HX325" s="334"/>
      <c r="HY325" s="334"/>
      <c r="HZ325" s="334"/>
      <c r="IA325" s="334"/>
      <c r="IB325" s="334"/>
      <c r="IC325" s="334"/>
      <c r="ID325" s="334"/>
      <c r="IE325" s="334"/>
      <c r="IF325" s="334"/>
      <c r="IG325" s="334"/>
      <c r="IH325" s="334"/>
      <c r="II325" s="334"/>
      <c r="IJ325" s="334"/>
      <c r="IK325" s="334"/>
      <c r="IL325" s="334"/>
      <c r="IM325" s="334"/>
      <c r="IN325" s="334"/>
      <c r="IO325" s="334"/>
      <c r="IP325" s="334"/>
      <c r="IQ325" s="334"/>
      <c r="IR325" s="334"/>
      <c r="IS325" s="334"/>
      <c r="IT325" s="334"/>
      <c r="IU325" s="334"/>
      <c r="IV325" s="334"/>
      <c r="IW325" s="334"/>
      <c r="IX325" s="334"/>
      <c r="IY325" s="334"/>
      <c r="IZ325" s="334"/>
      <c r="JA325" s="334"/>
      <c r="JB325" s="334"/>
      <c r="JC325" s="334"/>
      <c r="JD325" s="334"/>
    </row>
    <row r="326" spans="2:264" x14ac:dyDescent="0.2">
      <c r="B326" s="334"/>
      <c r="C326" s="334"/>
      <c r="D326" s="334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  <c r="AD326" s="334"/>
      <c r="AE326" s="334"/>
      <c r="AF326" s="334"/>
      <c r="AG326" s="334"/>
      <c r="AH326" s="334"/>
      <c r="AI326" s="334"/>
      <c r="AJ326" s="334"/>
      <c r="AK326" s="334"/>
      <c r="AL326" s="334"/>
      <c r="AM326" s="334"/>
      <c r="AN326" s="334"/>
      <c r="AO326" s="334"/>
      <c r="AP326" s="334"/>
      <c r="AQ326" s="334"/>
      <c r="AR326" s="334"/>
      <c r="AS326" s="334"/>
      <c r="AT326" s="334"/>
      <c r="AU326" s="334"/>
      <c r="AV326" s="334"/>
      <c r="AW326" s="334"/>
      <c r="AX326" s="334"/>
      <c r="AY326" s="334"/>
      <c r="AZ326" s="334"/>
      <c r="BA326" s="334"/>
      <c r="BB326" s="334"/>
      <c r="BC326" s="334"/>
      <c r="BD326" s="334"/>
      <c r="BE326" s="334"/>
      <c r="BF326" s="334"/>
      <c r="BG326" s="334"/>
      <c r="BH326" s="334"/>
      <c r="BI326" s="334"/>
      <c r="BJ326" s="334"/>
      <c r="BK326" s="334"/>
      <c r="BL326" s="334"/>
      <c r="BM326" s="334"/>
      <c r="BN326" s="334"/>
      <c r="BO326" s="334"/>
      <c r="BP326" s="334"/>
      <c r="BQ326" s="334"/>
      <c r="BR326" s="334"/>
      <c r="BS326" s="334"/>
      <c r="BT326" s="334"/>
      <c r="BU326" s="334"/>
      <c r="BV326" s="334"/>
      <c r="BW326" s="334"/>
      <c r="BX326" s="334"/>
      <c r="BY326" s="334"/>
      <c r="BZ326" s="334"/>
      <c r="CA326" s="334"/>
      <c r="CB326" s="334"/>
      <c r="CC326" s="334"/>
      <c r="CD326" s="334"/>
      <c r="CE326" s="334"/>
      <c r="CF326" s="334"/>
      <c r="CG326" s="334"/>
      <c r="CH326" s="334"/>
      <c r="CI326" s="334"/>
      <c r="CJ326" s="334"/>
      <c r="CK326" s="334"/>
      <c r="CL326" s="334"/>
      <c r="CM326" s="334"/>
      <c r="CN326" s="334"/>
      <c r="CO326" s="334"/>
      <c r="CP326" s="334"/>
      <c r="CQ326" s="334"/>
      <c r="CR326" s="334"/>
      <c r="CS326" s="334"/>
      <c r="CT326" s="334"/>
      <c r="CU326" s="334"/>
      <c r="CV326" s="334"/>
      <c r="CW326" s="334"/>
      <c r="CX326" s="334"/>
      <c r="CY326" s="334"/>
      <c r="CZ326" s="334"/>
      <c r="DA326" s="334"/>
      <c r="DB326" s="334"/>
      <c r="DC326" s="334"/>
      <c r="DD326" s="334"/>
      <c r="DE326" s="334"/>
      <c r="DF326" s="334"/>
      <c r="DG326" s="334"/>
      <c r="DH326" s="334"/>
      <c r="DI326" s="334"/>
      <c r="DJ326" s="334"/>
      <c r="DK326" s="334"/>
      <c r="DL326" s="334"/>
      <c r="DM326" s="334"/>
      <c r="DN326" s="334"/>
      <c r="DO326" s="334"/>
      <c r="DP326" s="334"/>
      <c r="DQ326" s="334"/>
      <c r="DR326" s="334"/>
      <c r="DS326" s="334"/>
      <c r="DT326" s="334"/>
      <c r="DU326" s="334"/>
      <c r="DV326" s="334"/>
      <c r="DW326" s="334"/>
      <c r="DX326" s="334"/>
      <c r="DY326" s="334"/>
      <c r="DZ326" s="334"/>
      <c r="EA326" s="334"/>
      <c r="EB326" s="334"/>
      <c r="EC326" s="334"/>
      <c r="ED326" s="334"/>
      <c r="EE326" s="334"/>
      <c r="EF326" s="334"/>
      <c r="EG326" s="334"/>
      <c r="EH326" s="334"/>
      <c r="EI326" s="334"/>
      <c r="EJ326" s="334"/>
      <c r="EK326" s="334"/>
      <c r="EL326" s="334"/>
      <c r="EM326" s="334"/>
      <c r="EN326" s="334"/>
      <c r="EO326" s="334"/>
      <c r="EP326" s="334"/>
      <c r="EQ326" s="334"/>
      <c r="ER326" s="334"/>
      <c r="ES326" s="334"/>
      <c r="ET326" s="334"/>
      <c r="EU326" s="334"/>
      <c r="EV326" s="334"/>
      <c r="EW326" s="334"/>
      <c r="EX326" s="334"/>
      <c r="EY326" s="334"/>
      <c r="EZ326" s="334"/>
      <c r="FA326" s="334"/>
      <c r="FB326" s="334"/>
      <c r="FC326" s="334"/>
      <c r="FD326" s="334"/>
      <c r="FE326" s="334"/>
      <c r="FF326" s="334"/>
      <c r="FG326" s="334"/>
      <c r="FH326" s="334"/>
      <c r="FI326" s="334"/>
      <c r="FJ326" s="334"/>
      <c r="FK326" s="334"/>
      <c r="FL326" s="334"/>
      <c r="FM326" s="334"/>
      <c r="FN326" s="334"/>
      <c r="FO326" s="334"/>
      <c r="FP326" s="334"/>
      <c r="FQ326" s="334"/>
      <c r="FR326" s="334"/>
      <c r="FS326" s="334"/>
      <c r="FT326" s="334"/>
      <c r="FU326" s="334"/>
      <c r="FV326" s="334"/>
      <c r="FW326" s="334"/>
      <c r="FX326" s="334"/>
      <c r="FY326" s="334"/>
      <c r="FZ326" s="334"/>
      <c r="GA326" s="334"/>
      <c r="GB326" s="334"/>
      <c r="GC326" s="334"/>
      <c r="GD326" s="334"/>
      <c r="GE326" s="334"/>
      <c r="GF326" s="334"/>
      <c r="GG326" s="334"/>
      <c r="GH326" s="334"/>
      <c r="GI326" s="334"/>
      <c r="GJ326" s="334"/>
      <c r="GK326" s="334"/>
      <c r="GL326" s="334"/>
      <c r="GM326" s="334"/>
      <c r="GN326" s="334"/>
      <c r="GO326" s="334"/>
      <c r="GP326" s="334"/>
      <c r="GQ326" s="334"/>
      <c r="GR326" s="334"/>
      <c r="GS326" s="334"/>
      <c r="GT326" s="334"/>
      <c r="GU326" s="334"/>
      <c r="GV326" s="334"/>
      <c r="GW326" s="334"/>
      <c r="GX326" s="334"/>
      <c r="GY326" s="334"/>
      <c r="GZ326" s="334"/>
      <c r="HA326" s="334"/>
      <c r="HB326" s="334"/>
      <c r="HC326" s="334"/>
      <c r="HD326" s="334"/>
      <c r="HE326" s="334"/>
      <c r="HF326" s="334"/>
      <c r="HG326" s="334"/>
      <c r="HH326" s="334"/>
      <c r="HI326" s="334"/>
      <c r="HJ326" s="334"/>
      <c r="HK326" s="334"/>
      <c r="HL326" s="334"/>
      <c r="HM326" s="334"/>
      <c r="HN326" s="334"/>
      <c r="HO326" s="334"/>
      <c r="HP326" s="334"/>
      <c r="HQ326" s="334"/>
      <c r="HR326" s="334"/>
      <c r="HS326" s="334"/>
      <c r="HT326" s="334"/>
      <c r="HU326" s="334"/>
      <c r="HV326" s="334"/>
      <c r="HW326" s="334"/>
      <c r="HX326" s="334"/>
      <c r="HY326" s="334"/>
      <c r="HZ326" s="334"/>
      <c r="IA326" s="334"/>
      <c r="IB326" s="334"/>
      <c r="IC326" s="334"/>
      <c r="ID326" s="334"/>
      <c r="IE326" s="334"/>
      <c r="IF326" s="334"/>
      <c r="IG326" s="334"/>
      <c r="IH326" s="334"/>
      <c r="II326" s="334"/>
      <c r="IJ326" s="334"/>
      <c r="IK326" s="334"/>
      <c r="IL326" s="334"/>
      <c r="IM326" s="334"/>
      <c r="IN326" s="334"/>
      <c r="IO326" s="334"/>
      <c r="IP326" s="334"/>
      <c r="IQ326" s="334"/>
      <c r="IR326" s="334"/>
      <c r="IS326" s="334"/>
      <c r="IT326" s="334"/>
      <c r="IU326" s="334"/>
      <c r="IV326" s="334"/>
      <c r="IW326" s="334"/>
      <c r="IX326" s="334"/>
      <c r="IY326" s="334"/>
      <c r="IZ326" s="334"/>
      <c r="JA326" s="334"/>
      <c r="JB326" s="334"/>
      <c r="JC326" s="334"/>
      <c r="JD326" s="334"/>
    </row>
    <row r="327" spans="2:264" x14ac:dyDescent="0.2">
      <c r="B327" s="334"/>
      <c r="C327" s="334"/>
      <c r="D327" s="334"/>
      <c r="E327" s="334"/>
      <c r="F327" s="334"/>
      <c r="G327" s="334"/>
      <c r="H327" s="334"/>
      <c r="I327" s="334"/>
      <c r="J327" s="334"/>
      <c r="K327" s="334"/>
      <c r="L327" s="334"/>
      <c r="M327" s="334"/>
      <c r="N327" s="334"/>
      <c r="O327" s="334"/>
      <c r="P327" s="334"/>
      <c r="Q327" s="334"/>
      <c r="R327" s="334"/>
      <c r="S327" s="334"/>
      <c r="T327" s="334"/>
      <c r="U327" s="334"/>
      <c r="V327" s="334"/>
      <c r="W327" s="334"/>
      <c r="X327" s="334"/>
      <c r="Y327" s="334"/>
      <c r="Z327" s="334"/>
      <c r="AA327" s="334"/>
      <c r="AB327" s="334"/>
      <c r="AC327" s="334"/>
      <c r="AD327" s="334"/>
      <c r="AE327" s="334"/>
      <c r="AF327" s="334"/>
      <c r="AG327" s="334"/>
      <c r="AH327" s="334"/>
      <c r="AI327" s="334"/>
      <c r="AJ327" s="334"/>
      <c r="AK327" s="334"/>
      <c r="AL327" s="334"/>
      <c r="AM327" s="334"/>
      <c r="AN327" s="334"/>
      <c r="AO327" s="334"/>
      <c r="AP327" s="334"/>
      <c r="AQ327" s="334"/>
      <c r="AR327" s="334"/>
      <c r="AS327" s="334"/>
      <c r="AT327" s="334"/>
      <c r="AU327" s="334"/>
      <c r="AV327" s="334"/>
      <c r="AW327" s="334"/>
      <c r="AX327" s="334"/>
      <c r="AY327" s="334"/>
      <c r="AZ327" s="334"/>
      <c r="BA327" s="334"/>
      <c r="BB327" s="334"/>
      <c r="BC327" s="334"/>
      <c r="BD327" s="334"/>
      <c r="BE327" s="334"/>
      <c r="BF327" s="334"/>
      <c r="BG327" s="334"/>
      <c r="BH327" s="334"/>
      <c r="BI327" s="334"/>
      <c r="BJ327" s="334"/>
      <c r="BK327" s="334"/>
      <c r="BL327" s="334"/>
      <c r="BM327" s="334"/>
      <c r="BN327" s="334"/>
      <c r="BO327" s="334"/>
      <c r="BP327" s="334"/>
      <c r="BQ327" s="334"/>
      <c r="BR327" s="334"/>
      <c r="BS327" s="334"/>
      <c r="BT327" s="334"/>
      <c r="BU327" s="334"/>
      <c r="BV327" s="334"/>
      <c r="BW327" s="334"/>
      <c r="BX327" s="334"/>
      <c r="BY327" s="334"/>
      <c r="BZ327" s="334"/>
      <c r="CA327" s="334"/>
      <c r="CB327" s="334"/>
      <c r="CC327" s="334"/>
      <c r="CD327" s="334"/>
      <c r="CE327" s="334"/>
      <c r="CF327" s="334"/>
      <c r="CG327" s="334"/>
      <c r="CH327" s="334"/>
      <c r="CI327" s="334"/>
      <c r="CJ327" s="334"/>
      <c r="CK327" s="334"/>
      <c r="CL327" s="334"/>
      <c r="CM327" s="334"/>
      <c r="CN327" s="334"/>
      <c r="CO327" s="334"/>
      <c r="CP327" s="334"/>
      <c r="CQ327" s="334"/>
      <c r="CR327" s="334"/>
      <c r="CS327" s="334"/>
      <c r="CT327" s="334"/>
      <c r="CU327" s="334"/>
      <c r="CV327" s="334"/>
      <c r="CW327" s="334"/>
      <c r="CX327" s="334"/>
      <c r="CY327" s="334"/>
      <c r="CZ327" s="334"/>
      <c r="DA327" s="334"/>
      <c r="DB327" s="334"/>
      <c r="DC327" s="334"/>
      <c r="DD327" s="334"/>
      <c r="DE327" s="334"/>
      <c r="DF327" s="334"/>
      <c r="DG327" s="334"/>
      <c r="DH327" s="334"/>
      <c r="DI327" s="334"/>
      <c r="DJ327" s="334"/>
      <c r="DK327" s="334"/>
      <c r="DL327" s="334"/>
      <c r="DM327" s="334"/>
      <c r="DN327" s="334"/>
      <c r="DO327" s="334"/>
      <c r="DP327" s="334"/>
      <c r="DQ327" s="334"/>
      <c r="DR327" s="334"/>
      <c r="DS327" s="334"/>
      <c r="DT327" s="334"/>
      <c r="DU327" s="334"/>
      <c r="DV327" s="334"/>
      <c r="DW327" s="334"/>
      <c r="DX327" s="334"/>
      <c r="DY327" s="334"/>
      <c r="DZ327" s="334"/>
      <c r="EA327" s="334"/>
      <c r="EB327" s="334"/>
      <c r="EC327" s="334"/>
      <c r="ED327" s="334"/>
      <c r="EE327" s="334"/>
      <c r="EF327" s="334"/>
      <c r="EG327" s="334"/>
      <c r="EH327" s="334"/>
      <c r="EI327" s="334"/>
      <c r="EJ327" s="334"/>
      <c r="EK327" s="334"/>
      <c r="EL327" s="334"/>
      <c r="EM327" s="334"/>
      <c r="EN327" s="334"/>
      <c r="EO327" s="334"/>
      <c r="EP327" s="334"/>
      <c r="EQ327" s="334"/>
      <c r="ER327" s="334"/>
      <c r="ES327" s="334"/>
      <c r="ET327" s="334"/>
      <c r="EU327" s="334"/>
      <c r="EV327" s="334"/>
      <c r="EW327" s="334"/>
      <c r="EX327" s="334"/>
      <c r="EY327" s="334"/>
      <c r="EZ327" s="334"/>
      <c r="FA327" s="334"/>
      <c r="FB327" s="334"/>
      <c r="FC327" s="334"/>
      <c r="FD327" s="334"/>
      <c r="FE327" s="334"/>
      <c r="FF327" s="334"/>
      <c r="FG327" s="334"/>
      <c r="FH327" s="334"/>
      <c r="FI327" s="334"/>
      <c r="FJ327" s="334"/>
      <c r="FK327" s="334"/>
      <c r="FL327" s="334"/>
      <c r="FM327" s="334"/>
      <c r="FN327" s="334"/>
      <c r="FO327" s="334"/>
      <c r="FP327" s="334"/>
      <c r="FQ327" s="334"/>
      <c r="FR327" s="334"/>
      <c r="FS327" s="334"/>
      <c r="FT327" s="334"/>
      <c r="FU327" s="334"/>
      <c r="FV327" s="334"/>
      <c r="FW327" s="334"/>
      <c r="FX327" s="334"/>
      <c r="FY327" s="334"/>
      <c r="FZ327" s="334"/>
      <c r="GA327" s="334"/>
      <c r="GB327" s="334"/>
      <c r="GC327" s="334"/>
      <c r="GD327" s="334"/>
      <c r="GE327" s="334"/>
      <c r="GF327" s="334"/>
      <c r="GG327" s="334"/>
      <c r="GH327" s="334"/>
      <c r="GI327" s="334"/>
      <c r="GJ327" s="334"/>
      <c r="GK327" s="334"/>
      <c r="GL327" s="334"/>
      <c r="GM327" s="334"/>
      <c r="GN327" s="334"/>
      <c r="GO327" s="334"/>
      <c r="GP327" s="334"/>
      <c r="GQ327" s="334"/>
      <c r="GR327" s="334"/>
      <c r="GS327" s="334"/>
      <c r="GT327" s="334"/>
      <c r="GU327" s="334"/>
      <c r="GV327" s="334"/>
      <c r="GW327" s="334"/>
      <c r="GX327" s="334"/>
      <c r="GY327" s="334"/>
      <c r="GZ327" s="334"/>
      <c r="HA327" s="334"/>
      <c r="HB327" s="334"/>
      <c r="HC327" s="334"/>
      <c r="HD327" s="334"/>
      <c r="HE327" s="334"/>
      <c r="HF327" s="334"/>
      <c r="HG327" s="334"/>
      <c r="HH327" s="334"/>
      <c r="HI327" s="334"/>
      <c r="HJ327" s="334"/>
      <c r="HK327" s="334"/>
      <c r="HL327" s="334"/>
      <c r="HM327" s="334"/>
      <c r="HN327" s="334"/>
      <c r="HO327" s="334"/>
      <c r="HP327" s="334"/>
      <c r="HQ327" s="334"/>
      <c r="HR327" s="334"/>
      <c r="HS327" s="334"/>
      <c r="HT327" s="334"/>
      <c r="HU327" s="334"/>
      <c r="HV327" s="334"/>
      <c r="HW327" s="334"/>
      <c r="HX327" s="334"/>
      <c r="HY327" s="334"/>
      <c r="HZ327" s="334"/>
      <c r="IA327" s="334"/>
      <c r="IB327" s="334"/>
      <c r="IC327" s="334"/>
      <c r="ID327" s="334"/>
      <c r="IE327" s="334"/>
      <c r="IF327" s="334"/>
      <c r="IG327" s="334"/>
      <c r="IH327" s="334"/>
      <c r="II327" s="334"/>
      <c r="IJ327" s="334"/>
      <c r="IK327" s="334"/>
      <c r="IL327" s="334"/>
      <c r="IM327" s="334"/>
      <c r="IN327" s="334"/>
      <c r="IO327" s="334"/>
      <c r="IP327" s="334"/>
      <c r="IQ327" s="334"/>
      <c r="IR327" s="334"/>
      <c r="IS327" s="334"/>
      <c r="IT327" s="334"/>
      <c r="IU327" s="334"/>
      <c r="IV327" s="334"/>
      <c r="IW327" s="334"/>
      <c r="IX327" s="334"/>
      <c r="IY327" s="334"/>
      <c r="IZ327" s="334"/>
      <c r="JA327" s="334"/>
      <c r="JB327" s="334"/>
      <c r="JC327" s="334"/>
      <c r="JD327" s="334"/>
    </row>
    <row r="328" spans="2:264" x14ac:dyDescent="0.2">
      <c r="B328" s="334"/>
      <c r="C328" s="334"/>
      <c r="D328" s="334"/>
      <c r="E328" s="334"/>
      <c r="F328" s="334"/>
      <c r="G328" s="334"/>
      <c r="H328" s="334"/>
      <c r="I328" s="334"/>
      <c r="J328" s="334"/>
      <c r="K328" s="334"/>
      <c r="L328" s="334"/>
      <c r="M328" s="334"/>
      <c r="N328" s="334"/>
      <c r="O328" s="334"/>
      <c r="P328" s="334"/>
      <c r="Q328" s="334"/>
      <c r="R328" s="334"/>
      <c r="S328" s="334"/>
      <c r="T328" s="334"/>
      <c r="U328" s="334"/>
      <c r="V328" s="334"/>
      <c r="W328" s="334"/>
      <c r="X328" s="334"/>
      <c r="Y328" s="334"/>
      <c r="Z328" s="334"/>
      <c r="AA328" s="334"/>
      <c r="AB328" s="334"/>
      <c r="AC328" s="334"/>
      <c r="AD328" s="334"/>
      <c r="AE328" s="334"/>
      <c r="AF328" s="334"/>
      <c r="AG328" s="334"/>
      <c r="AH328" s="334"/>
      <c r="AI328" s="334"/>
      <c r="AJ328" s="334"/>
      <c r="AK328" s="334"/>
      <c r="AL328" s="334"/>
      <c r="AM328" s="334"/>
      <c r="AN328" s="334"/>
      <c r="AO328" s="334"/>
      <c r="AP328" s="334"/>
      <c r="AQ328" s="334"/>
      <c r="AR328" s="334"/>
      <c r="AS328" s="334"/>
      <c r="AT328" s="334"/>
      <c r="AU328" s="334"/>
      <c r="AV328" s="334"/>
      <c r="AW328" s="334"/>
      <c r="AX328" s="334"/>
      <c r="AY328" s="334"/>
      <c r="AZ328" s="334"/>
      <c r="BA328" s="334"/>
      <c r="BB328" s="334"/>
      <c r="BC328" s="334"/>
      <c r="BD328" s="334"/>
      <c r="BE328" s="334"/>
      <c r="BF328" s="334"/>
      <c r="BG328" s="334"/>
      <c r="BH328" s="334"/>
      <c r="BI328" s="334"/>
      <c r="BJ328" s="334"/>
      <c r="BK328" s="334"/>
      <c r="BL328" s="334"/>
      <c r="BM328" s="334"/>
      <c r="BN328" s="334"/>
      <c r="BO328" s="334"/>
      <c r="BP328" s="334"/>
      <c r="BQ328" s="334"/>
      <c r="BR328" s="334"/>
      <c r="BS328" s="334"/>
      <c r="BT328" s="334"/>
      <c r="BU328" s="334"/>
      <c r="BV328" s="334"/>
      <c r="BW328" s="334"/>
      <c r="BX328" s="334"/>
      <c r="BY328" s="334"/>
      <c r="BZ328" s="334"/>
      <c r="CA328" s="334"/>
      <c r="CB328" s="334"/>
      <c r="CC328" s="334"/>
      <c r="CD328" s="334"/>
      <c r="CE328" s="334"/>
      <c r="CF328" s="334"/>
      <c r="CG328" s="334"/>
      <c r="CH328" s="334"/>
      <c r="CI328" s="334"/>
      <c r="CJ328" s="334"/>
      <c r="CK328" s="334"/>
      <c r="CL328" s="334"/>
      <c r="CM328" s="334"/>
      <c r="CN328" s="334"/>
      <c r="CO328" s="334"/>
      <c r="CP328" s="334"/>
      <c r="CQ328" s="334"/>
      <c r="CR328" s="334"/>
      <c r="CS328" s="334"/>
      <c r="CT328" s="334"/>
      <c r="CU328" s="334"/>
      <c r="CV328" s="334"/>
      <c r="CW328" s="334"/>
      <c r="CX328" s="334"/>
      <c r="CY328" s="334"/>
      <c r="CZ328" s="334"/>
      <c r="DA328" s="334"/>
      <c r="DB328" s="334"/>
      <c r="DC328" s="334"/>
      <c r="DD328" s="334"/>
      <c r="DE328" s="334"/>
      <c r="DF328" s="334"/>
      <c r="DG328" s="334"/>
      <c r="DH328" s="334"/>
      <c r="DI328" s="334"/>
      <c r="DJ328" s="334"/>
      <c r="DK328" s="334"/>
      <c r="DL328" s="334"/>
      <c r="DM328" s="334"/>
      <c r="DN328" s="334"/>
      <c r="DO328" s="334"/>
      <c r="DP328" s="334"/>
      <c r="DQ328" s="334"/>
      <c r="DR328" s="334"/>
      <c r="DS328" s="334"/>
      <c r="DT328" s="334"/>
      <c r="DU328" s="334"/>
      <c r="DV328" s="334"/>
      <c r="DW328" s="334"/>
      <c r="DX328" s="334"/>
      <c r="DY328" s="334"/>
      <c r="DZ328" s="334"/>
      <c r="EA328" s="334"/>
      <c r="EB328" s="334"/>
      <c r="EC328" s="334"/>
      <c r="ED328" s="334"/>
      <c r="EE328" s="334"/>
      <c r="EF328" s="334"/>
      <c r="EG328" s="334"/>
      <c r="EH328" s="334"/>
      <c r="EI328" s="334"/>
      <c r="EJ328" s="334"/>
      <c r="EK328" s="334"/>
      <c r="EL328" s="334"/>
      <c r="EM328" s="334"/>
      <c r="EN328" s="334"/>
      <c r="EO328" s="334"/>
      <c r="EP328" s="334"/>
      <c r="EQ328" s="334"/>
      <c r="ER328" s="334"/>
      <c r="ES328" s="334"/>
      <c r="ET328" s="334"/>
      <c r="EU328" s="334"/>
      <c r="EV328" s="334"/>
      <c r="EW328" s="334"/>
      <c r="EX328" s="334"/>
      <c r="EY328" s="334"/>
      <c r="EZ328" s="334"/>
      <c r="FA328" s="334"/>
      <c r="FB328" s="334"/>
      <c r="FC328" s="334"/>
      <c r="FD328" s="334"/>
      <c r="FE328" s="334"/>
      <c r="FF328" s="334"/>
      <c r="FG328" s="334"/>
      <c r="FH328" s="334"/>
      <c r="FI328" s="334"/>
      <c r="FJ328" s="334"/>
      <c r="FK328" s="334"/>
      <c r="FL328" s="334"/>
      <c r="FM328" s="334"/>
      <c r="FN328" s="334"/>
      <c r="FO328" s="334"/>
      <c r="FP328" s="334"/>
      <c r="FQ328" s="334"/>
      <c r="FR328" s="334"/>
      <c r="FS328" s="334"/>
      <c r="FT328" s="334"/>
      <c r="FU328" s="334"/>
      <c r="FV328" s="334"/>
      <c r="FW328" s="334"/>
      <c r="FX328" s="334"/>
      <c r="FY328" s="334"/>
      <c r="FZ328" s="334"/>
      <c r="GA328" s="334"/>
      <c r="GB328" s="334"/>
      <c r="GC328" s="334"/>
      <c r="GD328" s="334"/>
      <c r="GE328" s="334"/>
      <c r="GF328" s="334"/>
      <c r="GG328" s="334"/>
      <c r="GH328" s="334"/>
      <c r="GI328" s="334"/>
      <c r="GJ328" s="334"/>
      <c r="GK328" s="334"/>
      <c r="GL328" s="334"/>
      <c r="GM328" s="334"/>
      <c r="GN328" s="334"/>
      <c r="GO328" s="334"/>
      <c r="GP328" s="334"/>
      <c r="GQ328" s="334"/>
      <c r="GR328" s="334"/>
      <c r="GS328" s="334"/>
      <c r="GT328" s="334"/>
      <c r="GU328" s="334"/>
      <c r="GV328" s="334"/>
      <c r="GW328" s="334"/>
      <c r="GX328" s="334"/>
      <c r="GY328" s="334"/>
      <c r="GZ328" s="334"/>
      <c r="HA328" s="334"/>
      <c r="HB328" s="334"/>
      <c r="HC328" s="334"/>
      <c r="HD328" s="334"/>
      <c r="HE328" s="334"/>
      <c r="HF328" s="334"/>
      <c r="HG328" s="334"/>
      <c r="HH328" s="334"/>
      <c r="HI328" s="334"/>
      <c r="HJ328" s="334"/>
      <c r="HK328" s="334"/>
      <c r="HL328" s="334"/>
      <c r="HM328" s="334"/>
      <c r="HN328" s="334"/>
      <c r="HO328" s="334"/>
      <c r="HP328" s="334"/>
      <c r="HQ328" s="334"/>
      <c r="HR328" s="334"/>
      <c r="HS328" s="334"/>
      <c r="HT328" s="334"/>
      <c r="HU328" s="334"/>
      <c r="HV328" s="334"/>
      <c r="HW328" s="334"/>
      <c r="HX328" s="334"/>
      <c r="HY328" s="334"/>
      <c r="HZ328" s="334"/>
      <c r="IA328" s="334"/>
      <c r="IB328" s="334"/>
      <c r="IC328" s="334"/>
      <c r="ID328" s="334"/>
      <c r="IE328" s="334"/>
      <c r="IF328" s="334"/>
      <c r="IG328" s="334"/>
      <c r="IH328" s="334"/>
      <c r="II328" s="334"/>
      <c r="IJ328" s="334"/>
      <c r="IK328" s="334"/>
      <c r="IL328" s="334"/>
      <c r="IM328" s="334"/>
      <c r="IN328" s="334"/>
      <c r="IO328" s="334"/>
      <c r="IP328" s="334"/>
      <c r="IQ328" s="334"/>
      <c r="IR328" s="334"/>
      <c r="IS328" s="334"/>
      <c r="IT328" s="334"/>
      <c r="IU328" s="334"/>
      <c r="IV328" s="334"/>
      <c r="IW328" s="334"/>
      <c r="IX328" s="334"/>
      <c r="IY328" s="334"/>
      <c r="IZ328" s="334"/>
      <c r="JA328" s="334"/>
      <c r="JB328" s="334"/>
      <c r="JC328" s="334"/>
      <c r="JD328" s="334"/>
    </row>
    <row r="329" spans="2:264" x14ac:dyDescent="0.2">
      <c r="B329" s="334"/>
      <c r="C329" s="334"/>
      <c r="D329" s="334"/>
      <c r="E329" s="334"/>
      <c r="F329" s="334"/>
      <c r="G329" s="334"/>
      <c r="H329" s="334"/>
      <c r="I329" s="334"/>
      <c r="J329" s="334"/>
      <c r="K329" s="334"/>
      <c r="L329" s="334"/>
      <c r="M329" s="334"/>
      <c r="N329" s="334"/>
      <c r="O329" s="334"/>
      <c r="P329" s="334"/>
      <c r="Q329" s="334"/>
      <c r="R329" s="334"/>
      <c r="S329" s="334"/>
      <c r="T329" s="334"/>
      <c r="U329" s="334"/>
      <c r="V329" s="334"/>
      <c r="W329" s="334"/>
      <c r="X329" s="334"/>
      <c r="Y329" s="334"/>
      <c r="Z329" s="334"/>
      <c r="AA329" s="334"/>
      <c r="AB329" s="334"/>
      <c r="AC329" s="334"/>
      <c r="AD329" s="334"/>
      <c r="AE329" s="334"/>
      <c r="AF329" s="334"/>
      <c r="AG329" s="334"/>
      <c r="AH329" s="334"/>
      <c r="AI329" s="334"/>
      <c r="AJ329" s="334"/>
      <c r="AK329" s="334"/>
      <c r="AL329" s="334"/>
      <c r="AM329" s="334"/>
      <c r="AN329" s="334"/>
      <c r="AO329" s="334"/>
      <c r="AP329" s="334"/>
      <c r="AQ329" s="334"/>
      <c r="AR329" s="334"/>
      <c r="AS329" s="334"/>
      <c r="AT329" s="334"/>
      <c r="AU329" s="334"/>
      <c r="AV329" s="334"/>
      <c r="AW329" s="334"/>
      <c r="AX329" s="334"/>
      <c r="AY329" s="334"/>
      <c r="AZ329" s="334"/>
      <c r="BA329" s="334"/>
      <c r="BB329" s="334"/>
      <c r="BC329" s="334"/>
      <c r="BD329" s="334"/>
      <c r="BE329" s="334"/>
      <c r="BF329" s="334"/>
      <c r="BG329" s="334"/>
      <c r="BH329" s="334"/>
      <c r="BI329" s="334"/>
      <c r="BJ329" s="334"/>
      <c r="BK329" s="334"/>
      <c r="BL329" s="334"/>
      <c r="BM329" s="334"/>
      <c r="BN329" s="334"/>
      <c r="BO329" s="334"/>
      <c r="BP329" s="334"/>
      <c r="BQ329" s="334"/>
      <c r="BR329" s="334"/>
      <c r="BS329" s="334"/>
      <c r="BT329" s="334"/>
      <c r="BU329" s="334"/>
      <c r="BV329" s="334"/>
      <c r="BW329" s="334"/>
      <c r="BX329" s="334"/>
      <c r="BY329" s="334"/>
      <c r="BZ329" s="334"/>
      <c r="CA329" s="334"/>
      <c r="CB329" s="334"/>
      <c r="CC329" s="334"/>
      <c r="CD329" s="334"/>
      <c r="CE329" s="334"/>
      <c r="CF329" s="334"/>
      <c r="CG329" s="334"/>
      <c r="CH329" s="334"/>
      <c r="CI329" s="334"/>
      <c r="CJ329" s="334"/>
      <c r="CK329" s="334"/>
      <c r="CL329" s="334"/>
      <c r="CM329" s="334"/>
      <c r="CN329" s="334"/>
      <c r="CO329" s="334"/>
      <c r="CP329" s="334"/>
      <c r="CQ329" s="334"/>
      <c r="CR329" s="334"/>
      <c r="CS329" s="334"/>
      <c r="CT329" s="334"/>
      <c r="CU329" s="334"/>
      <c r="CV329" s="334"/>
      <c r="CW329" s="334"/>
      <c r="CX329" s="334"/>
      <c r="CY329" s="334"/>
      <c r="CZ329" s="334"/>
      <c r="DA329" s="334"/>
      <c r="DB329" s="334"/>
      <c r="DC329" s="334"/>
      <c r="DD329" s="334"/>
      <c r="DE329" s="334"/>
      <c r="DF329" s="334"/>
      <c r="DG329" s="334"/>
      <c r="DH329" s="334"/>
      <c r="DI329" s="334"/>
      <c r="DJ329" s="334"/>
      <c r="DK329" s="334"/>
      <c r="DL329" s="334"/>
      <c r="DM329" s="334"/>
      <c r="DN329" s="334"/>
      <c r="DO329" s="334"/>
      <c r="DP329" s="334"/>
      <c r="DQ329" s="334"/>
      <c r="DR329" s="334"/>
      <c r="DS329" s="334"/>
      <c r="DT329" s="334"/>
      <c r="DU329" s="334"/>
      <c r="DV329" s="334"/>
      <c r="DW329" s="334"/>
      <c r="DX329" s="334"/>
      <c r="DY329" s="334"/>
      <c r="DZ329" s="334"/>
      <c r="EA329" s="334"/>
      <c r="EB329" s="334"/>
      <c r="EC329" s="334"/>
      <c r="ED329" s="334"/>
      <c r="EE329" s="334"/>
      <c r="EF329" s="334"/>
      <c r="EG329" s="334"/>
      <c r="EH329" s="334"/>
      <c r="EI329" s="334"/>
      <c r="EJ329" s="334"/>
      <c r="EK329" s="334"/>
      <c r="EL329" s="334"/>
      <c r="EM329" s="334"/>
      <c r="EN329" s="334"/>
      <c r="EO329" s="334"/>
      <c r="EP329" s="334"/>
      <c r="EQ329" s="334"/>
      <c r="ER329" s="334"/>
      <c r="ES329" s="334"/>
      <c r="ET329" s="334"/>
      <c r="EU329" s="334"/>
      <c r="EV329" s="334"/>
      <c r="EW329" s="334"/>
      <c r="EX329" s="334"/>
      <c r="EY329" s="334"/>
      <c r="EZ329" s="334"/>
      <c r="FA329" s="334"/>
      <c r="FB329" s="334"/>
      <c r="FC329" s="334"/>
      <c r="FD329" s="334"/>
      <c r="FE329" s="334"/>
      <c r="FF329" s="334"/>
      <c r="FG329" s="334"/>
      <c r="FH329" s="334"/>
      <c r="FI329" s="334"/>
      <c r="FJ329" s="334"/>
      <c r="FK329" s="334"/>
      <c r="FL329" s="334"/>
      <c r="FM329" s="334"/>
      <c r="FN329" s="334"/>
      <c r="FO329" s="334"/>
      <c r="FP329" s="334"/>
      <c r="FQ329" s="334"/>
      <c r="FR329" s="334"/>
      <c r="FS329" s="334"/>
      <c r="FT329" s="334"/>
      <c r="FU329" s="334"/>
      <c r="FV329" s="334"/>
      <c r="FW329" s="334"/>
      <c r="FX329" s="334"/>
      <c r="FY329" s="334"/>
      <c r="FZ329" s="334"/>
      <c r="GA329" s="334"/>
      <c r="GB329" s="334"/>
      <c r="GC329" s="334"/>
      <c r="GD329" s="334"/>
      <c r="GE329" s="334"/>
      <c r="GF329" s="334"/>
      <c r="GG329" s="334"/>
      <c r="GH329" s="334"/>
      <c r="GI329" s="334"/>
      <c r="GJ329" s="334"/>
      <c r="GK329" s="334"/>
      <c r="GL329" s="334"/>
      <c r="GM329" s="334"/>
      <c r="GN329" s="334"/>
      <c r="GO329" s="334"/>
      <c r="GP329" s="334"/>
      <c r="GQ329" s="334"/>
      <c r="GR329" s="334"/>
      <c r="GS329" s="334"/>
      <c r="GT329" s="334"/>
      <c r="GU329" s="334"/>
      <c r="GV329" s="334"/>
      <c r="GW329" s="334"/>
      <c r="GX329" s="334"/>
      <c r="GY329" s="334"/>
      <c r="GZ329" s="334"/>
      <c r="HA329" s="334"/>
      <c r="HB329" s="334"/>
      <c r="HC329" s="334"/>
      <c r="HD329" s="334"/>
      <c r="HE329" s="334"/>
      <c r="HF329" s="334"/>
      <c r="HG329" s="334"/>
      <c r="HH329" s="334"/>
      <c r="HI329" s="334"/>
      <c r="HJ329" s="334"/>
      <c r="HK329" s="334"/>
      <c r="HL329" s="334"/>
      <c r="HM329" s="334"/>
      <c r="HN329" s="334"/>
      <c r="HO329" s="334"/>
      <c r="HP329" s="334"/>
      <c r="HQ329" s="334"/>
      <c r="HR329" s="334"/>
      <c r="HS329" s="334"/>
      <c r="HT329" s="334"/>
      <c r="HU329" s="334"/>
      <c r="HV329" s="334"/>
      <c r="HW329" s="334"/>
      <c r="HX329" s="334"/>
      <c r="HY329" s="334"/>
      <c r="HZ329" s="334"/>
      <c r="IA329" s="334"/>
      <c r="IB329" s="334"/>
      <c r="IC329" s="334"/>
      <c r="ID329" s="334"/>
      <c r="IE329" s="334"/>
      <c r="IF329" s="334"/>
      <c r="IG329" s="334"/>
      <c r="IH329" s="334"/>
      <c r="II329" s="334"/>
      <c r="IJ329" s="334"/>
      <c r="IK329" s="334"/>
      <c r="IL329" s="334"/>
      <c r="IM329" s="334"/>
      <c r="IN329" s="334"/>
      <c r="IO329" s="334"/>
      <c r="IP329" s="334"/>
      <c r="IQ329" s="334"/>
      <c r="IR329" s="334"/>
      <c r="IS329" s="334"/>
      <c r="IT329" s="334"/>
      <c r="IU329" s="334"/>
      <c r="IV329" s="334"/>
      <c r="IW329" s="334"/>
      <c r="IX329" s="334"/>
      <c r="IY329" s="334"/>
      <c r="IZ329" s="334"/>
      <c r="JA329" s="334"/>
      <c r="JB329" s="334"/>
      <c r="JC329" s="334"/>
      <c r="JD329" s="334"/>
    </row>
    <row r="330" spans="2:264" x14ac:dyDescent="0.2">
      <c r="B330" s="334"/>
      <c r="C330" s="334"/>
      <c r="D330" s="334"/>
      <c r="E330" s="334"/>
      <c r="F330" s="334"/>
      <c r="G330" s="334"/>
      <c r="H330" s="334"/>
      <c r="I330" s="334"/>
      <c r="J330" s="334"/>
      <c r="K330" s="334"/>
      <c r="L330" s="334"/>
      <c r="M330" s="334"/>
      <c r="N330" s="334"/>
      <c r="O330" s="334"/>
      <c r="P330" s="334"/>
      <c r="Q330" s="334"/>
      <c r="R330" s="334"/>
      <c r="S330" s="334"/>
      <c r="T330" s="334"/>
      <c r="U330" s="334"/>
      <c r="V330" s="334"/>
      <c r="W330" s="334"/>
      <c r="X330" s="334"/>
      <c r="Y330" s="334"/>
      <c r="Z330" s="334"/>
      <c r="AA330" s="334"/>
      <c r="AB330" s="334"/>
      <c r="AC330" s="334"/>
      <c r="AD330" s="334"/>
      <c r="AE330" s="334"/>
      <c r="AF330" s="334"/>
      <c r="AG330" s="334"/>
      <c r="AH330" s="334"/>
      <c r="AI330" s="334"/>
      <c r="AJ330" s="334"/>
      <c r="AK330" s="334"/>
      <c r="AL330" s="334"/>
      <c r="AM330" s="334"/>
      <c r="AN330" s="334"/>
      <c r="AO330" s="334"/>
      <c r="AP330" s="334"/>
      <c r="AQ330" s="334"/>
      <c r="AR330" s="334"/>
      <c r="AS330" s="334"/>
      <c r="AT330" s="334"/>
      <c r="AU330" s="334"/>
      <c r="AV330" s="334"/>
      <c r="AW330" s="334"/>
      <c r="AX330" s="334"/>
      <c r="AY330" s="334"/>
      <c r="AZ330" s="334"/>
      <c r="BA330" s="334"/>
      <c r="BB330" s="334"/>
      <c r="BC330" s="334"/>
      <c r="BD330" s="334"/>
      <c r="BE330" s="334"/>
      <c r="BF330" s="334"/>
      <c r="BG330" s="334"/>
      <c r="BH330" s="334"/>
      <c r="BI330" s="334"/>
      <c r="BJ330" s="334"/>
      <c r="BK330" s="334"/>
      <c r="BL330" s="334"/>
      <c r="BM330" s="334"/>
      <c r="BN330" s="334"/>
      <c r="BO330" s="334"/>
      <c r="BP330" s="334"/>
      <c r="BQ330" s="334"/>
      <c r="BR330" s="334"/>
      <c r="BS330" s="334"/>
      <c r="BT330" s="334"/>
      <c r="BU330" s="334"/>
      <c r="BV330" s="334"/>
      <c r="BW330" s="334"/>
      <c r="BX330" s="334"/>
      <c r="BY330" s="334"/>
      <c r="BZ330" s="334"/>
      <c r="CA330" s="334"/>
      <c r="CB330" s="334"/>
      <c r="CC330" s="334"/>
      <c r="CD330" s="334"/>
      <c r="CE330" s="334"/>
      <c r="CF330" s="334"/>
      <c r="CG330" s="334"/>
      <c r="CH330" s="334"/>
      <c r="CI330" s="334"/>
      <c r="CJ330" s="334"/>
      <c r="CK330" s="334"/>
      <c r="CL330" s="334"/>
      <c r="CM330" s="334"/>
      <c r="CN330" s="334"/>
      <c r="CO330" s="334"/>
      <c r="CP330" s="334"/>
      <c r="CQ330" s="334"/>
      <c r="CR330" s="334"/>
      <c r="CS330" s="334"/>
      <c r="CT330" s="334"/>
      <c r="CU330" s="334"/>
      <c r="CV330" s="334"/>
      <c r="CW330" s="334"/>
      <c r="CX330" s="334"/>
      <c r="CY330" s="334"/>
      <c r="CZ330" s="334"/>
      <c r="DA330" s="334"/>
      <c r="DB330" s="334"/>
      <c r="DC330" s="334"/>
      <c r="DD330" s="334"/>
      <c r="DE330" s="334"/>
      <c r="DF330" s="334"/>
      <c r="DG330" s="334"/>
      <c r="DH330" s="334"/>
      <c r="DI330" s="334"/>
      <c r="DJ330" s="334"/>
      <c r="DK330" s="334"/>
      <c r="DL330" s="334"/>
      <c r="DM330" s="334"/>
      <c r="DN330" s="334"/>
      <c r="DO330" s="334"/>
      <c r="DP330" s="334"/>
      <c r="DQ330" s="334"/>
      <c r="DR330" s="334"/>
      <c r="DS330" s="334"/>
      <c r="DT330" s="334"/>
      <c r="DU330" s="334"/>
      <c r="DV330" s="334"/>
      <c r="DW330" s="334"/>
      <c r="DX330" s="334"/>
      <c r="DY330" s="334"/>
      <c r="DZ330" s="334"/>
      <c r="EA330" s="334"/>
      <c r="EB330" s="334"/>
      <c r="EC330" s="334"/>
      <c r="ED330" s="334"/>
      <c r="EE330" s="334"/>
      <c r="EF330" s="334"/>
      <c r="EG330" s="334"/>
      <c r="EH330" s="334"/>
      <c r="EI330" s="334"/>
      <c r="EJ330" s="334"/>
      <c r="EK330" s="334"/>
      <c r="EL330" s="334"/>
      <c r="EM330" s="334"/>
      <c r="EN330" s="334"/>
      <c r="EO330" s="334"/>
      <c r="EP330" s="334"/>
      <c r="EQ330" s="334"/>
      <c r="ER330" s="334"/>
      <c r="ES330" s="334"/>
      <c r="ET330" s="334"/>
      <c r="EU330" s="334"/>
      <c r="EV330" s="334"/>
      <c r="EW330" s="334"/>
      <c r="EX330" s="334"/>
      <c r="EY330" s="334"/>
      <c r="EZ330" s="334"/>
      <c r="FA330" s="334"/>
      <c r="FB330" s="334"/>
      <c r="FC330" s="334"/>
      <c r="FD330" s="334"/>
      <c r="FE330" s="334"/>
      <c r="FF330" s="334"/>
      <c r="FG330" s="334"/>
      <c r="FH330" s="334"/>
      <c r="FI330" s="334"/>
      <c r="FJ330" s="334"/>
      <c r="FK330" s="334"/>
      <c r="FL330" s="334"/>
      <c r="FM330" s="334"/>
      <c r="FN330" s="334"/>
      <c r="FO330" s="334"/>
      <c r="FP330" s="334"/>
      <c r="FQ330" s="334"/>
      <c r="FR330" s="334"/>
      <c r="FS330" s="334"/>
      <c r="FT330" s="334"/>
      <c r="FU330" s="334"/>
      <c r="FV330" s="334"/>
      <c r="FW330" s="334"/>
      <c r="FX330" s="334"/>
      <c r="FY330" s="334"/>
      <c r="FZ330" s="334"/>
      <c r="GA330" s="334"/>
      <c r="GB330" s="334"/>
      <c r="GC330" s="334"/>
      <c r="GD330" s="334"/>
      <c r="GE330" s="334"/>
      <c r="GF330" s="334"/>
      <c r="GG330" s="334"/>
      <c r="GH330" s="334"/>
      <c r="GI330" s="334"/>
      <c r="GJ330" s="334"/>
      <c r="GK330" s="334"/>
      <c r="GL330" s="334"/>
      <c r="GM330" s="334"/>
      <c r="GN330" s="334"/>
      <c r="GO330" s="334"/>
      <c r="GP330" s="334"/>
      <c r="GQ330" s="334"/>
      <c r="GR330" s="334"/>
      <c r="GS330" s="334"/>
      <c r="GT330" s="334"/>
      <c r="GU330" s="334"/>
      <c r="GV330" s="334"/>
      <c r="GW330" s="334"/>
      <c r="GX330" s="334"/>
      <c r="GY330" s="334"/>
      <c r="GZ330" s="334"/>
      <c r="HA330" s="334"/>
      <c r="HB330" s="334"/>
      <c r="HC330" s="334"/>
      <c r="HD330" s="334"/>
      <c r="HE330" s="334"/>
      <c r="HF330" s="334"/>
      <c r="HG330" s="334"/>
      <c r="HH330" s="334"/>
      <c r="HI330" s="334"/>
      <c r="HJ330" s="334"/>
      <c r="HK330" s="334"/>
      <c r="HL330" s="334"/>
      <c r="HM330" s="334"/>
      <c r="HN330" s="334"/>
      <c r="HO330" s="334"/>
      <c r="HP330" s="334"/>
      <c r="HQ330" s="334"/>
      <c r="HR330" s="334"/>
      <c r="HS330" s="334"/>
      <c r="HT330" s="334"/>
      <c r="HU330" s="334"/>
      <c r="HV330" s="334"/>
      <c r="HW330" s="334"/>
      <c r="HX330" s="334"/>
      <c r="HY330" s="334"/>
      <c r="HZ330" s="334"/>
      <c r="IA330" s="334"/>
      <c r="IB330" s="334"/>
      <c r="IC330" s="334"/>
      <c r="ID330" s="334"/>
      <c r="IE330" s="334"/>
      <c r="IF330" s="334"/>
      <c r="IG330" s="334"/>
      <c r="IH330" s="334"/>
      <c r="II330" s="334"/>
      <c r="IJ330" s="334"/>
      <c r="IK330" s="334"/>
      <c r="IL330" s="334"/>
      <c r="IM330" s="334"/>
      <c r="IN330" s="334"/>
      <c r="IO330" s="334"/>
      <c r="IP330" s="334"/>
      <c r="IQ330" s="334"/>
      <c r="IR330" s="334"/>
      <c r="IS330" s="334"/>
      <c r="IT330" s="334"/>
      <c r="IU330" s="334"/>
      <c r="IV330" s="334"/>
      <c r="IW330" s="334"/>
      <c r="IX330" s="334"/>
      <c r="IY330" s="334"/>
      <c r="IZ330" s="334"/>
      <c r="JA330" s="334"/>
      <c r="JB330" s="334"/>
      <c r="JC330" s="334"/>
      <c r="JD330" s="334"/>
    </row>
    <row r="331" spans="2:264" x14ac:dyDescent="0.2">
      <c r="B331" s="334"/>
      <c r="C331" s="334"/>
      <c r="D331" s="334"/>
      <c r="E331" s="334"/>
      <c r="F331" s="334"/>
      <c r="G331" s="334"/>
      <c r="H331" s="334"/>
      <c r="I331" s="334"/>
      <c r="J331" s="334"/>
      <c r="K331" s="334"/>
      <c r="L331" s="334"/>
      <c r="M331" s="334"/>
      <c r="N331" s="334"/>
      <c r="O331" s="334"/>
      <c r="P331" s="334"/>
      <c r="Q331" s="334"/>
      <c r="R331" s="334"/>
      <c r="S331" s="334"/>
      <c r="T331" s="334"/>
      <c r="U331" s="334"/>
      <c r="V331" s="334"/>
      <c r="W331" s="334"/>
      <c r="X331" s="334"/>
      <c r="Y331" s="334"/>
      <c r="Z331" s="334"/>
      <c r="AA331" s="334"/>
      <c r="AB331" s="334"/>
      <c r="AC331" s="334"/>
      <c r="AD331" s="334"/>
      <c r="AE331" s="334"/>
      <c r="AF331" s="334"/>
      <c r="AG331" s="334"/>
      <c r="AH331" s="334"/>
      <c r="AI331" s="334"/>
      <c r="AJ331" s="334"/>
      <c r="AK331" s="334"/>
      <c r="AL331" s="334"/>
      <c r="AM331" s="334"/>
      <c r="AN331" s="334"/>
      <c r="AO331" s="334"/>
      <c r="AP331" s="334"/>
      <c r="AQ331" s="334"/>
      <c r="AR331" s="334"/>
      <c r="AS331" s="334"/>
      <c r="AT331" s="334"/>
      <c r="AU331" s="334"/>
      <c r="AV331" s="334"/>
      <c r="AW331" s="334"/>
      <c r="AX331" s="334"/>
      <c r="AY331" s="334"/>
      <c r="AZ331" s="334"/>
      <c r="BA331" s="334"/>
      <c r="BB331" s="334"/>
      <c r="BC331" s="334"/>
      <c r="BD331" s="334"/>
      <c r="BE331" s="334"/>
      <c r="BF331" s="334"/>
      <c r="BG331" s="334"/>
      <c r="BH331" s="334"/>
      <c r="BI331" s="334"/>
      <c r="BJ331" s="334"/>
      <c r="BK331" s="334"/>
      <c r="BL331" s="334"/>
      <c r="BM331" s="334"/>
      <c r="BN331" s="334"/>
      <c r="BO331" s="334"/>
      <c r="BP331" s="334"/>
      <c r="BQ331" s="334"/>
      <c r="BR331" s="334"/>
      <c r="BS331" s="334"/>
      <c r="BT331" s="334"/>
      <c r="BU331" s="334"/>
      <c r="BV331" s="334"/>
      <c r="BW331" s="334"/>
      <c r="BX331" s="334"/>
      <c r="BY331" s="334"/>
      <c r="BZ331" s="334"/>
      <c r="CA331" s="334"/>
      <c r="CB331" s="334"/>
      <c r="CC331" s="334"/>
      <c r="CD331" s="334"/>
      <c r="CE331" s="334"/>
      <c r="CF331" s="334"/>
      <c r="CG331" s="334"/>
      <c r="CH331" s="334"/>
      <c r="CI331" s="334"/>
      <c r="CJ331" s="334"/>
      <c r="CK331" s="334"/>
      <c r="CL331" s="334"/>
      <c r="CM331" s="334"/>
      <c r="CN331" s="334"/>
      <c r="CO331" s="334"/>
      <c r="CP331" s="334"/>
      <c r="CQ331" s="334"/>
      <c r="CR331" s="334"/>
      <c r="CS331" s="334"/>
      <c r="CT331" s="334"/>
      <c r="CU331" s="334"/>
      <c r="CV331" s="334"/>
      <c r="CW331" s="334"/>
      <c r="CX331" s="334"/>
      <c r="CY331" s="334"/>
      <c r="CZ331" s="334"/>
      <c r="DA331" s="334"/>
      <c r="DB331" s="334"/>
      <c r="DC331" s="334"/>
      <c r="DD331" s="334"/>
      <c r="DE331" s="334"/>
      <c r="DF331" s="334"/>
      <c r="DG331" s="334"/>
      <c r="DH331" s="334"/>
      <c r="DI331" s="334"/>
      <c r="DJ331" s="334"/>
      <c r="DK331" s="334"/>
      <c r="DL331" s="334"/>
      <c r="DM331" s="334"/>
      <c r="DN331" s="334"/>
      <c r="DO331" s="334"/>
      <c r="DP331" s="334"/>
      <c r="DQ331" s="334"/>
      <c r="DR331" s="334"/>
      <c r="DS331" s="334"/>
      <c r="DT331" s="334"/>
      <c r="DU331" s="334"/>
      <c r="DV331" s="334"/>
      <c r="DW331" s="334"/>
      <c r="DX331" s="334"/>
      <c r="DY331" s="334"/>
      <c r="DZ331" s="334"/>
      <c r="EA331" s="334"/>
      <c r="EB331" s="334"/>
      <c r="EC331" s="334"/>
      <c r="ED331" s="334"/>
      <c r="EE331" s="334"/>
      <c r="EF331" s="334"/>
      <c r="EG331" s="334"/>
      <c r="EH331" s="334"/>
      <c r="EI331" s="334"/>
      <c r="EJ331" s="334"/>
      <c r="EK331" s="334"/>
      <c r="EL331" s="334"/>
      <c r="EM331" s="334"/>
      <c r="EN331" s="334"/>
      <c r="EO331" s="334"/>
      <c r="EP331" s="334"/>
      <c r="EQ331" s="334"/>
      <c r="ER331" s="334"/>
      <c r="ES331" s="334"/>
      <c r="ET331" s="334"/>
      <c r="EU331" s="334"/>
      <c r="EV331" s="334"/>
      <c r="EW331" s="334"/>
      <c r="EX331" s="334"/>
      <c r="EY331" s="334"/>
      <c r="EZ331" s="334"/>
      <c r="FA331" s="334"/>
      <c r="FB331" s="334"/>
      <c r="FC331" s="334"/>
      <c r="FD331" s="334"/>
      <c r="FE331" s="334"/>
      <c r="FF331" s="334"/>
      <c r="FG331" s="334"/>
      <c r="FH331" s="334"/>
      <c r="FI331" s="334"/>
      <c r="FJ331" s="334"/>
      <c r="FK331" s="334"/>
      <c r="FL331" s="334"/>
      <c r="FM331" s="334"/>
      <c r="FN331" s="334"/>
      <c r="FO331" s="334"/>
      <c r="FP331" s="334"/>
      <c r="FQ331" s="334"/>
      <c r="FR331" s="334"/>
      <c r="FS331" s="334"/>
      <c r="FT331" s="334"/>
      <c r="FU331" s="334"/>
      <c r="FV331" s="334"/>
      <c r="FW331" s="334"/>
      <c r="FX331" s="334"/>
      <c r="FY331" s="334"/>
      <c r="FZ331" s="334"/>
      <c r="GA331" s="334"/>
      <c r="GB331" s="334"/>
      <c r="GC331" s="334"/>
      <c r="GD331" s="334"/>
      <c r="GE331" s="334"/>
      <c r="GF331" s="334"/>
      <c r="GG331" s="334"/>
      <c r="GH331" s="334"/>
      <c r="GI331" s="334"/>
      <c r="GJ331" s="334"/>
      <c r="GK331" s="334"/>
      <c r="GL331" s="334"/>
      <c r="GM331" s="334"/>
      <c r="GN331" s="334"/>
      <c r="GO331" s="334"/>
      <c r="GP331" s="334"/>
      <c r="GQ331" s="334"/>
      <c r="GR331" s="334"/>
      <c r="GS331" s="334"/>
      <c r="GT331" s="334"/>
      <c r="GU331" s="334"/>
      <c r="GV331" s="334"/>
      <c r="GW331" s="334"/>
      <c r="GX331" s="334"/>
      <c r="GY331" s="334"/>
      <c r="GZ331" s="334"/>
      <c r="HA331" s="334"/>
      <c r="HB331" s="334"/>
      <c r="HC331" s="334"/>
      <c r="HD331" s="334"/>
      <c r="HE331" s="334"/>
      <c r="HF331" s="334"/>
      <c r="HG331" s="334"/>
      <c r="HH331" s="334"/>
      <c r="HI331" s="334"/>
      <c r="HJ331" s="334"/>
      <c r="HK331" s="334"/>
      <c r="HL331" s="334"/>
      <c r="HM331" s="334"/>
      <c r="HN331" s="334"/>
      <c r="HO331" s="334"/>
      <c r="HP331" s="334"/>
      <c r="HQ331" s="334"/>
      <c r="HR331" s="334"/>
      <c r="HS331" s="334"/>
      <c r="HT331" s="334"/>
      <c r="HU331" s="334"/>
      <c r="HV331" s="334"/>
      <c r="HW331" s="334"/>
      <c r="HX331" s="334"/>
      <c r="HY331" s="334"/>
      <c r="HZ331" s="334"/>
      <c r="IA331" s="334"/>
      <c r="IB331" s="334"/>
      <c r="IC331" s="334"/>
      <c r="ID331" s="334"/>
      <c r="IE331" s="334"/>
      <c r="IF331" s="334"/>
      <c r="IG331" s="334"/>
      <c r="IH331" s="334"/>
      <c r="II331" s="334"/>
      <c r="IJ331" s="334"/>
      <c r="IK331" s="334"/>
      <c r="IL331" s="334"/>
      <c r="IM331" s="334"/>
      <c r="IN331" s="334"/>
      <c r="IO331" s="334"/>
      <c r="IP331" s="334"/>
      <c r="IQ331" s="334"/>
      <c r="IR331" s="334"/>
      <c r="IS331" s="334"/>
      <c r="IT331" s="334"/>
      <c r="IU331" s="334"/>
      <c r="IV331" s="334"/>
      <c r="IW331" s="334"/>
      <c r="IX331" s="334"/>
      <c r="IY331" s="334"/>
      <c r="IZ331" s="334"/>
      <c r="JA331" s="334"/>
      <c r="JB331" s="334"/>
      <c r="JC331" s="334"/>
      <c r="JD331" s="334"/>
    </row>
    <row r="332" spans="2:264" x14ac:dyDescent="0.2">
      <c r="B332" s="334"/>
      <c r="C332" s="334"/>
      <c r="D332" s="334"/>
      <c r="E332" s="334"/>
      <c r="F332" s="334"/>
      <c r="G332" s="334"/>
      <c r="H332" s="334"/>
      <c r="I332" s="334"/>
      <c r="J332" s="334"/>
      <c r="K332" s="334"/>
      <c r="L332" s="334"/>
      <c r="M332" s="334"/>
      <c r="N332" s="334"/>
      <c r="O332" s="334"/>
      <c r="P332" s="334"/>
      <c r="Q332" s="334"/>
      <c r="R332" s="334"/>
      <c r="S332" s="334"/>
      <c r="T332" s="334"/>
      <c r="U332" s="334"/>
      <c r="V332" s="334"/>
      <c r="W332" s="334"/>
      <c r="X332" s="334"/>
      <c r="Y332" s="334"/>
      <c r="Z332" s="334"/>
      <c r="AA332" s="334"/>
      <c r="AB332" s="334"/>
      <c r="AC332" s="334"/>
      <c r="AD332" s="334"/>
      <c r="AE332" s="334"/>
      <c r="AF332" s="334"/>
      <c r="AG332" s="334"/>
      <c r="AH332" s="334"/>
      <c r="AI332" s="334"/>
      <c r="AJ332" s="334"/>
      <c r="AK332" s="334"/>
      <c r="AL332" s="334"/>
      <c r="AM332" s="334"/>
      <c r="AN332" s="334"/>
      <c r="AO332" s="334"/>
      <c r="AP332" s="334"/>
      <c r="AQ332" s="334"/>
      <c r="AR332" s="334"/>
      <c r="AS332" s="334"/>
      <c r="AT332" s="334"/>
      <c r="AU332" s="334"/>
      <c r="AV332" s="334"/>
      <c r="AW332" s="334"/>
      <c r="AX332" s="334"/>
      <c r="AY332" s="334"/>
      <c r="AZ332" s="334"/>
      <c r="BA332" s="334"/>
      <c r="BB332" s="334"/>
      <c r="BC332" s="334"/>
      <c r="BD332" s="334"/>
      <c r="BE332" s="334"/>
      <c r="BF332" s="334"/>
      <c r="BG332" s="334"/>
      <c r="BH332" s="334"/>
      <c r="BI332" s="334"/>
      <c r="BJ332" s="334"/>
      <c r="BK332" s="334"/>
      <c r="BL332" s="334"/>
      <c r="BM332" s="334"/>
      <c r="BN332" s="334"/>
      <c r="BO332" s="334"/>
      <c r="BP332" s="334"/>
      <c r="BQ332" s="334"/>
      <c r="BR332" s="334"/>
      <c r="BS332" s="334"/>
      <c r="BT332" s="334"/>
      <c r="BU332" s="334"/>
      <c r="BV332" s="334"/>
      <c r="BW332" s="334"/>
      <c r="BX332" s="334"/>
      <c r="BY332" s="334"/>
      <c r="BZ332" s="334"/>
      <c r="CA332" s="334"/>
      <c r="CB332" s="334"/>
      <c r="CC332" s="334"/>
      <c r="CD332" s="334"/>
      <c r="CE332" s="334"/>
      <c r="CF332" s="334"/>
      <c r="CG332" s="334"/>
      <c r="CH332" s="334"/>
      <c r="CI332" s="334"/>
      <c r="CJ332" s="334"/>
      <c r="CK332" s="334"/>
      <c r="CL332" s="334"/>
      <c r="CM332" s="334"/>
      <c r="CN332" s="334"/>
      <c r="CO332" s="334"/>
      <c r="CP332" s="334"/>
      <c r="CQ332" s="334"/>
      <c r="CR332" s="334"/>
      <c r="CS332" s="334"/>
      <c r="CT332" s="334"/>
      <c r="CU332" s="334"/>
      <c r="CV332" s="334"/>
      <c r="CW332" s="334"/>
      <c r="CX332" s="334"/>
      <c r="CY332" s="334"/>
      <c r="CZ332" s="334"/>
      <c r="DA332" s="334"/>
      <c r="DB332" s="334"/>
      <c r="DC332" s="334"/>
      <c r="DD332" s="334"/>
      <c r="DE332" s="334"/>
      <c r="DF332" s="334"/>
      <c r="DG332" s="334"/>
      <c r="DH332" s="334"/>
      <c r="DI332" s="334"/>
      <c r="DJ332" s="334"/>
      <c r="DK332" s="334"/>
      <c r="DL332" s="334"/>
      <c r="DM332" s="334"/>
      <c r="DN332" s="334"/>
      <c r="DO332" s="334"/>
      <c r="DP332" s="334"/>
      <c r="DQ332" s="334"/>
      <c r="DR332" s="334"/>
      <c r="DS332" s="334"/>
      <c r="DT332" s="334"/>
      <c r="DU332" s="334"/>
      <c r="DV332" s="334"/>
      <c r="DW332" s="334"/>
      <c r="DX332" s="334"/>
      <c r="DY332" s="334"/>
      <c r="DZ332" s="334"/>
      <c r="EA332" s="334"/>
      <c r="EB332" s="334"/>
      <c r="EC332" s="334"/>
      <c r="ED332" s="334"/>
      <c r="EE332" s="334"/>
      <c r="EF332" s="334"/>
      <c r="EG332" s="334"/>
      <c r="EH332" s="334"/>
      <c r="EI332" s="334"/>
      <c r="EJ332" s="334"/>
      <c r="EK332" s="334"/>
      <c r="EL332" s="334"/>
      <c r="EM332" s="334"/>
      <c r="EN332" s="334"/>
      <c r="EO332" s="334"/>
      <c r="EP332" s="334"/>
      <c r="EQ332" s="334"/>
      <c r="ER332" s="334"/>
      <c r="ES332" s="334"/>
      <c r="ET332" s="334"/>
      <c r="EU332" s="334"/>
      <c r="EV332" s="334"/>
      <c r="EW332" s="334"/>
      <c r="EX332" s="334"/>
      <c r="EY332" s="334"/>
      <c r="EZ332" s="334"/>
      <c r="FA332" s="334"/>
      <c r="FB332" s="334"/>
      <c r="FC332" s="334"/>
      <c r="FD332" s="334"/>
      <c r="FE332" s="334"/>
      <c r="FF332" s="334"/>
      <c r="FG332" s="334"/>
      <c r="FH332" s="334"/>
      <c r="FI332" s="334"/>
      <c r="FJ332" s="334"/>
      <c r="FK332" s="334"/>
      <c r="FL332" s="334"/>
      <c r="FM332" s="334"/>
      <c r="FN332" s="334"/>
      <c r="FO332" s="334"/>
      <c r="FP332" s="334"/>
      <c r="FQ332" s="334"/>
      <c r="FR332" s="334"/>
      <c r="FS332" s="334"/>
      <c r="FT332" s="334"/>
      <c r="FU332" s="334"/>
      <c r="FV332" s="334"/>
      <c r="FW332" s="334"/>
      <c r="FX332" s="334"/>
      <c r="FY332" s="334"/>
      <c r="FZ332" s="334"/>
      <c r="GA332" s="334"/>
      <c r="GB332" s="334"/>
      <c r="GC332" s="334"/>
      <c r="GD332" s="334"/>
      <c r="GE332" s="334"/>
      <c r="GF332" s="334"/>
      <c r="GG332" s="334"/>
      <c r="GH332" s="334"/>
      <c r="GI332" s="334"/>
      <c r="GJ332" s="334"/>
      <c r="GK332" s="334"/>
      <c r="GL332" s="334"/>
      <c r="GM332" s="334"/>
      <c r="GN332" s="334"/>
      <c r="GO332" s="334"/>
      <c r="GP332" s="334"/>
      <c r="GQ332" s="334"/>
      <c r="GR332" s="334"/>
      <c r="GS332" s="334"/>
      <c r="GT332" s="334"/>
      <c r="GU332" s="334"/>
      <c r="GV332" s="334"/>
      <c r="GW332" s="334"/>
      <c r="GX332" s="334"/>
      <c r="GY332" s="334"/>
      <c r="GZ332" s="334"/>
      <c r="HA332" s="334"/>
      <c r="HB332" s="334"/>
      <c r="HC332" s="334"/>
      <c r="HD332" s="334"/>
      <c r="HE332" s="334"/>
      <c r="HF332" s="334"/>
      <c r="HG332" s="334"/>
      <c r="HH332" s="334"/>
      <c r="HI332" s="334"/>
      <c r="HJ332" s="334"/>
      <c r="HK332" s="334"/>
      <c r="HL332" s="334"/>
      <c r="HM332" s="334"/>
      <c r="HN332" s="334"/>
      <c r="HO332" s="334"/>
      <c r="HP332" s="334"/>
      <c r="HQ332" s="334"/>
      <c r="HR332" s="334"/>
      <c r="HS332" s="334"/>
      <c r="HT332" s="334"/>
      <c r="HU332" s="334"/>
      <c r="HV332" s="334"/>
      <c r="HW332" s="334"/>
      <c r="HX332" s="334"/>
      <c r="HY332" s="334"/>
      <c r="HZ332" s="334"/>
      <c r="IA332" s="334"/>
      <c r="IB332" s="334"/>
      <c r="IC332" s="334"/>
      <c r="ID332" s="334"/>
      <c r="IE332" s="334"/>
      <c r="IF332" s="334"/>
      <c r="IG332" s="334"/>
      <c r="IH332" s="334"/>
      <c r="II332" s="334"/>
      <c r="IJ332" s="334"/>
      <c r="IK332" s="334"/>
      <c r="IL332" s="334"/>
      <c r="IM332" s="334"/>
      <c r="IN332" s="334"/>
      <c r="IO332" s="334"/>
      <c r="IP332" s="334"/>
      <c r="IQ332" s="334"/>
      <c r="IR332" s="334"/>
      <c r="IS332" s="334"/>
      <c r="IT332" s="334"/>
      <c r="IU332" s="334"/>
      <c r="IV332" s="334"/>
      <c r="IW332" s="334"/>
      <c r="IX332" s="334"/>
      <c r="IY332" s="334"/>
      <c r="IZ332" s="334"/>
      <c r="JA332" s="334"/>
      <c r="JB332" s="334"/>
      <c r="JC332" s="334"/>
      <c r="JD332" s="334"/>
    </row>
    <row r="333" spans="2:264" x14ac:dyDescent="0.2">
      <c r="B333" s="334"/>
      <c r="C333" s="334"/>
      <c r="D333" s="334"/>
      <c r="E333" s="334"/>
      <c r="F333" s="334"/>
      <c r="G333" s="334"/>
      <c r="H333" s="334"/>
      <c r="I333" s="334"/>
      <c r="J333" s="334"/>
      <c r="K333" s="334"/>
      <c r="L333" s="334"/>
      <c r="M333" s="334"/>
      <c r="N333" s="334"/>
      <c r="O333" s="334"/>
      <c r="P333" s="334"/>
      <c r="Q333" s="334"/>
      <c r="R333" s="334"/>
      <c r="S333" s="334"/>
      <c r="T333" s="334"/>
      <c r="U333" s="334"/>
      <c r="V333" s="334"/>
      <c r="W333" s="334"/>
      <c r="X333" s="334"/>
      <c r="Y333" s="334"/>
      <c r="Z333" s="334"/>
      <c r="AA333" s="334"/>
      <c r="AB333" s="334"/>
      <c r="AC333" s="334"/>
      <c r="AD333" s="334"/>
      <c r="AE333" s="334"/>
      <c r="AF333" s="334"/>
      <c r="AG333" s="334"/>
      <c r="AH333" s="334"/>
      <c r="AI333" s="334"/>
      <c r="AJ333" s="334"/>
      <c r="AK333" s="334"/>
      <c r="AL333" s="334"/>
      <c r="AM333" s="334"/>
      <c r="AN333" s="334"/>
      <c r="AO333" s="334"/>
      <c r="AP333" s="334"/>
      <c r="AQ333" s="334"/>
      <c r="AR333" s="334"/>
      <c r="AS333" s="334"/>
      <c r="AT333" s="334"/>
      <c r="AU333" s="334"/>
      <c r="AV333" s="334"/>
      <c r="AW333" s="334"/>
      <c r="AX333" s="334"/>
      <c r="AY333" s="334"/>
      <c r="AZ333" s="334"/>
      <c r="BA333" s="334"/>
      <c r="BB333" s="334"/>
      <c r="BC333" s="334"/>
      <c r="BD333" s="334"/>
      <c r="BE333" s="334"/>
      <c r="BF333" s="334"/>
      <c r="BG333" s="334"/>
      <c r="BH333" s="334"/>
      <c r="BI333" s="334"/>
      <c r="BJ333" s="334"/>
      <c r="BK333" s="334"/>
      <c r="BL333" s="334"/>
      <c r="BM333" s="334"/>
      <c r="BN333" s="334"/>
      <c r="BO333" s="334"/>
      <c r="BP333" s="334"/>
      <c r="BQ333" s="334"/>
      <c r="BR333" s="334"/>
      <c r="BS333" s="334"/>
      <c r="BT333" s="334"/>
      <c r="BU333" s="334"/>
      <c r="BV333" s="334"/>
      <c r="BW333" s="334"/>
      <c r="BX333" s="334"/>
      <c r="BY333" s="334"/>
      <c r="BZ333" s="334"/>
      <c r="CA333" s="334"/>
      <c r="CB333" s="334"/>
      <c r="CC333" s="334"/>
      <c r="CD333" s="334"/>
      <c r="CE333" s="334"/>
      <c r="CF333" s="334"/>
      <c r="CG333" s="334"/>
      <c r="CH333" s="334"/>
      <c r="CI333" s="334"/>
      <c r="CJ333" s="334"/>
      <c r="CK333" s="334"/>
      <c r="CL333" s="334"/>
      <c r="CM333" s="334"/>
      <c r="CN333" s="334"/>
      <c r="CO333" s="334"/>
      <c r="CP333" s="334"/>
      <c r="CQ333" s="334"/>
      <c r="CR333" s="334"/>
      <c r="CS333" s="334"/>
      <c r="CT333" s="334"/>
      <c r="CU333" s="334"/>
      <c r="CV333" s="334"/>
      <c r="CW333" s="334"/>
      <c r="CX333" s="334"/>
      <c r="CY333" s="334"/>
      <c r="CZ333" s="334"/>
      <c r="DA333" s="334"/>
      <c r="DB333" s="334"/>
      <c r="DC333" s="334"/>
      <c r="DD333" s="334"/>
      <c r="DE333" s="334"/>
      <c r="DF333" s="334"/>
      <c r="DG333" s="334"/>
      <c r="DH333" s="334"/>
      <c r="DI333" s="334"/>
      <c r="DJ333" s="334"/>
      <c r="DK333" s="334"/>
      <c r="DL333" s="334"/>
      <c r="DM333" s="334"/>
      <c r="DN333" s="334"/>
      <c r="DO333" s="334"/>
      <c r="DP333" s="334"/>
      <c r="DQ333" s="334"/>
      <c r="DR333" s="334"/>
      <c r="DS333" s="334"/>
      <c r="DT333" s="334"/>
      <c r="DU333" s="334"/>
      <c r="DV333" s="334"/>
      <c r="DW333" s="334"/>
      <c r="DX333" s="334"/>
      <c r="DY333" s="334"/>
      <c r="DZ333" s="334"/>
      <c r="EA333" s="334"/>
      <c r="EB333" s="334"/>
      <c r="EC333" s="334"/>
      <c r="ED333" s="334"/>
      <c r="EE333" s="334"/>
      <c r="EF333" s="334"/>
      <c r="EG333" s="334"/>
      <c r="EH333" s="334"/>
      <c r="EI333" s="334"/>
      <c r="EJ333" s="334"/>
      <c r="EK333" s="334"/>
      <c r="EL333" s="334"/>
      <c r="EM333" s="334"/>
      <c r="EN333" s="334"/>
      <c r="EO333" s="334"/>
      <c r="EP333" s="334"/>
      <c r="EQ333" s="334"/>
      <c r="ER333" s="334"/>
      <c r="ES333" s="334"/>
      <c r="ET333" s="334"/>
      <c r="EU333" s="334"/>
      <c r="EV333" s="334"/>
      <c r="EW333" s="334"/>
      <c r="EX333" s="334"/>
      <c r="EY333" s="334"/>
      <c r="EZ333" s="334"/>
      <c r="FA333" s="334"/>
      <c r="FB333" s="334"/>
      <c r="FC333" s="334"/>
      <c r="FD333" s="334"/>
      <c r="FE333" s="334"/>
      <c r="FF333" s="334"/>
      <c r="FG333" s="334"/>
      <c r="FH333" s="334"/>
      <c r="FI333" s="334"/>
      <c r="FJ333" s="334"/>
      <c r="FK333" s="334"/>
      <c r="FL333" s="334"/>
      <c r="FM333" s="334"/>
      <c r="FN333" s="334"/>
      <c r="FO333" s="334"/>
      <c r="FP333" s="334"/>
      <c r="FQ333" s="334"/>
      <c r="FR333" s="334"/>
      <c r="FS333" s="334"/>
      <c r="FT333" s="334"/>
      <c r="FU333" s="334"/>
      <c r="FV333" s="334"/>
      <c r="FW333" s="334"/>
      <c r="FX333" s="334"/>
      <c r="FY333" s="334"/>
      <c r="FZ333" s="334"/>
      <c r="GA333" s="334"/>
      <c r="GB333" s="334"/>
      <c r="GC333" s="334"/>
      <c r="GD333" s="334"/>
      <c r="GE333" s="334"/>
      <c r="GF333" s="334"/>
      <c r="GG333" s="334"/>
      <c r="GH333" s="334"/>
      <c r="GI333" s="334"/>
      <c r="GJ333" s="334"/>
      <c r="GK333" s="334"/>
      <c r="GL333" s="334"/>
      <c r="GM333" s="334"/>
      <c r="GN333" s="334"/>
      <c r="GO333" s="334"/>
      <c r="GP333" s="334"/>
      <c r="GQ333" s="334"/>
      <c r="GR333" s="334"/>
      <c r="GS333" s="334"/>
      <c r="GT333" s="334"/>
      <c r="GU333" s="334"/>
      <c r="GV333" s="334"/>
      <c r="GW333" s="334"/>
      <c r="GX333" s="334"/>
      <c r="GY333" s="334"/>
      <c r="GZ333" s="334"/>
      <c r="HA333" s="334"/>
      <c r="HB333" s="334"/>
      <c r="HC333" s="334"/>
      <c r="HD333" s="334"/>
      <c r="HE333" s="334"/>
      <c r="HF333" s="334"/>
      <c r="HG333" s="334"/>
      <c r="HH333" s="334"/>
      <c r="HI333" s="334"/>
      <c r="HJ333" s="334"/>
      <c r="HK333" s="334"/>
      <c r="HL333" s="334"/>
      <c r="HM333" s="334"/>
      <c r="HN333" s="334"/>
      <c r="HO333" s="334"/>
      <c r="HP333" s="334"/>
      <c r="HQ333" s="334"/>
      <c r="HR333" s="334"/>
      <c r="HS333" s="334"/>
      <c r="HT333" s="334"/>
      <c r="HU333" s="334"/>
      <c r="HV333" s="334"/>
      <c r="HW333" s="334"/>
      <c r="HX333" s="334"/>
      <c r="HY333" s="334"/>
      <c r="HZ333" s="334"/>
      <c r="IA333" s="334"/>
      <c r="IB333" s="334"/>
      <c r="IC333" s="334"/>
      <c r="ID333" s="334"/>
      <c r="IE333" s="334"/>
      <c r="IF333" s="334"/>
      <c r="IG333" s="334"/>
      <c r="IH333" s="334"/>
      <c r="II333" s="334"/>
      <c r="IJ333" s="334"/>
      <c r="IK333" s="334"/>
      <c r="IL333" s="334"/>
      <c r="IM333" s="334"/>
      <c r="IN333" s="334"/>
      <c r="IO333" s="334"/>
      <c r="IP333" s="334"/>
      <c r="IQ333" s="334"/>
      <c r="IR333" s="334"/>
      <c r="IS333" s="334"/>
      <c r="IT333" s="334"/>
      <c r="IU333" s="334"/>
      <c r="IV333" s="334"/>
      <c r="IW333" s="334"/>
      <c r="IX333" s="334"/>
      <c r="IY333" s="334"/>
      <c r="IZ333" s="334"/>
      <c r="JA333" s="334"/>
      <c r="JB333" s="334"/>
      <c r="JC333" s="334"/>
      <c r="JD333" s="334"/>
    </row>
    <row r="334" spans="2:264" x14ac:dyDescent="0.2">
      <c r="B334" s="334"/>
      <c r="C334" s="334"/>
      <c r="D334" s="334"/>
      <c r="E334" s="334"/>
      <c r="F334" s="334"/>
      <c r="G334" s="334"/>
      <c r="H334" s="334"/>
      <c r="I334" s="334"/>
      <c r="J334" s="334"/>
      <c r="K334" s="334"/>
      <c r="L334" s="334"/>
      <c r="M334" s="334"/>
      <c r="N334" s="334"/>
      <c r="O334" s="334"/>
      <c r="P334" s="334"/>
      <c r="Q334" s="334"/>
      <c r="R334" s="334"/>
      <c r="S334" s="334"/>
      <c r="T334" s="334"/>
      <c r="U334" s="334"/>
      <c r="V334" s="334"/>
      <c r="W334" s="334"/>
      <c r="X334" s="334"/>
      <c r="Y334" s="334"/>
      <c r="Z334" s="334"/>
      <c r="AA334" s="334"/>
      <c r="AB334" s="334"/>
      <c r="AC334" s="334"/>
      <c r="AD334" s="334"/>
      <c r="AE334" s="334"/>
      <c r="AF334" s="334"/>
      <c r="AG334" s="334"/>
      <c r="AH334" s="334"/>
      <c r="AI334" s="334"/>
      <c r="AJ334" s="334"/>
      <c r="AK334" s="334"/>
      <c r="AL334" s="334"/>
      <c r="AM334" s="334"/>
      <c r="AN334" s="334"/>
      <c r="AO334" s="334"/>
      <c r="AP334" s="334"/>
      <c r="AQ334" s="334"/>
      <c r="AR334" s="334"/>
      <c r="AS334" s="334"/>
      <c r="AT334" s="334"/>
      <c r="AU334" s="334"/>
      <c r="AV334" s="334"/>
      <c r="AW334" s="334"/>
      <c r="AX334" s="334"/>
      <c r="AY334" s="334"/>
      <c r="AZ334" s="334"/>
      <c r="BA334" s="334"/>
      <c r="BB334" s="334"/>
      <c r="BC334" s="334"/>
      <c r="BD334" s="334"/>
      <c r="BE334" s="334"/>
      <c r="BF334" s="334"/>
      <c r="BG334" s="334"/>
      <c r="BH334" s="334"/>
      <c r="BI334" s="334"/>
      <c r="BJ334" s="334"/>
      <c r="BK334" s="334"/>
      <c r="BL334" s="334"/>
      <c r="BM334" s="334"/>
      <c r="BN334" s="334"/>
      <c r="BO334" s="334"/>
      <c r="BP334" s="334"/>
      <c r="BQ334" s="334"/>
      <c r="BR334" s="334"/>
      <c r="BS334" s="334"/>
      <c r="BT334" s="334"/>
      <c r="BU334" s="334"/>
      <c r="BV334" s="334"/>
      <c r="BW334" s="334"/>
      <c r="BX334" s="334"/>
      <c r="BY334" s="334"/>
      <c r="BZ334" s="334"/>
      <c r="CA334" s="334"/>
      <c r="CB334" s="334"/>
      <c r="CC334" s="334"/>
      <c r="CD334" s="334"/>
      <c r="CE334" s="334"/>
      <c r="CF334" s="334"/>
      <c r="CG334" s="334"/>
      <c r="CH334" s="334"/>
      <c r="CI334" s="334"/>
      <c r="CJ334" s="334"/>
      <c r="CK334" s="334"/>
      <c r="CL334" s="334"/>
      <c r="CM334" s="334"/>
      <c r="CN334" s="334"/>
      <c r="CO334" s="334"/>
      <c r="CP334" s="334"/>
      <c r="CQ334" s="334"/>
      <c r="CR334" s="334"/>
      <c r="CS334" s="334"/>
      <c r="CT334" s="334"/>
      <c r="CU334" s="334"/>
      <c r="CV334" s="334"/>
      <c r="CW334" s="334"/>
      <c r="CX334" s="334"/>
      <c r="CY334" s="334"/>
      <c r="CZ334" s="334"/>
      <c r="DA334" s="334"/>
      <c r="DB334" s="334"/>
      <c r="DC334" s="334"/>
      <c r="DD334" s="334"/>
      <c r="DE334" s="334"/>
      <c r="DF334" s="334"/>
      <c r="DG334" s="334"/>
      <c r="DH334" s="334"/>
      <c r="DI334" s="334"/>
      <c r="DJ334" s="334"/>
      <c r="DK334" s="334"/>
      <c r="DL334" s="334"/>
      <c r="DM334" s="334"/>
      <c r="DN334" s="334"/>
      <c r="DO334" s="334"/>
      <c r="DP334" s="334"/>
      <c r="DQ334" s="334"/>
      <c r="DR334" s="334"/>
      <c r="DS334" s="334"/>
      <c r="DT334" s="334"/>
      <c r="DU334" s="334"/>
      <c r="DV334" s="334"/>
      <c r="DW334" s="334"/>
      <c r="DX334" s="334"/>
      <c r="DY334" s="334"/>
      <c r="DZ334" s="334"/>
      <c r="EA334" s="334"/>
      <c r="EB334" s="334"/>
      <c r="EC334" s="334"/>
      <c r="ED334" s="334"/>
      <c r="EE334" s="334"/>
      <c r="EF334" s="334"/>
      <c r="EG334" s="334"/>
      <c r="EH334" s="334"/>
      <c r="EI334" s="334"/>
      <c r="EJ334" s="334"/>
      <c r="EK334" s="334"/>
      <c r="EL334" s="334"/>
      <c r="EM334" s="334"/>
      <c r="EN334" s="334"/>
      <c r="EO334" s="334"/>
      <c r="EP334" s="334"/>
      <c r="EQ334" s="334"/>
      <c r="ER334" s="334"/>
      <c r="ES334" s="334"/>
      <c r="ET334" s="334"/>
      <c r="EU334" s="334"/>
      <c r="EV334" s="334"/>
      <c r="EW334" s="334"/>
      <c r="EX334" s="334"/>
      <c r="EY334" s="334"/>
      <c r="EZ334" s="334"/>
      <c r="FA334" s="334"/>
      <c r="FB334" s="334"/>
      <c r="FC334" s="334"/>
      <c r="FD334" s="334"/>
      <c r="FE334" s="334"/>
      <c r="FF334" s="334"/>
      <c r="FG334" s="334"/>
      <c r="FH334" s="334"/>
      <c r="FI334" s="334"/>
      <c r="FJ334" s="334"/>
      <c r="FK334" s="334"/>
      <c r="FL334" s="334"/>
      <c r="FM334" s="334"/>
      <c r="FN334" s="334"/>
      <c r="FO334" s="334"/>
      <c r="FP334" s="334"/>
      <c r="FQ334" s="334"/>
      <c r="FR334" s="334"/>
      <c r="FS334" s="334"/>
      <c r="FT334" s="334"/>
      <c r="FU334" s="334"/>
      <c r="FV334" s="334"/>
      <c r="FW334" s="334"/>
      <c r="FX334" s="334"/>
      <c r="FY334" s="334"/>
      <c r="FZ334" s="334"/>
      <c r="GA334" s="334"/>
      <c r="GB334" s="334"/>
      <c r="GC334" s="334"/>
      <c r="GD334" s="334"/>
      <c r="GE334" s="334"/>
      <c r="GF334" s="334"/>
      <c r="GG334" s="334"/>
      <c r="GH334" s="334"/>
      <c r="GI334" s="334"/>
      <c r="GJ334" s="334"/>
      <c r="GK334" s="334"/>
      <c r="GL334" s="334"/>
      <c r="GM334" s="334"/>
      <c r="GN334" s="334"/>
      <c r="GO334" s="334"/>
      <c r="GP334" s="334"/>
      <c r="GQ334" s="334"/>
      <c r="GR334" s="334"/>
      <c r="GS334" s="334"/>
      <c r="GT334" s="334"/>
      <c r="GU334" s="334"/>
      <c r="GV334" s="334"/>
      <c r="GW334" s="334"/>
      <c r="GX334" s="334"/>
      <c r="GY334" s="334"/>
      <c r="GZ334" s="334"/>
      <c r="HA334" s="334"/>
      <c r="HB334" s="334"/>
      <c r="HC334" s="334"/>
      <c r="HD334" s="334"/>
      <c r="HE334" s="334"/>
      <c r="HF334" s="334"/>
      <c r="HG334" s="334"/>
      <c r="HH334" s="334"/>
      <c r="HI334" s="334"/>
      <c r="HJ334" s="334"/>
      <c r="HK334" s="334"/>
      <c r="HL334" s="334"/>
      <c r="HM334" s="334"/>
      <c r="HN334" s="334"/>
      <c r="HO334" s="334"/>
      <c r="HP334" s="334"/>
      <c r="HQ334" s="334"/>
      <c r="HR334" s="334"/>
      <c r="HS334" s="334"/>
      <c r="HT334" s="334"/>
      <c r="HU334" s="334"/>
      <c r="HV334" s="334"/>
      <c r="HW334" s="334"/>
      <c r="HX334" s="334"/>
      <c r="HY334" s="334"/>
      <c r="HZ334" s="334"/>
      <c r="IA334" s="334"/>
      <c r="IB334" s="334"/>
      <c r="IC334" s="334"/>
      <c r="ID334" s="334"/>
      <c r="IE334" s="334"/>
      <c r="IF334" s="334"/>
      <c r="IG334" s="334"/>
      <c r="IH334" s="334"/>
      <c r="II334" s="334"/>
      <c r="IJ334" s="334"/>
      <c r="IK334" s="334"/>
      <c r="IL334" s="334"/>
      <c r="IM334" s="334"/>
      <c r="IN334" s="334"/>
      <c r="IO334" s="334"/>
      <c r="IP334" s="334"/>
      <c r="IQ334" s="334"/>
      <c r="IR334" s="334"/>
      <c r="IS334" s="334"/>
      <c r="IT334" s="334"/>
      <c r="IU334" s="334"/>
      <c r="IV334" s="334"/>
      <c r="IW334" s="334"/>
      <c r="IX334" s="334"/>
      <c r="IY334" s="334"/>
      <c r="IZ334" s="334"/>
      <c r="JA334" s="334"/>
      <c r="JB334" s="334"/>
      <c r="JC334" s="334"/>
      <c r="JD334" s="334"/>
    </row>
    <row r="335" spans="2:264" x14ac:dyDescent="0.2">
      <c r="B335" s="334"/>
      <c r="C335" s="334"/>
      <c r="D335" s="334"/>
      <c r="E335" s="334"/>
      <c r="F335" s="334"/>
      <c r="G335" s="334"/>
      <c r="H335" s="334"/>
      <c r="I335" s="334"/>
      <c r="J335" s="334"/>
      <c r="K335" s="334"/>
      <c r="L335" s="334"/>
      <c r="M335" s="334"/>
      <c r="N335" s="334"/>
      <c r="O335" s="334"/>
      <c r="P335" s="334"/>
      <c r="Q335" s="334"/>
      <c r="R335" s="334"/>
      <c r="S335" s="334"/>
      <c r="T335" s="334"/>
      <c r="U335" s="334"/>
      <c r="V335" s="334"/>
      <c r="W335" s="334"/>
      <c r="X335" s="334"/>
      <c r="Y335" s="334"/>
      <c r="Z335" s="334"/>
      <c r="AA335" s="334"/>
      <c r="AB335" s="334"/>
      <c r="AC335" s="334"/>
      <c r="AD335" s="334"/>
      <c r="AE335" s="334"/>
      <c r="AF335" s="334"/>
      <c r="AG335" s="334"/>
      <c r="AH335" s="334"/>
      <c r="AI335" s="334"/>
      <c r="AJ335" s="334"/>
      <c r="AK335" s="334"/>
      <c r="AL335" s="334"/>
      <c r="AM335" s="334"/>
      <c r="AN335" s="334"/>
      <c r="AO335" s="334"/>
      <c r="AP335" s="334"/>
      <c r="AQ335" s="334"/>
      <c r="AR335" s="334"/>
      <c r="AS335" s="334"/>
      <c r="AT335" s="334"/>
      <c r="AU335" s="334"/>
      <c r="AV335" s="334"/>
      <c r="AW335" s="334"/>
      <c r="AX335" s="334"/>
      <c r="AY335" s="334"/>
      <c r="AZ335" s="334"/>
      <c r="BA335" s="334"/>
      <c r="BB335" s="334"/>
      <c r="BC335" s="334"/>
      <c r="BD335" s="334"/>
      <c r="BE335" s="334"/>
      <c r="BF335" s="334"/>
      <c r="BG335" s="334"/>
      <c r="BH335" s="334"/>
      <c r="BI335" s="334"/>
      <c r="BJ335" s="334"/>
      <c r="BK335" s="334"/>
      <c r="BL335" s="334"/>
      <c r="BM335" s="334"/>
      <c r="BN335" s="334"/>
      <c r="BO335" s="334"/>
      <c r="BP335" s="334"/>
      <c r="BQ335" s="334"/>
      <c r="BR335" s="334"/>
      <c r="BS335" s="334"/>
      <c r="BT335" s="334"/>
      <c r="BU335" s="334"/>
      <c r="BV335" s="334"/>
      <c r="BW335" s="334"/>
      <c r="BX335" s="334"/>
      <c r="BY335" s="334"/>
      <c r="BZ335" s="334"/>
      <c r="CA335" s="334"/>
      <c r="CB335" s="334"/>
      <c r="CC335" s="334"/>
      <c r="CD335" s="334"/>
      <c r="CE335" s="334"/>
      <c r="CF335" s="334"/>
      <c r="CG335" s="334"/>
      <c r="CH335" s="334"/>
      <c r="CI335" s="334"/>
      <c r="CJ335" s="334"/>
      <c r="CK335" s="334"/>
      <c r="CL335" s="334"/>
      <c r="CM335" s="334"/>
      <c r="CN335" s="334"/>
      <c r="CO335" s="334"/>
      <c r="CP335" s="334"/>
      <c r="CQ335" s="334"/>
      <c r="CR335" s="334"/>
      <c r="CS335" s="334"/>
      <c r="CT335" s="334"/>
      <c r="CU335" s="334"/>
      <c r="CV335" s="334"/>
      <c r="CW335" s="334"/>
      <c r="CX335" s="334"/>
      <c r="CY335" s="334"/>
      <c r="CZ335" s="334"/>
      <c r="DA335" s="334"/>
      <c r="DB335" s="334"/>
      <c r="DC335" s="334"/>
      <c r="DD335" s="334"/>
      <c r="DE335" s="334"/>
      <c r="DF335" s="334"/>
      <c r="DG335" s="334"/>
      <c r="DH335" s="334"/>
      <c r="DI335" s="334"/>
      <c r="DJ335" s="334"/>
      <c r="DK335" s="334"/>
      <c r="DL335" s="334"/>
      <c r="DM335" s="334"/>
      <c r="DN335" s="334"/>
      <c r="DO335" s="334"/>
      <c r="DP335" s="334"/>
      <c r="DQ335" s="334"/>
      <c r="DR335" s="334"/>
      <c r="DS335" s="334"/>
      <c r="DT335" s="334"/>
      <c r="DU335" s="334"/>
      <c r="DV335" s="334"/>
      <c r="DW335" s="334"/>
      <c r="DX335" s="334"/>
      <c r="DY335" s="334"/>
      <c r="DZ335" s="334"/>
      <c r="EA335" s="334"/>
      <c r="EB335" s="334"/>
      <c r="EC335" s="334"/>
      <c r="ED335" s="334"/>
      <c r="EE335" s="334"/>
      <c r="EF335" s="334"/>
      <c r="EG335" s="334"/>
      <c r="EH335" s="334"/>
      <c r="EI335" s="334"/>
      <c r="EJ335" s="334"/>
      <c r="EK335" s="334"/>
      <c r="EL335" s="334"/>
      <c r="EM335" s="334"/>
      <c r="EN335" s="334"/>
      <c r="EO335" s="334"/>
      <c r="EP335" s="334"/>
      <c r="EQ335" s="334"/>
      <c r="ER335" s="334"/>
      <c r="ES335" s="334"/>
      <c r="ET335" s="334"/>
      <c r="EU335" s="334"/>
      <c r="EV335" s="334"/>
      <c r="EW335" s="334"/>
      <c r="EX335" s="334"/>
      <c r="EY335" s="334"/>
      <c r="EZ335" s="334"/>
      <c r="FA335" s="334"/>
      <c r="FB335" s="334"/>
      <c r="FC335" s="334"/>
      <c r="FD335" s="334"/>
      <c r="FE335" s="334"/>
      <c r="FF335" s="334"/>
      <c r="FG335" s="334"/>
      <c r="FH335" s="334"/>
      <c r="FI335" s="334"/>
      <c r="FJ335" s="334"/>
      <c r="FK335" s="334"/>
      <c r="FL335" s="334"/>
      <c r="FM335" s="334"/>
      <c r="FN335" s="334"/>
      <c r="FO335" s="334"/>
      <c r="FP335" s="334"/>
      <c r="FQ335" s="334"/>
      <c r="FR335" s="334"/>
      <c r="FS335" s="334"/>
      <c r="FT335" s="334"/>
      <c r="FU335" s="334"/>
      <c r="FV335" s="334"/>
      <c r="FW335" s="334"/>
      <c r="FX335" s="334"/>
      <c r="FY335" s="334"/>
      <c r="FZ335" s="334"/>
      <c r="GA335" s="334"/>
      <c r="GB335" s="334"/>
      <c r="GC335" s="334"/>
      <c r="GD335" s="334"/>
      <c r="GE335" s="334"/>
      <c r="GF335" s="334"/>
      <c r="GG335" s="334"/>
      <c r="GH335" s="334"/>
      <c r="GI335" s="334"/>
      <c r="GJ335" s="334"/>
      <c r="GK335" s="334"/>
      <c r="GL335" s="334"/>
      <c r="GM335" s="334"/>
      <c r="GN335" s="334"/>
      <c r="GO335" s="334"/>
      <c r="GP335" s="334"/>
      <c r="GQ335" s="334"/>
      <c r="GR335" s="334"/>
      <c r="GS335" s="334"/>
      <c r="GT335" s="334"/>
      <c r="GU335" s="334"/>
      <c r="GV335" s="334"/>
      <c r="GW335" s="334"/>
      <c r="GX335" s="334"/>
      <c r="GY335" s="334"/>
      <c r="GZ335" s="334"/>
      <c r="HA335" s="334"/>
      <c r="HB335" s="334"/>
      <c r="HC335" s="334"/>
      <c r="HD335" s="334"/>
      <c r="HE335" s="334"/>
      <c r="HF335" s="334"/>
      <c r="HG335" s="334"/>
      <c r="HH335" s="334"/>
      <c r="HI335" s="334"/>
      <c r="HJ335" s="334"/>
      <c r="HK335" s="334"/>
      <c r="HL335" s="334"/>
      <c r="HM335" s="334"/>
      <c r="HN335" s="334"/>
      <c r="HO335" s="334"/>
      <c r="HP335" s="334"/>
      <c r="HQ335" s="334"/>
      <c r="HR335" s="334"/>
      <c r="HS335" s="334"/>
      <c r="HT335" s="334"/>
      <c r="HU335" s="334"/>
      <c r="HV335" s="334"/>
      <c r="HW335" s="334"/>
      <c r="HX335" s="334"/>
      <c r="HY335" s="334"/>
      <c r="HZ335" s="334"/>
      <c r="IA335" s="334"/>
      <c r="IB335" s="334"/>
      <c r="IC335" s="334"/>
      <c r="ID335" s="334"/>
      <c r="IE335" s="334"/>
      <c r="IF335" s="334"/>
      <c r="IG335" s="334"/>
      <c r="IH335" s="334"/>
      <c r="II335" s="334"/>
      <c r="IJ335" s="334"/>
      <c r="IK335" s="334"/>
      <c r="IL335" s="334"/>
      <c r="IM335" s="334"/>
      <c r="IN335" s="334"/>
      <c r="IO335" s="334"/>
      <c r="IP335" s="334"/>
      <c r="IQ335" s="334"/>
      <c r="IR335" s="334"/>
      <c r="IS335" s="334"/>
      <c r="IT335" s="334"/>
      <c r="IU335" s="334"/>
      <c r="IV335" s="334"/>
      <c r="IW335" s="334"/>
      <c r="IX335" s="334"/>
      <c r="IY335" s="334"/>
      <c r="IZ335" s="334"/>
      <c r="JA335" s="334"/>
      <c r="JB335" s="334"/>
      <c r="JC335" s="334"/>
      <c r="JD335" s="334"/>
    </row>
    <row r="336" spans="2:264" x14ac:dyDescent="0.2">
      <c r="B336" s="334"/>
      <c r="C336" s="334"/>
      <c r="D336" s="334"/>
      <c r="E336" s="334"/>
      <c r="F336" s="334"/>
      <c r="G336" s="334"/>
      <c r="H336" s="334"/>
      <c r="I336" s="334"/>
      <c r="J336" s="334"/>
      <c r="K336" s="334"/>
      <c r="L336" s="334"/>
      <c r="M336" s="334"/>
      <c r="N336" s="334"/>
      <c r="O336" s="334"/>
      <c r="P336" s="334"/>
      <c r="Q336" s="334"/>
      <c r="R336" s="334"/>
      <c r="S336" s="334"/>
      <c r="T336" s="334"/>
      <c r="U336" s="334"/>
      <c r="V336" s="334"/>
      <c r="W336" s="334"/>
      <c r="X336" s="334"/>
      <c r="Y336" s="334"/>
      <c r="Z336" s="334"/>
      <c r="AA336" s="334"/>
      <c r="AB336" s="334"/>
      <c r="AC336" s="334"/>
      <c r="AD336" s="334"/>
      <c r="AE336" s="334"/>
      <c r="AF336" s="334"/>
      <c r="AG336" s="334"/>
      <c r="AH336" s="334"/>
      <c r="AI336" s="334"/>
      <c r="AJ336" s="334"/>
      <c r="AK336" s="334"/>
      <c r="AL336" s="334"/>
      <c r="AM336" s="334"/>
      <c r="AN336" s="334"/>
      <c r="AO336" s="334"/>
      <c r="AP336" s="334"/>
      <c r="AQ336" s="334"/>
      <c r="AR336" s="334"/>
      <c r="AS336" s="334"/>
      <c r="AT336" s="334"/>
      <c r="AU336" s="334"/>
      <c r="AV336" s="334"/>
      <c r="AW336" s="334"/>
      <c r="AX336" s="334"/>
      <c r="AY336" s="334"/>
      <c r="AZ336" s="334"/>
      <c r="BA336" s="334"/>
      <c r="BB336" s="334"/>
      <c r="BC336" s="334"/>
      <c r="BD336" s="334"/>
      <c r="BE336" s="334"/>
      <c r="BF336" s="334"/>
      <c r="BG336" s="334"/>
      <c r="BH336" s="334"/>
      <c r="BI336" s="334"/>
      <c r="BJ336" s="334"/>
      <c r="BK336" s="334"/>
      <c r="BL336" s="334"/>
      <c r="BM336" s="334"/>
      <c r="BN336" s="334"/>
      <c r="BO336" s="334"/>
      <c r="BP336" s="334"/>
      <c r="BQ336" s="334"/>
      <c r="BR336" s="334"/>
      <c r="BS336" s="334"/>
      <c r="BT336" s="334"/>
      <c r="BU336" s="334"/>
      <c r="BV336" s="334"/>
      <c r="BW336" s="334"/>
      <c r="BX336" s="334"/>
      <c r="BY336" s="334"/>
      <c r="BZ336" s="334"/>
      <c r="CA336" s="334"/>
      <c r="CB336" s="334"/>
      <c r="CC336" s="334"/>
      <c r="CD336" s="334"/>
      <c r="CE336" s="334"/>
      <c r="CF336" s="334"/>
      <c r="CG336" s="334"/>
      <c r="CH336" s="334"/>
      <c r="CI336" s="334"/>
      <c r="CJ336" s="334"/>
      <c r="CK336" s="334"/>
      <c r="CL336" s="334"/>
      <c r="CM336" s="334"/>
      <c r="CN336" s="334"/>
      <c r="CO336" s="334"/>
      <c r="CP336" s="334"/>
      <c r="CQ336" s="334"/>
      <c r="CR336" s="334"/>
      <c r="CS336" s="334"/>
      <c r="CT336" s="334"/>
      <c r="CU336" s="334"/>
      <c r="CV336" s="334"/>
      <c r="CW336" s="334"/>
      <c r="CX336" s="334"/>
      <c r="CY336" s="334"/>
      <c r="CZ336" s="334"/>
      <c r="DA336" s="334"/>
      <c r="DB336" s="334"/>
      <c r="DC336" s="334"/>
      <c r="DD336" s="334"/>
      <c r="DE336" s="334"/>
      <c r="DF336" s="334"/>
      <c r="DG336" s="334"/>
      <c r="DH336" s="334"/>
      <c r="DI336" s="334"/>
      <c r="DJ336" s="334"/>
      <c r="DK336" s="334"/>
      <c r="DL336" s="334"/>
      <c r="DM336" s="334"/>
      <c r="DN336" s="334"/>
      <c r="DO336" s="334"/>
      <c r="DP336" s="334"/>
      <c r="DQ336" s="334"/>
      <c r="DR336" s="334"/>
      <c r="DS336" s="334"/>
      <c r="DT336" s="334"/>
      <c r="DU336" s="334"/>
      <c r="DV336" s="334"/>
      <c r="DW336" s="334"/>
      <c r="DX336" s="334"/>
      <c r="DY336" s="334"/>
      <c r="DZ336" s="334"/>
      <c r="EA336" s="334"/>
      <c r="EB336" s="334"/>
      <c r="EC336" s="334"/>
      <c r="ED336" s="334"/>
      <c r="EE336" s="334"/>
      <c r="EF336" s="334"/>
      <c r="EG336" s="334"/>
      <c r="EH336" s="334"/>
      <c r="EI336" s="334"/>
      <c r="EJ336" s="334"/>
      <c r="EK336" s="334"/>
      <c r="EL336" s="334"/>
      <c r="EM336" s="334"/>
      <c r="EN336" s="334"/>
      <c r="EO336" s="334"/>
      <c r="EP336" s="334"/>
      <c r="EQ336" s="334"/>
      <c r="ER336" s="334"/>
      <c r="ES336" s="334"/>
      <c r="ET336" s="334"/>
      <c r="EU336" s="334"/>
      <c r="EV336" s="334"/>
      <c r="EW336" s="334"/>
      <c r="EX336" s="334"/>
      <c r="EY336" s="334"/>
      <c r="EZ336" s="334"/>
      <c r="FA336" s="334"/>
      <c r="FB336" s="334"/>
      <c r="FC336" s="334"/>
      <c r="FD336" s="334"/>
      <c r="FE336" s="334"/>
      <c r="FF336" s="334"/>
      <c r="FG336" s="334"/>
      <c r="FH336" s="334"/>
      <c r="FI336" s="334"/>
      <c r="FJ336" s="334"/>
      <c r="FK336" s="334"/>
      <c r="FL336" s="334"/>
      <c r="FM336" s="334"/>
      <c r="FN336" s="334"/>
      <c r="FO336" s="334"/>
      <c r="FP336" s="334"/>
      <c r="FQ336" s="334"/>
      <c r="FR336" s="334"/>
      <c r="FS336" s="334"/>
      <c r="FT336" s="334"/>
      <c r="FU336" s="334"/>
      <c r="FV336" s="334"/>
      <c r="FW336" s="334"/>
      <c r="FX336" s="334"/>
      <c r="FY336" s="334"/>
      <c r="FZ336" s="334"/>
      <c r="GA336" s="334"/>
      <c r="GB336" s="334"/>
      <c r="GC336" s="334"/>
      <c r="GD336" s="334"/>
      <c r="GE336" s="334"/>
      <c r="GF336" s="334"/>
      <c r="GG336" s="334"/>
      <c r="GH336" s="334"/>
      <c r="GI336" s="334"/>
      <c r="GJ336" s="334"/>
      <c r="GK336" s="334"/>
      <c r="GL336" s="334"/>
      <c r="GM336" s="334"/>
      <c r="GN336" s="334"/>
      <c r="GO336" s="334"/>
      <c r="GP336" s="334"/>
      <c r="GQ336" s="334"/>
      <c r="GR336" s="334"/>
      <c r="GS336" s="334"/>
      <c r="GT336" s="334"/>
      <c r="GU336" s="334"/>
      <c r="GV336" s="334"/>
      <c r="GW336" s="334"/>
      <c r="GX336" s="334"/>
      <c r="GY336" s="334"/>
      <c r="GZ336" s="334"/>
      <c r="HA336" s="334"/>
      <c r="HB336" s="334"/>
      <c r="HC336" s="334"/>
      <c r="HD336" s="334"/>
      <c r="HE336" s="334"/>
      <c r="HF336" s="334"/>
      <c r="HG336" s="334"/>
      <c r="HH336" s="334"/>
      <c r="HI336" s="334"/>
      <c r="HJ336" s="334"/>
      <c r="HK336" s="334"/>
      <c r="HL336" s="334"/>
      <c r="HM336" s="334"/>
      <c r="HN336" s="334"/>
      <c r="HO336" s="334"/>
      <c r="HP336" s="334"/>
      <c r="HQ336" s="334"/>
      <c r="HR336" s="334"/>
      <c r="HS336" s="334"/>
      <c r="HT336" s="334"/>
      <c r="HU336" s="334"/>
      <c r="HV336" s="334"/>
      <c r="HW336" s="334"/>
      <c r="HX336" s="334"/>
      <c r="HY336" s="334"/>
      <c r="HZ336" s="334"/>
      <c r="IA336" s="334"/>
      <c r="IB336" s="334"/>
      <c r="IC336" s="334"/>
      <c r="ID336" s="334"/>
      <c r="IE336" s="334"/>
      <c r="IF336" s="334"/>
      <c r="IG336" s="334"/>
      <c r="IH336" s="334"/>
      <c r="II336" s="334"/>
      <c r="IJ336" s="334"/>
      <c r="IK336" s="334"/>
      <c r="IL336" s="334"/>
      <c r="IM336" s="334"/>
      <c r="IN336" s="334"/>
      <c r="IO336" s="334"/>
      <c r="IP336" s="334"/>
      <c r="IQ336" s="334"/>
      <c r="IR336" s="334"/>
      <c r="IS336" s="334"/>
      <c r="IT336" s="334"/>
      <c r="IU336" s="334"/>
      <c r="IV336" s="334"/>
      <c r="IW336" s="334"/>
      <c r="IX336" s="334"/>
      <c r="IY336" s="334"/>
      <c r="IZ336" s="334"/>
      <c r="JA336" s="334"/>
      <c r="JB336" s="334"/>
      <c r="JC336" s="334"/>
      <c r="JD336" s="334"/>
    </row>
    <row r="337" spans="2:264" x14ac:dyDescent="0.2">
      <c r="B337" s="334"/>
      <c r="C337" s="334"/>
      <c r="D337" s="334"/>
      <c r="E337" s="334"/>
      <c r="F337" s="334"/>
      <c r="G337" s="334"/>
      <c r="H337" s="334"/>
      <c r="I337" s="334"/>
      <c r="J337" s="334"/>
      <c r="K337" s="334"/>
      <c r="L337" s="334"/>
      <c r="M337" s="334"/>
      <c r="N337" s="334"/>
      <c r="O337" s="334"/>
      <c r="P337" s="334"/>
      <c r="Q337" s="334"/>
      <c r="R337" s="334"/>
      <c r="S337" s="334"/>
      <c r="T337" s="334"/>
      <c r="U337" s="334"/>
      <c r="V337" s="334"/>
      <c r="W337" s="334"/>
      <c r="X337" s="334"/>
      <c r="Y337" s="334"/>
      <c r="Z337" s="334"/>
      <c r="AA337" s="334"/>
      <c r="AB337" s="334"/>
      <c r="AC337" s="334"/>
      <c r="AD337" s="334"/>
      <c r="AE337" s="334"/>
      <c r="AF337" s="334"/>
      <c r="AG337" s="334"/>
      <c r="AH337" s="334"/>
      <c r="AI337" s="334"/>
      <c r="AJ337" s="334"/>
      <c r="AK337" s="334"/>
      <c r="AL337" s="334"/>
      <c r="AM337" s="334"/>
      <c r="AN337" s="334"/>
      <c r="AO337" s="334"/>
      <c r="AP337" s="334"/>
      <c r="AQ337" s="334"/>
      <c r="AR337" s="334"/>
      <c r="AS337" s="334"/>
      <c r="AT337" s="334"/>
      <c r="AU337" s="334"/>
      <c r="AV337" s="334"/>
      <c r="AW337" s="334"/>
      <c r="AX337" s="334"/>
      <c r="AY337" s="334"/>
      <c r="AZ337" s="334"/>
      <c r="BA337" s="334"/>
      <c r="BB337" s="334"/>
      <c r="BC337" s="334"/>
      <c r="BD337" s="334"/>
      <c r="BE337" s="334"/>
      <c r="BF337" s="334"/>
      <c r="BG337" s="334"/>
      <c r="BH337" s="334"/>
      <c r="BI337" s="334"/>
      <c r="BJ337" s="334"/>
      <c r="BK337" s="334"/>
      <c r="BL337" s="334"/>
      <c r="BM337" s="334"/>
      <c r="BN337" s="334"/>
      <c r="BO337" s="334"/>
      <c r="BP337" s="334"/>
      <c r="BQ337" s="334"/>
      <c r="BR337" s="334"/>
      <c r="BS337" s="334"/>
      <c r="BT337" s="334"/>
      <c r="BU337" s="334"/>
      <c r="BV337" s="334"/>
      <c r="BW337" s="334"/>
      <c r="BX337" s="334"/>
      <c r="BY337" s="334"/>
      <c r="BZ337" s="334"/>
      <c r="CA337" s="334"/>
      <c r="CB337" s="334"/>
      <c r="CC337" s="334"/>
      <c r="CD337" s="334"/>
      <c r="CE337" s="334"/>
      <c r="CF337" s="334"/>
      <c r="CG337" s="334"/>
      <c r="CH337" s="334"/>
      <c r="CI337" s="334"/>
      <c r="CJ337" s="334"/>
      <c r="CK337" s="334"/>
      <c r="CL337" s="334"/>
      <c r="CM337" s="334"/>
      <c r="CN337" s="334"/>
      <c r="CO337" s="334"/>
      <c r="CP337" s="334"/>
      <c r="CQ337" s="334"/>
      <c r="CR337" s="334"/>
      <c r="CS337" s="334"/>
      <c r="CT337" s="334"/>
      <c r="CU337" s="334"/>
      <c r="CV337" s="334"/>
      <c r="CW337" s="334"/>
      <c r="CX337" s="334"/>
      <c r="CY337" s="334"/>
      <c r="CZ337" s="334"/>
      <c r="DA337" s="334"/>
      <c r="DB337" s="334"/>
      <c r="DC337" s="334"/>
      <c r="DD337" s="334"/>
      <c r="DE337" s="334"/>
      <c r="DF337" s="334"/>
      <c r="DG337" s="334"/>
      <c r="DH337" s="334"/>
      <c r="DI337" s="334"/>
      <c r="DJ337" s="334"/>
      <c r="DK337" s="334"/>
      <c r="DL337" s="334"/>
      <c r="DM337" s="334"/>
      <c r="DN337" s="334"/>
      <c r="DO337" s="334"/>
      <c r="DP337" s="334"/>
      <c r="DQ337" s="334"/>
      <c r="DR337" s="334"/>
      <c r="DS337" s="334"/>
      <c r="DT337" s="334"/>
      <c r="DU337" s="334"/>
      <c r="DV337" s="334"/>
      <c r="DW337" s="334"/>
      <c r="DX337" s="334"/>
      <c r="DY337" s="334"/>
      <c r="DZ337" s="334"/>
      <c r="EA337" s="334"/>
      <c r="EB337" s="334"/>
      <c r="EC337" s="334"/>
      <c r="ED337" s="334"/>
      <c r="EE337" s="334"/>
      <c r="EF337" s="334"/>
      <c r="EG337" s="334"/>
      <c r="EH337" s="334"/>
      <c r="EI337" s="334"/>
      <c r="EJ337" s="334"/>
      <c r="EK337" s="334"/>
      <c r="EL337" s="334"/>
      <c r="EM337" s="334"/>
      <c r="EN337" s="334"/>
      <c r="EO337" s="334"/>
      <c r="EP337" s="334"/>
      <c r="EQ337" s="334"/>
      <c r="ER337" s="334"/>
      <c r="ES337" s="334"/>
      <c r="ET337" s="334"/>
      <c r="EU337" s="334"/>
      <c r="EV337" s="334"/>
      <c r="EW337" s="334"/>
      <c r="EX337" s="334"/>
      <c r="EY337" s="334"/>
      <c r="EZ337" s="334"/>
      <c r="FA337" s="334"/>
      <c r="FB337" s="334"/>
      <c r="FC337" s="334"/>
      <c r="FD337" s="334"/>
      <c r="FE337" s="334"/>
      <c r="FF337" s="334"/>
      <c r="FG337" s="334"/>
      <c r="FH337" s="334"/>
      <c r="FI337" s="334"/>
      <c r="FJ337" s="334"/>
      <c r="FK337" s="334"/>
      <c r="FL337" s="334"/>
      <c r="FM337" s="334"/>
      <c r="FN337" s="334"/>
      <c r="FO337" s="334"/>
      <c r="FP337" s="334"/>
      <c r="FQ337" s="334"/>
      <c r="FR337" s="334"/>
      <c r="FS337" s="334"/>
      <c r="FT337" s="334"/>
      <c r="FU337" s="334"/>
      <c r="FV337" s="334"/>
      <c r="FW337" s="334"/>
      <c r="FX337" s="334"/>
      <c r="FY337" s="334"/>
      <c r="FZ337" s="334"/>
      <c r="GA337" s="334"/>
      <c r="GB337" s="334"/>
      <c r="GC337" s="334"/>
      <c r="GD337" s="334"/>
      <c r="GE337" s="334"/>
      <c r="GF337" s="334"/>
      <c r="GG337" s="334"/>
      <c r="GH337" s="334"/>
      <c r="GI337" s="334"/>
      <c r="GJ337" s="334"/>
      <c r="GK337" s="334"/>
      <c r="GL337" s="334"/>
      <c r="GM337" s="334"/>
      <c r="GN337" s="334"/>
      <c r="GO337" s="334"/>
      <c r="GP337" s="334"/>
      <c r="GQ337" s="334"/>
      <c r="GR337" s="334"/>
      <c r="GS337" s="334"/>
      <c r="GT337" s="334"/>
      <c r="GU337" s="334"/>
      <c r="GV337" s="334"/>
      <c r="GW337" s="334"/>
      <c r="GX337" s="334"/>
      <c r="GY337" s="334"/>
      <c r="GZ337" s="334"/>
      <c r="HA337" s="334"/>
      <c r="HB337" s="334"/>
      <c r="HC337" s="334"/>
      <c r="HD337" s="334"/>
      <c r="HE337" s="334"/>
      <c r="HF337" s="334"/>
      <c r="HG337" s="334"/>
      <c r="HH337" s="334"/>
      <c r="HI337" s="334"/>
      <c r="HJ337" s="334"/>
      <c r="HK337" s="334"/>
      <c r="HL337" s="334"/>
      <c r="HM337" s="334"/>
      <c r="HN337" s="334"/>
      <c r="HO337" s="334"/>
      <c r="HP337" s="334"/>
      <c r="HQ337" s="334"/>
      <c r="HR337" s="334"/>
      <c r="HS337" s="334"/>
      <c r="HT337" s="334"/>
      <c r="HU337" s="334"/>
      <c r="HV337" s="334"/>
      <c r="HW337" s="334"/>
      <c r="HX337" s="334"/>
      <c r="HY337" s="334"/>
      <c r="HZ337" s="334"/>
      <c r="IA337" s="334"/>
      <c r="IB337" s="334"/>
      <c r="IC337" s="334"/>
      <c r="ID337" s="334"/>
      <c r="IE337" s="334"/>
      <c r="IF337" s="334"/>
      <c r="IG337" s="334"/>
      <c r="IH337" s="334"/>
      <c r="II337" s="334"/>
      <c r="IJ337" s="334"/>
      <c r="IK337" s="334"/>
      <c r="IL337" s="334"/>
      <c r="IM337" s="334"/>
      <c r="IN337" s="334"/>
      <c r="IO337" s="334"/>
      <c r="IP337" s="334"/>
      <c r="IQ337" s="334"/>
      <c r="IR337" s="334"/>
      <c r="IS337" s="334"/>
      <c r="IT337" s="334"/>
      <c r="IU337" s="334"/>
      <c r="IV337" s="334"/>
      <c r="IW337" s="334"/>
      <c r="IX337" s="334"/>
      <c r="IY337" s="334"/>
      <c r="IZ337" s="334"/>
      <c r="JA337" s="334"/>
      <c r="JB337" s="334"/>
      <c r="JC337" s="334"/>
      <c r="JD337" s="334"/>
    </row>
    <row r="338" spans="2:264" x14ac:dyDescent="0.2">
      <c r="B338" s="334"/>
      <c r="C338" s="334"/>
      <c r="D338" s="334"/>
      <c r="E338" s="334"/>
      <c r="F338" s="334"/>
      <c r="G338" s="334"/>
      <c r="H338" s="334"/>
      <c r="I338" s="334"/>
      <c r="J338" s="334"/>
      <c r="K338" s="334"/>
      <c r="L338" s="334"/>
      <c r="M338" s="334"/>
      <c r="N338" s="334"/>
      <c r="O338" s="334"/>
      <c r="P338" s="334"/>
      <c r="Q338" s="334"/>
      <c r="R338" s="334"/>
      <c r="S338" s="334"/>
      <c r="T338" s="334"/>
      <c r="U338" s="334"/>
      <c r="V338" s="334"/>
      <c r="W338" s="334"/>
      <c r="X338" s="334"/>
      <c r="Y338" s="334"/>
      <c r="Z338" s="334"/>
      <c r="AA338" s="334"/>
      <c r="AB338" s="334"/>
      <c r="AC338" s="334"/>
      <c r="AD338" s="334"/>
      <c r="AE338" s="334"/>
      <c r="AF338" s="334"/>
      <c r="AG338" s="334"/>
      <c r="AH338" s="334"/>
      <c r="AI338" s="334"/>
      <c r="AJ338" s="334"/>
      <c r="AK338" s="334"/>
      <c r="AL338" s="334"/>
      <c r="AM338" s="334"/>
      <c r="AN338" s="334"/>
      <c r="AO338" s="334"/>
      <c r="AP338" s="334"/>
      <c r="AQ338" s="334"/>
      <c r="AR338" s="334"/>
      <c r="AS338" s="334"/>
      <c r="AT338" s="334"/>
      <c r="AU338" s="334"/>
      <c r="AV338" s="334"/>
      <c r="AW338" s="334"/>
      <c r="AX338" s="334"/>
      <c r="AY338" s="334"/>
      <c r="AZ338" s="334"/>
      <c r="BA338" s="334"/>
      <c r="BB338" s="334"/>
      <c r="BC338" s="334"/>
      <c r="BD338" s="334"/>
      <c r="BE338" s="334"/>
      <c r="BF338" s="334"/>
      <c r="BG338" s="334"/>
      <c r="BH338" s="334"/>
      <c r="BI338" s="334"/>
      <c r="BJ338" s="334"/>
      <c r="BK338" s="334"/>
      <c r="BL338" s="334"/>
      <c r="BM338" s="334"/>
      <c r="BN338" s="334"/>
      <c r="BO338" s="334"/>
      <c r="BP338" s="334"/>
      <c r="BQ338" s="334"/>
      <c r="BR338" s="334"/>
      <c r="BS338" s="334"/>
      <c r="BT338" s="334"/>
      <c r="BU338" s="334"/>
      <c r="BV338" s="334"/>
      <c r="BW338" s="334"/>
      <c r="BX338" s="334"/>
      <c r="BY338" s="334"/>
      <c r="BZ338" s="334"/>
      <c r="CA338" s="334"/>
      <c r="CB338" s="334"/>
      <c r="CC338" s="334"/>
      <c r="CD338" s="334"/>
      <c r="CE338" s="334"/>
      <c r="CF338" s="334"/>
      <c r="CG338" s="334"/>
      <c r="CH338" s="334"/>
      <c r="CI338" s="334"/>
      <c r="CJ338" s="334"/>
      <c r="CK338" s="334"/>
      <c r="CL338" s="334"/>
      <c r="CM338" s="334"/>
      <c r="CN338" s="334"/>
      <c r="CO338" s="334"/>
      <c r="CP338" s="334"/>
      <c r="CQ338" s="334"/>
      <c r="CR338" s="334"/>
      <c r="CS338" s="334"/>
      <c r="CT338" s="334"/>
      <c r="CU338" s="334"/>
      <c r="CV338" s="334"/>
      <c r="CW338" s="334"/>
      <c r="CX338" s="334"/>
      <c r="CY338" s="334"/>
      <c r="CZ338" s="334"/>
      <c r="DA338" s="334"/>
      <c r="DB338" s="334"/>
      <c r="DC338" s="334"/>
      <c r="DD338" s="334"/>
      <c r="DE338" s="334"/>
      <c r="DF338" s="334"/>
      <c r="DG338" s="334"/>
      <c r="DH338" s="334"/>
      <c r="DI338" s="334"/>
      <c r="DJ338" s="334"/>
      <c r="DK338" s="334"/>
      <c r="DL338" s="334"/>
      <c r="DM338" s="334"/>
      <c r="DN338" s="334"/>
      <c r="DO338" s="334"/>
      <c r="DP338" s="334"/>
      <c r="DQ338" s="334"/>
      <c r="DR338" s="334"/>
      <c r="DS338" s="334"/>
      <c r="DT338" s="334"/>
      <c r="DU338" s="334"/>
      <c r="DV338" s="334"/>
      <c r="DW338" s="334"/>
      <c r="DX338" s="334"/>
      <c r="DY338" s="334"/>
      <c r="DZ338" s="334"/>
      <c r="EA338" s="334"/>
      <c r="EB338" s="334"/>
      <c r="EC338" s="334"/>
      <c r="ED338" s="334"/>
      <c r="EE338" s="334"/>
      <c r="EF338" s="334"/>
      <c r="EG338" s="334"/>
      <c r="EH338" s="334"/>
      <c r="EI338" s="334"/>
      <c r="EJ338" s="334"/>
      <c r="EK338" s="334"/>
      <c r="EL338" s="334"/>
      <c r="EM338" s="334"/>
      <c r="EN338" s="334"/>
      <c r="EO338" s="334"/>
      <c r="EP338" s="334"/>
      <c r="EQ338" s="334"/>
      <c r="ER338" s="334"/>
      <c r="ES338" s="334"/>
      <c r="ET338" s="334"/>
      <c r="EU338" s="334"/>
      <c r="EV338" s="334"/>
      <c r="EW338" s="334"/>
      <c r="EX338" s="334"/>
      <c r="EY338" s="334"/>
      <c r="EZ338" s="334"/>
      <c r="FA338" s="334"/>
      <c r="FB338" s="334"/>
      <c r="FC338" s="334"/>
      <c r="FD338" s="334"/>
      <c r="FE338" s="334"/>
      <c r="FF338" s="334"/>
      <c r="FG338" s="334"/>
      <c r="FH338" s="334"/>
      <c r="FI338" s="334"/>
      <c r="FJ338" s="334"/>
      <c r="FK338" s="334"/>
      <c r="FL338" s="334"/>
      <c r="FM338" s="334"/>
      <c r="FN338" s="334"/>
      <c r="FO338" s="334"/>
      <c r="FP338" s="334"/>
      <c r="FQ338" s="334"/>
      <c r="FR338" s="334"/>
      <c r="FS338" s="334"/>
      <c r="FT338" s="334"/>
      <c r="FU338" s="334"/>
      <c r="FV338" s="334"/>
      <c r="FW338" s="334"/>
      <c r="FX338" s="334"/>
      <c r="FY338" s="334"/>
      <c r="FZ338" s="334"/>
      <c r="GA338" s="334"/>
      <c r="GB338" s="334"/>
      <c r="GC338" s="334"/>
      <c r="GD338" s="334"/>
      <c r="GE338" s="334"/>
      <c r="GF338" s="334"/>
      <c r="GG338" s="334"/>
      <c r="GH338" s="334"/>
      <c r="GI338" s="334"/>
      <c r="GJ338" s="334"/>
      <c r="GK338" s="334"/>
      <c r="GL338" s="334"/>
      <c r="GM338" s="334"/>
      <c r="GN338" s="334"/>
      <c r="GO338" s="334"/>
      <c r="GP338" s="334"/>
      <c r="GQ338" s="334"/>
      <c r="GR338" s="334"/>
      <c r="GS338" s="334"/>
      <c r="GT338" s="334"/>
      <c r="GU338" s="334"/>
      <c r="GV338" s="334"/>
      <c r="GW338" s="334"/>
      <c r="GX338" s="334"/>
      <c r="GY338" s="334"/>
      <c r="GZ338" s="334"/>
      <c r="HA338" s="334"/>
      <c r="HB338" s="334"/>
      <c r="HC338" s="334"/>
      <c r="HD338" s="334"/>
      <c r="HE338" s="334"/>
      <c r="HF338" s="334"/>
      <c r="HG338" s="334"/>
      <c r="HH338" s="334"/>
      <c r="HI338" s="334"/>
      <c r="HJ338" s="334"/>
      <c r="HK338" s="334"/>
      <c r="HL338" s="334"/>
      <c r="HM338" s="334"/>
      <c r="HN338" s="334"/>
      <c r="HO338" s="334"/>
      <c r="HP338" s="334"/>
      <c r="HQ338" s="334"/>
      <c r="HR338" s="334"/>
      <c r="HS338" s="334"/>
      <c r="HT338" s="334"/>
      <c r="HU338" s="334"/>
      <c r="HV338" s="334"/>
      <c r="HW338" s="334"/>
      <c r="HX338" s="334"/>
      <c r="HY338" s="334"/>
      <c r="HZ338" s="334"/>
      <c r="IA338" s="334"/>
      <c r="IB338" s="334"/>
      <c r="IC338" s="334"/>
      <c r="ID338" s="334"/>
      <c r="IE338" s="334"/>
      <c r="IF338" s="334"/>
      <c r="IG338" s="334"/>
      <c r="IH338" s="334"/>
      <c r="II338" s="334"/>
      <c r="IJ338" s="334"/>
      <c r="IK338" s="334"/>
      <c r="IL338" s="334"/>
      <c r="IM338" s="334"/>
      <c r="IN338" s="334"/>
      <c r="IO338" s="334"/>
      <c r="IP338" s="334"/>
      <c r="IQ338" s="334"/>
      <c r="IR338" s="334"/>
      <c r="IS338" s="334"/>
      <c r="IT338" s="334"/>
      <c r="IU338" s="334"/>
      <c r="IV338" s="334"/>
      <c r="IW338" s="334"/>
      <c r="IX338" s="334"/>
      <c r="IY338" s="334"/>
      <c r="IZ338" s="334"/>
      <c r="JA338" s="334"/>
      <c r="JB338" s="334"/>
      <c r="JC338" s="334"/>
      <c r="JD338" s="334"/>
    </row>
    <row r="339" spans="2:264" x14ac:dyDescent="0.2">
      <c r="B339" s="334"/>
      <c r="C339" s="334"/>
      <c r="D339" s="334"/>
      <c r="E339" s="334"/>
      <c r="F339" s="334"/>
      <c r="G339" s="334"/>
      <c r="H339" s="334"/>
      <c r="I339" s="334"/>
      <c r="J339" s="334"/>
      <c r="K339" s="334"/>
      <c r="L339" s="334"/>
      <c r="M339" s="334"/>
      <c r="N339" s="334"/>
      <c r="O339" s="334"/>
      <c r="P339" s="334"/>
      <c r="Q339" s="334"/>
      <c r="R339" s="334"/>
      <c r="S339" s="334"/>
      <c r="T339" s="334"/>
      <c r="U339" s="334"/>
      <c r="V339" s="334"/>
      <c r="W339" s="334"/>
      <c r="X339" s="334"/>
      <c r="Y339" s="334"/>
      <c r="Z339" s="334"/>
      <c r="AA339" s="334"/>
      <c r="AB339" s="334"/>
      <c r="AC339" s="334"/>
      <c r="AD339" s="334"/>
      <c r="AE339" s="334"/>
      <c r="AF339" s="334"/>
      <c r="AG339" s="334"/>
      <c r="AH339" s="334"/>
      <c r="AI339" s="334"/>
      <c r="AJ339" s="334"/>
      <c r="AK339" s="334"/>
      <c r="AL339" s="334"/>
      <c r="AM339" s="334"/>
      <c r="AN339" s="334"/>
      <c r="AO339" s="334"/>
      <c r="AP339" s="334"/>
      <c r="AQ339" s="334"/>
      <c r="AR339" s="334"/>
      <c r="AS339" s="334"/>
      <c r="AT339" s="334"/>
      <c r="AU339" s="334"/>
      <c r="AV339" s="334"/>
      <c r="AW339" s="334"/>
      <c r="AX339" s="334"/>
      <c r="AY339" s="334"/>
      <c r="AZ339" s="334"/>
      <c r="BA339" s="334"/>
      <c r="BB339" s="334"/>
      <c r="BC339" s="334"/>
      <c r="BD339" s="334"/>
      <c r="BE339" s="334"/>
      <c r="BF339" s="334"/>
      <c r="BG339" s="334"/>
      <c r="BH339" s="334"/>
      <c r="BI339" s="334"/>
      <c r="BJ339" s="334"/>
      <c r="BK339" s="334"/>
      <c r="BL339" s="334"/>
      <c r="BM339" s="334"/>
      <c r="BN339" s="334"/>
      <c r="BO339" s="334"/>
      <c r="BP339" s="334"/>
      <c r="BQ339" s="334"/>
      <c r="BR339" s="334"/>
      <c r="BS339" s="334"/>
      <c r="BT339" s="334"/>
      <c r="BU339" s="334"/>
      <c r="BV339" s="334"/>
      <c r="BW339" s="334"/>
      <c r="BX339" s="334"/>
      <c r="BY339" s="334"/>
      <c r="BZ339" s="334"/>
      <c r="CA339" s="334"/>
      <c r="CB339" s="334"/>
      <c r="CC339" s="334"/>
      <c r="CD339" s="334"/>
      <c r="CE339" s="334"/>
      <c r="CF339" s="334"/>
      <c r="CG339" s="334"/>
      <c r="CH339" s="334"/>
      <c r="CI339" s="334"/>
      <c r="CJ339" s="334"/>
      <c r="CK339" s="334"/>
      <c r="CL339" s="334"/>
      <c r="CM339" s="334"/>
      <c r="CN339" s="334"/>
      <c r="CO339" s="334"/>
      <c r="CP339" s="334"/>
      <c r="CQ339" s="334"/>
      <c r="CR339" s="334"/>
      <c r="CS339" s="334"/>
      <c r="CT339" s="334"/>
      <c r="CU339" s="334"/>
      <c r="CV339" s="334"/>
      <c r="CW339" s="334"/>
      <c r="CX339" s="334"/>
      <c r="CY339" s="334"/>
      <c r="CZ339" s="334"/>
      <c r="DA339" s="334"/>
      <c r="DB339" s="334"/>
      <c r="DC339" s="334"/>
      <c r="DD339" s="334"/>
      <c r="DE339" s="334"/>
      <c r="DF339" s="334"/>
      <c r="DG339" s="334"/>
      <c r="DH339" s="334"/>
      <c r="DI339" s="334"/>
      <c r="DJ339" s="334"/>
      <c r="DK339" s="334"/>
      <c r="DL339" s="334"/>
      <c r="DM339" s="334"/>
      <c r="DN339" s="334"/>
      <c r="DO339" s="334"/>
      <c r="DP339" s="334"/>
      <c r="DQ339" s="334"/>
      <c r="DR339" s="334"/>
      <c r="DS339" s="334"/>
      <c r="DT339" s="334"/>
      <c r="DU339" s="334"/>
      <c r="DV339" s="334"/>
      <c r="DW339" s="334"/>
      <c r="DX339" s="334"/>
      <c r="DY339" s="334"/>
      <c r="DZ339" s="334"/>
      <c r="EA339" s="334"/>
      <c r="EB339" s="334"/>
      <c r="EC339" s="334"/>
      <c r="ED339" s="334"/>
      <c r="EE339" s="334"/>
      <c r="EF339" s="334"/>
      <c r="EG339" s="334"/>
      <c r="EH339" s="334"/>
      <c r="EI339" s="334"/>
      <c r="EJ339" s="334"/>
      <c r="EK339" s="334"/>
      <c r="EL339" s="334"/>
      <c r="EM339" s="334"/>
      <c r="EN339" s="334"/>
      <c r="EO339" s="334"/>
      <c r="EP339" s="334"/>
      <c r="EQ339" s="334"/>
      <c r="ER339" s="334"/>
      <c r="ES339" s="334"/>
      <c r="ET339" s="334"/>
      <c r="EU339" s="334"/>
      <c r="EV339" s="334"/>
      <c r="EW339" s="334"/>
      <c r="EX339" s="334"/>
      <c r="EY339" s="334"/>
      <c r="EZ339" s="334"/>
      <c r="FA339" s="334"/>
      <c r="FB339" s="334"/>
      <c r="FC339" s="334"/>
      <c r="FD339" s="334"/>
      <c r="FE339" s="334"/>
      <c r="FF339" s="334"/>
      <c r="FG339" s="334"/>
      <c r="FH339" s="334"/>
      <c r="FI339" s="334"/>
      <c r="FJ339" s="334"/>
      <c r="FK339" s="334"/>
      <c r="FL339" s="334"/>
      <c r="FM339" s="334"/>
      <c r="FN339" s="334"/>
      <c r="FO339" s="334"/>
      <c r="FP339" s="334"/>
      <c r="FQ339" s="334"/>
      <c r="FR339" s="334"/>
      <c r="FS339" s="334"/>
      <c r="FT339" s="334"/>
      <c r="FU339" s="334"/>
      <c r="FV339" s="334"/>
      <c r="FW339" s="334"/>
      <c r="FX339" s="334"/>
      <c r="FY339" s="334"/>
      <c r="FZ339" s="334"/>
      <c r="GA339" s="334"/>
      <c r="GB339" s="334"/>
      <c r="GC339" s="334"/>
      <c r="GD339" s="334"/>
      <c r="GE339" s="334"/>
      <c r="GF339" s="334"/>
      <c r="GG339" s="334"/>
      <c r="GH339" s="334"/>
      <c r="GI339" s="334"/>
      <c r="GJ339" s="334"/>
      <c r="GK339" s="334"/>
      <c r="GL339" s="334"/>
      <c r="GM339" s="334"/>
      <c r="GN339" s="334"/>
      <c r="GO339" s="334"/>
      <c r="GP339" s="334"/>
      <c r="GQ339" s="334"/>
      <c r="GR339" s="334"/>
      <c r="GS339" s="334"/>
      <c r="GT339" s="334"/>
      <c r="GU339" s="334"/>
      <c r="GV339" s="334"/>
      <c r="GW339" s="334"/>
      <c r="GX339" s="334"/>
      <c r="GY339" s="334"/>
      <c r="GZ339" s="334"/>
      <c r="HA339" s="334"/>
      <c r="HB339" s="334"/>
      <c r="HC339" s="334"/>
      <c r="HD339" s="334"/>
      <c r="HE339" s="334"/>
      <c r="HF339" s="334"/>
      <c r="HG339" s="334"/>
      <c r="HH339" s="334"/>
      <c r="HI339" s="334"/>
      <c r="HJ339" s="334"/>
      <c r="HK339" s="334"/>
      <c r="HL339" s="334"/>
      <c r="HM339" s="334"/>
      <c r="HN339" s="334"/>
      <c r="HO339" s="334"/>
      <c r="HP339" s="334"/>
      <c r="HQ339" s="334"/>
      <c r="HR339" s="334"/>
      <c r="HS339" s="334"/>
      <c r="HT339" s="334"/>
      <c r="HU339" s="334"/>
      <c r="HV339" s="334"/>
      <c r="HW339" s="334"/>
      <c r="HX339" s="334"/>
      <c r="HY339" s="334"/>
      <c r="HZ339" s="334"/>
      <c r="IA339" s="334"/>
      <c r="IB339" s="334"/>
      <c r="IC339" s="334"/>
      <c r="ID339" s="334"/>
      <c r="IE339" s="334"/>
      <c r="IF339" s="334"/>
      <c r="IG339" s="334"/>
      <c r="IH339" s="334"/>
      <c r="II339" s="334"/>
      <c r="IJ339" s="334"/>
      <c r="IK339" s="334"/>
      <c r="IL339" s="334"/>
      <c r="IM339" s="334"/>
      <c r="IN339" s="334"/>
      <c r="IO339" s="334"/>
      <c r="IP339" s="334"/>
      <c r="IQ339" s="334"/>
      <c r="IR339" s="334"/>
      <c r="IS339" s="334"/>
      <c r="IT339" s="334"/>
      <c r="IU339" s="334"/>
      <c r="IV339" s="334"/>
      <c r="IW339" s="334"/>
      <c r="IX339" s="334"/>
      <c r="IY339" s="334"/>
      <c r="IZ339" s="334"/>
      <c r="JA339" s="334"/>
      <c r="JB339" s="334"/>
      <c r="JC339" s="334"/>
      <c r="JD339" s="334"/>
    </row>
    <row r="340" spans="2:264" x14ac:dyDescent="0.2">
      <c r="B340" s="334"/>
      <c r="C340" s="334"/>
      <c r="D340" s="334"/>
      <c r="E340" s="334"/>
      <c r="F340" s="334"/>
      <c r="G340" s="334"/>
      <c r="H340" s="334"/>
      <c r="I340" s="334"/>
      <c r="J340" s="334"/>
      <c r="K340" s="334"/>
      <c r="L340" s="334"/>
      <c r="M340" s="334"/>
      <c r="N340" s="334"/>
      <c r="O340" s="334"/>
      <c r="P340" s="334"/>
      <c r="Q340" s="334"/>
      <c r="R340" s="334"/>
      <c r="S340" s="334"/>
      <c r="T340" s="334"/>
      <c r="U340" s="334"/>
      <c r="V340" s="334"/>
      <c r="W340" s="334"/>
      <c r="X340" s="334"/>
      <c r="Y340" s="334"/>
      <c r="Z340" s="334"/>
      <c r="AA340" s="334"/>
      <c r="AB340" s="334"/>
      <c r="AC340" s="334"/>
      <c r="AD340" s="334"/>
      <c r="AE340" s="334"/>
      <c r="AF340" s="334"/>
      <c r="AG340" s="334"/>
      <c r="AH340" s="334"/>
      <c r="AI340" s="334"/>
      <c r="AJ340" s="334"/>
      <c r="AK340" s="334"/>
      <c r="AL340" s="334"/>
      <c r="AM340" s="334"/>
      <c r="AN340" s="334"/>
      <c r="AO340" s="334"/>
      <c r="AP340" s="334"/>
      <c r="AQ340" s="334"/>
      <c r="AR340" s="334"/>
      <c r="AS340" s="334"/>
      <c r="AT340" s="334"/>
      <c r="AU340" s="334"/>
      <c r="AV340" s="334"/>
      <c r="AW340" s="334"/>
      <c r="AX340" s="334"/>
      <c r="AY340" s="334"/>
      <c r="AZ340" s="334"/>
      <c r="BA340" s="334"/>
      <c r="BB340" s="334"/>
      <c r="BC340" s="334"/>
      <c r="BD340" s="334"/>
      <c r="BE340" s="334"/>
      <c r="BF340" s="334"/>
      <c r="BG340" s="334"/>
      <c r="BH340" s="334"/>
      <c r="BI340" s="334"/>
      <c r="BJ340" s="334"/>
      <c r="BK340" s="334"/>
      <c r="BL340" s="334"/>
      <c r="BM340" s="334"/>
      <c r="BN340" s="334"/>
      <c r="BO340" s="334"/>
      <c r="BP340" s="334"/>
      <c r="BQ340" s="334"/>
      <c r="BR340" s="334"/>
      <c r="BS340" s="334"/>
      <c r="BT340" s="334"/>
      <c r="BU340" s="334"/>
      <c r="BV340" s="334"/>
      <c r="BW340" s="334"/>
      <c r="BX340" s="334"/>
      <c r="BY340" s="334"/>
      <c r="BZ340" s="334"/>
      <c r="CA340" s="334"/>
      <c r="CB340" s="334"/>
      <c r="CC340" s="334"/>
      <c r="CD340" s="334"/>
      <c r="CE340" s="334"/>
      <c r="CF340" s="334"/>
      <c r="CG340" s="334"/>
      <c r="CH340" s="334"/>
      <c r="CI340" s="334"/>
      <c r="CJ340" s="334"/>
      <c r="CK340" s="334"/>
      <c r="CL340" s="334"/>
      <c r="CM340" s="334"/>
      <c r="CN340" s="334"/>
      <c r="CO340" s="334"/>
      <c r="CP340" s="334"/>
      <c r="CQ340" s="334"/>
      <c r="CR340" s="334"/>
      <c r="CS340" s="334"/>
      <c r="CT340" s="334"/>
      <c r="CU340" s="334"/>
      <c r="CV340" s="334"/>
      <c r="CW340" s="334"/>
      <c r="CX340" s="334"/>
      <c r="CY340" s="334"/>
      <c r="CZ340" s="334"/>
      <c r="DA340" s="334"/>
      <c r="DB340" s="334"/>
      <c r="DC340" s="334"/>
      <c r="DD340" s="334"/>
      <c r="DE340" s="334"/>
      <c r="DF340" s="334"/>
      <c r="DG340" s="334"/>
      <c r="DH340" s="334"/>
      <c r="DI340" s="334"/>
      <c r="DJ340" s="334"/>
      <c r="DK340" s="334"/>
      <c r="DL340" s="334"/>
      <c r="DM340" s="334"/>
      <c r="DN340" s="334"/>
      <c r="DO340" s="334"/>
      <c r="DP340" s="334"/>
      <c r="DQ340" s="334"/>
      <c r="DR340" s="334"/>
      <c r="DS340" s="334"/>
      <c r="DT340" s="334"/>
      <c r="DU340" s="334"/>
      <c r="DV340" s="334"/>
      <c r="DW340" s="334"/>
      <c r="DX340" s="334"/>
      <c r="DY340" s="334"/>
      <c r="DZ340" s="334"/>
      <c r="EA340" s="334"/>
      <c r="EB340" s="334"/>
      <c r="EC340" s="334"/>
      <c r="ED340" s="334"/>
      <c r="EE340" s="334"/>
      <c r="EF340" s="334"/>
      <c r="EG340" s="334"/>
      <c r="EH340" s="334"/>
      <c r="EI340" s="334"/>
      <c r="EJ340" s="334"/>
      <c r="EK340" s="334"/>
      <c r="EL340" s="334"/>
      <c r="EM340" s="334"/>
      <c r="EN340" s="334"/>
      <c r="EO340" s="334"/>
      <c r="EP340" s="334"/>
      <c r="EQ340" s="334"/>
      <c r="ER340" s="334"/>
      <c r="ES340" s="334"/>
      <c r="ET340" s="334"/>
      <c r="EU340" s="334"/>
      <c r="EV340" s="334"/>
      <c r="EW340" s="334"/>
      <c r="EX340" s="334"/>
      <c r="EY340" s="334"/>
      <c r="EZ340" s="334"/>
      <c r="FA340" s="334"/>
      <c r="FB340" s="334"/>
      <c r="FC340" s="334"/>
      <c r="FD340" s="334"/>
      <c r="FE340" s="334"/>
      <c r="FF340" s="334"/>
      <c r="FG340" s="334"/>
      <c r="FH340" s="334"/>
      <c r="FI340" s="334"/>
      <c r="FJ340" s="334"/>
      <c r="FK340" s="334"/>
      <c r="FL340" s="334"/>
      <c r="FM340" s="334"/>
      <c r="FN340" s="334"/>
      <c r="FO340" s="334"/>
      <c r="FP340" s="334"/>
      <c r="FQ340" s="334"/>
      <c r="FR340" s="334"/>
      <c r="FS340" s="334"/>
      <c r="FT340" s="334"/>
      <c r="FU340" s="334"/>
      <c r="FV340" s="334"/>
      <c r="FW340" s="334"/>
      <c r="FX340" s="334"/>
      <c r="FY340" s="334"/>
      <c r="FZ340" s="334"/>
      <c r="GA340" s="334"/>
      <c r="GB340" s="334"/>
      <c r="GC340" s="334"/>
      <c r="GD340" s="334"/>
      <c r="GE340" s="334"/>
      <c r="GF340" s="334"/>
      <c r="GG340" s="334"/>
      <c r="GH340" s="334"/>
      <c r="GI340" s="334"/>
      <c r="GJ340" s="334"/>
      <c r="GK340" s="334"/>
      <c r="GL340" s="334"/>
      <c r="GM340" s="334"/>
      <c r="GN340" s="334"/>
      <c r="GO340" s="334"/>
      <c r="GP340" s="334"/>
      <c r="GQ340" s="334"/>
      <c r="GR340" s="334"/>
      <c r="GS340" s="334"/>
      <c r="GT340" s="334"/>
      <c r="GU340" s="334"/>
      <c r="GV340" s="334"/>
      <c r="GW340" s="334"/>
      <c r="GX340" s="334"/>
      <c r="GY340" s="334"/>
      <c r="GZ340" s="334"/>
      <c r="HA340" s="334"/>
      <c r="HB340" s="334"/>
      <c r="HC340" s="334"/>
      <c r="HD340" s="334"/>
      <c r="HE340" s="334"/>
      <c r="HF340" s="334"/>
      <c r="HG340" s="334"/>
      <c r="HH340" s="334"/>
      <c r="HI340" s="334"/>
      <c r="HJ340" s="334"/>
      <c r="HK340" s="334"/>
      <c r="HL340" s="334"/>
      <c r="HM340" s="334"/>
      <c r="HN340" s="334"/>
      <c r="HO340" s="334"/>
      <c r="HP340" s="334"/>
      <c r="HQ340" s="334"/>
      <c r="HR340" s="334"/>
      <c r="HS340" s="334"/>
      <c r="HT340" s="334"/>
      <c r="HU340" s="334"/>
      <c r="HV340" s="334"/>
      <c r="HW340" s="334"/>
      <c r="HX340" s="334"/>
      <c r="HY340" s="334"/>
      <c r="HZ340" s="334"/>
      <c r="IA340" s="334"/>
      <c r="IB340" s="334"/>
      <c r="IC340" s="334"/>
      <c r="ID340" s="334"/>
      <c r="IE340" s="334"/>
      <c r="IF340" s="334"/>
      <c r="IG340" s="334"/>
      <c r="IH340" s="334"/>
      <c r="II340" s="334"/>
      <c r="IJ340" s="334"/>
      <c r="IK340" s="334"/>
      <c r="IL340" s="334"/>
      <c r="IM340" s="334"/>
      <c r="IN340" s="334"/>
      <c r="IO340" s="334"/>
      <c r="IP340" s="334"/>
      <c r="IQ340" s="334"/>
      <c r="IR340" s="334"/>
      <c r="IS340" s="334"/>
      <c r="IT340" s="334"/>
      <c r="IU340" s="334"/>
      <c r="IV340" s="334"/>
      <c r="IW340" s="334"/>
      <c r="IX340" s="334"/>
      <c r="IY340" s="334"/>
      <c r="IZ340" s="334"/>
      <c r="JA340" s="334"/>
      <c r="JB340" s="334"/>
      <c r="JC340" s="334"/>
      <c r="JD340" s="334"/>
    </row>
    <row r="341" spans="2:264" x14ac:dyDescent="0.2">
      <c r="B341" s="334"/>
      <c r="C341" s="334"/>
      <c r="D341" s="334"/>
      <c r="E341" s="334"/>
      <c r="F341" s="334"/>
      <c r="G341" s="334"/>
      <c r="H341" s="334"/>
      <c r="I341" s="334"/>
      <c r="J341" s="334"/>
      <c r="K341" s="334"/>
      <c r="L341" s="334"/>
      <c r="M341" s="334"/>
      <c r="N341" s="334"/>
      <c r="O341" s="334"/>
      <c r="P341" s="334"/>
      <c r="Q341" s="334"/>
      <c r="R341" s="334"/>
      <c r="S341" s="334"/>
      <c r="T341" s="334"/>
      <c r="U341" s="334"/>
      <c r="V341" s="334"/>
      <c r="W341" s="334"/>
      <c r="X341" s="334"/>
      <c r="Y341" s="334"/>
      <c r="Z341" s="334"/>
      <c r="AA341" s="334"/>
      <c r="AB341" s="334"/>
      <c r="AC341" s="334"/>
      <c r="AD341" s="334"/>
      <c r="AE341" s="334"/>
      <c r="AF341" s="334"/>
      <c r="AG341" s="334"/>
      <c r="AH341" s="334"/>
      <c r="AI341" s="334"/>
      <c r="AJ341" s="334"/>
      <c r="AK341" s="334"/>
      <c r="AL341" s="334"/>
      <c r="AM341" s="334"/>
      <c r="AN341" s="334"/>
      <c r="AO341" s="334"/>
      <c r="AP341" s="334"/>
      <c r="AQ341" s="334"/>
      <c r="AR341" s="334"/>
      <c r="AS341" s="334"/>
      <c r="AT341" s="334"/>
      <c r="AU341" s="334"/>
      <c r="AV341" s="334"/>
      <c r="AW341" s="334"/>
      <c r="AX341" s="334"/>
      <c r="AY341" s="334"/>
      <c r="AZ341" s="334"/>
      <c r="BA341" s="334"/>
      <c r="BB341" s="334"/>
      <c r="BC341" s="334"/>
      <c r="BD341" s="334"/>
      <c r="BE341" s="334"/>
      <c r="BF341" s="334"/>
      <c r="BG341" s="334"/>
      <c r="BH341" s="334"/>
      <c r="BI341" s="334"/>
      <c r="BJ341" s="334"/>
      <c r="BK341" s="334"/>
      <c r="BL341" s="334"/>
      <c r="BM341" s="334"/>
      <c r="BN341" s="334"/>
      <c r="BO341" s="334"/>
      <c r="BP341" s="334"/>
      <c r="BQ341" s="334"/>
      <c r="BR341" s="334"/>
      <c r="BS341" s="334"/>
      <c r="BT341" s="334"/>
      <c r="BU341" s="334"/>
      <c r="BV341" s="334"/>
      <c r="BW341" s="334"/>
      <c r="BX341" s="334"/>
      <c r="BY341" s="334"/>
      <c r="BZ341" s="334"/>
      <c r="CA341" s="334"/>
      <c r="CB341" s="334"/>
      <c r="CC341" s="334"/>
      <c r="CD341" s="334"/>
      <c r="CE341" s="334"/>
      <c r="CF341" s="334"/>
      <c r="CG341" s="334"/>
      <c r="CH341" s="334"/>
      <c r="CI341" s="334"/>
      <c r="CJ341" s="334"/>
      <c r="CK341" s="334"/>
      <c r="CL341" s="334"/>
      <c r="CM341" s="334"/>
      <c r="CN341" s="334"/>
      <c r="CO341" s="334"/>
      <c r="CP341" s="334"/>
      <c r="CQ341" s="334"/>
      <c r="CR341" s="334"/>
      <c r="CS341" s="334"/>
      <c r="CT341" s="334"/>
      <c r="CU341" s="334"/>
      <c r="CV341" s="334"/>
      <c r="CW341" s="334"/>
      <c r="CX341" s="334"/>
      <c r="CY341" s="334"/>
      <c r="CZ341" s="334"/>
      <c r="DA341" s="334"/>
      <c r="DB341" s="334"/>
      <c r="DC341" s="334"/>
      <c r="DD341" s="334"/>
      <c r="DE341" s="334"/>
      <c r="DF341" s="334"/>
      <c r="DG341" s="334"/>
      <c r="DH341" s="334"/>
      <c r="DI341" s="334"/>
      <c r="DJ341" s="334"/>
      <c r="DK341" s="334"/>
      <c r="DL341" s="334"/>
      <c r="DM341" s="334"/>
      <c r="DN341" s="334"/>
      <c r="DO341" s="334"/>
      <c r="DP341" s="334"/>
      <c r="DQ341" s="334"/>
      <c r="DR341" s="334"/>
      <c r="DS341" s="334"/>
      <c r="DT341" s="334"/>
      <c r="DU341" s="334"/>
      <c r="DV341" s="334"/>
      <c r="DW341" s="334"/>
      <c r="DX341" s="334"/>
      <c r="DY341" s="334"/>
      <c r="DZ341" s="334"/>
      <c r="EA341" s="334"/>
      <c r="EB341" s="334"/>
      <c r="EC341" s="334"/>
      <c r="ED341" s="334"/>
      <c r="EE341" s="334"/>
      <c r="EF341" s="334"/>
      <c r="EG341" s="334"/>
      <c r="EH341" s="334"/>
      <c r="EI341" s="334"/>
      <c r="EJ341" s="334"/>
      <c r="EK341" s="334"/>
      <c r="EL341" s="334"/>
      <c r="EM341" s="334"/>
      <c r="EN341" s="334"/>
      <c r="EO341" s="334"/>
      <c r="EP341" s="334"/>
      <c r="EQ341" s="334"/>
      <c r="ER341" s="334"/>
      <c r="ES341" s="334"/>
      <c r="ET341" s="334"/>
      <c r="EU341" s="334"/>
      <c r="EV341" s="334"/>
      <c r="EW341" s="334"/>
      <c r="EX341" s="334"/>
      <c r="EY341" s="334"/>
      <c r="EZ341" s="334"/>
      <c r="FA341" s="334"/>
      <c r="FB341" s="334"/>
      <c r="FC341" s="334"/>
      <c r="FD341" s="334"/>
      <c r="FE341" s="334"/>
      <c r="FF341" s="334"/>
      <c r="FG341" s="334"/>
      <c r="FH341" s="334"/>
      <c r="FI341" s="334"/>
      <c r="FJ341" s="334"/>
      <c r="FK341" s="334"/>
      <c r="FL341" s="334"/>
      <c r="FM341" s="334"/>
      <c r="FN341" s="334"/>
      <c r="FO341" s="334"/>
      <c r="FP341" s="334"/>
      <c r="FQ341" s="334"/>
      <c r="FR341" s="334"/>
      <c r="FS341" s="334"/>
      <c r="FT341" s="334"/>
      <c r="FU341" s="334"/>
      <c r="FV341" s="334"/>
      <c r="FW341" s="334"/>
      <c r="FX341" s="334"/>
      <c r="FY341" s="334"/>
      <c r="FZ341" s="334"/>
      <c r="GA341" s="334"/>
      <c r="GB341" s="334"/>
      <c r="GC341" s="334"/>
      <c r="GD341" s="334"/>
      <c r="GE341" s="334"/>
      <c r="GF341" s="334"/>
      <c r="GG341" s="334"/>
      <c r="GH341" s="334"/>
      <c r="GI341" s="334"/>
      <c r="GJ341" s="334"/>
      <c r="GK341" s="334"/>
      <c r="GL341" s="334"/>
      <c r="GM341" s="334"/>
      <c r="GN341" s="334"/>
      <c r="GO341" s="334"/>
      <c r="GP341" s="334"/>
      <c r="GQ341" s="334"/>
      <c r="GR341" s="334"/>
      <c r="GS341" s="334"/>
      <c r="GT341" s="334"/>
      <c r="GU341" s="334"/>
      <c r="GV341" s="334"/>
      <c r="GW341" s="334"/>
      <c r="GX341" s="334"/>
      <c r="GY341" s="334"/>
      <c r="GZ341" s="334"/>
      <c r="HA341" s="334"/>
      <c r="HB341" s="334"/>
      <c r="HC341" s="334"/>
      <c r="HD341" s="334"/>
      <c r="HE341" s="334"/>
      <c r="HF341" s="334"/>
      <c r="HG341" s="334"/>
      <c r="HH341" s="334"/>
      <c r="HI341" s="334"/>
      <c r="HJ341" s="334"/>
      <c r="HK341" s="334"/>
      <c r="HL341" s="334"/>
      <c r="HM341" s="334"/>
      <c r="HN341" s="334"/>
      <c r="HO341" s="334"/>
      <c r="HP341" s="334"/>
      <c r="HQ341" s="334"/>
      <c r="HR341" s="334"/>
      <c r="HS341" s="334"/>
      <c r="HT341" s="334"/>
      <c r="HU341" s="334"/>
      <c r="HV341" s="334"/>
      <c r="HW341" s="334"/>
      <c r="HX341" s="334"/>
      <c r="HY341" s="334"/>
      <c r="HZ341" s="334"/>
      <c r="IA341" s="334"/>
      <c r="IB341" s="334"/>
      <c r="IC341" s="334"/>
      <c r="ID341" s="334"/>
      <c r="IE341" s="334"/>
      <c r="IF341" s="334"/>
      <c r="IG341" s="334"/>
      <c r="IH341" s="334"/>
      <c r="II341" s="334"/>
      <c r="IJ341" s="334"/>
      <c r="IK341" s="334"/>
      <c r="IL341" s="334"/>
      <c r="IM341" s="334"/>
      <c r="IN341" s="334"/>
      <c r="IO341" s="334"/>
      <c r="IP341" s="334"/>
      <c r="IQ341" s="334"/>
      <c r="IR341" s="334"/>
      <c r="IS341" s="334"/>
      <c r="IT341" s="334"/>
      <c r="IU341" s="334"/>
      <c r="IV341" s="334"/>
      <c r="IW341" s="334"/>
      <c r="IX341" s="334"/>
      <c r="IY341" s="334"/>
      <c r="IZ341" s="334"/>
      <c r="JA341" s="334"/>
      <c r="JB341" s="334"/>
      <c r="JC341" s="334"/>
      <c r="JD341" s="334"/>
    </row>
    <row r="342" spans="2:264" x14ac:dyDescent="0.2">
      <c r="B342" s="334"/>
      <c r="C342" s="334"/>
      <c r="D342" s="334"/>
      <c r="E342" s="334"/>
      <c r="F342" s="334"/>
      <c r="G342" s="334"/>
      <c r="H342" s="334"/>
      <c r="I342" s="334"/>
      <c r="J342" s="334"/>
      <c r="K342" s="334"/>
      <c r="L342" s="334"/>
      <c r="M342" s="334"/>
      <c r="N342" s="334"/>
      <c r="O342" s="334"/>
      <c r="P342" s="334"/>
      <c r="Q342" s="334"/>
      <c r="R342" s="334"/>
      <c r="S342" s="334"/>
      <c r="T342" s="334"/>
      <c r="U342" s="334"/>
      <c r="V342" s="334"/>
      <c r="W342" s="334"/>
      <c r="X342" s="334"/>
      <c r="Y342" s="334"/>
      <c r="Z342" s="334"/>
      <c r="AA342" s="334"/>
      <c r="AB342" s="334"/>
      <c r="AC342" s="334"/>
      <c r="AD342" s="334"/>
      <c r="AE342" s="334"/>
      <c r="AF342" s="334"/>
      <c r="AG342" s="334"/>
      <c r="AH342" s="334"/>
      <c r="AI342" s="334"/>
      <c r="AJ342" s="334"/>
      <c r="AK342" s="334"/>
      <c r="AL342" s="334"/>
      <c r="AM342" s="334"/>
      <c r="AN342" s="334"/>
      <c r="AO342" s="334"/>
      <c r="AP342" s="334"/>
      <c r="AQ342" s="334"/>
      <c r="AR342" s="334"/>
      <c r="AS342" s="334"/>
      <c r="AT342" s="334"/>
      <c r="AU342" s="334"/>
      <c r="AV342" s="334"/>
      <c r="AW342" s="334"/>
      <c r="AX342" s="334"/>
      <c r="AY342" s="334"/>
      <c r="AZ342" s="334"/>
      <c r="BA342" s="334"/>
      <c r="BB342" s="334"/>
      <c r="BC342" s="334"/>
      <c r="BD342" s="334"/>
      <c r="BE342" s="334"/>
      <c r="BF342" s="334"/>
      <c r="BG342" s="334"/>
      <c r="BH342" s="334"/>
      <c r="BI342" s="334"/>
      <c r="BJ342" s="334"/>
      <c r="BK342" s="334"/>
      <c r="BL342" s="334"/>
      <c r="BM342" s="334"/>
      <c r="BN342" s="334"/>
      <c r="BO342" s="334"/>
      <c r="BP342" s="334"/>
      <c r="BQ342" s="334"/>
      <c r="BR342" s="334"/>
      <c r="BS342" s="334"/>
      <c r="BT342" s="334"/>
      <c r="BU342" s="334"/>
      <c r="BV342" s="334"/>
      <c r="BW342" s="334"/>
      <c r="BX342" s="334"/>
      <c r="BY342" s="334"/>
      <c r="BZ342" s="334"/>
      <c r="CA342" s="334"/>
      <c r="CB342" s="334"/>
      <c r="CC342" s="334"/>
      <c r="CD342" s="334"/>
      <c r="CE342" s="334"/>
      <c r="CF342" s="334"/>
      <c r="CG342" s="334"/>
      <c r="CH342" s="334"/>
      <c r="CI342" s="334"/>
      <c r="CJ342" s="334"/>
      <c r="CK342" s="334"/>
      <c r="CL342" s="334"/>
      <c r="CM342" s="334"/>
      <c r="CN342" s="334"/>
      <c r="CO342" s="334"/>
      <c r="CP342" s="334"/>
      <c r="CQ342" s="334"/>
      <c r="CR342" s="334"/>
      <c r="CS342" s="334"/>
      <c r="CT342" s="334"/>
      <c r="CU342" s="334"/>
      <c r="CV342" s="334"/>
      <c r="CW342" s="334"/>
      <c r="CX342" s="334"/>
      <c r="CY342" s="334"/>
      <c r="CZ342" s="334"/>
      <c r="DA342" s="334"/>
      <c r="DB342" s="334"/>
      <c r="DC342" s="334"/>
      <c r="DD342" s="334"/>
      <c r="DE342" s="334"/>
      <c r="DF342" s="334"/>
      <c r="DG342" s="334"/>
      <c r="DH342" s="334"/>
      <c r="DI342" s="334"/>
      <c r="DJ342" s="334"/>
      <c r="DK342" s="334"/>
      <c r="DL342" s="334"/>
      <c r="DM342" s="334"/>
      <c r="DN342" s="334"/>
      <c r="DO342" s="334"/>
      <c r="DP342" s="334"/>
      <c r="DQ342" s="334"/>
      <c r="DR342" s="334"/>
      <c r="DS342" s="334"/>
      <c r="DT342" s="334"/>
      <c r="DU342" s="334"/>
      <c r="DV342" s="334"/>
      <c r="DW342" s="334"/>
      <c r="DX342" s="334"/>
      <c r="DY342" s="334"/>
      <c r="DZ342" s="334"/>
      <c r="EA342" s="334"/>
      <c r="EB342" s="334"/>
      <c r="EC342" s="334"/>
      <c r="ED342" s="334"/>
      <c r="EE342" s="334"/>
      <c r="EF342" s="334"/>
      <c r="EG342" s="334"/>
      <c r="EH342" s="334"/>
      <c r="EI342" s="334"/>
      <c r="EJ342" s="334"/>
      <c r="EK342" s="334"/>
      <c r="EL342" s="334"/>
      <c r="EM342" s="334"/>
      <c r="EN342" s="334"/>
      <c r="EO342" s="334"/>
      <c r="EP342" s="334"/>
      <c r="EQ342" s="334"/>
      <c r="ER342" s="334"/>
      <c r="ES342" s="334"/>
      <c r="ET342" s="334"/>
      <c r="EU342" s="334"/>
      <c r="EV342" s="334"/>
      <c r="EW342" s="334"/>
      <c r="EX342" s="334"/>
      <c r="EY342" s="334"/>
      <c r="EZ342" s="334"/>
      <c r="FA342" s="334"/>
      <c r="FB342" s="334"/>
      <c r="FC342" s="334"/>
      <c r="FD342" s="334"/>
      <c r="FE342" s="334"/>
      <c r="FF342" s="334"/>
      <c r="FG342" s="334"/>
      <c r="FH342" s="334"/>
      <c r="FI342" s="334"/>
      <c r="FJ342" s="334"/>
      <c r="FK342" s="334"/>
      <c r="FL342" s="334"/>
      <c r="FM342" s="334"/>
      <c r="FN342" s="334"/>
      <c r="FO342" s="334"/>
      <c r="FP342" s="334"/>
      <c r="FQ342" s="334"/>
      <c r="FR342" s="334"/>
      <c r="FS342" s="334"/>
      <c r="FT342" s="334"/>
      <c r="FU342" s="334"/>
      <c r="FV342" s="334"/>
      <c r="FW342" s="334"/>
      <c r="FX342" s="334"/>
      <c r="FY342" s="334"/>
      <c r="FZ342" s="334"/>
      <c r="GA342" s="334"/>
      <c r="GB342" s="334"/>
      <c r="GC342" s="334"/>
      <c r="GD342" s="334"/>
      <c r="GE342" s="334"/>
      <c r="GF342" s="334"/>
      <c r="GG342" s="334"/>
      <c r="GH342" s="334"/>
      <c r="GI342" s="334"/>
      <c r="GJ342" s="334"/>
      <c r="GK342" s="334"/>
      <c r="GL342" s="334"/>
      <c r="GM342" s="334"/>
      <c r="GN342" s="334"/>
      <c r="GO342" s="334"/>
      <c r="GP342" s="334"/>
      <c r="GQ342" s="334"/>
      <c r="GR342" s="334"/>
      <c r="GS342" s="334"/>
      <c r="GT342" s="334"/>
      <c r="GU342" s="334"/>
      <c r="GV342" s="334"/>
      <c r="GW342" s="334"/>
      <c r="GX342" s="334"/>
      <c r="GY342" s="334"/>
      <c r="GZ342" s="334"/>
      <c r="HA342" s="334"/>
      <c r="HB342" s="334"/>
      <c r="HC342" s="334"/>
      <c r="HD342" s="334"/>
      <c r="HE342" s="334"/>
      <c r="HF342" s="334"/>
      <c r="HG342" s="334"/>
      <c r="HH342" s="334"/>
      <c r="HI342" s="334"/>
      <c r="HJ342" s="334"/>
      <c r="HK342" s="334"/>
      <c r="HL342" s="334"/>
      <c r="HM342" s="334"/>
      <c r="HN342" s="334"/>
      <c r="HO342" s="334"/>
      <c r="HP342" s="334"/>
      <c r="HQ342" s="334"/>
      <c r="HR342" s="334"/>
      <c r="HS342" s="334"/>
      <c r="HT342" s="334"/>
      <c r="HU342" s="334"/>
      <c r="HV342" s="334"/>
      <c r="HW342" s="334"/>
      <c r="HX342" s="334"/>
      <c r="HY342" s="334"/>
      <c r="HZ342" s="334"/>
      <c r="IA342" s="334"/>
      <c r="IB342" s="334"/>
      <c r="IC342" s="334"/>
      <c r="ID342" s="334"/>
      <c r="IE342" s="334"/>
      <c r="IF342" s="334"/>
      <c r="IG342" s="334"/>
      <c r="IH342" s="334"/>
      <c r="II342" s="334"/>
      <c r="IJ342" s="334"/>
      <c r="IK342" s="334"/>
      <c r="IL342" s="334"/>
      <c r="IM342" s="334"/>
      <c r="IN342" s="334"/>
      <c r="IO342" s="334"/>
      <c r="IP342" s="334"/>
      <c r="IQ342" s="334"/>
      <c r="IR342" s="334"/>
      <c r="IS342" s="334"/>
      <c r="IT342" s="334"/>
      <c r="IU342" s="334"/>
      <c r="IV342" s="334"/>
      <c r="IW342" s="334"/>
      <c r="IX342" s="334"/>
      <c r="IY342" s="334"/>
      <c r="IZ342" s="334"/>
      <c r="JA342" s="334"/>
      <c r="JB342" s="334"/>
      <c r="JC342" s="334"/>
      <c r="JD342" s="334"/>
    </row>
    <row r="343" spans="2:264" x14ac:dyDescent="0.2">
      <c r="B343" s="334"/>
      <c r="C343" s="334"/>
      <c r="D343" s="334"/>
      <c r="E343" s="334"/>
      <c r="F343" s="334"/>
      <c r="G343" s="334"/>
      <c r="H343" s="334"/>
      <c r="I343" s="334"/>
      <c r="J343" s="334"/>
      <c r="K343" s="334"/>
      <c r="L343" s="334"/>
      <c r="M343" s="334"/>
      <c r="N343" s="334"/>
      <c r="O343" s="334"/>
      <c r="P343" s="334"/>
      <c r="Q343" s="334"/>
      <c r="R343" s="334"/>
      <c r="S343" s="334"/>
      <c r="T343" s="334"/>
      <c r="U343" s="334"/>
      <c r="V343" s="334"/>
      <c r="W343" s="334"/>
      <c r="X343" s="334"/>
      <c r="Y343" s="334"/>
      <c r="Z343" s="334"/>
      <c r="AA343" s="334"/>
      <c r="AB343" s="334"/>
      <c r="AC343" s="334"/>
      <c r="AD343" s="334"/>
      <c r="AE343" s="334"/>
      <c r="AF343" s="334"/>
      <c r="AG343" s="334"/>
      <c r="AH343" s="334"/>
      <c r="AI343" s="334"/>
      <c r="AJ343" s="334"/>
      <c r="AK343" s="334"/>
      <c r="AL343" s="334"/>
      <c r="AM343" s="334"/>
      <c r="AN343" s="334"/>
      <c r="AO343" s="334"/>
      <c r="AP343" s="334"/>
      <c r="AQ343" s="334"/>
      <c r="AR343" s="334"/>
      <c r="AS343" s="334"/>
      <c r="AT343" s="334"/>
      <c r="AU343" s="334"/>
      <c r="AV343" s="334"/>
      <c r="AW343" s="334"/>
      <c r="AX343" s="334"/>
      <c r="AY343" s="334"/>
      <c r="AZ343" s="334"/>
      <c r="BA343" s="334"/>
      <c r="BB343" s="334"/>
      <c r="BC343" s="334"/>
      <c r="BD343" s="334"/>
      <c r="BE343" s="334"/>
      <c r="BF343" s="334"/>
      <c r="BG343" s="334"/>
      <c r="BH343" s="334"/>
      <c r="BI343" s="334"/>
      <c r="BJ343" s="334"/>
      <c r="BK343" s="334"/>
      <c r="BL343" s="334"/>
      <c r="BM343" s="334"/>
      <c r="BN343" s="334"/>
      <c r="BO343" s="334"/>
      <c r="BP343" s="334"/>
      <c r="BQ343" s="334"/>
      <c r="BR343" s="334"/>
      <c r="BS343" s="334"/>
      <c r="BT343" s="334"/>
      <c r="BU343" s="334"/>
      <c r="BV343" s="334"/>
      <c r="BW343" s="334"/>
      <c r="BX343" s="334"/>
      <c r="BY343" s="334"/>
      <c r="BZ343" s="334"/>
      <c r="CA343" s="334"/>
      <c r="CB343" s="334"/>
      <c r="CC343" s="334"/>
      <c r="CD343" s="334"/>
      <c r="CE343" s="334"/>
      <c r="CF343" s="334"/>
      <c r="CG343" s="334"/>
      <c r="CH343" s="334"/>
      <c r="CI343" s="334"/>
      <c r="CJ343" s="334"/>
      <c r="CK343" s="334"/>
      <c r="CL343" s="334"/>
      <c r="CM343" s="334"/>
      <c r="CN343" s="334"/>
      <c r="CO343" s="334"/>
      <c r="CP343" s="334"/>
      <c r="CQ343" s="334"/>
      <c r="CR343" s="334"/>
      <c r="CS343" s="334"/>
      <c r="CT343" s="334"/>
      <c r="CU343" s="334"/>
      <c r="CV343" s="334"/>
      <c r="CW343" s="334"/>
      <c r="CX343" s="334"/>
      <c r="CY343" s="334"/>
      <c r="CZ343" s="334"/>
      <c r="DA343" s="334"/>
      <c r="DB343" s="334"/>
      <c r="DC343" s="334"/>
      <c r="DD343" s="334"/>
      <c r="DE343" s="334"/>
      <c r="DF343" s="334"/>
      <c r="DG343" s="334"/>
      <c r="DH343" s="334"/>
      <c r="DI343" s="334"/>
      <c r="DJ343" s="334"/>
      <c r="DK343" s="334"/>
      <c r="DL343" s="334"/>
      <c r="DM343" s="334"/>
      <c r="DN343" s="334"/>
      <c r="DO343" s="334"/>
      <c r="DP343" s="334"/>
      <c r="DQ343" s="334"/>
      <c r="DR343" s="334"/>
      <c r="DS343" s="334"/>
      <c r="DT343" s="334"/>
      <c r="DU343" s="334"/>
      <c r="DV343" s="334"/>
      <c r="DW343" s="334"/>
      <c r="DX343" s="334"/>
      <c r="DY343" s="334"/>
      <c r="DZ343" s="334"/>
      <c r="EA343" s="334"/>
      <c r="EB343" s="334"/>
      <c r="EC343" s="334"/>
      <c r="ED343" s="334"/>
      <c r="EE343" s="334"/>
      <c r="EF343" s="334"/>
      <c r="EG343" s="334"/>
      <c r="EH343" s="334"/>
      <c r="EI343" s="334"/>
      <c r="EJ343" s="334"/>
      <c r="EK343" s="334"/>
      <c r="EL343" s="334"/>
      <c r="EM343" s="334"/>
      <c r="EN343" s="334"/>
      <c r="EO343" s="334"/>
      <c r="EP343" s="334"/>
      <c r="EQ343" s="334"/>
      <c r="ER343" s="334"/>
      <c r="ES343" s="334"/>
      <c r="ET343" s="334"/>
      <c r="EU343" s="334"/>
      <c r="EV343" s="334"/>
      <c r="EW343" s="334"/>
      <c r="EX343" s="334"/>
      <c r="EY343" s="334"/>
      <c r="EZ343" s="334"/>
      <c r="FA343" s="334"/>
      <c r="FB343" s="334"/>
      <c r="FC343" s="334"/>
      <c r="FD343" s="334"/>
      <c r="FE343" s="334"/>
      <c r="FF343" s="334"/>
      <c r="FG343" s="334"/>
      <c r="FH343" s="334"/>
      <c r="FI343" s="334"/>
      <c r="FJ343" s="334"/>
      <c r="FK343" s="334"/>
      <c r="FL343" s="334"/>
      <c r="FM343" s="334"/>
      <c r="FN343" s="334"/>
      <c r="FO343" s="334"/>
      <c r="FP343" s="334"/>
      <c r="FQ343" s="334"/>
      <c r="FR343" s="334"/>
      <c r="FS343" s="334"/>
      <c r="FT343" s="334"/>
      <c r="FU343" s="334"/>
      <c r="FV343" s="334"/>
      <c r="FW343" s="334"/>
      <c r="FX343" s="334"/>
      <c r="FY343" s="334"/>
      <c r="FZ343" s="334"/>
      <c r="GA343" s="334"/>
      <c r="GB343" s="334"/>
      <c r="GC343" s="334"/>
      <c r="GD343" s="334"/>
      <c r="GE343" s="334"/>
      <c r="GF343" s="334"/>
      <c r="GG343" s="334"/>
      <c r="GH343" s="334"/>
      <c r="GI343" s="334"/>
      <c r="GJ343" s="334"/>
      <c r="GK343" s="334"/>
      <c r="GL343" s="334"/>
      <c r="GM343" s="334"/>
      <c r="GN343" s="334"/>
      <c r="GO343" s="334"/>
      <c r="GP343" s="334"/>
      <c r="GQ343" s="334"/>
      <c r="GR343" s="334"/>
      <c r="GS343" s="334"/>
      <c r="GT343" s="334"/>
      <c r="GU343" s="334"/>
      <c r="GV343" s="334"/>
      <c r="GW343" s="334"/>
      <c r="GX343" s="334"/>
      <c r="GY343" s="334"/>
      <c r="GZ343" s="334"/>
      <c r="HA343" s="334"/>
      <c r="HB343" s="334"/>
      <c r="HC343" s="334"/>
      <c r="HD343" s="334"/>
      <c r="HE343" s="334"/>
      <c r="HF343" s="334"/>
      <c r="HG343" s="334"/>
      <c r="HH343" s="334"/>
      <c r="HI343" s="334"/>
      <c r="HJ343" s="334"/>
      <c r="HK343" s="334"/>
      <c r="HL343" s="334"/>
      <c r="HM343" s="334"/>
      <c r="HN343" s="334"/>
      <c r="HO343" s="334"/>
      <c r="HP343" s="334"/>
      <c r="HQ343" s="334"/>
      <c r="HR343" s="334"/>
      <c r="HS343" s="334"/>
      <c r="HT343" s="334"/>
      <c r="HU343" s="334"/>
      <c r="HV343" s="334"/>
      <c r="HW343" s="334"/>
      <c r="HX343" s="334"/>
      <c r="HY343" s="334"/>
      <c r="HZ343" s="334"/>
      <c r="IA343" s="334"/>
      <c r="IB343" s="334"/>
      <c r="IC343" s="334"/>
      <c r="ID343" s="334"/>
      <c r="IE343" s="334"/>
      <c r="IF343" s="334"/>
      <c r="IG343" s="334"/>
      <c r="IH343" s="334"/>
      <c r="II343" s="334"/>
      <c r="IJ343" s="334"/>
      <c r="IK343" s="334"/>
      <c r="IL343" s="334"/>
      <c r="IM343" s="334"/>
      <c r="IN343" s="334"/>
      <c r="IO343" s="334"/>
      <c r="IP343" s="334"/>
      <c r="IQ343" s="334"/>
      <c r="IR343" s="334"/>
      <c r="IS343" s="334"/>
      <c r="IT343" s="334"/>
      <c r="IU343" s="334"/>
      <c r="IV343" s="334"/>
      <c r="IW343" s="334"/>
      <c r="IX343" s="334"/>
      <c r="IY343" s="334"/>
      <c r="IZ343" s="334"/>
      <c r="JA343" s="334"/>
      <c r="JB343" s="334"/>
      <c r="JC343" s="334"/>
      <c r="JD343" s="334"/>
    </row>
    <row r="344" spans="2:264" x14ac:dyDescent="0.2">
      <c r="B344" s="334"/>
      <c r="C344" s="334"/>
      <c r="D344" s="334"/>
      <c r="E344" s="334"/>
      <c r="F344" s="334"/>
      <c r="G344" s="334"/>
      <c r="H344" s="334"/>
      <c r="I344" s="334"/>
      <c r="J344" s="334"/>
      <c r="K344" s="334"/>
      <c r="L344" s="334"/>
      <c r="M344" s="334"/>
      <c r="N344" s="334"/>
      <c r="O344" s="334"/>
      <c r="P344" s="334"/>
      <c r="Q344" s="334"/>
      <c r="R344" s="334"/>
      <c r="S344" s="334"/>
      <c r="T344" s="334"/>
      <c r="U344" s="334"/>
      <c r="V344" s="334"/>
      <c r="W344" s="334"/>
      <c r="X344" s="334"/>
      <c r="Y344" s="334"/>
      <c r="Z344" s="334"/>
      <c r="AA344" s="334"/>
      <c r="AB344" s="334"/>
      <c r="AC344" s="334"/>
      <c r="AD344" s="334"/>
      <c r="AE344" s="334"/>
      <c r="AF344" s="334"/>
      <c r="AG344" s="334"/>
      <c r="AH344" s="334"/>
      <c r="AI344" s="334"/>
      <c r="AJ344" s="334"/>
      <c r="AK344" s="334"/>
      <c r="AL344" s="334"/>
      <c r="AM344" s="334"/>
      <c r="AN344" s="334"/>
      <c r="AO344" s="334"/>
      <c r="AP344" s="334"/>
      <c r="AQ344" s="334"/>
      <c r="AR344" s="334"/>
      <c r="AS344" s="334"/>
      <c r="AT344" s="334"/>
      <c r="AU344" s="334"/>
      <c r="AV344" s="334"/>
      <c r="AW344" s="334"/>
      <c r="AX344" s="334"/>
      <c r="AY344" s="334"/>
      <c r="AZ344" s="334"/>
      <c r="BA344" s="334"/>
      <c r="BB344" s="334"/>
      <c r="BC344" s="334"/>
      <c r="BD344" s="334"/>
      <c r="BE344" s="334"/>
      <c r="BF344" s="334"/>
      <c r="BG344" s="334"/>
      <c r="BH344" s="334"/>
      <c r="BI344" s="334"/>
      <c r="BJ344" s="334"/>
      <c r="BK344" s="334"/>
      <c r="BL344" s="334"/>
      <c r="BM344" s="334"/>
      <c r="BN344" s="334"/>
      <c r="BO344" s="334"/>
      <c r="BP344" s="334"/>
      <c r="BQ344" s="334"/>
      <c r="BR344" s="334"/>
      <c r="BS344" s="334"/>
      <c r="BT344" s="334"/>
      <c r="BU344" s="334"/>
      <c r="BV344" s="334"/>
      <c r="BW344" s="334"/>
      <c r="BX344" s="334"/>
      <c r="BY344" s="334"/>
      <c r="BZ344" s="334"/>
      <c r="CA344" s="334"/>
      <c r="CB344" s="334"/>
      <c r="CC344" s="334"/>
      <c r="CD344" s="334"/>
      <c r="CE344" s="334"/>
      <c r="CF344" s="334"/>
      <c r="CG344" s="334"/>
      <c r="CH344" s="334"/>
      <c r="CI344" s="334"/>
      <c r="CJ344" s="334"/>
      <c r="CK344" s="334"/>
      <c r="CL344" s="334"/>
      <c r="CM344" s="334"/>
      <c r="CN344" s="334"/>
      <c r="CO344" s="334"/>
      <c r="CP344" s="334"/>
      <c r="CQ344" s="334"/>
      <c r="CR344" s="334"/>
      <c r="CS344" s="334"/>
      <c r="CT344" s="334"/>
      <c r="CU344" s="334"/>
      <c r="CV344" s="334"/>
      <c r="CW344" s="334"/>
      <c r="CX344" s="334"/>
      <c r="CY344" s="334"/>
      <c r="CZ344" s="334"/>
      <c r="DA344" s="334"/>
      <c r="DB344" s="334"/>
      <c r="DC344" s="334"/>
      <c r="DD344" s="334"/>
      <c r="DE344" s="334"/>
      <c r="DF344" s="334"/>
      <c r="DG344" s="334"/>
      <c r="DH344" s="334"/>
      <c r="DI344" s="334"/>
      <c r="DJ344" s="334"/>
      <c r="DK344" s="334"/>
      <c r="DL344" s="334"/>
      <c r="DM344" s="334"/>
      <c r="DN344" s="334"/>
      <c r="DO344" s="334"/>
      <c r="DP344" s="334"/>
      <c r="DQ344" s="334"/>
      <c r="DR344" s="334"/>
      <c r="DS344" s="334"/>
      <c r="DT344" s="334"/>
      <c r="DU344" s="334"/>
      <c r="DV344" s="334"/>
      <c r="DW344" s="334"/>
      <c r="DX344" s="334"/>
      <c r="DY344" s="334"/>
      <c r="DZ344" s="334"/>
      <c r="EA344" s="334"/>
      <c r="EB344" s="334"/>
      <c r="EC344" s="334"/>
      <c r="ED344" s="334"/>
      <c r="EE344" s="334"/>
      <c r="EF344" s="334"/>
      <c r="EG344" s="334"/>
      <c r="EH344" s="334"/>
      <c r="EI344" s="334"/>
      <c r="EJ344" s="334"/>
      <c r="EK344" s="334"/>
      <c r="EL344" s="334"/>
      <c r="EM344" s="334"/>
      <c r="EN344" s="334"/>
      <c r="EO344" s="334"/>
      <c r="EP344" s="334"/>
      <c r="EQ344" s="334"/>
      <c r="ER344" s="334"/>
      <c r="ES344" s="334"/>
      <c r="ET344" s="334"/>
      <c r="EU344" s="334"/>
      <c r="EV344" s="334"/>
      <c r="EW344" s="334"/>
      <c r="EX344" s="334"/>
      <c r="EY344" s="334"/>
      <c r="EZ344" s="334"/>
      <c r="FA344" s="334"/>
      <c r="FB344" s="334"/>
      <c r="FC344" s="334"/>
      <c r="FD344" s="334"/>
      <c r="FE344" s="334"/>
      <c r="FF344" s="334"/>
      <c r="FG344" s="334"/>
      <c r="FH344" s="334"/>
      <c r="FI344" s="334"/>
      <c r="FJ344" s="334"/>
      <c r="FK344" s="334"/>
      <c r="FL344" s="334"/>
      <c r="FM344" s="334"/>
      <c r="FN344" s="334"/>
      <c r="FO344" s="334"/>
      <c r="FP344" s="334"/>
      <c r="FQ344" s="334"/>
      <c r="FR344" s="334"/>
      <c r="FS344" s="334"/>
      <c r="FT344" s="334"/>
      <c r="FU344" s="334"/>
      <c r="FV344" s="334"/>
      <c r="FW344" s="334"/>
      <c r="FX344" s="334"/>
      <c r="FY344" s="334"/>
      <c r="FZ344" s="334"/>
      <c r="GA344" s="334"/>
      <c r="GB344" s="334"/>
      <c r="GC344" s="334"/>
      <c r="GD344" s="334"/>
      <c r="GE344" s="334"/>
      <c r="GF344" s="334"/>
      <c r="GG344" s="334"/>
      <c r="GH344" s="334"/>
      <c r="GI344" s="334"/>
      <c r="GJ344" s="334"/>
      <c r="GK344" s="334"/>
      <c r="GL344" s="334"/>
      <c r="GM344" s="334"/>
      <c r="GN344" s="334"/>
      <c r="GO344" s="334"/>
      <c r="GP344" s="334"/>
      <c r="GQ344" s="334"/>
      <c r="GR344" s="334"/>
      <c r="GS344" s="334"/>
      <c r="GT344" s="334"/>
      <c r="GU344" s="334"/>
      <c r="GV344" s="334"/>
      <c r="GW344" s="334"/>
      <c r="GX344" s="334"/>
      <c r="GY344" s="334"/>
      <c r="GZ344" s="334"/>
      <c r="HA344" s="334"/>
      <c r="HB344" s="334"/>
      <c r="HC344" s="334"/>
      <c r="HD344" s="334"/>
      <c r="HE344" s="334"/>
      <c r="HF344" s="334"/>
      <c r="HG344" s="334"/>
      <c r="HH344" s="334"/>
      <c r="HI344" s="334"/>
      <c r="HJ344" s="334"/>
      <c r="HK344" s="334"/>
      <c r="HL344" s="334"/>
      <c r="HM344" s="334"/>
      <c r="HN344" s="334"/>
      <c r="HO344" s="334"/>
      <c r="HP344" s="334"/>
      <c r="HQ344" s="334"/>
      <c r="HR344" s="334"/>
      <c r="HS344" s="334"/>
      <c r="HT344" s="334"/>
      <c r="HU344" s="334"/>
      <c r="HV344" s="334"/>
      <c r="HW344" s="334"/>
      <c r="HX344" s="334"/>
      <c r="HY344" s="334"/>
      <c r="HZ344" s="334"/>
      <c r="IA344" s="334"/>
      <c r="IB344" s="334"/>
      <c r="IC344" s="334"/>
      <c r="ID344" s="334"/>
      <c r="IE344" s="334"/>
      <c r="IF344" s="334"/>
      <c r="IG344" s="334"/>
      <c r="IH344" s="334"/>
      <c r="II344" s="334"/>
      <c r="IJ344" s="334"/>
      <c r="IK344" s="334"/>
      <c r="IL344" s="334"/>
      <c r="IM344" s="334"/>
      <c r="IN344" s="334"/>
      <c r="IO344" s="334"/>
      <c r="IP344" s="334"/>
      <c r="IQ344" s="334"/>
      <c r="IR344" s="334"/>
      <c r="IS344" s="334"/>
      <c r="IT344" s="334"/>
      <c r="IU344" s="334"/>
      <c r="IV344" s="334"/>
      <c r="IW344" s="334"/>
      <c r="IX344" s="334"/>
      <c r="IY344" s="334"/>
      <c r="IZ344" s="334"/>
      <c r="JA344" s="334"/>
      <c r="JB344" s="334"/>
      <c r="JC344" s="334"/>
      <c r="JD344" s="334"/>
    </row>
    <row r="345" spans="2:264" x14ac:dyDescent="0.2">
      <c r="B345" s="334"/>
      <c r="C345" s="334"/>
      <c r="D345" s="334"/>
      <c r="E345" s="334"/>
      <c r="F345" s="334"/>
      <c r="G345" s="334"/>
      <c r="H345" s="334"/>
      <c r="I345" s="334"/>
      <c r="J345" s="334"/>
      <c r="K345" s="334"/>
      <c r="L345" s="334"/>
      <c r="M345" s="334"/>
      <c r="N345" s="334"/>
      <c r="O345" s="334"/>
      <c r="P345" s="334"/>
      <c r="Q345" s="334"/>
      <c r="R345" s="334"/>
      <c r="S345" s="334"/>
      <c r="T345" s="334"/>
      <c r="U345" s="334"/>
      <c r="V345" s="334"/>
      <c r="W345" s="334"/>
      <c r="X345" s="334"/>
      <c r="Y345" s="334"/>
      <c r="Z345" s="334"/>
      <c r="AA345" s="334"/>
      <c r="AB345" s="334"/>
      <c r="AC345" s="334"/>
      <c r="AD345" s="334"/>
      <c r="AE345" s="334"/>
      <c r="AF345" s="334"/>
      <c r="AG345" s="334"/>
      <c r="AH345" s="334"/>
      <c r="AI345" s="334"/>
      <c r="AJ345" s="334"/>
      <c r="AK345" s="334"/>
      <c r="AL345" s="334"/>
      <c r="AM345" s="334"/>
      <c r="AN345" s="334"/>
      <c r="AO345" s="334"/>
      <c r="AP345" s="334"/>
      <c r="AQ345" s="334"/>
      <c r="AR345" s="334"/>
      <c r="AS345" s="334"/>
      <c r="AT345" s="334"/>
      <c r="AU345" s="334"/>
      <c r="AV345" s="334"/>
      <c r="AW345" s="334"/>
      <c r="AX345" s="334"/>
      <c r="AY345" s="334"/>
      <c r="AZ345" s="334"/>
      <c r="BA345" s="334"/>
      <c r="BB345" s="334"/>
      <c r="BC345" s="334"/>
      <c r="BD345" s="334"/>
      <c r="BE345" s="334"/>
      <c r="BF345" s="334"/>
      <c r="BG345" s="334"/>
      <c r="BH345" s="334"/>
      <c r="BI345" s="334"/>
      <c r="BJ345" s="334"/>
      <c r="BK345" s="334"/>
      <c r="BL345" s="334"/>
      <c r="BM345" s="334"/>
      <c r="BN345" s="334"/>
      <c r="BO345" s="334"/>
      <c r="BP345" s="334"/>
      <c r="BQ345" s="334"/>
      <c r="BR345" s="334"/>
      <c r="BS345" s="334"/>
      <c r="BT345" s="334"/>
      <c r="BU345" s="334"/>
      <c r="BV345" s="334"/>
      <c r="BW345" s="334"/>
      <c r="BX345" s="334"/>
      <c r="BY345" s="334"/>
      <c r="BZ345" s="334"/>
      <c r="CA345" s="334"/>
      <c r="CB345" s="334"/>
      <c r="CC345" s="334"/>
      <c r="CD345" s="334"/>
      <c r="CE345" s="334"/>
      <c r="CF345" s="334"/>
      <c r="CG345" s="334"/>
      <c r="CH345" s="334"/>
      <c r="CI345" s="334"/>
      <c r="CJ345" s="334"/>
      <c r="CK345" s="334"/>
      <c r="CL345" s="334"/>
      <c r="CM345" s="334"/>
      <c r="CN345" s="334"/>
      <c r="CO345" s="334"/>
      <c r="CP345" s="334"/>
      <c r="CQ345" s="334"/>
      <c r="CR345" s="334"/>
      <c r="CS345" s="334"/>
      <c r="CT345" s="334"/>
      <c r="CU345" s="334"/>
      <c r="CV345" s="334"/>
      <c r="CW345" s="334"/>
      <c r="CX345" s="334"/>
      <c r="CY345" s="334"/>
      <c r="CZ345" s="334"/>
      <c r="DA345" s="334"/>
      <c r="DB345" s="334"/>
      <c r="DC345" s="334"/>
      <c r="DD345" s="334"/>
      <c r="DE345" s="334"/>
      <c r="DF345" s="334"/>
      <c r="DG345" s="334"/>
      <c r="DH345" s="334"/>
      <c r="DI345" s="334"/>
      <c r="DJ345" s="334"/>
      <c r="DK345" s="334"/>
      <c r="DL345" s="334"/>
      <c r="DM345" s="334"/>
      <c r="DN345" s="334"/>
      <c r="DO345" s="334"/>
      <c r="DP345" s="334"/>
      <c r="DQ345" s="334"/>
      <c r="DR345" s="334"/>
      <c r="DS345" s="334"/>
      <c r="DT345" s="334"/>
      <c r="DU345" s="334"/>
      <c r="DV345" s="334"/>
      <c r="DW345" s="334"/>
      <c r="DX345" s="334"/>
      <c r="DY345" s="334"/>
      <c r="DZ345" s="334"/>
      <c r="EA345" s="334"/>
      <c r="EB345" s="334"/>
      <c r="EC345" s="334"/>
      <c r="ED345" s="334"/>
      <c r="EE345" s="334"/>
      <c r="EF345" s="334"/>
      <c r="EG345" s="334"/>
      <c r="EH345" s="334"/>
      <c r="EI345" s="334"/>
      <c r="EJ345" s="334"/>
      <c r="EK345" s="334"/>
      <c r="EL345" s="334"/>
      <c r="EM345" s="334"/>
      <c r="EN345" s="334"/>
      <c r="EO345" s="334"/>
      <c r="EP345" s="334"/>
      <c r="EQ345" s="334"/>
      <c r="ER345" s="334"/>
      <c r="ES345" s="334"/>
      <c r="ET345" s="334"/>
      <c r="EU345" s="334"/>
      <c r="EV345" s="334"/>
      <c r="EW345" s="334"/>
      <c r="EX345" s="334"/>
      <c r="EY345" s="334"/>
      <c r="EZ345" s="334"/>
      <c r="FA345" s="334"/>
      <c r="FB345" s="334"/>
      <c r="FC345" s="334"/>
      <c r="FD345" s="334"/>
      <c r="FE345" s="334"/>
      <c r="FF345" s="334"/>
      <c r="FG345" s="334"/>
      <c r="FH345" s="334"/>
      <c r="FI345" s="334"/>
      <c r="FJ345" s="334"/>
      <c r="FK345" s="334"/>
      <c r="FL345" s="334"/>
      <c r="FM345" s="334"/>
      <c r="FN345" s="334"/>
      <c r="FO345" s="334"/>
      <c r="FP345" s="334"/>
      <c r="FQ345" s="334"/>
      <c r="FR345" s="334"/>
      <c r="FS345" s="334"/>
      <c r="FT345" s="334"/>
      <c r="FU345" s="334"/>
      <c r="FV345" s="334"/>
      <c r="FW345" s="334"/>
      <c r="FX345" s="334"/>
      <c r="FY345" s="334"/>
      <c r="FZ345" s="334"/>
      <c r="GA345" s="334"/>
      <c r="GB345" s="334"/>
      <c r="GC345" s="334"/>
      <c r="GD345" s="334"/>
      <c r="GE345" s="334"/>
      <c r="GF345" s="334"/>
      <c r="GG345" s="334"/>
      <c r="GH345" s="334"/>
      <c r="GI345" s="334"/>
      <c r="GJ345" s="334"/>
      <c r="GK345" s="334"/>
      <c r="GL345" s="334"/>
      <c r="GM345" s="334"/>
      <c r="GN345" s="334"/>
      <c r="GO345" s="334"/>
      <c r="GP345" s="334"/>
      <c r="GQ345" s="334"/>
      <c r="GR345" s="334"/>
      <c r="GS345" s="334"/>
      <c r="GT345" s="334"/>
      <c r="GU345" s="334"/>
      <c r="GV345" s="334"/>
      <c r="GW345" s="334"/>
      <c r="GX345" s="334"/>
      <c r="GY345" s="334"/>
      <c r="GZ345" s="334"/>
      <c r="HA345" s="334"/>
      <c r="HB345" s="334"/>
      <c r="HC345" s="334"/>
      <c r="HD345" s="334"/>
      <c r="HE345" s="334"/>
      <c r="HF345" s="334"/>
      <c r="HG345" s="334"/>
      <c r="HH345" s="334"/>
      <c r="HI345" s="334"/>
      <c r="HJ345" s="334"/>
      <c r="HK345" s="334"/>
      <c r="HL345" s="334"/>
      <c r="HM345" s="334"/>
      <c r="HN345" s="334"/>
      <c r="HO345" s="334"/>
      <c r="HP345" s="334"/>
      <c r="HQ345" s="334"/>
      <c r="HR345" s="334"/>
      <c r="HS345" s="334"/>
      <c r="HT345" s="334"/>
      <c r="HU345" s="334"/>
      <c r="HV345" s="334"/>
      <c r="HW345" s="334"/>
      <c r="HX345" s="334"/>
      <c r="HY345" s="334"/>
      <c r="HZ345" s="334"/>
      <c r="IA345" s="334"/>
      <c r="IB345" s="334"/>
      <c r="IC345" s="334"/>
      <c r="ID345" s="334"/>
      <c r="IE345" s="334"/>
      <c r="IF345" s="334"/>
      <c r="IG345" s="334"/>
      <c r="IH345" s="334"/>
      <c r="II345" s="334"/>
      <c r="IJ345" s="334"/>
      <c r="IK345" s="334"/>
      <c r="IL345" s="334"/>
      <c r="IM345" s="334"/>
      <c r="IN345" s="334"/>
      <c r="IO345" s="334"/>
      <c r="IP345" s="334"/>
      <c r="IQ345" s="334"/>
      <c r="IR345" s="334"/>
      <c r="IS345" s="334"/>
      <c r="IT345" s="334"/>
      <c r="IU345" s="334"/>
      <c r="IV345" s="334"/>
      <c r="IW345" s="334"/>
      <c r="IX345" s="334"/>
      <c r="IY345" s="334"/>
      <c r="IZ345" s="334"/>
      <c r="JA345" s="334"/>
      <c r="JB345" s="334"/>
      <c r="JC345" s="334"/>
      <c r="JD345" s="334"/>
    </row>
    <row r="346" spans="2:264" x14ac:dyDescent="0.2">
      <c r="B346" s="334"/>
      <c r="C346" s="334"/>
      <c r="D346" s="334"/>
      <c r="E346" s="334"/>
      <c r="F346" s="334"/>
      <c r="G346" s="334"/>
      <c r="H346" s="334"/>
      <c r="I346" s="334"/>
      <c r="J346" s="334"/>
      <c r="K346" s="334"/>
      <c r="L346" s="334"/>
      <c r="M346" s="334"/>
      <c r="N346" s="334"/>
      <c r="O346" s="334"/>
      <c r="P346" s="334"/>
      <c r="Q346" s="334"/>
      <c r="R346" s="334"/>
      <c r="S346" s="334"/>
      <c r="T346" s="334"/>
      <c r="U346" s="334"/>
      <c r="V346" s="334"/>
      <c r="W346" s="334"/>
      <c r="X346" s="334"/>
      <c r="Y346" s="334"/>
      <c r="Z346" s="334"/>
      <c r="AA346" s="334"/>
      <c r="AB346" s="334"/>
      <c r="AC346" s="334"/>
      <c r="AD346" s="334"/>
      <c r="AE346" s="334"/>
      <c r="AF346" s="334"/>
      <c r="AG346" s="334"/>
      <c r="AH346" s="334"/>
      <c r="AI346" s="334"/>
      <c r="AJ346" s="334"/>
      <c r="AK346" s="334"/>
      <c r="AL346" s="334"/>
      <c r="AM346" s="334"/>
      <c r="AN346" s="334"/>
      <c r="AO346" s="334"/>
      <c r="AP346" s="334"/>
      <c r="AQ346" s="334"/>
      <c r="AR346" s="334"/>
      <c r="AS346" s="334"/>
      <c r="AT346" s="334"/>
      <c r="AU346" s="334"/>
      <c r="AV346" s="334"/>
      <c r="AW346" s="334"/>
      <c r="AX346" s="334"/>
      <c r="AY346" s="334"/>
      <c r="AZ346" s="334"/>
      <c r="BA346" s="334"/>
      <c r="BB346" s="334"/>
      <c r="BC346" s="334"/>
      <c r="BD346" s="334"/>
      <c r="BE346" s="334"/>
      <c r="BF346" s="334"/>
      <c r="BG346" s="334"/>
      <c r="BH346" s="334"/>
      <c r="BI346" s="334"/>
      <c r="BJ346" s="334"/>
      <c r="BK346" s="334"/>
      <c r="BL346" s="334"/>
      <c r="BM346" s="334"/>
      <c r="BN346" s="334"/>
      <c r="BO346" s="334"/>
      <c r="BP346" s="334"/>
      <c r="BQ346" s="334"/>
      <c r="BR346" s="334"/>
      <c r="BS346" s="334"/>
      <c r="BT346" s="334"/>
      <c r="BU346" s="334"/>
      <c r="BV346" s="334"/>
      <c r="BW346" s="334"/>
      <c r="BX346" s="334"/>
      <c r="BY346" s="334"/>
      <c r="BZ346" s="334"/>
      <c r="CA346" s="334"/>
      <c r="CB346" s="334"/>
      <c r="CC346" s="334"/>
      <c r="CD346" s="334"/>
      <c r="CE346" s="334"/>
      <c r="CF346" s="334"/>
      <c r="CG346" s="334"/>
      <c r="CH346" s="334"/>
      <c r="CI346" s="334"/>
      <c r="CJ346" s="334"/>
      <c r="CK346" s="334"/>
      <c r="CL346" s="334"/>
      <c r="CM346" s="334"/>
      <c r="CN346" s="334"/>
      <c r="CO346" s="334"/>
      <c r="CP346" s="334"/>
      <c r="CQ346" s="334"/>
      <c r="CR346" s="334"/>
      <c r="CS346" s="334"/>
      <c r="CT346" s="334"/>
      <c r="CU346" s="334"/>
      <c r="CV346" s="334"/>
      <c r="CW346" s="334"/>
      <c r="CX346" s="334"/>
      <c r="CY346" s="334"/>
      <c r="CZ346" s="334"/>
      <c r="DA346" s="334"/>
      <c r="DB346" s="334"/>
      <c r="DC346" s="334"/>
      <c r="DD346" s="334"/>
      <c r="DE346" s="334"/>
      <c r="DF346" s="334"/>
      <c r="DG346" s="334"/>
      <c r="DH346" s="334"/>
      <c r="DI346" s="334"/>
      <c r="DJ346" s="334"/>
      <c r="DK346" s="334"/>
      <c r="DL346" s="334"/>
      <c r="DM346" s="334"/>
      <c r="DN346" s="334"/>
      <c r="DO346" s="334"/>
      <c r="DP346" s="334"/>
      <c r="DQ346" s="334"/>
      <c r="DR346" s="334"/>
      <c r="DS346" s="334"/>
      <c r="DT346" s="334"/>
      <c r="DU346" s="334"/>
      <c r="DV346" s="334"/>
      <c r="DW346" s="334"/>
      <c r="DX346" s="334"/>
      <c r="DY346" s="334"/>
      <c r="DZ346" s="334"/>
      <c r="EA346" s="334"/>
      <c r="EB346" s="334"/>
      <c r="EC346" s="334"/>
      <c r="ED346" s="334"/>
      <c r="EE346" s="334"/>
      <c r="EF346" s="334"/>
      <c r="EG346" s="334"/>
      <c r="EH346" s="334"/>
      <c r="EI346" s="334"/>
      <c r="EJ346" s="334"/>
      <c r="EK346" s="334"/>
      <c r="EL346" s="334"/>
      <c r="EM346" s="334"/>
      <c r="EN346" s="334"/>
      <c r="EO346" s="334"/>
      <c r="EP346" s="334"/>
      <c r="EQ346" s="334"/>
      <c r="ER346" s="334"/>
      <c r="ES346" s="334"/>
      <c r="ET346" s="334"/>
      <c r="EU346" s="334"/>
      <c r="EV346" s="334"/>
      <c r="EW346" s="334"/>
      <c r="EX346" s="334"/>
      <c r="EY346" s="334"/>
      <c r="EZ346" s="334"/>
      <c r="FA346" s="334"/>
      <c r="FB346" s="334"/>
      <c r="FC346" s="334"/>
      <c r="FD346" s="334"/>
      <c r="FE346" s="334"/>
      <c r="FF346" s="334"/>
      <c r="FG346" s="334"/>
      <c r="FH346" s="334"/>
      <c r="FI346" s="334"/>
      <c r="FJ346" s="334"/>
      <c r="FK346" s="334"/>
      <c r="FL346" s="334"/>
      <c r="FM346" s="334"/>
      <c r="FN346" s="334"/>
      <c r="FO346" s="334"/>
      <c r="FP346" s="334"/>
      <c r="FQ346" s="334"/>
      <c r="FR346" s="334"/>
      <c r="FS346" s="334"/>
      <c r="FT346" s="334"/>
      <c r="FU346" s="334"/>
      <c r="FV346" s="334"/>
      <c r="FW346" s="334"/>
      <c r="FX346" s="334"/>
      <c r="FY346" s="334"/>
      <c r="FZ346" s="334"/>
      <c r="GA346" s="334"/>
      <c r="GB346" s="334"/>
      <c r="GC346" s="334"/>
      <c r="GD346" s="334"/>
      <c r="GE346" s="334"/>
      <c r="GF346" s="334"/>
      <c r="GG346" s="334"/>
      <c r="GH346" s="334"/>
      <c r="GI346" s="334"/>
      <c r="GJ346" s="334"/>
      <c r="GK346" s="334"/>
      <c r="GL346" s="334"/>
      <c r="GM346" s="334"/>
      <c r="GN346" s="334"/>
      <c r="GO346" s="334"/>
      <c r="GP346" s="334"/>
      <c r="GQ346" s="334"/>
      <c r="GR346" s="334"/>
      <c r="GS346" s="334"/>
      <c r="GT346" s="334"/>
      <c r="GU346" s="334"/>
      <c r="GV346" s="334"/>
      <c r="GW346" s="334"/>
      <c r="GX346" s="334"/>
      <c r="GY346" s="334"/>
      <c r="GZ346" s="334"/>
      <c r="HA346" s="334"/>
      <c r="HB346" s="334"/>
      <c r="HC346" s="334"/>
      <c r="HD346" s="334"/>
      <c r="HE346" s="334"/>
      <c r="HF346" s="334"/>
      <c r="HG346" s="334"/>
      <c r="HH346" s="334"/>
      <c r="HI346" s="334"/>
      <c r="HJ346" s="334"/>
      <c r="HK346" s="334"/>
      <c r="HL346" s="334"/>
      <c r="HM346" s="334"/>
      <c r="HN346" s="334"/>
      <c r="HO346" s="334"/>
      <c r="HP346" s="334"/>
      <c r="HQ346" s="334"/>
      <c r="HR346" s="334"/>
      <c r="HS346" s="334"/>
      <c r="HT346" s="334"/>
      <c r="HU346" s="334"/>
      <c r="HV346" s="334"/>
      <c r="HW346" s="334"/>
      <c r="HX346" s="334"/>
      <c r="HY346" s="334"/>
      <c r="HZ346" s="334"/>
      <c r="IA346" s="334"/>
      <c r="IB346" s="334"/>
      <c r="IC346" s="334"/>
      <c r="ID346" s="334"/>
      <c r="IE346" s="334"/>
      <c r="IF346" s="334"/>
      <c r="IG346" s="334"/>
      <c r="IH346" s="334"/>
      <c r="II346" s="334"/>
      <c r="IJ346" s="334"/>
      <c r="IK346" s="334"/>
      <c r="IL346" s="334"/>
      <c r="IM346" s="334"/>
      <c r="IN346" s="334"/>
      <c r="IO346" s="334"/>
      <c r="IP346" s="334"/>
      <c r="IQ346" s="334"/>
      <c r="IR346" s="334"/>
      <c r="IS346" s="334"/>
      <c r="IT346" s="334"/>
      <c r="IU346" s="334"/>
      <c r="IV346" s="334"/>
      <c r="IW346" s="334"/>
      <c r="IX346" s="334"/>
      <c r="IY346" s="334"/>
      <c r="IZ346" s="334"/>
      <c r="JA346" s="334"/>
      <c r="JB346" s="334"/>
      <c r="JC346" s="334"/>
      <c r="JD346" s="334"/>
    </row>
    <row r="347" spans="2:264" x14ac:dyDescent="0.2">
      <c r="B347" s="334"/>
      <c r="C347" s="334"/>
      <c r="D347" s="334"/>
      <c r="E347" s="334"/>
      <c r="F347" s="334"/>
      <c r="G347" s="334"/>
      <c r="H347" s="334"/>
      <c r="I347" s="334"/>
      <c r="J347" s="334"/>
      <c r="K347" s="334"/>
      <c r="L347" s="334"/>
      <c r="M347" s="334"/>
      <c r="N347" s="334"/>
      <c r="O347" s="334"/>
      <c r="P347" s="334"/>
      <c r="Q347" s="334"/>
      <c r="R347" s="334"/>
      <c r="S347" s="334"/>
      <c r="T347" s="334"/>
      <c r="U347" s="334"/>
      <c r="V347" s="334"/>
      <c r="W347" s="334"/>
      <c r="X347" s="334"/>
      <c r="Y347" s="334"/>
      <c r="Z347" s="334"/>
      <c r="AA347" s="334"/>
      <c r="AB347" s="334"/>
      <c r="AC347" s="334"/>
      <c r="AD347" s="334"/>
      <c r="AE347" s="334"/>
      <c r="AF347" s="334"/>
      <c r="AG347" s="334"/>
      <c r="AH347" s="334"/>
      <c r="AI347" s="334"/>
      <c r="AJ347" s="334"/>
      <c r="AK347" s="334"/>
      <c r="AL347" s="334"/>
      <c r="AM347" s="334"/>
      <c r="AN347" s="334"/>
      <c r="AO347" s="334"/>
      <c r="AP347" s="334"/>
      <c r="AQ347" s="334"/>
      <c r="AR347" s="334"/>
      <c r="AS347" s="334"/>
      <c r="AT347" s="334"/>
      <c r="AU347" s="334"/>
      <c r="AV347" s="334"/>
      <c r="AW347" s="334"/>
      <c r="AX347" s="334"/>
      <c r="AY347" s="334"/>
      <c r="AZ347" s="334"/>
      <c r="BA347" s="334"/>
      <c r="BB347" s="334"/>
      <c r="BC347" s="334"/>
      <c r="BD347" s="334"/>
      <c r="BE347" s="334"/>
      <c r="BF347" s="334"/>
      <c r="BG347" s="334"/>
      <c r="BH347" s="334"/>
      <c r="BI347" s="334"/>
      <c r="BJ347" s="334"/>
      <c r="BK347" s="334"/>
      <c r="BL347" s="334"/>
      <c r="BM347" s="334"/>
      <c r="BN347" s="334"/>
      <c r="BO347" s="334"/>
      <c r="BP347" s="334"/>
      <c r="BQ347" s="334"/>
      <c r="BR347" s="334"/>
      <c r="BS347" s="334"/>
      <c r="BT347" s="334"/>
      <c r="BU347" s="334"/>
      <c r="BV347" s="334"/>
      <c r="BW347" s="334"/>
      <c r="BX347" s="334"/>
      <c r="BY347" s="334"/>
      <c r="BZ347" s="334"/>
      <c r="CA347" s="334"/>
      <c r="CB347" s="334"/>
      <c r="CC347" s="334"/>
      <c r="CD347" s="334"/>
      <c r="CE347" s="334"/>
      <c r="CF347" s="334"/>
      <c r="CG347" s="334"/>
      <c r="CH347" s="334"/>
      <c r="CI347" s="334"/>
      <c r="CJ347" s="334"/>
      <c r="CK347" s="334"/>
      <c r="CL347" s="334"/>
      <c r="CM347" s="334"/>
      <c r="CN347" s="334"/>
      <c r="CO347" s="334"/>
      <c r="CP347" s="334"/>
      <c r="CQ347" s="334"/>
      <c r="CR347" s="334"/>
      <c r="CS347" s="334"/>
      <c r="CT347" s="334"/>
      <c r="CU347" s="334"/>
      <c r="CV347" s="334"/>
      <c r="CW347" s="334"/>
      <c r="CX347" s="334"/>
      <c r="CY347" s="334"/>
      <c r="CZ347" s="334"/>
      <c r="DA347" s="334"/>
      <c r="DB347" s="334"/>
      <c r="DC347" s="334"/>
      <c r="DD347" s="334"/>
      <c r="DE347" s="334"/>
      <c r="DF347" s="334"/>
      <c r="DG347" s="334"/>
      <c r="DH347" s="334"/>
      <c r="DI347" s="334"/>
      <c r="DJ347" s="334"/>
      <c r="DK347" s="334"/>
      <c r="DL347" s="334"/>
      <c r="DM347" s="334"/>
      <c r="DN347" s="334"/>
      <c r="DO347" s="334"/>
      <c r="DP347" s="334"/>
      <c r="DQ347" s="334"/>
      <c r="DR347" s="334"/>
      <c r="DS347" s="334"/>
      <c r="DT347" s="334"/>
      <c r="DU347" s="334"/>
      <c r="DV347" s="334"/>
      <c r="DW347" s="334"/>
      <c r="DX347" s="334"/>
      <c r="DY347" s="334"/>
      <c r="DZ347" s="334"/>
      <c r="EA347" s="334"/>
      <c r="EB347" s="334"/>
      <c r="EC347" s="334"/>
      <c r="ED347" s="334"/>
      <c r="EE347" s="334"/>
      <c r="EF347" s="334"/>
      <c r="EG347" s="334"/>
      <c r="EH347" s="334"/>
      <c r="EI347" s="334"/>
      <c r="EJ347" s="334"/>
      <c r="EK347" s="334"/>
      <c r="EL347" s="334"/>
      <c r="EM347" s="334"/>
      <c r="EN347" s="334"/>
      <c r="EO347" s="334"/>
      <c r="EP347" s="334"/>
      <c r="EQ347" s="334"/>
      <c r="ER347" s="334"/>
      <c r="ES347" s="334"/>
      <c r="ET347" s="334"/>
      <c r="EU347" s="334"/>
      <c r="EV347" s="334"/>
      <c r="EW347" s="334"/>
      <c r="EX347" s="334"/>
      <c r="EY347" s="334"/>
      <c r="EZ347" s="334"/>
      <c r="FA347" s="334"/>
      <c r="FB347" s="334"/>
      <c r="FC347" s="334"/>
      <c r="FD347" s="334"/>
      <c r="FE347" s="334"/>
      <c r="FF347" s="334"/>
      <c r="FG347" s="334"/>
      <c r="FH347" s="334"/>
      <c r="FI347" s="334"/>
      <c r="FJ347" s="334"/>
      <c r="FK347" s="334"/>
      <c r="FL347" s="334"/>
      <c r="FM347" s="334"/>
      <c r="FN347" s="334"/>
      <c r="FO347" s="334"/>
      <c r="FP347" s="334"/>
      <c r="FQ347" s="334"/>
      <c r="FR347" s="334"/>
      <c r="FS347" s="334"/>
      <c r="FT347" s="334"/>
      <c r="FU347" s="334"/>
      <c r="FV347" s="334"/>
      <c r="FW347" s="334"/>
      <c r="FX347" s="334"/>
      <c r="FY347" s="334"/>
      <c r="FZ347" s="334"/>
      <c r="GA347" s="334"/>
      <c r="GB347" s="334"/>
      <c r="GC347" s="334"/>
      <c r="GD347" s="334"/>
      <c r="GE347" s="334"/>
      <c r="GF347" s="334"/>
      <c r="GG347" s="334"/>
      <c r="GH347" s="334"/>
      <c r="GI347" s="334"/>
      <c r="GJ347" s="334"/>
      <c r="GK347" s="334"/>
      <c r="GL347" s="334"/>
      <c r="GM347" s="334"/>
      <c r="GN347" s="334"/>
      <c r="GO347" s="334"/>
      <c r="GP347" s="334"/>
      <c r="GQ347" s="334"/>
      <c r="GR347" s="334"/>
      <c r="GS347" s="334"/>
      <c r="GT347" s="334"/>
      <c r="GU347" s="334"/>
      <c r="GV347" s="334"/>
      <c r="GW347" s="334"/>
      <c r="GX347" s="334"/>
      <c r="GY347" s="334"/>
      <c r="GZ347" s="334"/>
      <c r="HA347" s="334"/>
      <c r="HB347" s="334"/>
      <c r="HC347" s="334"/>
      <c r="HD347" s="334"/>
      <c r="HE347" s="334"/>
      <c r="HF347" s="334"/>
      <c r="HG347" s="334"/>
      <c r="HH347" s="334"/>
      <c r="HI347" s="334"/>
      <c r="HJ347" s="334"/>
      <c r="HK347" s="334"/>
      <c r="HL347" s="334"/>
      <c r="HM347" s="334"/>
      <c r="HN347" s="334"/>
      <c r="HO347" s="334"/>
      <c r="HP347" s="334"/>
      <c r="HQ347" s="334"/>
      <c r="HR347" s="334"/>
      <c r="HS347" s="334"/>
      <c r="HT347" s="334"/>
      <c r="HU347" s="334"/>
      <c r="HV347" s="334"/>
      <c r="HW347" s="334"/>
      <c r="HX347" s="334"/>
      <c r="HY347" s="334"/>
      <c r="HZ347" s="334"/>
      <c r="IA347" s="334"/>
      <c r="IB347" s="334"/>
      <c r="IC347" s="334"/>
      <c r="ID347" s="334"/>
      <c r="IE347" s="334"/>
      <c r="IF347" s="334"/>
      <c r="IG347" s="334"/>
      <c r="IH347" s="334"/>
      <c r="II347" s="334"/>
      <c r="IJ347" s="334"/>
      <c r="IK347" s="334"/>
      <c r="IL347" s="334"/>
      <c r="IM347" s="334"/>
      <c r="IN347" s="334"/>
      <c r="IO347" s="334"/>
      <c r="IP347" s="334"/>
      <c r="IQ347" s="334"/>
      <c r="IR347" s="334"/>
      <c r="IS347" s="334"/>
      <c r="IT347" s="334"/>
      <c r="IU347" s="334"/>
      <c r="IV347" s="334"/>
      <c r="IW347" s="334"/>
      <c r="IX347" s="334"/>
      <c r="IY347" s="334"/>
      <c r="IZ347" s="334"/>
      <c r="JA347" s="334"/>
      <c r="JB347" s="334"/>
      <c r="JC347" s="334"/>
      <c r="JD347" s="334"/>
    </row>
    <row r="348" spans="2:264" x14ac:dyDescent="0.2">
      <c r="B348" s="334"/>
      <c r="C348" s="334"/>
      <c r="D348" s="334"/>
      <c r="E348" s="334"/>
      <c r="F348" s="334"/>
      <c r="G348" s="334"/>
      <c r="H348" s="334"/>
      <c r="I348" s="334"/>
      <c r="J348" s="334"/>
      <c r="K348" s="334"/>
      <c r="L348" s="334"/>
      <c r="M348" s="334"/>
      <c r="N348" s="334"/>
      <c r="O348" s="334"/>
      <c r="P348" s="334"/>
      <c r="Q348" s="334"/>
      <c r="R348" s="334"/>
      <c r="S348" s="334"/>
      <c r="T348" s="334"/>
      <c r="U348" s="334"/>
      <c r="V348" s="334"/>
      <c r="W348" s="334"/>
      <c r="X348" s="334"/>
      <c r="Y348" s="334"/>
      <c r="Z348" s="334"/>
      <c r="AA348" s="334"/>
      <c r="AB348" s="334"/>
      <c r="AC348" s="334"/>
      <c r="AD348" s="334"/>
      <c r="AE348" s="334"/>
      <c r="AF348" s="334"/>
      <c r="AG348" s="334"/>
      <c r="AH348" s="334"/>
      <c r="AI348" s="334"/>
      <c r="AJ348" s="334"/>
      <c r="AK348" s="334"/>
      <c r="AL348" s="334"/>
      <c r="AM348" s="334"/>
      <c r="AN348" s="334"/>
      <c r="AO348" s="334"/>
      <c r="AP348" s="334"/>
      <c r="AQ348" s="334"/>
      <c r="AR348" s="334"/>
      <c r="AS348" s="334"/>
      <c r="AT348" s="334"/>
      <c r="AU348" s="334"/>
      <c r="AV348" s="334"/>
      <c r="AW348" s="334"/>
      <c r="AX348" s="334"/>
      <c r="AY348" s="334"/>
      <c r="AZ348" s="334"/>
      <c r="BA348" s="334"/>
      <c r="BB348" s="334"/>
      <c r="BC348" s="334"/>
      <c r="BD348" s="334"/>
      <c r="BE348" s="334"/>
      <c r="BF348" s="334"/>
      <c r="BG348" s="334"/>
      <c r="BH348" s="334"/>
      <c r="BI348" s="334"/>
      <c r="BJ348" s="334"/>
      <c r="BK348" s="334"/>
      <c r="BL348" s="334"/>
      <c r="BM348" s="334"/>
      <c r="BN348" s="334"/>
      <c r="BO348" s="334"/>
      <c r="BP348" s="334"/>
      <c r="BQ348" s="334"/>
      <c r="BR348" s="334"/>
      <c r="BS348" s="334"/>
      <c r="BT348" s="334"/>
      <c r="BU348" s="334"/>
      <c r="BV348" s="334"/>
      <c r="BW348" s="334"/>
      <c r="BX348" s="334"/>
      <c r="BY348" s="334"/>
      <c r="BZ348" s="334"/>
      <c r="CA348" s="334"/>
      <c r="CB348" s="334"/>
      <c r="CC348" s="334"/>
      <c r="CD348" s="334"/>
      <c r="CE348" s="334"/>
      <c r="CF348" s="334"/>
      <c r="CG348" s="334"/>
      <c r="CH348" s="334"/>
      <c r="CI348" s="334"/>
      <c r="CJ348" s="334"/>
      <c r="CK348" s="334"/>
      <c r="CL348" s="334"/>
      <c r="CM348" s="334"/>
      <c r="CN348" s="334"/>
      <c r="CO348" s="334"/>
      <c r="CP348" s="334"/>
      <c r="CQ348" s="334"/>
      <c r="CR348" s="334"/>
      <c r="CS348" s="334"/>
      <c r="CT348" s="334"/>
      <c r="CU348" s="334"/>
      <c r="CV348" s="334"/>
      <c r="CW348" s="334"/>
      <c r="CX348" s="334"/>
      <c r="CY348" s="334"/>
      <c r="CZ348" s="334"/>
      <c r="DA348" s="334"/>
      <c r="DB348" s="334"/>
      <c r="DC348" s="334"/>
      <c r="DD348" s="334"/>
      <c r="DE348" s="334"/>
      <c r="DF348" s="334"/>
      <c r="DG348" s="334"/>
      <c r="DH348" s="334"/>
      <c r="DI348" s="334"/>
      <c r="DJ348" s="334"/>
      <c r="DK348" s="334"/>
      <c r="DL348" s="334"/>
      <c r="DM348" s="334"/>
      <c r="DN348" s="334"/>
      <c r="DO348" s="334"/>
      <c r="DP348" s="334"/>
      <c r="DQ348" s="334"/>
      <c r="DR348" s="334"/>
      <c r="DS348" s="334"/>
      <c r="DT348" s="334"/>
      <c r="DU348" s="334"/>
      <c r="DV348" s="334"/>
      <c r="DW348" s="334"/>
      <c r="DX348" s="334"/>
      <c r="DY348" s="334"/>
      <c r="DZ348" s="334"/>
      <c r="EA348" s="334"/>
      <c r="EB348" s="334"/>
      <c r="EC348" s="334"/>
      <c r="ED348" s="334"/>
      <c r="EE348" s="334"/>
      <c r="EF348" s="334"/>
      <c r="EG348" s="334"/>
      <c r="EH348" s="334"/>
      <c r="EI348" s="334"/>
      <c r="EJ348" s="334"/>
      <c r="EK348" s="334"/>
      <c r="EL348" s="334"/>
      <c r="EM348" s="334"/>
      <c r="EN348" s="334"/>
      <c r="EO348" s="334"/>
      <c r="EP348" s="334"/>
      <c r="EQ348" s="334"/>
      <c r="ER348" s="334"/>
      <c r="ES348" s="334"/>
      <c r="ET348" s="334"/>
      <c r="EU348" s="334"/>
      <c r="EV348" s="334"/>
      <c r="EW348" s="334"/>
      <c r="EX348" s="334"/>
      <c r="EY348" s="334"/>
      <c r="EZ348" s="334"/>
      <c r="FA348" s="334"/>
      <c r="FB348" s="334"/>
      <c r="FC348" s="334"/>
      <c r="FD348" s="334"/>
      <c r="FE348" s="334"/>
      <c r="FF348" s="334"/>
      <c r="FG348" s="334"/>
      <c r="FH348" s="334"/>
      <c r="FI348" s="334"/>
      <c r="FJ348" s="334"/>
      <c r="FK348" s="334"/>
      <c r="FL348" s="334"/>
      <c r="FM348" s="334"/>
      <c r="FN348" s="334"/>
      <c r="FO348" s="334"/>
      <c r="FP348" s="334"/>
      <c r="FQ348" s="334"/>
      <c r="FR348" s="334"/>
      <c r="FS348" s="334"/>
      <c r="FT348" s="334"/>
      <c r="FU348" s="334"/>
      <c r="FV348" s="334"/>
      <c r="FW348" s="334"/>
      <c r="FX348" s="334"/>
      <c r="FY348" s="334"/>
      <c r="FZ348" s="334"/>
      <c r="GA348" s="334"/>
      <c r="GB348" s="334"/>
      <c r="GC348" s="334"/>
      <c r="GD348" s="334"/>
      <c r="GE348" s="334"/>
      <c r="GF348" s="334"/>
      <c r="GG348" s="334"/>
      <c r="GH348" s="334"/>
      <c r="GI348" s="334"/>
      <c r="GJ348" s="334"/>
      <c r="GK348" s="334"/>
      <c r="GL348" s="334"/>
      <c r="GM348" s="334"/>
      <c r="GN348" s="334"/>
      <c r="GO348" s="334"/>
      <c r="GP348" s="334"/>
      <c r="GQ348" s="334"/>
      <c r="GR348" s="334"/>
      <c r="GS348" s="334"/>
      <c r="GT348" s="334"/>
      <c r="GU348" s="334"/>
      <c r="GV348" s="334"/>
      <c r="GW348" s="334"/>
      <c r="GX348" s="334"/>
      <c r="GY348" s="334"/>
      <c r="GZ348" s="334"/>
      <c r="HA348" s="334"/>
      <c r="HB348" s="334"/>
      <c r="HC348" s="334"/>
      <c r="HD348" s="334"/>
      <c r="HE348" s="334"/>
      <c r="HF348" s="334"/>
      <c r="HG348" s="334"/>
      <c r="HH348" s="334"/>
      <c r="HI348" s="334"/>
      <c r="HJ348" s="334"/>
      <c r="HK348" s="334"/>
      <c r="HL348" s="334"/>
      <c r="HM348" s="334"/>
      <c r="HN348" s="334"/>
      <c r="HO348" s="334"/>
      <c r="HP348" s="334"/>
      <c r="HQ348" s="334"/>
      <c r="HR348" s="334"/>
      <c r="HS348" s="334"/>
      <c r="HT348" s="334"/>
      <c r="HU348" s="334"/>
      <c r="HV348" s="334"/>
      <c r="HW348" s="334"/>
      <c r="HX348" s="334"/>
      <c r="HY348" s="334"/>
      <c r="HZ348" s="334"/>
      <c r="IA348" s="334"/>
      <c r="IB348" s="334"/>
      <c r="IC348" s="334"/>
      <c r="ID348" s="334"/>
      <c r="IE348" s="334"/>
      <c r="IF348" s="334"/>
      <c r="IG348" s="334"/>
      <c r="IH348" s="334"/>
      <c r="II348" s="334"/>
      <c r="IJ348" s="334"/>
      <c r="IK348" s="334"/>
      <c r="IL348" s="334"/>
      <c r="IM348" s="334"/>
      <c r="IN348" s="334"/>
      <c r="IO348" s="334"/>
      <c r="IP348" s="334"/>
      <c r="IQ348" s="334"/>
      <c r="IR348" s="334"/>
      <c r="IS348" s="334"/>
      <c r="IT348" s="334"/>
      <c r="IU348" s="334"/>
      <c r="IV348" s="334"/>
      <c r="IW348" s="334"/>
      <c r="IX348" s="334"/>
      <c r="IY348" s="334"/>
      <c r="IZ348" s="334"/>
      <c r="JA348" s="334"/>
      <c r="JB348" s="334"/>
      <c r="JC348" s="334"/>
      <c r="JD348" s="334"/>
    </row>
    <row r="349" spans="2:264" x14ac:dyDescent="0.2">
      <c r="B349" s="334"/>
      <c r="C349" s="334"/>
      <c r="D349" s="334"/>
      <c r="E349" s="334"/>
      <c r="F349" s="334"/>
      <c r="G349" s="334"/>
      <c r="H349" s="334"/>
      <c r="I349" s="334"/>
      <c r="J349" s="334"/>
      <c r="K349" s="334"/>
      <c r="L349" s="334"/>
      <c r="M349" s="334"/>
      <c r="N349" s="334"/>
      <c r="O349" s="334"/>
      <c r="P349" s="334"/>
      <c r="Q349" s="334"/>
      <c r="R349" s="334"/>
      <c r="S349" s="334"/>
      <c r="T349" s="334"/>
      <c r="U349" s="334"/>
      <c r="V349" s="334"/>
      <c r="W349" s="334"/>
      <c r="X349" s="334"/>
      <c r="Y349" s="334"/>
      <c r="Z349" s="334"/>
      <c r="AA349" s="334"/>
      <c r="AB349" s="334"/>
      <c r="AC349" s="334"/>
      <c r="AD349" s="334"/>
      <c r="AE349" s="334"/>
      <c r="AF349" s="334"/>
      <c r="AG349" s="334"/>
      <c r="AH349" s="334"/>
      <c r="AI349" s="334"/>
      <c r="AJ349" s="334"/>
      <c r="AK349" s="334"/>
      <c r="AL349" s="334"/>
      <c r="AM349" s="334"/>
      <c r="AN349" s="334"/>
      <c r="AO349" s="334"/>
      <c r="AP349" s="334"/>
      <c r="AQ349" s="334"/>
      <c r="AR349" s="334"/>
      <c r="AS349" s="334"/>
      <c r="AT349" s="334"/>
      <c r="AU349" s="334"/>
      <c r="AV349" s="334"/>
      <c r="AW349" s="334"/>
      <c r="AX349" s="334"/>
      <c r="AY349" s="334"/>
      <c r="AZ349" s="334"/>
      <c r="BA349" s="334"/>
      <c r="BB349" s="334"/>
      <c r="BC349" s="334"/>
      <c r="BD349" s="334"/>
      <c r="BE349" s="334"/>
      <c r="BF349" s="334"/>
      <c r="BG349" s="334"/>
      <c r="BH349" s="334"/>
      <c r="BI349" s="334"/>
      <c r="BJ349" s="334"/>
      <c r="BK349" s="334"/>
      <c r="BL349" s="334"/>
      <c r="BM349" s="334"/>
      <c r="BN349" s="334"/>
      <c r="BO349" s="334"/>
      <c r="BP349" s="334"/>
      <c r="BQ349" s="334"/>
      <c r="BR349" s="334"/>
      <c r="BS349" s="334"/>
      <c r="BT349" s="334"/>
      <c r="BU349" s="334"/>
      <c r="BV349" s="334"/>
      <c r="BW349" s="334"/>
      <c r="BX349" s="334"/>
      <c r="BY349" s="334"/>
      <c r="BZ349" s="334"/>
      <c r="CA349" s="334"/>
      <c r="CB349" s="334"/>
      <c r="CC349" s="334"/>
      <c r="CD349" s="334"/>
      <c r="CE349" s="334"/>
      <c r="CF349" s="334"/>
      <c r="CG349" s="334"/>
      <c r="CH349" s="334"/>
      <c r="CI349" s="334"/>
      <c r="CJ349" s="334"/>
      <c r="CK349" s="334"/>
      <c r="CL349" s="334"/>
      <c r="CM349" s="334"/>
      <c r="CN349" s="334"/>
      <c r="CO349" s="334"/>
      <c r="CP349" s="334"/>
      <c r="CQ349" s="334"/>
      <c r="CR349" s="334"/>
      <c r="CS349" s="334"/>
      <c r="CT349" s="334"/>
      <c r="CU349" s="334"/>
      <c r="CV349" s="334"/>
      <c r="CW349" s="334"/>
      <c r="CX349" s="334"/>
      <c r="CY349" s="334"/>
      <c r="CZ349" s="334"/>
      <c r="DA349" s="334"/>
      <c r="DB349" s="334"/>
      <c r="DC349" s="334"/>
      <c r="DD349" s="334"/>
      <c r="DE349" s="334"/>
      <c r="DF349" s="334"/>
      <c r="DG349" s="334"/>
      <c r="DH349" s="334"/>
      <c r="DI349" s="334"/>
      <c r="DJ349" s="334"/>
      <c r="DK349" s="334"/>
      <c r="DL349" s="334"/>
      <c r="DM349" s="334"/>
      <c r="DN349" s="334"/>
      <c r="DO349" s="334"/>
      <c r="DP349" s="334"/>
      <c r="DQ349" s="334"/>
      <c r="DR349" s="334"/>
      <c r="DS349" s="334"/>
      <c r="DT349" s="334"/>
      <c r="DU349" s="334"/>
      <c r="DV349" s="334"/>
      <c r="DW349" s="334"/>
      <c r="DX349" s="334"/>
      <c r="DY349" s="334"/>
      <c r="DZ349" s="334"/>
      <c r="EA349" s="334"/>
      <c r="EB349" s="334"/>
      <c r="EC349" s="334"/>
      <c r="ED349" s="334"/>
      <c r="EE349" s="334"/>
      <c r="EF349" s="334"/>
      <c r="EG349" s="334"/>
      <c r="EH349" s="334"/>
      <c r="EI349" s="334"/>
      <c r="EJ349" s="334"/>
      <c r="EK349" s="334"/>
      <c r="EL349" s="334"/>
      <c r="EM349" s="334"/>
      <c r="EN349" s="334"/>
      <c r="EO349" s="334"/>
      <c r="EP349" s="334"/>
      <c r="EQ349" s="334"/>
      <c r="ER349" s="334"/>
      <c r="ES349" s="334"/>
      <c r="ET349" s="334"/>
      <c r="EU349" s="334"/>
      <c r="EV349" s="334"/>
      <c r="EW349" s="334"/>
      <c r="EX349" s="334"/>
      <c r="EY349" s="334"/>
      <c r="EZ349" s="334"/>
      <c r="FA349" s="334"/>
      <c r="FB349" s="334"/>
      <c r="FC349" s="334"/>
      <c r="FD349" s="334"/>
      <c r="FE349" s="334"/>
      <c r="FF349" s="334"/>
      <c r="FG349" s="334"/>
      <c r="FH349" s="334"/>
      <c r="FI349" s="334"/>
      <c r="FJ349" s="334"/>
      <c r="FK349" s="334"/>
      <c r="FL349" s="334"/>
      <c r="FM349" s="334"/>
      <c r="FN349" s="334"/>
      <c r="FO349" s="334"/>
      <c r="FP349" s="334"/>
      <c r="FQ349" s="334"/>
      <c r="FR349" s="334"/>
      <c r="FS349" s="334"/>
      <c r="FT349" s="334"/>
      <c r="FU349" s="334"/>
      <c r="FV349" s="334"/>
      <c r="FW349" s="334"/>
      <c r="FX349" s="334"/>
      <c r="FY349" s="334"/>
      <c r="FZ349" s="334"/>
      <c r="GA349" s="334"/>
      <c r="GB349" s="334"/>
      <c r="GC349" s="334"/>
      <c r="GD349" s="334"/>
      <c r="GE349" s="334"/>
      <c r="GF349" s="334"/>
      <c r="GG349" s="334"/>
      <c r="GH349" s="334"/>
      <c r="GI349" s="334"/>
      <c r="GJ349" s="334"/>
      <c r="GK349" s="334"/>
      <c r="GL349" s="334"/>
      <c r="GM349" s="334"/>
      <c r="GN349" s="334"/>
      <c r="GO349" s="334"/>
      <c r="GP349" s="334"/>
      <c r="GQ349" s="334"/>
      <c r="GR349" s="334"/>
      <c r="GS349" s="334"/>
      <c r="GT349" s="334"/>
      <c r="GU349" s="334"/>
      <c r="GV349" s="334"/>
      <c r="GW349" s="334"/>
      <c r="GX349" s="334"/>
      <c r="GY349" s="334"/>
      <c r="GZ349" s="334"/>
      <c r="HA349" s="334"/>
      <c r="HB349" s="334"/>
      <c r="HC349" s="334"/>
      <c r="HD349" s="334"/>
      <c r="HE349" s="334"/>
      <c r="HF349" s="334"/>
      <c r="HG349" s="334"/>
      <c r="HH349" s="334"/>
      <c r="HI349" s="334"/>
      <c r="HJ349" s="334"/>
      <c r="HK349" s="334"/>
      <c r="HL349" s="334"/>
      <c r="HM349" s="334"/>
      <c r="HN349" s="334"/>
      <c r="HO349" s="334"/>
      <c r="HP349" s="334"/>
      <c r="HQ349" s="334"/>
      <c r="HR349" s="334"/>
      <c r="HS349" s="334"/>
      <c r="HT349" s="334"/>
      <c r="HU349" s="334"/>
      <c r="HV349" s="334"/>
      <c r="HW349" s="334"/>
      <c r="HX349" s="334"/>
      <c r="HY349" s="334"/>
      <c r="HZ349" s="334"/>
      <c r="IA349" s="334"/>
      <c r="IB349" s="334"/>
      <c r="IC349" s="334"/>
      <c r="ID349" s="334"/>
      <c r="IE349" s="334"/>
      <c r="IF349" s="334"/>
      <c r="IG349" s="334"/>
      <c r="IH349" s="334"/>
      <c r="II349" s="334"/>
      <c r="IJ349" s="334"/>
      <c r="IK349" s="334"/>
      <c r="IL349" s="334"/>
      <c r="IM349" s="334"/>
      <c r="IN349" s="334"/>
      <c r="IO349" s="334"/>
      <c r="IP349" s="334"/>
      <c r="IQ349" s="334"/>
      <c r="IR349" s="334"/>
      <c r="IS349" s="334"/>
      <c r="IT349" s="334"/>
      <c r="IU349" s="334"/>
      <c r="IV349" s="334"/>
      <c r="IW349" s="334"/>
      <c r="IX349" s="334"/>
      <c r="IY349" s="334"/>
      <c r="IZ349" s="334"/>
      <c r="JA349" s="334"/>
      <c r="JB349" s="334"/>
      <c r="JC349" s="334"/>
      <c r="JD349" s="334"/>
    </row>
    <row r="350" spans="2:264" x14ac:dyDescent="0.2">
      <c r="B350" s="334"/>
      <c r="C350" s="334"/>
      <c r="D350" s="334"/>
      <c r="E350" s="334"/>
      <c r="F350" s="334"/>
      <c r="G350" s="334"/>
      <c r="H350" s="334"/>
      <c r="I350" s="334"/>
      <c r="J350" s="334"/>
      <c r="K350" s="334"/>
      <c r="L350" s="334"/>
      <c r="M350" s="334"/>
      <c r="N350" s="334"/>
      <c r="O350" s="334"/>
      <c r="P350" s="334"/>
      <c r="Q350" s="334"/>
      <c r="R350" s="334"/>
      <c r="S350" s="334"/>
      <c r="T350" s="334"/>
      <c r="U350" s="334"/>
      <c r="V350" s="334"/>
      <c r="W350" s="334"/>
      <c r="X350" s="334"/>
      <c r="Y350" s="334"/>
      <c r="Z350" s="334"/>
      <c r="AA350" s="334"/>
      <c r="AB350" s="334"/>
      <c r="AC350" s="334"/>
      <c r="AD350" s="334"/>
      <c r="AE350" s="334"/>
      <c r="AF350" s="334"/>
      <c r="AG350" s="334"/>
      <c r="AH350" s="334"/>
      <c r="AI350" s="334"/>
      <c r="AJ350" s="334"/>
      <c r="AK350" s="334"/>
      <c r="AL350" s="334"/>
      <c r="AM350" s="334"/>
      <c r="AN350" s="334"/>
      <c r="AO350" s="334"/>
      <c r="AP350" s="334"/>
      <c r="AQ350" s="334"/>
      <c r="AR350" s="334"/>
      <c r="AS350" s="334"/>
      <c r="AT350" s="334"/>
      <c r="AU350" s="334"/>
      <c r="AV350" s="334"/>
      <c r="AW350" s="334"/>
      <c r="AX350" s="334"/>
      <c r="AY350" s="334"/>
      <c r="AZ350" s="334"/>
      <c r="BA350" s="334"/>
      <c r="BB350" s="334"/>
      <c r="BC350" s="334"/>
      <c r="BD350" s="334"/>
      <c r="BE350" s="334"/>
      <c r="BF350" s="334"/>
      <c r="BG350" s="334"/>
      <c r="BH350" s="334"/>
      <c r="BI350" s="334"/>
      <c r="BJ350" s="334"/>
      <c r="BK350" s="334"/>
      <c r="BL350" s="334"/>
      <c r="BM350" s="334"/>
      <c r="BN350" s="334"/>
      <c r="BO350" s="334"/>
      <c r="BP350" s="334"/>
      <c r="BQ350" s="334"/>
      <c r="BR350" s="334"/>
      <c r="BS350" s="334"/>
      <c r="BT350" s="334"/>
      <c r="BU350" s="334"/>
      <c r="BV350" s="334"/>
      <c r="BW350" s="334"/>
      <c r="BX350" s="334"/>
      <c r="BY350" s="334"/>
      <c r="BZ350" s="334"/>
      <c r="CA350" s="334"/>
      <c r="CB350" s="334"/>
      <c r="CC350" s="334"/>
      <c r="CD350" s="334"/>
      <c r="CE350" s="334"/>
      <c r="CF350" s="334"/>
      <c r="CG350" s="334"/>
      <c r="CH350" s="334"/>
      <c r="CI350" s="334"/>
      <c r="CJ350" s="334"/>
      <c r="CK350" s="334"/>
      <c r="CL350" s="334"/>
      <c r="CM350" s="334"/>
      <c r="CN350" s="334"/>
      <c r="CO350" s="334"/>
      <c r="CP350" s="334"/>
      <c r="CQ350" s="334"/>
      <c r="CR350" s="334"/>
      <c r="CS350" s="334"/>
      <c r="CT350" s="334"/>
      <c r="CU350" s="334"/>
      <c r="CV350" s="334"/>
      <c r="CW350" s="334"/>
      <c r="CX350" s="334"/>
      <c r="CY350" s="334"/>
      <c r="CZ350" s="334"/>
      <c r="DA350" s="334"/>
      <c r="DB350" s="334"/>
      <c r="DC350" s="334"/>
      <c r="DD350" s="334"/>
      <c r="DE350" s="334"/>
      <c r="DF350" s="334"/>
      <c r="DG350" s="334"/>
      <c r="DH350" s="334"/>
      <c r="DI350" s="334"/>
      <c r="DJ350" s="334"/>
      <c r="DK350" s="334"/>
      <c r="DL350" s="334"/>
      <c r="DM350" s="334"/>
      <c r="DN350" s="334"/>
      <c r="DO350" s="334"/>
      <c r="DP350" s="334"/>
      <c r="DQ350" s="334"/>
      <c r="DR350" s="334"/>
      <c r="DS350" s="334"/>
      <c r="DT350" s="334"/>
      <c r="DU350" s="334"/>
      <c r="DV350" s="334"/>
      <c r="DW350" s="334"/>
      <c r="DX350" s="334"/>
      <c r="DY350" s="334"/>
      <c r="DZ350" s="334"/>
      <c r="EA350" s="334"/>
      <c r="EB350" s="334"/>
      <c r="EC350" s="334"/>
      <c r="ED350" s="334"/>
      <c r="EE350" s="334"/>
      <c r="EF350" s="334"/>
      <c r="EG350" s="334"/>
      <c r="EH350" s="334"/>
      <c r="EI350" s="334"/>
      <c r="EJ350" s="334"/>
      <c r="EK350" s="334"/>
      <c r="EL350" s="334"/>
      <c r="EM350" s="334"/>
      <c r="EN350" s="334"/>
      <c r="EO350" s="334"/>
      <c r="EP350" s="334"/>
      <c r="EQ350" s="334"/>
      <c r="ER350" s="334"/>
      <c r="ES350" s="334"/>
      <c r="ET350" s="334"/>
      <c r="EU350" s="334"/>
      <c r="EV350" s="334"/>
      <c r="EW350" s="334"/>
      <c r="EX350" s="334"/>
      <c r="EY350" s="334"/>
      <c r="EZ350" s="334"/>
      <c r="FA350" s="334"/>
      <c r="FB350" s="334"/>
      <c r="FC350" s="334"/>
      <c r="FD350" s="334"/>
      <c r="FE350" s="334"/>
      <c r="FF350" s="334"/>
      <c r="FG350" s="334"/>
      <c r="FH350" s="334"/>
      <c r="FI350" s="334"/>
      <c r="FJ350" s="334"/>
      <c r="FK350" s="334"/>
      <c r="FL350" s="334"/>
      <c r="FM350" s="334"/>
      <c r="FN350" s="334"/>
      <c r="FO350" s="334"/>
      <c r="FP350" s="334"/>
      <c r="FQ350" s="334"/>
      <c r="FR350" s="334"/>
      <c r="FS350" s="334"/>
      <c r="FT350" s="334"/>
      <c r="FU350" s="334"/>
      <c r="FV350" s="334"/>
      <c r="FW350" s="334"/>
      <c r="FX350" s="334"/>
      <c r="FY350" s="334"/>
      <c r="FZ350" s="334"/>
      <c r="GA350" s="334"/>
      <c r="GB350" s="334"/>
      <c r="GC350" s="334"/>
      <c r="GD350" s="334"/>
      <c r="GE350" s="334"/>
      <c r="GF350" s="334"/>
      <c r="GG350" s="334"/>
      <c r="GH350" s="334"/>
      <c r="GI350" s="334"/>
      <c r="GJ350" s="334"/>
      <c r="GK350" s="334"/>
      <c r="GL350" s="334"/>
      <c r="GM350" s="334"/>
      <c r="GN350" s="334"/>
      <c r="GO350" s="334"/>
      <c r="GP350" s="334"/>
      <c r="GQ350" s="334"/>
      <c r="GR350" s="334"/>
      <c r="GS350" s="334"/>
      <c r="GT350" s="334"/>
      <c r="GU350" s="334"/>
      <c r="GV350" s="334"/>
      <c r="GW350" s="334"/>
      <c r="GX350" s="334"/>
      <c r="GY350" s="334"/>
      <c r="GZ350" s="334"/>
      <c r="HA350" s="334"/>
      <c r="HB350" s="334"/>
      <c r="HC350" s="334"/>
      <c r="HD350" s="334"/>
      <c r="HE350" s="334"/>
      <c r="HF350" s="334"/>
      <c r="HG350" s="334"/>
      <c r="HH350" s="334"/>
      <c r="HI350" s="334"/>
      <c r="HJ350" s="334"/>
      <c r="HK350" s="334"/>
      <c r="HL350" s="334"/>
      <c r="HM350" s="334"/>
      <c r="HN350" s="334"/>
      <c r="HO350" s="334"/>
      <c r="HP350" s="334"/>
      <c r="HQ350" s="334"/>
      <c r="HR350" s="334"/>
      <c r="HS350" s="334"/>
      <c r="HT350" s="334"/>
      <c r="HU350" s="334"/>
      <c r="HV350" s="334"/>
      <c r="HW350" s="334"/>
      <c r="HX350" s="334"/>
      <c r="HY350" s="334"/>
      <c r="HZ350" s="334"/>
      <c r="IA350" s="334"/>
      <c r="IB350" s="334"/>
      <c r="IC350" s="334"/>
      <c r="ID350" s="334"/>
      <c r="IE350" s="334"/>
      <c r="IF350" s="334"/>
      <c r="IG350" s="334"/>
      <c r="IH350" s="334"/>
      <c r="II350" s="334"/>
      <c r="IJ350" s="334"/>
      <c r="IK350" s="334"/>
      <c r="IL350" s="334"/>
      <c r="IM350" s="334"/>
      <c r="IN350" s="334"/>
      <c r="IO350" s="334"/>
      <c r="IP350" s="334"/>
      <c r="IQ350" s="334"/>
      <c r="IR350" s="334"/>
      <c r="IS350" s="334"/>
      <c r="IT350" s="334"/>
      <c r="IU350" s="334"/>
      <c r="IV350" s="334"/>
      <c r="IW350" s="334"/>
      <c r="IX350" s="334"/>
      <c r="IY350" s="334"/>
      <c r="IZ350" s="334"/>
      <c r="JA350" s="334"/>
      <c r="JB350" s="334"/>
      <c r="JC350" s="334"/>
      <c r="JD350" s="334"/>
    </row>
    <row r="351" spans="2:264" x14ac:dyDescent="0.2">
      <c r="B351" s="334"/>
      <c r="C351" s="334"/>
      <c r="D351" s="334"/>
      <c r="E351" s="334"/>
      <c r="F351" s="334"/>
      <c r="G351" s="334"/>
      <c r="H351" s="334"/>
      <c r="I351" s="334"/>
      <c r="J351" s="334"/>
      <c r="K351" s="334"/>
      <c r="L351" s="334"/>
      <c r="M351" s="334"/>
      <c r="N351" s="334"/>
      <c r="O351" s="334"/>
      <c r="P351" s="334"/>
      <c r="Q351" s="334"/>
      <c r="R351" s="334"/>
      <c r="S351" s="334"/>
      <c r="T351" s="334"/>
      <c r="U351" s="334"/>
      <c r="V351" s="334"/>
      <c r="W351" s="334"/>
      <c r="X351" s="334"/>
      <c r="Y351" s="334"/>
      <c r="Z351" s="334"/>
      <c r="AA351" s="334"/>
      <c r="AB351" s="334"/>
      <c r="AC351" s="334"/>
      <c r="AD351" s="334"/>
      <c r="AE351" s="334"/>
      <c r="AF351" s="334"/>
      <c r="AG351" s="334"/>
      <c r="AH351" s="334"/>
      <c r="AI351" s="334"/>
      <c r="AJ351" s="334"/>
      <c r="AK351" s="334"/>
      <c r="AL351" s="334"/>
      <c r="AM351" s="334"/>
      <c r="AN351" s="334"/>
      <c r="AO351" s="334"/>
      <c r="AP351" s="334"/>
      <c r="AQ351" s="334"/>
      <c r="AR351" s="334"/>
      <c r="AS351" s="334"/>
      <c r="AT351" s="334"/>
      <c r="AU351" s="334"/>
      <c r="AV351" s="334"/>
      <c r="AW351" s="334"/>
      <c r="AX351" s="334"/>
      <c r="AY351" s="334"/>
      <c r="AZ351" s="334"/>
      <c r="BA351" s="334"/>
      <c r="BB351" s="334"/>
      <c r="BC351" s="334"/>
      <c r="BD351" s="334"/>
      <c r="BE351" s="334"/>
      <c r="BF351" s="334"/>
      <c r="BG351" s="334"/>
      <c r="BH351" s="334"/>
      <c r="BI351" s="334"/>
      <c r="BJ351" s="334"/>
      <c r="BK351" s="334"/>
      <c r="BL351" s="334"/>
      <c r="BM351" s="334"/>
      <c r="BN351" s="334"/>
      <c r="BO351" s="334"/>
      <c r="BP351" s="334"/>
      <c r="BQ351" s="334"/>
      <c r="BR351" s="334"/>
      <c r="BS351" s="334"/>
      <c r="BT351" s="334"/>
      <c r="BU351" s="334"/>
      <c r="BV351" s="334"/>
      <c r="BW351" s="334"/>
      <c r="BX351" s="334"/>
      <c r="BY351" s="334"/>
      <c r="BZ351" s="334"/>
      <c r="CA351" s="334"/>
      <c r="CB351" s="334"/>
      <c r="CC351" s="334"/>
      <c r="CD351" s="334"/>
      <c r="CE351" s="334"/>
      <c r="CF351" s="334"/>
      <c r="CG351" s="334"/>
      <c r="CH351" s="334"/>
      <c r="CI351" s="334"/>
      <c r="CJ351" s="334"/>
      <c r="CK351" s="334"/>
      <c r="CL351" s="334"/>
      <c r="CM351" s="334"/>
      <c r="CN351" s="334"/>
      <c r="CO351" s="334"/>
      <c r="CP351" s="334"/>
      <c r="CQ351" s="334"/>
      <c r="CR351" s="334"/>
      <c r="CS351" s="334"/>
      <c r="CT351" s="334"/>
      <c r="CU351" s="334"/>
      <c r="CV351" s="334"/>
      <c r="CW351" s="334"/>
      <c r="CX351" s="334"/>
      <c r="CY351" s="334"/>
      <c r="CZ351" s="334"/>
      <c r="DA351" s="334"/>
      <c r="DB351" s="334"/>
      <c r="DC351" s="334"/>
      <c r="DD351" s="334"/>
      <c r="DE351" s="334"/>
      <c r="DF351" s="334"/>
      <c r="DG351" s="334"/>
      <c r="DH351" s="334"/>
      <c r="DI351" s="334"/>
      <c r="DJ351" s="334"/>
      <c r="DK351" s="334"/>
      <c r="DL351" s="334"/>
      <c r="DM351" s="334"/>
      <c r="DN351" s="334"/>
      <c r="DO351" s="334"/>
      <c r="DP351" s="334"/>
      <c r="DQ351" s="334"/>
      <c r="DR351" s="334"/>
      <c r="DS351" s="334"/>
      <c r="DT351" s="334"/>
      <c r="DU351" s="334"/>
      <c r="DV351" s="334"/>
      <c r="DW351" s="334"/>
      <c r="DX351" s="334"/>
      <c r="DY351" s="334"/>
      <c r="DZ351" s="334"/>
      <c r="EA351" s="334"/>
      <c r="EB351" s="334"/>
      <c r="EC351" s="334"/>
      <c r="ED351" s="334"/>
      <c r="EE351" s="334"/>
      <c r="EF351" s="334"/>
      <c r="EG351" s="334"/>
      <c r="EH351" s="334"/>
      <c r="EI351" s="334"/>
      <c r="EJ351" s="334"/>
      <c r="EK351" s="334"/>
      <c r="EL351" s="334"/>
      <c r="EM351" s="334"/>
      <c r="EN351" s="334"/>
      <c r="EO351" s="334"/>
      <c r="EP351" s="334"/>
      <c r="EQ351" s="334"/>
      <c r="ER351" s="334"/>
      <c r="ES351" s="334"/>
      <c r="ET351" s="334"/>
      <c r="EU351" s="334"/>
      <c r="EV351" s="334"/>
      <c r="EW351" s="334"/>
      <c r="EX351" s="334"/>
      <c r="EY351" s="334"/>
      <c r="EZ351" s="334"/>
      <c r="FA351" s="334"/>
      <c r="FB351" s="334"/>
      <c r="FC351" s="334"/>
      <c r="FD351" s="334"/>
      <c r="FE351" s="334"/>
      <c r="FF351" s="334"/>
      <c r="FG351" s="334"/>
      <c r="FH351" s="334"/>
      <c r="FI351" s="334"/>
      <c r="FJ351" s="334"/>
      <c r="FK351" s="334"/>
      <c r="FL351" s="334"/>
      <c r="FM351" s="334"/>
      <c r="FN351" s="334"/>
      <c r="FO351" s="334"/>
      <c r="FP351" s="334"/>
      <c r="FQ351" s="334"/>
      <c r="FR351" s="334"/>
      <c r="FS351" s="334"/>
      <c r="FT351" s="334"/>
      <c r="FU351" s="334"/>
      <c r="FV351" s="334"/>
      <c r="FW351" s="334"/>
      <c r="FX351" s="334"/>
      <c r="FY351" s="334"/>
      <c r="FZ351" s="334"/>
      <c r="GA351" s="334"/>
      <c r="GB351" s="334"/>
      <c r="GC351" s="334"/>
      <c r="GD351" s="334"/>
      <c r="GE351" s="334"/>
      <c r="GF351" s="334"/>
      <c r="GG351" s="334"/>
      <c r="GH351" s="334"/>
      <c r="GI351" s="334"/>
      <c r="GJ351" s="334"/>
      <c r="GK351" s="334"/>
      <c r="GL351" s="334"/>
      <c r="GM351" s="334"/>
      <c r="GN351" s="334"/>
      <c r="GO351" s="334"/>
      <c r="GP351" s="334"/>
      <c r="GQ351" s="334"/>
      <c r="GR351" s="334"/>
      <c r="GS351" s="334"/>
      <c r="GT351" s="334"/>
      <c r="GU351" s="334"/>
      <c r="GV351" s="334"/>
      <c r="GW351" s="334"/>
      <c r="GX351" s="334"/>
      <c r="GY351" s="334"/>
      <c r="GZ351" s="334"/>
      <c r="HA351" s="334"/>
      <c r="HB351" s="334"/>
      <c r="HC351" s="334"/>
      <c r="HD351" s="334"/>
      <c r="HE351" s="334"/>
      <c r="HF351" s="334"/>
      <c r="HG351" s="334"/>
      <c r="HH351" s="334"/>
      <c r="HI351" s="334"/>
      <c r="HJ351" s="334"/>
      <c r="HK351" s="334"/>
      <c r="HL351" s="334"/>
      <c r="HM351" s="334"/>
      <c r="HN351" s="334"/>
      <c r="HO351" s="334"/>
      <c r="HP351" s="334"/>
      <c r="HQ351" s="334"/>
      <c r="HR351" s="334"/>
      <c r="HS351" s="334"/>
      <c r="HT351" s="334"/>
      <c r="HU351" s="334"/>
      <c r="HV351" s="334"/>
      <c r="HW351" s="334"/>
      <c r="HX351" s="334"/>
      <c r="HY351" s="334"/>
      <c r="HZ351" s="334"/>
      <c r="IA351" s="334"/>
      <c r="IB351" s="334"/>
      <c r="IC351" s="334"/>
      <c r="ID351" s="334"/>
      <c r="IE351" s="334"/>
      <c r="IF351" s="334"/>
      <c r="IG351" s="334"/>
      <c r="IH351" s="334"/>
      <c r="II351" s="334"/>
      <c r="IJ351" s="334"/>
      <c r="IK351" s="334"/>
      <c r="IL351" s="334"/>
      <c r="IM351" s="334"/>
      <c r="IN351" s="334"/>
      <c r="IO351" s="334"/>
      <c r="IP351" s="334"/>
      <c r="IQ351" s="334"/>
      <c r="IR351" s="334"/>
      <c r="IS351" s="334"/>
      <c r="IT351" s="334"/>
      <c r="IU351" s="334"/>
      <c r="IV351" s="334"/>
      <c r="IW351" s="334"/>
      <c r="IX351" s="334"/>
      <c r="IY351" s="334"/>
      <c r="IZ351" s="334"/>
      <c r="JA351" s="334"/>
      <c r="JB351" s="334"/>
      <c r="JC351" s="334"/>
      <c r="JD351" s="334"/>
    </row>
    <row r="352" spans="2:264" x14ac:dyDescent="0.2">
      <c r="B352" s="334"/>
      <c r="C352" s="334"/>
      <c r="D352" s="334"/>
      <c r="E352" s="334"/>
      <c r="F352" s="334"/>
      <c r="G352" s="334"/>
      <c r="H352" s="334"/>
      <c r="I352" s="334"/>
      <c r="J352" s="334"/>
      <c r="K352" s="334"/>
      <c r="L352" s="334"/>
      <c r="M352" s="334"/>
      <c r="N352" s="334"/>
      <c r="O352" s="334"/>
      <c r="P352" s="334"/>
      <c r="Q352" s="334"/>
      <c r="R352" s="334"/>
      <c r="S352" s="334"/>
      <c r="T352" s="334"/>
      <c r="U352" s="334"/>
      <c r="V352" s="334"/>
      <c r="W352" s="334"/>
      <c r="X352" s="334"/>
      <c r="Y352" s="334"/>
      <c r="Z352" s="334"/>
      <c r="AA352" s="334"/>
      <c r="AB352" s="334"/>
      <c r="AC352" s="334"/>
      <c r="AD352" s="334"/>
      <c r="AE352" s="334"/>
      <c r="AF352" s="334"/>
      <c r="AG352" s="334"/>
      <c r="AH352" s="334"/>
      <c r="AI352" s="334"/>
      <c r="AJ352" s="334"/>
      <c r="AK352" s="334"/>
      <c r="AL352" s="334"/>
      <c r="AM352" s="334"/>
      <c r="AN352" s="334"/>
      <c r="AO352" s="334"/>
      <c r="AP352" s="334"/>
      <c r="AQ352" s="334"/>
      <c r="AR352" s="334"/>
      <c r="AS352" s="334"/>
      <c r="AT352" s="334"/>
      <c r="AU352" s="334"/>
      <c r="AV352" s="334"/>
      <c r="AW352" s="334"/>
      <c r="AX352" s="334"/>
      <c r="AY352" s="334"/>
      <c r="AZ352" s="334"/>
      <c r="BA352" s="334"/>
      <c r="BB352" s="334"/>
      <c r="BC352" s="334"/>
      <c r="BD352" s="334"/>
      <c r="BE352" s="334"/>
      <c r="BF352" s="334"/>
      <c r="BG352" s="334"/>
      <c r="BH352" s="334"/>
      <c r="BI352" s="334"/>
      <c r="BJ352" s="334"/>
      <c r="BK352" s="334"/>
      <c r="BL352" s="334"/>
      <c r="BM352" s="334"/>
      <c r="BN352" s="334"/>
      <c r="BO352" s="334"/>
      <c r="BP352" s="334"/>
      <c r="BQ352" s="334"/>
      <c r="BR352" s="334"/>
      <c r="BS352" s="334"/>
      <c r="BT352" s="334"/>
      <c r="BU352" s="334"/>
      <c r="BV352" s="334"/>
      <c r="BW352" s="334"/>
      <c r="BX352" s="334"/>
      <c r="BY352" s="334"/>
      <c r="BZ352" s="334"/>
      <c r="CA352" s="334"/>
      <c r="CB352" s="334"/>
      <c r="CC352" s="334"/>
      <c r="CD352" s="334"/>
      <c r="CE352" s="334"/>
      <c r="CF352" s="334"/>
      <c r="CG352" s="334"/>
      <c r="CH352" s="334"/>
      <c r="CI352" s="334"/>
      <c r="CJ352" s="334"/>
      <c r="CK352" s="334"/>
      <c r="CL352" s="334"/>
      <c r="CM352" s="334"/>
      <c r="CN352" s="334"/>
      <c r="CO352" s="334"/>
      <c r="CP352" s="334"/>
      <c r="CQ352" s="334"/>
      <c r="CR352" s="334"/>
      <c r="CS352" s="334"/>
      <c r="CT352" s="334"/>
      <c r="CU352" s="334"/>
      <c r="CV352" s="334"/>
      <c r="CW352" s="334"/>
      <c r="CX352" s="334"/>
      <c r="CY352" s="334"/>
      <c r="CZ352" s="334"/>
      <c r="DA352" s="334"/>
      <c r="DB352" s="334"/>
      <c r="DC352" s="334"/>
      <c r="DD352" s="334"/>
      <c r="DE352" s="334"/>
      <c r="DF352" s="334"/>
      <c r="DG352" s="334"/>
      <c r="DH352" s="334"/>
      <c r="DI352" s="334"/>
      <c r="DJ352" s="334"/>
      <c r="DK352" s="334"/>
      <c r="DL352" s="334"/>
      <c r="DM352" s="334"/>
      <c r="DN352" s="334"/>
      <c r="DO352" s="334"/>
      <c r="DP352" s="334"/>
      <c r="DQ352" s="334"/>
      <c r="DR352" s="334"/>
      <c r="DS352" s="334"/>
      <c r="DT352" s="334"/>
      <c r="DU352" s="334"/>
      <c r="DV352" s="334"/>
      <c r="DW352" s="334"/>
      <c r="DX352" s="334"/>
      <c r="DY352" s="334"/>
      <c r="DZ352" s="334"/>
      <c r="EA352" s="334"/>
      <c r="EB352" s="334"/>
      <c r="EC352" s="334"/>
      <c r="ED352" s="334"/>
      <c r="EE352" s="334"/>
      <c r="EF352" s="334"/>
      <c r="EG352" s="334"/>
      <c r="EH352" s="334"/>
      <c r="EI352" s="334"/>
      <c r="EJ352" s="334"/>
      <c r="EK352" s="334"/>
      <c r="EL352" s="334"/>
      <c r="EM352" s="334"/>
      <c r="EN352" s="334"/>
      <c r="EO352" s="334"/>
      <c r="EP352" s="334"/>
      <c r="EQ352" s="334"/>
      <c r="ER352" s="334"/>
      <c r="ES352" s="334"/>
      <c r="ET352" s="334"/>
      <c r="EU352" s="334"/>
      <c r="EV352" s="334"/>
      <c r="EW352" s="334"/>
      <c r="EX352" s="334"/>
      <c r="EY352" s="334"/>
      <c r="EZ352" s="334"/>
      <c r="FA352" s="334"/>
      <c r="FB352" s="334"/>
      <c r="FC352" s="334"/>
      <c r="FD352" s="334"/>
      <c r="FE352" s="334"/>
      <c r="FF352" s="334"/>
      <c r="FG352" s="334"/>
      <c r="FH352" s="334"/>
      <c r="FI352" s="334"/>
      <c r="FJ352" s="334"/>
      <c r="FK352" s="334"/>
      <c r="FL352" s="334"/>
      <c r="FM352" s="334"/>
      <c r="FN352" s="334"/>
      <c r="FO352" s="334"/>
      <c r="FP352" s="334"/>
      <c r="FQ352" s="334"/>
      <c r="FR352" s="334"/>
      <c r="FS352" s="334"/>
      <c r="FT352" s="334"/>
      <c r="FU352" s="334"/>
      <c r="FV352" s="334"/>
      <c r="FW352" s="334"/>
      <c r="FX352" s="334"/>
      <c r="FY352" s="334"/>
      <c r="FZ352" s="334"/>
      <c r="GA352" s="334"/>
      <c r="GB352" s="334"/>
      <c r="GC352" s="334"/>
      <c r="GD352" s="334"/>
      <c r="GE352" s="334"/>
      <c r="GF352" s="334"/>
      <c r="GG352" s="334"/>
      <c r="GH352" s="334"/>
      <c r="GI352" s="334"/>
      <c r="GJ352" s="334"/>
      <c r="GK352" s="334"/>
      <c r="GL352" s="334"/>
      <c r="GM352" s="334"/>
      <c r="GN352" s="334"/>
      <c r="GO352" s="334"/>
      <c r="GP352" s="334"/>
      <c r="GQ352" s="334"/>
      <c r="GR352" s="334"/>
      <c r="GS352" s="334"/>
      <c r="GT352" s="334"/>
      <c r="GU352" s="334"/>
      <c r="GV352" s="334"/>
      <c r="GW352" s="334"/>
      <c r="GX352" s="334"/>
      <c r="GY352" s="334"/>
      <c r="GZ352" s="334"/>
      <c r="HA352" s="334"/>
      <c r="HB352" s="334"/>
      <c r="HC352" s="334"/>
      <c r="HD352" s="334"/>
      <c r="HE352" s="334"/>
      <c r="HF352" s="334"/>
      <c r="HG352" s="334"/>
      <c r="HH352" s="334"/>
      <c r="HI352" s="334"/>
      <c r="HJ352" s="334"/>
      <c r="HK352" s="334"/>
      <c r="HL352" s="334"/>
      <c r="HM352" s="334"/>
      <c r="HN352" s="334"/>
      <c r="HO352" s="334"/>
      <c r="HP352" s="334"/>
      <c r="HQ352" s="334"/>
      <c r="HR352" s="334"/>
      <c r="HS352" s="334"/>
      <c r="HT352" s="334"/>
      <c r="HU352" s="334"/>
      <c r="HV352" s="334"/>
      <c r="HW352" s="334"/>
      <c r="HX352" s="334"/>
      <c r="HY352" s="334"/>
      <c r="HZ352" s="334"/>
      <c r="IA352" s="334"/>
      <c r="IB352" s="334"/>
      <c r="IC352" s="334"/>
      <c r="ID352" s="334"/>
      <c r="IE352" s="334"/>
      <c r="IF352" s="334"/>
      <c r="IG352" s="334"/>
      <c r="IH352" s="334"/>
      <c r="II352" s="334"/>
      <c r="IJ352" s="334"/>
      <c r="IK352" s="334"/>
      <c r="IL352" s="334"/>
      <c r="IM352" s="334"/>
      <c r="IN352" s="334"/>
      <c r="IO352" s="334"/>
      <c r="IP352" s="334"/>
      <c r="IQ352" s="334"/>
      <c r="IR352" s="334"/>
      <c r="IS352" s="334"/>
      <c r="IT352" s="334"/>
      <c r="IU352" s="334"/>
      <c r="IV352" s="334"/>
      <c r="IW352" s="334"/>
      <c r="IX352" s="334"/>
      <c r="IY352" s="334"/>
      <c r="IZ352" s="334"/>
      <c r="JA352" s="334"/>
      <c r="JB352" s="334"/>
      <c r="JC352" s="334"/>
      <c r="JD352" s="334"/>
    </row>
    <row r="353" spans="2:264" x14ac:dyDescent="0.2">
      <c r="B353" s="334"/>
      <c r="C353" s="334"/>
      <c r="D353" s="334"/>
      <c r="E353" s="334"/>
      <c r="F353" s="334"/>
      <c r="G353" s="334"/>
      <c r="H353" s="334"/>
      <c r="I353" s="334"/>
      <c r="J353" s="334"/>
      <c r="K353" s="334"/>
      <c r="L353" s="334"/>
      <c r="M353" s="334"/>
      <c r="N353" s="334"/>
      <c r="O353" s="334"/>
      <c r="P353" s="334"/>
      <c r="Q353" s="334"/>
      <c r="R353" s="334"/>
      <c r="S353" s="334"/>
      <c r="T353" s="334"/>
      <c r="U353" s="334"/>
      <c r="V353" s="334"/>
      <c r="W353" s="334"/>
      <c r="X353" s="334"/>
      <c r="Y353" s="334"/>
      <c r="Z353" s="334"/>
      <c r="AA353" s="334"/>
      <c r="AB353" s="334"/>
      <c r="AC353" s="334"/>
      <c r="AD353" s="334"/>
      <c r="AE353" s="334"/>
      <c r="AF353" s="334"/>
      <c r="AG353" s="334"/>
      <c r="AH353" s="334"/>
      <c r="AI353" s="334"/>
      <c r="AJ353" s="334"/>
      <c r="AK353" s="334"/>
      <c r="AL353" s="334"/>
      <c r="AM353" s="334"/>
      <c r="AN353" s="334"/>
      <c r="AO353" s="334"/>
      <c r="AP353" s="334"/>
      <c r="AQ353" s="334"/>
      <c r="AR353" s="334"/>
      <c r="AS353" s="334"/>
      <c r="AT353" s="334"/>
      <c r="AU353" s="334"/>
      <c r="AV353" s="334"/>
      <c r="AW353" s="334"/>
      <c r="AX353" s="334"/>
      <c r="AY353" s="334"/>
      <c r="AZ353" s="334"/>
      <c r="BA353" s="334"/>
      <c r="BB353" s="334"/>
      <c r="BC353" s="334"/>
      <c r="BD353" s="334"/>
      <c r="BE353" s="334"/>
      <c r="BF353" s="334"/>
      <c r="BG353" s="334"/>
      <c r="BH353" s="334"/>
      <c r="BI353" s="334"/>
      <c r="BJ353" s="334"/>
      <c r="BK353" s="334"/>
      <c r="BL353" s="334"/>
      <c r="BM353" s="334"/>
      <c r="BN353" s="334"/>
      <c r="BO353" s="334"/>
      <c r="BP353" s="334"/>
      <c r="BQ353" s="334"/>
      <c r="BR353" s="334"/>
      <c r="BS353" s="334"/>
      <c r="BT353" s="334"/>
      <c r="BU353" s="334"/>
      <c r="BV353" s="334"/>
      <c r="BW353" s="334"/>
      <c r="BX353" s="334"/>
      <c r="BY353" s="334"/>
      <c r="BZ353" s="334"/>
      <c r="CA353" s="334"/>
      <c r="CB353" s="334"/>
      <c r="CC353" s="334"/>
      <c r="CD353" s="334"/>
      <c r="CE353" s="334"/>
      <c r="CF353" s="334"/>
      <c r="CG353" s="334"/>
      <c r="CH353" s="334"/>
      <c r="CI353" s="334"/>
      <c r="CJ353" s="334"/>
      <c r="CK353" s="334"/>
      <c r="CL353" s="334"/>
      <c r="CM353" s="334"/>
      <c r="CN353" s="334"/>
      <c r="CO353" s="334"/>
      <c r="CP353" s="334"/>
      <c r="CQ353" s="334"/>
      <c r="CR353" s="334"/>
      <c r="CS353" s="334"/>
      <c r="CT353" s="334"/>
      <c r="CU353" s="334"/>
      <c r="CV353" s="334"/>
      <c r="CW353" s="334"/>
      <c r="CX353" s="334"/>
      <c r="CY353" s="334"/>
      <c r="CZ353" s="334"/>
      <c r="DA353" s="334"/>
      <c r="DB353" s="334"/>
      <c r="DC353" s="334"/>
      <c r="DD353" s="334"/>
      <c r="DE353" s="334"/>
      <c r="DF353" s="334"/>
      <c r="DG353" s="334"/>
      <c r="DH353" s="334"/>
      <c r="DI353" s="334"/>
      <c r="DJ353" s="334"/>
      <c r="DK353" s="334"/>
      <c r="DL353" s="334"/>
      <c r="DM353" s="334"/>
      <c r="DN353" s="334"/>
      <c r="DO353" s="334"/>
      <c r="DP353" s="334"/>
      <c r="DQ353" s="334"/>
      <c r="DR353" s="334"/>
      <c r="DS353" s="334"/>
      <c r="DT353" s="334"/>
      <c r="DU353" s="334"/>
      <c r="DV353" s="334"/>
      <c r="DW353" s="334"/>
      <c r="DX353" s="334"/>
      <c r="DY353" s="334"/>
      <c r="DZ353" s="334"/>
      <c r="EA353" s="334"/>
      <c r="EB353" s="334"/>
      <c r="EC353" s="334"/>
      <c r="ED353" s="334"/>
      <c r="EE353" s="334"/>
      <c r="EF353" s="334"/>
      <c r="EG353" s="334"/>
      <c r="EH353" s="334"/>
      <c r="EI353" s="334"/>
      <c r="EJ353" s="334"/>
      <c r="EK353" s="334"/>
      <c r="EL353" s="334"/>
      <c r="EM353" s="334"/>
      <c r="EN353" s="334"/>
      <c r="EO353" s="334"/>
      <c r="EP353" s="334"/>
      <c r="EQ353" s="334"/>
      <c r="ER353" s="334"/>
      <c r="ES353" s="334"/>
      <c r="ET353" s="334"/>
      <c r="EU353" s="334"/>
      <c r="EV353" s="334"/>
      <c r="EW353" s="334"/>
      <c r="EX353" s="334"/>
      <c r="EY353" s="334"/>
      <c r="EZ353" s="334"/>
      <c r="FA353" s="334"/>
      <c r="FB353" s="334"/>
      <c r="FC353" s="334"/>
      <c r="FD353" s="334"/>
      <c r="FE353" s="334"/>
      <c r="FF353" s="334"/>
      <c r="FG353" s="334"/>
      <c r="FH353" s="334"/>
      <c r="FI353" s="334"/>
      <c r="FJ353" s="334"/>
      <c r="FK353" s="334"/>
      <c r="FL353" s="334"/>
      <c r="FM353" s="334"/>
      <c r="FN353" s="334"/>
      <c r="FO353" s="334"/>
      <c r="FP353" s="334"/>
      <c r="FQ353" s="334"/>
      <c r="FR353" s="334"/>
      <c r="FS353" s="334"/>
      <c r="FT353" s="334"/>
      <c r="FU353" s="334"/>
      <c r="FV353" s="334"/>
      <c r="FW353" s="334"/>
      <c r="FX353" s="334"/>
      <c r="FY353" s="334"/>
      <c r="FZ353" s="334"/>
      <c r="GA353" s="334"/>
      <c r="GB353" s="334"/>
      <c r="GC353" s="334"/>
      <c r="GD353" s="334"/>
      <c r="GE353" s="334"/>
      <c r="GF353" s="334"/>
      <c r="GG353" s="334"/>
      <c r="GH353" s="334"/>
      <c r="GI353" s="334"/>
      <c r="GJ353" s="334"/>
      <c r="GK353" s="334"/>
      <c r="GL353" s="334"/>
      <c r="GM353" s="334"/>
      <c r="GN353" s="334"/>
      <c r="GO353" s="334"/>
      <c r="GP353" s="334"/>
      <c r="GQ353" s="334"/>
      <c r="GR353" s="334"/>
      <c r="GS353" s="334"/>
      <c r="GT353" s="334"/>
      <c r="GU353" s="334"/>
      <c r="GV353" s="334"/>
      <c r="GW353" s="334"/>
      <c r="GX353" s="334"/>
      <c r="GY353" s="334"/>
      <c r="GZ353" s="334"/>
      <c r="HA353" s="334"/>
      <c r="HB353" s="334"/>
      <c r="HC353" s="334"/>
      <c r="HD353" s="334"/>
      <c r="HE353" s="334"/>
      <c r="HF353" s="334"/>
      <c r="HG353" s="334"/>
      <c r="HH353" s="334"/>
      <c r="HI353" s="334"/>
      <c r="HJ353" s="334"/>
      <c r="HK353" s="334"/>
      <c r="HL353" s="334"/>
      <c r="HM353" s="334"/>
      <c r="HN353" s="334"/>
      <c r="HO353" s="334"/>
      <c r="HP353" s="334"/>
      <c r="HQ353" s="334"/>
      <c r="HR353" s="334"/>
      <c r="HS353" s="334"/>
      <c r="HT353" s="334"/>
      <c r="HU353" s="334"/>
      <c r="HV353" s="334"/>
      <c r="HW353" s="334"/>
      <c r="HX353" s="334"/>
      <c r="HY353" s="334"/>
      <c r="HZ353" s="334"/>
      <c r="IA353" s="334"/>
      <c r="IB353" s="334"/>
      <c r="IC353" s="334"/>
      <c r="ID353" s="334"/>
      <c r="IE353" s="334"/>
      <c r="IF353" s="334"/>
      <c r="IG353" s="334"/>
      <c r="IH353" s="334"/>
      <c r="II353" s="334"/>
      <c r="IJ353" s="334"/>
      <c r="IK353" s="334"/>
      <c r="IL353" s="334"/>
      <c r="IM353" s="334"/>
      <c r="IN353" s="334"/>
      <c r="IO353" s="334"/>
      <c r="IP353" s="334"/>
      <c r="IQ353" s="334"/>
      <c r="IR353" s="334"/>
      <c r="IS353" s="334"/>
      <c r="IT353" s="334"/>
      <c r="IU353" s="334"/>
      <c r="IV353" s="334"/>
      <c r="IW353" s="334"/>
      <c r="IX353" s="334"/>
      <c r="IY353" s="334"/>
      <c r="IZ353" s="334"/>
      <c r="JA353" s="334"/>
      <c r="JB353" s="334"/>
      <c r="JC353" s="334"/>
      <c r="JD353" s="334"/>
    </row>
    <row r="354" spans="2:264" x14ac:dyDescent="0.2">
      <c r="B354" s="334"/>
      <c r="C354" s="334"/>
      <c r="D354" s="334"/>
      <c r="E354" s="334"/>
      <c r="F354" s="334"/>
      <c r="G354" s="334"/>
      <c r="H354" s="334"/>
      <c r="I354" s="334"/>
      <c r="J354" s="334"/>
      <c r="K354" s="334"/>
      <c r="L354" s="334"/>
      <c r="M354" s="334"/>
      <c r="N354" s="334"/>
      <c r="O354" s="334"/>
      <c r="P354" s="334"/>
      <c r="Q354" s="334"/>
      <c r="R354" s="334"/>
      <c r="S354" s="334"/>
      <c r="T354" s="334"/>
      <c r="U354" s="334"/>
      <c r="V354" s="334"/>
      <c r="W354" s="334"/>
      <c r="X354" s="334"/>
      <c r="Y354" s="334"/>
      <c r="Z354" s="334"/>
      <c r="AA354" s="334"/>
      <c r="AB354" s="334"/>
      <c r="AC354" s="334"/>
      <c r="AD354" s="334"/>
      <c r="AE354" s="334"/>
      <c r="AF354" s="334"/>
      <c r="AG354" s="334"/>
      <c r="AH354" s="334"/>
      <c r="AI354" s="334"/>
      <c r="AJ354" s="334"/>
      <c r="AK354" s="334"/>
      <c r="AL354" s="334"/>
      <c r="AM354" s="334"/>
      <c r="AN354" s="334"/>
      <c r="AO354" s="334"/>
      <c r="AP354" s="334"/>
      <c r="AQ354" s="334"/>
      <c r="AR354" s="334"/>
      <c r="AS354" s="334"/>
      <c r="AT354" s="334"/>
      <c r="AU354" s="334"/>
      <c r="AV354" s="334"/>
      <c r="AW354" s="334"/>
      <c r="AX354" s="334"/>
      <c r="AY354" s="334"/>
      <c r="AZ354" s="334"/>
      <c r="BA354" s="334"/>
      <c r="BB354" s="334"/>
      <c r="BC354" s="334"/>
      <c r="BD354" s="334"/>
      <c r="BE354" s="334"/>
      <c r="BF354" s="334"/>
      <c r="BG354" s="334"/>
      <c r="BH354" s="334"/>
      <c r="BI354" s="334"/>
      <c r="BJ354" s="334"/>
      <c r="BK354" s="334"/>
      <c r="BL354" s="334"/>
      <c r="BM354" s="334"/>
      <c r="BN354" s="334"/>
      <c r="BO354" s="334"/>
      <c r="BP354" s="334"/>
      <c r="BQ354" s="334"/>
      <c r="BR354" s="334"/>
      <c r="BS354" s="334"/>
      <c r="BT354" s="334"/>
      <c r="BU354" s="334"/>
      <c r="BV354" s="334"/>
      <c r="BW354" s="334"/>
      <c r="BX354" s="334"/>
      <c r="BY354" s="334"/>
      <c r="BZ354" s="334"/>
      <c r="CA354" s="334"/>
      <c r="CB354" s="334"/>
      <c r="CC354" s="334"/>
      <c r="CD354" s="334"/>
      <c r="CE354" s="334"/>
      <c r="CF354" s="334"/>
      <c r="CG354" s="334"/>
      <c r="CH354" s="334"/>
      <c r="CI354" s="334"/>
      <c r="CJ354" s="334"/>
      <c r="CK354" s="334"/>
      <c r="CL354" s="334"/>
      <c r="CM354" s="334"/>
      <c r="CN354" s="334"/>
      <c r="CO354" s="334"/>
      <c r="CP354" s="334"/>
      <c r="CQ354" s="334"/>
      <c r="CR354" s="334"/>
      <c r="CS354" s="334"/>
      <c r="CT354" s="334"/>
      <c r="CU354" s="334"/>
      <c r="CV354" s="334"/>
      <c r="CW354" s="334"/>
      <c r="CX354" s="334"/>
      <c r="CY354" s="334"/>
      <c r="CZ354" s="334"/>
      <c r="DA354" s="334"/>
      <c r="DB354" s="334"/>
      <c r="DC354" s="334"/>
      <c r="DD354" s="334"/>
      <c r="DE354" s="334"/>
      <c r="DF354" s="334"/>
      <c r="DG354" s="334"/>
      <c r="DH354" s="334"/>
      <c r="DI354" s="334"/>
      <c r="DJ354" s="334"/>
      <c r="DK354" s="334"/>
      <c r="DL354" s="334"/>
      <c r="DM354" s="334"/>
      <c r="DN354" s="334"/>
      <c r="DO354" s="334"/>
      <c r="DP354" s="334"/>
      <c r="DQ354" s="334"/>
      <c r="DR354" s="334"/>
      <c r="DS354" s="334"/>
      <c r="DT354" s="334"/>
      <c r="DU354" s="334"/>
      <c r="DV354" s="334"/>
      <c r="DW354" s="334"/>
      <c r="DX354" s="334"/>
      <c r="DY354" s="334"/>
      <c r="DZ354" s="334"/>
      <c r="EA354" s="334"/>
      <c r="EB354" s="334"/>
      <c r="EC354" s="334"/>
      <c r="ED354" s="334"/>
      <c r="EE354" s="334"/>
      <c r="EF354" s="334"/>
      <c r="EG354" s="334"/>
      <c r="EH354" s="334"/>
      <c r="EI354" s="334"/>
      <c r="EJ354" s="334"/>
      <c r="EK354" s="334"/>
      <c r="EL354" s="334"/>
      <c r="EM354" s="334"/>
      <c r="EN354" s="334"/>
      <c r="EO354" s="334"/>
      <c r="EP354" s="334"/>
      <c r="EQ354" s="334"/>
      <c r="ER354" s="334"/>
      <c r="ES354" s="334"/>
      <c r="ET354" s="334"/>
      <c r="EU354" s="334"/>
      <c r="EV354" s="334"/>
      <c r="EW354" s="334"/>
      <c r="EX354" s="334"/>
      <c r="EY354" s="334"/>
      <c r="EZ354" s="334"/>
      <c r="FA354" s="334"/>
      <c r="FB354" s="334"/>
      <c r="FC354" s="334"/>
      <c r="FD354" s="334"/>
      <c r="FE354" s="334"/>
      <c r="FF354" s="334"/>
      <c r="FG354" s="334"/>
      <c r="FH354" s="334"/>
      <c r="FI354" s="334"/>
      <c r="FJ354" s="334"/>
      <c r="FK354" s="334"/>
      <c r="FL354" s="334"/>
      <c r="FM354" s="334"/>
      <c r="FN354" s="334"/>
      <c r="FO354" s="334"/>
      <c r="FP354" s="334"/>
      <c r="FQ354" s="334"/>
      <c r="FR354" s="334"/>
      <c r="FS354" s="334"/>
      <c r="FT354" s="334"/>
      <c r="FU354" s="334"/>
      <c r="FV354" s="334"/>
      <c r="FW354" s="334"/>
      <c r="FX354" s="334"/>
      <c r="FY354" s="334"/>
      <c r="FZ354" s="334"/>
      <c r="GA354" s="334"/>
      <c r="GB354" s="334"/>
      <c r="GC354" s="334"/>
      <c r="GD354" s="334"/>
      <c r="GE354" s="334"/>
      <c r="GF354" s="334"/>
      <c r="GG354" s="334"/>
      <c r="GH354" s="334"/>
      <c r="GI354" s="334"/>
      <c r="GJ354" s="334"/>
      <c r="GK354" s="334"/>
      <c r="GL354" s="334"/>
      <c r="GM354" s="334"/>
      <c r="GN354" s="334"/>
      <c r="GO354" s="334"/>
      <c r="GP354" s="334"/>
      <c r="GQ354" s="334"/>
      <c r="GR354" s="334"/>
      <c r="GS354" s="334"/>
      <c r="GT354" s="334"/>
      <c r="GU354" s="334"/>
      <c r="GV354" s="334"/>
      <c r="GW354" s="334"/>
      <c r="GX354" s="334"/>
      <c r="GY354" s="334"/>
      <c r="GZ354" s="334"/>
      <c r="HA354" s="334"/>
      <c r="HB354" s="334"/>
      <c r="HC354" s="334"/>
      <c r="HD354" s="334"/>
      <c r="HE354" s="334"/>
      <c r="HF354" s="334"/>
      <c r="HG354" s="334"/>
      <c r="HH354" s="334"/>
      <c r="HI354" s="334"/>
      <c r="HJ354" s="334"/>
      <c r="HK354" s="334"/>
      <c r="HL354" s="334"/>
      <c r="HM354" s="334"/>
      <c r="HN354" s="334"/>
      <c r="HO354" s="334"/>
      <c r="HP354" s="334"/>
      <c r="HQ354" s="334"/>
      <c r="HR354" s="334"/>
      <c r="HS354" s="334"/>
      <c r="HT354" s="334"/>
      <c r="HU354" s="334"/>
      <c r="HV354" s="334"/>
      <c r="HW354" s="334"/>
      <c r="HX354" s="334"/>
      <c r="HY354" s="334"/>
      <c r="HZ354" s="334"/>
      <c r="IA354" s="334"/>
      <c r="IB354" s="334"/>
      <c r="IC354" s="334"/>
      <c r="ID354" s="334"/>
      <c r="IE354" s="334"/>
      <c r="IF354" s="334"/>
      <c r="IG354" s="334"/>
      <c r="IH354" s="334"/>
      <c r="II354" s="334"/>
      <c r="IJ354" s="334"/>
      <c r="IK354" s="334"/>
      <c r="IL354" s="334"/>
      <c r="IM354" s="334"/>
      <c r="IN354" s="334"/>
      <c r="IO354" s="334"/>
      <c r="IP354" s="334"/>
      <c r="IQ354" s="334"/>
      <c r="IR354" s="334"/>
      <c r="IS354" s="334"/>
      <c r="IT354" s="334"/>
      <c r="IU354" s="334"/>
      <c r="IV354" s="334"/>
      <c r="IW354" s="334"/>
      <c r="IX354" s="334"/>
      <c r="IY354" s="334"/>
      <c r="IZ354" s="334"/>
      <c r="JA354" s="334"/>
      <c r="JB354" s="334"/>
      <c r="JC354" s="334"/>
      <c r="JD354" s="334"/>
    </row>
    <row r="355" spans="2:264" x14ac:dyDescent="0.2">
      <c r="B355" s="334"/>
      <c r="C355" s="334"/>
      <c r="D355" s="334"/>
      <c r="E355" s="334"/>
      <c r="F355" s="334"/>
      <c r="G355" s="334"/>
      <c r="H355" s="334"/>
      <c r="I355" s="334"/>
      <c r="J355" s="334"/>
      <c r="K355" s="334"/>
      <c r="L355" s="334"/>
      <c r="M355" s="334"/>
      <c r="N355" s="334"/>
      <c r="O355" s="334"/>
      <c r="P355" s="334"/>
      <c r="Q355" s="334"/>
      <c r="R355" s="334"/>
      <c r="S355" s="334"/>
      <c r="T355" s="334"/>
      <c r="U355" s="334"/>
      <c r="V355" s="334"/>
      <c r="W355" s="334"/>
      <c r="X355" s="334"/>
      <c r="Y355" s="334"/>
      <c r="Z355" s="334"/>
      <c r="AA355" s="334"/>
      <c r="AB355" s="334"/>
      <c r="AC355" s="334"/>
      <c r="AD355" s="334"/>
      <c r="AE355" s="334"/>
      <c r="AF355" s="334"/>
      <c r="AG355" s="334"/>
      <c r="AH355" s="334"/>
      <c r="AI355" s="334"/>
      <c r="AJ355" s="334"/>
      <c r="AK355" s="334"/>
      <c r="AL355" s="334"/>
      <c r="AM355" s="334"/>
      <c r="AN355" s="334"/>
      <c r="AO355" s="334"/>
      <c r="AP355" s="334"/>
      <c r="AQ355" s="334"/>
      <c r="AR355" s="334"/>
      <c r="AS355" s="334"/>
      <c r="AT355" s="334"/>
      <c r="AU355" s="334"/>
      <c r="AV355" s="334"/>
      <c r="AW355" s="334"/>
      <c r="AX355" s="334"/>
      <c r="AY355" s="334"/>
      <c r="AZ355" s="334"/>
      <c r="BA355" s="334"/>
      <c r="BB355" s="334"/>
      <c r="BC355" s="334"/>
      <c r="BD355" s="334"/>
      <c r="BE355" s="334"/>
      <c r="BF355" s="334"/>
      <c r="BG355" s="334"/>
      <c r="BH355" s="334"/>
      <c r="BI355" s="334"/>
      <c r="BJ355" s="334"/>
      <c r="BK355" s="334"/>
      <c r="BL355" s="334"/>
      <c r="BM355" s="334"/>
      <c r="BN355" s="334"/>
      <c r="BO355" s="334"/>
      <c r="BP355" s="334"/>
      <c r="BQ355" s="334"/>
      <c r="BR355" s="334"/>
      <c r="BS355" s="334"/>
      <c r="BT355" s="334"/>
      <c r="BU355" s="334"/>
      <c r="BV355" s="334"/>
      <c r="BW355" s="334"/>
      <c r="BX355" s="334"/>
      <c r="BY355" s="334"/>
      <c r="BZ355" s="334"/>
      <c r="CA355" s="334"/>
      <c r="CB355" s="334"/>
      <c r="CC355" s="334"/>
      <c r="CD355" s="334"/>
      <c r="CE355" s="334"/>
      <c r="CF355" s="334"/>
      <c r="CG355" s="334"/>
      <c r="CH355" s="334"/>
      <c r="CI355" s="334"/>
      <c r="CJ355" s="334"/>
      <c r="CK355" s="334"/>
      <c r="CL355" s="334"/>
      <c r="CM355" s="334"/>
      <c r="CN355" s="334"/>
      <c r="CO355" s="334"/>
      <c r="CP355" s="334"/>
      <c r="CQ355" s="334"/>
      <c r="CR355" s="334"/>
      <c r="CS355" s="334"/>
      <c r="CT355" s="334"/>
      <c r="CU355" s="334"/>
      <c r="CV355" s="334"/>
      <c r="CW355" s="334"/>
      <c r="CX355" s="334"/>
      <c r="CY355" s="334"/>
      <c r="CZ355" s="334"/>
      <c r="DA355" s="334"/>
      <c r="DB355" s="334"/>
      <c r="DC355" s="334"/>
      <c r="DD355" s="334"/>
      <c r="DE355" s="334"/>
      <c r="DF355" s="334"/>
      <c r="DG355" s="334"/>
      <c r="DH355" s="334"/>
      <c r="DI355" s="334"/>
      <c r="DJ355" s="334"/>
      <c r="DK355" s="334"/>
      <c r="DL355" s="334"/>
      <c r="DM355" s="334"/>
      <c r="DN355" s="334"/>
      <c r="DO355" s="334"/>
      <c r="DP355" s="334"/>
      <c r="DQ355" s="334"/>
      <c r="DR355" s="334"/>
      <c r="DS355" s="334"/>
      <c r="DT355" s="334"/>
      <c r="DU355" s="334"/>
      <c r="DV355" s="334"/>
      <c r="DW355" s="334"/>
      <c r="DX355" s="334"/>
      <c r="DY355" s="334"/>
      <c r="DZ355" s="334"/>
      <c r="EA355" s="334"/>
      <c r="EB355" s="334"/>
      <c r="EC355" s="334"/>
      <c r="ED355" s="334"/>
      <c r="EE355" s="334"/>
      <c r="EF355" s="334"/>
      <c r="EG355" s="334"/>
      <c r="EH355" s="334"/>
      <c r="EI355" s="334"/>
      <c r="EJ355" s="334"/>
      <c r="EK355" s="334"/>
      <c r="EL355" s="334"/>
      <c r="EM355" s="334"/>
      <c r="EN355" s="334"/>
      <c r="EO355" s="334"/>
      <c r="EP355" s="334"/>
      <c r="EQ355" s="334"/>
      <c r="ER355" s="334"/>
      <c r="ES355" s="334"/>
      <c r="ET355" s="334"/>
      <c r="EU355" s="334"/>
      <c r="EV355" s="334"/>
      <c r="EW355" s="334"/>
      <c r="EX355" s="334"/>
      <c r="EY355" s="334"/>
      <c r="EZ355" s="334"/>
      <c r="FA355" s="334"/>
      <c r="FB355" s="334"/>
      <c r="FC355" s="334"/>
      <c r="FD355" s="334"/>
      <c r="FE355" s="334"/>
      <c r="FF355" s="334"/>
      <c r="FG355" s="334"/>
      <c r="FH355" s="334"/>
      <c r="FI355" s="334"/>
      <c r="FJ355" s="334"/>
      <c r="FK355" s="334"/>
      <c r="FL355" s="334"/>
      <c r="FM355" s="334"/>
      <c r="FN355" s="334"/>
      <c r="FO355" s="334"/>
      <c r="FP355" s="334"/>
      <c r="FQ355" s="334"/>
      <c r="FR355" s="334"/>
      <c r="FS355" s="334"/>
      <c r="FT355" s="334"/>
      <c r="FU355" s="334"/>
      <c r="FV355" s="334"/>
      <c r="FW355" s="334"/>
      <c r="FX355" s="334"/>
      <c r="FY355" s="334"/>
      <c r="FZ355" s="334"/>
      <c r="GA355" s="334"/>
      <c r="GB355" s="334"/>
      <c r="GC355" s="334"/>
      <c r="GD355" s="334"/>
      <c r="GE355" s="334"/>
      <c r="GF355" s="334"/>
      <c r="GG355" s="334"/>
      <c r="GH355" s="334"/>
      <c r="GI355" s="334"/>
      <c r="GJ355" s="334"/>
      <c r="GK355" s="334"/>
      <c r="GL355" s="334"/>
      <c r="GM355" s="334"/>
      <c r="GN355" s="334"/>
      <c r="GO355" s="334"/>
      <c r="GP355" s="334"/>
      <c r="GQ355" s="334"/>
      <c r="GR355" s="334"/>
      <c r="GS355" s="334"/>
      <c r="GT355" s="334"/>
      <c r="GU355" s="334"/>
      <c r="GV355" s="334"/>
      <c r="GW355" s="334"/>
      <c r="GX355" s="334"/>
      <c r="GY355" s="334"/>
      <c r="GZ355" s="334"/>
      <c r="HA355" s="334"/>
      <c r="HB355" s="334"/>
      <c r="HC355" s="334"/>
      <c r="HD355" s="334"/>
      <c r="HE355" s="334"/>
      <c r="HF355" s="334"/>
      <c r="HG355" s="334"/>
      <c r="HH355" s="334"/>
      <c r="HI355" s="334"/>
      <c r="HJ355" s="334"/>
      <c r="HK355" s="334"/>
      <c r="HL355" s="334"/>
      <c r="HM355" s="334"/>
      <c r="HN355" s="334"/>
      <c r="HO355" s="334"/>
      <c r="HP355" s="334"/>
      <c r="HQ355" s="334"/>
      <c r="HR355" s="334"/>
      <c r="HS355" s="334"/>
      <c r="HT355" s="334"/>
      <c r="HU355" s="334"/>
      <c r="HV355" s="334"/>
      <c r="HW355" s="334"/>
      <c r="HX355" s="334"/>
      <c r="HY355" s="334"/>
      <c r="HZ355" s="334"/>
      <c r="IA355" s="334"/>
      <c r="IB355" s="334"/>
      <c r="IC355" s="334"/>
      <c r="ID355" s="334"/>
      <c r="IE355" s="334"/>
      <c r="IF355" s="334"/>
      <c r="IG355" s="334"/>
      <c r="IH355" s="334"/>
      <c r="II355" s="334"/>
      <c r="IJ355" s="334"/>
      <c r="IK355" s="334"/>
      <c r="IL355" s="334"/>
      <c r="IM355" s="334"/>
      <c r="IN355" s="334"/>
      <c r="IO355" s="334"/>
      <c r="IP355" s="334"/>
      <c r="IQ355" s="334"/>
      <c r="IR355" s="334"/>
      <c r="IS355" s="334"/>
      <c r="IT355" s="334"/>
      <c r="IU355" s="334"/>
      <c r="IV355" s="334"/>
      <c r="IW355" s="334"/>
      <c r="IX355" s="334"/>
      <c r="IY355" s="334"/>
      <c r="IZ355" s="334"/>
      <c r="JA355" s="334"/>
      <c r="JB355" s="334"/>
      <c r="JC355" s="334"/>
      <c r="JD355" s="334"/>
    </row>
    <row r="356" spans="2:264" x14ac:dyDescent="0.2">
      <c r="B356" s="334"/>
      <c r="C356" s="334"/>
      <c r="D356" s="334"/>
      <c r="E356" s="334"/>
      <c r="F356" s="334"/>
      <c r="G356" s="334"/>
      <c r="H356" s="334"/>
      <c r="I356" s="334"/>
      <c r="J356" s="334"/>
      <c r="K356" s="334"/>
      <c r="L356" s="334"/>
      <c r="M356" s="334"/>
      <c r="N356" s="334"/>
      <c r="O356" s="334"/>
      <c r="P356" s="334"/>
      <c r="Q356" s="334"/>
      <c r="R356" s="334"/>
      <c r="S356" s="334"/>
      <c r="T356" s="334"/>
      <c r="U356" s="334"/>
      <c r="V356" s="334"/>
      <c r="W356" s="334"/>
      <c r="X356" s="334"/>
      <c r="Y356" s="334"/>
      <c r="Z356" s="334"/>
      <c r="AA356" s="334"/>
      <c r="AB356" s="334"/>
      <c r="AC356" s="334"/>
      <c r="AD356" s="334"/>
      <c r="AE356" s="334"/>
      <c r="AF356" s="334"/>
      <c r="AG356" s="334"/>
      <c r="AH356" s="334"/>
      <c r="AI356" s="334"/>
      <c r="AJ356" s="334"/>
      <c r="AK356" s="334"/>
      <c r="AL356" s="334"/>
      <c r="AM356" s="334"/>
      <c r="AN356" s="334"/>
      <c r="AO356" s="334"/>
      <c r="AP356" s="334"/>
      <c r="AQ356" s="334"/>
      <c r="AR356" s="334"/>
      <c r="AS356" s="334"/>
      <c r="AT356" s="334"/>
      <c r="AU356" s="334"/>
      <c r="AV356" s="334"/>
      <c r="AW356" s="334"/>
      <c r="AX356" s="334"/>
      <c r="AY356" s="334"/>
      <c r="AZ356" s="334"/>
      <c r="BA356" s="334"/>
      <c r="BB356" s="334"/>
      <c r="BC356" s="334"/>
      <c r="BD356" s="334"/>
      <c r="BE356" s="334"/>
      <c r="BF356" s="334"/>
      <c r="BG356" s="334"/>
      <c r="BH356" s="334"/>
      <c r="BI356" s="334"/>
      <c r="BJ356" s="334"/>
      <c r="BK356" s="334"/>
      <c r="BL356" s="334"/>
      <c r="BM356" s="334"/>
      <c r="BN356" s="334"/>
      <c r="BO356" s="334"/>
      <c r="BP356" s="334"/>
      <c r="BQ356" s="334"/>
      <c r="BR356" s="334"/>
      <c r="BS356" s="334"/>
      <c r="BT356" s="334"/>
      <c r="BU356" s="334"/>
      <c r="BV356" s="334"/>
      <c r="BW356" s="334"/>
      <c r="BX356" s="334"/>
      <c r="BY356" s="334"/>
      <c r="BZ356" s="334"/>
      <c r="CA356" s="334"/>
      <c r="CB356" s="334"/>
      <c r="CC356" s="334"/>
      <c r="CD356" s="334"/>
      <c r="CE356" s="334"/>
      <c r="CF356" s="334"/>
      <c r="CG356" s="334"/>
      <c r="CH356" s="334"/>
      <c r="CI356" s="334"/>
      <c r="CJ356" s="334"/>
      <c r="CK356" s="334"/>
      <c r="CL356" s="334"/>
      <c r="CM356" s="334"/>
      <c r="CN356" s="334"/>
      <c r="CO356" s="334"/>
      <c r="CP356" s="334"/>
      <c r="CQ356" s="334"/>
      <c r="CR356" s="334"/>
      <c r="CS356" s="334"/>
      <c r="CT356" s="334"/>
      <c r="CU356" s="334"/>
      <c r="CV356" s="334"/>
      <c r="CW356" s="334"/>
      <c r="CX356" s="334"/>
      <c r="CY356" s="334"/>
      <c r="CZ356" s="334"/>
      <c r="DA356" s="334"/>
      <c r="DB356" s="334"/>
      <c r="DC356" s="334"/>
      <c r="DD356" s="334"/>
      <c r="DE356" s="334"/>
      <c r="DF356" s="334"/>
      <c r="DG356" s="334"/>
      <c r="DH356" s="334"/>
      <c r="DI356" s="334"/>
      <c r="DJ356" s="334"/>
      <c r="DK356" s="334"/>
      <c r="DL356" s="334"/>
      <c r="DM356" s="334"/>
      <c r="DN356" s="334"/>
      <c r="DO356" s="334"/>
      <c r="DP356" s="334"/>
      <c r="DQ356" s="334"/>
      <c r="DR356" s="334"/>
      <c r="DS356" s="334"/>
      <c r="DT356" s="334"/>
      <c r="DU356" s="334"/>
      <c r="DV356" s="334"/>
      <c r="DW356" s="334"/>
      <c r="DX356" s="334"/>
      <c r="DY356" s="334"/>
      <c r="DZ356" s="334"/>
      <c r="EA356" s="334"/>
      <c r="EB356" s="334"/>
      <c r="EC356" s="334"/>
      <c r="ED356" s="334"/>
      <c r="EE356" s="334"/>
      <c r="EF356" s="334"/>
      <c r="EG356" s="334"/>
      <c r="EH356" s="334"/>
      <c r="EI356" s="334"/>
      <c r="EJ356" s="334"/>
      <c r="EK356" s="334"/>
      <c r="EL356" s="334"/>
      <c r="EM356" s="334"/>
      <c r="EN356" s="334"/>
      <c r="EO356" s="334"/>
      <c r="EP356" s="334"/>
      <c r="EQ356" s="334"/>
      <c r="ER356" s="334"/>
      <c r="ES356" s="334"/>
      <c r="ET356" s="334"/>
      <c r="EU356" s="334"/>
      <c r="EV356" s="334"/>
      <c r="EW356" s="334"/>
      <c r="EX356" s="334"/>
      <c r="EY356" s="334"/>
      <c r="EZ356" s="334"/>
      <c r="FA356" s="334"/>
      <c r="FB356" s="334"/>
      <c r="FC356" s="334"/>
      <c r="FD356" s="334"/>
      <c r="FE356" s="334"/>
      <c r="FF356" s="334"/>
      <c r="FG356" s="334"/>
      <c r="FH356" s="334"/>
      <c r="FI356" s="334"/>
      <c r="FJ356" s="334"/>
      <c r="FK356" s="334"/>
      <c r="FL356" s="334"/>
      <c r="FM356" s="334"/>
      <c r="FN356" s="334"/>
      <c r="FO356" s="334"/>
      <c r="FP356" s="334"/>
      <c r="FQ356" s="334"/>
      <c r="FR356" s="334"/>
      <c r="FS356" s="334"/>
      <c r="FT356" s="334"/>
      <c r="FU356" s="334"/>
      <c r="FV356" s="334"/>
      <c r="FW356" s="334"/>
      <c r="FX356" s="334"/>
      <c r="FY356" s="334"/>
      <c r="FZ356" s="334"/>
      <c r="GA356" s="334"/>
      <c r="GB356" s="334"/>
      <c r="GC356" s="334"/>
      <c r="GD356" s="334"/>
      <c r="GE356" s="334"/>
      <c r="GF356" s="334"/>
      <c r="GG356" s="334"/>
      <c r="GH356" s="334"/>
      <c r="GI356" s="334"/>
      <c r="GJ356" s="334"/>
      <c r="GK356" s="334"/>
      <c r="GL356" s="334"/>
      <c r="GM356" s="334"/>
      <c r="GN356" s="334"/>
      <c r="GO356" s="334"/>
      <c r="GP356" s="334"/>
      <c r="GQ356" s="334"/>
      <c r="GR356" s="334"/>
      <c r="GS356" s="334"/>
      <c r="GT356" s="334"/>
      <c r="GU356" s="334"/>
      <c r="GV356" s="334"/>
      <c r="GW356" s="334"/>
      <c r="GX356" s="334"/>
      <c r="GY356" s="334"/>
      <c r="GZ356" s="334"/>
      <c r="HA356" s="334"/>
      <c r="HB356" s="334"/>
      <c r="HC356" s="334"/>
      <c r="HD356" s="334"/>
      <c r="HE356" s="334"/>
      <c r="HF356" s="334"/>
      <c r="HG356" s="334"/>
      <c r="HH356" s="334"/>
      <c r="HI356" s="334"/>
      <c r="HJ356" s="334"/>
      <c r="HK356" s="334"/>
      <c r="HL356" s="334"/>
      <c r="HM356" s="334"/>
      <c r="HN356" s="334"/>
      <c r="HO356" s="334"/>
      <c r="HP356" s="334"/>
      <c r="HQ356" s="334"/>
      <c r="HR356" s="334"/>
      <c r="HS356" s="334"/>
      <c r="HT356" s="334"/>
      <c r="HU356" s="334"/>
      <c r="HV356" s="334"/>
      <c r="HW356" s="334"/>
      <c r="HX356" s="334"/>
      <c r="HY356" s="334"/>
      <c r="HZ356" s="334"/>
      <c r="IA356" s="334"/>
      <c r="IB356" s="334"/>
      <c r="IC356" s="334"/>
      <c r="ID356" s="334"/>
      <c r="IE356" s="334"/>
      <c r="IF356" s="334"/>
      <c r="IG356" s="334"/>
      <c r="IH356" s="334"/>
      <c r="II356" s="334"/>
      <c r="IJ356" s="334"/>
      <c r="IK356" s="334"/>
      <c r="IL356" s="334"/>
      <c r="IM356" s="334"/>
      <c r="IN356" s="334"/>
      <c r="IO356" s="334"/>
      <c r="IP356" s="334"/>
      <c r="IQ356" s="334"/>
      <c r="IR356" s="334"/>
      <c r="IS356" s="334"/>
      <c r="IT356" s="334"/>
      <c r="IU356" s="334"/>
      <c r="IV356" s="334"/>
      <c r="IW356" s="334"/>
      <c r="IX356" s="334"/>
      <c r="IY356" s="334"/>
      <c r="IZ356" s="334"/>
      <c r="JA356" s="334"/>
      <c r="JB356" s="334"/>
      <c r="JC356" s="334"/>
      <c r="JD356" s="334"/>
    </row>
    <row r="357" spans="2:264" x14ac:dyDescent="0.2">
      <c r="B357" s="334"/>
      <c r="C357" s="334"/>
      <c r="D357" s="334"/>
      <c r="E357" s="334"/>
      <c r="F357" s="334"/>
      <c r="G357" s="334"/>
      <c r="H357" s="334"/>
      <c r="I357" s="334"/>
      <c r="J357" s="334"/>
      <c r="K357" s="334"/>
      <c r="L357" s="334"/>
      <c r="M357" s="334"/>
      <c r="N357" s="334"/>
      <c r="O357" s="334"/>
      <c r="P357" s="334"/>
      <c r="Q357" s="334"/>
      <c r="R357" s="334"/>
      <c r="S357" s="334"/>
      <c r="T357" s="334"/>
      <c r="U357" s="334"/>
      <c r="V357" s="334"/>
      <c r="W357" s="334"/>
      <c r="X357" s="334"/>
      <c r="Y357" s="334"/>
      <c r="Z357" s="334"/>
      <c r="AA357" s="334"/>
      <c r="AB357" s="334"/>
      <c r="AC357" s="334"/>
      <c r="AD357" s="334"/>
      <c r="AE357" s="334"/>
      <c r="AF357" s="334"/>
      <c r="AG357" s="334"/>
      <c r="AH357" s="334"/>
      <c r="AI357" s="334"/>
      <c r="AJ357" s="334"/>
      <c r="AK357" s="334"/>
      <c r="AL357" s="334"/>
      <c r="AM357" s="334"/>
      <c r="AN357" s="334"/>
      <c r="AO357" s="334"/>
      <c r="AP357" s="334"/>
      <c r="AQ357" s="334"/>
      <c r="AR357" s="334"/>
      <c r="AS357" s="334"/>
      <c r="AT357" s="334"/>
      <c r="AU357" s="334"/>
      <c r="AV357" s="334"/>
      <c r="AW357" s="334"/>
      <c r="AX357" s="334"/>
      <c r="AY357" s="334"/>
      <c r="AZ357" s="334"/>
      <c r="BA357" s="334"/>
      <c r="BB357" s="334"/>
      <c r="BC357" s="334"/>
      <c r="BD357" s="334"/>
      <c r="BE357" s="334"/>
      <c r="BF357" s="334"/>
      <c r="BG357" s="334"/>
      <c r="BH357" s="334"/>
      <c r="BI357" s="334"/>
      <c r="BJ357" s="334"/>
      <c r="BK357" s="334"/>
      <c r="BL357" s="334"/>
      <c r="BM357" s="334"/>
      <c r="BN357" s="334"/>
      <c r="BO357" s="334"/>
      <c r="BP357" s="334"/>
      <c r="BQ357" s="334"/>
      <c r="BR357" s="334"/>
      <c r="BS357" s="334"/>
      <c r="BT357" s="334"/>
      <c r="BU357" s="334"/>
      <c r="BV357" s="334"/>
      <c r="BW357" s="334"/>
      <c r="BX357" s="334"/>
      <c r="BY357" s="334"/>
      <c r="BZ357" s="334"/>
      <c r="CA357" s="334"/>
      <c r="CB357" s="334"/>
      <c r="CC357" s="334"/>
      <c r="CD357" s="334"/>
      <c r="CE357" s="334"/>
      <c r="CF357" s="334"/>
      <c r="CG357" s="334"/>
      <c r="CH357" s="334"/>
      <c r="CI357" s="334"/>
      <c r="CJ357" s="334"/>
      <c r="CK357" s="334"/>
      <c r="CL357" s="334"/>
      <c r="CM357" s="334"/>
      <c r="CN357" s="334"/>
      <c r="CO357" s="334"/>
      <c r="CP357" s="334"/>
      <c r="CQ357" s="334"/>
      <c r="CR357" s="334"/>
      <c r="CS357" s="334"/>
      <c r="CT357" s="334"/>
      <c r="CU357" s="334"/>
      <c r="CV357" s="334"/>
      <c r="CW357" s="334"/>
      <c r="CX357" s="334"/>
      <c r="CY357" s="334"/>
      <c r="CZ357" s="334"/>
      <c r="DA357" s="334"/>
      <c r="DB357" s="334"/>
      <c r="DC357" s="334"/>
      <c r="DD357" s="334"/>
      <c r="DE357" s="334"/>
      <c r="DF357" s="334"/>
      <c r="DG357" s="334"/>
      <c r="DH357" s="334"/>
      <c r="DI357" s="334"/>
      <c r="DJ357" s="334"/>
      <c r="DK357" s="334"/>
      <c r="DL357" s="334"/>
      <c r="DM357" s="334"/>
      <c r="DN357" s="334"/>
      <c r="DO357" s="334"/>
      <c r="DP357" s="334"/>
      <c r="DQ357" s="334"/>
      <c r="DR357" s="334"/>
      <c r="DS357" s="334"/>
      <c r="DT357" s="334"/>
      <c r="DU357" s="334"/>
      <c r="DV357" s="334"/>
      <c r="DW357" s="334"/>
      <c r="DX357" s="334"/>
      <c r="DY357" s="334"/>
      <c r="DZ357" s="334"/>
      <c r="EA357" s="334"/>
      <c r="EB357" s="334"/>
      <c r="EC357" s="334"/>
      <c r="ED357" s="334"/>
      <c r="EE357" s="334"/>
      <c r="EF357" s="334"/>
      <c r="EG357" s="334"/>
      <c r="EH357" s="334"/>
      <c r="EI357" s="334"/>
      <c r="EJ357" s="334"/>
      <c r="EK357" s="334"/>
      <c r="EL357" s="334"/>
      <c r="EM357" s="334"/>
      <c r="EN357" s="334"/>
      <c r="EO357" s="334"/>
      <c r="EP357" s="334"/>
      <c r="EQ357" s="334"/>
      <c r="ER357" s="334"/>
      <c r="ES357" s="334"/>
      <c r="ET357" s="334"/>
      <c r="EU357" s="334"/>
      <c r="EV357" s="334"/>
      <c r="EW357" s="334"/>
      <c r="EX357" s="334"/>
      <c r="EY357" s="334"/>
      <c r="EZ357" s="334"/>
      <c r="FA357" s="334"/>
      <c r="FB357" s="334"/>
      <c r="FC357" s="334"/>
      <c r="FD357" s="334"/>
      <c r="FE357" s="334"/>
      <c r="FF357" s="334"/>
      <c r="FG357" s="334"/>
      <c r="FH357" s="334"/>
      <c r="FI357" s="334"/>
      <c r="FJ357" s="334"/>
      <c r="FK357" s="334"/>
      <c r="FL357" s="334"/>
      <c r="FM357" s="334"/>
      <c r="FN357" s="334"/>
      <c r="FO357" s="334"/>
      <c r="FP357" s="334"/>
      <c r="FQ357" s="334"/>
      <c r="FR357" s="334"/>
      <c r="FS357" s="334"/>
      <c r="FT357" s="334"/>
      <c r="FU357" s="334"/>
      <c r="FV357" s="334"/>
      <c r="FW357" s="334"/>
      <c r="FX357" s="334"/>
      <c r="FY357" s="334"/>
      <c r="FZ357" s="334"/>
      <c r="GA357" s="334"/>
      <c r="GB357" s="334"/>
      <c r="GC357" s="334"/>
      <c r="GD357" s="334"/>
      <c r="GE357" s="334"/>
      <c r="GF357" s="334"/>
      <c r="GG357" s="334"/>
      <c r="GH357" s="334"/>
      <c r="GI357" s="334"/>
      <c r="GJ357" s="334"/>
      <c r="GK357" s="334"/>
      <c r="GL357" s="334"/>
      <c r="GM357" s="334"/>
      <c r="GN357" s="334"/>
      <c r="GO357" s="334"/>
      <c r="GP357" s="334"/>
      <c r="GQ357" s="334"/>
      <c r="GR357" s="334"/>
      <c r="GS357" s="334"/>
      <c r="GT357" s="334"/>
      <c r="GU357" s="334"/>
      <c r="GV357" s="334"/>
      <c r="GW357" s="334"/>
      <c r="GX357" s="334"/>
      <c r="GY357" s="334"/>
      <c r="GZ357" s="334"/>
      <c r="HA357" s="334"/>
      <c r="HB357" s="334"/>
      <c r="HC357" s="334"/>
      <c r="HD357" s="334"/>
      <c r="HE357" s="334"/>
      <c r="HF357" s="334"/>
      <c r="HG357" s="334"/>
      <c r="HH357" s="334"/>
      <c r="HI357" s="334"/>
      <c r="HJ357" s="334"/>
      <c r="HK357" s="334"/>
      <c r="HL357" s="334"/>
      <c r="HM357" s="334"/>
      <c r="HN357" s="334"/>
      <c r="HO357" s="334"/>
      <c r="HP357" s="334"/>
      <c r="HQ357" s="334"/>
      <c r="HR357" s="334"/>
      <c r="HS357" s="334"/>
      <c r="HT357" s="334"/>
      <c r="HU357" s="334"/>
      <c r="HV357" s="334"/>
      <c r="HW357" s="334"/>
      <c r="HX357" s="334"/>
      <c r="HY357" s="334"/>
      <c r="HZ357" s="334"/>
      <c r="IA357" s="334"/>
      <c r="IB357" s="334"/>
      <c r="IC357" s="334"/>
      <c r="ID357" s="334"/>
      <c r="IE357" s="334"/>
      <c r="IF357" s="334"/>
      <c r="IG357" s="334"/>
      <c r="IH357" s="334"/>
      <c r="II357" s="334"/>
      <c r="IJ357" s="334"/>
      <c r="IK357" s="334"/>
      <c r="IL357" s="334"/>
      <c r="IM357" s="334"/>
      <c r="IN357" s="334"/>
      <c r="IO357" s="334"/>
      <c r="IP357" s="334"/>
      <c r="IQ357" s="334"/>
      <c r="IR357" s="334"/>
      <c r="IS357" s="334"/>
      <c r="IT357" s="334"/>
      <c r="IU357" s="334"/>
      <c r="IV357" s="334"/>
      <c r="IW357" s="334"/>
      <c r="IX357" s="334"/>
      <c r="IY357" s="334"/>
      <c r="IZ357" s="334"/>
      <c r="JA357" s="334"/>
      <c r="JB357" s="334"/>
      <c r="JC357" s="334"/>
      <c r="JD357" s="334"/>
    </row>
    <row r="358" spans="2:264" x14ac:dyDescent="0.2">
      <c r="B358" s="334"/>
      <c r="C358" s="334"/>
      <c r="D358" s="334"/>
      <c r="E358" s="334"/>
      <c r="F358" s="334"/>
      <c r="G358" s="334"/>
      <c r="H358" s="334"/>
      <c r="I358" s="334"/>
      <c r="J358" s="334"/>
      <c r="K358" s="334"/>
      <c r="L358" s="334"/>
      <c r="M358" s="334"/>
      <c r="N358" s="334"/>
      <c r="O358" s="334"/>
      <c r="P358" s="334"/>
      <c r="Q358" s="334"/>
      <c r="R358" s="334"/>
      <c r="S358" s="334"/>
      <c r="T358" s="334"/>
      <c r="U358" s="334"/>
      <c r="V358" s="334"/>
      <c r="W358" s="334"/>
      <c r="X358" s="334"/>
      <c r="Y358" s="334"/>
      <c r="Z358" s="334"/>
      <c r="AA358" s="334"/>
      <c r="AB358" s="334"/>
      <c r="AC358" s="334"/>
      <c r="AD358" s="334"/>
      <c r="AE358" s="334"/>
      <c r="AF358" s="334"/>
      <c r="AG358" s="334"/>
      <c r="AH358" s="334"/>
      <c r="AI358" s="334"/>
      <c r="AJ358" s="334"/>
      <c r="AK358" s="334"/>
      <c r="AL358" s="334"/>
      <c r="AM358" s="334"/>
      <c r="AN358" s="334"/>
      <c r="AO358" s="334"/>
      <c r="AP358" s="334"/>
      <c r="AQ358" s="334"/>
      <c r="AR358" s="334"/>
      <c r="AS358" s="334"/>
      <c r="AT358" s="334"/>
      <c r="AU358" s="334"/>
      <c r="AV358" s="334"/>
      <c r="AW358" s="334"/>
      <c r="AX358" s="334"/>
      <c r="AY358" s="334"/>
      <c r="AZ358" s="334"/>
      <c r="BA358" s="334"/>
      <c r="BB358" s="334"/>
      <c r="BC358" s="334"/>
      <c r="BD358" s="334"/>
      <c r="BE358" s="334"/>
      <c r="BF358" s="334"/>
      <c r="BG358" s="334"/>
      <c r="BH358" s="334"/>
      <c r="BI358" s="334"/>
      <c r="BJ358" s="334"/>
      <c r="BK358" s="334"/>
      <c r="BL358" s="334"/>
      <c r="BM358" s="334"/>
      <c r="BN358" s="334"/>
      <c r="BO358" s="334"/>
      <c r="BP358" s="334"/>
      <c r="BQ358" s="334"/>
      <c r="BR358" s="334"/>
      <c r="BS358" s="334"/>
      <c r="BT358" s="334"/>
      <c r="BU358" s="334"/>
      <c r="BV358" s="334"/>
      <c r="BW358" s="334"/>
      <c r="BX358" s="334"/>
      <c r="BY358" s="334"/>
      <c r="BZ358" s="334"/>
      <c r="CA358" s="334"/>
      <c r="CB358" s="334"/>
      <c r="CC358" s="334"/>
      <c r="CD358" s="334"/>
      <c r="CE358" s="334"/>
      <c r="CF358" s="334"/>
      <c r="CG358" s="334"/>
      <c r="CH358" s="334"/>
      <c r="CI358" s="334"/>
      <c r="CJ358" s="334"/>
      <c r="CK358" s="334"/>
      <c r="CL358" s="334"/>
      <c r="CM358" s="334"/>
      <c r="CN358" s="334"/>
      <c r="CO358" s="334"/>
      <c r="CP358" s="334"/>
      <c r="CQ358" s="334"/>
      <c r="CR358" s="334"/>
      <c r="CS358" s="334"/>
      <c r="CT358" s="334"/>
      <c r="CU358" s="334"/>
      <c r="CV358" s="334"/>
      <c r="CW358" s="334"/>
      <c r="CX358" s="334"/>
      <c r="CY358" s="334"/>
      <c r="CZ358" s="334"/>
      <c r="DA358" s="334"/>
      <c r="DB358" s="334"/>
      <c r="DC358" s="334"/>
      <c r="DD358" s="334"/>
      <c r="DE358" s="334"/>
      <c r="DF358" s="334"/>
      <c r="DG358" s="334"/>
      <c r="DH358" s="334"/>
      <c r="DI358" s="334"/>
      <c r="DJ358" s="334"/>
      <c r="DK358" s="334"/>
      <c r="DL358" s="334"/>
      <c r="DM358" s="334"/>
      <c r="DN358" s="334"/>
      <c r="DO358" s="334"/>
      <c r="DP358" s="334"/>
      <c r="DQ358" s="334"/>
      <c r="DR358" s="334"/>
      <c r="DS358" s="334"/>
      <c r="DT358" s="334"/>
      <c r="DU358" s="334"/>
      <c r="DV358" s="334"/>
      <c r="DW358" s="334"/>
      <c r="DX358" s="334"/>
      <c r="DY358" s="334"/>
      <c r="DZ358" s="334"/>
      <c r="EA358" s="334"/>
      <c r="EB358" s="334"/>
      <c r="EC358" s="334"/>
      <c r="ED358" s="334"/>
      <c r="EE358" s="334"/>
      <c r="EF358" s="334"/>
      <c r="EG358" s="334"/>
      <c r="EH358" s="334"/>
      <c r="EI358" s="334"/>
      <c r="EJ358" s="334"/>
      <c r="EK358" s="334"/>
      <c r="EL358" s="334"/>
      <c r="EM358" s="334"/>
      <c r="EN358" s="334"/>
      <c r="EO358" s="334"/>
      <c r="EP358" s="334"/>
      <c r="EQ358" s="334"/>
      <c r="ER358" s="334"/>
      <c r="ES358" s="334"/>
      <c r="ET358" s="334"/>
      <c r="EU358" s="334"/>
      <c r="EV358" s="334"/>
      <c r="EW358" s="334"/>
      <c r="EX358" s="334"/>
      <c r="EY358" s="334"/>
      <c r="EZ358" s="334"/>
      <c r="FA358" s="334"/>
      <c r="FB358" s="334"/>
      <c r="FC358" s="334"/>
      <c r="FD358" s="334"/>
      <c r="FE358" s="334"/>
      <c r="FF358" s="334"/>
      <c r="FG358" s="334"/>
      <c r="FH358" s="334"/>
      <c r="FI358" s="334"/>
      <c r="FJ358" s="334"/>
      <c r="FK358" s="334"/>
      <c r="FL358" s="334"/>
      <c r="FM358" s="334"/>
      <c r="FN358" s="334"/>
      <c r="FO358" s="334"/>
      <c r="FP358" s="334"/>
      <c r="FQ358" s="334"/>
      <c r="FR358" s="334"/>
      <c r="FS358" s="334"/>
      <c r="FT358" s="334"/>
      <c r="FU358" s="334"/>
      <c r="FV358" s="334"/>
      <c r="FW358" s="334"/>
      <c r="FX358" s="334"/>
      <c r="FY358" s="334"/>
      <c r="FZ358" s="334"/>
      <c r="GA358" s="334"/>
      <c r="GB358" s="334"/>
      <c r="GC358" s="334"/>
      <c r="GD358" s="334"/>
      <c r="GE358" s="334"/>
      <c r="GF358" s="334"/>
      <c r="GG358" s="334"/>
      <c r="GH358" s="334"/>
      <c r="GI358" s="334"/>
      <c r="GJ358" s="334"/>
      <c r="GK358" s="334"/>
      <c r="GL358" s="334"/>
      <c r="GM358" s="334"/>
      <c r="GN358" s="334"/>
      <c r="GO358" s="334"/>
      <c r="GP358" s="334"/>
      <c r="GQ358" s="334"/>
      <c r="GR358" s="334"/>
      <c r="GS358" s="334"/>
      <c r="GT358" s="334"/>
      <c r="GU358" s="334"/>
      <c r="GV358" s="334"/>
      <c r="GW358" s="334"/>
      <c r="GX358" s="334"/>
      <c r="GY358" s="334"/>
      <c r="GZ358" s="334"/>
      <c r="HA358" s="334"/>
      <c r="HB358" s="334"/>
      <c r="HC358" s="334"/>
      <c r="HD358" s="334"/>
      <c r="HE358" s="334"/>
      <c r="HF358" s="334"/>
      <c r="HG358" s="334"/>
      <c r="HH358" s="334"/>
      <c r="HI358" s="334"/>
      <c r="HJ358" s="334"/>
      <c r="HK358" s="334"/>
      <c r="HL358" s="334"/>
      <c r="HM358" s="334"/>
      <c r="HN358" s="334"/>
      <c r="HO358" s="334"/>
      <c r="HP358" s="334"/>
      <c r="HQ358" s="334"/>
      <c r="HR358" s="334"/>
      <c r="HS358" s="334"/>
      <c r="HT358" s="334"/>
      <c r="HU358" s="334"/>
      <c r="HV358" s="334"/>
      <c r="HW358" s="334"/>
      <c r="HX358" s="334"/>
      <c r="HY358" s="334"/>
      <c r="HZ358" s="334"/>
      <c r="IA358" s="334"/>
      <c r="IB358" s="334"/>
      <c r="IC358" s="334"/>
      <c r="ID358" s="334"/>
      <c r="IE358" s="334"/>
      <c r="IF358" s="334"/>
      <c r="IG358" s="334"/>
      <c r="IH358" s="334"/>
      <c r="II358" s="334"/>
      <c r="IJ358" s="334"/>
      <c r="IK358" s="334"/>
      <c r="IL358" s="334"/>
      <c r="IM358" s="334"/>
      <c r="IN358" s="334"/>
      <c r="IO358" s="334"/>
      <c r="IP358" s="334"/>
      <c r="IQ358" s="334"/>
      <c r="IR358" s="334"/>
      <c r="IS358" s="334"/>
      <c r="IT358" s="334"/>
      <c r="IU358" s="334"/>
      <c r="IV358" s="334"/>
      <c r="IW358" s="334"/>
      <c r="IX358" s="334"/>
      <c r="IY358" s="334"/>
      <c r="IZ358" s="334"/>
      <c r="JA358" s="334"/>
      <c r="JB358" s="334"/>
      <c r="JC358" s="334"/>
      <c r="JD358" s="334"/>
    </row>
    <row r="359" spans="2:264" x14ac:dyDescent="0.2">
      <c r="B359" s="334"/>
      <c r="C359" s="334"/>
      <c r="D359" s="334"/>
      <c r="E359" s="334"/>
      <c r="F359" s="334"/>
      <c r="G359" s="334"/>
      <c r="H359" s="334"/>
      <c r="I359" s="334"/>
      <c r="J359" s="334"/>
      <c r="K359" s="334"/>
      <c r="L359" s="334"/>
      <c r="M359" s="334"/>
      <c r="N359" s="334"/>
      <c r="O359" s="334"/>
      <c r="P359" s="334"/>
      <c r="Q359" s="334"/>
      <c r="R359" s="334"/>
      <c r="S359" s="334"/>
      <c r="T359" s="334"/>
      <c r="U359" s="334"/>
      <c r="V359" s="334"/>
      <c r="W359" s="334"/>
      <c r="X359" s="334"/>
      <c r="Y359" s="334"/>
      <c r="Z359" s="334"/>
      <c r="AA359" s="334"/>
      <c r="AB359" s="334"/>
      <c r="AC359" s="334"/>
      <c r="AD359" s="334"/>
      <c r="AE359" s="334"/>
      <c r="AF359" s="334"/>
      <c r="AG359" s="334"/>
      <c r="AH359" s="334"/>
      <c r="AI359" s="334"/>
      <c r="AJ359" s="334"/>
      <c r="AK359" s="334"/>
      <c r="AL359" s="334"/>
      <c r="AM359" s="334"/>
      <c r="AN359" s="334"/>
      <c r="AO359" s="334"/>
      <c r="AP359" s="334"/>
      <c r="AQ359" s="334"/>
      <c r="AR359" s="334"/>
      <c r="AS359" s="334"/>
      <c r="AT359" s="334"/>
      <c r="AU359" s="334"/>
      <c r="AV359" s="334"/>
      <c r="AW359" s="334"/>
      <c r="AX359" s="334"/>
      <c r="AY359" s="334"/>
      <c r="AZ359" s="334"/>
      <c r="BA359" s="334"/>
      <c r="BB359" s="334"/>
      <c r="BC359" s="334"/>
      <c r="BD359" s="334"/>
      <c r="BE359" s="334"/>
      <c r="BF359" s="334"/>
      <c r="BG359" s="334"/>
      <c r="BH359" s="334"/>
      <c r="BI359" s="334"/>
      <c r="BJ359" s="334"/>
      <c r="BK359" s="334"/>
      <c r="BL359" s="334"/>
      <c r="BM359" s="334"/>
      <c r="BN359" s="334"/>
      <c r="BO359" s="334"/>
      <c r="BP359" s="334"/>
      <c r="BQ359" s="334"/>
      <c r="BR359" s="334"/>
      <c r="BS359" s="334"/>
      <c r="BT359" s="334"/>
      <c r="BU359" s="334"/>
      <c r="BV359" s="334"/>
      <c r="BW359" s="334"/>
      <c r="BX359" s="334"/>
      <c r="BY359" s="334"/>
      <c r="BZ359" s="334"/>
      <c r="CA359" s="334"/>
      <c r="CB359" s="334"/>
      <c r="CC359" s="334"/>
      <c r="CD359" s="334"/>
      <c r="CE359" s="334"/>
      <c r="CF359" s="334"/>
      <c r="CG359" s="334"/>
      <c r="CH359" s="334"/>
      <c r="CI359" s="334"/>
      <c r="CJ359" s="334"/>
      <c r="CK359" s="334"/>
      <c r="CL359" s="334"/>
      <c r="CM359" s="334"/>
      <c r="CN359" s="334"/>
      <c r="CO359" s="334"/>
      <c r="CP359" s="334"/>
      <c r="CQ359" s="334"/>
      <c r="CR359" s="334"/>
      <c r="CS359" s="334"/>
      <c r="CT359" s="334"/>
      <c r="CU359" s="334"/>
      <c r="CV359" s="334"/>
      <c r="CW359" s="334"/>
      <c r="CX359" s="334"/>
      <c r="CY359" s="334"/>
      <c r="CZ359" s="334"/>
      <c r="DA359" s="334"/>
      <c r="DB359" s="334"/>
      <c r="DC359" s="334"/>
      <c r="DD359" s="334"/>
      <c r="DE359" s="334"/>
      <c r="DF359" s="334"/>
      <c r="DG359" s="334"/>
      <c r="DH359" s="334"/>
      <c r="DI359" s="334"/>
      <c r="DJ359" s="334"/>
      <c r="DK359" s="334"/>
      <c r="DL359" s="334"/>
      <c r="DM359" s="334"/>
      <c r="DN359" s="334"/>
      <c r="DO359" s="334"/>
      <c r="DP359" s="334"/>
      <c r="DQ359" s="334"/>
      <c r="DR359" s="334"/>
      <c r="DS359" s="334"/>
      <c r="DT359" s="334"/>
      <c r="DU359" s="334"/>
      <c r="DV359" s="334"/>
      <c r="DW359" s="334"/>
      <c r="DX359" s="334"/>
      <c r="DY359" s="334"/>
      <c r="DZ359" s="334"/>
      <c r="EA359" s="334"/>
      <c r="EB359" s="334"/>
      <c r="EC359" s="334"/>
      <c r="ED359" s="334"/>
      <c r="EE359" s="334"/>
      <c r="EF359" s="334"/>
      <c r="EG359" s="334"/>
      <c r="EH359" s="334"/>
      <c r="EI359" s="334"/>
      <c r="EJ359" s="334"/>
      <c r="EK359" s="334"/>
      <c r="EL359" s="334"/>
      <c r="EM359" s="334"/>
      <c r="EN359" s="334"/>
      <c r="EO359" s="334"/>
      <c r="EP359" s="334"/>
      <c r="EQ359" s="334"/>
      <c r="ER359" s="334"/>
      <c r="ES359" s="334"/>
      <c r="ET359" s="334"/>
      <c r="EU359" s="334"/>
      <c r="EV359" s="334"/>
      <c r="EW359" s="334"/>
      <c r="EX359" s="334"/>
      <c r="EY359" s="334"/>
      <c r="EZ359" s="334"/>
      <c r="FA359" s="334"/>
      <c r="FB359" s="334"/>
      <c r="FC359" s="334"/>
      <c r="FD359" s="334"/>
      <c r="FE359" s="334"/>
      <c r="FF359" s="334"/>
      <c r="FG359" s="334"/>
      <c r="FH359" s="334"/>
      <c r="FI359" s="334"/>
      <c r="FJ359" s="334"/>
      <c r="FK359" s="334"/>
      <c r="FL359" s="334"/>
      <c r="FM359" s="334"/>
      <c r="FN359" s="334"/>
      <c r="FO359" s="334"/>
      <c r="FP359" s="334"/>
      <c r="FQ359" s="334"/>
      <c r="FR359" s="334"/>
      <c r="FS359" s="334"/>
      <c r="FT359" s="334"/>
      <c r="FU359" s="334"/>
      <c r="FV359" s="334"/>
      <c r="FW359" s="334"/>
      <c r="FX359" s="334"/>
      <c r="FY359" s="334"/>
      <c r="FZ359" s="334"/>
      <c r="GA359" s="334"/>
      <c r="GB359" s="334"/>
      <c r="GC359" s="334"/>
      <c r="GD359" s="334"/>
      <c r="GE359" s="334"/>
      <c r="GF359" s="334"/>
      <c r="GG359" s="334"/>
      <c r="GH359" s="334"/>
      <c r="GI359" s="334"/>
      <c r="GJ359" s="334"/>
      <c r="GK359" s="334"/>
      <c r="GL359" s="334"/>
      <c r="GM359" s="334"/>
      <c r="GN359" s="334"/>
      <c r="GO359" s="334"/>
      <c r="GP359" s="334"/>
      <c r="GQ359" s="334"/>
      <c r="GR359" s="334"/>
      <c r="GS359" s="334"/>
      <c r="GT359" s="334"/>
      <c r="GU359" s="334"/>
      <c r="GV359" s="334"/>
      <c r="GW359" s="334"/>
      <c r="GX359" s="334"/>
      <c r="GY359" s="334"/>
      <c r="GZ359" s="334"/>
      <c r="HA359" s="334"/>
      <c r="HB359" s="334"/>
      <c r="HC359" s="334"/>
      <c r="HD359" s="334"/>
      <c r="HE359" s="334"/>
      <c r="HF359" s="334"/>
      <c r="HG359" s="334"/>
      <c r="HH359" s="334"/>
      <c r="HI359" s="334"/>
      <c r="HJ359" s="334"/>
      <c r="HK359" s="334"/>
      <c r="HL359" s="334"/>
      <c r="HM359" s="334"/>
      <c r="HN359" s="334"/>
      <c r="HO359" s="334"/>
      <c r="HP359" s="334"/>
      <c r="HQ359" s="334"/>
      <c r="HR359" s="334"/>
      <c r="HS359" s="334"/>
      <c r="HT359" s="334"/>
      <c r="HU359" s="334"/>
      <c r="HV359" s="334"/>
      <c r="HW359" s="334"/>
      <c r="HX359" s="334"/>
      <c r="HY359" s="334"/>
      <c r="HZ359" s="334"/>
      <c r="IA359" s="334"/>
      <c r="IB359" s="334"/>
      <c r="IC359" s="334"/>
      <c r="ID359" s="334"/>
      <c r="IE359" s="334"/>
      <c r="IF359" s="334"/>
      <c r="IG359" s="334"/>
      <c r="IH359" s="334"/>
      <c r="II359" s="334"/>
      <c r="IJ359" s="334"/>
      <c r="IK359" s="334"/>
      <c r="IL359" s="334"/>
      <c r="IM359" s="334"/>
      <c r="IN359" s="334"/>
      <c r="IO359" s="334"/>
      <c r="IP359" s="334"/>
      <c r="IQ359" s="334"/>
      <c r="IR359" s="334"/>
      <c r="IS359" s="334"/>
      <c r="IT359" s="334"/>
      <c r="IU359" s="334"/>
      <c r="IV359" s="334"/>
      <c r="IW359" s="334"/>
      <c r="IX359" s="334"/>
      <c r="IY359" s="334"/>
      <c r="IZ359" s="334"/>
      <c r="JA359" s="334"/>
      <c r="JB359" s="334"/>
      <c r="JC359" s="334"/>
      <c r="JD359" s="334"/>
    </row>
    <row r="360" spans="2:264" x14ac:dyDescent="0.2">
      <c r="B360" s="334"/>
      <c r="C360" s="334"/>
      <c r="D360" s="334"/>
      <c r="E360" s="334"/>
      <c r="F360" s="334"/>
      <c r="G360" s="334"/>
      <c r="H360" s="334"/>
      <c r="I360" s="334"/>
      <c r="J360" s="334"/>
      <c r="K360" s="334"/>
      <c r="L360" s="334"/>
      <c r="M360" s="334"/>
      <c r="N360" s="334"/>
      <c r="O360" s="334"/>
      <c r="P360" s="334"/>
      <c r="Q360" s="334"/>
      <c r="R360" s="334"/>
      <c r="S360" s="334"/>
      <c r="T360" s="334"/>
      <c r="U360" s="334"/>
      <c r="V360" s="334"/>
      <c r="W360" s="334"/>
      <c r="X360" s="334"/>
      <c r="Y360" s="334"/>
      <c r="Z360" s="334"/>
      <c r="AA360" s="334"/>
      <c r="AB360" s="334"/>
      <c r="AC360" s="334"/>
      <c r="AD360" s="334"/>
      <c r="AE360" s="334"/>
      <c r="AF360" s="334"/>
      <c r="AG360" s="334"/>
      <c r="AH360" s="334"/>
      <c r="AI360" s="334"/>
      <c r="AJ360" s="334"/>
      <c r="AK360" s="334"/>
      <c r="AL360" s="334"/>
      <c r="AM360" s="334"/>
      <c r="AN360" s="334"/>
      <c r="AO360" s="334"/>
      <c r="AP360" s="334"/>
      <c r="AQ360" s="334"/>
      <c r="AR360" s="334"/>
      <c r="AS360" s="334"/>
      <c r="AT360" s="334"/>
      <c r="AU360" s="334"/>
      <c r="AV360" s="334"/>
      <c r="AW360" s="334"/>
      <c r="AX360" s="334"/>
      <c r="AY360" s="334"/>
      <c r="AZ360" s="334"/>
      <c r="BA360" s="334"/>
      <c r="BB360" s="334"/>
      <c r="BC360" s="334"/>
      <c r="BD360" s="334"/>
      <c r="BE360" s="334"/>
      <c r="BF360" s="334"/>
      <c r="BG360" s="334"/>
      <c r="BH360" s="334"/>
      <c r="BI360" s="334"/>
      <c r="BJ360" s="334"/>
      <c r="BK360" s="334"/>
      <c r="BL360" s="334"/>
      <c r="BM360" s="334"/>
      <c r="BN360" s="334"/>
      <c r="BO360" s="334"/>
      <c r="BP360" s="334"/>
      <c r="BQ360" s="334"/>
      <c r="BR360" s="334"/>
      <c r="BS360" s="334"/>
      <c r="BT360" s="334"/>
      <c r="BU360" s="334"/>
      <c r="BV360" s="334"/>
      <c r="BW360" s="334"/>
      <c r="BX360" s="334"/>
      <c r="BY360" s="334"/>
      <c r="BZ360" s="334"/>
      <c r="CA360" s="334"/>
      <c r="CB360" s="334"/>
      <c r="CC360" s="334"/>
      <c r="CD360" s="334"/>
      <c r="CE360" s="334"/>
      <c r="CF360" s="334"/>
      <c r="CG360" s="334"/>
      <c r="CH360" s="334"/>
      <c r="CI360" s="334"/>
      <c r="CJ360" s="334"/>
      <c r="CK360" s="334"/>
      <c r="CL360" s="334"/>
      <c r="CM360" s="334"/>
      <c r="CN360" s="334"/>
      <c r="CO360" s="334"/>
      <c r="CP360" s="334"/>
      <c r="CQ360" s="334"/>
      <c r="CR360" s="334"/>
      <c r="CS360" s="334"/>
      <c r="CT360" s="334"/>
      <c r="CU360" s="334"/>
      <c r="CV360" s="334"/>
      <c r="CW360" s="334"/>
      <c r="CX360" s="334"/>
      <c r="CY360" s="334"/>
      <c r="CZ360" s="334"/>
      <c r="DA360" s="334"/>
      <c r="DB360" s="334"/>
      <c r="DC360" s="334"/>
      <c r="DD360" s="334"/>
      <c r="DE360" s="334"/>
      <c r="DF360" s="334"/>
      <c r="DG360" s="334"/>
      <c r="DH360" s="334"/>
      <c r="DI360" s="334"/>
      <c r="DJ360" s="334"/>
      <c r="DK360" s="334"/>
      <c r="DL360" s="334"/>
      <c r="DM360" s="334"/>
      <c r="DN360" s="334"/>
      <c r="DO360" s="334"/>
      <c r="DP360" s="334"/>
      <c r="DQ360" s="334"/>
      <c r="DR360" s="334"/>
      <c r="DS360" s="334"/>
      <c r="DT360" s="334"/>
      <c r="DU360" s="334"/>
      <c r="DV360" s="334"/>
      <c r="DW360" s="334"/>
      <c r="DX360" s="334"/>
      <c r="DY360" s="334"/>
      <c r="DZ360" s="334"/>
      <c r="EA360" s="334"/>
      <c r="EB360" s="334"/>
      <c r="EC360" s="334"/>
      <c r="ED360" s="334"/>
      <c r="EE360" s="334"/>
      <c r="EF360" s="334"/>
      <c r="EG360" s="334"/>
      <c r="EH360" s="334"/>
      <c r="EI360" s="334"/>
      <c r="EJ360" s="334"/>
      <c r="EK360" s="334"/>
      <c r="EL360" s="334"/>
      <c r="EM360" s="334"/>
      <c r="EN360" s="334"/>
      <c r="EO360" s="334"/>
      <c r="EP360" s="334"/>
      <c r="EQ360" s="334"/>
      <c r="ER360" s="334"/>
      <c r="ES360" s="334"/>
      <c r="ET360" s="334"/>
      <c r="EU360" s="334"/>
      <c r="EV360" s="334"/>
      <c r="EW360" s="334"/>
      <c r="EX360" s="334"/>
      <c r="EY360" s="334"/>
      <c r="EZ360" s="334"/>
      <c r="FA360" s="334"/>
      <c r="FB360" s="334"/>
      <c r="FC360" s="334"/>
      <c r="FD360" s="334"/>
      <c r="FE360" s="334"/>
      <c r="FF360" s="334"/>
      <c r="FG360" s="334"/>
      <c r="FH360" s="334"/>
      <c r="FI360" s="334"/>
      <c r="FJ360" s="334"/>
      <c r="FK360" s="334"/>
      <c r="FL360" s="334"/>
      <c r="FM360" s="334"/>
      <c r="FN360" s="334"/>
      <c r="FO360" s="334"/>
      <c r="FP360" s="334"/>
      <c r="FQ360" s="334"/>
      <c r="FR360" s="334"/>
      <c r="FS360" s="334"/>
      <c r="FT360" s="334"/>
      <c r="FU360" s="334"/>
      <c r="FV360" s="334"/>
      <c r="FW360" s="334"/>
      <c r="FX360" s="334"/>
      <c r="FY360" s="334"/>
      <c r="FZ360" s="334"/>
      <c r="GA360" s="334"/>
      <c r="GB360" s="334"/>
      <c r="GC360" s="334"/>
      <c r="GD360" s="334"/>
      <c r="GE360" s="334"/>
      <c r="GF360" s="334"/>
      <c r="GG360" s="334"/>
      <c r="GH360" s="334"/>
      <c r="GI360" s="334"/>
      <c r="GJ360" s="334"/>
      <c r="GK360" s="334"/>
      <c r="GL360" s="334"/>
      <c r="GM360" s="334"/>
      <c r="GN360" s="334"/>
      <c r="GO360" s="334"/>
      <c r="GP360" s="334"/>
      <c r="GQ360" s="334"/>
      <c r="GR360" s="334"/>
      <c r="GS360" s="334"/>
      <c r="GT360" s="334"/>
      <c r="GU360" s="334"/>
      <c r="GV360" s="334"/>
      <c r="GW360" s="334"/>
      <c r="GX360" s="334"/>
      <c r="GY360" s="334"/>
      <c r="GZ360" s="334"/>
      <c r="HA360" s="334"/>
      <c r="HB360" s="334"/>
      <c r="HC360" s="334"/>
      <c r="HD360" s="334"/>
      <c r="HE360" s="334"/>
      <c r="HF360" s="334"/>
      <c r="HG360" s="334"/>
      <c r="HH360" s="334"/>
      <c r="HI360" s="334"/>
      <c r="HJ360" s="334"/>
      <c r="HK360" s="334"/>
      <c r="HL360" s="334"/>
      <c r="HM360" s="334"/>
      <c r="HN360" s="334"/>
      <c r="HO360" s="334"/>
      <c r="HP360" s="334"/>
      <c r="HQ360" s="334"/>
      <c r="HR360" s="334"/>
      <c r="HS360" s="334"/>
      <c r="HT360" s="334"/>
      <c r="HU360" s="334"/>
      <c r="HV360" s="334"/>
      <c r="HW360" s="334"/>
      <c r="HX360" s="334"/>
      <c r="HY360" s="334"/>
      <c r="HZ360" s="334"/>
      <c r="IA360" s="334"/>
      <c r="IB360" s="334"/>
      <c r="IC360" s="334"/>
      <c r="ID360" s="334"/>
      <c r="IE360" s="334"/>
      <c r="IF360" s="334"/>
      <c r="IG360" s="334"/>
      <c r="IH360" s="334"/>
      <c r="II360" s="334"/>
      <c r="IJ360" s="334"/>
      <c r="IK360" s="334"/>
      <c r="IL360" s="334"/>
      <c r="IM360" s="334"/>
      <c r="IN360" s="334"/>
      <c r="IO360" s="334"/>
      <c r="IP360" s="334"/>
      <c r="IQ360" s="334"/>
      <c r="IR360" s="334"/>
      <c r="IS360" s="334"/>
      <c r="IT360" s="334"/>
      <c r="IU360" s="334"/>
      <c r="IV360" s="334"/>
      <c r="IW360" s="334"/>
      <c r="IX360" s="334"/>
      <c r="IY360" s="334"/>
      <c r="IZ360" s="334"/>
      <c r="JA360" s="334"/>
      <c r="JB360" s="334"/>
      <c r="JC360" s="334"/>
      <c r="JD360" s="334"/>
    </row>
    <row r="361" spans="2:264" x14ac:dyDescent="0.2">
      <c r="B361" s="334"/>
      <c r="C361" s="334"/>
      <c r="D361" s="334"/>
      <c r="E361" s="334"/>
      <c r="F361" s="334"/>
      <c r="G361" s="334"/>
      <c r="H361" s="334"/>
      <c r="I361" s="334"/>
      <c r="J361" s="334"/>
      <c r="K361" s="334"/>
      <c r="L361" s="334"/>
      <c r="M361" s="334"/>
      <c r="N361" s="334"/>
      <c r="O361" s="334"/>
      <c r="P361" s="334"/>
      <c r="Q361" s="334"/>
      <c r="R361" s="334"/>
      <c r="S361" s="334"/>
      <c r="T361" s="334"/>
      <c r="U361" s="334"/>
      <c r="V361" s="334"/>
      <c r="W361" s="334"/>
      <c r="X361" s="334"/>
      <c r="Y361" s="334"/>
      <c r="Z361" s="334"/>
      <c r="AA361" s="334"/>
      <c r="AB361" s="334"/>
      <c r="AC361" s="334"/>
      <c r="AD361" s="334"/>
      <c r="AE361" s="334"/>
      <c r="AF361" s="334"/>
      <c r="AG361" s="334"/>
      <c r="AH361" s="334"/>
      <c r="AI361" s="334"/>
      <c r="AJ361" s="334"/>
      <c r="AK361" s="334"/>
      <c r="AL361" s="334"/>
      <c r="AM361" s="334"/>
      <c r="AN361" s="334"/>
      <c r="AO361" s="334"/>
      <c r="AP361" s="334"/>
      <c r="AQ361" s="334"/>
      <c r="AR361" s="334"/>
      <c r="AS361" s="334"/>
      <c r="AT361" s="334"/>
      <c r="AU361" s="334"/>
      <c r="AV361" s="334"/>
      <c r="AW361" s="334"/>
      <c r="AX361" s="334"/>
      <c r="AY361" s="334"/>
      <c r="AZ361" s="334"/>
      <c r="BA361" s="334"/>
      <c r="BB361" s="334"/>
      <c r="BC361" s="334"/>
      <c r="BD361" s="334"/>
      <c r="BE361" s="334"/>
      <c r="BF361" s="334"/>
      <c r="BG361" s="334"/>
      <c r="BH361" s="334"/>
      <c r="BI361" s="334"/>
      <c r="BJ361" s="334"/>
      <c r="BK361" s="334"/>
      <c r="BL361" s="334"/>
      <c r="BM361" s="334"/>
      <c r="BN361" s="334"/>
      <c r="BO361" s="334"/>
      <c r="BP361" s="334"/>
      <c r="BQ361" s="334"/>
      <c r="BR361" s="334"/>
      <c r="BS361" s="334"/>
      <c r="BT361" s="334"/>
      <c r="BU361" s="334"/>
      <c r="BV361" s="334"/>
      <c r="BW361" s="334"/>
      <c r="BX361" s="334"/>
      <c r="BY361" s="334"/>
      <c r="BZ361" s="334"/>
      <c r="CA361" s="334"/>
      <c r="CB361" s="334"/>
      <c r="CC361" s="334"/>
      <c r="CD361" s="334"/>
      <c r="CE361" s="334"/>
      <c r="CF361" s="334"/>
      <c r="CG361" s="334"/>
      <c r="CH361" s="334"/>
      <c r="CI361" s="334"/>
      <c r="CJ361" s="334"/>
      <c r="CK361" s="334"/>
      <c r="CL361" s="334"/>
      <c r="CM361" s="334"/>
      <c r="CN361" s="334"/>
      <c r="CO361" s="334"/>
      <c r="CP361" s="334"/>
      <c r="CQ361" s="334"/>
      <c r="CR361" s="334"/>
      <c r="CS361" s="334"/>
      <c r="CT361" s="334"/>
      <c r="CU361" s="334"/>
      <c r="CV361" s="334"/>
      <c r="CW361" s="334"/>
      <c r="CX361" s="334"/>
      <c r="CY361" s="334"/>
      <c r="CZ361" s="334"/>
      <c r="DA361" s="334"/>
      <c r="DB361" s="334"/>
      <c r="DC361" s="334"/>
      <c r="DD361" s="334"/>
      <c r="DE361" s="334"/>
      <c r="DF361" s="334"/>
      <c r="DG361" s="334"/>
      <c r="DH361" s="334"/>
      <c r="DI361" s="334"/>
      <c r="DJ361" s="334"/>
      <c r="DK361" s="334"/>
      <c r="DL361" s="334"/>
      <c r="DM361" s="334"/>
      <c r="DN361" s="334"/>
      <c r="DO361" s="334"/>
      <c r="DP361" s="334"/>
      <c r="DQ361" s="334"/>
      <c r="DR361" s="334"/>
      <c r="DS361" s="334"/>
      <c r="DT361" s="334"/>
      <c r="DU361" s="334"/>
      <c r="DV361" s="334"/>
      <c r="DW361" s="334"/>
      <c r="DX361" s="334"/>
      <c r="DY361" s="334"/>
      <c r="DZ361" s="334"/>
      <c r="EA361" s="334"/>
      <c r="EB361" s="334"/>
      <c r="EC361" s="334"/>
      <c r="ED361" s="334"/>
      <c r="EE361" s="334"/>
      <c r="EF361" s="334"/>
      <c r="EG361" s="334"/>
      <c r="EH361" s="334"/>
      <c r="EI361" s="334"/>
      <c r="EJ361" s="334"/>
      <c r="EK361" s="334"/>
      <c r="EL361" s="334"/>
      <c r="EM361" s="334"/>
      <c r="EN361" s="334"/>
      <c r="EO361" s="334"/>
      <c r="EP361" s="334"/>
      <c r="EQ361" s="334"/>
      <c r="ER361" s="334"/>
      <c r="ES361" s="334"/>
      <c r="ET361" s="334"/>
      <c r="EU361" s="334"/>
      <c r="EV361" s="334"/>
      <c r="EW361" s="334"/>
      <c r="EX361" s="334"/>
      <c r="EY361" s="334"/>
      <c r="EZ361" s="334"/>
      <c r="FA361" s="334"/>
      <c r="FB361" s="334"/>
      <c r="FC361" s="334"/>
      <c r="FD361" s="334"/>
      <c r="FE361" s="334"/>
      <c r="FF361" s="334"/>
      <c r="FG361" s="334"/>
      <c r="FH361" s="334"/>
      <c r="FI361" s="334"/>
      <c r="FJ361" s="334"/>
      <c r="FK361" s="334"/>
      <c r="FL361" s="334"/>
      <c r="FM361" s="334"/>
      <c r="FN361" s="334"/>
      <c r="FO361" s="334"/>
      <c r="FP361" s="334"/>
      <c r="FQ361" s="334"/>
      <c r="FR361" s="334"/>
      <c r="FS361" s="334"/>
      <c r="FT361" s="334"/>
      <c r="FU361" s="334"/>
      <c r="FV361" s="334"/>
      <c r="FW361" s="334"/>
      <c r="FX361" s="334"/>
      <c r="FY361" s="334"/>
      <c r="FZ361" s="334"/>
      <c r="GA361" s="334"/>
      <c r="GB361" s="334"/>
      <c r="GC361" s="334"/>
      <c r="GD361" s="334"/>
      <c r="GE361" s="334"/>
      <c r="GF361" s="334"/>
      <c r="GG361" s="334"/>
      <c r="GH361" s="334"/>
      <c r="GI361" s="334"/>
      <c r="GJ361" s="334"/>
      <c r="GK361" s="334"/>
      <c r="GL361" s="334"/>
      <c r="GM361" s="334"/>
      <c r="GN361" s="334"/>
      <c r="GO361" s="334"/>
      <c r="GP361" s="334"/>
      <c r="GQ361" s="334"/>
      <c r="GR361" s="334"/>
      <c r="GS361" s="334"/>
      <c r="GT361" s="334"/>
      <c r="GU361" s="334"/>
      <c r="GV361" s="334"/>
      <c r="GW361" s="334"/>
      <c r="GX361" s="334"/>
      <c r="GY361" s="334"/>
      <c r="GZ361" s="334"/>
      <c r="HA361" s="334"/>
      <c r="HB361" s="334"/>
      <c r="HC361" s="334"/>
      <c r="HD361" s="334"/>
      <c r="HE361" s="334"/>
      <c r="HF361" s="334"/>
      <c r="HG361" s="334"/>
      <c r="HH361" s="334"/>
      <c r="HI361" s="334"/>
      <c r="HJ361" s="334"/>
      <c r="HK361" s="334"/>
      <c r="HL361" s="334"/>
      <c r="HM361" s="334"/>
      <c r="HN361" s="334"/>
      <c r="HO361" s="334"/>
      <c r="HP361" s="334"/>
      <c r="HQ361" s="334"/>
      <c r="HR361" s="334"/>
      <c r="HS361" s="334"/>
      <c r="HT361" s="334"/>
      <c r="HU361" s="334"/>
      <c r="HV361" s="334"/>
      <c r="HW361" s="334"/>
      <c r="HX361" s="334"/>
      <c r="HY361" s="334"/>
      <c r="HZ361" s="334"/>
      <c r="IA361" s="334"/>
      <c r="IB361" s="334"/>
      <c r="IC361" s="334"/>
      <c r="ID361" s="334"/>
      <c r="IE361" s="334"/>
      <c r="IF361" s="334"/>
      <c r="IG361" s="334"/>
      <c r="IH361" s="334"/>
      <c r="II361" s="334"/>
      <c r="IJ361" s="334"/>
      <c r="IK361" s="334"/>
      <c r="IL361" s="334"/>
      <c r="IM361" s="334"/>
      <c r="IN361" s="334"/>
      <c r="IO361" s="334"/>
      <c r="IP361" s="334"/>
      <c r="IQ361" s="334"/>
      <c r="IR361" s="334"/>
      <c r="IS361" s="334"/>
      <c r="IT361" s="334"/>
      <c r="IU361" s="334"/>
      <c r="IV361" s="334"/>
      <c r="IW361" s="334"/>
      <c r="IX361" s="334"/>
      <c r="IY361" s="334"/>
      <c r="IZ361" s="334"/>
      <c r="JA361" s="334"/>
      <c r="JB361" s="334"/>
      <c r="JC361" s="334"/>
      <c r="JD361" s="334"/>
    </row>
    <row r="362" spans="2:264" x14ac:dyDescent="0.2">
      <c r="B362" s="334"/>
      <c r="C362" s="334"/>
      <c r="D362" s="334"/>
      <c r="E362" s="334"/>
      <c r="F362" s="334"/>
      <c r="G362" s="334"/>
      <c r="H362" s="334"/>
      <c r="I362" s="334"/>
      <c r="J362" s="334"/>
      <c r="K362" s="334"/>
      <c r="L362" s="334"/>
      <c r="M362" s="334"/>
      <c r="N362" s="334"/>
      <c r="O362" s="334"/>
      <c r="P362" s="334"/>
      <c r="Q362" s="334"/>
      <c r="R362" s="334"/>
      <c r="S362" s="334"/>
      <c r="T362" s="334"/>
      <c r="U362" s="334"/>
      <c r="V362" s="334"/>
      <c r="W362" s="334"/>
      <c r="X362" s="334"/>
      <c r="Y362" s="334"/>
      <c r="Z362" s="334"/>
      <c r="AA362" s="334"/>
      <c r="AB362" s="334"/>
      <c r="AC362" s="334"/>
      <c r="AD362" s="334"/>
      <c r="AE362" s="334"/>
      <c r="AF362" s="334"/>
      <c r="AG362" s="334"/>
      <c r="AH362" s="334"/>
      <c r="AI362" s="334"/>
      <c r="AJ362" s="334"/>
      <c r="AK362" s="334"/>
      <c r="AL362" s="334"/>
      <c r="AM362" s="334"/>
      <c r="AN362" s="334"/>
      <c r="AO362" s="334"/>
      <c r="AP362" s="334"/>
      <c r="AQ362" s="334"/>
      <c r="AR362" s="334"/>
      <c r="AS362" s="334"/>
      <c r="AT362" s="334"/>
      <c r="AU362" s="334"/>
      <c r="AV362" s="334"/>
      <c r="AW362" s="334"/>
      <c r="AX362" s="334"/>
      <c r="AY362" s="334"/>
      <c r="AZ362" s="334"/>
      <c r="BA362" s="334"/>
      <c r="BB362" s="334"/>
      <c r="BC362" s="334"/>
      <c r="BD362" s="334"/>
      <c r="BE362" s="334"/>
      <c r="BF362" s="334"/>
      <c r="BG362" s="334"/>
      <c r="BH362" s="334"/>
      <c r="BI362" s="334"/>
      <c r="BJ362" s="334"/>
      <c r="BK362" s="334"/>
      <c r="BL362" s="334"/>
      <c r="BM362" s="334"/>
      <c r="BN362" s="334"/>
      <c r="BO362" s="334"/>
      <c r="BP362" s="334"/>
      <c r="BQ362" s="334"/>
      <c r="BR362" s="334"/>
      <c r="BS362" s="334"/>
      <c r="BT362" s="334"/>
      <c r="BU362" s="334"/>
      <c r="BV362" s="334"/>
      <c r="BW362" s="334"/>
      <c r="BX362" s="334"/>
      <c r="BY362" s="334"/>
      <c r="BZ362" s="334"/>
      <c r="CA362" s="334"/>
      <c r="CB362" s="334"/>
      <c r="CC362" s="334"/>
      <c r="CD362" s="334"/>
      <c r="CE362" s="334"/>
      <c r="CF362" s="334"/>
      <c r="CG362" s="334"/>
      <c r="CH362" s="334"/>
      <c r="CI362" s="334"/>
      <c r="CJ362" s="334"/>
      <c r="CK362" s="334"/>
      <c r="CL362" s="334"/>
      <c r="CM362" s="334"/>
      <c r="CN362" s="334"/>
      <c r="CO362" s="334"/>
      <c r="CP362" s="334"/>
      <c r="CQ362" s="334"/>
      <c r="CR362" s="334"/>
      <c r="CS362" s="334"/>
      <c r="CT362" s="334"/>
      <c r="CU362" s="334"/>
      <c r="CV362" s="334"/>
      <c r="CW362" s="334"/>
      <c r="CX362" s="334"/>
      <c r="CY362" s="334"/>
      <c r="CZ362" s="334"/>
      <c r="DA362" s="334"/>
      <c r="DB362" s="334"/>
      <c r="DC362" s="334"/>
      <c r="DD362" s="334"/>
      <c r="DE362" s="334"/>
      <c r="DF362" s="334"/>
      <c r="DG362" s="334"/>
      <c r="DH362" s="334"/>
      <c r="DI362" s="334"/>
      <c r="DJ362" s="334"/>
      <c r="DK362" s="334"/>
      <c r="DL362" s="334"/>
      <c r="DM362" s="334"/>
      <c r="DN362" s="334"/>
      <c r="DO362" s="334"/>
      <c r="DP362" s="334"/>
      <c r="DQ362" s="334"/>
      <c r="DR362" s="334"/>
      <c r="DS362" s="334"/>
      <c r="DT362" s="334"/>
      <c r="DU362" s="334"/>
      <c r="DV362" s="334"/>
      <c r="DW362" s="334"/>
      <c r="DX362" s="334"/>
      <c r="DY362" s="334"/>
      <c r="DZ362" s="334"/>
      <c r="EA362" s="334"/>
      <c r="EB362" s="334"/>
      <c r="EC362" s="334"/>
      <c r="ED362" s="334"/>
      <c r="EE362" s="334"/>
      <c r="EF362" s="334"/>
      <c r="EG362" s="334"/>
      <c r="EH362" s="334"/>
      <c r="EI362" s="334"/>
      <c r="EJ362" s="334"/>
      <c r="EK362" s="334"/>
      <c r="EL362" s="334"/>
      <c r="EM362" s="334"/>
      <c r="EN362" s="334"/>
      <c r="EO362" s="334"/>
      <c r="EP362" s="334"/>
      <c r="EQ362" s="334"/>
      <c r="ER362" s="334"/>
      <c r="ES362" s="334"/>
      <c r="ET362" s="334"/>
      <c r="EU362" s="334"/>
      <c r="EV362" s="334"/>
      <c r="EW362" s="334"/>
      <c r="EX362" s="334"/>
      <c r="EY362" s="334"/>
      <c r="EZ362" s="334"/>
      <c r="FA362" s="334"/>
      <c r="FB362" s="334"/>
      <c r="FC362" s="334"/>
      <c r="FD362" s="334"/>
      <c r="FE362" s="334"/>
      <c r="FF362" s="334"/>
      <c r="FG362" s="334"/>
      <c r="FH362" s="334"/>
      <c r="FI362" s="334"/>
      <c r="FJ362" s="334"/>
      <c r="FK362" s="334"/>
      <c r="FL362" s="334"/>
      <c r="FM362" s="334"/>
      <c r="FN362" s="334"/>
      <c r="FO362" s="334"/>
      <c r="FP362" s="334"/>
      <c r="FQ362" s="334"/>
      <c r="FR362" s="334"/>
      <c r="FS362" s="334"/>
      <c r="FT362" s="334"/>
      <c r="FU362" s="334"/>
      <c r="FV362" s="334"/>
      <c r="FW362" s="334"/>
      <c r="FX362" s="334"/>
      <c r="FY362" s="334"/>
      <c r="FZ362" s="334"/>
      <c r="GA362" s="334"/>
      <c r="GB362" s="334"/>
      <c r="GC362" s="334"/>
      <c r="GD362" s="334"/>
      <c r="GE362" s="334"/>
      <c r="GF362" s="334"/>
      <c r="GG362" s="334"/>
      <c r="GH362" s="334"/>
      <c r="GI362" s="334"/>
      <c r="GJ362" s="334"/>
      <c r="GK362" s="334"/>
      <c r="GL362" s="334"/>
      <c r="GM362" s="334"/>
      <c r="GN362" s="334"/>
      <c r="GO362" s="334"/>
      <c r="GP362" s="334"/>
      <c r="GQ362" s="334"/>
      <c r="GR362" s="334"/>
      <c r="GS362" s="334"/>
      <c r="GT362" s="334"/>
      <c r="GU362" s="334"/>
      <c r="GV362" s="334"/>
      <c r="GW362" s="334"/>
      <c r="GX362" s="334"/>
      <c r="GY362" s="334"/>
      <c r="GZ362" s="334"/>
      <c r="HA362" s="334"/>
      <c r="HB362" s="334"/>
      <c r="HC362" s="334"/>
      <c r="HD362" s="334"/>
      <c r="HE362" s="334"/>
      <c r="HF362" s="334"/>
      <c r="HG362" s="334"/>
      <c r="HH362" s="334"/>
      <c r="HI362" s="334"/>
      <c r="HJ362" s="334"/>
      <c r="HK362" s="334"/>
      <c r="HL362" s="334"/>
      <c r="HM362" s="334"/>
      <c r="HN362" s="334"/>
      <c r="HO362" s="334"/>
      <c r="HP362" s="334"/>
      <c r="HQ362" s="334"/>
      <c r="HR362" s="334"/>
      <c r="HS362" s="334"/>
      <c r="HT362" s="334"/>
      <c r="HU362" s="334"/>
      <c r="HV362" s="334"/>
      <c r="HW362" s="334"/>
      <c r="HX362" s="334"/>
      <c r="HY362" s="334"/>
      <c r="HZ362" s="334"/>
      <c r="IA362" s="334"/>
      <c r="IB362" s="334"/>
      <c r="IC362" s="334"/>
      <c r="ID362" s="334"/>
      <c r="IE362" s="334"/>
      <c r="IF362" s="334"/>
      <c r="IG362" s="334"/>
      <c r="IH362" s="334"/>
      <c r="II362" s="334"/>
      <c r="IJ362" s="334"/>
      <c r="IK362" s="334"/>
      <c r="IL362" s="334"/>
      <c r="IM362" s="334"/>
      <c r="IN362" s="334"/>
      <c r="IO362" s="334"/>
      <c r="IP362" s="334"/>
      <c r="IQ362" s="334"/>
      <c r="IR362" s="334"/>
      <c r="IS362" s="334"/>
      <c r="IT362" s="334"/>
      <c r="IU362" s="334"/>
      <c r="IV362" s="334"/>
      <c r="IW362" s="334"/>
      <c r="IX362" s="334"/>
      <c r="IY362" s="334"/>
      <c r="IZ362" s="334"/>
      <c r="JA362" s="334"/>
      <c r="JB362" s="334"/>
      <c r="JC362" s="334"/>
      <c r="JD362" s="334"/>
    </row>
    <row r="363" spans="2:264" x14ac:dyDescent="0.2">
      <c r="B363" s="334"/>
      <c r="C363" s="334"/>
      <c r="D363" s="334"/>
      <c r="E363" s="334"/>
      <c r="F363" s="334"/>
      <c r="G363" s="334"/>
      <c r="H363" s="334"/>
      <c r="I363" s="334"/>
      <c r="J363" s="334"/>
      <c r="K363" s="334"/>
      <c r="L363" s="334"/>
      <c r="M363" s="334"/>
      <c r="N363" s="334"/>
      <c r="O363" s="334"/>
      <c r="P363" s="334"/>
      <c r="Q363" s="334"/>
      <c r="R363" s="334"/>
      <c r="S363" s="334"/>
      <c r="T363" s="334"/>
      <c r="U363" s="334"/>
      <c r="V363" s="334"/>
      <c r="W363" s="334"/>
      <c r="X363" s="334"/>
      <c r="Y363" s="334"/>
      <c r="Z363" s="334"/>
      <c r="AA363" s="334"/>
      <c r="AB363" s="334"/>
      <c r="AC363" s="334"/>
      <c r="AD363" s="334"/>
      <c r="AE363" s="334"/>
      <c r="AF363" s="334"/>
      <c r="AG363" s="334"/>
      <c r="AH363" s="334"/>
      <c r="AI363" s="334"/>
      <c r="AJ363" s="334"/>
      <c r="AK363" s="334"/>
      <c r="AL363" s="334"/>
      <c r="AM363" s="334"/>
      <c r="AN363" s="334"/>
      <c r="AO363" s="334"/>
      <c r="AP363" s="334"/>
      <c r="AQ363" s="334"/>
      <c r="AR363" s="334"/>
      <c r="AS363" s="334"/>
      <c r="AT363" s="334"/>
      <c r="AU363" s="334"/>
      <c r="AV363" s="334"/>
      <c r="AW363" s="334"/>
      <c r="AX363" s="334"/>
      <c r="AY363" s="334"/>
      <c r="AZ363" s="334"/>
      <c r="BA363" s="334"/>
      <c r="BB363" s="334"/>
      <c r="BC363" s="334"/>
      <c r="BD363" s="334"/>
      <c r="BE363" s="334"/>
      <c r="BF363" s="334"/>
      <c r="BG363" s="334"/>
      <c r="BH363" s="334"/>
      <c r="BI363" s="334"/>
      <c r="BJ363" s="334"/>
      <c r="BK363" s="334"/>
      <c r="BL363" s="334"/>
      <c r="BM363" s="334"/>
      <c r="BN363" s="334"/>
      <c r="BO363" s="334"/>
      <c r="BP363" s="334"/>
      <c r="BQ363" s="334"/>
      <c r="BR363" s="334"/>
      <c r="BS363" s="334"/>
      <c r="BT363" s="334"/>
      <c r="BU363" s="334"/>
      <c r="BV363" s="334"/>
      <c r="BW363" s="334"/>
      <c r="BX363" s="334"/>
      <c r="BY363" s="334"/>
      <c r="BZ363" s="334"/>
      <c r="CA363" s="334"/>
      <c r="CB363" s="334"/>
      <c r="CC363" s="334"/>
      <c r="CD363" s="334"/>
      <c r="CE363" s="334"/>
      <c r="CF363" s="334"/>
      <c r="CG363" s="334"/>
      <c r="CH363" s="334"/>
      <c r="CI363" s="334"/>
      <c r="CJ363" s="334"/>
      <c r="CK363" s="334"/>
      <c r="CL363" s="334"/>
      <c r="CM363" s="334"/>
      <c r="CN363" s="334"/>
      <c r="CO363" s="334"/>
      <c r="CP363" s="334"/>
      <c r="CQ363" s="334"/>
      <c r="CR363" s="334"/>
      <c r="CS363" s="334"/>
      <c r="CT363" s="334"/>
      <c r="CU363" s="334"/>
      <c r="CV363" s="334"/>
      <c r="CW363" s="334"/>
      <c r="CX363" s="334"/>
      <c r="CY363" s="334"/>
      <c r="CZ363" s="334"/>
      <c r="DA363" s="334"/>
      <c r="DB363" s="334"/>
      <c r="DC363" s="334"/>
      <c r="DD363" s="334"/>
      <c r="DE363" s="334"/>
      <c r="DF363" s="334"/>
      <c r="DG363" s="334"/>
      <c r="DH363" s="334"/>
      <c r="DI363" s="334"/>
      <c r="DJ363" s="334"/>
      <c r="DK363" s="334"/>
      <c r="DL363" s="334"/>
      <c r="DM363" s="334"/>
      <c r="DN363" s="334"/>
      <c r="DO363" s="334"/>
      <c r="DP363" s="334"/>
      <c r="DQ363" s="334"/>
      <c r="DR363" s="334"/>
      <c r="DS363" s="334"/>
      <c r="DT363" s="334"/>
      <c r="DU363" s="334"/>
      <c r="DV363" s="334"/>
      <c r="DW363" s="334"/>
      <c r="DX363" s="334"/>
      <c r="DY363" s="334"/>
      <c r="DZ363" s="334"/>
      <c r="EA363" s="334"/>
      <c r="EB363" s="334"/>
      <c r="EC363" s="334"/>
      <c r="ED363" s="334"/>
      <c r="EE363" s="334"/>
      <c r="EF363" s="334"/>
      <c r="EG363" s="334"/>
      <c r="EH363" s="334"/>
      <c r="EI363" s="334"/>
      <c r="EJ363" s="334"/>
      <c r="EK363" s="334"/>
      <c r="EL363" s="334"/>
      <c r="EM363" s="334"/>
      <c r="EN363" s="334"/>
      <c r="EO363" s="334"/>
      <c r="EP363" s="334"/>
      <c r="EQ363" s="334"/>
      <c r="ER363" s="334"/>
      <c r="ES363" s="334"/>
      <c r="ET363" s="334"/>
      <c r="EU363" s="334"/>
      <c r="EV363" s="334"/>
      <c r="EW363" s="334"/>
      <c r="EX363" s="334"/>
      <c r="EY363" s="334"/>
      <c r="EZ363" s="334"/>
      <c r="FA363" s="334"/>
      <c r="FB363" s="334"/>
      <c r="FC363" s="334"/>
      <c r="FD363" s="334"/>
      <c r="FE363" s="334"/>
      <c r="FF363" s="334"/>
      <c r="FG363" s="334"/>
      <c r="FH363" s="334"/>
      <c r="FI363" s="334"/>
      <c r="FJ363" s="334"/>
      <c r="FK363" s="334"/>
      <c r="FL363" s="334"/>
      <c r="FM363" s="334"/>
      <c r="FN363" s="334"/>
      <c r="FO363" s="334"/>
      <c r="FP363" s="334"/>
      <c r="FQ363" s="334"/>
      <c r="FR363" s="334"/>
      <c r="FS363" s="334"/>
      <c r="FT363" s="334"/>
      <c r="FU363" s="334"/>
      <c r="FV363" s="334"/>
      <c r="FW363" s="334"/>
      <c r="FX363" s="334"/>
      <c r="FY363" s="334"/>
      <c r="FZ363" s="334"/>
      <c r="GA363" s="334"/>
      <c r="GB363" s="334"/>
      <c r="GC363" s="334"/>
      <c r="GD363" s="334"/>
      <c r="GE363" s="334"/>
      <c r="GF363" s="334"/>
      <c r="GG363" s="334"/>
      <c r="GH363" s="334"/>
      <c r="GI363" s="334"/>
      <c r="GJ363" s="334"/>
      <c r="GK363" s="334"/>
      <c r="GL363" s="334"/>
      <c r="GM363" s="334"/>
      <c r="GN363" s="334"/>
      <c r="GO363" s="334"/>
      <c r="GP363" s="334"/>
      <c r="GQ363" s="334"/>
      <c r="GR363" s="334"/>
      <c r="GS363" s="334"/>
      <c r="GT363" s="334"/>
      <c r="GU363" s="334"/>
      <c r="GV363" s="334"/>
      <c r="GW363" s="334"/>
      <c r="GX363" s="334"/>
      <c r="GY363" s="334"/>
      <c r="GZ363" s="334"/>
      <c r="HA363" s="334"/>
      <c r="HB363" s="334"/>
      <c r="HC363" s="334"/>
      <c r="HD363" s="334"/>
      <c r="HE363" s="334"/>
      <c r="HF363" s="334"/>
      <c r="HG363" s="334"/>
      <c r="HH363" s="334"/>
      <c r="HI363" s="334"/>
      <c r="HJ363" s="334"/>
      <c r="HK363" s="334"/>
      <c r="HL363" s="334"/>
      <c r="HM363" s="334"/>
      <c r="HN363" s="334"/>
      <c r="HO363" s="334"/>
      <c r="HP363" s="334"/>
      <c r="HQ363" s="334"/>
      <c r="HR363" s="334"/>
      <c r="HS363" s="334"/>
      <c r="HT363" s="334"/>
      <c r="HU363" s="334"/>
      <c r="HV363" s="334"/>
      <c r="HW363" s="334"/>
      <c r="HX363" s="334"/>
      <c r="HY363" s="334"/>
      <c r="HZ363" s="334"/>
      <c r="IA363" s="334"/>
      <c r="IB363" s="334"/>
      <c r="IC363" s="334"/>
      <c r="ID363" s="334"/>
      <c r="IE363" s="334"/>
      <c r="IF363" s="334"/>
      <c r="IG363" s="334"/>
      <c r="IH363" s="334"/>
      <c r="II363" s="334"/>
      <c r="IJ363" s="334"/>
      <c r="IK363" s="334"/>
      <c r="IL363" s="334"/>
      <c r="IM363" s="334"/>
      <c r="IN363" s="334"/>
      <c r="IO363" s="334"/>
      <c r="IP363" s="334"/>
      <c r="IQ363" s="334"/>
      <c r="IR363" s="334"/>
      <c r="IS363" s="334"/>
      <c r="IT363" s="334"/>
      <c r="IU363" s="334"/>
      <c r="IV363" s="334"/>
      <c r="IW363" s="334"/>
      <c r="IX363" s="334"/>
      <c r="IY363" s="334"/>
      <c r="IZ363" s="334"/>
      <c r="JA363" s="334"/>
      <c r="JB363" s="334"/>
      <c r="JC363" s="334"/>
      <c r="JD363" s="334"/>
    </row>
    <row r="364" spans="2:264" x14ac:dyDescent="0.2">
      <c r="B364" s="334"/>
      <c r="C364" s="334"/>
      <c r="D364" s="334"/>
      <c r="E364" s="334"/>
      <c r="F364" s="334"/>
      <c r="G364" s="334"/>
      <c r="H364" s="334"/>
      <c r="I364" s="334"/>
      <c r="J364" s="334"/>
      <c r="K364" s="334"/>
      <c r="L364" s="334"/>
      <c r="M364" s="334"/>
      <c r="N364" s="334"/>
      <c r="O364" s="334"/>
      <c r="P364" s="334"/>
      <c r="Q364" s="334"/>
      <c r="R364" s="334"/>
      <c r="S364" s="334"/>
      <c r="T364" s="334"/>
      <c r="U364" s="334"/>
      <c r="V364" s="334"/>
      <c r="W364" s="334"/>
      <c r="X364" s="334"/>
      <c r="Y364" s="334"/>
      <c r="Z364" s="334"/>
      <c r="AA364" s="334"/>
      <c r="AB364" s="334"/>
      <c r="AC364" s="334"/>
      <c r="AD364" s="334"/>
      <c r="AE364" s="334"/>
      <c r="AF364" s="334"/>
      <c r="AG364" s="334"/>
      <c r="AH364" s="334"/>
      <c r="AI364" s="334"/>
      <c r="AJ364" s="334"/>
      <c r="AK364" s="334"/>
      <c r="AL364" s="334"/>
      <c r="AM364" s="334"/>
      <c r="AN364" s="334"/>
      <c r="AO364" s="334"/>
      <c r="AP364" s="334"/>
      <c r="AQ364" s="334"/>
      <c r="AR364" s="334"/>
      <c r="AS364" s="334"/>
      <c r="AT364" s="334"/>
      <c r="AU364" s="334"/>
      <c r="AV364" s="334"/>
      <c r="AW364" s="334"/>
      <c r="AX364" s="334"/>
      <c r="AY364" s="334"/>
      <c r="AZ364" s="334"/>
      <c r="BA364" s="334"/>
      <c r="BB364" s="334"/>
      <c r="BC364" s="334"/>
      <c r="BD364" s="334"/>
      <c r="BE364" s="334"/>
      <c r="BF364" s="334"/>
      <c r="BG364" s="334"/>
      <c r="BH364" s="334"/>
      <c r="BI364" s="334"/>
      <c r="BJ364" s="334"/>
      <c r="BK364" s="334"/>
      <c r="BL364" s="334"/>
      <c r="BM364" s="334"/>
      <c r="BN364" s="334"/>
      <c r="BO364" s="334"/>
      <c r="BP364" s="334"/>
      <c r="BQ364" s="334"/>
      <c r="BR364" s="334"/>
      <c r="BS364" s="334"/>
      <c r="BT364" s="334"/>
      <c r="BU364" s="334"/>
      <c r="BV364" s="334"/>
      <c r="BW364" s="334"/>
      <c r="BX364" s="334"/>
      <c r="BY364" s="334"/>
      <c r="BZ364" s="334"/>
      <c r="CA364" s="334"/>
      <c r="CB364" s="334"/>
      <c r="CC364" s="334"/>
      <c r="CD364" s="334"/>
      <c r="CE364" s="334"/>
      <c r="CF364" s="334"/>
      <c r="CG364" s="334"/>
      <c r="CH364" s="334"/>
      <c r="CI364" s="334"/>
      <c r="CJ364" s="334"/>
      <c r="CK364" s="334"/>
      <c r="CL364" s="334"/>
      <c r="CM364" s="334"/>
      <c r="CN364" s="334"/>
      <c r="CO364" s="334"/>
      <c r="CP364" s="334"/>
      <c r="CQ364" s="334"/>
      <c r="CR364" s="334"/>
      <c r="CS364" s="334"/>
      <c r="CT364" s="334"/>
      <c r="CU364" s="334"/>
      <c r="CV364" s="334"/>
      <c r="CW364" s="334"/>
      <c r="CX364" s="334"/>
      <c r="CY364" s="334"/>
      <c r="CZ364" s="334"/>
      <c r="DA364" s="334"/>
      <c r="DB364" s="334"/>
      <c r="DC364" s="334"/>
      <c r="DD364" s="334"/>
      <c r="DE364" s="334"/>
      <c r="DF364" s="334"/>
      <c r="DG364" s="334"/>
      <c r="DH364" s="334"/>
      <c r="DI364" s="334"/>
      <c r="DJ364" s="334"/>
      <c r="DK364" s="334"/>
      <c r="DL364" s="334"/>
      <c r="DM364" s="334"/>
      <c r="DN364" s="334"/>
      <c r="DO364" s="334"/>
      <c r="DP364" s="334"/>
      <c r="DQ364" s="334"/>
      <c r="DR364" s="334"/>
      <c r="DS364" s="334"/>
      <c r="DT364" s="334"/>
      <c r="DU364" s="334"/>
      <c r="DV364" s="334"/>
      <c r="DW364" s="334"/>
      <c r="DX364" s="334"/>
      <c r="DY364" s="334"/>
      <c r="DZ364" s="334"/>
      <c r="EA364" s="334"/>
      <c r="EB364" s="334"/>
      <c r="EC364" s="334"/>
      <c r="ED364" s="334"/>
      <c r="EE364" s="334"/>
      <c r="EF364" s="334"/>
      <c r="EG364" s="334"/>
      <c r="EH364" s="334"/>
      <c r="EI364" s="334"/>
      <c r="EJ364" s="334"/>
      <c r="EK364" s="334"/>
      <c r="EL364" s="334"/>
      <c r="EM364" s="334"/>
      <c r="EN364" s="334"/>
      <c r="EO364" s="334"/>
      <c r="EP364" s="334"/>
      <c r="EQ364" s="334"/>
      <c r="ER364" s="334"/>
      <c r="ES364" s="334"/>
      <c r="ET364" s="334"/>
      <c r="EU364" s="334"/>
      <c r="EV364" s="334"/>
      <c r="EW364" s="334"/>
      <c r="EX364" s="334"/>
      <c r="EY364" s="334"/>
      <c r="EZ364" s="334"/>
      <c r="FA364" s="334"/>
      <c r="FB364" s="334"/>
      <c r="FC364" s="334"/>
      <c r="FD364" s="334"/>
      <c r="FE364" s="334"/>
      <c r="FF364" s="334"/>
      <c r="FG364" s="334"/>
      <c r="FH364" s="334"/>
      <c r="FI364" s="334"/>
      <c r="FJ364" s="334"/>
      <c r="FK364" s="334"/>
      <c r="FL364" s="334"/>
      <c r="FM364" s="334"/>
      <c r="FN364" s="334"/>
      <c r="FO364" s="334"/>
      <c r="FP364" s="334"/>
      <c r="FQ364" s="334"/>
      <c r="FR364" s="334"/>
      <c r="FS364" s="334"/>
      <c r="FT364" s="334"/>
      <c r="FU364" s="334"/>
      <c r="FV364" s="334"/>
      <c r="FW364" s="334"/>
      <c r="FX364" s="334"/>
      <c r="FY364" s="334"/>
      <c r="FZ364" s="334"/>
      <c r="GA364" s="334"/>
      <c r="GB364" s="334"/>
      <c r="GC364" s="334"/>
      <c r="GD364" s="334"/>
      <c r="GE364" s="334"/>
      <c r="GF364" s="334"/>
      <c r="GG364" s="334"/>
      <c r="GH364" s="334"/>
      <c r="GI364" s="334"/>
      <c r="GJ364" s="334"/>
      <c r="GK364" s="334"/>
      <c r="GL364" s="334"/>
      <c r="GM364" s="334"/>
      <c r="GN364" s="334"/>
      <c r="GO364" s="334"/>
      <c r="GP364" s="334"/>
      <c r="GQ364" s="334"/>
      <c r="GR364" s="334"/>
      <c r="GS364" s="334"/>
      <c r="GT364" s="334"/>
      <c r="GU364" s="334"/>
      <c r="GV364" s="334"/>
      <c r="GW364" s="334"/>
      <c r="GX364" s="334"/>
      <c r="GY364" s="334"/>
      <c r="GZ364" s="334"/>
      <c r="HA364" s="334"/>
      <c r="HB364" s="334"/>
      <c r="HC364" s="334"/>
      <c r="HD364" s="334"/>
      <c r="HE364" s="334"/>
      <c r="HF364" s="334"/>
      <c r="HG364" s="334"/>
      <c r="HH364" s="334"/>
      <c r="HI364" s="334"/>
      <c r="HJ364" s="334"/>
      <c r="HK364" s="334"/>
      <c r="HL364" s="334"/>
      <c r="HM364" s="334"/>
      <c r="HN364" s="334"/>
      <c r="HO364" s="334"/>
      <c r="HP364" s="334"/>
      <c r="HQ364" s="334"/>
      <c r="HR364" s="334"/>
      <c r="HS364" s="334"/>
      <c r="HT364" s="334"/>
      <c r="HU364" s="334"/>
      <c r="HV364" s="334"/>
      <c r="HW364" s="334"/>
      <c r="HX364" s="334"/>
      <c r="HY364" s="334"/>
      <c r="HZ364" s="334"/>
      <c r="IA364" s="334"/>
      <c r="IB364" s="334"/>
      <c r="IC364" s="334"/>
      <c r="ID364" s="334"/>
      <c r="IE364" s="334"/>
      <c r="IF364" s="334"/>
      <c r="IG364" s="334"/>
      <c r="IH364" s="334"/>
      <c r="II364" s="334"/>
      <c r="IJ364" s="334"/>
      <c r="IK364" s="334"/>
      <c r="IL364" s="334"/>
      <c r="IM364" s="334"/>
      <c r="IN364" s="334"/>
      <c r="IO364" s="334"/>
      <c r="IP364" s="334"/>
      <c r="IQ364" s="334"/>
      <c r="IR364" s="334"/>
      <c r="IS364" s="334"/>
      <c r="IT364" s="334"/>
      <c r="IU364" s="334"/>
      <c r="IV364" s="334"/>
      <c r="IW364" s="334"/>
      <c r="IX364" s="334"/>
      <c r="IY364" s="334"/>
      <c r="IZ364" s="334"/>
      <c r="JA364" s="334"/>
      <c r="JB364" s="334"/>
      <c r="JC364" s="334"/>
      <c r="JD364" s="334"/>
    </row>
    <row r="365" spans="2:264" x14ac:dyDescent="0.2">
      <c r="B365" s="334"/>
      <c r="C365" s="334"/>
      <c r="D365" s="334"/>
      <c r="E365" s="334"/>
      <c r="F365" s="334"/>
      <c r="G365" s="334"/>
      <c r="H365" s="334"/>
      <c r="I365" s="334"/>
      <c r="J365" s="334"/>
      <c r="K365" s="334"/>
      <c r="L365" s="334"/>
      <c r="M365" s="334"/>
      <c r="N365" s="334"/>
      <c r="O365" s="334"/>
      <c r="P365" s="334"/>
      <c r="Q365" s="334"/>
      <c r="R365" s="334"/>
      <c r="S365" s="334"/>
      <c r="T365" s="334"/>
      <c r="U365" s="334"/>
      <c r="V365" s="334"/>
      <c r="W365" s="334"/>
      <c r="X365" s="334"/>
      <c r="Y365" s="334"/>
      <c r="Z365" s="334"/>
      <c r="AA365" s="334"/>
      <c r="AB365" s="334"/>
      <c r="AC365" s="334"/>
      <c r="AD365" s="334"/>
      <c r="AE365" s="334"/>
      <c r="AF365" s="334"/>
      <c r="AG365" s="334"/>
      <c r="AH365" s="334"/>
      <c r="AI365" s="334"/>
      <c r="AJ365" s="334"/>
      <c r="AK365" s="334"/>
      <c r="AL365" s="334"/>
      <c r="AM365" s="334"/>
      <c r="AN365" s="334"/>
      <c r="AO365" s="334"/>
      <c r="AP365" s="334"/>
      <c r="AQ365" s="334"/>
      <c r="AR365" s="334"/>
      <c r="AS365" s="334"/>
      <c r="AT365" s="334"/>
      <c r="AU365" s="334"/>
      <c r="AV365" s="334"/>
      <c r="AW365" s="334"/>
      <c r="AX365" s="334"/>
      <c r="AY365" s="334"/>
      <c r="AZ365" s="334"/>
      <c r="BA365" s="334"/>
      <c r="BB365" s="334"/>
      <c r="BC365" s="334"/>
      <c r="BD365" s="334"/>
      <c r="BE365" s="334"/>
      <c r="BF365" s="334"/>
      <c r="BG365" s="334"/>
      <c r="BH365" s="334"/>
      <c r="BI365" s="334"/>
      <c r="BJ365" s="334"/>
      <c r="BK365" s="334"/>
      <c r="BL365" s="334"/>
      <c r="BM365" s="334"/>
      <c r="BN365" s="334"/>
      <c r="BO365" s="334"/>
      <c r="BP365" s="334"/>
      <c r="BQ365" s="334"/>
      <c r="BR365" s="334"/>
      <c r="BS365" s="334"/>
      <c r="BT365" s="334"/>
      <c r="BU365" s="334"/>
      <c r="BV365" s="334"/>
      <c r="BW365" s="334"/>
      <c r="BX365" s="334"/>
      <c r="BY365" s="334"/>
      <c r="BZ365" s="334"/>
      <c r="CA365" s="334"/>
      <c r="CB365" s="334"/>
      <c r="CC365" s="334"/>
      <c r="CD365" s="334"/>
      <c r="CE365" s="334"/>
      <c r="CF365" s="334"/>
      <c r="CG365" s="334"/>
      <c r="CH365" s="334"/>
      <c r="CI365" s="334"/>
      <c r="CJ365" s="334"/>
      <c r="CK365" s="334"/>
      <c r="CL365" s="334"/>
      <c r="CM365" s="334"/>
      <c r="CN365" s="334"/>
      <c r="CO365" s="334"/>
      <c r="CP365" s="334"/>
      <c r="CQ365" s="334"/>
      <c r="CR365" s="334"/>
      <c r="CS365" s="334"/>
      <c r="CT365" s="334"/>
      <c r="CU365" s="334"/>
      <c r="CV365" s="334"/>
      <c r="CW365" s="334"/>
      <c r="CX365" s="334"/>
      <c r="CY365" s="334"/>
      <c r="CZ365" s="334"/>
      <c r="DA365" s="334"/>
      <c r="DB365" s="334"/>
      <c r="DC365" s="334"/>
      <c r="DD365" s="334"/>
      <c r="DE365" s="334"/>
      <c r="DF365" s="334"/>
      <c r="DG365" s="334"/>
      <c r="DH365" s="334"/>
      <c r="DI365" s="334"/>
      <c r="DJ365" s="334"/>
      <c r="DK365" s="334"/>
      <c r="DL365" s="334"/>
      <c r="DM365" s="334"/>
      <c r="DN365" s="334"/>
      <c r="DO365" s="334"/>
      <c r="DP365" s="334"/>
      <c r="DQ365" s="334"/>
      <c r="DR365" s="334"/>
      <c r="DS365" s="334"/>
      <c r="DT365" s="334"/>
      <c r="DU365" s="334"/>
      <c r="DV365" s="334"/>
      <c r="DW365" s="334"/>
      <c r="DX365" s="334"/>
      <c r="DY365" s="334"/>
      <c r="DZ365" s="334"/>
      <c r="EA365" s="334"/>
      <c r="EB365" s="334"/>
      <c r="EC365" s="334"/>
      <c r="ED365" s="334"/>
      <c r="EE365" s="334"/>
      <c r="EF365" s="334"/>
      <c r="EG365" s="334"/>
      <c r="EH365" s="334"/>
      <c r="EI365" s="334"/>
      <c r="EJ365" s="334"/>
      <c r="EK365" s="334"/>
      <c r="EL365" s="334"/>
      <c r="EM365" s="334"/>
      <c r="EN365" s="334"/>
      <c r="EO365" s="334"/>
      <c r="EP365" s="334"/>
      <c r="EQ365" s="334"/>
      <c r="ER365" s="334"/>
      <c r="ES365" s="334"/>
      <c r="ET365" s="334"/>
      <c r="EU365" s="334"/>
      <c r="EV365" s="334"/>
      <c r="EW365" s="334"/>
      <c r="EX365" s="334"/>
      <c r="EY365" s="334"/>
      <c r="EZ365" s="334"/>
      <c r="FA365" s="334"/>
      <c r="FB365" s="334"/>
      <c r="FC365" s="334"/>
      <c r="FD365" s="334"/>
      <c r="FE365" s="334"/>
      <c r="FF365" s="334"/>
      <c r="FG365" s="334"/>
      <c r="FH365" s="334"/>
      <c r="FI365" s="334"/>
      <c r="FJ365" s="334"/>
      <c r="FK365" s="334"/>
      <c r="FL365" s="334"/>
      <c r="FM365" s="334"/>
      <c r="FN365" s="334"/>
      <c r="FO365" s="334"/>
      <c r="FP365" s="334"/>
      <c r="FQ365" s="334"/>
      <c r="FR365" s="334"/>
      <c r="FS365" s="334"/>
      <c r="FT365" s="334"/>
      <c r="FU365" s="334"/>
      <c r="FV365" s="334"/>
      <c r="FW365" s="334"/>
      <c r="FX365" s="334"/>
      <c r="FY365" s="334"/>
      <c r="FZ365" s="334"/>
      <c r="GA365" s="334"/>
      <c r="GB365" s="334"/>
      <c r="GC365" s="334"/>
      <c r="GD365" s="334"/>
      <c r="GE365" s="334"/>
      <c r="GF365" s="334"/>
      <c r="GG365" s="334"/>
      <c r="GH365" s="334"/>
      <c r="GI365" s="334"/>
      <c r="GJ365" s="334"/>
      <c r="GK365" s="334"/>
      <c r="GL365" s="334"/>
      <c r="GM365" s="334"/>
      <c r="GN365" s="334"/>
      <c r="GO365" s="334"/>
      <c r="GP365" s="334"/>
      <c r="GQ365" s="334"/>
      <c r="GR365" s="334"/>
      <c r="GS365" s="334"/>
      <c r="GT365" s="334"/>
      <c r="GU365" s="334"/>
      <c r="GV365" s="334"/>
      <c r="GW365" s="334"/>
      <c r="GX365" s="334"/>
      <c r="GY365" s="334"/>
      <c r="GZ365" s="334"/>
      <c r="HA365" s="334"/>
      <c r="HB365" s="334"/>
      <c r="HC365" s="334"/>
      <c r="HD365" s="334"/>
      <c r="HE365" s="334"/>
      <c r="HF365" s="334"/>
      <c r="HG365" s="334"/>
      <c r="HH365" s="334"/>
      <c r="HI365" s="334"/>
      <c r="HJ365" s="334"/>
      <c r="HK365" s="334"/>
      <c r="HL365" s="334"/>
      <c r="HM365" s="334"/>
      <c r="HN365" s="334"/>
      <c r="HO365" s="334"/>
      <c r="HP365" s="334"/>
      <c r="HQ365" s="334"/>
      <c r="HR365" s="334"/>
      <c r="HS365" s="334"/>
      <c r="HT365" s="334"/>
      <c r="HU365" s="334"/>
      <c r="HV365" s="334"/>
      <c r="HW365" s="334"/>
      <c r="HX365" s="334"/>
      <c r="HY365" s="334"/>
      <c r="HZ365" s="334"/>
      <c r="IA365" s="334"/>
      <c r="IB365" s="334"/>
      <c r="IC365" s="334"/>
      <c r="ID365" s="334"/>
      <c r="IE365" s="334"/>
      <c r="IF365" s="334"/>
      <c r="IG365" s="334"/>
      <c r="IH365" s="334"/>
      <c r="II365" s="334"/>
      <c r="IJ365" s="334"/>
      <c r="IK365" s="334"/>
      <c r="IL365" s="334"/>
      <c r="IM365" s="334"/>
      <c r="IN365" s="334"/>
      <c r="IO365" s="334"/>
      <c r="IP365" s="334"/>
      <c r="IQ365" s="334"/>
      <c r="IR365" s="334"/>
      <c r="IS365" s="334"/>
      <c r="IT365" s="334"/>
      <c r="IU365" s="334"/>
      <c r="IV365" s="334"/>
      <c r="IW365" s="334"/>
      <c r="IX365" s="334"/>
      <c r="IY365" s="334"/>
      <c r="IZ365" s="334"/>
      <c r="JA365" s="334"/>
      <c r="JB365" s="334"/>
      <c r="JC365" s="334"/>
      <c r="JD365" s="334"/>
    </row>
    <row r="366" spans="2:264" x14ac:dyDescent="0.2">
      <c r="B366" s="334"/>
      <c r="C366" s="334"/>
      <c r="D366" s="334"/>
      <c r="E366" s="334"/>
      <c r="F366" s="334"/>
      <c r="G366" s="334"/>
      <c r="H366" s="334"/>
      <c r="I366" s="334"/>
      <c r="J366" s="334"/>
      <c r="K366" s="334"/>
      <c r="L366" s="334"/>
      <c r="M366" s="334"/>
      <c r="N366" s="334"/>
      <c r="O366" s="334"/>
      <c r="P366" s="334"/>
      <c r="Q366" s="334"/>
      <c r="R366" s="334"/>
      <c r="S366" s="334"/>
      <c r="T366" s="334"/>
      <c r="U366" s="334"/>
      <c r="V366" s="334"/>
      <c r="W366" s="334"/>
      <c r="X366" s="334"/>
      <c r="Y366" s="334"/>
      <c r="Z366" s="334"/>
      <c r="AA366" s="334"/>
      <c r="AB366" s="334"/>
      <c r="AC366" s="334"/>
      <c r="AD366" s="334"/>
      <c r="AE366" s="334"/>
      <c r="AF366" s="334"/>
      <c r="AG366" s="334"/>
      <c r="AH366" s="334"/>
      <c r="AI366" s="334"/>
      <c r="AJ366" s="334"/>
      <c r="AK366" s="334"/>
      <c r="AL366" s="334"/>
      <c r="AM366" s="334"/>
      <c r="AN366" s="334"/>
      <c r="AO366" s="334"/>
      <c r="AP366" s="334"/>
      <c r="AQ366" s="334"/>
      <c r="AR366" s="334"/>
      <c r="AS366" s="334"/>
      <c r="AT366" s="334"/>
      <c r="AU366" s="334"/>
      <c r="AV366" s="334"/>
      <c r="AW366" s="334"/>
      <c r="AX366" s="334"/>
      <c r="AY366" s="334"/>
      <c r="AZ366" s="334"/>
      <c r="BA366" s="334"/>
      <c r="BB366" s="334"/>
      <c r="BC366" s="334"/>
      <c r="BD366" s="334"/>
      <c r="BE366" s="334"/>
      <c r="BF366" s="334"/>
      <c r="BG366" s="334"/>
      <c r="BH366" s="334"/>
      <c r="BI366" s="334"/>
      <c r="BJ366" s="334"/>
      <c r="BK366" s="334"/>
      <c r="BL366" s="334"/>
      <c r="BM366" s="334"/>
      <c r="BN366" s="334"/>
      <c r="BO366" s="334"/>
      <c r="BP366" s="334"/>
      <c r="BQ366" s="334"/>
      <c r="BR366" s="334"/>
      <c r="BS366" s="334"/>
      <c r="BT366" s="334"/>
      <c r="BU366" s="334"/>
      <c r="BV366" s="334"/>
      <c r="BW366" s="334"/>
      <c r="BX366" s="334"/>
      <c r="BY366" s="334"/>
      <c r="BZ366" s="334"/>
      <c r="CA366" s="334"/>
      <c r="CB366" s="334"/>
      <c r="CC366" s="334"/>
      <c r="CD366" s="334"/>
      <c r="CE366" s="334"/>
      <c r="CF366" s="334"/>
      <c r="CG366" s="334"/>
      <c r="CH366" s="334"/>
      <c r="CI366" s="334"/>
      <c r="CJ366" s="334"/>
      <c r="CK366" s="334"/>
      <c r="CL366" s="334"/>
      <c r="CM366" s="334"/>
      <c r="CN366" s="334"/>
      <c r="CO366" s="334"/>
      <c r="CP366" s="334"/>
      <c r="CQ366" s="334"/>
      <c r="CR366" s="334"/>
      <c r="CS366" s="334"/>
      <c r="CT366" s="334"/>
      <c r="CU366" s="334"/>
      <c r="CV366" s="334"/>
      <c r="CW366" s="334"/>
      <c r="CX366" s="334"/>
      <c r="CY366" s="334"/>
      <c r="CZ366" s="334"/>
      <c r="DA366" s="334"/>
      <c r="DB366" s="334"/>
      <c r="DC366" s="334"/>
      <c r="DD366" s="334"/>
      <c r="DE366" s="334"/>
      <c r="DF366" s="334"/>
      <c r="DG366" s="334"/>
      <c r="DH366" s="334"/>
      <c r="DI366" s="334"/>
      <c r="DJ366" s="334"/>
      <c r="DK366" s="334"/>
      <c r="DL366" s="334"/>
      <c r="DM366" s="334"/>
      <c r="DN366" s="334"/>
      <c r="DO366" s="334"/>
      <c r="DP366" s="334"/>
      <c r="DQ366" s="334"/>
      <c r="DR366" s="334"/>
      <c r="DS366" s="334"/>
      <c r="DT366" s="334"/>
      <c r="DU366" s="334"/>
      <c r="DV366" s="334"/>
      <c r="DW366" s="334"/>
      <c r="DX366" s="334"/>
      <c r="DY366" s="334"/>
      <c r="DZ366" s="334"/>
      <c r="EA366" s="334"/>
      <c r="EB366" s="334"/>
      <c r="EC366" s="334"/>
      <c r="ED366" s="334"/>
      <c r="EE366" s="334"/>
      <c r="EF366" s="334"/>
      <c r="EG366" s="334"/>
      <c r="EH366" s="334"/>
      <c r="EI366" s="334"/>
      <c r="EJ366" s="334"/>
      <c r="EK366" s="334"/>
      <c r="EL366" s="334"/>
      <c r="EM366" s="334"/>
      <c r="EN366" s="334"/>
      <c r="EO366" s="334"/>
      <c r="EP366" s="334"/>
      <c r="EQ366" s="334"/>
      <c r="ER366" s="334"/>
      <c r="ES366" s="334"/>
      <c r="ET366" s="334"/>
      <c r="EU366" s="334"/>
      <c r="EV366" s="334"/>
      <c r="EW366" s="334"/>
      <c r="EX366" s="334"/>
      <c r="EY366" s="334"/>
      <c r="EZ366" s="334"/>
      <c r="FA366" s="334"/>
      <c r="FB366" s="334"/>
      <c r="FC366" s="334"/>
      <c r="FD366" s="334"/>
      <c r="FE366" s="334"/>
      <c r="FF366" s="334"/>
      <c r="FG366" s="334"/>
      <c r="FH366" s="334"/>
      <c r="FI366" s="334"/>
      <c r="FJ366" s="334"/>
      <c r="FK366" s="334"/>
      <c r="FL366" s="334"/>
      <c r="FM366" s="334"/>
      <c r="FN366" s="334"/>
      <c r="FO366" s="334"/>
      <c r="FP366" s="334"/>
      <c r="FQ366" s="334"/>
      <c r="FR366" s="334"/>
      <c r="FS366" s="334"/>
      <c r="FT366" s="334"/>
      <c r="FU366" s="334"/>
      <c r="FV366" s="334"/>
      <c r="FW366" s="334"/>
      <c r="FX366" s="334"/>
      <c r="FY366" s="334"/>
      <c r="FZ366" s="334"/>
      <c r="GA366" s="334"/>
      <c r="GB366" s="334"/>
      <c r="GC366" s="334"/>
      <c r="GD366" s="334"/>
      <c r="GE366" s="334"/>
      <c r="GF366" s="334"/>
      <c r="GG366" s="334"/>
      <c r="GH366" s="334"/>
      <c r="GI366" s="334"/>
      <c r="GJ366" s="334"/>
      <c r="GK366" s="334"/>
      <c r="GL366" s="334"/>
      <c r="GM366" s="334"/>
      <c r="GN366" s="334"/>
      <c r="GO366" s="334"/>
      <c r="GP366" s="334"/>
      <c r="GQ366" s="334"/>
      <c r="GR366" s="334"/>
      <c r="GS366" s="334"/>
      <c r="GT366" s="334"/>
      <c r="GU366" s="334"/>
      <c r="GV366" s="334"/>
      <c r="GW366" s="334"/>
      <c r="GX366" s="334"/>
      <c r="GY366" s="334"/>
      <c r="GZ366" s="334"/>
      <c r="HA366" s="334"/>
      <c r="HB366" s="334"/>
      <c r="HC366" s="334"/>
      <c r="HD366" s="334"/>
      <c r="HE366" s="334"/>
      <c r="HF366" s="334"/>
      <c r="HG366" s="334"/>
      <c r="HH366" s="334"/>
      <c r="HI366" s="334"/>
      <c r="HJ366" s="334"/>
      <c r="HK366" s="334"/>
      <c r="HL366" s="334"/>
      <c r="HM366" s="334"/>
      <c r="HN366" s="334"/>
      <c r="HO366" s="334"/>
      <c r="HP366" s="334"/>
      <c r="HQ366" s="334"/>
      <c r="HR366" s="334"/>
      <c r="HS366" s="334"/>
      <c r="HT366" s="334"/>
      <c r="HU366" s="334"/>
      <c r="HV366" s="334"/>
      <c r="HW366" s="334"/>
      <c r="HX366" s="334"/>
      <c r="HY366" s="334"/>
      <c r="HZ366" s="334"/>
      <c r="IA366" s="334"/>
      <c r="IB366" s="334"/>
      <c r="IC366" s="334"/>
      <c r="ID366" s="334"/>
      <c r="IE366" s="334"/>
      <c r="IF366" s="334"/>
      <c r="IG366" s="334"/>
      <c r="IH366" s="334"/>
      <c r="II366" s="334"/>
      <c r="IJ366" s="334"/>
      <c r="IK366" s="334"/>
      <c r="IL366" s="334"/>
      <c r="IM366" s="334"/>
      <c r="IN366" s="334"/>
      <c r="IO366" s="334"/>
      <c r="IP366" s="334"/>
      <c r="IQ366" s="334"/>
      <c r="IR366" s="334"/>
      <c r="IS366" s="334"/>
      <c r="IT366" s="334"/>
      <c r="IU366" s="334"/>
      <c r="IV366" s="334"/>
      <c r="IW366" s="334"/>
      <c r="IX366" s="334"/>
      <c r="IY366" s="334"/>
      <c r="IZ366" s="334"/>
      <c r="JA366" s="334"/>
      <c r="JB366" s="334"/>
      <c r="JC366" s="334"/>
      <c r="JD366" s="334"/>
    </row>
    <row r="367" spans="2:264" x14ac:dyDescent="0.2">
      <c r="B367" s="334"/>
      <c r="C367" s="334"/>
      <c r="D367" s="334"/>
      <c r="E367" s="334"/>
      <c r="F367" s="334"/>
      <c r="G367" s="334"/>
      <c r="H367" s="334"/>
      <c r="I367" s="334"/>
      <c r="J367" s="334"/>
      <c r="K367" s="334"/>
      <c r="L367" s="334"/>
      <c r="M367" s="334"/>
      <c r="N367" s="334"/>
      <c r="O367" s="334"/>
      <c r="P367" s="334"/>
      <c r="Q367" s="334"/>
      <c r="R367" s="334"/>
      <c r="S367" s="334"/>
      <c r="T367" s="334"/>
      <c r="U367" s="334"/>
      <c r="V367" s="334"/>
      <c r="W367" s="334"/>
      <c r="X367" s="334"/>
      <c r="Y367" s="334"/>
      <c r="Z367" s="334"/>
      <c r="AA367" s="334"/>
      <c r="AB367" s="334"/>
      <c r="AC367" s="334"/>
      <c r="AD367" s="334"/>
      <c r="AE367" s="334"/>
      <c r="AF367" s="334"/>
      <c r="AG367" s="334"/>
      <c r="AH367" s="334"/>
      <c r="AI367" s="334"/>
      <c r="AJ367" s="334"/>
      <c r="AK367" s="334"/>
      <c r="AL367" s="334"/>
      <c r="AM367" s="334"/>
      <c r="AN367" s="334"/>
      <c r="AO367" s="334"/>
      <c r="AP367" s="334"/>
      <c r="AQ367" s="334"/>
      <c r="AR367" s="334"/>
      <c r="AS367" s="334"/>
      <c r="AT367" s="334"/>
      <c r="AU367" s="334"/>
      <c r="AV367" s="334"/>
      <c r="AW367" s="334"/>
      <c r="AX367" s="334"/>
      <c r="AY367" s="334"/>
      <c r="AZ367" s="334"/>
      <c r="BA367" s="334"/>
      <c r="BB367" s="334"/>
      <c r="BC367" s="334"/>
      <c r="BD367" s="334"/>
      <c r="BE367" s="334"/>
      <c r="BF367" s="334"/>
      <c r="BG367" s="334"/>
      <c r="BH367" s="334"/>
      <c r="BI367" s="334"/>
      <c r="BJ367" s="334"/>
      <c r="BK367" s="334"/>
      <c r="BL367" s="334"/>
      <c r="BM367" s="334"/>
      <c r="BN367" s="334"/>
      <c r="BO367" s="334"/>
      <c r="BP367" s="334"/>
      <c r="BQ367" s="334"/>
      <c r="BR367" s="334"/>
      <c r="BS367" s="334"/>
      <c r="BT367" s="334"/>
      <c r="BU367" s="334"/>
      <c r="BV367" s="334"/>
      <c r="BW367" s="334"/>
      <c r="BX367" s="334"/>
      <c r="BY367" s="334"/>
      <c r="BZ367" s="334"/>
      <c r="CA367" s="334"/>
      <c r="CB367" s="334"/>
      <c r="CC367" s="334"/>
      <c r="CD367" s="334"/>
      <c r="CE367" s="334"/>
      <c r="CF367" s="334"/>
      <c r="CG367" s="334"/>
      <c r="CH367" s="334"/>
      <c r="CI367" s="334"/>
      <c r="CJ367" s="334"/>
      <c r="CK367" s="334"/>
      <c r="CL367" s="334"/>
      <c r="CM367" s="334"/>
      <c r="CN367" s="334"/>
      <c r="CO367" s="334"/>
      <c r="CP367" s="334"/>
      <c r="CQ367" s="334"/>
      <c r="CR367" s="334"/>
      <c r="CS367" s="334"/>
      <c r="CT367" s="334"/>
      <c r="CU367" s="334"/>
      <c r="CV367" s="334"/>
      <c r="CW367" s="334"/>
      <c r="CX367" s="334"/>
      <c r="CY367" s="334"/>
      <c r="CZ367" s="334"/>
      <c r="DA367" s="334"/>
      <c r="DB367" s="334"/>
      <c r="DC367" s="334"/>
      <c r="DD367" s="334"/>
      <c r="DE367" s="334"/>
      <c r="DF367" s="334"/>
      <c r="DG367" s="334"/>
      <c r="DH367" s="334"/>
      <c r="DI367" s="334"/>
      <c r="DJ367" s="334"/>
      <c r="DK367" s="334"/>
      <c r="DL367" s="334"/>
      <c r="DM367" s="334"/>
      <c r="DN367" s="334"/>
      <c r="DO367" s="334"/>
      <c r="DP367" s="334"/>
      <c r="DQ367" s="334"/>
      <c r="DR367" s="334"/>
      <c r="DS367" s="334"/>
      <c r="DT367" s="334"/>
      <c r="DU367" s="334"/>
      <c r="DV367" s="334"/>
      <c r="DW367" s="334"/>
      <c r="DX367" s="334"/>
      <c r="DY367" s="334"/>
      <c r="DZ367" s="334"/>
      <c r="EA367" s="334"/>
      <c r="EB367" s="334"/>
      <c r="EC367" s="334"/>
      <c r="ED367" s="334"/>
      <c r="EE367" s="334"/>
      <c r="EF367" s="334"/>
      <c r="EG367" s="334"/>
      <c r="EH367" s="334"/>
      <c r="EI367" s="334"/>
      <c r="EJ367" s="334"/>
      <c r="EK367" s="334"/>
      <c r="EL367" s="334"/>
      <c r="EM367" s="334"/>
      <c r="EN367" s="334"/>
      <c r="EO367" s="334"/>
      <c r="EP367" s="334"/>
      <c r="EQ367" s="334"/>
      <c r="ER367" s="334"/>
      <c r="ES367" s="334"/>
      <c r="ET367" s="334"/>
      <c r="EU367" s="334"/>
      <c r="EV367" s="334"/>
      <c r="EW367" s="334"/>
      <c r="EX367" s="334"/>
      <c r="EY367" s="334"/>
      <c r="EZ367" s="334"/>
      <c r="FA367" s="334"/>
      <c r="FB367" s="334"/>
      <c r="FC367" s="334"/>
      <c r="FD367" s="334"/>
      <c r="FE367" s="334"/>
      <c r="FF367" s="334"/>
      <c r="FG367" s="334"/>
      <c r="FH367" s="334"/>
      <c r="FI367" s="334"/>
      <c r="FJ367" s="334"/>
      <c r="FK367" s="334"/>
      <c r="FL367" s="334"/>
      <c r="FM367" s="334"/>
      <c r="FN367" s="334"/>
      <c r="FO367" s="334"/>
      <c r="FP367" s="334"/>
      <c r="FQ367" s="334"/>
      <c r="FR367" s="334"/>
      <c r="FS367" s="334"/>
      <c r="FT367" s="334"/>
      <c r="FU367" s="334"/>
      <c r="FV367" s="334"/>
      <c r="FW367" s="334"/>
      <c r="FX367" s="334"/>
      <c r="FY367" s="334"/>
      <c r="FZ367" s="334"/>
      <c r="GA367" s="334"/>
      <c r="GB367" s="334"/>
      <c r="GC367" s="334"/>
      <c r="GD367" s="334"/>
      <c r="GE367" s="334"/>
      <c r="GF367" s="334"/>
      <c r="GG367" s="334"/>
      <c r="GH367" s="334"/>
      <c r="GI367" s="334"/>
      <c r="GJ367" s="334"/>
      <c r="GK367" s="334"/>
      <c r="GL367" s="334"/>
      <c r="GM367" s="334"/>
      <c r="GN367" s="334"/>
      <c r="GO367" s="334"/>
      <c r="GP367" s="334"/>
      <c r="GQ367" s="334"/>
      <c r="GR367" s="334"/>
      <c r="GS367" s="334"/>
      <c r="GT367" s="334"/>
      <c r="GU367" s="334"/>
      <c r="GV367" s="334"/>
      <c r="GW367" s="334"/>
      <c r="GX367" s="334"/>
      <c r="GY367" s="334"/>
      <c r="GZ367" s="334"/>
      <c r="HA367" s="334"/>
      <c r="HB367" s="334"/>
      <c r="HC367" s="334"/>
      <c r="HD367" s="334"/>
      <c r="HE367" s="334"/>
      <c r="HF367" s="334"/>
      <c r="HG367" s="334"/>
      <c r="HH367" s="334"/>
      <c r="HI367" s="334"/>
      <c r="HJ367" s="334"/>
      <c r="HK367" s="334"/>
      <c r="HL367" s="334"/>
      <c r="HM367" s="334"/>
      <c r="HN367" s="334"/>
      <c r="HO367" s="334"/>
      <c r="HP367" s="334"/>
      <c r="HQ367" s="334"/>
      <c r="HR367" s="334"/>
      <c r="HS367" s="334"/>
      <c r="HT367" s="334"/>
      <c r="HU367" s="334"/>
      <c r="HV367" s="334"/>
      <c r="HW367" s="334"/>
      <c r="HX367" s="334"/>
      <c r="HY367" s="334"/>
      <c r="HZ367" s="334"/>
      <c r="IA367" s="334"/>
      <c r="IB367" s="334"/>
      <c r="IC367" s="334"/>
      <c r="ID367" s="334"/>
      <c r="IE367" s="334"/>
      <c r="IF367" s="334"/>
      <c r="IG367" s="334"/>
      <c r="IH367" s="334"/>
      <c r="II367" s="334"/>
      <c r="IJ367" s="334"/>
      <c r="IK367" s="334"/>
      <c r="IL367" s="334"/>
      <c r="IM367" s="334"/>
      <c r="IN367" s="334"/>
      <c r="IO367" s="334"/>
      <c r="IP367" s="334"/>
      <c r="IQ367" s="334"/>
      <c r="IR367" s="334"/>
      <c r="IS367" s="334"/>
      <c r="IT367" s="334"/>
      <c r="IU367" s="334"/>
      <c r="IV367" s="334"/>
      <c r="IW367" s="334"/>
      <c r="IX367" s="334"/>
      <c r="IY367" s="334"/>
      <c r="IZ367" s="334"/>
      <c r="JA367" s="334"/>
      <c r="JB367" s="334"/>
      <c r="JC367" s="334"/>
      <c r="JD367" s="334"/>
    </row>
    <row r="368" spans="2:264" x14ac:dyDescent="0.2">
      <c r="B368" s="334"/>
      <c r="C368" s="334"/>
      <c r="D368" s="334"/>
      <c r="E368" s="334"/>
      <c r="F368" s="334"/>
      <c r="G368" s="334"/>
      <c r="H368" s="334"/>
      <c r="I368" s="334"/>
      <c r="J368" s="334"/>
      <c r="K368" s="334"/>
      <c r="L368" s="334"/>
      <c r="M368" s="334"/>
      <c r="N368" s="334"/>
      <c r="O368" s="334"/>
      <c r="P368" s="334"/>
      <c r="Q368" s="334"/>
      <c r="R368" s="334"/>
      <c r="S368" s="334"/>
      <c r="T368" s="334"/>
      <c r="U368" s="334"/>
      <c r="V368" s="334"/>
      <c r="W368" s="334"/>
      <c r="X368" s="334"/>
      <c r="Y368" s="334"/>
      <c r="Z368" s="334"/>
      <c r="AA368" s="334"/>
      <c r="AB368" s="334"/>
      <c r="AC368" s="334"/>
      <c r="AD368" s="334"/>
      <c r="AE368" s="334"/>
      <c r="AF368" s="334"/>
      <c r="AG368" s="334"/>
      <c r="AH368" s="334"/>
      <c r="AI368" s="334"/>
      <c r="AJ368" s="334"/>
      <c r="AK368" s="334"/>
      <c r="AL368" s="334"/>
      <c r="AM368" s="334"/>
      <c r="AN368" s="334"/>
      <c r="AO368" s="334"/>
      <c r="AP368" s="334"/>
      <c r="AQ368" s="334"/>
      <c r="AR368" s="334"/>
      <c r="AS368" s="334"/>
      <c r="AT368" s="334"/>
      <c r="AU368" s="334"/>
      <c r="AV368" s="334"/>
      <c r="AW368" s="334"/>
      <c r="AX368" s="334"/>
      <c r="AY368" s="334"/>
      <c r="AZ368" s="334"/>
      <c r="BA368" s="334"/>
      <c r="BB368" s="334"/>
      <c r="BC368" s="334"/>
      <c r="BD368" s="334"/>
      <c r="BE368" s="334"/>
      <c r="BF368" s="334"/>
      <c r="BG368" s="334"/>
      <c r="BH368" s="334"/>
      <c r="BI368" s="334"/>
      <c r="BJ368" s="334"/>
      <c r="BK368" s="334"/>
      <c r="BL368" s="334"/>
      <c r="BM368" s="334"/>
      <c r="BN368" s="334"/>
      <c r="BO368" s="334"/>
      <c r="BP368" s="334"/>
      <c r="BQ368" s="334"/>
      <c r="BR368" s="334"/>
      <c r="BS368" s="334"/>
      <c r="BT368" s="334"/>
      <c r="BU368" s="334"/>
      <c r="BV368" s="334"/>
      <c r="BW368" s="334"/>
      <c r="BX368" s="334"/>
      <c r="BY368" s="334"/>
      <c r="BZ368" s="334"/>
      <c r="CA368" s="334"/>
      <c r="CB368" s="334"/>
      <c r="CC368" s="334"/>
      <c r="CD368" s="334"/>
      <c r="CE368" s="334"/>
      <c r="CF368" s="334"/>
      <c r="CG368" s="334"/>
      <c r="CH368" s="334"/>
      <c r="CI368" s="334"/>
      <c r="CJ368" s="334"/>
      <c r="CK368" s="334"/>
      <c r="CL368" s="334"/>
      <c r="CM368" s="334"/>
      <c r="CN368" s="334"/>
      <c r="CO368" s="334"/>
      <c r="CP368" s="334"/>
      <c r="CQ368" s="334"/>
      <c r="CR368" s="334"/>
      <c r="CS368" s="334"/>
      <c r="CT368" s="334"/>
      <c r="CU368" s="334"/>
      <c r="CV368" s="334"/>
      <c r="CW368" s="334"/>
      <c r="CX368" s="334"/>
      <c r="CY368" s="334"/>
      <c r="CZ368" s="334"/>
      <c r="DA368" s="334"/>
      <c r="DB368" s="334"/>
      <c r="DC368" s="334"/>
      <c r="DD368" s="334"/>
      <c r="DE368" s="334"/>
      <c r="DF368" s="334"/>
      <c r="DG368" s="334"/>
      <c r="DH368" s="334"/>
      <c r="DI368" s="334"/>
      <c r="DJ368" s="334"/>
      <c r="DK368" s="334"/>
      <c r="DL368" s="334"/>
      <c r="DM368" s="334"/>
      <c r="DN368" s="334"/>
      <c r="DO368" s="334"/>
      <c r="DP368" s="334"/>
      <c r="DQ368" s="334"/>
      <c r="DR368" s="334"/>
      <c r="DS368" s="334"/>
      <c r="DT368" s="334"/>
      <c r="DU368" s="334"/>
      <c r="DV368" s="334"/>
      <c r="DW368" s="334"/>
      <c r="DX368" s="334"/>
      <c r="DY368" s="334"/>
      <c r="DZ368" s="334"/>
      <c r="EA368" s="334"/>
      <c r="EB368" s="334"/>
      <c r="EC368" s="334"/>
      <c r="ED368" s="334"/>
      <c r="EE368" s="334"/>
      <c r="EF368" s="334"/>
      <c r="EG368" s="334"/>
      <c r="EH368" s="334"/>
      <c r="EI368" s="334"/>
      <c r="EJ368" s="334"/>
      <c r="EK368" s="334"/>
      <c r="EL368" s="334"/>
      <c r="EM368" s="334"/>
      <c r="EN368" s="334"/>
      <c r="EO368" s="334"/>
      <c r="EP368" s="334"/>
      <c r="EQ368" s="334"/>
      <c r="ER368" s="334"/>
      <c r="ES368" s="334"/>
      <c r="ET368" s="334"/>
      <c r="EU368" s="334"/>
      <c r="EV368" s="334"/>
      <c r="EW368" s="334"/>
      <c r="EX368" s="334"/>
      <c r="EY368" s="334"/>
      <c r="EZ368" s="334"/>
      <c r="FA368" s="334"/>
      <c r="FB368" s="334"/>
      <c r="FC368" s="334"/>
      <c r="FD368" s="334"/>
      <c r="FE368" s="334"/>
      <c r="FF368" s="334"/>
      <c r="FG368" s="334"/>
      <c r="FH368" s="334"/>
      <c r="FI368" s="334"/>
      <c r="FJ368" s="334"/>
      <c r="FK368" s="334"/>
      <c r="FL368" s="334"/>
      <c r="FM368" s="334"/>
      <c r="FN368" s="334"/>
      <c r="FO368" s="334"/>
      <c r="FP368" s="334"/>
      <c r="FQ368" s="334"/>
      <c r="FR368" s="334"/>
      <c r="FS368" s="334"/>
      <c r="FT368" s="334"/>
      <c r="FU368" s="334"/>
      <c r="FV368" s="334"/>
      <c r="FW368" s="334"/>
      <c r="FX368" s="334"/>
      <c r="FY368" s="334"/>
      <c r="FZ368" s="334"/>
      <c r="GA368" s="334"/>
      <c r="GB368" s="334"/>
      <c r="GC368" s="334"/>
      <c r="GD368" s="334"/>
      <c r="GE368" s="334"/>
      <c r="GF368" s="334"/>
      <c r="GG368" s="334"/>
      <c r="GH368" s="334"/>
      <c r="GI368" s="334"/>
      <c r="GJ368" s="334"/>
      <c r="GK368" s="334"/>
      <c r="GL368" s="334"/>
      <c r="GM368" s="334"/>
      <c r="GN368" s="334"/>
      <c r="GO368" s="334"/>
      <c r="GP368" s="334"/>
      <c r="GQ368" s="334"/>
      <c r="GR368" s="334"/>
      <c r="GS368" s="334"/>
      <c r="GT368" s="334"/>
      <c r="GU368" s="334"/>
      <c r="GV368" s="334"/>
      <c r="GW368" s="334"/>
      <c r="GX368" s="334"/>
      <c r="GY368" s="334"/>
      <c r="GZ368" s="334"/>
      <c r="HA368" s="334"/>
      <c r="HB368" s="334"/>
      <c r="HC368" s="334"/>
      <c r="HD368" s="334"/>
      <c r="HE368" s="334"/>
      <c r="HF368" s="334"/>
      <c r="HG368" s="334"/>
      <c r="HH368" s="334"/>
      <c r="HI368" s="334"/>
      <c r="HJ368" s="334"/>
      <c r="HK368" s="334"/>
      <c r="HL368" s="334"/>
      <c r="HM368" s="334"/>
      <c r="HN368" s="334"/>
      <c r="HO368" s="334"/>
      <c r="HP368" s="334"/>
      <c r="HQ368" s="334"/>
      <c r="HR368" s="334"/>
      <c r="HS368" s="334"/>
      <c r="HT368" s="334"/>
      <c r="HU368" s="334"/>
      <c r="HV368" s="334"/>
      <c r="HW368" s="334"/>
      <c r="HX368" s="334"/>
      <c r="HY368" s="334"/>
      <c r="HZ368" s="334"/>
      <c r="IA368" s="334"/>
      <c r="IB368" s="334"/>
      <c r="IC368" s="334"/>
      <c r="ID368" s="334"/>
      <c r="IE368" s="334"/>
      <c r="IF368" s="334"/>
      <c r="IG368" s="334"/>
      <c r="IH368" s="334"/>
      <c r="II368" s="334"/>
      <c r="IJ368" s="334"/>
      <c r="IK368" s="334"/>
      <c r="IL368" s="334"/>
      <c r="IM368" s="334"/>
      <c r="IN368" s="334"/>
      <c r="IO368" s="334"/>
      <c r="IP368" s="334"/>
      <c r="IQ368" s="334"/>
      <c r="IR368" s="334"/>
      <c r="IS368" s="334"/>
      <c r="IT368" s="334"/>
      <c r="IU368" s="334"/>
      <c r="IV368" s="334"/>
      <c r="IW368" s="334"/>
      <c r="IX368" s="334"/>
      <c r="IY368" s="334"/>
      <c r="IZ368" s="334"/>
      <c r="JA368" s="334"/>
      <c r="JB368" s="334"/>
      <c r="JC368" s="334"/>
      <c r="JD368" s="334"/>
    </row>
    <row r="369" spans="2:264" x14ac:dyDescent="0.2">
      <c r="B369" s="334"/>
      <c r="C369" s="334"/>
      <c r="D369" s="334"/>
      <c r="E369" s="334"/>
      <c r="F369" s="334"/>
      <c r="G369" s="334"/>
      <c r="H369" s="334"/>
      <c r="I369" s="334"/>
      <c r="J369" s="334"/>
      <c r="K369" s="334"/>
      <c r="L369" s="334"/>
      <c r="M369" s="334"/>
      <c r="N369" s="334"/>
      <c r="O369" s="334"/>
      <c r="P369" s="334"/>
      <c r="Q369" s="334"/>
      <c r="R369" s="334"/>
      <c r="S369" s="334"/>
      <c r="T369" s="334"/>
      <c r="U369" s="334"/>
      <c r="V369" s="334"/>
      <c r="W369" s="334"/>
      <c r="X369" s="334"/>
      <c r="Y369" s="334"/>
      <c r="Z369" s="334"/>
      <c r="AA369" s="334"/>
      <c r="AB369" s="334"/>
      <c r="AC369" s="334"/>
      <c r="AD369" s="334"/>
      <c r="AE369" s="334"/>
      <c r="AF369" s="334"/>
      <c r="AG369" s="334"/>
      <c r="AH369" s="334"/>
      <c r="AI369" s="334"/>
      <c r="AJ369" s="334"/>
      <c r="AK369" s="334"/>
      <c r="AL369" s="334"/>
      <c r="AM369" s="334"/>
      <c r="AN369" s="334"/>
      <c r="AO369" s="334"/>
      <c r="AP369" s="334"/>
      <c r="AQ369" s="334"/>
      <c r="AR369" s="334"/>
      <c r="AS369" s="334"/>
      <c r="AT369" s="334"/>
      <c r="AU369" s="334"/>
      <c r="AV369" s="334"/>
      <c r="AW369" s="334"/>
      <c r="AX369" s="334"/>
      <c r="AY369" s="334"/>
      <c r="AZ369" s="334"/>
      <c r="BA369" s="334"/>
      <c r="BB369" s="334"/>
      <c r="BC369" s="334"/>
      <c r="BD369" s="334"/>
      <c r="BE369" s="334"/>
      <c r="BF369" s="334"/>
      <c r="BG369" s="334"/>
      <c r="BH369" s="334"/>
      <c r="BI369" s="334"/>
      <c r="BJ369" s="334"/>
      <c r="BK369" s="334"/>
      <c r="BL369" s="334"/>
      <c r="BM369" s="334"/>
      <c r="BN369" s="334"/>
      <c r="BO369" s="334"/>
      <c r="BP369" s="334"/>
      <c r="BQ369" s="334"/>
      <c r="BR369" s="334"/>
      <c r="BS369" s="334"/>
      <c r="BT369" s="334"/>
      <c r="BU369" s="334"/>
      <c r="BV369" s="334"/>
      <c r="BW369" s="334"/>
      <c r="BX369" s="334"/>
      <c r="BY369" s="334"/>
      <c r="BZ369" s="334"/>
      <c r="CA369" s="334"/>
      <c r="CB369" s="334"/>
      <c r="CC369" s="334"/>
      <c r="CD369" s="334"/>
      <c r="CE369" s="334"/>
      <c r="CF369" s="334"/>
      <c r="CG369" s="334"/>
      <c r="CH369" s="334"/>
      <c r="CI369" s="334"/>
      <c r="CJ369" s="334"/>
      <c r="CK369" s="334"/>
      <c r="CL369" s="334"/>
      <c r="CM369" s="334"/>
      <c r="CN369" s="334"/>
      <c r="CO369" s="334"/>
      <c r="CP369" s="334"/>
      <c r="CQ369" s="334"/>
      <c r="CR369" s="334"/>
      <c r="CS369" s="334"/>
      <c r="CT369" s="334"/>
      <c r="CU369" s="334"/>
      <c r="CV369" s="334"/>
      <c r="CW369" s="334"/>
      <c r="CX369" s="334"/>
      <c r="CY369" s="334"/>
      <c r="CZ369" s="334"/>
      <c r="DA369" s="334"/>
      <c r="DB369" s="334"/>
      <c r="DC369" s="334"/>
      <c r="DD369" s="334"/>
      <c r="DE369" s="334"/>
      <c r="DF369" s="334"/>
      <c r="DG369" s="334"/>
      <c r="DH369" s="334"/>
      <c r="DI369" s="334"/>
      <c r="DJ369" s="334"/>
      <c r="DK369" s="334"/>
      <c r="DL369" s="334"/>
      <c r="DM369" s="334"/>
      <c r="DN369" s="334"/>
      <c r="DO369" s="334"/>
      <c r="DP369" s="334"/>
      <c r="DQ369" s="334"/>
      <c r="DR369" s="334"/>
      <c r="DS369" s="334"/>
      <c r="DT369" s="334"/>
      <c r="DU369" s="334"/>
      <c r="DV369" s="334"/>
      <c r="DW369" s="334"/>
      <c r="DX369" s="334"/>
      <c r="DY369" s="334"/>
      <c r="DZ369" s="334"/>
      <c r="EA369" s="334"/>
      <c r="EB369" s="334"/>
      <c r="EC369" s="334"/>
      <c r="ED369" s="334"/>
      <c r="EE369" s="334"/>
      <c r="EF369" s="334"/>
      <c r="EG369" s="334"/>
      <c r="EH369" s="334"/>
      <c r="EI369" s="334"/>
      <c r="EJ369" s="334"/>
      <c r="EK369" s="334"/>
      <c r="EL369" s="334"/>
      <c r="EM369" s="334"/>
      <c r="EN369" s="334"/>
      <c r="EO369" s="334"/>
      <c r="EP369" s="334"/>
      <c r="EQ369" s="334"/>
      <c r="ER369" s="334"/>
      <c r="ES369" s="334"/>
      <c r="ET369" s="334"/>
      <c r="EU369" s="334"/>
      <c r="EV369" s="334"/>
      <c r="EW369" s="334"/>
      <c r="EX369" s="334"/>
      <c r="EY369" s="334"/>
      <c r="EZ369" s="334"/>
      <c r="FA369" s="334"/>
      <c r="FB369" s="334"/>
      <c r="FC369" s="334"/>
      <c r="FD369" s="334"/>
      <c r="FE369" s="334"/>
      <c r="FF369" s="334"/>
      <c r="FG369" s="334"/>
      <c r="FH369" s="334"/>
      <c r="FI369" s="334"/>
      <c r="FJ369" s="334"/>
      <c r="FK369" s="334"/>
      <c r="FL369" s="334"/>
      <c r="FM369" s="334"/>
      <c r="FN369" s="334"/>
      <c r="FO369" s="334"/>
      <c r="FP369" s="334"/>
      <c r="FQ369" s="334"/>
      <c r="FR369" s="334"/>
      <c r="FS369" s="334"/>
      <c r="FT369" s="334"/>
      <c r="FU369" s="334"/>
      <c r="FV369" s="334"/>
      <c r="FW369" s="334"/>
      <c r="FX369" s="334"/>
      <c r="FY369" s="334"/>
      <c r="FZ369" s="334"/>
      <c r="GA369" s="334"/>
      <c r="GB369" s="334"/>
      <c r="GC369" s="334"/>
      <c r="GD369" s="334"/>
      <c r="GE369" s="334"/>
      <c r="GF369" s="334"/>
      <c r="GG369" s="334"/>
      <c r="GH369" s="334"/>
      <c r="GI369" s="334"/>
      <c r="GJ369" s="334"/>
      <c r="GK369" s="334"/>
      <c r="GL369" s="334"/>
      <c r="GM369" s="334"/>
      <c r="GN369" s="334"/>
      <c r="GO369" s="334"/>
      <c r="GP369" s="334"/>
      <c r="GQ369" s="334"/>
      <c r="GR369" s="334"/>
      <c r="GS369" s="334"/>
      <c r="GT369" s="334"/>
      <c r="GU369" s="334"/>
      <c r="GV369" s="334"/>
      <c r="GW369" s="334"/>
      <c r="GX369" s="334"/>
      <c r="GY369" s="334"/>
      <c r="GZ369" s="334"/>
      <c r="HA369" s="334"/>
      <c r="HB369" s="334"/>
      <c r="HC369" s="334"/>
      <c r="HD369" s="334"/>
      <c r="HE369" s="334"/>
      <c r="HF369" s="334"/>
      <c r="HG369" s="334"/>
      <c r="HH369" s="334"/>
      <c r="HI369" s="334"/>
      <c r="HJ369" s="334"/>
      <c r="HK369" s="334"/>
      <c r="HL369" s="334"/>
      <c r="HM369" s="334"/>
      <c r="HN369" s="334"/>
      <c r="HO369" s="334"/>
      <c r="HP369" s="334"/>
      <c r="HQ369" s="334"/>
      <c r="HR369" s="334"/>
      <c r="HS369" s="334"/>
      <c r="HT369" s="334"/>
      <c r="HU369" s="334"/>
      <c r="HV369" s="334"/>
      <c r="HW369" s="334"/>
      <c r="HX369" s="334"/>
      <c r="HY369" s="334"/>
      <c r="HZ369" s="334"/>
      <c r="IA369" s="334"/>
      <c r="IB369" s="334"/>
      <c r="IC369" s="334"/>
      <c r="ID369" s="334"/>
      <c r="IE369" s="334"/>
      <c r="IF369" s="334"/>
      <c r="IG369" s="334"/>
      <c r="IH369" s="334"/>
      <c r="II369" s="334"/>
      <c r="IJ369" s="334"/>
      <c r="IK369" s="334"/>
      <c r="IL369" s="334"/>
      <c r="IM369" s="334"/>
      <c r="IN369" s="334"/>
      <c r="IO369" s="334"/>
      <c r="IP369" s="334"/>
      <c r="IQ369" s="334"/>
      <c r="IR369" s="334"/>
      <c r="IS369" s="334"/>
      <c r="IT369" s="334"/>
      <c r="IU369" s="334"/>
      <c r="IV369" s="334"/>
      <c r="IW369" s="334"/>
      <c r="IX369" s="334"/>
      <c r="IY369" s="334"/>
      <c r="IZ369" s="334"/>
      <c r="JA369" s="334"/>
      <c r="JB369" s="334"/>
      <c r="JC369" s="334"/>
      <c r="JD369" s="334"/>
    </row>
    <row r="370" spans="2:264" x14ac:dyDescent="0.2">
      <c r="B370" s="334"/>
      <c r="C370" s="334"/>
      <c r="D370" s="334"/>
      <c r="E370" s="334"/>
      <c r="F370" s="334"/>
      <c r="G370" s="334"/>
      <c r="H370" s="334"/>
      <c r="I370" s="334"/>
      <c r="J370" s="334"/>
      <c r="K370" s="334"/>
      <c r="L370" s="334"/>
      <c r="M370" s="334"/>
      <c r="N370" s="334"/>
      <c r="O370" s="334"/>
      <c r="P370" s="334"/>
      <c r="Q370" s="334"/>
      <c r="R370" s="334"/>
      <c r="S370" s="334"/>
      <c r="T370" s="334"/>
      <c r="U370" s="334"/>
      <c r="V370" s="334"/>
      <c r="W370" s="334"/>
      <c r="X370" s="334"/>
      <c r="Y370" s="334"/>
      <c r="Z370" s="334"/>
      <c r="AA370" s="334"/>
      <c r="AB370" s="334"/>
      <c r="AC370" s="334"/>
      <c r="AD370" s="334"/>
      <c r="AE370" s="334"/>
      <c r="AF370" s="334"/>
      <c r="AG370" s="334"/>
      <c r="AH370" s="334"/>
      <c r="AI370" s="334"/>
      <c r="AJ370" s="334"/>
      <c r="AK370" s="334"/>
      <c r="AL370" s="334"/>
      <c r="AM370" s="334"/>
      <c r="AN370" s="334"/>
      <c r="AO370" s="334"/>
      <c r="AP370" s="334"/>
      <c r="AQ370" s="334"/>
      <c r="AR370" s="334"/>
      <c r="AS370" s="334"/>
      <c r="AT370" s="334"/>
      <c r="AU370" s="334"/>
      <c r="AV370" s="334"/>
      <c r="AW370" s="334"/>
      <c r="AX370" s="334"/>
      <c r="AY370" s="334"/>
      <c r="AZ370" s="334"/>
      <c r="BA370" s="334"/>
      <c r="BB370" s="334"/>
      <c r="BC370" s="334"/>
      <c r="BD370" s="334"/>
      <c r="BE370" s="334"/>
      <c r="BF370" s="334"/>
      <c r="BG370" s="334"/>
      <c r="BH370" s="334"/>
      <c r="BI370" s="334"/>
      <c r="BJ370" s="334"/>
      <c r="BK370" s="334"/>
      <c r="BL370" s="334"/>
      <c r="BM370" s="334"/>
      <c r="BN370" s="334"/>
      <c r="BO370" s="334"/>
      <c r="BP370" s="334"/>
      <c r="BQ370" s="334"/>
      <c r="BR370" s="334"/>
      <c r="BS370" s="334"/>
      <c r="BT370" s="334"/>
      <c r="BU370" s="334"/>
      <c r="BV370" s="334"/>
      <c r="BW370" s="334"/>
      <c r="BX370" s="334"/>
      <c r="BY370" s="334"/>
      <c r="BZ370" s="334"/>
      <c r="CA370" s="334"/>
      <c r="CB370" s="334"/>
      <c r="CC370" s="334"/>
      <c r="CD370" s="334"/>
      <c r="CE370" s="334"/>
      <c r="CF370" s="334"/>
      <c r="CG370" s="334"/>
      <c r="CH370" s="334"/>
      <c r="CI370" s="334"/>
      <c r="CJ370" s="334"/>
      <c r="CK370" s="334"/>
      <c r="CL370" s="334"/>
      <c r="CM370" s="334"/>
      <c r="CN370" s="334"/>
      <c r="CO370" s="334"/>
      <c r="CP370" s="334"/>
      <c r="CQ370" s="334"/>
      <c r="CR370" s="334"/>
      <c r="CS370" s="334"/>
      <c r="CT370" s="334"/>
      <c r="CU370" s="334"/>
      <c r="CV370" s="334"/>
      <c r="CW370" s="334"/>
      <c r="CX370" s="334"/>
      <c r="CY370" s="334"/>
      <c r="CZ370" s="334"/>
      <c r="DA370" s="334"/>
      <c r="DB370" s="334"/>
      <c r="DC370" s="334"/>
      <c r="DD370" s="334"/>
      <c r="DE370" s="334"/>
      <c r="DF370" s="334"/>
      <c r="DG370" s="334"/>
      <c r="DH370" s="334"/>
      <c r="DI370" s="334"/>
      <c r="DJ370" s="334"/>
      <c r="DK370" s="334"/>
      <c r="DL370" s="334"/>
      <c r="DM370" s="334"/>
      <c r="DN370" s="334"/>
      <c r="DO370" s="334"/>
      <c r="DP370" s="334"/>
      <c r="DQ370" s="334"/>
      <c r="DR370" s="334"/>
      <c r="DS370" s="334"/>
      <c r="DT370" s="334"/>
      <c r="DU370" s="334"/>
      <c r="DV370" s="334"/>
      <c r="DW370" s="334"/>
      <c r="DX370" s="334"/>
      <c r="DY370" s="334"/>
      <c r="DZ370" s="334"/>
      <c r="EA370" s="334"/>
      <c r="EB370" s="334"/>
      <c r="EC370" s="334"/>
      <c r="ED370" s="334"/>
      <c r="EE370" s="334"/>
      <c r="EF370" s="334"/>
      <c r="EG370" s="334"/>
      <c r="EH370" s="334"/>
      <c r="EI370" s="334"/>
      <c r="EJ370" s="334"/>
      <c r="EK370" s="334"/>
      <c r="EL370" s="334"/>
      <c r="EM370" s="334"/>
      <c r="EN370" s="334"/>
      <c r="EO370" s="334"/>
      <c r="EP370" s="334"/>
      <c r="EQ370" s="334"/>
      <c r="ER370" s="334"/>
      <c r="ES370" s="334"/>
      <c r="ET370" s="334"/>
      <c r="EU370" s="334"/>
      <c r="EV370" s="334"/>
      <c r="EW370" s="334"/>
      <c r="EX370" s="334"/>
      <c r="EY370" s="334"/>
      <c r="EZ370" s="334"/>
      <c r="FA370" s="334"/>
      <c r="FB370" s="334"/>
      <c r="FC370" s="334"/>
      <c r="FD370" s="334"/>
      <c r="FE370" s="334"/>
      <c r="FF370" s="334"/>
      <c r="FG370" s="334"/>
      <c r="FH370" s="334"/>
      <c r="FI370" s="334"/>
      <c r="FJ370" s="334"/>
      <c r="FK370" s="334"/>
      <c r="FL370" s="334"/>
      <c r="FM370" s="334"/>
      <c r="FN370" s="334"/>
      <c r="FO370" s="334"/>
      <c r="FP370" s="334"/>
      <c r="FQ370" s="334"/>
      <c r="FR370" s="334"/>
      <c r="FS370" s="334"/>
      <c r="FT370" s="334"/>
      <c r="FU370" s="334"/>
      <c r="FV370" s="334"/>
      <c r="FW370" s="334"/>
      <c r="FX370" s="334"/>
      <c r="FY370" s="334"/>
      <c r="FZ370" s="334"/>
      <c r="GA370" s="334"/>
      <c r="GB370" s="334"/>
      <c r="GC370" s="334"/>
      <c r="GD370" s="334"/>
      <c r="GE370" s="334"/>
      <c r="GF370" s="334"/>
      <c r="GG370" s="334"/>
      <c r="GH370" s="334"/>
      <c r="GI370" s="334"/>
      <c r="GJ370" s="334"/>
      <c r="GK370" s="334"/>
      <c r="GL370" s="334"/>
      <c r="GM370" s="334"/>
      <c r="GN370" s="334"/>
      <c r="GO370" s="334"/>
      <c r="GP370" s="334"/>
      <c r="GQ370" s="334"/>
      <c r="GR370" s="334"/>
      <c r="GS370" s="334"/>
      <c r="GT370" s="334"/>
      <c r="GU370" s="334"/>
      <c r="GV370" s="334"/>
      <c r="GW370" s="334"/>
      <c r="GX370" s="334"/>
      <c r="GY370" s="334"/>
      <c r="GZ370" s="334"/>
      <c r="HA370" s="334"/>
      <c r="HB370" s="334"/>
      <c r="HC370" s="334"/>
      <c r="HD370" s="334"/>
      <c r="HE370" s="334"/>
      <c r="HF370" s="334"/>
      <c r="HG370" s="334"/>
      <c r="HH370" s="334"/>
      <c r="HI370" s="334"/>
      <c r="HJ370" s="334"/>
      <c r="HK370" s="334"/>
      <c r="HL370" s="334"/>
      <c r="HM370" s="334"/>
      <c r="HN370" s="334"/>
      <c r="HO370" s="334"/>
      <c r="HP370" s="334"/>
      <c r="HQ370" s="334"/>
      <c r="HR370" s="334"/>
      <c r="HS370" s="334"/>
      <c r="HT370" s="334"/>
      <c r="HU370" s="334"/>
      <c r="HV370" s="334"/>
      <c r="HW370" s="334"/>
      <c r="HX370" s="334"/>
      <c r="HY370" s="334"/>
      <c r="HZ370" s="334"/>
      <c r="IA370" s="334"/>
      <c r="IB370" s="334"/>
      <c r="IC370" s="334"/>
      <c r="ID370" s="334"/>
      <c r="IE370" s="334"/>
      <c r="IF370" s="334"/>
      <c r="IG370" s="334"/>
      <c r="IH370" s="334"/>
      <c r="II370" s="334"/>
      <c r="IJ370" s="334"/>
      <c r="IK370" s="334"/>
      <c r="IL370" s="334"/>
      <c r="IM370" s="334"/>
      <c r="IN370" s="334"/>
      <c r="IO370" s="334"/>
      <c r="IP370" s="334"/>
      <c r="IQ370" s="334"/>
      <c r="IR370" s="334"/>
      <c r="IS370" s="334"/>
      <c r="IT370" s="334"/>
      <c r="IU370" s="334"/>
      <c r="IV370" s="334"/>
      <c r="IW370" s="334"/>
      <c r="IX370" s="334"/>
      <c r="IY370" s="334"/>
      <c r="IZ370" s="334"/>
      <c r="JA370" s="334"/>
      <c r="JB370" s="334"/>
      <c r="JC370" s="334"/>
      <c r="JD370" s="334"/>
    </row>
    <row r="371" spans="2:264" x14ac:dyDescent="0.2">
      <c r="B371" s="334"/>
      <c r="C371" s="334"/>
      <c r="D371" s="334"/>
      <c r="E371" s="334"/>
      <c r="F371" s="334"/>
      <c r="G371" s="334"/>
      <c r="H371" s="334"/>
      <c r="I371" s="334"/>
      <c r="J371" s="334"/>
      <c r="K371" s="334"/>
      <c r="L371" s="334"/>
      <c r="M371" s="334"/>
      <c r="N371" s="334"/>
      <c r="O371" s="334"/>
      <c r="P371" s="334"/>
      <c r="Q371" s="334"/>
      <c r="R371" s="334"/>
      <c r="S371" s="334"/>
      <c r="T371" s="334"/>
      <c r="U371" s="334"/>
      <c r="V371" s="334"/>
      <c r="W371" s="334"/>
      <c r="X371" s="334"/>
      <c r="Y371" s="334"/>
      <c r="Z371" s="334"/>
      <c r="AA371" s="334"/>
      <c r="AB371" s="334"/>
      <c r="AC371" s="334"/>
      <c r="AD371" s="334"/>
      <c r="AE371" s="334"/>
      <c r="AF371" s="334"/>
      <c r="AG371" s="334"/>
      <c r="AH371" s="334"/>
      <c r="AI371" s="334"/>
      <c r="AJ371" s="334"/>
      <c r="AK371" s="334"/>
      <c r="AL371" s="334"/>
      <c r="AM371" s="334"/>
      <c r="AN371" s="334"/>
      <c r="AO371" s="334"/>
      <c r="AP371" s="334"/>
      <c r="AQ371" s="334"/>
      <c r="AR371" s="334"/>
      <c r="AS371" s="334"/>
      <c r="AT371" s="334"/>
      <c r="AU371" s="334"/>
      <c r="AV371" s="334"/>
      <c r="AW371" s="334"/>
      <c r="AX371" s="334"/>
      <c r="AY371" s="334"/>
      <c r="AZ371" s="334"/>
      <c r="BA371" s="334"/>
      <c r="BB371" s="334"/>
      <c r="BC371" s="334"/>
      <c r="BD371" s="334"/>
      <c r="BE371" s="334"/>
      <c r="BF371" s="334"/>
      <c r="BG371" s="334"/>
      <c r="BH371" s="334"/>
      <c r="BI371" s="334"/>
      <c r="BJ371" s="334"/>
      <c r="BK371" s="334"/>
      <c r="BL371" s="334"/>
      <c r="BM371" s="334"/>
      <c r="BN371" s="334"/>
      <c r="BO371" s="334"/>
      <c r="BP371" s="334"/>
      <c r="BQ371" s="334"/>
      <c r="BR371" s="334"/>
      <c r="BS371" s="334"/>
      <c r="BT371" s="334"/>
      <c r="BU371" s="334"/>
      <c r="BV371" s="334"/>
      <c r="BW371" s="334"/>
      <c r="BX371" s="334"/>
      <c r="BY371" s="334"/>
      <c r="BZ371" s="334"/>
      <c r="CA371" s="334"/>
      <c r="CB371" s="334"/>
      <c r="CC371" s="334"/>
      <c r="CD371" s="334"/>
      <c r="CE371" s="334"/>
      <c r="CF371" s="334"/>
      <c r="CG371" s="334"/>
      <c r="CH371" s="334"/>
      <c r="CI371" s="334"/>
      <c r="CJ371" s="334"/>
      <c r="CK371" s="334"/>
      <c r="CL371" s="334"/>
      <c r="CM371" s="334"/>
      <c r="CN371" s="334"/>
      <c r="CO371" s="334"/>
      <c r="CP371" s="334"/>
      <c r="CQ371" s="334"/>
      <c r="CR371" s="334"/>
      <c r="CS371" s="334"/>
      <c r="CT371" s="334"/>
      <c r="CU371" s="334"/>
      <c r="CV371" s="334"/>
      <c r="CW371" s="334"/>
      <c r="CX371" s="334"/>
      <c r="CY371" s="334"/>
      <c r="CZ371" s="334"/>
      <c r="DA371" s="334"/>
      <c r="DB371" s="334"/>
      <c r="DC371" s="334"/>
      <c r="DD371" s="334"/>
      <c r="DE371" s="334"/>
      <c r="DF371" s="334"/>
      <c r="DG371" s="334"/>
      <c r="DH371" s="334"/>
      <c r="DI371" s="334"/>
      <c r="DJ371" s="334"/>
      <c r="DK371" s="334"/>
      <c r="DL371" s="334"/>
      <c r="DM371" s="334"/>
      <c r="DN371" s="334"/>
      <c r="DO371" s="334"/>
      <c r="DP371" s="334"/>
      <c r="DQ371" s="334"/>
      <c r="DR371" s="334"/>
      <c r="DS371" s="334"/>
      <c r="DT371" s="334"/>
      <c r="DU371" s="334"/>
      <c r="DV371" s="334"/>
      <c r="DW371" s="334"/>
      <c r="DX371" s="334"/>
      <c r="DY371" s="334"/>
      <c r="DZ371" s="334"/>
      <c r="EA371" s="334"/>
      <c r="EB371" s="334"/>
      <c r="EC371" s="334"/>
      <c r="ED371" s="334"/>
      <c r="EE371" s="334"/>
      <c r="EF371" s="334"/>
      <c r="EG371" s="334"/>
      <c r="EH371" s="334"/>
      <c r="EI371" s="334"/>
      <c r="EJ371" s="334"/>
      <c r="EK371" s="334"/>
      <c r="EL371" s="334"/>
      <c r="EM371" s="334"/>
      <c r="EN371" s="334"/>
      <c r="EO371" s="334"/>
      <c r="EP371" s="334"/>
      <c r="EQ371" s="334"/>
      <c r="ER371" s="334"/>
      <c r="ES371" s="334"/>
      <c r="ET371" s="334"/>
      <c r="EU371" s="334"/>
      <c r="EV371" s="334"/>
      <c r="EW371" s="334"/>
      <c r="EX371" s="334"/>
      <c r="EY371" s="334"/>
      <c r="EZ371" s="334"/>
      <c r="FA371" s="334"/>
      <c r="FB371" s="334"/>
      <c r="FC371" s="334"/>
      <c r="FD371" s="334"/>
      <c r="FE371" s="334"/>
      <c r="FF371" s="334"/>
      <c r="FG371" s="334"/>
      <c r="FH371" s="334"/>
      <c r="FI371" s="334"/>
      <c r="FJ371" s="334"/>
      <c r="FK371" s="334"/>
      <c r="FL371" s="334"/>
      <c r="FM371" s="334"/>
      <c r="FN371" s="334"/>
      <c r="FO371" s="334"/>
      <c r="FP371" s="334"/>
      <c r="FQ371" s="334"/>
      <c r="FR371" s="334"/>
      <c r="FS371" s="334"/>
      <c r="FT371" s="334"/>
      <c r="FU371" s="334"/>
      <c r="FV371" s="334"/>
      <c r="FW371" s="334"/>
      <c r="FX371" s="334"/>
      <c r="FY371" s="334"/>
      <c r="FZ371" s="334"/>
      <c r="GA371" s="334"/>
      <c r="GB371" s="334"/>
      <c r="GC371" s="334"/>
      <c r="GD371" s="334"/>
      <c r="GE371" s="334"/>
      <c r="GF371" s="334"/>
      <c r="GG371" s="334"/>
      <c r="GH371" s="334"/>
      <c r="GI371" s="334"/>
      <c r="GJ371" s="334"/>
      <c r="GK371" s="334"/>
      <c r="GL371" s="334"/>
      <c r="GM371" s="334"/>
      <c r="GN371" s="334"/>
      <c r="GO371" s="334"/>
      <c r="GP371" s="334"/>
      <c r="GQ371" s="334"/>
      <c r="GR371" s="334"/>
      <c r="GS371" s="334"/>
      <c r="GT371" s="334"/>
      <c r="GU371" s="334"/>
      <c r="GV371" s="334"/>
      <c r="GW371" s="334"/>
      <c r="GX371" s="334"/>
      <c r="GY371" s="334"/>
      <c r="GZ371" s="334"/>
      <c r="HA371" s="334"/>
      <c r="HB371" s="334"/>
      <c r="HC371" s="334"/>
      <c r="HD371" s="334"/>
      <c r="HE371" s="334"/>
      <c r="HF371" s="334"/>
      <c r="HG371" s="334"/>
      <c r="HH371" s="334"/>
      <c r="HI371" s="334"/>
      <c r="HJ371" s="334"/>
      <c r="HK371" s="334"/>
      <c r="HL371" s="334"/>
      <c r="HM371" s="334"/>
      <c r="HN371" s="334"/>
      <c r="HO371" s="334"/>
      <c r="HP371" s="334"/>
      <c r="HQ371" s="334"/>
      <c r="HR371" s="334"/>
      <c r="HS371" s="334"/>
      <c r="HT371" s="334"/>
      <c r="HU371" s="334"/>
      <c r="HV371" s="334"/>
      <c r="HW371" s="334"/>
      <c r="HX371" s="334"/>
      <c r="HY371" s="334"/>
      <c r="HZ371" s="334"/>
      <c r="IA371" s="334"/>
      <c r="IB371" s="334"/>
      <c r="IC371" s="334"/>
      <c r="ID371" s="334"/>
      <c r="IE371" s="334"/>
      <c r="IF371" s="334"/>
      <c r="IG371" s="334"/>
      <c r="IH371" s="334"/>
      <c r="II371" s="334"/>
      <c r="IJ371" s="334"/>
      <c r="IK371" s="334"/>
      <c r="IL371" s="334"/>
      <c r="IM371" s="334"/>
      <c r="IN371" s="334"/>
      <c r="IO371" s="334"/>
      <c r="IP371" s="334"/>
      <c r="IQ371" s="334"/>
      <c r="IR371" s="334"/>
      <c r="IS371" s="334"/>
      <c r="IT371" s="334"/>
      <c r="IU371" s="334"/>
      <c r="IV371" s="334"/>
      <c r="IW371" s="334"/>
      <c r="IX371" s="334"/>
      <c r="IY371" s="334"/>
      <c r="IZ371" s="334"/>
      <c r="JA371" s="334"/>
      <c r="JB371" s="334"/>
      <c r="JC371" s="334"/>
      <c r="JD371" s="334"/>
    </row>
    <row r="372" spans="2:264" x14ac:dyDescent="0.2">
      <c r="B372" s="334"/>
      <c r="C372" s="334"/>
      <c r="D372" s="334"/>
      <c r="E372" s="334"/>
      <c r="F372" s="334"/>
      <c r="G372" s="334"/>
      <c r="H372" s="334"/>
      <c r="I372" s="334"/>
      <c r="J372" s="334"/>
      <c r="K372" s="334"/>
      <c r="L372" s="334"/>
      <c r="M372" s="334"/>
      <c r="N372" s="334"/>
      <c r="O372" s="334"/>
      <c r="P372" s="334"/>
      <c r="Q372" s="334"/>
      <c r="R372" s="334"/>
      <c r="S372" s="334"/>
      <c r="T372" s="334"/>
      <c r="U372" s="334"/>
      <c r="V372" s="334"/>
      <c r="W372" s="334"/>
      <c r="X372" s="334"/>
      <c r="Y372" s="334"/>
      <c r="Z372" s="334"/>
      <c r="AA372" s="334"/>
      <c r="AB372" s="334"/>
      <c r="AC372" s="334"/>
      <c r="AD372" s="334"/>
      <c r="AE372" s="334"/>
      <c r="AF372" s="334"/>
      <c r="AG372" s="334"/>
      <c r="AH372" s="334"/>
      <c r="AI372" s="334"/>
      <c r="AJ372" s="334"/>
      <c r="AK372" s="334"/>
      <c r="AL372" s="334"/>
      <c r="AM372" s="334"/>
      <c r="AN372" s="334"/>
      <c r="AO372" s="334"/>
      <c r="AP372" s="334"/>
      <c r="AQ372" s="334"/>
      <c r="AR372" s="334"/>
      <c r="AS372" s="334"/>
      <c r="AT372" s="334"/>
      <c r="AU372" s="334"/>
      <c r="AV372" s="334"/>
      <c r="AW372" s="334"/>
      <c r="AX372" s="334"/>
      <c r="AY372" s="334"/>
      <c r="AZ372" s="334"/>
      <c r="BA372" s="334"/>
      <c r="BB372" s="334"/>
      <c r="BC372" s="334"/>
      <c r="BD372" s="334"/>
      <c r="BE372" s="334"/>
      <c r="BF372" s="334"/>
      <c r="BG372" s="334"/>
      <c r="BH372" s="334"/>
      <c r="BI372" s="334"/>
      <c r="BJ372" s="334"/>
      <c r="BK372" s="334"/>
      <c r="BL372" s="334"/>
      <c r="BM372" s="334"/>
      <c r="BN372" s="334"/>
      <c r="BO372" s="334"/>
      <c r="BP372" s="334"/>
      <c r="BQ372" s="334"/>
      <c r="BR372" s="334"/>
      <c r="BS372" s="334"/>
      <c r="BT372" s="334"/>
      <c r="BU372" s="334"/>
      <c r="BV372" s="334"/>
      <c r="BW372" s="334"/>
      <c r="BX372" s="334"/>
      <c r="BY372" s="334"/>
      <c r="BZ372" s="334"/>
      <c r="CA372" s="334"/>
      <c r="CB372" s="334"/>
      <c r="CC372" s="334"/>
      <c r="CD372" s="334"/>
      <c r="CE372" s="334"/>
      <c r="CF372" s="334"/>
      <c r="CG372" s="334"/>
      <c r="CH372" s="334"/>
      <c r="CI372" s="334"/>
      <c r="CJ372" s="334"/>
      <c r="CK372" s="334"/>
      <c r="CL372" s="334"/>
      <c r="CM372" s="334"/>
      <c r="CN372" s="334"/>
      <c r="CO372" s="334"/>
      <c r="CP372" s="334"/>
      <c r="CQ372" s="334"/>
      <c r="CR372" s="334"/>
      <c r="CS372" s="334"/>
      <c r="CT372" s="334"/>
      <c r="CU372" s="334"/>
      <c r="CV372" s="334"/>
      <c r="CW372" s="334"/>
      <c r="CX372" s="334"/>
      <c r="CY372" s="334"/>
      <c r="CZ372" s="334"/>
      <c r="DA372" s="334"/>
      <c r="DB372" s="334"/>
      <c r="DC372" s="334"/>
      <c r="DD372" s="334"/>
      <c r="DE372" s="334"/>
      <c r="DF372" s="334"/>
      <c r="DG372" s="334"/>
      <c r="DH372" s="334"/>
      <c r="DI372" s="334"/>
      <c r="DJ372" s="334"/>
      <c r="DK372" s="334"/>
      <c r="DL372" s="334"/>
      <c r="DM372" s="334"/>
      <c r="DN372" s="334"/>
      <c r="DO372" s="334"/>
      <c r="DP372" s="334"/>
      <c r="DQ372" s="334"/>
      <c r="DR372" s="334"/>
      <c r="DS372" s="334"/>
      <c r="DT372" s="334"/>
      <c r="DU372" s="334"/>
      <c r="DV372" s="334"/>
      <c r="DW372" s="334"/>
      <c r="DX372" s="334"/>
      <c r="DY372" s="334"/>
      <c r="DZ372" s="334"/>
      <c r="EA372" s="334"/>
      <c r="EB372" s="334"/>
      <c r="EC372" s="334"/>
      <c r="ED372" s="334"/>
      <c r="EE372" s="334"/>
      <c r="EF372" s="334"/>
      <c r="EG372" s="334"/>
      <c r="EH372" s="334"/>
      <c r="EI372" s="334"/>
      <c r="EJ372" s="334"/>
      <c r="EK372" s="334"/>
      <c r="EL372" s="334"/>
      <c r="EM372" s="334"/>
      <c r="EN372" s="334"/>
      <c r="EO372" s="334"/>
      <c r="EP372" s="334"/>
      <c r="EQ372" s="334"/>
      <c r="ER372" s="334"/>
      <c r="ES372" s="334"/>
      <c r="ET372" s="334"/>
      <c r="EU372" s="334"/>
      <c r="EV372" s="334"/>
      <c r="EW372" s="334"/>
      <c r="EX372" s="334"/>
      <c r="EY372" s="334"/>
      <c r="EZ372" s="334"/>
      <c r="FA372" s="334"/>
      <c r="FB372" s="334"/>
      <c r="FC372" s="334"/>
      <c r="FD372" s="334"/>
      <c r="FE372" s="334"/>
      <c r="FF372" s="334"/>
      <c r="FG372" s="334"/>
      <c r="FH372" s="334"/>
      <c r="FI372" s="334"/>
      <c r="FJ372" s="334"/>
      <c r="FK372" s="334"/>
      <c r="FL372" s="334"/>
      <c r="FM372" s="334"/>
      <c r="FN372" s="334"/>
      <c r="FO372" s="334"/>
      <c r="FP372" s="334"/>
      <c r="FQ372" s="334"/>
      <c r="FR372" s="334"/>
      <c r="FS372" s="334"/>
      <c r="FT372" s="334"/>
      <c r="FU372" s="334"/>
      <c r="FV372" s="334"/>
      <c r="FW372" s="334"/>
      <c r="FX372" s="334"/>
      <c r="FY372" s="334"/>
      <c r="FZ372" s="334"/>
      <c r="GA372" s="334"/>
      <c r="GB372" s="334"/>
      <c r="GC372" s="334"/>
      <c r="GD372" s="334"/>
      <c r="GE372" s="334"/>
      <c r="GF372" s="334"/>
      <c r="GG372" s="334"/>
      <c r="GH372" s="334"/>
      <c r="GI372" s="334"/>
      <c r="GJ372" s="334"/>
      <c r="GK372" s="334"/>
      <c r="GL372" s="334"/>
      <c r="GM372" s="334"/>
      <c r="GN372" s="334"/>
      <c r="GO372" s="334"/>
      <c r="GP372" s="334"/>
      <c r="GQ372" s="334"/>
      <c r="GR372" s="334"/>
      <c r="GS372" s="334"/>
      <c r="GT372" s="334"/>
      <c r="GU372" s="334"/>
      <c r="GV372" s="334"/>
      <c r="GW372" s="334"/>
      <c r="GX372" s="334"/>
      <c r="GY372" s="334"/>
      <c r="GZ372" s="334"/>
      <c r="HA372" s="334"/>
      <c r="HB372" s="334"/>
      <c r="HC372" s="334"/>
      <c r="HD372" s="334"/>
      <c r="HE372" s="334"/>
      <c r="HF372" s="334"/>
      <c r="HG372" s="334"/>
      <c r="HH372" s="334"/>
      <c r="HI372" s="334"/>
      <c r="HJ372" s="334"/>
      <c r="HK372" s="334"/>
      <c r="HL372" s="334"/>
      <c r="HM372" s="334"/>
      <c r="HN372" s="334"/>
      <c r="HO372" s="334"/>
      <c r="HP372" s="334"/>
      <c r="HQ372" s="334"/>
      <c r="HR372" s="334"/>
      <c r="HS372" s="334"/>
      <c r="HT372" s="334"/>
      <c r="HU372" s="334"/>
      <c r="HV372" s="334"/>
      <c r="HW372" s="334"/>
      <c r="HX372" s="334"/>
      <c r="HY372" s="334"/>
      <c r="HZ372" s="334"/>
      <c r="IA372" s="334"/>
      <c r="IB372" s="334"/>
      <c r="IC372" s="334"/>
      <c r="ID372" s="334"/>
      <c r="IE372" s="334"/>
      <c r="IF372" s="334"/>
      <c r="IG372" s="334"/>
      <c r="IH372" s="334"/>
      <c r="II372" s="334"/>
      <c r="IJ372" s="334"/>
      <c r="IK372" s="334"/>
      <c r="IL372" s="334"/>
      <c r="IM372" s="334"/>
      <c r="IN372" s="334"/>
      <c r="IO372" s="334"/>
      <c r="IP372" s="334"/>
      <c r="IQ372" s="334"/>
      <c r="IR372" s="334"/>
      <c r="IS372" s="334"/>
      <c r="IT372" s="334"/>
      <c r="IU372" s="334"/>
      <c r="IV372" s="334"/>
      <c r="IW372" s="334"/>
      <c r="IX372" s="334"/>
      <c r="IY372" s="334"/>
      <c r="IZ372" s="334"/>
      <c r="JA372" s="334"/>
      <c r="JB372" s="334"/>
      <c r="JC372" s="334"/>
      <c r="JD372" s="334"/>
    </row>
    <row r="373" spans="2:264" x14ac:dyDescent="0.2">
      <c r="B373" s="334"/>
      <c r="C373" s="334"/>
      <c r="D373" s="334"/>
      <c r="E373" s="334"/>
      <c r="F373" s="334"/>
      <c r="G373" s="334"/>
      <c r="H373" s="334"/>
      <c r="I373" s="334"/>
      <c r="J373" s="334"/>
      <c r="K373" s="334"/>
      <c r="L373" s="334"/>
      <c r="M373" s="334"/>
      <c r="N373" s="334"/>
      <c r="O373" s="334"/>
      <c r="P373" s="334"/>
      <c r="Q373" s="334"/>
      <c r="R373" s="334"/>
      <c r="S373" s="334"/>
      <c r="T373" s="334"/>
      <c r="U373" s="334"/>
      <c r="V373" s="334"/>
      <c r="W373" s="334"/>
      <c r="X373" s="334"/>
      <c r="Y373" s="334"/>
      <c r="Z373" s="334"/>
      <c r="AA373" s="334"/>
      <c r="AB373" s="334"/>
      <c r="AC373" s="334"/>
      <c r="AD373" s="334"/>
      <c r="AE373" s="334"/>
      <c r="AF373" s="334"/>
      <c r="AG373" s="334"/>
      <c r="AH373" s="334"/>
      <c r="AI373" s="334"/>
      <c r="AJ373" s="334"/>
      <c r="AK373" s="334"/>
      <c r="AL373" s="334"/>
      <c r="AM373" s="334"/>
      <c r="AN373" s="334"/>
      <c r="AO373" s="334"/>
      <c r="AP373" s="334"/>
      <c r="AQ373" s="334"/>
      <c r="AR373" s="334"/>
      <c r="AS373" s="334"/>
      <c r="AT373" s="334"/>
      <c r="AU373" s="334"/>
      <c r="AV373" s="334"/>
      <c r="AW373" s="334"/>
      <c r="AX373" s="334"/>
      <c r="AY373" s="334"/>
      <c r="AZ373" s="334"/>
      <c r="BA373" s="334"/>
      <c r="BB373" s="334"/>
      <c r="BC373" s="334"/>
      <c r="BD373" s="334"/>
      <c r="BE373" s="334"/>
      <c r="BF373" s="334"/>
      <c r="BG373" s="334"/>
      <c r="BH373" s="334"/>
      <c r="BI373" s="334"/>
      <c r="BJ373" s="334"/>
      <c r="BK373" s="334"/>
      <c r="BL373" s="334"/>
      <c r="BM373" s="334"/>
      <c r="BN373" s="334"/>
      <c r="BO373" s="334"/>
      <c r="BP373" s="334"/>
      <c r="BQ373" s="334"/>
      <c r="BR373" s="334"/>
      <c r="BS373" s="334"/>
      <c r="BT373" s="334"/>
      <c r="BU373" s="334"/>
      <c r="BV373" s="334"/>
      <c r="BW373" s="334"/>
      <c r="BX373" s="334"/>
      <c r="BY373" s="334"/>
      <c r="BZ373" s="334"/>
      <c r="CA373" s="334"/>
      <c r="CB373" s="334"/>
      <c r="CC373" s="334"/>
      <c r="CD373" s="334"/>
      <c r="CE373" s="334"/>
      <c r="CF373" s="334"/>
      <c r="CG373" s="334"/>
      <c r="CH373" s="334"/>
      <c r="CI373" s="334"/>
      <c r="CJ373" s="334"/>
      <c r="CK373" s="334"/>
      <c r="CL373" s="334"/>
      <c r="CM373" s="334"/>
      <c r="CN373" s="334"/>
      <c r="CO373" s="334"/>
      <c r="CP373" s="334"/>
      <c r="CQ373" s="334"/>
      <c r="CR373" s="334"/>
      <c r="CS373" s="334"/>
      <c r="CT373" s="334"/>
      <c r="CU373" s="334"/>
      <c r="CV373" s="334"/>
      <c r="CW373" s="334"/>
      <c r="CX373" s="334"/>
      <c r="CY373" s="334"/>
      <c r="CZ373" s="334"/>
      <c r="DA373" s="334"/>
      <c r="DB373" s="334"/>
      <c r="DC373" s="334"/>
      <c r="DD373" s="334"/>
      <c r="DE373" s="334"/>
      <c r="DF373" s="334"/>
      <c r="DG373" s="334"/>
      <c r="DH373" s="334"/>
      <c r="DI373" s="334"/>
      <c r="DJ373" s="334"/>
      <c r="DK373" s="334"/>
      <c r="DL373" s="334"/>
      <c r="DM373" s="334"/>
      <c r="DN373" s="334"/>
      <c r="DO373" s="334"/>
      <c r="DP373" s="334"/>
      <c r="DQ373" s="334"/>
      <c r="DR373" s="334"/>
      <c r="DS373" s="334"/>
      <c r="DT373" s="334"/>
      <c r="DU373" s="334"/>
      <c r="DV373" s="334"/>
      <c r="DW373" s="334"/>
      <c r="DX373" s="334"/>
      <c r="DY373" s="334"/>
      <c r="DZ373" s="334"/>
      <c r="EA373" s="334"/>
      <c r="EB373" s="334"/>
      <c r="EC373" s="334"/>
      <c r="ED373" s="334"/>
      <c r="EE373" s="334"/>
      <c r="EF373" s="334"/>
      <c r="EG373" s="334"/>
      <c r="EH373" s="334"/>
      <c r="EI373" s="334"/>
      <c r="EJ373" s="334"/>
      <c r="EK373" s="334"/>
      <c r="EL373" s="334"/>
      <c r="EM373" s="334"/>
      <c r="EN373" s="334"/>
      <c r="EO373" s="334"/>
      <c r="EP373" s="334"/>
      <c r="EQ373" s="334"/>
      <c r="ER373" s="334"/>
      <c r="ES373" s="334"/>
      <c r="ET373" s="334"/>
      <c r="EU373" s="334"/>
      <c r="EV373" s="334"/>
      <c r="EW373" s="334"/>
      <c r="EX373" s="334"/>
      <c r="EY373" s="334"/>
      <c r="EZ373" s="334"/>
      <c r="FA373" s="334"/>
      <c r="FB373" s="334"/>
      <c r="FC373" s="334"/>
      <c r="FD373" s="334"/>
      <c r="FE373" s="334"/>
      <c r="FF373" s="334"/>
      <c r="FG373" s="334"/>
      <c r="FH373" s="334"/>
      <c r="FI373" s="334"/>
      <c r="FJ373" s="334"/>
      <c r="FK373" s="334"/>
      <c r="FL373" s="334"/>
      <c r="FM373" s="334"/>
      <c r="FN373" s="334"/>
      <c r="FO373" s="334"/>
      <c r="FP373" s="334"/>
      <c r="FQ373" s="334"/>
      <c r="FR373" s="334"/>
      <c r="FS373" s="334"/>
      <c r="FT373" s="334"/>
      <c r="FU373" s="334"/>
      <c r="FV373" s="334"/>
      <c r="FW373" s="334"/>
      <c r="FX373" s="334"/>
      <c r="FY373" s="334"/>
      <c r="FZ373" s="334"/>
      <c r="GA373" s="334"/>
      <c r="GB373" s="334"/>
      <c r="GC373" s="334"/>
      <c r="GD373" s="334"/>
      <c r="GE373" s="334"/>
      <c r="GF373" s="334"/>
      <c r="GG373" s="334"/>
      <c r="GH373" s="334"/>
      <c r="GI373" s="334"/>
      <c r="GJ373" s="334"/>
      <c r="GK373" s="334"/>
      <c r="GL373" s="334"/>
      <c r="GM373" s="334"/>
      <c r="GN373" s="334"/>
      <c r="GO373" s="334"/>
      <c r="GP373" s="334"/>
      <c r="GQ373" s="334"/>
      <c r="GR373" s="334"/>
      <c r="GS373" s="334"/>
      <c r="GT373" s="334"/>
      <c r="GU373" s="334"/>
      <c r="GV373" s="334"/>
      <c r="GW373" s="334"/>
      <c r="GX373" s="334"/>
      <c r="GY373" s="334"/>
      <c r="GZ373" s="334"/>
      <c r="HA373" s="334"/>
      <c r="HB373" s="334"/>
      <c r="HC373" s="334"/>
      <c r="HD373" s="334"/>
      <c r="HE373" s="334"/>
      <c r="HF373" s="334"/>
      <c r="HG373" s="334"/>
      <c r="HH373" s="334"/>
      <c r="HI373" s="334"/>
      <c r="HJ373" s="334"/>
      <c r="HK373" s="334"/>
      <c r="HL373" s="334"/>
      <c r="HM373" s="334"/>
      <c r="HN373" s="334"/>
      <c r="HO373" s="334"/>
      <c r="HP373" s="334"/>
      <c r="HQ373" s="334"/>
      <c r="HR373" s="334"/>
      <c r="HS373" s="334"/>
      <c r="HT373" s="334"/>
      <c r="HU373" s="334"/>
      <c r="HV373" s="334"/>
      <c r="HW373" s="334"/>
      <c r="HX373" s="334"/>
      <c r="HY373" s="334"/>
      <c r="HZ373" s="334"/>
      <c r="IA373" s="334"/>
      <c r="IB373" s="334"/>
      <c r="IC373" s="334"/>
      <c r="ID373" s="334"/>
      <c r="IE373" s="334"/>
      <c r="IF373" s="334"/>
      <c r="IG373" s="334"/>
      <c r="IH373" s="334"/>
      <c r="II373" s="334"/>
      <c r="IJ373" s="334"/>
      <c r="IK373" s="334"/>
      <c r="IL373" s="334"/>
      <c r="IM373" s="334"/>
      <c r="IN373" s="334"/>
      <c r="IO373" s="334"/>
      <c r="IP373" s="334"/>
      <c r="IQ373" s="334"/>
      <c r="IR373" s="334"/>
      <c r="IS373" s="334"/>
      <c r="IT373" s="334"/>
      <c r="IU373" s="334"/>
      <c r="IV373" s="334"/>
      <c r="IW373" s="334"/>
      <c r="IX373" s="334"/>
      <c r="IY373" s="334"/>
      <c r="IZ373" s="334"/>
      <c r="JA373" s="334"/>
      <c r="JB373" s="334"/>
      <c r="JC373" s="334"/>
      <c r="JD373" s="334"/>
    </row>
    <row r="374" spans="2:264" x14ac:dyDescent="0.2">
      <c r="B374" s="334"/>
      <c r="C374" s="334"/>
      <c r="D374" s="334"/>
      <c r="E374" s="334"/>
      <c r="F374" s="334"/>
      <c r="G374" s="334"/>
      <c r="H374" s="334"/>
      <c r="I374" s="334"/>
      <c r="J374" s="334"/>
      <c r="K374" s="334"/>
      <c r="L374" s="334"/>
      <c r="M374" s="334"/>
      <c r="N374" s="334"/>
      <c r="O374" s="334"/>
      <c r="P374" s="334"/>
      <c r="Q374" s="334"/>
      <c r="R374" s="334"/>
      <c r="S374" s="334"/>
      <c r="T374" s="334"/>
      <c r="U374" s="334"/>
      <c r="V374" s="334"/>
      <c r="W374" s="334"/>
      <c r="X374" s="334"/>
      <c r="Y374" s="334"/>
      <c r="Z374" s="334"/>
      <c r="AA374" s="334"/>
      <c r="AB374" s="334"/>
      <c r="AC374" s="334"/>
      <c r="AD374" s="334"/>
      <c r="AE374" s="334"/>
      <c r="AF374" s="334"/>
      <c r="AG374" s="334"/>
      <c r="AH374" s="334"/>
      <c r="AI374" s="334"/>
      <c r="AJ374" s="334"/>
      <c r="AK374" s="334"/>
      <c r="AL374" s="334"/>
      <c r="AM374" s="334"/>
      <c r="AN374" s="334"/>
      <c r="AO374" s="334"/>
      <c r="AP374" s="334"/>
      <c r="AQ374" s="334"/>
      <c r="AR374" s="334"/>
      <c r="AS374" s="334"/>
      <c r="AT374" s="334"/>
      <c r="AU374" s="334"/>
      <c r="AV374" s="334"/>
      <c r="AW374" s="334"/>
      <c r="AX374" s="334"/>
      <c r="AY374" s="334"/>
      <c r="AZ374" s="334"/>
      <c r="BA374" s="334"/>
      <c r="BB374" s="334"/>
      <c r="BC374" s="334"/>
      <c r="BD374" s="334"/>
      <c r="BE374" s="334"/>
      <c r="BF374" s="334"/>
      <c r="BG374" s="334"/>
      <c r="BH374" s="334"/>
      <c r="BI374" s="334"/>
      <c r="BJ374" s="334"/>
      <c r="BK374" s="334"/>
      <c r="BL374" s="334"/>
      <c r="BM374" s="334"/>
      <c r="BN374" s="334"/>
      <c r="BO374" s="334"/>
      <c r="BP374" s="334"/>
      <c r="BQ374" s="334"/>
      <c r="BR374" s="334"/>
      <c r="BS374" s="334"/>
      <c r="BT374" s="334"/>
      <c r="BU374" s="334"/>
      <c r="BV374" s="334"/>
      <c r="BW374" s="334"/>
      <c r="BX374" s="334"/>
      <c r="BY374" s="334"/>
      <c r="BZ374" s="334"/>
      <c r="CA374" s="334"/>
      <c r="CB374" s="334"/>
      <c r="CC374" s="334"/>
      <c r="CD374" s="334"/>
      <c r="CE374" s="334"/>
      <c r="CF374" s="334"/>
      <c r="CG374" s="334"/>
      <c r="CH374" s="334"/>
      <c r="CI374" s="334"/>
      <c r="CJ374" s="334"/>
      <c r="CK374" s="334"/>
      <c r="CL374" s="334"/>
      <c r="CM374" s="334"/>
      <c r="CN374" s="334"/>
      <c r="CO374" s="334"/>
      <c r="CP374" s="334"/>
      <c r="CQ374" s="334"/>
      <c r="CR374" s="334"/>
      <c r="CS374" s="334"/>
      <c r="CT374" s="334"/>
      <c r="CU374" s="334"/>
      <c r="CV374" s="334"/>
      <c r="CW374" s="334"/>
      <c r="CX374" s="334"/>
      <c r="CY374" s="334"/>
      <c r="CZ374" s="334"/>
      <c r="DA374" s="334"/>
      <c r="DB374" s="334"/>
      <c r="DC374" s="334"/>
      <c r="DD374" s="334"/>
      <c r="DE374" s="334"/>
      <c r="DF374" s="334"/>
      <c r="DG374" s="334"/>
      <c r="DH374" s="334"/>
      <c r="DI374" s="334"/>
      <c r="DJ374" s="334"/>
      <c r="DK374" s="334"/>
      <c r="DL374" s="334"/>
      <c r="DM374" s="334"/>
      <c r="DN374" s="334"/>
      <c r="DO374" s="334"/>
      <c r="DP374" s="334"/>
      <c r="DQ374" s="334"/>
      <c r="DR374" s="334"/>
      <c r="DS374" s="334"/>
      <c r="DT374" s="334"/>
      <c r="DU374" s="334"/>
      <c r="DV374" s="334"/>
      <c r="DW374" s="334"/>
      <c r="DX374" s="334"/>
      <c r="DY374" s="334"/>
      <c r="DZ374" s="334"/>
      <c r="EA374" s="334"/>
      <c r="EB374" s="334"/>
      <c r="EC374" s="334"/>
      <c r="ED374" s="334"/>
      <c r="EE374" s="334"/>
      <c r="EF374" s="334"/>
      <c r="EG374" s="334"/>
      <c r="EH374" s="334"/>
      <c r="EI374" s="334"/>
      <c r="EJ374" s="334"/>
      <c r="EK374" s="334"/>
      <c r="EL374" s="334"/>
      <c r="EM374" s="334"/>
      <c r="EN374" s="334"/>
      <c r="EO374" s="334"/>
      <c r="EP374" s="334"/>
      <c r="EQ374" s="334"/>
      <c r="ER374" s="334"/>
      <c r="ES374" s="334"/>
      <c r="ET374" s="334"/>
      <c r="EU374" s="334"/>
      <c r="EV374" s="334"/>
      <c r="EW374" s="334"/>
      <c r="EX374" s="334"/>
      <c r="EY374" s="334"/>
      <c r="EZ374" s="334"/>
      <c r="FA374" s="334"/>
      <c r="FB374" s="334"/>
      <c r="FC374" s="334"/>
      <c r="FD374" s="334"/>
      <c r="FE374" s="334"/>
      <c r="FF374" s="334"/>
      <c r="FG374" s="334"/>
      <c r="FH374" s="334"/>
      <c r="FI374" s="334"/>
      <c r="FJ374" s="334"/>
      <c r="FK374" s="334"/>
      <c r="FL374" s="334"/>
      <c r="FM374" s="334"/>
      <c r="FN374" s="334"/>
      <c r="FO374" s="334"/>
      <c r="FP374" s="334"/>
      <c r="FQ374" s="334"/>
      <c r="FR374" s="334"/>
      <c r="FS374" s="334"/>
      <c r="FT374" s="334"/>
      <c r="FU374" s="334"/>
      <c r="FV374" s="334"/>
      <c r="FW374" s="334"/>
      <c r="FX374" s="334"/>
      <c r="FY374" s="334"/>
      <c r="FZ374" s="334"/>
      <c r="GA374" s="334"/>
      <c r="GB374" s="334"/>
      <c r="GC374" s="334"/>
      <c r="GD374" s="334"/>
      <c r="GE374" s="334"/>
      <c r="GF374" s="334"/>
      <c r="GG374" s="334"/>
      <c r="GH374" s="334"/>
      <c r="GI374" s="334"/>
      <c r="GJ374" s="334"/>
      <c r="GK374" s="334"/>
      <c r="GL374" s="334"/>
      <c r="GM374" s="334"/>
      <c r="GN374" s="334"/>
      <c r="GO374" s="334"/>
      <c r="GP374" s="334"/>
      <c r="GQ374" s="334"/>
      <c r="GR374" s="334"/>
      <c r="GS374" s="334"/>
      <c r="GT374" s="334"/>
      <c r="GU374" s="334"/>
      <c r="GV374" s="334"/>
      <c r="GW374" s="334"/>
      <c r="GX374" s="334"/>
      <c r="GY374" s="334"/>
      <c r="GZ374" s="334"/>
      <c r="HA374" s="334"/>
      <c r="HB374" s="334"/>
      <c r="HC374" s="334"/>
      <c r="HD374" s="334"/>
      <c r="HE374" s="334"/>
      <c r="HF374" s="334"/>
      <c r="HG374" s="334"/>
      <c r="HH374" s="334"/>
      <c r="HI374" s="334"/>
      <c r="HJ374" s="334"/>
      <c r="HK374" s="334"/>
      <c r="HL374" s="334"/>
      <c r="HM374" s="334"/>
      <c r="HN374" s="334"/>
      <c r="HO374" s="334"/>
      <c r="HP374" s="334"/>
      <c r="HQ374" s="334"/>
      <c r="HR374" s="334"/>
      <c r="HS374" s="334"/>
      <c r="HT374" s="334"/>
      <c r="HU374" s="334"/>
      <c r="HV374" s="334"/>
      <c r="HW374" s="334"/>
      <c r="HX374" s="334"/>
      <c r="HY374" s="334"/>
      <c r="HZ374" s="334"/>
      <c r="IA374" s="334"/>
      <c r="IB374" s="334"/>
      <c r="IC374" s="334"/>
      <c r="ID374" s="334"/>
      <c r="IE374" s="334"/>
      <c r="IF374" s="334"/>
      <c r="IG374" s="334"/>
      <c r="IH374" s="334"/>
      <c r="II374" s="334"/>
      <c r="IJ374" s="334"/>
      <c r="IK374" s="334"/>
      <c r="IL374" s="334"/>
      <c r="IM374" s="334"/>
      <c r="IN374" s="334"/>
      <c r="IO374" s="334"/>
      <c r="IP374" s="334"/>
      <c r="IQ374" s="334"/>
      <c r="IR374" s="334"/>
      <c r="IS374" s="334"/>
      <c r="IT374" s="334"/>
      <c r="IU374" s="334"/>
      <c r="IV374" s="334"/>
      <c r="IW374" s="334"/>
      <c r="IX374" s="334"/>
      <c r="IY374" s="334"/>
      <c r="IZ374" s="334"/>
      <c r="JA374" s="334"/>
      <c r="JB374" s="334"/>
      <c r="JC374" s="334"/>
      <c r="JD374" s="334"/>
    </row>
    <row r="375" spans="2:264" x14ac:dyDescent="0.2">
      <c r="B375" s="334"/>
      <c r="C375" s="334"/>
      <c r="D375" s="334"/>
      <c r="E375" s="334"/>
      <c r="F375" s="334"/>
      <c r="G375" s="334"/>
      <c r="H375" s="334"/>
      <c r="I375" s="334"/>
      <c r="J375" s="334"/>
      <c r="K375" s="334"/>
      <c r="L375" s="334"/>
      <c r="M375" s="334"/>
      <c r="N375" s="334"/>
      <c r="O375" s="334"/>
      <c r="P375" s="334"/>
      <c r="Q375" s="334"/>
      <c r="R375" s="334"/>
      <c r="S375" s="334"/>
      <c r="T375" s="334"/>
      <c r="U375" s="334"/>
      <c r="V375" s="334"/>
      <c r="W375" s="334"/>
      <c r="X375" s="334"/>
      <c r="Y375" s="334"/>
      <c r="Z375" s="334"/>
      <c r="AA375" s="334"/>
      <c r="AB375" s="334"/>
      <c r="AC375" s="334"/>
      <c r="AD375" s="334"/>
      <c r="AE375" s="334"/>
      <c r="AF375" s="334"/>
      <c r="AG375" s="334"/>
      <c r="AH375" s="334"/>
      <c r="AI375" s="334"/>
      <c r="AJ375" s="334"/>
      <c r="AK375" s="334"/>
      <c r="AL375" s="334"/>
      <c r="AM375" s="334"/>
      <c r="AN375" s="334"/>
      <c r="AO375" s="334"/>
      <c r="AP375" s="334"/>
      <c r="AQ375" s="334"/>
      <c r="AR375" s="334"/>
      <c r="AS375" s="334"/>
      <c r="AT375" s="334"/>
      <c r="AU375" s="334"/>
      <c r="AV375" s="334"/>
      <c r="AW375" s="334"/>
      <c r="AX375" s="334"/>
      <c r="AY375" s="334"/>
      <c r="AZ375" s="334"/>
      <c r="BA375" s="334"/>
      <c r="BB375" s="334"/>
      <c r="BC375" s="334"/>
      <c r="BD375" s="334"/>
      <c r="BE375" s="334"/>
      <c r="BF375" s="334"/>
      <c r="BG375" s="334"/>
      <c r="BH375" s="334"/>
      <c r="BI375" s="334"/>
      <c r="BJ375" s="334"/>
      <c r="BK375" s="334"/>
      <c r="BL375" s="334"/>
      <c r="BM375" s="334"/>
      <c r="BN375" s="334"/>
      <c r="BO375" s="334"/>
      <c r="BP375" s="334"/>
      <c r="BQ375" s="334"/>
      <c r="BR375" s="334"/>
      <c r="BS375" s="334"/>
      <c r="BT375" s="334"/>
      <c r="BU375" s="334"/>
      <c r="BV375" s="334"/>
      <c r="BW375" s="334"/>
      <c r="BX375" s="334"/>
      <c r="BY375" s="334"/>
      <c r="BZ375" s="334"/>
      <c r="CA375" s="334"/>
      <c r="CB375" s="334"/>
      <c r="CC375" s="334"/>
      <c r="CD375" s="334"/>
      <c r="CE375" s="334"/>
      <c r="CF375" s="334"/>
      <c r="CG375" s="334"/>
      <c r="CH375" s="334"/>
      <c r="CI375" s="334"/>
      <c r="CJ375" s="334"/>
      <c r="CK375" s="334"/>
      <c r="CL375" s="334"/>
      <c r="CM375" s="334"/>
      <c r="CN375" s="334"/>
      <c r="CO375" s="334"/>
      <c r="CP375" s="334"/>
      <c r="CQ375" s="334"/>
      <c r="CR375" s="334"/>
      <c r="CS375" s="334"/>
      <c r="CT375" s="334"/>
      <c r="CU375" s="334"/>
      <c r="CV375" s="334"/>
      <c r="CW375" s="334"/>
      <c r="CX375" s="334"/>
      <c r="CY375" s="334"/>
      <c r="CZ375" s="334"/>
      <c r="DA375" s="334"/>
      <c r="DB375" s="334"/>
      <c r="DC375" s="334"/>
      <c r="DD375" s="334"/>
      <c r="DE375" s="334"/>
      <c r="DF375" s="334"/>
      <c r="DG375" s="334"/>
      <c r="DH375" s="334"/>
      <c r="DI375" s="334"/>
      <c r="DJ375" s="334"/>
      <c r="DK375" s="334"/>
      <c r="DL375" s="334"/>
      <c r="DM375" s="334"/>
      <c r="DN375" s="334"/>
      <c r="DO375" s="334"/>
      <c r="DP375" s="334"/>
      <c r="DQ375" s="334"/>
      <c r="DR375" s="334"/>
      <c r="DS375" s="334"/>
      <c r="DT375" s="334"/>
      <c r="DU375" s="334"/>
      <c r="DV375" s="334"/>
      <c r="DW375" s="334"/>
      <c r="DX375" s="334"/>
      <c r="DY375" s="334"/>
      <c r="DZ375" s="334"/>
      <c r="EA375" s="334"/>
      <c r="EB375" s="334"/>
      <c r="EC375" s="334"/>
      <c r="ED375" s="334"/>
      <c r="EE375" s="334"/>
      <c r="EF375" s="334"/>
      <c r="EG375" s="334"/>
      <c r="EH375" s="334"/>
      <c r="EI375" s="334"/>
      <c r="EJ375" s="334"/>
      <c r="EK375" s="334"/>
      <c r="EL375" s="334"/>
      <c r="EM375" s="334"/>
      <c r="EN375" s="334"/>
      <c r="EO375" s="334"/>
      <c r="EP375" s="334"/>
      <c r="EQ375" s="334"/>
      <c r="ER375" s="334"/>
      <c r="ES375" s="334"/>
      <c r="ET375" s="334"/>
      <c r="EU375" s="334"/>
      <c r="EV375" s="334"/>
      <c r="EW375" s="334"/>
      <c r="EX375" s="334"/>
      <c r="EY375" s="334"/>
      <c r="EZ375" s="334"/>
      <c r="FA375" s="334"/>
      <c r="FB375" s="334"/>
      <c r="FC375" s="334"/>
      <c r="FD375" s="334"/>
      <c r="FE375" s="334"/>
      <c r="FF375" s="334"/>
      <c r="FG375" s="334"/>
      <c r="FH375" s="334"/>
      <c r="FI375" s="334"/>
      <c r="FJ375" s="334"/>
      <c r="FK375" s="334"/>
      <c r="FL375" s="334"/>
      <c r="FM375" s="334"/>
      <c r="FN375" s="334"/>
      <c r="FO375" s="334"/>
      <c r="FP375" s="334"/>
      <c r="FQ375" s="334"/>
      <c r="FR375" s="334"/>
      <c r="FS375" s="334"/>
      <c r="FT375" s="334"/>
      <c r="FU375" s="334"/>
      <c r="FV375" s="334"/>
      <c r="FW375" s="334"/>
      <c r="FX375" s="334"/>
      <c r="FY375" s="334"/>
      <c r="FZ375" s="334"/>
      <c r="GA375" s="334"/>
      <c r="GB375" s="334"/>
      <c r="GC375" s="334"/>
      <c r="GD375" s="334"/>
      <c r="GE375" s="334"/>
      <c r="GF375" s="334"/>
      <c r="GG375" s="334"/>
      <c r="GH375" s="334"/>
      <c r="GI375" s="334"/>
      <c r="GJ375" s="334"/>
      <c r="GK375" s="334"/>
      <c r="GL375" s="334"/>
      <c r="GM375" s="334"/>
      <c r="GN375" s="334"/>
      <c r="GO375" s="334"/>
      <c r="GP375" s="334"/>
      <c r="GQ375" s="334"/>
      <c r="GR375" s="334"/>
      <c r="GS375" s="334"/>
      <c r="GT375" s="334"/>
      <c r="GU375" s="334"/>
      <c r="GV375" s="334"/>
      <c r="GW375" s="334"/>
      <c r="GX375" s="334"/>
      <c r="GY375" s="334"/>
      <c r="GZ375" s="334"/>
      <c r="HA375" s="334"/>
      <c r="HB375" s="334"/>
      <c r="HC375" s="334"/>
      <c r="HD375" s="334"/>
      <c r="HE375" s="334"/>
      <c r="HF375" s="334"/>
      <c r="HG375" s="334"/>
      <c r="HH375" s="334"/>
      <c r="HI375" s="334"/>
      <c r="HJ375" s="334"/>
      <c r="HK375" s="334"/>
      <c r="HL375" s="334"/>
      <c r="HM375" s="334"/>
      <c r="HN375" s="334"/>
      <c r="HO375" s="334"/>
      <c r="HP375" s="334"/>
      <c r="HQ375" s="334"/>
      <c r="HR375" s="334"/>
      <c r="HS375" s="334"/>
      <c r="HT375" s="334"/>
      <c r="HU375" s="334"/>
      <c r="HV375" s="334"/>
      <c r="HW375" s="334"/>
      <c r="HX375" s="334"/>
      <c r="HY375" s="334"/>
      <c r="HZ375" s="334"/>
      <c r="IA375" s="334"/>
      <c r="IB375" s="334"/>
      <c r="IC375" s="334"/>
      <c r="ID375" s="334"/>
      <c r="IE375" s="334"/>
      <c r="IF375" s="334"/>
      <c r="IG375" s="334"/>
      <c r="IH375" s="334"/>
      <c r="II375" s="334"/>
      <c r="IJ375" s="334"/>
      <c r="IK375" s="334"/>
      <c r="IL375" s="334"/>
      <c r="IM375" s="334"/>
      <c r="IN375" s="334"/>
      <c r="IO375" s="334"/>
      <c r="IP375" s="334"/>
      <c r="IQ375" s="334"/>
      <c r="IR375" s="334"/>
      <c r="IS375" s="334"/>
      <c r="IT375" s="334"/>
      <c r="IU375" s="334"/>
      <c r="IV375" s="334"/>
      <c r="IW375" s="334"/>
      <c r="IX375" s="334"/>
      <c r="IY375" s="334"/>
      <c r="IZ375" s="334"/>
      <c r="JA375" s="334"/>
      <c r="JB375" s="334"/>
      <c r="JC375" s="334"/>
      <c r="JD375" s="334"/>
    </row>
    <row r="376" spans="2:264" x14ac:dyDescent="0.2">
      <c r="B376" s="334"/>
      <c r="C376" s="334"/>
      <c r="D376" s="334"/>
      <c r="E376" s="334"/>
      <c r="F376" s="334"/>
      <c r="G376" s="334"/>
      <c r="H376" s="334"/>
      <c r="I376" s="334"/>
      <c r="J376" s="334"/>
      <c r="K376" s="334"/>
      <c r="L376" s="334"/>
      <c r="M376" s="334"/>
      <c r="N376" s="334"/>
      <c r="O376" s="334"/>
      <c r="P376" s="334"/>
      <c r="Q376" s="334"/>
      <c r="R376" s="334"/>
      <c r="S376" s="334"/>
      <c r="T376" s="334"/>
      <c r="U376" s="334"/>
      <c r="V376" s="334"/>
      <c r="W376" s="334"/>
      <c r="X376" s="334"/>
      <c r="Y376" s="334"/>
      <c r="Z376" s="334"/>
      <c r="AA376" s="334"/>
      <c r="AB376" s="334"/>
      <c r="AC376" s="334"/>
      <c r="AD376" s="334"/>
      <c r="AE376" s="334"/>
      <c r="AF376" s="334"/>
      <c r="AG376" s="334"/>
      <c r="AH376" s="334"/>
      <c r="AI376" s="334"/>
      <c r="AJ376" s="334"/>
      <c r="AK376" s="334"/>
      <c r="AL376" s="334"/>
      <c r="AM376" s="334"/>
      <c r="AN376" s="334"/>
      <c r="AO376" s="334"/>
      <c r="AP376" s="334"/>
      <c r="AQ376" s="334"/>
      <c r="AR376" s="334"/>
      <c r="AS376" s="334"/>
      <c r="AT376" s="334"/>
      <c r="AU376" s="334"/>
      <c r="AV376" s="334"/>
      <c r="AW376" s="334"/>
      <c r="AX376" s="334"/>
      <c r="AY376" s="334"/>
      <c r="AZ376" s="334"/>
      <c r="BA376" s="334"/>
      <c r="BB376" s="334"/>
      <c r="BC376" s="334"/>
      <c r="BD376" s="334"/>
      <c r="BE376" s="334"/>
      <c r="BF376" s="334"/>
      <c r="BG376" s="334"/>
      <c r="BH376" s="334"/>
      <c r="BI376" s="334"/>
      <c r="BJ376" s="334"/>
      <c r="BK376" s="334"/>
      <c r="BL376" s="334"/>
      <c r="BM376" s="334"/>
      <c r="BN376" s="334"/>
      <c r="BO376" s="334"/>
      <c r="BP376" s="334"/>
      <c r="BQ376" s="334"/>
      <c r="BR376" s="334"/>
      <c r="BS376" s="334"/>
      <c r="BT376" s="334"/>
      <c r="BU376" s="334"/>
      <c r="BV376" s="334"/>
      <c r="BW376" s="334"/>
      <c r="BX376" s="334"/>
      <c r="BY376" s="334"/>
      <c r="BZ376" s="334"/>
      <c r="CA376" s="334"/>
      <c r="CB376" s="334"/>
      <c r="CC376" s="334"/>
      <c r="CD376" s="334"/>
      <c r="CE376" s="334"/>
      <c r="CF376" s="334"/>
      <c r="CG376" s="334"/>
      <c r="CH376" s="334"/>
      <c r="CI376" s="334"/>
      <c r="CJ376" s="334"/>
      <c r="CK376" s="334"/>
      <c r="CL376" s="334"/>
      <c r="CM376" s="334"/>
      <c r="CN376" s="334"/>
      <c r="CO376" s="334"/>
      <c r="CP376" s="334"/>
      <c r="CQ376" s="334"/>
      <c r="CR376" s="334"/>
      <c r="CS376" s="334"/>
      <c r="CT376" s="334"/>
      <c r="CU376" s="334"/>
      <c r="CV376" s="334"/>
      <c r="CW376" s="334"/>
      <c r="CX376" s="334"/>
      <c r="CY376" s="334"/>
      <c r="CZ376" s="334"/>
      <c r="DA376" s="334"/>
      <c r="DB376" s="334"/>
      <c r="DC376" s="334"/>
      <c r="DD376" s="334"/>
      <c r="DE376" s="334"/>
      <c r="DF376" s="334"/>
      <c r="DG376" s="334"/>
      <c r="DH376" s="334"/>
      <c r="DI376" s="334"/>
      <c r="DJ376" s="334"/>
      <c r="DK376" s="334"/>
      <c r="DL376" s="334"/>
      <c r="DM376" s="334"/>
      <c r="DN376" s="334"/>
      <c r="DO376" s="334"/>
      <c r="DP376" s="334"/>
      <c r="DQ376" s="334"/>
      <c r="DR376" s="334"/>
      <c r="DS376" s="334"/>
      <c r="DT376" s="334"/>
      <c r="DU376" s="334"/>
      <c r="DV376" s="334"/>
      <c r="DW376" s="334"/>
      <c r="DX376" s="334"/>
      <c r="DY376" s="334"/>
      <c r="DZ376" s="334"/>
      <c r="EA376" s="334"/>
      <c r="EB376" s="334"/>
      <c r="EC376" s="334"/>
      <c r="ED376" s="334"/>
      <c r="EE376" s="334"/>
      <c r="EF376" s="334"/>
      <c r="EG376" s="334"/>
      <c r="EH376" s="334"/>
      <c r="EI376" s="334"/>
      <c r="EJ376" s="334"/>
      <c r="EK376" s="334"/>
      <c r="EL376" s="334"/>
      <c r="EM376" s="334"/>
      <c r="EN376" s="334"/>
      <c r="EO376" s="334"/>
      <c r="EP376" s="334"/>
      <c r="EQ376" s="334"/>
      <c r="ER376" s="334"/>
      <c r="ES376" s="334"/>
      <c r="ET376" s="334"/>
      <c r="EU376" s="334"/>
      <c r="EV376" s="334"/>
      <c r="EW376" s="334"/>
      <c r="EX376" s="334"/>
      <c r="EY376" s="334"/>
      <c r="EZ376" s="334"/>
      <c r="FA376" s="334"/>
      <c r="FB376" s="334"/>
      <c r="FC376" s="334"/>
      <c r="FD376" s="334"/>
      <c r="FE376" s="334"/>
      <c r="FF376" s="334"/>
      <c r="FG376" s="334"/>
      <c r="FH376" s="334"/>
      <c r="FI376" s="334"/>
      <c r="FJ376" s="334"/>
      <c r="FK376" s="334"/>
      <c r="FL376" s="334"/>
      <c r="FM376" s="334"/>
      <c r="FN376" s="334"/>
      <c r="FO376" s="334"/>
      <c r="FP376" s="334"/>
      <c r="FQ376" s="334"/>
      <c r="FR376" s="334"/>
      <c r="FS376" s="334"/>
      <c r="FT376" s="334"/>
      <c r="FU376" s="334"/>
      <c r="FV376" s="334"/>
      <c r="FW376" s="334"/>
      <c r="FX376" s="334"/>
      <c r="FY376" s="334"/>
      <c r="FZ376" s="334"/>
      <c r="GA376" s="334"/>
      <c r="GB376" s="334"/>
      <c r="GC376" s="334"/>
      <c r="GD376" s="334"/>
      <c r="GE376" s="334"/>
      <c r="GF376" s="334"/>
      <c r="GG376" s="334"/>
      <c r="GH376" s="334"/>
      <c r="GI376" s="334"/>
      <c r="GJ376" s="334"/>
      <c r="GK376" s="334"/>
      <c r="GL376" s="334"/>
      <c r="GM376" s="334"/>
      <c r="GN376" s="334"/>
      <c r="GO376" s="334"/>
      <c r="GP376" s="334"/>
      <c r="GQ376" s="334"/>
      <c r="GR376" s="334"/>
      <c r="GS376" s="334"/>
      <c r="GT376" s="334"/>
      <c r="GU376" s="334"/>
      <c r="GV376" s="334"/>
      <c r="GW376" s="334"/>
      <c r="GX376" s="334"/>
      <c r="GY376" s="334"/>
      <c r="GZ376" s="334"/>
      <c r="HA376" s="334"/>
      <c r="HB376" s="334"/>
      <c r="HC376" s="334"/>
      <c r="HD376" s="334"/>
      <c r="HE376" s="334"/>
      <c r="HF376" s="334"/>
      <c r="HG376" s="334"/>
      <c r="HH376" s="334"/>
      <c r="HI376" s="334"/>
      <c r="HJ376" s="334"/>
      <c r="HK376" s="334"/>
      <c r="HL376" s="334"/>
      <c r="HM376" s="334"/>
      <c r="HN376" s="334"/>
      <c r="HO376" s="334"/>
      <c r="HP376" s="334"/>
      <c r="HQ376" s="334"/>
      <c r="HR376" s="334"/>
      <c r="HS376" s="334"/>
      <c r="HT376" s="334"/>
      <c r="HU376" s="334"/>
      <c r="HV376" s="334"/>
      <c r="HW376" s="334"/>
      <c r="HX376" s="334"/>
      <c r="HY376" s="334"/>
      <c r="HZ376" s="334"/>
      <c r="IA376" s="334"/>
      <c r="IB376" s="334"/>
      <c r="IC376" s="334"/>
      <c r="ID376" s="334"/>
      <c r="IE376" s="334"/>
      <c r="IF376" s="334"/>
      <c r="IG376" s="334"/>
      <c r="IH376" s="334"/>
      <c r="II376" s="334"/>
      <c r="IJ376" s="334"/>
      <c r="IK376" s="334"/>
      <c r="IL376" s="334"/>
      <c r="IM376" s="334"/>
      <c r="IN376" s="334"/>
      <c r="IO376" s="334"/>
      <c r="IP376" s="334"/>
      <c r="IQ376" s="334"/>
      <c r="IR376" s="334"/>
      <c r="IS376" s="334"/>
      <c r="IT376" s="334"/>
      <c r="IU376" s="334"/>
      <c r="IV376" s="334"/>
      <c r="IW376" s="334"/>
      <c r="IX376" s="334"/>
      <c r="IY376" s="334"/>
      <c r="IZ376" s="334"/>
      <c r="JA376" s="334"/>
      <c r="JB376" s="334"/>
      <c r="JC376" s="334"/>
      <c r="JD376" s="334"/>
    </row>
    <row r="377" spans="2:264" x14ac:dyDescent="0.2">
      <c r="B377" s="334"/>
      <c r="C377" s="334"/>
      <c r="D377" s="334"/>
      <c r="E377" s="334"/>
      <c r="F377" s="334"/>
      <c r="G377" s="334"/>
      <c r="H377" s="334"/>
      <c r="I377" s="334"/>
      <c r="J377" s="334"/>
      <c r="K377" s="334"/>
      <c r="L377" s="334"/>
      <c r="M377" s="334"/>
      <c r="N377" s="334"/>
      <c r="O377" s="334"/>
      <c r="P377" s="334"/>
      <c r="Q377" s="334"/>
      <c r="R377" s="334"/>
      <c r="S377" s="334"/>
      <c r="T377" s="334"/>
      <c r="U377" s="334"/>
      <c r="V377" s="334"/>
      <c r="W377" s="334"/>
      <c r="X377" s="334"/>
      <c r="Y377" s="334"/>
      <c r="Z377" s="334"/>
      <c r="AA377" s="334"/>
      <c r="AB377" s="334"/>
      <c r="AC377" s="334"/>
      <c r="AD377" s="334"/>
      <c r="AE377" s="334"/>
      <c r="AF377" s="334"/>
      <c r="AG377" s="334"/>
      <c r="AH377" s="334"/>
      <c r="AI377" s="334"/>
      <c r="AJ377" s="334"/>
      <c r="AK377" s="334"/>
      <c r="AL377" s="334"/>
      <c r="AM377" s="334"/>
      <c r="AN377" s="334"/>
      <c r="AO377" s="334"/>
      <c r="AP377" s="334"/>
      <c r="AQ377" s="334"/>
      <c r="AR377" s="334"/>
      <c r="AS377" s="334"/>
      <c r="AT377" s="334"/>
      <c r="AU377" s="334"/>
      <c r="AV377" s="334"/>
      <c r="AW377" s="334"/>
      <c r="AX377" s="334"/>
      <c r="AY377" s="334"/>
      <c r="AZ377" s="334"/>
      <c r="BA377" s="334"/>
      <c r="BB377" s="334"/>
      <c r="BC377" s="334"/>
      <c r="BD377" s="334"/>
      <c r="BE377" s="334"/>
      <c r="BF377" s="334"/>
      <c r="BG377" s="334"/>
      <c r="BH377" s="334"/>
      <c r="BI377" s="334"/>
      <c r="BJ377" s="334"/>
      <c r="BK377" s="334"/>
      <c r="BL377" s="334"/>
      <c r="BM377" s="334"/>
      <c r="BN377" s="334"/>
      <c r="BO377" s="334"/>
      <c r="BP377" s="334"/>
      <c r="BQ377" s="334"/>
      <c r="BR377" s="334"/>
      <c r="BS377" s="334"/>
      <c r="BT377" s="334"/>
      <c r="BU377" s="334"/>
      <c r="BV377" s="334"/>
      <c r="BW377" s="334"/>
      <c r="BX377" s="334"/>
      <c r="BY377" s="334"/>
      <c r="BZ377" s="334"/>
      <c r="CA377" s="334"/>
      <c r="CB377" s="334"/>
      <c r="CC377" s="334"/>
      <c r="CD377" s="334"/>
      <c r="CE377" s="334"/>
      <c r="CF377" s="334"/>
      <c r="CG377" s="334"/>
      <c r="CH377" s="334"/>
      <c r="CI377" s="334"/>
      <c r="CJ377" s="334"/>
      <c r="CK377" s="334"/>
      <c r="CL377" s="334"/>
      <c r="CM377" s="334"/>
      <c r="CN377" s="334"/>
      <c r="CO377" s="334"/>
      <c r="CP377" s="334"/>
      <c r="CQ377" s="334"/>
      <c r="CR377" s="334"/>
      <c r="CS377" s="334"/>
      <c r="CT377" s="334"/>
      <c r="CU377" s="334"/>
      <c r="CV377" s="334"/>
      <c r="CW377" s="334"/>
      <c r="CX377" s="334"/>
      <c r="CY377" s="334"/>
      <c r="CZ377" s="334"/>
      <c r="DA377" s="334"/>
      <c r="DB377" s="334"/>
      <c r="DC377" s="334"/>
      <c r="DD377" s="334"/>
      <c r="DE377" s="334"/>
      <c r="DF377" s="334"/>
      <c r="DG377" s="334"/>
      <c r="DH377" s="334"/>
      <c r="DI377" s="334"/>
      <c r="DJ377" s="334"/>
      <c r="DK377" s="334"/>
      <c r="DL377" s="334"/>
      <c r="DM377" s="334"/>
      <c r="DN377" s="334"/>
      <c r="DO377" s="334"/>
      <c r="DP377" s="334"/>
      <c r="DQ377" s="334"/>
      <c r="DR377" s="334"/>
      <c r="DS377" s="334"/>
      <c r="DT377" s="334"/>
      <c r="DU377" s="334"/>
      <c r="DV377" s="334"/>
      <c r="DW377" s="334"/>
      <c r="DX377" s="334"/>
      <c r="DY377" s="334"/>
      <c r="DZ377" s="334"/>
      <c r="EA377" s="334"/>
      <c r="EB377" s="334"/>
      <c r="EC377" s="334"/>
      <c r="ED377" s="334"/>
      <c r="EE377" s="334"/>
      <c r="EF377" s="334"/>
      <c r="EG377" s="334"/>
      <c r="EH377" s="334"/>
      <c r="EI377" s="334"/>
      <c r="EJ377" s="334"/>
      <c r="EK377" s="334"/>
      <c r="EL377" s="334"/>
      <c r="EM377" s="334"/>
      <c r="EN377" s="334"/>
      <c r="EO377" s="334"/>
      <c r="EP377" s="334"/>
      <c r="EQ377" s="334"/>
      <c r="ER377" s="334"/>
      <c r="ES377" s="334"/>
      <c r="ET377" s="334"/>
      <c r="EU377" s="334"/>
      <c r="EV377" s="334"/>
      <c r="EW377" s="334"/>
      <c r="EX377" s="334"/>
      <c r="EY377" s="334"/>
      <c r="EZ377" s="334"/>
      <c r="FA377" s="334"/>
      <c r="FB377" s="334"/>
      <c r="FC377" s="334"/>
      <c r="FD377" s="334"/>
      <c r="FE377" s="334"/>
      <c r="FF377" s="334"/>
      <c r="FG377" s="334"/>
      <c r="FH377" s="334"/>
      <c r="FI377" s="334"/>
      <c r="FJ377" s="334"/>
      <c r="FK377" s="334"/>
      <c r="FL377" s="334"/>
      <c r="FM377" s="334"/>
      <c r="FN377" s="334"/>
      <c r="FO377" s="334"/>
      <c r="FP377" s="334"/>
      <c r="FQ377" s="334"/>
      <c r="FR377" s="334"/>
      <c r="FS377" s="334"/>
      <c r="FT377" s="334"/>
      <c r="FU377" s="334"/>
      <c r="FV377" s="334"/>
      <c r="FW377" s="334"/>
      <c r="FX377" s="334"/>
      <c r="FY377" s="334"/>
      <c r="FZ377" s="334"/>
      <c r="GA377" s="334"/>
      <c r="GB377" s="334"/>
      <c r="GC377" s="334"/>
      <c r="GD377" s="334"/>
      <c r="GE377" s="334"/>
      <c r="GF377" s="334"/>
      <c r="GG377" s="334"/>
      <c r="GH377" s="334"/>
      <c r="GI377" s="334"/>
      <c r="GJ377" s="334"/>
      <c r="GK377" s="334"/>
      <c r="GL377" s="334"/>
      <c r="GM377" s="334"/>
      <c r="GN377" s="334"/>
      <c r="GO377" s="334"/>
      <c r="GP377" s="334"/>
      <c r="GQ377" s="334"/>
      <c r="GR377" s="334"/>
      <c r="GS377" s="334"/>
      <c r="GT377" s="334"/>
      <c r="GU377" s="334"/>
      <c r="GV377" s="334"/>
      <c r="GW377" s="334"/>
      <c r="GX377" s="334"/>
      <c r="GY377" s="334"/>
      <c r="GZ377" s="334"/>
      <c r="HA377" s="334"/>
      <c r="HB377" s="334"/>
      <c r="HC377" s="334"/>
      <c r="HD377" s="334"/>
      <c r="HE377" s="334"/>
      <c r="HF377" s="334"/>
      <c r="HG377" s="334"/>
      <c r="HH377" s="334"/>
      <c r="HI377" s="334"/>
      <c r="HJ377" s="334"/>
      <c r="HK377" s="334"/>
      <c r="HL377" s="334"/>
      <c r="HM377" s="334"/>
      <c r="HN377" s="334"/>
      <c r="HO377" s="334"/>
      <c r="HP377" s="334"/>
      <c r="HQ377" s="334"/>
      <c r="HR377" s="334"/>
      <c r="HS377" s="334"/>
      <c r="HT377" s="334"/>
      <c r="HU377" s="334"/>
      <c r="HV377" s="334"/>
      <c r="HW377" s="334"/>
      <c r="HX377" s="334"/>
      <c r="HY377" s="334"/>
      <c r="HZ377" s="334"/>
      <c r="IA377" s="334"/>
      <c r="IB377" s="334"/>
      <c r="IC377" s="334"/>
      <c r="ID377" s="334"/>
      <c r="IE377" s="334"/>
      <c r="IF377" s="334"/>
      <c r="IG377" s="334"/>
      <c r="IH377" s="334"/>
      <c r="II377" s="334"/>
      <c r="IJ377" s="334"/>
      <c r="IK377" s="334"/>
      <c r="IL377" s="334"/>
      <c r="IM377" s="334"/>
      <c r="IN377" s="334"/>
      <c r="IO377" s="334"/>
      <c r="IP377" s="334"/>
      <c r="IQ377" s="334"/>
      <c r="IR377" s="334"/>
      <c r="IS377" s="334"/>
      <c r="IT377" s="334"/>
      <c r="IU377" s="334"/>
      <c r="IV377" s="334"/>
      <c r="IW377" s="334"/>
      <c r="IX377" s="334"/>
      <c r="IY377" s="334"/>
      <c r="IZ377" s="334"/>
      <c r="JA377" s="334"/>
      <c r="JB377" s="334"/>
      <c r="JC377" s="334"/>
      <c r="JD377" s="334"/>
    </row>
    <row r="378" spans="2:264" x14ac:dyDescent="0.2">
      <c r="B378" s="334"/>
      <c r="C378" s="334"/>
      <c r="D378" s="334"/>
      <c r="E378" s="334"/>
      <c r="F378" s="334"/>
      <c r="G378" s="334"/>
      <c r="H378" s="334"/>
      <c r="I378" s="334"/>
      <c r="J378" s="334"/>
      <c r="K378" s="334"/>
      <c r="L378" s="334"/>
      <c r="M378" s="334"/>
      <c r="N378" s="334"/>
      <c r="O378" s="334"/>
      <c r="P378" s="334"/>
      <c r="Q378" s="334"/>
      <c r="R378" s="334"/>
      <c r="S378" s="334"/>
      <c r="T378" s="334"/>
      <c r="U378" s="334"/>
      <c r="V378" s="334"/>
      <c r="W378" s="334"/>
      <c r="X378" s="334"/>
      <c r="Y378" s="334"/>
      <c r="Z378" s="334"/>
      <c r="AA378" s="334"/>
      <c r="AB378" s="334"/>
      <c r="AC378" s="334"/>
      <c r="AD378" s="334"/>
      <c r="AE378" s="334"/>
      <c r="AF378" s="334"/>
      <c r="AG378" s="334"/>
      <c r="AH378" s="334"/>
      <c r="AI378" s="334"/>
      <c r="AJ378" s="334"/>
      <c r="AK378" s="334"/>
      <c r="AL378" s="334"/>
      <c r="AM378" s="334"/>
      <c r="AN378" s="334"/>
      <c r="AO378" s="334"/>
      <c r="AP378" s="334"/>
      <c r="AQ378" s="334"/>
      <c r="AR378" s="334"/>
      <c r="AS378" s="334"/>
      <c r="AT378" s="334"/>
      <c r="AU378" s="334"/>
      <c r="AV378" s="334"/>
      <c r="AW378" s="334"/>
      <c r="AX378" s="334"/>
      <c r="AY378" s="334"/>
      <c r="AZ378" s="334"/>
      <c r="BA378" s="334"/>
      <c r="BB378" s="334"/>
      <c r="BC378" s="334"/>
      <c r="BD378" s="334"/>
      <c r="BE378" s="334"/>
      <c r="BF378" s="334"/>
      <c r="BG378" s="334"/>
      <c r="BH378" s="334"/>
      <c r="BI378" s="334"/>
      <c r="BJ378" s="334"/>
      <c r="BK378" s="334"/>
      <c r="BL378" s="334"/>
      <c r="BM378" s="334"/>
      <c r="BN378" s="334"/>
      <c r="BO378" s="334"/>
      <c r="BP378" s="334"/>
      <c r="BQ378" s="334"/>
      <c r="BR378" s="334"/>
      <c r="BS378" s="334"/>
      <c r="BT378" s="334"/>
      <c r="BU378" s="334"/>
      <c r="BV378" s="334"/>
      <c r="BW378" s="334"/>
      <c r="BX378" s="334"/>
      <c r="BY378" s="334"/>
      <c r="BZ378" s="334"/>
      <c r="CA378" s="334"/>
      <c r="CB378" s="334"/>
      <c r="CC378" s="334"/>
      <c r="CD378" s="334"/>
      <c r="CE378" s="334"/>
      <c r="CF378" s="334"/>
      <c r="CG378" s="334"/>
      <c r="CH378" s="334"/>
      <c r="CI378" s="334"/>
      <c r="CJ378" s="334"/>
      <c r="CK378" s="334"/>
      <c r="CL378" s="334"/>
      <c r="CM378" s="334"/>
      <c r="CN378" s="334"/>
      <c r="CO378" s="334"/>
      <c r="CP378" s="334"/>
      <c r="CQ378" s="334"/>
      <c r="CR378" s="334"/>
      <c r="CS378" s="334"/>
      <c r="CT378" s="334"/>
      <c r="CU378" s="334"/>
      <c r="CV378" s="334"/>
      <c r="CW378" s="334"/>
      <c r="CX378" s="334"/>
      <c r="CY378" s="334"/>
      <c r="CZ378" s="334"/>
      <c r="DA378" s="334"/>
      <c r="DB378" s="334"/>
      <c r="DC378" s="334"/>
      <c r="DD378" s="334"/>
      <c r="DE378" s="334"/>
      <c r="DF378" s="334"/>
      <c r="DG378" s="334"/>
      <c r="DH378" s="334"/>
      <c r="DI378" s="334"/>
      <c r="DJ378" s="334"/>
      <c r="DK378" s="334"/>
      <c r="DL378" s="334"/>
      <c r="DM378" s="334"/>
      <c r="DN378" s="334"/>
      <c r="DO378" s="334"/>
      <c r="DP378" s="334"/>
      <c r="DQ378" s="334"/>
      <c r="DR378" s="334"/>
      <c r="DS378" s="334"/>
      <c r="DT378" s="334"/>
      <c r="DU378" s="334"/>
      <c r="DV378" s="334"/>
      <c r="DW378" s="334"/>
      <c r="DX378" s="334"/>
      <c r="DY378" s="334"/>
      <c r="DZ378" s="334"/>
      <c r="EA378" s="334"/>
      <c r="EB378" s="334"/>
      <c r="EC378" s="334"/>
      <c r="ED378" s="334"/>
      <c r="EE378" s="334"/>
      <c r="EF378" s="334"/>
      <c r="EG378" s="334"/>
      <c r="EH378" s="334"/>
      <c r="EI378" s="334"/>
      <c r="EJ378" s="334"/>
      <c r="EK378" s="334"/>
      <c r="EL378" s="334"/>
      <c r="EM378" s="334"/>
      <c r="EN378" s="334"/>
      <c r="EO378" s="334"/>
      <c r="EP378" s="334"/>
      <c r="EQ378" s="334"/>
      <c r="ER378" s="334"/>
      <c r="ES378" s="334"/>
      <c r="ET378" s="334"/>
      <c r="EU378" s="334"/>
      <c r="EV378" s="334"/>
      <c r="EW378" s="334"/>
      <c r="EX378" s="334"/>
      <c r="EY378" s="334"/>
      <c r="EZ378" s="334"/>
      <c r="FA378" s="334"/>
      <c r="FB378" s="334"/>
      <c r="FC378" s="334"/>
      <c r="FD378" s="334"/>
      <c r="FE378" s="334"/>
      <c r="FF378" s="334"/>
      <c r="FG378" s="334"/>
      <c r="FH378" s="334"/>
      <c r="FI378" s="334"/>
      <c r="FJ378" s="334"/>
      <c r="FK378" s="334"/>
      <c r="FL378" s="334"/>
      <c r="FM378" s="334"/>
      <c r="FN378" s="334"/>
      <c r="FO378" s="334"/>
      <c r="FP378" s="334"/>
      <c r="FQ378" s="334"/>
      <c r="FR378" s="334"/>
      <c r="FS378" s="334"/>
      <c r="FT378" s="334"/>
      <c r="FU378" s="334"/>
      <c r="FV378" s="334"/>
      <c r="FW378" s="334"/>
      <c r="FX378" s="334"/>
      <c r="FY378" s="334"/>
      <c r="FZ378" s="334"/>
      <c r="GA378" s="334"/>
      <c r="GB378" s="334"/>
      <c r="GC378" s="334"/>
      <c r="GD378" s="334"/>
      <c r="GE378" s="334"/>
      <c r="GF378" s="334"/>
      <c r="GG378" s="334"/>
      <c r="GH378" s="334"/>
      <c r="GI378" s="334"/>
      <c r="GJ378" s="334"/>
      <c r="GK378" s="334"/>
      <c r="GL378" s="334"/>
      <c r="GM378" s="334"/>
      <c r="GN378" s="334"/>
      <c r="GO378" s="334"/>
      <c r="GP378" s="334"/>
      <c r="GQ378" s="334"/>
      <c r="GR378" s="334"/>
      <c r="GS378" s="334"/>
      <c r="GT378" s="334"/>
      <c r="GU378" s="334"/>
      <c r="GV378" s="334"/>
      <c r="GW378" s="334"/>
      <c r="GX378" s="334"/>
      <c r="GY378" s="334"/>
      <c r="GZ378" s="334"/>
      <c r="HA378" s="334"/>
      <c r="HB378" s="334"/>
      <c r="HC378" s="334"/>
      <c r="HD378" s="334"/>
      <c r="HE378" s="334"/>
      <c r="HF378" s="334"/>
      <c r="HG378" s="334"/>
      <c r="HH378" s="334"/>
      <c r="HI378" s="334"/>
      <c r="HJ378" s="334"/>
      <c r="HK378" s="334"/>
      <c r="HL378" s="334"/>
      <c r="HM378" s="334"/>
      <c r="HN378" s="334"/>
      <c r="HO378" s="334"/>
      <c r="HP378" s="334"/>
      <c r="HQ378" s="334"/>
      <c r="HR378" s="334"/>
      <c r="HS378" s="334"/>
      <c r="HT378" s="334"/>
      <c r="HU378" s="334"/>
      <c r="HV378" s="334"/>
      <c r="HW378" s="334"/>
      <c r="HX378" s="334"/>
      <c r="HY378" s="334"/>
      <c r="HZ378" s="334"/>
      <c r="IA378" s="334"/>
      <c r="IB378" s="334"/>
      <c r="IC378" s="334"/>
      <c r="ID378" s="334"/>
      <c r="IE378" s="334"/>
      <c r="IF378" s="334"/>
      <c r="IG378" s="334"/>
      <c r="IH378" s="334"/>
      <c r="II378" s="334"/>
      <c r="IJ378" s="334"/>
      <c r="IK378" s="334"/>
      <c r="IL378" s="334"/>
      <c r="IM378" s="334"/>
      <c r="IN378" s="334"/>
      <c r="IO378" s="334"/>
      <c r="IP378" s="334"/>
      <c r="IQ378" s="334"/>
      <c r="IR378" s="334"/>
      <c r="IS378" s="334"/>
      <c r="IT378" s="334"/>
      <c r="IU378" s="334"/>
      <c r="IV378" s="334"/>
      <c r="IW378" s="334"/>
      <c r="IX378" s="334"/>
      <c r="IY378" s="334"/>
      <c r="IZ378" s="334"/>
      <c r="JA378" s="334"/>
      <c r="JB378" s="334"/>
      <c r="JC378" s="334"/>
      <c r="JD378" s="334"/>
    </row>
    <row r="379" spans="2:264" x14ac:dyDescent="0.2">
      <c r="B379" s="334"/>
      <c r="C379" s="334"/>
      <c r="D379" s="334"/>
      <c r="E379" s="334"/>
      <c r="F379" s="334"/>
      <c r="G379" s="334"/>
      <c r="H379" s="334"/>
      <c r="I379" s="334"/>
      <c r="J379" s="334"/>
      <c r="K379" s="334"/>
      <c r="L379" s="334"/>
      <c r="M379" s="334"/>
      <c r="N379" s="334"/>
      <c r="O379" s="334"/>
      <c r="P379" s="334"/>
      <c r="Q379" s="334"/>
      <c r="R379" s="334"/>
      <c r="S379" s="334"/>
      <c r="T379" s="334"/>
      <c r="U379" s="334"/>
      <c r="V379" s="334"/>
      <c r="W379" s="334"/>
      <c r="X379" s="334"/>
      <c r="Y379" s="334"/>
      <c r="Z379" s="334"/>
      <c r="AA379" s="334"/>
      <c r="AB379" s="334"/>
      <c r="AC379" s="334"/>
      <c r="AD379" s="334"/>
      <c r="AE379" s="334"/>
      <c r="AF379" s="334"/>
      <c r="AG379" s="334"/>
      <c r="AH379" s="334"/>
      <c r="AI379" s="334"/>
      <c r="AJ379" s="334"/>
      <c r="AK379" s="334"/>
      <c r="AL379" s="334"/>
      <c r="AM379" s="334"/>
      <c r="AN379" s="334"/>
      <c r="AO379" s="334"/>
      <c r="AP379" s="334"/>
      <c r="AQ379" s="334"/>
      <c r="AR379" s="334"/>
      <c r="AS379" s="334"/>
      <c r="AT379" s="334"/>
      <c r="AU379" s="334"/>
      <c r="AV379" s="334"/>
      <c r="AW379" s="334"/>
      <c r="AX379" s="334"/>
      <c r="AY379" s="334"/>
      <c r="AZ379" s="334"/>
      <c r="BA379" s="334"/>
      <c r="BB379" s="334"/>
      <c r="BC379" s="334"/>
      <c r="BD379" s="334"/>
      <c r="BE379" s="334"/>
      <c r="BF379" s="334"/>
      <c r="BG379" s="334"/>
      <c r="BH379" s="334"/>
      <c r="BI379" s="334"/>
      <c r="BJ379" s="334"/>
      <c r="BK379" s="334"/>
      <c r="BL379" s="334"/>
      <c r="BM379" s="334"/>
      <c r="BN379" s="334"/>
      <c r="BO379" s="334"/>
      <c r="BP379" s="334"/>
      <c r="BQ379" s="334"/>
      <c r="BR379" s="334"/>
      <c r="BS379" s="334"/>
      <c r="BT379" s="334"/>
      <c r="BU379" s="334"/>
      <c r="BV379" s="334"/>
      <c r="BW379" s="334"/>
      <c r="BX379" s="334"/>
      <c r="BY379" s="334"/>
      <c r="BZ379" s="334"/>
      <c r="CA379" s="334"/>
      <c r="CB379" s="334"/>
      <c r="CC379" s="334"/>
      <c r="CD379" s="334"/>
      <c r="CE379" s="334"/>
      <c r="CF379" s="334"/>
      <c r="CG379" s="334"/>
      <c r="CH379" s="334"/>
      <c r="CI379" s="334"/>
      <c r="CJ379" s="334"/>
      <c r="CK379" s="334"/>
      <c r="CL379" s="334"/>
      <c r="CM379" s="334"/>
      <c r="CN379" s="334"/>
      <c r="CO379" s="334"/>
      <c r="CP379" s="334"/>
      <c r="CQ379" s="334"/>
      <c r="CR379" s="334"/>
      <c r="CS379" s="334"/>
      <c r="CT379" s="334"/>
      <c r="CU379" s="334"/>
      <c r="CV379" s="334"/>
      <c r="CW379" s="334"/>
      <c r="CX379" s="334"/>
      <c r="CY379" s="334"/>
      <c r="CZ379" s="334"/>
      <c r="DA379" s="334"/>
      <c r="DB379" s="334"/>
      <c r="DC379" s="334"/>
      <c r="DD379" s="334"/>
      <c r="DE379" s="334"/>
      <c r="DF379" s="334"/>
      <c r="DG379" s="334"/>
      <c r="DH379" s="334"/>
      <c r="DI379" s="334"/>
      <c r="DJ379" s="334"/>
      <c r="DK379" s="334"/>
      <c r="DL379" s="334"/>
      <c r="DM379" s="334"/>
      <c r="DN379" s="334"/>
      <c r="DO379" s="334"/>
      <c r="DP379" s="334"/>
      <c r="DQ379" s="334"/>
      <c r="DR379" s="334"/>
      <c r="DS379" s="334"/>
      <c r="DT379" s="334"/>
      <c r="DU379" s="334"/>
      <c r="DV379" s="334"/>
      <c r="DW379" s="334"/>
      <c r="DX379" s="334"/>
      <c r="DY379" s="334"/>
      <c r="DZ379" s="334"/>
      <c r="EA379" s="334"/>
      <c r="EB379" s="334"/>
      <c r="EC379" s="334"/>
      <c r="ED379" s="334"/>
      <c r="EE379" s="334"/>
      <c r="EF379" s="334"/>
      <c r="EG379" s="334"/>
      <c r="EH379" s="334"/>
      <c r="EI379" s="334"/>
      <c r="EJ379" s="334"/>
      <c r="EK379" s="334"/>
      <c r="EL379" s="334"/>
      <c r="EM379" s="334"/>
      <c r="EN379" s="334"/>
      <c r="EO379" s="334"/>
      <c r="EP379" s="334"/>
      <c r="EQ379" s="334"/>
      <c r="ER379" s="334"/>
      <c r="ES379" s="334"/>
      <c r="ET379" s="334"/>
      <c r="EU379" s="334"/>
      <c r="EV379" s="334"/>
      <c r="EW379" s="334"/>
      <c r="EX379" s="334"/>
      <c r="EY379" s="334"/>
      <c r="EZ379" s="334"/>
      <c r="FA379" s="334"/>
      <c r="FB379" s="334"/>
      <c r="FC379" s="334"/>
      <c r="FD379" s="334"/>
      <c r="FE379" s="334"/>
      <c r="FF379" s="334"/>
      <c r="FG379" s="334"/>
      <c r="FH379" s="334"/>
      <c r="FI379" s="334"/>
      <c r="FJ379" s="334"/>
      <c r="FK379" s="334"/>
      <c r="FL379" s="334"/>
      <c r="FM379" s="334"/>
      <c r="FN379" s="334"/>
      <c r="FO379" s="334"/>
      <c r="FP379" s="334"/>
      <c r="FQ379" s="334"/>
      <c r="FR379" s="334"/>
      <c r="FS379" s="334"/>
      <c r="FT379" s="334"/>
      <c r="FU379" s="334"/>
      <c r="FV379" s="334"/>
      <c r="FW379" s="334"/>
      <c r="FX379" s="334"/>
      <c r="FY379" s="334"/>
      <c r="FZ379" s="334"/>
      <c r="GA379" s="334"/>
      <c r="GB379" s="334"/>
      <c r="GC379" s="334"/>
      <c r="GD379" s="334"/>
      <c r="GE379" s="334"/>
      <c r="GF379" s="334"/>
      <c r="GG379" s="334"/>
      <c r="GH379" s="334"/>
      <c r="GI379" s="334"/>
      <c r="GJ379" s="334"/>
      <c r="GK379" s="334"/>
      <c r="GL379" s="334"/>
      <c r="GM379" s="334"/>
      <c r="GN379" s="334"/>
      <c r="GO379" s="334"/>
      <c r="GP379" s="334"/>
      <c r="GQ379" s="334"/>
      <c r="GR379" s="334"/>
      <c r="GS379" s="334"/>
      <c r="GT379" s="334"/>
      <c r="GU379" s="334"/>
      <c r="GV379" s="334"/>
      <c r="GW379" s="334"/>
      <c r="GX379" s="334"/>
      <c r="GY379" s="334"/>
      <c r="GZ379" s="334"/>
      <c r="HA379" s="334"/>
      <c r="HB379" s="334"/>
      <c r="HC379" s="334"/>
      <c r="HD379" s="334"/>
      <c r="HE379" s="334"/>
      <c r="HF379" s="334"/>
      <c r="HG379" s="334"/>
      <c r="HH379" s="334"/>
      <c r="HI379" s="334"/>
      <c r="HJ379" s="334"/>
      <c r="HK379" s="334"/>
      <c r="HL379" s="334"/>
      <c r="HM379" s="334"/>
      <c r="HN379" s="334"/>
      <c r="HO379" s="334"/>
      <c r="HP379" s="334"/>
      <c r="HQ379" s="334"/>
      <c r="HR379" s="334"/>
      <c r="HS379" s="334"/>
      <c r="HT379" s="334"/>
      <c r="HU379" s="334"/>
      <c r="HV379" s="334"/>
      <c r="HW379" s="334"/>
      <c r="HX379" s="334"/>
      <c r="HY379" s="334"/>
      <c r="HZ379" s="334"/>
      <c r="IA379" s="334"/>
      <c r="IB379" s="334"/>
      <c r="IC379" s="334"/>
      <c r="ID379" s="334"/>
      <c r="IE379" s="334"/>
      <c r="IF379" s="334"/>
      <c r="IG379" s="334"/>
      <c r="IH379" s="334"/>
      <c r="II379" s="334"/>
      <c r="IJ379" s="334"/>
      <c r="IK379" s="334"/>
      <c r="IL379" s="334"/>
      <c r="IM379" s="334"/>
      <c r="IN379" s="334"/>
      <c r="IO379" s="334"/>
      <c r="IP379" s="334"/>
      <c r="IQ379" s="334"/>
      <c r="IR379" s="334"/>
      <c r="IS379" s="334"/>
      <c r="IT379" s="334"/>
      <c r="IU379" s="334"/>
      <c r="IV379" s="334"/>
      <c r="IW379" s="334"/>
      <c r="IX379" s="334"/>
      <c r="IY379" s="334"/>
      <c r="IZ379" s="334"/>
      <c r="JA379" s="334"/>
      <c r="JB379" s="334"/>
      <c r="JC379" s="334"/>
      <c r="JD379" s="334"/>
    </row>
    <row r="380" spans="2:264" x14ac:dyDescent="0.2">
      <c r="B380" s="334"/>
      <c r="C380" s="334"/>
      <c r="D380" s="334"/>
      <c r="E380" s="334"/>
      <c r="F380" s="334"/>
      <c r="G380" s="334"/>
      <c r="H380" s="334"/>
      <c r="I380" s="334"/>
      <c r="J380" s="334"/>
      <c r="K380" s="334"/>
      <c r="L380" s="334"/>
      <c r="M380" s="334"/>
      <c r="N380" s="334"/>
      <c r="O380" s="334"/>
      <c r="P380" s="334"/>
      <c r="Q380" s="334"/>
      <c r="R380" s="334"/>
      <c r="S380" s="334"/>
      <c r="T380" s="334"/>
      <c r="U380" s="334"/>
      <c r="V380" s="334"/>
      <c r="W380" s="334"/>
      <c r="X380" s="334"/>
      <c r="Y380" s="334"/>
      <c r="Z380" s="334"/>
      <c r="AA380" s="334"/>
      <c r="AB380" s="334"/>
      <c r="AC380" s="334"/>
      <c r="AD380" s="334"/>
      <c r="AE380" s="334"/>
      <c r="AF380" s="334"/>
      <c r="AG380" s="334"/>
      <c r="AH380" s="334"/>
      <c r="AI380" s="334"/>
      <c r="AJ380" s="334"/>
      <c r="AK380" s="334"/>
      <c r="AL380" s="334"/>
      <c r="AM380" s="334"/>
      <c r="AN380" s="334"/>
      <c r="AO380" s="334"/>
      <c r="AP380" s="334"/>
      <c r="AQ380" s="334"/>
      <c r="AR380" s="334"/>
      <c r="AS380" s="334"/>
      <c r="AT380" s="334"/>
      <c r="AU380" s="334"/>
      <c r="AV380" s="334"/>
      <c r="AW380" s="334"/>
      <c r="AX380" s="334"/>
      <c r="AY380" s="334"/>
      <c r="AZ380" s="334"/>
      <c r="BA380" s="334"/>
      <c r="BB380" s="334"/>
      <c r="BC380" s="334"/>
      <c r="BD380" s="334"/>
      <c r="BE380" s="334"/>
      <c r="BF380" s="334"/>
      <c r="BG380" s="334"/>
      <c r="BH380" s="334"/>
      <c r="BI380" s="334"/>
      <c r="BJ380" s="334"/>
      <c r="BK380" s="334"/>
      <c r="BL380" s="334"/>
      <c r="BM380" s="334"/>
      <c r="BN380" s="334"/>
      <c r="BO380" s="334"/>
      <c r="BP380" s="334"/>
      <c r="BQ380" s="334"/>
      <c r="BR380" s="334"/>
      <c r="BS380" s="334"/>
      <c r="BT380" s="334"/>
      <c r="BU380" s="334"/>
      <c r="BV380" s="334"/>
      <c r="BW380" s="334"/>
      <c r="BX380" s="334"/>
      <c r="BY380" s="334"/>
      <c r="BZ380" s="334"/>
      <c r="CA380" s="334"/>
      <c r="CB380" s="334"/>
      <c r="CC380" s="334"/>
      <c r="CD380" s="334"/>
      <c r="CE380" s="334"/>
      <c r="CF380" s="334"/>
      <c r="CG380" s="334"/>
      <c r="CH380" s="334"/>
      <c r="CI380" s="334"/>
      <c r="CJ380" s="334"/>
      <c r="CK380" s="334"/>
      <c r="CL380" s="334"/>
      <c r="CM380" s="334"/>
      <c r="CN380" s="334"/>
      <c r="CO380" s="334"/>
      <c r="CP380" s="334"/>
      <c r="CQ380" s="334"/>
      <c r="CR380" s="334"/>
      <c r="CS380" s="334"/>
      <c r="CT380" s="334"/>
      <c r="CU380" s="334"/>
      <c r="CV380" s="334"/>
      <c r="CW380" s="334"/>
      <c r="CX380" s="334"/>
      <c r="CY380" s="334"/>
      <c r="CZ380" s="334"/>
      <c r="DA380" s="334"/>
      <c r="DB380" s="334"/>
      <c r="DC380" s="334"/>
      <c r="DD380" s="334"/>
      <c r="DE380" s="334"/>
      <c r="DF380" s="334"/>
      <c r="DG380" s="334"/>
      <c r="DH380" s="334"/>
      <c r="DI380" s="334"/>
      <c r="DJ380" s="334"/>
      <c r="DK380" s="334"/>
      <c r="DL380" s="334"/>
      <c r="DM380" s="334"/>
      <c r="DN380" s="334"/>
      <c r="DO380" s="334"/>
      <c r="DP380" s="334"/>
      <c r="DQ380" s="334"/>
      <c r="DR380" s="334"/>
      <c r="DS380" s="334"/>
      <c r="DT380" s="334"/>
      <c r="DU380" s="334"/>
      <c r="DV380" s="334"/>
      <c r="DW380" s="334"/>
      <c r="DX380" s="334"/>
      <c r="DY380" s="334"/>
      <c r="DZ380" s="334"/>
      <c r="EA380" s="334"/>
      <c r="EB380" s="334"/>
      <c r="EC380" s="334"/>
      <c r="ED380" s="334"/>
      <c r="EE380" s="334"/>
      <c r="EF380" s="334"/>
      <c r="EG380" s="334"/>
      <c r="EH380" s="334"/>
      <c r="EI380" s="334"/>
      <c r="EJ380" s="334"/>
      <c r="EK380" s="334"/>
      <c r="EL380" s="334"/>
      <c r="EM380" s="334"/>
      <c r="EN380" s="334"/>
      <c r="EO380" s="334"/>
      <c r="EP380" s="334"/>
      <c r="EQ380" s="334"/>
      <c r="ER380" s="334"/>
      <c r="ES380" s="334"/>
      <c r="ET380" s="334"/>
      <c r="EU380" s="334"/>
      <c r="EV380" s="334"/>
      <c r="EW380" s="334"/>
      <c r="EX380" s="334"/>
      <c r="EY380" s="334"/>
      <c r="EZ380" s="334"/>
      <c r="FA380" s="334"/>
      <c r="FB380" s="334"/>
      <c r="FC380" s="334"/>
      <c r="FD380" s="334"/>
      <c r="FE380" s="334"/>
      <c r="FF380" s="334"/>
      <c r="FG380" s="334"/>
      <c r="FH380" s="334"/>
      <c r="FI380" s="334"/>
      <c r="FJ380" s="334"/>
      <c r="FK380" s="334"/>
      <c r="FL380" s="334"/>
      <c r="FM380" s="334"/>
      <c r="FN380" s="334"/>
      <c r="FO380" s="334"/>
      <c r="FP380" s="334"/>
      <c r="FQ380" s="334"/>
      <c r="FR380" s="334"/>
      <c r="FS380" s="334"/>
      <c r="FT380" s="334"/>
      <c r="FU380" s="334"/>
      <c r="FV380" s="334"/>
      <c r="FW380" s="334"/>
      <c r="FX380" s="334"/>
      <c r="FY380" s="334"/>
      <c r="FZ380" s="334"/>
      <c r="GA380" s="334"/>
      <c r="GB380" s="334"/>
      <c r="GC380" s="334"/>
      <c r="GD380" s="334"/>
      <c r="GE380" s="334"/>
      <c r="GF380" s="334"/>
      <c r="GG380" s="334"/>
      <c r="GH380" s="334"/>
      <c r="GI380" s="334"/>
      <c r="GJ380" s="334"/>
      <c r="GK380" s="334"/>
      <c r="GL380" s="334"/>
      <c r="GM380" s="334"/>
      <c r="GN380" s="334"/>
      <c r="GO380" s="334"/>
      <c r="GP380" s="334"/>
      <c r="GQ380" s="334"/>
      <c r="GR380" s="334"/>
      <c r="GS380" s="334"/>
      <c r="GT380" s="334"/>
      <c r="GU380" s="334"/>
      <c r="GV380" s="334"/>
      <c r="GW380" s="334"/>
      <c r="GX380" s="334"/>
      <c r="GY380" s="334"/>
      <c r="GZ380" s="334"/>
      <c r="HA380" s="334"/>
      <c r="HB380" s="334"/>
      <c r="HC380" s="334"/>
      <c r="HD380" s="334"/>
      <c r="HE380" s="334"/>
      <c r="HF380" s="334"/>
      <c r="HG380" s="334"/>
      <c r="HH380" s="334"/>
      <c r="HI380" s="334"/>
      <c r="HJ380" s="334"/>
      <c r="HK380" s="334"/>
      <c r="HL380" s="334"/>
      <c r="HM380" s="334"/>
      <c r="HN380" s="334"/>
      <c r="HO380" s="334"/>
      <c r="HP380" s="334"/>
      <c r="HQ380" s="334"/>
      <c r="HR380" s="334"/>
      <c r="HS380" s="334"/>
      <c r="HT380" s="334"/>
      <c r="HU380" s="334"/>
      <c r="HV380" s="334"/>
      <c r="HW380" s="334"/>
      <c r="HX380" s="334"/>
      <c r="HY380" s="334"/>
      <c r="HZ380" s="334"/>
      <c r="IA380" s="334"/>
      <c r="IB380" s="334"/>
      <c r="IC380" s="334"/>
      <c r="ID380" s="334"/>
      <c r="IE380" s="334"/>
      <c r="IF380" s="334"/>
      <c r="IG380" s="334"/>
      <c r="IH380" s="334"/>
      <c r="II380" s="334"/>
      <c r="IJ380" s="334"/>
      <c r="IK380" s="334"/>
      <c r="IL380" s="334"/>
      <c r="IM380" s="334"/>
      <c r="IN380" s="334"/>
      <c r="IO380" s="334"/>
      <c r="IP380" s="334"/>
      <c r="IQ380" s="334"/>
      <c r="IR380" s="334"/>
      <c r="IS380" s="334"/>
      <c r="IT380" s="334"/>
      <c r="IU380" s="334"/>
      <c r="IV380" s="334"/>
      <c r="IW380" s="334"/>
      <c r="IX380" s="334"/>
      <c r="IY380" s="334"/>
      <c r="IZ380" s="334"/>
      <c r="JA380" s="334"/>
      <c r="JB380" s="334"/>
      <c r="JC380" s="334"/>
      <c r="JD380" s="334"/>
    </row>
    <row r="381" spans="2:264" x14ac:dyDescent="0.2">
      <c r="B381" s="334"/>
      <c r="C381" s="334"/>
      <c r="D381" s="334"/>
      <c r="E381" s="334"/>
      <c r="F381" s="334"/>
      <c r="G381" s="334"/>
      <c r="H381" s="334"/>
      <c r="I381" s="334"/>
      <c r="J381" s="334"/>
      <c r="K381" s="334"/>
      <c r="L381" s="334"/>
      <c r="M381" s="334"/>
      <c r="N381" s="334"/>
      <c r="O381" s="334"/>
      <c r="P381" s="334"/>
      <c r="Q381" s="334"/>
      <c r="R381" s="334"/>
      <c r="S381" s="334"/>
      <c r="T381" s="334"/>
      <c r="U381" s="334"/>
      <c r="V381" s="334"/>
      <c r="W381" s="334"/>
      <c r="X381" s="334"/>
      <c r="Y381" s="334"/>
      <c r="Z381" s="334"/>
      <c r="AA381" s="334"/>
      <c r="AB381" s="334"/>
      <c r="AC381" s="334"/>
      <c r="AD381" s="334"/>
      <c r="AE381" s="334"/>
      <c r="AF381" s="334"/>
      <c r="AG381" s="334"/>
      <c r="AH381" s="334"/>
      <c r="AI381" s="334"/>
      <c r="AJ381" s="334"/>
      <c r="AK381" s="334"/>
      <c r="AL381" s="334"/>
      <c r="AM381" s="334"/>
      <c r="AN381" s="334"/>
      <c r="AO381" s="334"/>
      <c r="AP381" s="334"/>
      <c r="AQ381" s="334"/>
      <c r="AR381" s="334"/>
      <c r="AS381" s="334"/>
      <c r="AT381" s="334"/>
      <c r="AU381" s="334"/>
      <c r="AV381" s="334"/>
      <c r="AW381" s="334"/>
      <c r="AX381" s="334"/>
      <c r="AY381" s="334"/>
      <c r="AZ381" s="334"/>
      <c r="BA381" s="334"/>
      <c r="BB381" s="334"/>
      <c r="BC381" s="334"/>
      <c r="BD381" s="334"/>
      <c r="BE381" s="334"/>
      <c r="BF381" s="334"/>
      <c r="BG381" s="334"/>
      <c r="BH381" s="334"/>
      <c r="BI381" s="334"/>
      <c r="BJ381" s="334"/>
      <c r="BK381" s="334"/>
      <c r="BL381" s="334"/>
      <c r="BM381" s="334"/>
      <c r="BN381" s="334"/>
      <c r="BO381" s="334"/>
      <c r="BP381" s="334"/>
      <c r="BQ381" s="334"/>
      <c r="BR381" s="334"/>
      <c r="BS381" s="334"/>
      <c r="BT381" s="334"/>
      <c r="BU381" s="334"/>
      <c r="BV381" s="334"/>
      <c r="BW381" s="334"/>
      <c r="BX381" s="334"/>
      <c r="BY381" s="334"/>
      <c r="BZ381" s="334"/>
      <c r="CA381" s="334"/>
      <c r="CB381" s="334"/>
      <c r="CC381" s="334"/>
      <c r="CD381" s="334"/>
      <c r="CE381" s="334"/>
      <c r="CF381" s="334"/>
      <c r="CG381" s="334"/>
      <c r="CH381" s="334"/>
      <c r="CI381" s="334"/>
      <c r="CJ381" s="334"/>
      <c r="CK381" s="334"/>
      <c r="CL381" s="334"/>
      <c r="CM381" s="334"/>
      <c r="CN381" s="334"/>
      <c r="CO381" s="334"/>
      <c r="CP381" s="334"/>
      <c r="CQ381" s="334"/>
      <c r="CR381" s="334"/>
      <c r="CS381" s="334"/>
      <c r="CT381" s="334"/>
      <c r="CU381" s="334"/>
      <c r="CV381" s="334"/>
      <c r="CW381" s="334"/>
      <c r="CX381" s="334"/>
      <c r="CY381" s="334"/>
      <c r="CZ381" s="334"/>
      <c r="DA381" s="334"/>
      <c r="DB381" s="334"/>
      <c r="DC381" s="334"/>
      <c r="DD381" s="334"/>
      <c r="DE381" s="334"/>
      <c r="DF381" s="334"/>
      <c r="DG381" s="334"/>
      <c r="DH381" s="334"/>
      <c r="DI381" s="334"/>
      <c r="DJ381" s="334"/>
      <c r="DK381" s="334"/>
      <c r="DL381" s="334"/>
      <c r="DM381" s="334"/>
      <c r="DN381" s="334"/>
      <c r="DO381" s="334"/>
      <c r="DP381" s="334"/>
      <c r="DQ381" s="334"/>
      <c r="DR381" s="334"/>
      <c r="DS381" s="334"/>
      <c r="DT381" s="334"/>
      <c r="DU381" s="334"/>
      <c r="DV381" s="334"/>
      <c r="DW381" s="334"/>
      <c r="DX381" s="334"/>
      <c r="DY381" s="334"/>
      <c r="DZ381" s="334"/>
      <c r="EA381" s="334"/>
      <c r="EB381" s="334"/>
      <c r="EC381" s="334"/>
      <c r="ED381" s="334"/>
      <c r="EE381" s="334"/>
      <c r="EF381" s="334"/>
      <c r="EG381" s="334"/>
      <c r="EH381" s="334"/>
      <c r="EI381" s="334"/>
      <c r="EJ381" s="334"/>
      <c r="EK381" s="334"/>
      <c r="EL381" s="334"/>
      <c r="EM381" s="334"/>
      <c r="EN381" s="334"/>
      <c r="EO381" s="334"/>
      <c r="EP381" s="334"/>
      <c r="EQ381" s="334"/>
      <c r="ER381" s="334"/>
      <c r="ES381" s="334"/>
      <c r="ET381" s="334"/>
      <c r="EU381" s="334"/>
      <c r="EV381" s="334"/>
      <c r="EW381" s="334"/>
      <c r="EX381" s="334"/>
      <c r="EY381" s="334"/>
      <c r="EZ381" s="334"/>
      <c r="FA381" s="334"/>
      <c r="FB381" s="334"/>
      <c r="FC381" s="334"/>
      <c r="FD381" s="334"/>
      <c r="FE381" s="334"/>
      <c r="FF381" s="334"/>
      <c r="FG381" s="334"/>
      <c r="FH381" s="334"/>
      <c r="FI381" s="334"/>
      <c r="FJ381" s="334"/>
      <c r="FK381" s="334"/>
      <c r="FL381" s="334"/>
      <c r="FM381" s="334"/>
      <c r="FN381" s="334"/>
      <c r="FO381" s="334"/>
      <c r="FP381" s="334"/>
      <c r="FQ381" s="334"/>
      <c r="FR381" s="334"/>
      <c r="FS381" s="334"/>
      <c r="FT381" s="334"/>
      <c r="FU381" s="334"/>
      <c r="FV381" s="334"/>
      <c r="FW381" s="334"/>
      <c r="FX381" s="334"/>
      <c r="FY381" s="334"/>
      <c r="FZ381" s="334"/>
      <c r="GA381" s="334"/>
      <c r="GB381" s="334"/>
      <c r="GC381" s="334"/>
      <c r="GD381" s="334"/>
      <c r="GE381" s="334"/>
      <c r="GF381" s="334"/>
      <c r="GG381" s="334"/>
      <c r="GH381" s="334"/>
      <c r="GI381" s="334"/>
      <c r="GJ381" s="334"/>
      <c r="GK381" s="334"/>
      <c r="GL381" s="334"/>
      <c r="GM381" s="334"/>
      <c r="GN381" s="334"/>
      <c r="GO381" s="334"/>
      <c r="GP381" s="334"/>
      <c r="GQ381" s="334"/>
      <c r="GR381" s="334"/>
      <c r="GS381" s="334"/>
      <c r="GT381" s="334"/>
      <c r="GU381" s="334"/>
      <c r="GV381" s="334"/>
      <c r="GW381" s="334"/>
      <c r="GX381" s="334"/>
      <c r="GY381" s="334"/>
      <c r="GZ381" s="334"/>
      <c r="HA381" s="334"/>
      <c r="HB381" s="334"/>
      <c r="HC381" s="334"/>
      <c r="HD381" s="334"/>
      <c r="HE381" s="334"/>
      <c r="HF381" s="334"/>
      <c r="HG381" s="334"/>
      <c r="HH381" s="334"/>
      <c r="HI381" s="334"/>
      <c r="HJ381" s="334"/>
      <c r="HK381" s="334"/>
      <c r="HL381" s="334"/>
      <c r="HM381" s="334"/>
      <c r="HN381" s="334"/>
      <c r="HO381" s="334"/>
      <c r="HP381" s="334"/>
      <c r="HQ381" s="334"/>
      <c r="HR381" s="334"/>
      <c r="HS381" s="334"/>
      <c r="HT381" s="334"/>
      <c r="HU381" s="334"/>
      <c r="HV381" s="334"/>
      <c r="HW381" s="334"/>
      <c r="HX381" s="334"/>
      <c r="HY381" s="334"/>
      <c r="HZ381" s="334"/>
      <c r="IA381" s="334"/>
      <c r="IB381" s="334"/>
      <c r="IC381" s="334"/>
      <c r="ID381" s="334"/>
      <c r="IE381" s="334"/>
      <c r="IF381" s="334"/>
      <c r="IG381" s="334"/>
      <c r="IH381" s="334"/>
      <c r="II381" s="334"/>
      <c r="IJ381" s="334"/>
      <c r="IK381" s="334"/>
      <c r="IL381" s="334"/>
      <c r="IM381" s="334"/>
      <c r="IN381" s="334"/>
      <c r="IO381" s="334"/>
      <c r="IP381" s="334"/>
      <c r="IQ381" s="334"/>
      <c r="IR381" s="334"/>
      <c r="IS381" s="334"/>
      <c r="IT381" s="334"/>
      <c r="IU381" s="334"/>
      <c r="IV381" s="334"/>
      <c r="IW381" s="334"/>
      <c r="IX381" s="334"/>
      <c r="IY381" s="334"/>
      <c r="IZ381" s="334"/>
      <c r="JA381" s="334"/>
      <c r="JB381" s="334"/>
      <c r="JC381" s="334"/>
      <c r="JD381" s="334"/>
    </row>
    <row r="382" spans="2:264" x14ac:dyDescent="0.2">
      <c r="B382" s="334"/>
      <c r="C382" s="334"/>
      <c r="D382" s="334"/>
      <c r="E382" s="334"/>
      <c r="F382" s="334"/>
      <c r="G382" s="334"/>
      <c r="H382" s="334"/>
      <c r="I382" s="334"/>
      <c r="J382" s="334"/>
      <c r="K382" s="334"/>
      <c r="L382" s="334"/>
      <c r="M382" s="334"/>
      <c r="N382" s="334"/>
      <c r="O382" s="334"/>
      <c r="P382" s="334"/>
      <c r="Q382" s="334"/>
      <c r="R382" s="334"/>
      <c r="S382" s="334"/>
      <c r="T382" s="334"/>
      <c r="U382" s="334"/>
      <c r="V382" s="334"/>
      <c r="W382" s="334"/>
      <c r="X382" s="334"/>
      <c r="Y382" s="334"/>
      <c r="Z382" s="334"/>
      <c r="AA382" s="334"/>
      <c r="AB382" s="334"/>
      <c r="AC382" s="334"/>
      <c r="AD382" s="334"/>
      <c r="AE382" s="334"/>
      <c r="AF382" s="334"/>
      <c r="AG382" s="334"/>
      <c r="AH382" s="334"/>
      <c r="AI382" s="334"/>
      <c r="AJ382" s="334"/>
      <c r="AK382" s="334"/>
      <c r="AL382" s="334"/>
      <c r="AM382" s="334"/>
      <c r="AN382" s="334"/>
      <c r="AO382" s="334"/>
      <c r="AP382" s="334"/>
      <c r="AQ382" s="334"/>
      <c r="AR382" s="334"/>
      <c r="AS382" s="334"/>
      <c r="AT382" s="334"/>
      <c r="AU382" s="334"/>
      <c r="AV382" s="334"/>
      <c r="AW382" s="334"/>
      <c r="AX382" s="334"/>
      <c r="AY382" s="334"/>
      <c r="AZ382" s="334"/>
      <c r="BA382" s="334"/>
      <c r="BB382" s="334"/>
      <c r="BC382" s="334"/>
      <c r="BD382" s="334"/>
      <c r="BE382" s="334"/>
      <c r="BF382" s="334"/>
      <c r="BG382" s="334"/>
      <c r="BH382" s="334"/>
      <c r="BI382" s="334"/>
      <c r="BJ382" s="334"/>
      <c r="BK382" s="334"/>
      <c r="BL382" s="334"/>
      <c r="BM382" s="334"/>
      <c r="BN382" s="334"/>
      <c r="BO382" s="334"/>
      <c r="BP382" s="334"/>
      <c r="BQ382" s="334"/>
      <c r="BR382" s="334"/>
      <c r="BS382" s="334"/>
      <c r="BT382" s="334"/>
      <c r="BU382" s="334"/>
      <c r="BV382" s="334"/>
      <c r="BW382" s="334"/>
      <c r="BX382" s="334"/>
      <c r="BY382" s="334"/>
      <c r="BZ382" s="334"/>
      <c r="CA382" s="334"/>
      <c r="CB382" s="334"/>
      <c r="CC382" s="334"/>
      <c r="CD382" s="334"/>
      <c r="CE382" s="334"/>
      <c r="CF382" s="334"/>
      <c r="CG382" s="334"/>
      <c r="CH382" s="334"/>
      <c r="CI382" s="334"/>
      <c r="CJ382" s="334"/>
      <c r="CK382" s="334"/>
      <c r="CL382" s="334"/>
      <c r="CM382" s="334"/>
      <c r="CN382" s="334"/>
      <c r="CO382" s="334"/>
      <c r="CP382" s="334"/>
      <c r="CQ382" s="334"/>
      <c r="CR382" s="334"/>
      <c r="CS382" s="334"/>
      <c r="CT382" s="334"/>
      <c r="CU382" s="334"/>
      <c r="CV382" s="334"/>
      <c r="CW382" s="334"/>
      <c r="CX382" s="334"/>
      <c r="CY382" s="334"/>
      <c r="CZ382" s="334"/>
      <c r="DA382" s="334"/>
      <c r="DB382" s="334"/>
      <c r="DC382" s="334"/>
      <c r="DD382" s="334"/>
      <c r="DE382" s="334"/>
      <c r="DF382" s="334"/>
      <c r="DG382" s="334"/>
      <c r="DH382" s="334"/>
      <c r="DI382" s="334"/>
      <c r="DJ382" s="334"/>
      <c r="DK382" s="334"/>
      <c r="DL382" s="334"/>
      <c r="DM382" s="334"/>
      <c r="DN382" s="334"/>
      <c r="DO382" s="334"/>
      <c r="DP382" s="334"/>
      <c r="DQ382" s="334"/>
      <c r="DR382" s="334"/>
      <c r="DS382" s="334"/>
      <c r="DT382" s="334"/>
      <c r="DU382" s="334"/>
      <c r="DV382" s="334"/>
      <c r="DW382" s="334"/>
      <c r="DX382" s="334"/>
      <c r="DY382" s="334"/>
      <c r="DZ382" s="334"/>
      <c r="EA382" s="334"/>
      <c r="EB382" s="334"/>
      <c r="EC382" s="334"/>
      <c r="ED382" s="334"/>
      <c r="EE382" s="334"/>
      <c r="EF382" s="334"/>
      <c r="EG382" s="334"/>
      <c r="EH382" s="334"/>
      <c r="EI382" s="334"/>
      <c r="EJ382" s="334"/>
      <c r="EK382" s="334"/>
      <c r="EL382" s="334"/>
      <c r="EM382" s="334"/>
      <c r="EN382" s="334"/>
      <c r="EO382" s="334"/>
      <c r="EP382" s="334"/>
      <c r="EQ382" s="334"/>
      <c r="ER382" s="334"/>
      <c r="ES382" s="334"/>
      <c r="ET382" s="334"/>
      <c r="EU382" s="334"/>
      <c r="EV382" s="334"/>
      <c r="EW382" s="334"/>
      <c r="EX382" s="334"/>
      <c r="EY382" s="334"/>
      <c r="EZ382" s="334"/>
      <c r="FA382" s="334"/>
      <c r="FB382" s="334"/>
      <c r="FC382" s="334"/>
      <c r="FD382" s="334"/>
      <c r="FE382" s="334"/>
      <c r="FF382" s="334"/>
      <c r="FG382" s="334"/>
      <c r="FH382" s="334"/>
      <c r="FI382" s="334"/>
      <c r="FJ382" s="334"/>
      <c r="FK382" s="334"/>
      <c r="FL382" s="334"/>
      <c r="FM382" s="334"/>
      <c r="FN382" s="334"/>
      <c r="FO382" s="334"/>
      <c r="FP382" s="334"/>
      <c r="FQ382" s="334"/>
      <c r="FR382" s="334"/>
      <c r="FS382" s="334"/>
      <c r="FT382" s="334"/>
      <c r="FU382" s="334"/>
      <c r="FV382" s="334"/>
      <c r="FW382" s="334"/>
      <c r="FX382" s="334"/>
      <c r="FY382" s="334"/>
      <c r="FZ382" s="334"/>
      <c r="GA382" s="334"/>
      <c r="GB382" s="334"/>
      <c r="GC382" s="334"/>
      <c r="GD382" s="334"/>
      <c r="GE382" s="334"/>
      <c r="GF382" s="334"/>
      <c r="GG382" s="334"/>
      <c r="GH382" s="334"/>
      <c r="GI382" s="334"/>
      <c r="GJ382" s="334"/>
      <c r="GK382" s="334"/>
      <c r="GL382" s="334"/>
      <c r="GM382" s="334"/>
      <c r="GN382" s="334"/>
      <c r="GO382" s="334"/>
      <c r="GP382" s="334"/>
      <c r="GQ382" s="334"/>
      <c r="GR382" s="334"/>
      <c r="GS382" s="334"/>
      <c r="GT382" s="334"/>
      <c r="GU382" s="334"/>
      <c r="GV382" s="334"/>
      <c r="GW382" s="334"/>
      <c r="GX382" s="334"/>
      <c r="GY382" s="334"/>
      <c r="GZ382" s="334"/>
      <c r="HA382" s="334"/>
      <c r="HB382" s="334"/>
      <c r="HC382" s="334"/>
      <c r="HD382" s="334"/>
      <c r="HE382" s="334"/>
      <c r="HF382" s="334"/>
      <c r="HG382" s="334"/>
      <c r="HH382" s="334"/>
      <c r="HI382" s="334"/>
      <c r="HJ382" s="334"/>
      <c r="HK382" s="334"/>
      <c r="HL382" s="334"/>
      <c r="HM382" s="334"/>
      <c r="HN382" s="334"/>
      <c r="HO382" s="334"/>
      <c r="HP382" s="334"/>
      <c r="HQ382" s="334"/>
      <c r="HR382" s="334"/>
      <c r="HS382" s="334"/>
      <c r="HT382" s="334"/>
      <c r="HU382" s="334"/>
      <c r="HV382" s="334"/>
      <c r="HW382" s="334"/>
      <c r="HX382" s="334"/>
      <c r="HY382" s="334"/>
      <c r="HZ382" s="334"/>
      <c r="IA382" s="334"/>
      <c r="IB382" s="334"/>
      <c r="IC382" s="334"/>
      <c r="ID382" s="334"/>
      <c r="IE382" s="334"/>
      <c r="IF382" s="334"/>
      <c r="IG382" s="334"/>
      <c r="IH382" s="334"/>
      <c r="II382" s="334"/>
      <c r="IJ382" s="334"/>
      <c r="IK382" s="334"/>
      <c r="IL382" s="334"/>
      <c r="IM382" s="334"/>
      <c r="IN382" s="334"/>
      <c r="IO382" s="334"/>
      <c r="IP382" s="334"/>
      <c r="IQ382" s="334"/>
      <c r="IR382" s="334"/>
      <c r="IS382" s="334"/>
      <c r="IT382" s="334"/>
      <c r="IU382" s="334"/>
      <c r="IV382" s="334"/>
      <c r="IW382" s="334"/>
      <c r="IX382" s="334"/>
      <c r="IY382" s="334"/>
      <c r="IZ382" s="334"/>
      <c r="JA382" s="334"/>
      <c r="JB382" s="334"/>
      <c r="JC382" s="334"/>
      <c r="JD382" s="334"/>
    </row>
    <row r="383" spans="2:264" x14ac:dyDescent="0.2">
      <c r="B383" s="334"/>
      <c r="C383" s="334"/>
      <c r="D383" s="334"/>
      <c r="E383" s="334"/>
      <c r="F383" s="334"/>
      <c r="G383" s="334"/>
      <c r="H383" s="334"/>
      <c r="I383" s="334"/>
      <c r="J383" s="334"/>
      <c r="K383" s="334"/>
      <c r="L383" s="334"/>
      <c r="M383" s="334"/>
      <c r="N383" s="334"/>
      <c r="O383" s="334"/>
      <c r="P383" s="334"/>
      <c r="Q383" s="334"/>
      <c r="R383" s="334"/>
      <c r="S383" s="334"/>
      <c r="T383" s="334"/>
      <c r="U383" s="334"/>
      <c r="V383" s="334"/>
      <c r="W383" s="334"/>
      <c r="X383" s="334"/>
      <c r="Y383" s="334"/>
      <c r="Z383" s="334"/>
      <c r="AA383" s="334"/>
      <c r="AB383" s="334"/>
      <c r="AC383" s="334"/>
      <c r="AD383" s="334"/>
      <c r="AE383" s="334"/>
      <c r="AF383" s="334"/>
      <c r="AG383" s="334"/>
      <c r="AH383" s="334"/>
      <c r="AI383" s="334"/>
      <c r="AJ383" s="334"/>
      <c r="AK383" s="334"/>
      <c r="AL383" s="334"/>
      <c r="AM383" s="334"/>
      <c r="AN383" s="334"/>
      <c r="AO383" s="334"/>
      <c r="AP383" s="334"/>
      <c r="AQ383" s="334"/>
      <c r="AR383" s="334"/>
      <c r="AS383" s="334"/>
      <c r="AT383" s="334"/>
      <c r="AU383" s="334"/>
      <c r="AV383" s="334"/>
      <c r="AW383" s="334"/>
      <c r="AX383" s="334"/>
      <c r="AY383" s="334"/>
      <c r="AZ383" s="334"/>
      <c r="BA383" s="334"/>
      <c r="BB383" s="334"/>
      <c r="BC383" s="334"/>
      <c r="BD383" s="334"/>
      <c r="BE383" s="334"/>
      <c r="BF383" s="334"/>
      <c r="BG383" s="334"/>
      <c r="BH383" s="334"/>
      <c r="BI383" s="334"/>
      <c r="BJ383" s="334"/>
      <c r="BK383" s="334"/>
      <c r="BL383" s="334"/>
      <c r="BM383" s="334"/>
      <c r="BN383" s="334"/>
      <c r="BO383" s="334"/>
      <c r="BP383" s="334"/>
      <c r="BQ383" s="334"/>
      <c r="BR383" s="334"/>
      <c r="BS383" s="334"/>
      <c r="BT383" s="334"/>
      <c r="BU383" s="334"/>
      <c r="BV383" s="334"/>
      <c r="BW383" s="334"/>
      <c r="BX383" s="334"/>
      <c r="BY383" s="334"/>
      <c r="BZ383" s="334"/>
      <c r="CA383" s="334"/>
      <c r="CB383" s="334"/>
      <c r="CC383" s="334"/>
      <c r="CD383" s="334"/>
      <c r="CE383" s="334"/>
      <c r="CF383" s="334"/>
      <c r="CG383" s="334"/>
      <c r="CH383" s="334"/>
      <c r="CI383" s="334"/>
      <c r="CJ383" s="334"/>
      <c r="CK383" s="334"/>
      <c r="CL383" s="334"/>
      <c r="CM383" s="334"/>
      <c r="CN383" s="334"/>
      <c r="CO383" s="334"/>
      <c r="CP383" s="334"/>
      <c r="CQ383" s="334"/>
      <c r="CR383" s="334"/>
      <c r="CS383" s="334"/>
      <c r="CT383" s="334"/>
      <c r="CU383" s="334"/>
      <c r="CV383" s="334"/>
      <c r="CW383" s="334"/>
      <c r="CX383" s="334"/>
      <c r="CY383" s="334"/>
      <c r="CZ383" s="334"/>
      <c r="DA383" s="334"/>
      <c r="DB383" s="334"/>
      <c r="DC383" s="334"/>
      <c r="DD383" s="334"/>
      <c r="DE383" s="334"/>
      <c r="DF383" s="334"/>
      <c r="DG383" s="334"/>
      <c r="DH383" s="334"/>
      <c r="DI383" s="334"/>
      <c r="DJ383" s="334"/>
      <c r="DK383" s="334"/>
      <c r="DL383" s="334"/>
      <c r="DM383" s="334"/>
      <c r="DN383" s="334"/>
      <c r="DO383" s="334"/>
      <c r="DP383" s="334"/>
      <c r="DQ383" s="334"/>
      <c r="DR383" s="334"/>
      <c r="DS383" s="334"/>
      <c r="DT383" s="334"/>
      <c r="DU383" s="334"/>
      <c r="DV383" s="334"/>
      <c r="DW383" s="334"/>
      <c r="DX383" s="334"/>
      <c r="DY383" s="334"/>
      <c r="DZ383" s="334"/>
      <c r="EA383" s="334"/>
      <c r="EB383" s="334"/>
      <c r="EC383" s="334"/>
      <c r="ED383" s="334"/>
      <c r="EE383" s="334"/>
      <c r="EF383" s="334"/>
      <c r="EG383" s="334"/>
      <c r="EH383" s="334"/>
      <c r="EI383" s="334"/>
      <c r="EJ383" s="334"/>
      <c r="EK383" s="334"/>
      <c r="EL383" s="334"/>
      <c r="EM383" s="334"/>
      <c r="EN383" s="334"/>
      <c r="EO383" s="334"/>
      <c r="EP383" s="334"/>
      <c r="EQ383" s="334"/>
      <c r="ER383" s="334"/>
      <c r="ES383" s="334"/>
      <c r="ET383" s="334"/>
      <c r="EU383" s="334"/>
      <c r="EV383" s="334"/>
      <c r="EW383" s="334"/>
      <c r="EX383" s="334"/>
      <c r="EY383" s="334"/>
      <c r="EZ383" s="334"/>
      <c r="FA383" s="334"/>
      <c r="FB383" s="334"/>
      <c r="FC383" s="334"/>
      <c r="FD383" s="334"/>
      <c r="FE383" s="334"/>
      <c r="FF383" s="334"/>
      <c r="FG383" s="334"/>
      <c r="FH383" s="334"/>
      <c r="FI383" s="334"/>
      <c r="FJ383" s="334"/>
      <c r="FK383" s="334"/>
      <c r="FL383" s="334"/>
      <c r="FM383" s="334"/>
      <c r="FN383" s="334"/>
      <c r="FO383" s="334"/>
      <c r="FP383" s="334"/>
      <c r="FQ383" s="334"/>
      <c r="FR383" s="334"/>
      <c r="FS383" s="334"/>
      <c r="FT383" s="334"/>
      <c r="FU383" s="334"/>
      <c r="FV383" s="334"/>
      <c r="FW383" s="334"/>
      <c r="FX383" s="334"/>
      <c r="FY383" s="334"/>
      <c r="FZ383" s="334"/>
      <c r="GA383" s="334"/>
      <c r="GB383" s="334"/>
      <c r="GC383" s="334"/>
      <c r="GD383" s="334"/>
      <c r="GE383" s="334"/>
      <c r="GF383" s="334"/>
      <c r="GG383" s="334"/>
      <c r="GH383" s="334"/>
      <c r="GI383" s="334"/>
      <c r="GJ383" s="334"/>
      <c r="GK383" s="334"/>
      <c r="GL383" s="334"/>
      <c r="GM383" s="334"/>
      <c r="GN383" s="334"/>
      <c r="GO383" s="334"/>
      <c r="GP383" s="334"/>
      <c r="GQ383" s="334"/>
      <c r="GR383" s="334"/>
      <c r="GS383" s="334"/>
      <c r="GT383" s="334"/>
      <c r="GU383" s="334"/>
      <c r="GV383" s="334"/>
      <c r="GW383" s="334"/>
      <c r="GX383" s="334"/>
      <c r="GY383" s="334"/>
      <c r="GZ383" s="334"/>
      <c r="HA383" s="334"/>
      <c r="HB383" s="334"/>
      <c r="HC383" s="334"/>
      <c r="HD383" s="334"/>
      <c r="HE383" s="334"/>
      <c r="HF383" s="334"/>
      <c r="HG383" s="334"/>
      <c r="HH383" s="334"/>
      <c r="HI383" s="334"/>
      <c r="HJ383" s="334"/>
      <c r="HK383" s="334"/>
      <c r="HL383" s="334"/>
      <c r="HM383" s="334"/>
      <c r="HN383" s="334"/>
      <c r="HO383" s="334"/>
      <c r="HP383" s="334"/>
      <c r="HQ383" s="334"/>
      <c r="HR383" s="334"/>
      <c r="HS383" s="334"/>
      <c r="HT383" s="334"/>
      <c r="HU383" s="334"/>
      <c r="HV383" s="334"/>
      <c r="HW383" s="334"/>
      <c r="HX383" s="334"/>
      <c r="HY383" s="334"/>
      <c r="HZ383" s="334"/>
      <c r="IA383" s="334"/>
      <c r="IB383" s="334"/>
      <c r="IC383" s="334"/>
      <c r="ID383" s="334"/>
      <c r="IE383" s="334"/>
      <c r="IF383" s="334"/>
      <c r="IG383" s="334"/>
      <c r="IH383" s="334"/>
      <c r="II383" s="334"/>
      <c r="IJ383" s="334"/>
      <c r="IK383" s="334"/>
      <c r="IL383" s="334"/>
      <c r="IM383" s="334"/>
      <c r="IN383" s="334"/>
      <c r="IO383" s="334"/>
      <c r="IP383" s="334"/>
      <c r="IQ383" s="334"/>
      <c r="IR383" s="334"/>
      <c r="IS383" s="334"/>
      <c r="IT383" s="334"/>
      <c r="IU383" s="334"/>
      <c r="IV383" s="334"/>
      <c r="IW383" s="334"/>
      <c r="IX383" s="334"/>
      <c r="IY383" s="334"/>
      <c r="IZ383" s="334"/>
      <c r="JA383" s="334"/>
      <c r="JB383" s="334"/>
      <c r="JC383" s="334"/>
      <c r="JD383" s="334"/>
    </row>
    <row r="384" spans="2:264" x14ac:dyDescent="0.2">
      <c r="B384" s="334"/>
      <c r="C384" s="334"/>
      <c r="D384" s="334"/>
      <c r="E384" s="334"/>
      <c r="F384" s="334"/>
      <c r="G384" s="334"/>
      <c r="H384" s="334"/>
      <c r="I384" s="334"/>
      <c r="J384" s="334"/>
      <c r="K384" s="334"/>
      <c r="L384" s="334"/>
      <c r="M384" s="334"/>
      <c r="N384" s="334"/>
      <c r="O384" s="334"/>
      <c r="P384" s="334"/>
      <c r="Q384" s="334"/>
      <c r="R384" s="334"/>
      <c r="S384" s="334"/>
      <c r="T384" s="334"/>
      <c r="U384" s="334"/>
      <c r="V384" s="334"/>
      <c r="W384" s="334"/>
      <c r="X384" s="334"/>
      <c r="Y384" s="334"/>
      <c r="Z384" s="334"/>
      <c r="AA384" s="334"/>
      <c r="AB384" s="334"/>
      <c r="AC384" s="334"/>
      <c r="AD384" s="334"/>
      <c r="AE384" s="334"/>
      <c r="AF384" s="334"/>
      <c r="AG384" s="334"/>
      <c r="AH384" s="334"/>
      <c r="AI384" s="334"/>
      <c r="AJ384" s="334"/>
      <c r="AK384" s="334"/>
      <c r="AL384" s="334"/>
      <c r="AM384" s="334"/>
      <c r="AN384" s="334"/>
      <c r="AO384" s="334"/>
      <c r="AP384" s="334"/>
      <c r="AQ384" s="334"/>
      <c r="AR384" s="334"/>
      <c r="AS384" s="334"/>
      <c r="AT384" s="334"/>
      <c r="AU384" s="334"/>
      <c r="AV384" s="334"/>
      <c r="AW384" s="334"/>
      <c r="AX384" s="334"/>
      <c r="AY384" s="334"/>
      <c r="AZ384" s="334"/>
      <c r="BA384" s="334"/>
      <c r="BB384" s="334"/>
      <c r="BC384" s="334"/>
      <c r="BD384" s="334"/>
      <c r="BE384" s="334"/>
      <c r="BF384" s="334"/>
      <c r="BG384" s="334"/>
      <c r="BH384" s="334"/>
      <c r="BI384" s="334"/>
      <c r="BJ384" s="334"/>
      <c r="BK384" s="334"/>
      <c r="BL384" s="334"/>
      <c r="BM384" s="334"/>
      <c r="BN384" s="334"/>
      <c r="BO384" s="334"/>
      <c r="BP384" s="334"/>
      <c r="BQ384" s="334"/>
      <c r="BR384" s="334"/>
      <c r="BS384" s="334"/>
      <c r="BT384" s="334"/>
      <c r="BU384" s="334"/>
      <c r="BV384" s="334"/>
      <c r="BW384" s="334"/>
      <c r="BX384" s="334"/>
      <c r="BY384" s="334"/>
      <c r="BZ384" s="334"/>
      <c r="CA384" s="334"/>
      <c r="CB384" s="334"/>
      <c r="CC384" s="334"/>
      <c r="CD384" s="334"/>
      <c r="CE384" s="334"/>
      <c r="CF384" s="334"/>
      <c r="CG384" s="334"/>
      <c r="CH384" s="334"/>
      <c r="CI384" s="334"/>
      <c r="CJ384" s="334"/>
      <c r="CK384" s="334"/>
      <c r="CL384" s="334"/>
      <c r="CM384" s="334"/>
      <c r="CN384" s="334"/>
      <c r="CO384" s="334"/>
      <c r="CP384" s="334"/>
      <c r="CQ384" s="334"/>
      <c r="CR384" s="334"/>
      <c r="CS384" s="334"/>
      <c r="CT384" s="334"/>
      <c r="CU384" s="334"/>
      <c r="CV384" s="334"/>
      <c r="CW384" s="334"/>
      <c r="CX384" s="334"/>
      <c r="CY384" s="334"/>
      <c r="CZ384" s="334"/>
      <c r="DA384" s="334"/>
      <c r="DB384" s="334"/>
      <c r="DC384" s="334"/>
      <c r="DD384" s="334"/>
      <c r="DE384" s="334"/>
      <c r="DF384" s="334"/>
      <c r="DG384" s="334"/>
      <c r="DH384" s="334"/>
      <c r="DI384" s="334"/>
      <c r="DJ384" s="334"/>
      <c r="DK384" s="334"/>
      <c r="DL384" s="334"/>
      <c r="DM384" s="334"/>
      <c r="DN384" s="334"/>
      <c r="DO384" s="334"/>
      <c r="DP384" s="334"/>
      <c r="DQ384" s="334"/>
      <c r="DR384" s="334"/>
      <c r="DS384" s="334"/>
      <c r="DT384" s="334"/>
      <c r="DU384" s="334"/>
      <c r="DV384" s="334"/>
      <c r="DW384" s="334"/>
      <c r="DX384" s="334"/>
      <c r="DY384" s="334"/>
      <c r="DZ384" s="334"/>
      <c r="EA384" s="334"/>
      <c r="EB384" s="334"/>
      <c r="EC384" s="334"/>
      <c r="ED384" s="334"/>
      <c r="EE384" s="334"/>
      <c r="EF384" s="334"/>
      <c r="EG384" s="334"/>
      <c r="EH384" s="334"/>
      <c r="EI384" s="334"/>
      <c r="EJ384" s="334"/>
      <c r="EK384" s="334"/>
      <c r="EL384" s="334"/>
      <c r="EM384" s="334"/>
      <c r="EN384" s="334"/>
      <c r="EO384" s="334"/>
      <c r="EP384" s="334"/>
      <c r="EQ384" s="334"/>
      <c r="ER384" s="334"/>
      <c r="ES384" s="334"/>
      <c r="ET384" s="334"/>
      <c r="EU384" s="334"/>
      <c r="EV384" s="334"/>
      <c r="EW384" s="334"/>
      <c r="EX384" s="334"/>
      <c r="EY384" s="334"/>
      <c r="EZ384" s="334"/>
      <c r="FA384" s="334"/>
      <c r="FB384" s="334"/>
      <c r="FC384" s="334"/>
      <c r="FD384" s="334"/>
      <c r="FE384" s="334"/>
      <c r="FF384" s="334"/>
      <c r="FG384" s="334"/>
      <c r="FH384" s="334"/>
      <c r="FI384" s="334"/>
      <c r="FJ384" s="334"/>
      <c r="FK384" s="334"/>
      <c r="FL384" s="334"/>
      <c r="FM384" s="334"/>
      <c r="FN384" s="334"/>
      <c r="FO384" s="334"/>
      <c r="FP384" s="334"/>
      <c r="FQ384" s="334"/>
      <c r="FR384" s="334"/>
      <c r="FS384" s="334"/>
      <c r="FT384" s="334"/>
      <c r="FU384" s="334"/>
      <c r="FV384" s="334"/>
      <c r="FW384" s="334"/>
      <c r="FX384" s="334"/>
      <c r="FY384" s="334"/>
      <c r="FZ384" s="334"/>
      <c r="GA384" s="334"/>
      <c r="GB384" s="334"/>
      <c r="GC384" s="334"/>
      <c r="GD384" s="334"/>
      <c r="GE384" s="334"/>
      <c r="GF384" s="334"/>
      <c r="GG384" s="334"/>
      <c r="GH384" s="334"/>
      <c r="GI384" s="334"/>
      <c r="GJ384" s="334"/>
      <c r="GK384" s="334"/>
      <c r="GL384" s="334"/>
      <c r="GM384" s="334"/>
      <c r="GN384" s="334"/>
      <c r="GO384" s="334"/>
      <c r="GP384" s="334"/>
      <c r="GQ384" s="334"/>
      <c r="GR384" s="334"/>
      <c r="GS384" s="334"/>
      <c r="GT384" s="334"/>
      <c r="GU384" s="334"/>
      <c r="GV384" s="334"/>
      <c r="GW384" s="334"/>
      <c r="GX384" s="334"/>
      <c r="GY384" s="334"/>
      <c r="GZ384" s="334"/>
      <c r="HA384" s="334"/>
      <c r="HB384" s="334"/>
      <c r="HC384" s="334"/>
      <c r="HD384" s="334"/>
      <c r="HE384" s="334"/>
      <c r="HF384" s="334"/>
      <c r="HG384" s="334"/>
      <c r="HH384" s="334"/>
      <c r="HI384" s="334"/>
      <c r="HJ384" s="334"/>
      <c r="HK384" s="334"/>
      <c r="HL384" s="334"/>
      <c r="HM384" s="334"/>
      <c r="HN384" s="334"/>
      <c r="HO384" s="334"/>
      <c r="HP384" s="334"/>
      <c r="HQ384" s="334"/>
      <c r="HR384" s="334"/>
      <c r="HS384" s="334"/>
      <c r="HT384" s="334"/>
      <c r="HU384" s="334"/>
      <c r="HV384" s="334"/>
      <c r="HW384" s="334"/>
      <c r="HX384" s="334"/>
      <c r="HY384" s="334"/>
      <c r="HZ384" s="334"/>
      <c r="IA384" s="334"/>
      <c r="IB384" s="334"/>
      <c r="IC384" s="334"/>
      <c r="ID384" s="334"/>
      <c r="IE384" s="334"/>
      <c r="IF384" s="334"/>
      <c r="IG384" s="334"/>
      <c r="IH384" s="334"/>
      <c r="II384" s="334"/>
      <c r="IJ384" s="334"/>
      <c r="IK384" s="334"/>
      <c r="IL384" s="334"/>
      <c r="IM384" s="334"/>
      <c r="IN384" s="334"/>
      <c r="IO384" s="334"/>
      <c r="IP384" s="334"/>
      <c r="IQ384" s="334"/>
      <c r="IR384" s="334"/>
      <c r="IS384" s="334"/>
      <c r="IT384" s="334"/>
      <c r="IU384" s="334"/>
      <c r="IV384" s="334"/>
      <c r="IW384" s="334"/>
      <c r="IX384" s="334"/>
      <c r="IY384" s="334"/>
      <c r="IZ384" s="334"/>
      <c r="JA384" s="334"/>
      <c r="JB384" s="334"/>
      <c r="JC384" s="334"/>
      <c r="JD384" s="334"/>
    </row>
    <row r="385" spans="2:264" x14ac:dyDescent="0.2">
      <c r="B385" s="334"/>
      <c r="C385" s="334"/>
      <c r="D385" s="334"/>
      <c r="E385" s="334"/>
      <c r="F385" s="334"/>
      <c r="G385" s="334"/>
      <c r="H385" s="334"/>
      <c r="I385" s="334"/>
      <c r="J385" s="334"/>
      <c r="K385" s="334"/>
      <c r="L385" s="334"/>
      <c r="M385" s="334"/>
      <c r="N385" s="334"/>
      <c r="O385" s="334"/>
      <c r="P385" s="334"/>
      <c r="Q385" s="334"/>
      <c r="R385" s="334"/>
      <c r="S385" s="334"/>
      <c r="T385" s="334"/>
      <c r="U385" s="334"/>
      <c r="V385" s="334"/>
      <c r="W385" s="334"/>
      <c r="X385" s="334"/>
      <c r="Y385" s="334"/>
      <c r="Z385" s="334"/>
      <c r="AA385" s="334"/>
      <c r="AB385" s="334"/>
      <c r="AC385" s="334"/>
      <c r="AD385" s="334"/>
      <c r="AE385" s="334"/>
      <c r="AF385" s="334"/>
      <c r="AG385" s="334"/>
      <c r="AH385" s="334"/>
      <c r="AI385" s="334"/>
      <c r="AJ385" s="334"/>
      <c r="AK385" s="334"/>
      <c r="AL385" s="334"/>
      <c r="AM385" s="334"/>
      <c r="AN385" s="334"/>
      <c r="AO385" s="334"/>
      <c r="AP385" s="334"/>
      <c r="AQ385" s="334"/>
      <c r="AR385" s="334"/>
      <c r="AS385" s="334"/>
      <c r="AT385" s="334"/>
      <c r="AU385" s="334"/>
      <c r="AV385" s="334"/>
      <c r="AW385" s="334"/>
      <c r="AX385" s="334"/>
      <c r="AY385" s="334"/>
      <c r="AZ385" s="334"/>
      <c r="BA385" s="334"/>
      <c r="BB385" s="334"/>
      <c r="BC385" s="334"/>
      <c r="BD385" s="334"/>
      <c r="BE385" s="334"/>
      <c r="BF385" s="334"/>
      <c r="BG385" s="334"/>
      <c r="BH385" s="334"/>
      <c r="BI385" s="334"/>
      <c r="BJ385" s="334"/>
      <c r="BK385" s="334"/>
      <c r="BL385" s="334"/>
      <c r="BM385" s="334"/>
      <c r="BN385" s="334"/>
      <c r="BO385" s="334"/>
      <c r="BP385" s="334"/>
      <c r="BQ385" s="334"/>
      <c r="BR385" s="334"/>
      <c r="BS385" s="334"/>
      <c r="BT385" s="334"/>
      <c r="BU385" s="334"/>
      <c r="BV385" s="334"/>
      <c r="BW385" s="334"/>
      <c r="BX385" s="334"/>
      <c r="BY385" s="334"/>
      <c r="BZ385" s="334"/>
      <c r="CA385" s="334"/>
      <c r="CB385" s="334"/>
      <c r="CC385" s="334"/>
      <c r="CD385" s="334"/>
      <c r="CE385" s="334"/>
      <c r="CF385" s="334"/>
      <c r="CG385" s="334"/>
      <c r="CH385" s="334"/>
      <c r="CI385" s="334"/>
      <c r="CJ385" s="334"/>
      <c r="CK385" s="334"/>
      <c r="CL385" s="334"/>
      <c r="CM385" s="334"/>
      <c r="CN385" s="334"/>
      <c r="CO385" s="334"/>
      <c r="CP385" s="334"/>
      <c r="CQ385" s="334"/>
      <c r="CR385" s="334"/>
      <c r="CS385" s="334"/>
      <c r="CT385" s="334"/>
      <c r="CU385" s="334"/>
      <c r="CV385" s="334"/>
      <c r="CW385" s="334"/>
      <c r="CX385" s="334"/>
      <c r="CY385" s="334"/>
      <c r="CZ385" s="334"/>
      <c r="DA385" s="334"/>
      <c r="DB385" s="334"/>
      <c r="DC385" s="334"/>
      <c r="DD385" s="334"/>
      <c r="DE385" s="334"/>
      <c r="DF385" s="334"/>
      <c r="DG385" s="334"/>
      <c r="DH385" s="334"/>
      <c r="DI385" s="334"/>
      <c r="DJ385" s="334"/>
      <c r="DK385" s="334"/>
      <c r="DL385" s="334"/>
      <c r="DM385" s="334"/>
      <c r="DN385" s="334"/>
      <c r="DO385" s="334"/>
      <c r="DP385" s="334"/>
      <c r="DQ385" s="334"/>
      <c r="DR385" s="334"/>
      <c r="DS385" s="334"/>
      <c r="DT385" s="334"/>
      <c r="DU385" s="334"/>
      <c r="DV385" s="334"/>
      <c r="DW385" s="334"/>
      <c r="DX385" s="334"/>
      <c r="DY385" s="334"/>
      <c r="DZ385" s="334"/>
      <c r="EA385" s="334"/>
      <c r="EB385" s="334"/>
      <c r="EC385" s="334"/>
      <c r="ED385" s="334"/>
      <c r="EE385" s="334"/>
      <c r="EF385" s="334"/>
      <c r="EG385" s="334"/>
      <c r="EH385" s="334"/>
      <c r="EI385" s="334"/>
      <c r="EJ385" s="334"/>
      <c r="EK385" s="334"/>
      <c r="EL385" s="334"/>
      <c r="EM385" s="334"/>
      <c r="EN385" s="334"/>
      <c r="EO385" s="334"/>
      <c r="EP385" s="334"/>
      <c r="EQ385" s="334"/>
      <c r="ER385" s="334"/>
      <c r="ES385" s="334"/>
      <c r="ET385" s="334"/>
      <c r="EU385" s="334"/>
      <c r="EV385" s="334"/>
      <c r="EW385" s="334"/>
      <c r="EX385" s="334"/>
      <c r="EY385" s="334"/>
      <c r="EZ385" s="334"/>
      <c r="FA385" s="334"/>
      <c r="FB385" s="334"/>
      <c r="FC385" s="334"/>
      <c r="FD385" s="334"/>
      <c r="FE385" s="334"/>
      <c r="FF385" s="334"/>
      <c r="FG385" s="334"/>
      <c r="FH385" s="334"/>
      <c r="FI385" s="334"/>
      <c r="FJ385" s="334"/>
      <c r="FK385" s="334"/>
      <c r="FL385" s="334"/>
      <c r="FM385" s="334"/>
      <c r="FN385" s="334"/>
      <c r="FO385" s="334"/>
      <c r="FP385" s="334"/>
      <c r="FQ385" s="334"/>
      <c r="FR385" s="334"/>
      <c r="FS385" s="334"/>
      <c r="FT385" s="334"/>
      <c r="FU385" s="334"/>
      <c r="FV385" s="334"/>
      <c r="FW385" s="334"/>
      <c r="FX385" s="334"/>
      <c r="FY385" s="334"/>
      <c r="FZ385" s="334"/>
      <c r="GA385" s="334"/>
      <c r="GB385" s="334"/>
      <c r="GC385" s="334"/>
      <c r="GD385" s="334"/>
      <c r="GE385" s="334"/>
      <c r="GF385" s="334"/>
      <c r="GG385" s="334"/>
      <c r="GH385" s="334"/>
      <c r="GI385" s="334"/>
      <c r="GJ385" s="334"/>
      <c r="GK385" s="334"/>
      <c r="GL385" s="334"/>
      <c r="GM385" s="334"/>
      <c r="GN385" s="334"/>
      <c r="GO385" s="334"/>
      <c r="GP385" s="334"/>
      <c r="GQ385" s="334"/>
      <c r="GR385" s="334"/>
      <c r="GS385" s="334"/>
      <c r="GT385" s="334"/>
      <c r="GU385" s="334"/>
      <c r="GV385" s="334"/>
      <c r="GW385" s="334"/>
      <c r="GX385" s="334"/>
      <c r="GY385" s="334"/>
      <c r="GZ385" s="334"/>
      <c r="HA385" s="334"/>
      <c r="HB385" s="334"/>
      <c r="HC385" s="334"/>
      <c r="HD385" s="334"/>
      <c r="HE385" s="334"/>
      <c r="HF385" s="334"/>
      <c r="HG385" s="334"/>
      <c r="HH385" s="334"/>
      <c r="HI385" s="334"/>
      <c r="HJ385" s="334"/>
      <c r="HK385" s="334"/>
      <c r="HL385" s="334"/>
      <c r="HM385" s="334"/>
      <c r="HN385" s="334"/>
      <c r="HO385" s="334"/>
      <c r="HP385" s="334"/>
      <c r="HQ385" s="334"/>
      <c r="HR385" s="334"/>
      <c r="HS385" s="334"/>
      <c r="HT385" s="334"/>
      <c r="HU385" s="334"/>
      <c r="HV385" s="334"/>
      <c r="HW385" s="334"/>
      <c r="HX385" s="334"/>
      <c r="HY385" s="334"/>
      <c r="HZ385" s="334"/>
      <c r="IA385" s="334"/>
      <c r="IB385" s="334"/>
      <c r="IC385" s="334"/>
      <c r="ID385" s="334"/>
      <c r="IE385" s="334"/>
      <c r="IF385" s="334"/>
      <c r="IG385" s="334"/>
      <c r="IH385" s="334"/>
      <c r="II385" s="334"/>
      <c r="IJ385" s="334"/>
      <c r="IK385" s="334"/>
      <c r="IL385" s="334"/>
      <c r="IM385" s="334"/>
      <c r="IN385" s="334"/>
      <c r="IO385" s="334"/>
      <c r="IP385" s="334"/>
      <c r="IQ385" s="334"/>
      <c r="IR385" s="334"/>
      <c r="IS385" s="334"/>
      <c r="IT385" s="334"/>
      <c r="IU385" s="334"/>
      <c r="IV385" s="334"/>
      <c r="IW385" s="334"/>
      <c r="IX385" s="334"/>
      <c r="IY385" s="334"/>
      <c r="IZ385" s="334"/>
      <c r="JA385" s="334"/>
      <c r="JB385" s="334"/>
      <c r="JC385" s="334"/>
      <c r="JD385" s="334"/>
    </row>
    <row r="386" spans="2:264" x14ac:dyDescent="0.2">
      <c r="B386" s="334"/>
      <c r="C386" s="334"/>
      <c r="D386" s="334"/>
      <c r="E386" s="334"/>
      <c r="F386" s="334"/>
      <c r="G386" s="334"/>
      <c r="H386" s="334"/>
      <c r="I386" s="334"/>
      <c r="J386" s="334"/>
      <c r="K386" s="334"/>
      <c r="L386" s="334"/>
      <c r="M386" s="334"/>
      <c r="N386" s="334"/>
      <c r="O386" s="334"/>
      <c r="P386" s="334"/>
      <c r="Q386" s="334"/>
      <c r="R386" s="334"/>
      <c r="S386" s="334"/>
      <c r="T386" s="334"/>
      <c r="U386" s="334"/>
      <c r="V386" s="334"/>
      <c r="W386" s="334"/>
      <c r="X386" s="334"/>
      <c r="Y386" s="334"/>
      <c r="Z386" s="334"/>
      <c r="AA386" s="334"/>
      <c r="AB386" s="334"/>
      <c r="AC386" s="334"/>
      <c r="AD386" s="334"/>
      <c r="AE386" s="334"/>
      <c r="AF386" s="334"/>
      <c r="AG386" s="334"/>
      <c r="AH386" s="334"/>
      <c r="AI386" s="334"/>
      <c r="AJ386" s="334"/>
      <c r="AK386" s="334"/>
      <c r="AL386" s="334"/>
      <c r="AM386" s="334"/>
      <c r="AN386" s="334"/>
      <c r="AO386" s="334"/>
      <c r="AP386" s="334"/>
      <c r="AQ386" s="334"/>
      <c r="AR386" s="334"/>
      <c r="AS386" s="334"/>
      <c r="AT386" s="334"/>
      <c r="AU386" s="334"/>
      <c r="AV386" s="334"/>
      <c r="AW386" s="334"/>
      <c r="AX386" s="334"/>
      <c r="AY386" s="334"/>
      <c r="AZ386" s="334"/>
      <c r="BA386" s="334"/>
      <c r="BB386" s="334"/>
      <c r="BC386" s="334"/>
      <c r="BD386" s="334"/>
      <c r="BE386" s="334"/>
      <c r="BF386" s="334"/>
      <c r="BG386" s="334"/>
      <c r="BH386" s="334"/>
      <c r="BI386" s="334"/>
      <c r="BJ386" s="334"/>
      <c r="BK386" s="334"/>
      <c r="BL386" s="334"/>
      <c r="BM386" s="334"/>
      <c r="BN386" s="334"/>
      <c r="BO386" s="334"/>
      <c r="BP386" s="334"/>
      <c r="BQ386" s="334"/>
      <c r="BR386" s="334"/>
      <c r="BS386" s="334"/>
      <c r="BT386" s="334"/>
      <c r="BU386" s="334"/>
      <c r="BV386" s="334"/>
      <c r="BW386" s="334"/>
      <c r="BX386" s="334"/>
      <c r="BY386" s="334"/>
      <c r="BZ386" s="334"/>
      <c r="CA386" s="334"/>
      <c r="CB386" s="334"/>
      <c r="CC386" s="334"/>
      <c r="CD386" s="334"/>
      <c r="CE386" s="334"/>
      <c r="CF386" s="334"/>
      <c r="CG386" s="334"/>
      <c r="CH386" s="334"/>
      <c r="CI386" s="334"/>
      <c r="CJ386" s="334"/>
      <c r="CK386" s="334"/>
      <c r="CL386" s="334"/>
      <c r="CM386" s="334"/>
      <c r="CN386" s="334"/>
      <c r="CO386" s="334"/>
      <c r="CP386" s="334"/>
      <c r="CQ386" s="334"/>
      <c r="CR386" s="334"/>
      <c r="CS386" s="334"/>
      <c r="CT386" s="334"/>
      <c r="CU386" s="334"/>
      <c r="CV386" s="334"/>
      <c r="CW386" s="334"/>
      <c r="CX386" s="334"/>
      <c r="CY386" s="334"/>
      <c r="CZ386" s="334"/>
      <c r="DA386" s="334"/>
      <c r="DB386" s="334"/>
      <c r="DC386" s="334"/>
      <c r="DD386" s="334"/>
      <c r="DE386" s="334"/>
      <c r="DF386" s="334"/>
      <c r="DG386" s="334"/>
      <c r="DH386" s="334"/>
      <c r="DI386" s="334"/>
      <c r="DJ386" s="334"/>
      <c r="DK386" s="334"/>
      <c r="DL386" s="334"/>
      <c r="DM386" s="334"/>
      <c r="DN386" s="334"/>
      <c r="DO386" s="334"/>
      <c r="DP386" s="334"/>
      <c r="DQ386" s="334"/>
      <c r="DR386" s="334"/>
      <c r="DS386" s="334"/>
      <c r="DT386" s="334"/>
      <c r="DU386" s="334"/>
      <c r="DV386" s="334"/>
      <c r="DW386" s="334"/>
      <c r="DX386" s="334"/>
      <c r="DY386" s="334"/>
      <c r="DZ386" s="334"/>
      <c r="EA386" s="334"/>
      <c r="EB386" s="334"/>
      <c r="EC386" s="334"/>
      <c r="ED386" s="334"/>
      <c r="EE386" s="334"/>
      <c r="EF386" s="334"/>
      <c r="EG386" s="334"/>
      <c r="EH386" s="334"/>
      <c r="EI386" s="334"/>
      <c r="EJ386" s="334"/>
      <c r="EK386" s="334"/>
      <c r="EL386" s="334"/>
      <c r="EM386" s="334"/>
      <c r="EN386" s="334"/>
      <c r="EO386" s="334"/>
      <c r="EP386" s="334"/>
      <c r="EQ386" s="334"/>
      <c r="ER386" s="334"/>
      <c r="ES386" s="334"/>
      <c r="ET386" s="334"/>
      <c r="EU386" s="334"/>
      <c r="EV386" s="334"/>
      <c r="EW386" s="334"/>
      <c r="EX386" s="334"/>
      <c r="EY386" s="334"/>
      <c r="EZ386" s="334"/>
      <c r="FA386" s="334"/>
      <c r="FB386" s="334"/>
      <c r="FC386" s="334"/>
      <c r="FD386" s="334"/>
      <c r="FE386" s="334"/>
      <c r="FF386" s="334"/>
      <c r="FG386" s="334"/>
      <c r="FH386" s="334"/>
      <c r="FI386" s="334"/>
      <c r="FJ386" s="334"/>
      <c r="FK386" s="334"/>
      <c r="FL386" s="334"/>
      <c r="FM386" s="334"/>
      <c r="FN386" s="334"/>
      <c r="FO386" s="334"/>
      <c r="FP386" s="334"/>
      <c r="FQ386" s="334"/>
      <c r="FR386" s="334"/>
      <c r="FS386" s="334"/>
      <c r="FT386" s="334"/>
      <c r="FU386" s="334"/>
      <c r="FV386" s="334"/>
      <c r="FW386" s="334"/>
      <c r="FX386" s="334"/>
      <c r="FY386" s="334"/>
      <c r="FZ386" s="334"/>
      <c r="GA386" s="334"/>
      <c r="GB386" s="334"/>
      <c r="GC386" s="334"/>
      <c r="GD386" s="334"/>
      <c r="GE386" s="334"/>
      <c r="GF386" s="334"/>
      <c r="GG386" s="334"/>
      <c r="GH386" s="334"/>
      <c r="GI386" s="334"/>
      <c r="GJ386" s="334"/>
      <c r="GK386" s="334"/>
      <c r="GL386" s="334"/>
      <c r="GM386" s="334"/>
      <c r="GN386" s="334"/>
      <c r="GO386" s="334"/>
      <c r="GP386" s="334"/>
      <c r="GQ386" s="334"/>
      <c r="GR386" s="334"/>
      <c r="GS386" s="334"/>
      <c r="GT386" s="334"/>
      <c r="GU386" s="334"/>
      <c r="GV386" s="334"/>
      <c r="GW386" s="334"/>
      <c r="GX386" s="334"/>
      <c r="GY386" s="334"/>
      <c r="GZ386" s="334"/>
      <c r="HA386" s="334"/>
      <c r="HB386" s="334"/>
      <c r="HC386" s="334"/>
      <c r="HD386" s="334"/>
      <c r="HE386" s="334"/>
      <c r="HF386" s="334"/>
      <c r="HG386" s="334"/>
      <c r="HH386" s="334"/>
      <c r="HI386" s="334"/>
      <c r="HJ386" s="334"/>
      <c r="HK386" s="334"/>
      <c r="HL386" s="334"/>
      <c r="HM386" s="334"/>
      <c r="HN386" s="334"/>
      <c r="HO386" s="334"/>
      <c r="HP386" s="334"/>
      <c r="HQ386" s="334"/>
      <c r="HR386" s="334"/>
      <c r="HS386" s="334"/>
      <c r="HT386" s="334"/>
      <c r="HU386" s="334"/>
      <c r="HV386" s="334"/>
      <c r="HW386" s="334"/>
      <c r="HX386" s="334"/>
      <c r="HY386" s="334"/>
      <c r="HZ386" s="334"/>
      <c r="IA386" s="334"/>
      <c r="IB386" s="334"/>
      <c r="IC386" s="334"/>
      <c r="ID386" s="334"/>
      <c r="IE386" s="334"/>
      <c r="IF386" s="334"/>
      <c r="IG386" s="334"/>
      <c r="IH386" s="334"/>
      <c r="II386" s="334"/>
      <c r="IJ386" s="334"/>
      <c r="IK386" s="334"/>
      <c r="IL386" s="334"/>
      <c r="IM386" s="334"/>
      <c r="IN386" s="334"/>
      <c r="IO386" s="334"/>
      <c r="IP386" s="334"/>
      <c r="IQ386" s="334"/>
      <c r="IR386" s="334"/>
      <c r="IS386" s="334"/>
      <c r="IT386" s="334"/>
      <c r="IU386" s="334"/>
      <c r="IV386" s="334"/>
      <c r="IW386" s="334"/>
      <c r="IX386" s="334"/>
      <c r="IY386" s="334"/>
      <c r="IZ386" s="334"/>
      <c r="JA386" s="334"/>
      <c r="JB386" s="334"/>
      <c r="JC386" s="334"/>
      <c r="JD386" s="334"/>
    </row>
    <row r="387" spans="2:264" x14ac:dyDescent="0.2">
      <c r="B387" s="334"/>
      <c r="C387" s="334"/>
      <c r="D387" s="334"/>
      <c r="E387" s="334"/>
      <c r="F387" s="334"/>
      <c r="G387" s="334"/>
      <c r="H387" s="334"/>
      <c r="I387" s="334"/>
      <c r="J387" s="334"/>
      <c r="K387" s="334"/>
      <c r="L387" s="334"/>
      <c r="M387" s="334"/>
      <c r="N387" s="334"/>
      <c r="O387" s="334"/>
      <c r="P387" s="334"/>
      <c r="Q387" s="334"/>
      <c r="R387" s="334"/>
      <c r="S387" s="334"/>
      <c r="T387" s="334"/>
      <c r="U387" s="334"/>
      <c r="V387" s="334"/>
      <c r="W387" s="334"/>
      <c r="X387" s="334"/>
      <c r="Y387" s="334"/>
      <c r="Z387" s="334"/>
      <c r="AA387" s="334"/>
      <c r="AB387" s="334"/>
      <c r="AC387" s="334"/>
      <c r="AD387" s="334"/>
      <c r="AE387" s="334"/>
      <c r="AF387" s="334"/>
      <c r="AG387" s="334"/>
      <c r="AH387" s="334"/>
      <c r="AI387" s="334"/>
      <c r="AJ387" s="334"/>
      <c r="AK387" s="334"/>
      <c r="AL387" s="334"/>
      <c r="AM387" s="334"/>
      <c r="AN387" s="334"/>
      <c r="AO387" s="334"/>
      <c r="AP387" s="334"/>
      <c r="AQ387" s="334"/>
      <c r="AR387" s="334"/>
      <c r="AS387" s="334"/>
      <c r="AT387" s="334"/>
      <c r="AU387" s="334"/>
      <c r="AV387" s="334"/>
      <c r="AW387" s="334"/>
      <c r="AX387" s="334"/>
      <c r="AY387" s="334"/>
      <c r="AZ387" s="334"/>
      <c r="BA387" s="334"/>
      <c r="BB387" s="334"/>
      <c r="BC387" s="334"/>
      <c r="BD387" s="334"/>
      <c r="BE387" s="334"/>
      <c r="BF387" s="334"/>
      <c r="BG387" s="334"/>
      <c r="BH387" s="334"/>
      <c r="BI387" s="334"/>
      <c r="BJ387" s="334"/>
      <c r="BK387" s="334"/>
      <c r="BL387" s="334"/>
      <c r="BM387" s="334"/>
      <c r="BN387" s="334"/>
      <c r="BO387" s="334"/>
      <c r="BP387" s="334"/>
      <c r="BQ387" s="334"/>
      <c r="BR387" s="334"/>
      <c r="BS387" s="334"/>
      <c r="BT387" s="334"/>
      <c r="BU387" s="334"/>
      <c r="BV387" s="334"/>
      <c r="BW387" s="334"/>
      <c r="BX387" s="334"/>
      <c r="BY387" s="334"/>
      <c r="BZ387" s="334"/>
      <c r="CA387" s="334"/>
      <c r="CB387" s="334"/>
      <c r="CC387" s="334"/>
      <c r="CD387" s="334"/>
      <c r="CE387" s="334"/>
      <c r="CF387" s="334"/>
      <c r="CG387" s="334"/>
      <c r="CH387" s="334"/>
      <c r="CI387" s="334"/>
      <c r="CJ387" s="334"/>
      <c r="CK387" s="334"/>
      <c r="CL387" s="334"/>
      <c r="CM387" s="334"/>
      <c r="CN387" s="334"/>
      <c r="CO387" s="334"/>
      <c r="CP387" s="334"/>
      <c r="CQ387" s="334"/>
      <c r="CR387" s="334"/>
      <c r="CS387" s="334"/>
      <c r="CT387" s="334"/>
      <c r="CU387" s="334"/>
      <c r="CV387" s="334"/>
      <c r="CW387" s="334"/>
      <c r="CX387" s="334"/>
      <c r="CY387" s="334"/>
      <c r="CZ387" s="334"/>
      <c r="DA387" s="334"/>
      <c r="DB387" s="334"/>
      <c r="DC387" s="334"/>
      <c r="DD387" s="334"/>
      <c r="DE387" s="334"/>
      <c r="DF387" s="334"/>
      <c r="DG387" s="334"/>
      <c r="DH387" s="334"/>
      <c r="DI387" s="334"/>
      <c r="DJ387" s="334"/>
      <c r="DK387" s="334"/>
      <c r="DL387" s="334"/>
      <c r="DM387" s="334"/>
      <c r="DN387" s="334"/>
      <c r="DO387" s="334"/>
      <c r="DP387" s="334"/>
      <c r="DQ387" s="334"/>
      <c r="DR387" s="334"/>
      <c r="DS387" s="334"/>
      <c r="DT387" s="334"/>
      <c r="DU387" s="334"/>
      <c r="DV387" s="334"/>
      <c r="DW387" s="334"/>
      <c r="DX387" s="334"/>
      <c r="DY387" s="334"/>
      <c r="DZ387" s="334"/>
      <c r="EA387" s="334"/>
      <c r="EB387" s="334"/>
      <c r="EC387" s="334"/>
      <c r="ED387" s="334"/>
      <c r="EE387" s="334"/>
      <c r="EF387" s="334"/>
      <c r="EG387" s="334"/>
      <c r="EH387" s="334"/>
      <c r="EI387" s="334"/>
      <c r="EJ387" s="334"/>
      <c r="EK387" s="334"/>
      <c r="EL387" s="334"/>
      <c r="EM387" s="334"/>
      <c r="EN387" s="334"/>
      <c r="EO387" s="334"/>
      <c r="EP387" s="334"/>
      <c r="EQ387" s="334"/>
      <c r="ER387" s="334"/>
      <c r="ES387" s="334"/>
      <c r="ET387" s="334"/>
      <c r="EU387" s="334"/>
      <c r="EV387" s="334"/>
      <c r="EW387" s="334"/>
      <c r="EX387" s="334"/>
      <c r="EY387" s="334"/>
      <c r="EZ387" s="334"/>
      <c r="FA387" s="334"/>
      <c r="FB387" s="334"/>
      <c r="FC387" s="334"/>
      <c r="FD387" s="334"/>
      <c r="FE387" s="334"/>
      <c r="FF387" s="334"/>
      <c r="FG387" s="334"/>
      <c r="FH387" s="334"/>
      <c r="FI387" s="334"/>
      <c r="FJ387" s="334"/>
      <c r="FK387" s="334"/>
      <c r="FL387" s="334"/>
      <c r="FM387" s="334"/>
      <c r="FN387" s="334"/>
      <c r="FO387" s="334"/>
      <c r="FP387" s="334"/>
      <c r="FQ387" s="334"/>
      <c r="FR387" s="334"/>
      <c r="FS387" s="334"/>
      <c r="FT387" s="334"/>
      <c r="FU387" s="334"/>
      <c r="FV387" s="334"/>
      <c r="FW387" s="334"/>
      <c r="FX387" s="334"/>
      <c r="FY387" s="334"/>
      <c r="FZ387" s="334"/>
      <c r="GA387" s="334"/>
      <c r="GB387" s="334"/>
      <c r="GC387" s="334"/>
      <c r="GD387" s="334"/>
      <c r="GE387" s="334"/>
      <c r="GF387" s="334"/>
      <c r="GG387" s="334"/>
      <c r="GH387" s="334"/>
      <c r="GI387" s="334"/>
      <c r="GJ387" s="334"/>
      <c r="GK387" s="334"/>
      <c r="GL387" s="334"/>
      <c r="GM387" s="334"/>
      <c r="GN387" s="334"/>
      <c r="GO387" s="334"/>
      <c r="GP387" s="334"/>
      <c r="GQ387" s="334"/>
      <c r="GR387" s="334"/>
      <c r="GS387" s="334"/>
      <c r="GT387" s="334"/>
      <c r="GU387" s="334"/>
      <c r="GV387" s="334"/>
      <c r="GW387" s="334"/>
      <c r="GX387" s="334"/>
      <c r="GY387" s="334"/>
      <c r="GZ387" s="334"/>
      <c r="HA387" s="334"/>
      <c r="HB387" s="334"/>
      <c r="HC387" s="334"/>
      <c r="HD387" s="334"/>
      <c r="HE387" s="334"/>
      <c r="HF387" s="334"/>
      <c r="HG387" s="334"/>
      <c r="HH387" s="334"/>
      <c r="HI387" s="334"/>
      <c r="HJ387" s="334"/>
      <c r="HK387" s="334"/>
      <c r="HL387" s="334"/>
      <c r="HM387" s="334"/>
      <c r="HN387" s="334"/>
      <c r="HO387" s="334"/>
      <c r="HP387" s="334"/>
      <c r="HQ387" s="334"/>
      <c r="HR387" s="334"/>
      <c r="HS387" s="334"/>
      <c r="HT387" s="334"/>
      <c r="HU387" s="334"/>
      <c r="HV387" s="334"/>
      <c r="HW387" s="334"/>
      <c r="HX387" s="334"/>
      <c r="HY387" s="334"/>
      <c r="HZ387" s="334"/>
      <c r="IA387" s="334"/>
      <c r="IB387" s="334"/>
      <c r="IC387" s="334"/>
      <c r="ID387" s="334"/>
      <c r="IE387" s="334"/>
      <c r="IF387" s="334"/>
      <c r="IG387" s="334"/>
      <c r="IH387" s="334"/>
      <c r="II387" s="334"/>
      <c r="IJ387" s="334"/>
      <c r="IK387" s="334"/>
      <c r="IL387" s="334"/>
      <c r="IM387" s="334"/>
      <c r="IN387" s="334"/>
      <c r="IO387" s="334"/>
      <c r="IP387" s="334"/>
      <c r="IQ387" s="334"/>
      <c r="IR387" s="334"/>
      <c r="IS387" s="334"/>
      <c r="IT387" s="334"/>
      <c r="IU387" s="334"/>
      <c r="IV387" s="334"/>
      <c r="IW387" s="334"/>
      <c r="IX387" s="334"/>
      <c r="IY387" s="334"/>
      <c r="IZ387" s="334"/>
      <c r="JA387" s="334"/>
      <c r="JB387" s="334"/>
      <c r="JC387" s="334"/>
      <c r="JD387" s="334"/>
    </row>
    <row r="388" spans="2:264" x14ac:dyDescent="0.2">
      <c r="B388" s="334"/>
      <c r="C388" s="334"/>
      <c r="D388" s="334"/>
      <c r="E388" s="334"/>
      <c r="F388" s="334"/>
      <c r="G388" s="334"/>
      <c r="H388" s="334"/>
      <c r="I388" s="334"/>
      <c r="J388" s="334"/>
      <c r="K388" s="334"/>
      <c r="L388" s="334"/>
      <c r="M388" s="334"/>
      <c r="N388" s="334"/>
      <c r="O388" s="334"/>
      <c r="P388" s="334"/>
      <c r="Q388" s="334"/>
      <c r="R388" s="334"/>
      <c r="S388" s="334"/>
      <c r="T388" s="334"/>
      <c r="U388" s="334"/>
      <c r="V388" s="334"/>
      <c r="W388" s="334"/>
      <c r="X388" s="334"/>
      <c r="Y388" s="334"/>
      <c r="Z388" s="334"/>
      <c r="AA388" s="334"/>
      <c r="AB388" s="334"/>
      <c r="AC388" s="334"/>
      <c r="AD388" s="334"/>
      <c r="AE388" s="334"/>
      <c r="AF388" s="334"/>
      <c r="AG388" s="334"/>
      <c r="AH388" s="334"/>
      <c r="AI388" s="334"/>
      <c r="AJ388" s="334"/>
      <c r="AK388" s="334"/>
      <c r="AL388" s="334"/>
      <c r="AM388" s="334"/>
      <c r="AN388" s="334"/>
      <c r="AO388" s="334"/>
      <c r="AP388" s="334"/>
      <c r="AQ388" s="334"/>
      <c r="AR388" s="334"/>
      <c r="AS388" s="334"/>
      <c r="AT388" s="334"/>
      <c r="AU388" s="334"/>
      <c r="AV388" s="334"/>
      <c r="AW388" s="334"/>
      <c r="AX388" s="334"/>
      <c r="AY388" s="334"/>
      <c r="AZ388" s="334"/>
      <c r="BA388" s="334"/>
      <c r="BB388" s="334"/>
      <c r="BC388" s="334"/>
      <c r="BD388" s="334"/>
      <c r="BE388" s="334"/>
      <c r="BF388" s="334"/>
      <c r="BG388" s="334"/>
      <c r="BH388" s="334"/>
      <c r="BI388" s="334"/>
      <c r="BJ388" s="334"/>
      <c r="BK388" s="334"/>
      <c r="BL388" s="334"/>
      <c r="BM388" s="334"/>
      <c r="BN388" s="334"/>
      <c r="BO388" s="334"/>
      <c r="BP388" s="334"/>
      <c r="BQ388" s="334"/>
      <c r="BR388" s="334"/>
      <c r="BS388" s="334"/>
      <c r="BT388" s="334"/>
      <c r="BU388" s="334"/>
      <c r="BV388" s="334"/>
      <c r="BW388" s="334"/>
      <c r="BX388" s="334"/>
      <c r="BY388" s="334"/>
      <c r="BZ388" s="334"/>
      <c r="CA388" s="334"/>
      <c r="CB388" s="334"/>
      <c r="CC388" s="334"/>
      <c r="CD388" s="334"/>
      <c r="CE388" s="334"/>
      <c r="CF388" s="334"/>
      <c r="CG388" s="334"/>
      <c r="CH388" s="334"/>
      <c r="CI388" s="334"/>
      <c r="CJ388" s="334"/>
      <c r="CK388" s="334"/>
      <c r="CL388" s="334"/>
      <c r="CM388" s="334"/>
      <c r="CN388" s="334"/>
      <c r="CO388" s="334"/>
      <c r="CP388" s="334"/>
      <c r="CQ388" s="334"/>
      <c r="CR388" s="334"/>
      <c r="CS388" s="334"/>
      <c r="CT388" s="334"/>
      <c r="CU388" s="334"/>
      <c r="CV388" s="334"/>
      <c r="CW388" s="334"/>
      <c r="CX388" s="334"/>
      <c r="CY388" s="334"/>
      <c r="CZ388" s="334"/>
      <c r="DA388" s="334"/>
      <c r="DB388" s="334"/>
      <c r="DC388" s="334"/>
      <c r="DD388" s="334"/>
      <c r="DE388" s="334"/>
      <c r="DF388" s="334"/>
      <c r="DG388" s="334"/>
      <c r="DH388" s="334"/>
      <c r="DI388" s="334"/>
      <c r="DJ388" s="334"/>
      <c r="DK388" s="334"/>
      <c r="DL388" s="334"/>
      <c r="DM388" s="334"/>
      <c r="DN388" s="334"/>
      <c r="DO388" s="334"/>
      <c r="DP388" s="334"/>
      <c r="DQ388" s="334"/>
      <c r="DR388" s="334"/>
      <c r="DS388" s="334"/>
      <c r="DT388" s="334"/>
      <c r="DU388" s="334"/>
      <c r="DV388" s="334"/>
      <c r="DW388" s="334"/>
      <c r="DX388" s="334"/>
      <c r="DY388" s="334"/>
      <c r="DZ388" s="334"/>
      <c r="EA388" s="334"/>
      <c r="EB388" s="334"/>
      <c r="EC388" s="334"/>
      <c r="ED388" s="334"/>
      <c r="EE388" s="334"/>
      <c r="EF388" s="334"/>
      <c r="EG388" s="334"/>
      <c r="EH388" s="334"/>
      <c r="EI388" s="334"/>
      <c r="EJ388" s="334"/>
      <c r="EK388" s="334"/>
      <c r="EL388" s="334"/>
      <c r="EM388" s="334"/>
      <c r="EN388" s="334"/>
      <c r="EO388" s="334"/>
      <c r="EP388" s="334"/>
      <c r="EQ388" s="334"/>
      <c r="ER388" s="334"/>
      <c r="ES388" s="334"/>
      <c r="ET388" s="334"/>
      <c r="EU388" s="334"/>
      <c r="EV388" s="334"/>
      <c r="EW388" s="334"/>
      <c r="EX388" s="334"/>
      <c r="EY388" s="334"/>
      <c r="EZ388" s="334"/>
      <c r="FA388" s="334"/>
      <c r="FB388" s="334"/>
      <c r="FC388" s="334"/>
      <c r="FD388" s="334"/>
      <c r="FE388" s="334"/>
      <c r="FF388" s="334"/>
      <c r="FG388" s="334"/>
      <c r="FH388" s="334"/>
      <c r="FI388" s="334"/>
      <c r="FJ388" s="334"/>
      <c r="FK388" s="334"/>
      <c r="FL388" s="334"/>
      <c r="FM388" s="334"/>
      <c r="FN388" s="334"/>
      <c r="FO388" s="334"/>
      <c r="FP388" s="334"/>
      <c r="FQ388" s="334"/>
      <c r="FR388" s="334"/>
      <c r="FS388" s="334"/>
      <c r="FT388" s="334"/>
      <c r="FU388" s="334"/>
      <c r="FV388" s="334"/>
      <c r="FW388" s="334"/>
      <c r="FX388" s="334"/>
      <c r="FY388" s="334"/>
      <c r="FZ388" s="334"/>
      <c r="GA388" s="334"/>
      <c r="GB388" s="334"/>
      <c r="GC388" s="334"/>
      <c r="GD388" s="334"/>
      <c r="GE388" s="334"/>
      <c r="GF388" s="334"/>
      <c r="GG388" s="334"/>
      <c r="GH388" s="334"/>
      <c r="GI388" s="334"/>
      <c r="GJ388" s="334"/>
      <c r="GK388" s="334"/>
      <c r="GL388" s="334"/>
      <c r="GM388" s="334"/>
      <c r="GN388" s="334"/>
      <c r="GO388" s="334"/>
      <c r="GP388" s="334"/>
      <c r="GQ388" s="334"/>
      <c r="GR388" s="334"/>
      <c r="GS388" s="334"/>
      <c r="GT388" s="334"/>
      <c r="GU388" s="334"/>
      <c r="GV388" s="334"/>
      <c r="GW388" s="334"/>
      <c r="GX388" s="334"/>
      <c r="GY388" s="334"/>
      <c r="GZ388" s="334"/>
      <c r="HA388" s="334"/>
      <c r="HB388" s="334"/>
      <c r="HC388" s="334"/>
      <c r="HD388" s="334"/>
      <c r="HE388" s="334"/>
      <c r="HF388" s="334"/>
      <c r="HG388" s="334"/>
      <c r="HH388" s="334"/>
      <c r="HI388" s="334"/>
      <c r="HJ388" s="334"/>
      <c r="HK388" s="334"/>
      <c r="HL388" s="334"/>
      <c r="HM388" s="334"/>
      <c r="HN388" s="334"/>
      <c r="HO388" s="334"/>
      <c r="HP388" s="334"/>
      <c r="HQ388" s="334"/>
      <c r="HR388" s="334"/>
      <c r="HS388" s="334"/>
      <c r="HT388" s="334"/>
      <c r="HU388" s="334"/>
      <c r="HV388" s="334"/>
      <c r="HW388" s="334"/>
      <c r="HX388" s="334"/>
      <c r="HY388" s="334"/>
      <c r="HZ388" s="334"/>
      <c r="IA388" s="334"/>
      <c r="IB388" s="334"/>
      <c r="IC388" s="334"/>
      <c r="ID388" s="334"/>
      <c r="IE388" s="334"/>
      <c r="IF388" s="334"/>
      <c r="IG388" s="334"/>
      <c r="IH388" s="334"/>
      <c r="II388" s="334"/>
      <c r="IJ388" s="334"/>
      <c r="IK388" s="334"/>
      <c r="IL388" s="334"/>
      <c r="IM388" s="334"/>
      <c r="IN388" s="334"/>
      <c r="IO388" s="334"/>
      <c r="IP388" s="334"/>
      <c r="IQ388" s="334"/>
      <c r="IR388" s="334"/>
      <c r="IS388" s="334"/>
      <c r="IT388" s="334"/>
      <c r="IU388" s="334"/>
      <c r="IV388" s="334"/>
      <c r="IW388" s="334"/>
      <c r="IX388" s="334"/>
      <c r="IY388" s="334"/>
      <c r="IZ388" s="334"/>
      <c r="JA388" s="334"/>
      <c r="JB388" s="334"/>
      <c r="JC388" s="334"/>
      <c r="JD388" s="334"/>
    </row>
    <row r="389" spans="2:264" x14ac:dyDescent="0.2">
      <c r="B389" s="334"/>
      <c r="C389" s="334"/>
      <c r="D389" s="334"/>
      <c r="E389" s="334"/>
      <c r="F389" s="334"/>
      <c r="G389" s="334"/>
      <c r="H389" s="334"/>
      <c r="I389" s="334"/>
      <c r="J389" s="334"/>
      <c r="K389" s="334"/>
      <c r="L389" s="334"/>
      <c r="M389" s="334"/>
      <c r="N389" s="334"/>
      <c r="O389" s="334"/>
      <c r="P389" s="334"/>
      <c r="Q389" s="334"/>
      <c r="R389" s="334"/>
      <c r="S389" s="334"/>
      <c r="T389" s="334"/>
      <c r="U389" s="334"/>
      <c r="V389" s="334"/>
      <c r="W389" s="334"/>
      <c r="X389" s="334"/>
      <c r="Y389" s="334"/>
      <c r="Z389" s="334"/>
      <c r="AA389" s="334"/>
      <c r="AB389" s="334"/>
      <c r="AC389" s="334"/>
      <c r="AD389" s="334"/>
      <c r="AE389" s="334"/>
      <c r="AF389" s="334"/>
      <c r="AG389" s="334"/>
      <c r="AH389" s="334"/>
      <c r="AI389" s="334"/>
      <c r="AJ389" s="334"/>
      <c r="AK389" s="334"/>
      <c r="AL389" s="334"/>
      <c r="AM389" s="334"/>
      <c r="AN389" s="334"/>
      <c r="AO389" s="334"/>
      <c r="AP389" s="334"/>
      <c r="AQ389" s="334"/>
      <c r="AR389" s="334"/>
      <c r="AS389" s="334"/>
      <c r="AT389" s="334"/>
      <c r="AU389" s="334"/>
      <c r="AV389" s="334"/>
      <c r="AW389" s="334"/>
      <c r="AX389" s="334"/>
      <c r="AY389" s="334"/>
      <c r="AZ389" s="334"/>
      <c r="BA389" s="334"/>
      <c r="BB389" s="334"/>
      <c r="BC389" s="334"/>
      <c r="BD389" s="334"/>
      <c r="BE389" s="334"/>
      <c r="BF389" s="334"/>
      <c r="BG389" s="334"/>
      <c r="BH389" s="334"/>
      <c r="BI389" s="334"/>
      <c r="BJ389" s="334"/>
      <c r="BK389" s="334"/>
      <c r="BL389" s="334"/>
      <c r="BM389" s="334"/>
      <c r="BN389" s="334"/>
      <c r="BO389" s="334"/>
      <c r="BP389" s="334"/>
      <c r="BQ389" s="334"/>
      <c r="BR389" s="334"/>
      <c r="BS389" s="334"/>
      <c r="BT389" s="334"/>
      <c r="BU389" s="334"/>
      <c r="BV389" s="334"/>
      <c r="BW389" s="334"/>
      <c r="BX389" s="334"/>
      <c r="BY389" s="334"/>
      <c r="BZ389" s="334"/>
      <c r="CA389" s="334"/>
      <c r="CB389" s="334"/>
      <c r="CC389" s="334"/>
      <c r="CD389" s="334"/>
      <c r="CE389" s="334"/>
      <c r="CF389" s="334"/>
      <c r="CG389" s="334"/>
      <c r="CH389" s="334"/>
      <c r="CI389" s="334"/>
      <c r="CJ389" s="334"/>
      <c r="CK389" s="334"/>
      <c r="CL389" s="334"/>
      <c r="CM389" s="334"/>
      <c r="CN389" s="334"/>
      <c r="CO389" s="334"/>
      <c r="CP389" s="334"/>
      <c r="CQ389" s="334"/>
      <c r="CR389" s="334"/>
      <c r="CS389" s="334"/>
      <c r="CT389" s="334"/>
      <c r="CU389" s="334"/>
      <c r="CV389" s="334"/>
      <c r="CW389" s="334"/>
      <c r="CX389" s="334"/>
      <c r="CY389" s="334"/>
      <c r="CZ389" s="334"/>
      <c r="DA389" s="334"/>
      <c r="DB389" s="334"/>
      <c r="DC389" s="334"/>
      <c r="DD389" s="334"/>
      <c r="DE389" s="334"/>
      <c r="DF389" s="334"/>
      <c r="DG389" s="334"/>
      <c r="DH389" s="334"/>
      <c r="DI389" s="334"/>
      <c r="DJ389" s="334"/>
      <c r="DK389" s="334"/>
      <c r="DL389" s="334"/>
      <c r="DM389" s="334"/>
      <c r="DN389" s="334"/>
      <c r="DO389" s="334"/>
      <c r="DP389" s="334"/>
      <c r="DQ389" s="334"/>
      <c r="DR389" s="334"/>
      <c r="DS389" s="334"/>
      <c r="DT389" s="334"/>
      <c r="DU389" s="334"/>
      <c r="DV389" s="334"/>
      <c r="DW389" s="334"/>
      <c r="DX389" s="334"/>
      <c r="DY389" s="334"/>
      <c r="DZ389" s="334"/>
      <c r="EA389" s="334"/>
      <c r="EB389" s="334"/>
      <c r="EC389" s="334"/>
      <c r="ED389" s="334"/>
      <c r="EE389" s="334"/>
      <c r="EF389" s="334"/>
      <c r="EG389" s="334"/>
      <c r="EH389" s="334"/>
      <c r="EI389" s="334"/>
      <c r="EJ389" s="334"/>
      <c r="EK389" s="334"/>
      <c r="EL389" s="334"/>
      <c r="EM389" s="334"/>
      <c r="EN389" s="334"/>
      <c r="EO389" s="334"/>
      <c r="EP389" s="334"/>
      <c r="EQ389" s="334"/>
      <c r="ER389" s="334"/>
      <c r="ES389" s="334"/>
      <c r="ET389" s="334"/>
      <c r="EU389" s="334"/>
      <c r="EV389" s="334"/>
      <c r="EW389" s="334"/>
      <c r="EX389" s="334"/>
      <c r="EY389" s="334"/>
      <c r="EZ389" s="334"/>
      <c r="FA389" s="334"/>
      <c r="FB389" s="334"/>
      <c r="FC389" s="334"/>
      <c r="FD389" s="334"/>
      <c r="FE389" s="334"/>
      <c r="FF389" s="334"/>
      <c r="FG389" s="334"/>
      <c r="FH389" s="334"/>
      <c r="FI389" s="334"/>
      <c r="FJ389" s="334"/>
      <c r="FK389" s="334"/>
      <c r="FL389" s="334"/>
      <c r="FM389" s="334"/>
      <c r="FN389" s="334"/>
      <c r="FO389" s="334"/>
      <c r="FP389" s="334"/>
      <c r="FQ389" s="334"/>
      <c r="FR389" s="334"/>
      <c r="FS389" s="334"/>
      <c r="FT389" s="334"/>
      <c r="FU389" s="334"/>
      <c r="FV389" s="334"/>
      <c r="FW389" s="334"/>
      <c r="FX389" s="334"/>
      <c r="FY389" s="334"/>
      <c r="FZ389" s="334"/>
      <c r="GA389" s="334"/>
      <c r="GB389" s="334"/>
      <c r="GC389" s="334"/>
      <c r="GD389" s="334"/>
      <c r="GE389" s="334"/>
      <c r="GF389" s="334"/>
      <c r="GG389" s="334"/>
      <c r="GH389" s="334"/>
      <c r="GI389" s="334"/>
      <c r="GJ389" s="334"/>
      <c r="GK389" s="334"/>
      <c r="GL389" s="334"/>
      <c r="GM389" s="334"/>
      <c r="GN389" s="334"/>
      <c r="GO389" s="334"/>
      <c r="GP389" s="334"/>
      <c r="GQ389" s="334"/>
      <c r="GR389" s="334"/>
      <c r="GS389" s="334"/>
      <c r="GT389" s="334"/>
      <c r="GU389" s="334"/>
      <c r="GV389" s="334"/>
      <c r="GW389" s="334"/>
      <c r="GX389" s="334"/>
      <c r="GY389" s="334"/>
      <c r="GZ389" s="334"/>
      <c r="HA389" s="334"/>
      <c r="HB389" s="334"/>
      <c r="HC389" s="334"/>
      <c r="HD389" s="334"/>
      <c r="HE389" s="334"/>
      <c r="HF389" s="334"/>
      <c r="HG389" s="334"/>
      <c r="HH389" s="334"/>
      <c r="HI389" s="334"/>
      <c r="HJ389" s="334"/>
      <c r="HK389" s="334"/>
      <c r="HL389" s="334"/>
      <c r="HM389" s="334"/>
      <c r="HN389" s="334"/>
      <c r="HO389" s="334"/>
      <c r="HP389" s="334"/>
      <c r="HQ389" s="334"/>
      <c r="HR389" s="334"/>
      <c r="HS389" s="334"/>
      <c r="HT389" s="334"/>
      <c r="HU389" s="334"/>
      <c r="HV389" s="334"/>
      <c r="HW389" s="334"/>
      <c r="HX389" s="334"/>
      <c r="HY389" s="334"/>
      <c r="HZ389" s="334"/>
      <c r="IA389" s="334"/>
      <c r="IB389" s="334"/>
      <c r="IC389" s="334"/>
      <c r="ID389" s="334"/>
      <c r="IE389" s="334"/>
      <c r="IF389" s="334"/>
      <c r="IG389" s="334"/>
      <c r="IH389" s="334"/>
      <c r="II389" s="334"/>
      <c r="IJ389" s="334"/>
      <c r="IK389" s="334"/>
      <c r="IL389" s="334"/>
      <c r="IM389" s="334"/>
      <c r="IN389" s="334"/>
      <c r="IO389" s="334"/>
      <c r="IP389" s="334"/>
      <c r="IQ389" s="334"/>
      <c r="IR389" s="334"/>
      <c r="IS389" s="334"/>
      <c r="IT389" s="334"/>
      <c r="IU389" s="334"/>
      <c r="IV389" s="334"/>
      <c r="IW389" s="334"/>
      <c r="IX389" s="334"/>
      <c r="IY389" s="334"/>
      <c r="IZ389" s="334"/>
      <c r="JA389" s="334"/>
      <c r="JB389" s="334"/>
      <c r="JC389" s="334"/>
      <c r="JD389" s="334"/>
    </row>
    <row r="390" spans="2:264" x14ac:dyDescent="0.2">
      <c r="B390" s="334"/>
      <c r="C390" s="334"/>
      <c r="D390" s="334"/>
      <c r="E390" s="334"/>
      <c r="F390" s="334"/>
      <c r="G390" s="334"/>
      <c r="H390" s="334"/>
      <c r="I390" s="334"/>
      <c r="J390" s="334"/>
      <c r="K390" s="334"/>
      <c r="L390" s="334"/>
      <c r="M390" s="334"/>
      <c r="N390" s="334"/>
      <c r="O390" s="334"/>
      <c r="P390" s="334"/>
      <c r="Q390" s="334"/>
      <c r="R390" s="334"/>
      <c r="S390" s="334"/>
      <c r="T390" s="334"/>
      <c r="U390" s="334"/>
      <c r="V390" s="334"/>
      <c r="W390" s="334"/>
      <c r="X390" s="334"/>
      <c r="Y390" s="334"/>
      <c r="Z390" s="334"/>
      <c r="AA390" s="334"/>
      <c r="AB390" s="334"/>
      <c r="AC390" s="334"/>
      <c r="AD390" s="334"/>
      <c r="AE390" s="334"/>
      <c r="AF390" s="334"/>
      <c r="AG390" s="334"/>
      <c r="AH390" s="334"/>
      <c r="AI390" s="334"/>
      <c r="AJ390" s="334"/>
      <c r="AK390" s="334"/>
      <c r="AL390" s="334"/>
      <c r="AM390" s="334"/>
      <c r="AN390" s="334"/>
      <c r="AO390" s="334"/>
      <c r="AP390" s="334"/>
      <c r="AQ390" s="334"/>
      <c r="AR390" s="334"/>
      <c r="AS390" s="334"/>
      <c r="AT390" s="334"/>
      <c r="AU390" s="334"/>
      <c r="AV390" s="334"/>
      <c r="AW390" s="334"/>
      <c r="AX390" s="334"/>
      <c r="AY390" s="334"/>
      <c r="AZ390" s="334"/>
      <c r="BA390" s="334"/>
      <c r="BB390" s="334"/>
      <c r="BC390" s="334"/>
      <c r="BD390" s="334"/>
      <c r="BE390" s="334"/>
      <c r="BF390" s="334"/>
      <c r="BG390" s="334"/>
      <c r="BH390" s="334"/>
      <c r="BI390" s="334"/>
      <c r="BJ390" s="334"/>
      <c r="BK390" s="334"/>
      <c r="BL390" s="334"/>
      <c r="BM390" s="334"/>
      <c r="BN390" s="334"/>
      <c r="BO390" s="334"/>
      <c r="BP390" s="334"/>
      <c r="BQ390" s="334"/>
      <c r="BR390" s="334"/>
      <c r="BS390" s="334"/>
      <c r="BT390" s="334"/>
      <c r="BU390" s="334"/>
      <c r="BV390" s="334"/>
      <c r="BW390" s="334"/>
      <c r="BX390" s="334"/>
      <c r="BY390" s="334"/>
      <c r="BZ390" s="334"/>
      <c r="CA390" s="334"/>
      <c r="CB390" s="334"/>
      <c r="CC390" s="334"/>
      <c r="CD390" s="334"/>
      <c r="CE390" s="334"/>
      <c r="CF390" s="334"/>
      <c r="CG390" s="334"/>
      <c r="CH390" s="334"/>
      <c r="CI390" s="334"/>
      <c r="CJ390" s="334"/>
      <c r="CK390" s="334"/>
      <c r="CL390" s="334"/>
      <c r="CM390" s="334"/>
      <c r="CN390" s="334"/>
      <c r="CO390" s="334"/>
      <c r="CP390" s="334"/>
      <c r="CQ390" s="334"/>
      <c r="CR390" s="334"/>
      <c r="CS390" s="334"/>
      <c r="CT390" s="334"/>
      <c r="CU390" s="334"/>
      <c r="CV390" s="334"/>
      <c r="CW390" s="334"/>
      <c r="CX390" s="334"/>
      <c r="CY390" s="334"/>
      <c r="CZ390" s="334"/>
      <c r="DA390" s="334"/>
      <c r="DB390" s="334"/>
      <c r="DC390" s="334"/>
      <c r="DD390" s="334"/>
      <c r="DE390" s="334"/>
      <c r="DF390" s="334"/>
      <c r="DG390" s="334"/>
      <c r="DH390" s="334"/>
      <c r="DI390" s="334"/>
      <c r="DJ390" s="334"/>
      <c r="DK390" s="334"/>
      <c r="DL390" s="334"/>
      <c r="DM390" s="334"/>
      <c r="DN390" s="334"/>
      <c r="DO390" s="334"/>
      <c r="DP390" s="334"/>
      <c r="DQ390" s="334"/>
      <c r="DR390" s="334"/>
      <c r="DS390" s="334"/>
      <c r="DT390" s="334"/>
      <c r="DU390" s="334"/>
      <c r="DV390" s="334"/>
      <c r="DW390" s="334"/>
      <c r="DX390" s="334"/>
      <c r="DY390" s="334"/>
      <c r="DZ390" s="334"/>
      <c r="EA390" s="334"/>
      <c r="EB390" s="334"/>
      <c r="EC390" s="334"/>
      <c r="ED390" s="334"/>
      <c r="EE390" s="334"/>
      <c r="EF390" s="334"/>
      <c r="EG390" s="334"/>
      <c r="EH390" s="334"/>
      <c r="EI390" s="334"/>
      <c r="EJ390" s="334"/>
      <c r="EK390" s="334"/>
      <c r="EL390" s="334"/>
      <c r="EM390" s="334"/>
      <c r="EN390" s="334"/>
      <c r="EO390" s="334"/>
      <c r="EP390" s="334"/>
      <c r="EQ390" s="334"/>
      <c r="ER390" s="334"/>
      <c r="ES390" s="334"/>
      <c r="ET390" s="334"/>
      <c r="EU390" s="334"/>
      <c r="EV390" s="334"/>
      <c r="EW390" s="334"/>
      <c r="EX390" s="334"/>
      <c r="EY390" s="334"/>
      <c r="EZ390" s="334"/>
      <c r="FA390" s="334"/>
      <c r="FB390" s="334"/>
      <c r="FC390" s="334"/>
      <c r="FD390" s="334"/>
      <c r="FE390" s="334"/>
      <c r="FF390" s="334"/>
      <c r="FG390" s="334"/>
      <c r="FH390" s="334"/>
      <c r="FI390" s="334"/>
      <c r="FJ390" s="334"/>
      <c r="FK390" s="334"/>
      <c r="FL390" s="334"/>
      <c r="FM390" s="334"/>
      <c r="FN390" s="334"/>
      <c r="FO390" s="334"/>
      <c r="FP390" s="334"/>
      <c r="FQ390" s="334"/>
      <c r="FR390" s="334"/>
      <c r="FS390" s="334"/>
      <c r="FT390" s="334"/>
      <c r="FU390" s="334"/>
      <c r="FV390" s="334"/>
      <c r="FW390" s="334"/>
      <c r="FX390" s="334"/>
      <c r="FY390" s="334"/>
      <c r="FZ390" s="334"/>
      <c r="GA390" s="334"/>
      <c r="GB390" s="334"/>
      <c r="GC390" s="334"/>
      <c r="GD390" s="334"/>
      <c r="GE390" s="334"/>
      <c r="GF390" s="334"/>
      <c r="GG390" s="334"/>
      <c r="GH390" s="334"/>
      <c r="GI390" s="334"/>
      <c r="GJ390" s="334"/>
      <c r="GK390" s="334"/>
      <c r="GL390" s="334"/>
      <c r="GM390" s="334"/>
      <c r="GN390" s="334"/>
      <c r="GO390" s="334"/>
      <c r="GP390" s="334"/>
      <c r="GQ390" s="334"/>
      <c r="GR390" s="334"/>
      <c r="GS390" s="334"/>
      <c r="GT390" s="334"/>
      <c r="GU390" s="334"/>
      <c r="GV390" s="334"/>
      <c r="GW390" s="334"/>
      <c r="GX390" s="334"/>
      <c r="GY390" s="334"/>
      <c r="GZ390" s="334"/>
      <c r="HA390" s="334"/>
      <c r="HB390" s="334"/>
      <c r="HC390" s="334"/>
      <c r="HD390" s="334"/>
      <c r="HE390" s="334"/>
      <c r="HF390" s="334"/>
      <c r="HG390" s="334"/>
      <c r="HH390" s="334"/>
      <c r="HI390" s="334"/>
      <c r="HJ390" s="334"/>
      <c r="HK390" s="334"/>
      <c r="HL390" s="334"/>
      <c r="HM390" s="334"/>
      <c r="HN390" s="334"/>
      <c r="HO390" s="334"/>
      <c r="HP390" s="334"/>
      <c r="HQ390" s="334"/>
      <c r="HR390" s="334"/>
      <c r="HS390" s="334"/>
      <c r="HT390" s="334"/>
      <c r="HU390" s="334"/>
      <c r="HV390" s="334"/>
      <c r="HW390" s="334"/>
      <c r="HX390" s="334"/>
      <c r="HY390" s="334"/>
      <c r="HZ390" s="334"/>
      <c r="IA390" s="334"/>
      <c r="IB390" s="334"/>
      <c r="IC390" s="334"/>
      <c r="ID390" s="334"/>
      <c r="IE390" s="334"/>
      <c r="IF390" s="334"/>
      <c r="IG390" s="334"/>
      <c r="IH390" s="334"/>
      <c r="II390" s="334"/>
      <c r="IJ390" s="334"/>
      <c r="IK390" s="334"/>
      <c r="IL390" s="334"/>
      <c r="IM390" s="334"/>
      <c r="IN390" s="334"/>
      <c r="IO390" s="334"/>
      <c r="IP390" s="334"/>
      <c r="IQ390" s="334"/>
      <c r="IR390" s="334"/>
      <c r="IS390" s="334"/>
      <c r="IT390" s="334"/>
      <c r="IU390" s="334"/>
      <c r="IV390" s="334"/>
      <c r="IW390" s="334"/>
      <c r="IX390" s="334"/>
      <c r="IY390" s="334"/>
      <c r="IZ390" s="334"/>
      <c r="JA390" s="334"/>
      <c r="JB390" s="334"/>
      <c r="JC390" s="334"/>
      <c r="JD390" s="334"/>
    </row>
    <row r="391" spans="2:264" x14ac:dyDescent="0.2">
      <c r="B391" s="334"/>
      <c r="C391" s="334"/>
      <c r="D391" s="334"/>
      <c r="E391" s="334"/>
      <c r="F391" s="334"/>
      <c r="G391" s="334"/>
      <c r="H391" s="334"/>
      <c r="I391" s="334"/>
      <c r="J391" s="334"/>
      <c r="K391" s="334"/>
      <c r="L391" s="334"/>
      <c r="M391" s="334"/>
      <c r="N391" s="334"/>
      <c r="O391" s="334"/>
      <c r="P391" s="334"/>
      <c r="Q391" s="334"/>
      <c r="R391" s="334"/>
      <c r="S391" s="334"/>
      <c r="T391" s="334"/>
      <c r="U391" s="334"/>
      <c r="V391" s="334"/>
      <c r="W391" s="334"/>
      <c r="X391" s="334"/>
      <c r="Y391" s="334"/>
      <c r="Z391" s="334"/>
      <c r="AA391" s="334"/>
      <c r="AB391" s="334"/>
      <c r="AC391" s="334"/>
      <c r="AD391" s="334"/>
      <c r="AE391" s="334"/>
      <c r="AF391" s="334"/>
      <c r="AG391" s="334"/>
      <c r="AH391" s="334"/>
      <c r="AI391" s="334"/>
      <c r="AJ391" s="334"/>
      <c r="AK391" s="334"/>
      <c r="AL391" s="334"/>
      <c r="AM391" s="334"/>
      <c r="AN391" s="334"/>
      <c r="AO391" s="334"/>
      <c r="AP391" s="334"/>
      <c r="AQ391" s="334"/>
      <c r="AR391" s="334"/>
      <c r="AS391" s="334"/>
      <c r="AT391" s="334"/>
      <c r="AU391" s="334"/>
      <c r="AV391" s="334"/>
      <c r="AW391" s="334"/>
      <c r="AX391" s="334"/>
      <c r="AY391" s="334"/>
      <c r="AZ391" s="334"/>
      <c r="BA391" s="334"/>
      <c r="BB391" s="334"/>
      <c r="BC391" s="334"/>
      <c r="BD391" s="334"/>
      <c r="BE391" s="334"/>
      <c r="BF391" s="334"/>
      <c r="BG391" s="334"/>
      <c r="BH391" s="334"/>
      <c r="BI391" s="334"/>
      <c r="BJ391" s="334"/>
      <c r="BK391" s="334"/>
      <c r="BL391" s="334"/>
      <c r="BM391" s="334"/>
      <c r="BN391" s="334"/>
      <c r="BO391" s="334"/>
      <c r="BP391" s="334"/>
      <c r="BQ391" s="334"/>
      <c r="BR391" s="334"/>
      <c r="BS391" s="334"/>
      <c r="BT391" s="334"/>
      <c r="BU391" s="334"/>
      <c r="BV391" s="334"/>
      <c r="BW391" s="334"/>
      <c r="BX391" s="334"/>
      <c r="BY391" s="334"/>
      <c r="BZ391" s="334"/>
      <c r="CA391" s="334"/>
      <c r="CB391" s="334"/>
      <c r="CC391" s="334"/>
      <c r="CD391" s="334"/>
      <c r="CE391" s="334"/>
      <c r="CF391" s="334"/>
      <c r="CG391" s="334"/>
      <c r="CH391" s="334"/>
      <c r="CI391" s="334"/>
      <c r="CJ391" s="334"/>
      <c r="CK391" s="334"/>
      <c r="CL391" s="334"/>
      <c r="CM391" s="334"/>
      <c r="CN391" s="334"/>
      <c r="CO391" s="334"/>
      <c r="CP391" s="334"/>
      <c r="CQ391" s="334"/>
      <c r="CR391" s="334"/>
      <c r="CS391" s="334"/>
      <c r="CT391" s="334"/>
      <c r="CU391" s="334"/>
      <c r="CV391" s="334"/>
      <c r="CW391" s="334"/>
      <c r="CX391" s="334"/>
      <c r="CY391" s="334"/>
      <c r="CZ391" s="334"/>
      <c r="DA391" s="334"/>
      <c r="DB391" s="334"/>
      <c r="DC391" s="334"/>
      <c r="DD391" s="334"/>
      <c r="DE391" s="334"/>
      <c r="DF391" s="334"/>
      <c r="DG391" s="334"/>
      <c r="DH391" s="334"/>
      <c r="DI391" s="334"/>
      <c r="DJ391" s="334"/>
      <c r="DK391" s="334"/>
      <c r="DL391" s="334"/>
      <c r="DM391" s="334"/>
      <c r="DN391" s="334"/>
      <c r="DO391" s="334"/>
      <c r="DP391" s="334"/>
      <c r="DQ391" s="334"/>
      <c r="DR391" s="334"/>
      <c r="DS391" s="334"/>
      <c r="DT391" s="334"/>
      <c r="DU391" s="334"/>
      <c r="DV391" s="334"/>
      <c r="DW391" s="334"/>
      <c r="DX391" s="334"/>
      <c r="DY391" s="334"/>
      <c r="DZ391" s="334"/>
      <c r="EA391" s="334"/>
      <c r="EB391" s="334"/>
      <c r="EC391" s="334"/>
      <c r="ED391" s="334"/>
      <c r="EE391" s="334"/>
      <c r="EF391" s="334"/>
      <c r="EG391" s="334"/>
      <c r="EH391" s="334"/>
      <c r="EI391" s="334"/>
      <c r="EJ391" s="334"/>
      <c r="EK391" s="334"/>
      <c r="EL391" s="334"/>
      <c r="EM391" s="334"/>
      <c r="EN391" s="334"/>
      <c r="EO391" s="334"/>
      <c r="EP391" s="334"/>
      <c r="EQ391" s="334"/>
      <c r="ER391" s="334"/>
      <c r="ES391" s="334"/>
      <c r="ET391" s="334"/>
      <c r="EU391" s="334"/>
      <c r="EV391" s="334"/>
      <c r="EW391" s="334"/>
      <c r="EX391" s="334"/>
      <c r="EY391" s="334"/>
      <c r="EZ391" s="334"/>
      <c r="FA391" s="334"/>
      <c r="FB391" s="334"/>
      <c r="FC391" s="334"/>
      <c r="FD391" s="334"/>
      <c r="FE391" s="334"/>
      <c r="FF391" s="334"/>
      <c r="FG391" s="334"/>
      <c r="FH391" s="334"/>
      <c r="FI391" s="334"/>
      <c r="FJ391" s="334"/>
      <c r="FK391" s="334"/>
      <c r="FL391" s="334"/>
      <c r="FM391" s="334"/>
      <c r="FN391" s="334"/>
      <c r="FO391" s="334"/>
      <c r="FP391" s="334"/>
      <c r="FQ391" s="334"/>
      <c r="FR391" s="334"/>
      <c r="FS391" s="334"/>
      <c r="FT391" s="334"/>
      <c r="FU391" s="334"/>
      <c r="FV391" s="334"/>
      <c r="FW391" s="334"/>
      <c r="FX391" s="334"/>
      <c r="FY391" s="334"/>
      <c r="FZ391" s="334"/>
      <c r="GA391" s="334"/>
      <c r="GB391" s="334"/>
      <c r="GC391" s="334"/>
      <c r="GD391" s="334"/>
      <c r="GE391" s="334"/>
      <c r="GF391" s="334"/>
      <c r="GG391" s="334"/>
      <c r="GH391" s="334"/>
      <c r="GI391" s="334"/>
      <c r="GJ391" s="334"/>
      <c r="GK391" s="334"/>
      <c r="GL391" s="334"/>
      <c r="GM391" s="334"/>
      <c r="GN391" s="334"/>
      <c r="GO391" s="334"/>
      <c r="GP391" s="334"/>
      <c r="GQ391" s="334"/>
      <c r="GR391" s="334"/>
      <c r="GS391" s="334"/>
      <c r="GT391" s="334"/>
      <c r="GU391" s="334"/>
      <c r="GV391" s="334"/>
      <c r="GW391" s="334"/>
      <c r="GX391" s="334"/>
      <c r="GY391" s="334"/>
      <c r="GZ391" s="334"/>
      <c r="HA391" s="334"/>
      <c r="HB391" s="334"/>
      <c r="HC391" s="334"/>
      <c r="HD391" s="334"/>
      <c r="HE391" s="334"/>
      <c r="HF391" s="334"/>
      <c r="HG391" s="334"/>
      <c r="HH391" s="334"/>
      <c r="HI391" s="334"/>
      <c r="HJ391" s="334"/>
      <c r="HK391" s="334"/>
      <c r="HL391" s="334"/>
      <c r="HM391" s="334"/>
      <c r="HN391" s="334"/>
      <c r="HO391" s="334"/>
      <c r="HP391" s="334"/>
      <c r="HQ391" s="334"/>
      <c r="HR391" s="334"/>
      <c r="HS391" s="334"/>
      <c r="HT391" s="334"/>
      <c r="HU391" s="334"/>
      <c r="HV391" s="334"/>
      <c r="HW391" s="334"/>
      <c r="HX391" s="334"/>
      <c r="HY391" s="334"/>
      <c r="HZ391" s="334"/>
      <c r="IA391" s="334"/>
      <c r="IB391" s="334"/>
      <c r="IC391" s="334"/>
      <c r="ID391" s="334"/>
      <c r="IE391" s="334"/>
      <c r="IF391" s="334"/>
      <c r="IG391" s="334"/>
      <c r="IH391" s="334"/>
      <c r="II391" s="334"/>
      <c r="IJ391" s="334"/>
      <c r="IK391" s="334"/>
      <c r="IL391" s="334"/>
      <c r="IM391" s="334"/>
      <c r="IN391" s="334"/>
      <c r="IO391" s="334"/>
      <c r="IP391" s="334"/>
      <c r="IQ391" s="334"/>
      <c r="IR391" s="334"/>
      <c r="IS391" s="334"/>
      <c r="IT391" s="334"/>
      <c r="IU391" s="334"/>
      <c r="IV391" s="334"/>
      <c r="IW391" s="334"/>
      <c r="IX391" s="334"/>
      <c r="IY391" s="334"/>
      <c r="IZ391" s="334"/>
      <c r="JA391" s="334"/>
      <c r="JB391" s="334"/>
      <c r="JC391" s="334"/>
      <c r="JD391" s="334"/>
    </row>
    <row r="392" spans="2:264" x14ac:dyDescent="0.2">
      <c r="B392" s="334"/>
      <c r="C392" s="334"/>
      <c r="D392" s="334"/>
      <c r="E392" s="334"/>
      <c r="F392" s="334"/>
      <c r="G392" s="334"/>
      <c r="H392" s="334"/>
      <c r="I392" s="334"/>
      <c r="J392" s="334"/>
      <c r="K392" s="334"/>
      <c r="L392" s="334"/>
      <c r="M392" s="334"/>
      <c r="N392" s="334"/>
      <c r="O392" s="334"/>
      <c r="P392" s="334"/>
      <c r="Q392" s="334"/>
      <c r="R392" s="334"/>
      <c r="S392" s="334"/>
      <c r="T392" s="334"/>
      <c r="U392" s="334"/>
      <c r="V392" s="334"/>
      <c r="W392" s="334"/>
      <c r="X392" s="334"/>
      <c r="Y392" s="334"/>
      <c r="Z392" s="334"/>
      <c r="AA392" s="334"/>
      <c r="AB392" s="334"/>
      <c r="AC392" s="334"/>
      <c r="AD392" s="334"/>
      <c r="AE392" s="334"/>
      <c r="AF392" s="334"/>
      <c r="AG392" s="334"/>
      <c r="AH392" s="334"/>
      <c r="AI392" s="334"/>
      <c r="AJ392" s="334"/>
      <c r="AK392" s="334"/>
      <c r="AL392" s="334"/>
      <c r="AM392" s="334"/>
      <c r="AN392" s="334"/>
      <c r="AO392" s="334"/>
      <c r="AP392" s="334"/>
      <c r="AQ392" s="334"/>
      <c r="AR392" s="334"/>
      <c r="AS392" s="334"/>
      <c r="AT392" s="334"/>
      <c r="AU392" s="334"/>
      <c r="AV392" s="334"/>
      <c r="AW392" s="334"/>
      <c r="AX392" s="334"/>
      <c r="AY392" s="334"/>
      <c r="AZ392" s="334"/>
      <c r="BA392" s="334"/>
      <c r="BB392" s="334"/>
      <c r="BC392" s="334"/>
      <c r="BD392" s="334"/>
      <c r="BE392" s="334"/>
      <c r="BF392" s="334"/>
      <c r="BG392" s="334"/>
      <c r="BH392" s="334"/>
      <c r="BI392" s="334"/>
      <c r="BJ392" s="334"/>
      <c r="BK392" s="334"/>
      <c r="BL392" s="334"/>
      <c r="BM392" s="334"/>
      <c r="BN392" s="334"/>
      <c r="BO392" s="334"/>
      <c r="BP392" s="334"/>
      <c r="BQ392" s="334"/>
      <c r="BR392" s="334"/>
      <c r="BS392" s="334"/>
      <c r="BT392" s="334"/>
      <c r="BU392" s="334"/>
      <c r="BV392" s="334"/>
      <c r="BW392" s="334"/>
      <c r="BX392" s="334"/>
      <c r="BY392" s="334"/>
      <c r="BZ392" s="334"/>
      <c r="CA392" s="334"/>
      <c r="CB392" s="334"/>
      <c r="CC392" s="334"/>
      <c r="CD392" s="334"/>
      <c r="CE392" s="334"/>
      <c r="CF392" s="334"/>
      <c r="CG392" s="334"/>
      <c r="CH392" s="334"/>
      <c r="CI392" s="334"/>
      <c r="CJ392" s="334"/>
      <c r="CK392" s="334"/>
      <c r="CL392" s="334"/>
      <c r="CM392" s="334"/>
      <c r="CN392" s="334"/>
      <c r="CO392" s="334"/>
      <c r="CP392" s="334"/>
      <c r="CQ392" s="334"/>
      <c r="CR392" s="334"/>
      <c r="CS392" s="334"/>
      <c r="CT392" s="334"/>
      <c r="CU392" s="334"/>
      <c r="CV392" s="334"/>
      <c r="CW392" s="334"/>
      <c r="CX392" s="334"/>
      <c r="CY392" s="334"/>
      <c r="CZ392" s="334"/>
      <c r="DA392" s="334"/>
      <c r="DB392" s="334"/>
      <c r="DC392" s="334"/>
      <c r="DD392" s="334"/>
      <c r="DE392" s="334"/>
      <c r="DF392" s="334"/>
      <c r="DG392" s="334"/>
      <c r="DH392" s="334"/>
      <c r="DI392" s="334"/>
      <c r="DJ392" s="334"/>
      <c r="DK392" s="334"/>
      <c r="DL392" s="334"/>
      <c r="DM392" s="334"/>
      <c r="DN392" s="334"/>
      <c r="DO392" s="334"/>
      <c r="DP392" s="334"/>
      <c r="DQ392" s="334"/>
      <c r="DR392" s="334"/>
      <c r="DS392" s="334"/>
      <c r="DT392" s="334"/>
      <c r="DU392" s="334"/>
      <c r="DV392" s="334"/>
      <c r="DW392" s="334"/>
      <c r="DX392" s="334"/>
      <c r="DY392" s="334"/>
      <c r="DZ392" s="334"/>
      <c r="EA392" s="334"/>
      <c r="EB392" s="334"/>
      <c r="EC392" s="334"/>
      <c r="ED392" s="334"/>
      <c r="EE392" s="334"/>
      <c r="EF392" s="334"/>
      <c r="EG392" s="334"/>
      <c r="EH392" s="334"/>
      <c r="EI392" s="334"/>
      <c r="EJ392" s="334"/>
      <c r="EK392" s="334"/>
      <c r="EL392" s="334"/>
      <c r="EM392" s="334"/>
      <c r="EN392" s="334"/>
      <c r="EO392" s="334"/>
      <c r="EP392" s="334"/>
      <c r="EQ392" s="334"/>
      <c r="ER392" s="334"/>
      <c r="ES392" s="334"/>
      <c r="ET392" s="334"/>
      <c r="EU392" s="334"/>
      <c r="EV392" s="334"/>
      <c r="EW392" s="334"/>
      <c r="EX392" s="334"/>
      <c r="EY392" s="334"/>
      <c r="EZ392" s="334"/>
      <c r="FA392" s="334"/>
      <c r="FB392" s="334"/>
      <c r="FC392" s="334"/>
      <c r="FD392" s="334"/>
      <c r="FE392" s="334"/>
      <c r="FF392" s="334"/>
      <c r="FG392" s="334"/>
      <c r="FH392" s="334"/>
      <c r="FI392" s="334"/>
      <c r="FJ392" s="334"/>
      <c r="FK392" s="334"/>
      <c r="FL392" s="334"/>
      <c r="FM392" s="334"/>
      <c r="FN392" s="334"/>
      <c r="FO392" s="334"/>
      <c r="FP392" s="334"/>
      <c r="FQ392" s="334"/>
      <c r="FR392" s="334"/>
      <c r="FS392" s="334"/>
      <c r="FT392" s="334"/>
      <c r="FU392" s="334"/>
      <c r="FV392" s="334"/>
      <c r="FW392" s="334"/>
      <c r="FX392" s="334"/>
      <c r="FY392" s="334"/>
      <c r="FZ392" s="334"/>
      <c r="GA392" s="334"/>
      <c r="GB392" s="334"/>
      <c r="GC392" s="334"/>
      <c r="GD392" s="334"/>
      <c r="GE392" s="334"/>
      <c r="GF392" s="334"/>
      <c r="GG392" s="334"/>
      <c r="GH392" s="334"/>
      <c r="GI392" s="334"/>
      <c r="GJ392" s="334"/>
      <c r="GK392" s="334"/>
      <c r="GL392" s="334"/>
      <c r="GM392" s="334"/>
      <c r="GN392" s="334"/>
      <c r="GO392" s="334"/>
      <c r="GP392" s="334"/>
      <c r="GQ392" s="334"/>
      <c r="GR392" s="334"/>
      <c r="GS392" s="334"/>
      <c r="GT392" s="334"/>
      <c r="GU392" s="334"/>
      <c r="GV392" s="334"/>
      <c r="GW392" s="334"/>
      <c r="GX392" s="334"/>
      <c r="GY392" s="334"/>
      <c r="GZ392" s="334"/>
      <c r="HA392" s="334"/>
      <c r="HB392" s="334"/>
      <c r="HC392" s="334"/>
      <c r="HD392" s="334"/>
      <c r="HE392" s="334"/>
      <c r="HF392" s="334"/>
      <c r="HG392" s="334"/>
      <c r="HH392" s="334"/>
      <c r="HI392" s="334"/>
      <c r="HJ392" s="334"/>
      <c r="HK392" s="334"/>
      <c r="HL392" s="334"/>
      <c r="HM392" s="334"/>
      <c r="HN392" s="334"/>
      <c r="HO392" s="334"/>
      <c r="HP392" s="334"/>
      <c r="HQ392" s="334"/>
      <c r="HR392" s="334"/>
      <c r="HS392" s="334"/>
      <c r="HT392" s="334"/>
      <c r="HU392" s="334"/>
      <c r="HV392" s="334"/>
      <c r="HW392" s="334"/>
      <c r="HX392" s="334"/>
      <c r="HY392" s="334"/>
      <c r="HZ392" s="334"/>
      <c r="IA392" s="334"/>
      <c r="IB392" s="334"/>
      <c r="IC392" s="334"/>
      <c r="ID392" s="334"/>
      <c r="IE392" s="334"/>
      <c r="IF392" s="334"/>
      <c r="IG392" s="334"/>
      <c r="IH392" s="334"/>
      <c r="II392" s="334"/>
      <c r="IJ392" s="334"/>
      <c r="IK392" s="334"/>
      <c r="IL392" s="334"/>
      <c r="IM392" s="334"/>
      <c r="IN392" s="334"/>
      <c r="IO392" s="334"/>
      <c r="IP392" s="334"/>
      <c r="IQ392" s="334"/>
      <c r="IR392" s="334"/>
      <c r="IS392" s="334"/>
      <c r="IT392" s="334"/>
      <c r="IU392" s="334"/>
      <c r="IV392" s="334"/>
      <c r="IW392" s="334"/>
      <c r="IX392" s="334"/>
      <c r="IY392" s="334"/>
      <c r="IZ392" s="334"/>
      <c r="JA392" s="334"/>
      <c r="JB392" s="334"/>
      <c r="JC392" s="334"/>
      <c r="JD392" s="334"/>
    </row>
    <row r="393" spans="2:264" x14ac:dyDescent="0.2">
      <c r="B393" s="334"/>
      <c r="C393" s="334"/>
      <c r="D393" s="334"/>
      <c r="E393" s="334"/>
      <c r="F393" s="334"/>
      <c r="G393" s="334"/>
      <c r="H393" s="334"/>
      <c r="I393" s="334"/>
      <c r="J393" s="334"/>
      <c r="K393" s="334"/>
      <c r="L393" s="334"/>
      <c r="M393" s="334"/>
      <c r="N393" s="334"/>
      <c r="O393" s="334"/>
      <c r="P393" s="334"/>
      <c r="Q393" s="334"/>
      <c r="R393" s="334"/>
      <c r="S393" s="334"/>
      <c r="T393" s="334"/>
      <c r="U393" s="334"/>
      <c r="V393" s="334"/>
      <c r="W393" s="334"/>
      <c r="X393" s="334"/>
      <c r="Y393" s="334"/>
      <c r="Z393" s="334"/>
      <c r="AA393" s="334"/>
      <c r="AB393" s="334"/>
      <c r="AC393" s="334"/>
      <c r="AD393" s="334"/>
      <c r="AE393" s="334"/>
      <c r="AF393" s="334"/>
      <c r="AG393" s="334"/>
      <c r="AH393" s="334"/>
      <c r="AI393" s="334"/>
      <c r="AJ393" s="334"/>
      <c r="AK393" s="334"/>
      <c r="AL393" s="334"/>
      <c r="AM393" s="334"/>
      <c r="AN393" s="334"/>
      <c r="AO393" s="334"/>
      <c r="AP393" s="334"/>
      <c r="AQ393" s="334"/>
      <c r="AR393" s="334"/>
      <c r="AS393" s="334"/>
      <c r="AT393" s="334"/>
      <c r="AU393" s="334"/>
      <c r="AV393" s="334"/>
      <c r="AW393" s="334"/>
      <c r="AX393" s="334"/>
      <c r="AY393" s="334"/>
      <c r="AZ393" s="334"/>
      <c r="BA393" s="334"/>
      <c r="BB393" s="334"/>
      <c r="BC393" s="334"/>
      <c r="BD393" s="334"/>
      <c r="BE393" s="334"/>
      <c r="BF393" s="334"/>
      <c r="BG393" s="334"/>
      <c r="BH393" s="334"/>
      <c r="BI393" s="334"/>
      <c r="BJ393" s="334"/>
      <c r="BK393" s="334"/>
      <c r="BL393" s="334"/>
      <c r="BM393" s="334"/>
      <c r="BN393" s="334"/>
      <c r="BO393" s="334"/>
      <c r="BP393" s="334"/>
      <c r="BQ393" s="334"/>
      <c r="BR393" s="334"/>
      <c r="BS393" s="334"/>
      <c r="BT393" s="334"/>
      <c r="BU393" s="334"/>
      <c r="BV393" s="334"/>
      <c r="BW393" s="334"/>
      <c r="BX393" s="334"/>
      <c r="BY393" s="334"/>
      <c r="BZ393" s="334"/>
      <c r="CA393" s="334"/>
      <c r="CB393" s="334"/>
      <c r="CC393" s="334"/>
      <c r="CD393" s="334"/>
      <c r="CE393" s="334"/>
      <c r="CF393" s="334"/>
      <c r="CG393" s="334"/>
      <c r="CH393" s="334"/>
      <c r="CI393" s="334"/>
      <c r="CJ393" s="334"/>
      <c r="CK393" s="334"/>
      <c r="CL393" s="334"/>
      <c r="CM393" s="334"/>
      <c r="CN393" s="334"/>
      <c r="CO393" s="334"/>
      <c r="CP393" s="334"/>
      <c r="CQ393" s="334"/>
      <c r="CR393" s="334"/>
      <c r="CS393" s="334"/>
      <c r="CT393" s="334"/>
      <c r="CU393" s="334"/>
      <c r="CV393" s="334"/>
      <c r="CW393" s="334"/>
      <c r="CX393" s="334"/>
      <c r="CY393" s="334"/>
      <c r="CZ393" s="334"/>
      <c r="DA393" s="334"/>
      <c r="DB393" s="334"/>
      <c r="DC393" s="334"/>
      <c r="DD393" s="334"/>
      <c r="DE393" s="334"/>
      <c r="DF393" s="334"/>
      <c r="DG393" s="334"/>
      <c r="DH393" s="334"/>
      <c r="DI393" s="334"/>
      <c r="DJ393" s="334"/>
      <c r="DK393" s="334"/>
      <c r="DL393" s="334"/>
      <c r="DM393" s="334"/>
      <c r="DN393" s="334"/>
      <c r="DO393" s="334"/>
      <c r="DP393" s="334"/>
      <c r="DQ393" s="334"/>
      <c r="DR393" s="334"/>
      <c r="DS393" s="334"/>
      <c r="DT393" s="334"/>
      <c r="DU393" s="334"/>
      <c r="DV393" s="334"/>
      <c r="DW393" s="334"/>
      <c r="DX393" s="334"/>
      <c r="DY393" s="334"/>
      <c r="DZ393" s="334"/>
      <c r="EA393" s="334"/>
      <c r="EB393" s="334"/>
      <c r="EC393" s="334"/>
      <c r="ED393" s="334"/>
      <c r="EE393" s="334"/>
      <c r="EF393" s="334"/>
      <c r="EG393" s="334"/>
      <c r="EH393" s="334"/>
      <c r="EI393" s="334"/>
      <c r="EJ393" s="334"/>
      <c r="EK393" s="334"/>
      <c r="EL393" s="334"/>
      <c r="EM393" s="334"/>
      <c r="EN393" s="334"/>
      <c r="EO393" s="334"/>
      <c r="EP393" s="334"/>
      <c r="EQ393" s="334"/>
      <c r="ER393" s="334"/>
      <c r="ES393" s="334"/>
      <c r="ET393" s="334"/>
      <c r="EU393" s="334"/>
      <c r="EV393" s="334"/>
      <c r="EW393" s="334"/>
      <c r="EX393" s="334"/>
      <c r="EY393" s="334"/>
      <c r="EZ393" s="334"/>
      <c r="FA393" s="334"/>
      <c r="FB393" s="334"/>
      <c r="FC393" s="334"/>
      <c r="FD393" s="334"/>
      <c r="FE393" s="334"/>
      <c r="FF393" s="334"/>
      <c r="FG393" s="334"/>
      <c r="FH393" s="334"/>
      <c r="FI393" s="334"/>
      <c r="FJ393" s="334"/>
      <c r="FK393" s="334"/>
      <c r="FL393" s="334"/>
      <c r="FM393" s="334"/>
      <c r="FN393" s="334"/>
      <c r="FO393" s="334"/>
      <c r="FP393" s="334"/>
      <c r="FQ393" s="334"/>
      <c r="FR393" s="334"/>
      <c r="FS393" s="334"/>
      <c r="FT393" s="334"/>
      <c r="FU393" s="334"/>
      <c r="FV393" s="334"/>
      <c r="FW393" s="334"/>
      <c r="FX393" s="334"/>
      <c r="FY393" s="334"/>
      <c r="FZ393" s="334"/>
      <c r="GA393" s="334"/>
      <c r="GB393" s="334"/>
      <c r="GC393" s="334"/>
      <c r="GD393" s="334"/>
      <c r="GE393" s="334"/>
      <c r="GF393" s="334"/>
      <c r="GG393" s="334"/>
      <c r="GH393" s="334"/>
      <c r="GI393" s="334"/>
      <c r="GJ393" s="334"/>
      <c r="GK393" s="334"/>
      <c r="GL393" s="334"/>
      <c r="GM393" s="334"/>
      <c r="GN393" s="334"/>
      <c r="GO393" s="334"/>
      <c r="GP393" s="334"/>
      <c r="GQ393" s="334"/>
      <c r="GR393" s="334"/>
      <c r="GS393" s="334"/>
      <c r="GT393" s="334"/>
      <c r="GU393" s="334"/>
      <c r="GV393" s="334"/>
      <c r="GW393" s="334"/>
      <c r="GX393" s="334"/>
      <c r="GY393" s="334"/>
      <c r="GZ393" s="334"/>
      <c r="HA393" s="334"/>
      <c r="HB393" s="334"/>
      <c r="HC393" s="334"/>
      <c r="HD393" s="334"/>
      <c r="HE393" s="334"/>
      <c r="HF393" s="334"/>
      <c r="HG393" s="334"/>
      <c r="HH393" s="334"/>
      <c r="HI393" s="334"/>
      <c r="HJ393" s="334"/>
      <c r="HK393" s="334"/>
      <c r="HL393" s="334"/>
      <c r="HM393" s="334"/>
      <c r="HN393" s="334"/>
      <c r="HO393" s="334"/>
      <c r="HP393" s="334"/>
      <c r="HQ393" s="334"/>
      <c r="HR393" s="334"/>
      <c r="HS393" s="334"/>
      <c r="HT393" s="334"/>
      <c r="HU393" s="334"/>
      <c r="HV393" s="334"/>
      <c r="HW393" s="334"/>
      <c r="HX393" s="334"/>
      <c r="HY393" s="334"/>
      <c r="HZ393" s="334"/>
      <c r="IA393" s="334"/>
      <c r="IB393" s="334"/>
      <c r="IC393" s="334"/>
      <c r="ID393" s="334"/>
      <c r="IE393" s="334"/>
      <c r="IF393" s="334"/>
      <c r="IG393" s="334"/>
      <c r="IH393" s="334"/>
      <c r="II393" s="334"/>
      <c r="IJ393" s="334"/>
      <c r="IK393" s="334"/>
      <c r="IL393" s="334"/>
      <c r="IM393" s="334"/>
      <c r="IN393" s="334"/>
      <c r="IO393" s="334"/>
      <c r="IP393" s="334"/>
      <c r="IQ393" s="334"/>
      <c r="IR393" s="334"/>
      <c r="IS393" s="334"/>
      <c r="IT393" s="334"/>
      <c r="IU393" s="334"/>
      <c r="IV393" s="334"/>
      <c r="IW393" s="334"/>
      <c r="IX393" s="334"/>
      <c r="IY393" s="334"/>
      <c r="IZ393" s="334"/>
      <c r="JA393" s="334"/>
      <c r="JB393" s="334"/>
      <c r="JC393" s="334"/>
      <c r="JD393" s="334"/>
    </row>
    <row r="394" spans="2:264" x14ac:dyDescent="0.2">
      <c r="B394" s="334"/>
      <c r="C394" s="334"/>
      <c r="D394" s="334"/>
      <c r="E394" s="334"/>
      <c r="F394" s="334"/>
      <c r="G394" s="334"/>
      <c r="H394" s="334"/>
      <c r="I394" s="334"/>
      <c r="J394" s="334"/>
      <c r="K394" s="334"/>
      <c r="L394" s="334"/>
      <c r="M394" s="334"/>
      <c r="N394" s="334"/>
      <c r="O394" s="334"/>
      <c r="P394" s="334"/>
      <c r="Q394" s="334"/>
      <c r="R394" s="334"/>
      <c r="S394" s="334"/>
      <c r="T394" s="334"/>
      <c r="U394" s="334"/>
      <c r="V394" s="334"/>
      <c r="W394" s="334"/>
      <c r="X394" s="334"/>
      <c r="Y394" s="334"/>
      <c r="Z394" s="334"/>
      <c r="AA394" s="334"/>
      <c r="AB394" s="334"/>
      <c r="AC394" s="334"/>
      <c r="AD394" s="334"/>
      <c r="AE394" s="334"/>
      <c r="AF394" s="334"/>
      <c r="AG394" s="334"/>
      <c r="AH394" s="334"/>
      <c r="AI394" s="334"/>
      <c r="AJ394" s="334"/>
      <c r="AK394" s="334"/>
      <c r="AL394" s="334"/>
      <c r="AM394" s="334"/>
      <c r="AN394" s="334"/>
      <c r="AO394" s="334"/>
      <c r="AP394" s="334"/>
      <c r="AQ394" s="334"/>
      <c r="AR394" s="334"/>
      <c r="AS394" s="334"/>
      <c r="AT394" s="334"/>
      <c r="AU394" s="334"/>
      <c r="AV394" s="334"/>
      <c r="AW394" s="334"/>
      <c r="AX394" s="334"/>
      <c r="AY394" s="334"/>
      <c r="AZ394" s="334"/>
      <c r="BA394" s="334"/>
      <c r="BB394" s="334"/>
      <c r="BC394" s="334"/>
      <c r="BD394" s="334"/>
      <c r="BE394" s="334"/>
      <c r="BF394" s="334"/>
      <c r="BG394" s="334"/>
      <c r="BH394" s="334"/>
      <c r="BI394" s="334"/>
      <c r="BJ394" s="334"/>
      <c r="BK394" s="334"/>
      <c r="BL394" s="334"/>
      <c r="BM394" s="334"/>
      <c r="BN394" s="334"/>
      <c r="BO394" s="334"/>
      <c r="BP394" s="334"/>
      <c r="BQ394" s="334"/>
      <c r="BR394" s="334"/>
      <c r="BS394" s="334"/>
      <c r="BT394" s="334"/>
      <c r="BU394" s="334"/>
      <c r="BV394" s="334"/>
      <c r="BW394" s="334"/>
      <c r="BX394" s="334"/>
      <c r="BY394" s="334"/>
      <c r="BZ394" s="334"/>
      <c r="CA394" s="334"/>
      <c r="CB394" s="334"/>
      <c r="CC394" s="334"/>
      <c r="CD394" s="334"/>
      <c r="CE394" s="334"/>
      <c r="CF394" s="334"/>
      <c r="CG394" s="334"/>
      <c r="CH394" s="334"/>
      <c r="CI394" s="334"/>
      <c r="CJ394" s="334"/>
      <c r="CK394" s="334"/>
      <c r="CL394" s="334"/>
      <c r="CM394" s="334"/>
      <c r="CN394" s="334"/>
      <c r="CO394" s="334"/>
      <c r="CP394" s="334"/>
      <c r="CQ394" s="334"/>
      <c r="CR394" s="334"/>
      <c r="CS394" s="334"/>
      <c r="CT394" s="334"/>
      <c r="CU394" s="334"/>
      <c r="CV394" s="334"/>
      <c r="CW394" s="334"/>
      <c r="CX394" s="334"/>
      <c r="CY394" s="334"/>
      <c r="CZ394" s="334"/>
      <c r="DA394" s="334"/>
      <c r="DB394" s="334"/>
      <c r="DC394" s="334"/>
      <c r="DD394" s="334"/>
      <c r="DE394" s="334"/>
      <c r="DF394" s="334"/>
      <c r="DG394" s="334"/>
      <c r="DH394" s="334"/>
      <c r="DI394" s="334"/>
      <c r="DJ394" s="334"/>
      <c r="DK394" s="334"/>
      <c r="DL394" s="334"/>
      <c r="DM394" s="334"/>
      <c r="DN394" s="334"/>
      <c r="DO394" s="334"/>
      <c r="DP394" s="334"/>
      <c r="DQ394" s="334"/>
      <c r="DR394" s="334"/>
      <c r="DS394" s="334"/>
      <c r="DT394" s="334"/>
      <c r="DU394" s="334"/>
      <c r="DV394" s="334"/>
      <c r="DW394" s="334"/>
      <c r="DX394" s="334"/>
      <c r="DY394" s="334"/>
      <c r="DZ394" s="334"/>
      <c r="EA394" s="334"/>
      <c r="EB394" s="334"/>
      <c r="EC394" s="334"/>
      <c r="ED394" s="334"/>
      <c r="EE394" s="334"/>
      <c r="EF394" s="334"/>
      <c r="EG394" s="334"/>
      <c r="EH394" s="334"/>
      <c r="EI394" s="334"/>
      <c r="EJ394" s="334"/>
      <c r="EK394" s="334"/>
      <c r="EL394" s="334"/>
      <c r="EM394" s="334"/>
      <c r="EN394" s="334"/>
      <c r="EO394" s="334"/>
      <c r="EP394" s="334"/>
      <c r="EQ394" s="334"/>
      <c r="ER394" s="334"/>
      <c r="ES394" s="334"/>
      <c r="ET394" s="334"/>
      <c r="EU394" s="334"/>
      <c r="EV394" s="334"/>
      <c r="EW394" s="334"/>
      <c r="EX394" s="334"/>
      <c r="EY394" s="334"/>
      <c r="EZ394" s="334"/>
      <c r="FA394" s="334"/>
      <c r="FB394" s="334"/>
      <c r="FC394" s="334"/>
      <c r="FD394" s="334"/>
      <c r="FE394" s="334"/>
      <c r="FF394" s="334"/>
      <c r="FG394" s="334"/>
      <c r="FH394" s="334"/>
      <c r="FI394" s="334"/>
      <c r="FJ394" s="334"/>
      <c r="FK394" s="334"/>
      <c r="FL394" s="334"/>
      <c r="FM394" s="334"/>
      <c r="FN394" s="334"/>
      <c r="FO394" s="334"/>
      <c r="FP394" s="334"/>
      <c r="FQ394" s="334"/>
      <c r="FR394" s="334"/>
      <c r="FS394" s="334"/>
      <c r="FT394" s="334"/>
      <c r="FU394" s="334"/>
      <c r="FV394" s="334"/>
      <c r="FW394" s="334"/>
      <c r="FX394" s="334"/>
      <c r="FY394" s="334"/>
      <c r="FZ394" s="334"/>
      <c r="GA394" s="334"/>
      <c r="GB394" s="334"/>
      <c r="GC394" s="334"/>
      <c r="GD394" s="334"/>
      <c r="GE394" s="334"/>
      <c r="GF394" s="334"/>
      <c r="GG394" s="334"/>
      <c r="GH394" s="334"/>
      <c r="GI394" s="334"/>
      <c r="GJ394" s="334"/>
      <c r="GK394" s="334"/>
      <c r="GL394" s="334"/>
      <c r="GM394" s="334"/>
      <c r="GN394" s="334"/>
      <c r="GO394" s="334"/>
      <c r="GP394" s="334"/>
      <c r="GQ394" s="334"/>
      <c r="GR394" s="334"/>
      <c r="GS394" s="334"/>
      <c r="GT394" s="334"/>
      <c r="GU394" s="334"/>
      <c r="GV394" s="334"/>
      <c r="GW394" s="334"/>
      <c r="GX394" s="334"/>
      <c r="GY394" s="334"/>
      <c r="GZ394" s="334"/>
      <c r="HA394" s="334"/>
      <c r="HB394" s="334"/>
      <c r="HC394" s="334"/>
      <c r="HD394" s="334"/>
      <c r="HE394" s="334"/>
      <c r="HF394" s="334"/>
      <c r="HG394" s="334"/>
      <c r="HH394" s="334"/>
      <c r="HI394" s="334"/>
      <c r="HJ394" s="334"/>
      <c r="HK394" s="334"/>
      <c r="HL394" s="334"/>
      <c r="HM394" s="334"/>
      <c r="HN394" s="334"/>
      <c r="HO394" s="334"/>
      <c r="HP394" s="334"/>
      <c r="HQ394" s="334"/>
      <c r="HR394" s="334"/>
      <c r="HS394" s="334"/>
      <c r="HT394" s="334"/>
      <c r="HU394" s="334"/>
      <c r="HV394" s="334"/>
      <c r="HW394" s="334"/>
      <c r="HX394" s="334"/>
      <c r="HY394" s="334"/>
      <c r="HZ394" s="334"/>
      <c r="IA394" s="334"/>
      <c r="IB394" s="334"/>
      <c r="IC394" s="334"/>
      <c r="ID394" s="334"/>
      <c r="IE394" s="334"/>
      <c r="IF394" s="334"/>
      <c r="IG394" s="334"/>
      <c r="IH394" s="334"/>
      <c r="II394" s="334"/>
      <c r="IJ394" s="334"/>
      <c r="IK394" s="334"/>
      <c r="IL394" s="334"/>
      <c r="IM394" s="334"/>
      <c r="IN394" s="334"/>
      <c r="IO394" s="334"/>
      <c r="IP394" s="334"/>
      <c r="IQ394" s="334"/>
      <c r="IR394" s="334"/>
      <c r="IS394" s="334"/>
      <c r="IT394" s="334"/>
      <c r="IU394" s="334"/>
      <c r="IV394" s="334"/>
      <c r="IW394" s="334"/>
      <c r="IX394" s="334"/>
      <c r="IY394" s="334"/>
      <c r="IZ394" s="334"/>
      <c r="JA394" s="334"/>
      <c r="JB394" s="334"/>
      <c r="JC394" s="334"/>
      <c r="JD394" s="334"/>
    </row>
    <row r="395" spans="2:264" x14ac:dyDescent="0.2">
      <c r="B395" s="334"/>
      <c r="C395" s="334"/>
      <c r="D395" s="334"/>
      <c r="E395" s="334"/>
      <c r="F395" s="334"/>
      <c r="G395" s="334"/>
      <c r="H395" s="334"/>
      <c r="I395" s="334"/>
      <c r="J395" s="334"/>
      <c r="K395" s="334"/>
      <c r="L395" s="334"/>
      <c r="M395" s="334"/>
      <c r="N395" s="334"/>
      <c r="O395" s="334"/>
      <c r="P395" s="334"/>
      <c r="Q395" s="334"/>
      <c r="R395" s="334"/>
      <c r="S395" s="334"/>
      <c r="T395" s="334"/>
      <c r="U395" s="334"/>
      <c r="V395" s="334"/>
      <c r="W395" s="334"/>
      <c r="X395" s="334"/>
      <c r="Y395" s="334"/>
      <c r="Z395" s="334"/>
      <c r="AA395" s="334"/>
      <c r="AB395" s="334"/>
      <c r="AC395" s="334"/>
      <c r="AD395" s="334"/>
      <c r="AE395" s="334"/>
      <c r="AF395" s="334"/>
      <c r="AG395" s="334"/>
      <c r="AH395" s="334"/>
      <c r="AI395" s="334"/>
      <c r="AJ395" s="334"/>
      <c r="AK395" s="334"/>
      <c r="AL395" s="334"/>
      <c r="AM395" s="334"/>
      <c r="AN395" s="334"/>
      <c r="AO395" s="334"/>
      <c r="AP395" s="334"/>
      <c r="AQ395" s="334"/>
      <c r="AR395" s="334"/>
      <c r="AS395" s="334"/>
      <c r="AT395" s="334"/>
      <c r="AU395" s="334"/>
      <c r="AV395" s="334"/>
      <c r="AW395" s="334"/>
      <c r="AX395" s="334"/>
      <c r="AY395" s="334"/>
      <c r="AZ395" s="334"/>
      <c r="BA395" s="334"/>
      <c r="BB395" s="334"/>
      <c r="BC395" s="334"/>
      <c r="BD395" s="334"/>
      <c r="BE395" s="334"/>
      <c r="BF395" s="334"/>
      <c r="BG395" s="334"/>
      <c r="BH395" s="334"/>
      <c r="BI395" s="334"/>
      <c r="BJ395" s="334"/>
      <c r="BK395" s="334"/>
      <c r="BL395" s="334"/>
      <c r="BM395" s="334"/>
      <c r="BN395" s="334"/>
      <c r="BO395" s="334"/>
      <c r="BP395" s="334"/>
      <c r="BQ395" s="334"/>
      <c r="BR395" s="334"/>
      <c r="BS395" s="334"/>
      <c r="BT395" s="334"/>
      <c r="BU395" s="334"/>
      <c r="BV395" s="334"/>
      <c r="BW395" s="334"/>
      <c r="BX395" s="334"/>
      <c r="BY395" s="334"/>
      <c r="BZ395" s="334"/>
      <c r="CA395" s="334"/>
      <c r="CB395" s="334"/>
      <c r="CC395" s="334"/>
      <c r="CD395" s="334"/>
      <c r="CE395" s="334"/>
      <c r="CF395" s="334"/>
      <c r="CG395" s="334"/>
      <c r="CH395" s="334"/>
      <c r="CI395" s="334"/>
      <c r="CJ395" s="334"/>
      <c r="CK395" s="334"/>
      <c r="CL395" s="334"/>
      <c r="CM395" s="334"/>
      <c r="CN395" s="334"/>
      <c r="CO395" s="334"/>
      <c r="CP395" s="334"/>
      <c r="CQ395" s="334"/>
      <c r="CR395" s="334"/>
      <c r="CS395" s="334"/>
      <c r="CT395" s="334"/>
      <c r="CU395" s="334"/>
      <c r="CV395" s="334"/>
      <c r="CW395" s="334"/>
      <c r="CX395" s="334"/>
      <c r="CY395" s="334"/>
      <c r="CZ395" s="334"/>
      <c r="DA395" s="334"/>
      <c r="DB395" s="334"/>
      <c r="DC395" s="334"/>
      <c r="DD395" s="334"/>
      <c r="DE395" s="334"/>
      <c r="DF395" s="334"/>
      <c r="DG395" s="334"/>
      <c r="DH395" s="334"/>
      <c r="DI395" s="334"/>
      <c r="DJ395" s="334"/>
      <c r="DK395" s="334"/>
      <c r="DL395" s="334"/>
      <c r="DM395" s="334"/>
      <c r="DN395" s="334"/>
      <c r="DO395" s="334"/>
      <c r="DP395" s="334"/>
      <c r="DQ395" s="334"/>
      <c r="DR395" s="334"/>
      <c r="DS395" s="334"/>
      <c r="DT395" s="334"/>
      <c r="DU395" s="334"/>
      <c r="DV395" s="334"/>
      <c r="DW395" s="334"/>
      <c r="DX395" s="334"/>
      <c r="DY395" s="334"/>
      <c r="DZ395" s="334"/>
      <c r="EA395" s="334"/>
      <c r="EB395" s="334"/>
      <c r="EC395" s="334"/>
      <c r="ED395" s="334"/>
      <c r="EE395" s="334"/>
      <c r="EF395" s="334"/>
      <c r="EG395" s="334"/>
      <c r="EH395" s="334"/>
      <c r="EI395" s="334"/>
      <c r="EJ395" s="334"/>
      <c r="EK395" s="334"/>
      <c r="EL395" s="334"/>
      <c r="EM395" s="334"/>
      <c r="EN395" s="334"/>
      <c r="EO395" s="334"/>
      <c r="EP395" s="334"/>
      <c r="EQ395" s="334"/>
      <c r="ER395" s="334"/>
      <c r="ES395" s="334"/>
      <c r="ET395" s="334"/>
      <c r="EU395" s="334"/>
      <c r="EV395" s="334"/>
      <c r="EW395" s="334"/>
      <c r="EX395" s="334"/>
      <c r="EY395" s="334"/>
      <c r="EZ395" s="334"/>
      <c r="FA395" s="334"/>
      <c r="FB395" s="334"/>
      <c r="FC395" s="334"/>
      <c r="FD395" s="334"/>
      <c r="FE395" s="334"/>
      <c r="FF395" s="334"/>
      <c r="FG395" s="334"/>
      <c r="FH395" s="334"/>
      <c r="FI395" s="334"/>
      <c r="FJ395" s="334"/>
      <c r="FK395" s="334"/>
      <c r="FL395" s="334"/>
      <c r="FM395" s="334"/>
      <c r="FN395" s="334"/>
      <c r="FO395" s="334"/>
      <c r="FP395" s="334"/>
      <c r="FQ395" s="334"/>
      <c r="FR395" s="334"/>
      <c r="FS395" s="334"/>
      <c r="FT395" s="334"/>
      <c r="FU395" s="334"/>
      <c r="FV395" s="334"/>
      <c r="FW395" s="334"/>
      <c r="FX395" s="334"/>
      <c r="FY395" s="334"/>
      <c r="FZ395" s="334"/>
      <c r="GA395" s="334"/>
      <c r="GB395" s="334"/>
      <c r="GC395" s="334"/>
      <c r="GD395" s="334"/>
      <c r="GE395" s="334"/>
      <c r="GF395" s="334"/>
      <c r="GG395" s="334"/>
      <c r="GH395" s="334"/>
      <c r="GI395" s="334"/>
      <c r="GJ395" s="334"/>
      <c r="GK395" s="334"/>
      <c r="GL395" s="334"/>
      <c r="GM395" s="334"/>
      <c r="GN395" s="334"/>
      <c r="GO395" s="334"/>
      <c r="GP395" s="334"/>
      <c r="GQ395" s="334"/>
      <c r="GR395" s="334"/>
      <c r="GS395" s="334"/>
      <c r="GT395" s="334"/>
      <c r="GU395" s="334"/>
      <c r="GV395" s="334"/>
      <c r="GW395" s="334"/>
      <c r="GX395" s="334"/>
      <c r="GY395" s="334"/>
      <c r="GZ395" s="334"/>
      <c r="HA395" s="334"/>
      <c r="HB395" s="334"/>
      <c r="HC395" s="334"/>
      <c r="HD395" s="334"/>
      <c r="HE395" s="334"/>
      <c r="HF395" s="334"/>
      <c r="HG395" s="334"/>
      <c r="HH395" s="334"/>
      <c r="HI395" s="334"/>
      <c r="HJ395" s="334"/>
      <c r="HK395" s="334"/>
      <c r="HL395" s="334"/>
      <c r="HM395" s="334"/>
      <c r="HN395" s="334"/>
      <c r="HO395" s="334"/>
      <c r="HP395" s="334"/>
      <c r="HQ395" s="334"/>
      <c r="HR395" s="334"/>
      <c r="HS395" s="334"/>
      <c r="HT395" s="334"/>
      <c r="HU395" s="334"/>
      <c r="HV395" s="334"/>
      <c r="HW395" s="334"/>
      <c r="HX395" s="334"/>
      <c r="HY395" s="334"/>
      <c r="HZ395" s="334"/>
      <c r="IA395" s="334"/>
      <c r="IB395" s="334"/>
      <c r="IC395" s="334"/>
      <c r="ID395" s="334"/>
      <c r="IE395" s="334"/>
      <c r="IF395" s="334"/>
      <c r="IG395" s="334"/>
      <c r="IH395" s="334"/>
      <c r="II395" s="334"/>
      <c r="IJ395" s="334"/>
      <c r="IK395" s="334"/>
      <c r="IL395" s="334"/>
      <c r="IM395" s="334"/>
      <c r="IN395" s="334"/>
      <c r="IO395" s="334"/>
      <c r="IP395" s="334"/>
      <c r="IQ395" s="334"/>
      <c r="IR395" s="334"/>
      <c r="IS395" s="334"/>
      <c r="IT395" s="334"/>
      <c r="IU395" s="334"/>
      <c r="IV395" s="334"/>
      <c r="IW395" s="334"/>
      <c r="IX395" s="334"/>
      <c r="IY395" s="334"/>
      <c r="IZ395" s="334"/>
      <c r="JA395" s="334"/>
      <c r="JB395" s="334"/>
      <c r="JC395" s="334"/>
      <c r="JD395" s="334"/>
    </row>
    <row r="396" spans="2:264" x14ac:dyDescent="0.2">
      <c r="B396" s="334"/>
      <c r="C396" s="334"/>
      <c r="D396" s="334"/>
      <c r="E396" s="334"/>
      <c r="F396" s="334"/>
      <c r="G396" s="334"/>
      <c r="H396" s="334"/>
      <c r="I396" s="334"/>
      <c r="J396" s="334"/>
      <c r="K396" s="334"/>
      <c r="L396" s="334"/>
      <c r="M396" s="334"/>
      <c r="N396" s="334"/>
      <c r="O396" s="334"/>
      <c r="P396" s="334"/>
      <c r="Q396" s="334"/>
      <c r="R396" s="334"/>
      <c r="S396" s="334"/>
      <c r="T396" s="334"/>
      <c r="U396" s="334"/>
      <c r="V396" s="334"/>
      <c r="W396" s="334"/>
      <c r="X396" s="334"/>
      <c r="Y396" s="334"/>
      <c r="Z396" s="334"/>
      <c r="AA396" s="334"/>
      <c r="AB396" s="334"/>
      <c r="AC396" s="334"/>
      <c r="AD396" s="334"/>
      <c r="AE396" s="334"/>
      <c r="AF396" s="334"/>
      <c r="AG396" s="334"/>
      <c r="AH396" s="334"/>
      <c r="AI396" s="334"/>
      <c r="AJ396" s="334"/>
      <c r="AK396" s="334"/>
      <c r="AL396" s="334"/>
      <c r="AM396" s="334"/>
      <c r="AN396" s="334"/>
      <c r="AO396" s="334"/>
      <c r="AP396" s="334"/>
      <c r="AQ396" s="334"/>
      <c r="AR396" s="334"/>
      <c r="AS396" s="334"/>
      <c r="AT396" s="334"/>
      <c r="AU396" s="334"/>
      <c r="AV396" s="334"/>
      <c r="AW396" s="334"/>
      <c r="AX396" s="334"/>
      <c r="AY396" s="334"/>
      <c r="AZ396" s="334"/>
      <c r="BA396" s="334"/>
      <c r="BB396" s="334"/>
      <c r="BC396" s="334"/>
      <c r="BD396" s="334"/>
      <c r="BE396" s="334"/>
      <c r="BF396" s="334"/>
      <c r="BG396" s="334"/>
      <c r="BH396" s="334"/>
      <c r="BI396" s="334"/>
      <c r="BJ396" s="334"/>
      <c r="BK396" s="334"/>
      <c r="BL396" s="334"/>
      <c r="BM396" s="334"/>
      <c r="BN396" s="334"/>
      <c r="BO396" s="334"/>
      <c r="BP396" s="334"/>
      <c r="BQ396" s="334"/>
      <c r="BR396" s="334"/>
      <c r="BS396" s="334"/>
      <c r="BT396" s="334"/>
      <c r="BU396" s="334"/>
      <c r="BV396" s="334"/>
      <c r="BW396" s="334"/>
      <c r="BX396" s="334"/>
      <c r="BY396" s="334"/>
      <c r="BZ396" s="334"/>
      <c r="CA396" s="334"/>
      <c r="CB396" s="334"/>
      <c r="CC396" s="334"/>
      <c r="CD396" s="334"/>
      <c r="CE396" s="334"/>
      <c r="CF396" s="334"/>
      <c r="CG396" s="334"/>
      <c r="CH396" s="334"/>
      <c r="CI396" s="334"/>
      <c r="CJ396" s="334"/>
      <c r="CK396" s="334"/>
      <c r="CL396" s="334"/>
      <c r="CM396" s="334"/>
      <c r="CN396" s="334"/>
      <c r="CO396" s="334"/>
      <c r="CP396" s="334"/>
      <c r="CQ396" s="334"/>
      <c r="CR396" s="334"/>
      <c r="CS396" s="334"/>
      <c r="CT396" s="334"/>
      <c r="CU396" s="334"/>
      <c r="CV396" s="334"/>
      <c r="CW396" s="334"/>
      <c r="CX396" s="334"/>
      <c r="CY396" s="334"/>
      <c r="CZ396" s="334"/>
      <c r="DA396" s="334"/>
      <c r="DB396" s="334"/>
      <c r="DC396" s="334"/>
      <c r="DD396" s="334"/>
      <c r="DE396" s="334"/>
      <c r="DF396" s="334"/>
      <c r="DG396" s="334"/>
      <c r="DH396" s="334"/>
      <c r="DI396" s="334"/>
      <c r="DJ396" s="334"/>
      <c r="DK396" s="334"/>
      <c r="DL396" s="334"/>
      <c r="DM396" s="334"/>
      <c r="DN396" s="334"/>
      <c r="DO396" s="334"/>
      <c r="DP396" s="334"/>
      <c r="DQ396" s="334"/>
      <c r="DR396" s="334"/>
      <c r="DS396" s="334"/>
      <c r="DT396" s="334"/>
      <c r="DU396" s="334"/>
      <c r="DV396" s="334"/>
      <c r="DW396" s="334"/>
      <c r="DX396" s="334"/>
      <c r="DY396" s="334"/>
      <c r="DZ396" s="334"/>
      <c r="EA396" s="334"/>
      <c r="EB396" s="334"/>
      <c r="EC396" s="334"/>
      <c r="ED396" s="334"/>
      <c r="EE396" s="334"/>
      <c r="EF396" s="334"/>
      <c r="EG396" s="334"/>
      <c r="EH396" s="334"/>
      <c r="EI396" s="334"/>
      <c r="EJ396" s="334"/>
      <c r="EK396" s="334"/>
      <c r="EL396" s="334"/>
      <c r="EM396" s="334"/>
      <c r="EN396" s="334"/>
      <c r="EO396" s="334"/>
      <c r="EP396" s="334"/>
      <c r="EQ396" s="334"/>
      <c r="ER396" s="334"/>
      <c r="ES396" s="334"/>
      <c r="ET396" s="334"/>
      <c r="EU396" s="334"/>
      <c r="EV396" s="334"/>
      <c r="EW396" s="334"/>
      <c r="EX396" s="334"/>
      <c r="EY396" s="334"/>
      <c r="EZ396" s="334"/>
      <c r="FA396" s="334"/>
      <c r="FB396" s="334"/>
      <c r="FC396" s="334"/>
      <c r="FD396" s="334"/>
      <c r="FE396" s="334"/>
      <c r="FF396" s="334"/>
      <c r="FG396" s="334"/>
      <c r="FH396" s="334"/>
      <c r="FI396" s="334"/>
      <c r="FJ396" s="334"/>
      <c r="FK396" s="334"/>
      <c r="FL396" s="334"/>
      <c r="FM396" s="334"/>
      <c r="FN396" s="334"/>
      <c r="FO396" s="334"/>
      <c r="FP396" s="334"/>
      <c r="FQ396" s="334"/>
      <c r="FR396" s="334"/>
      <c r="FS396" s="334"/>
      <c r="FT396" s="334"/>
      <c r="FU396" s="334"/>
      <c r="FV396" s="334"/>
      <c r="FW396" s="334"/>
      <c r="FX396" s="334"/>
      <c r="FY396" s="334"/>
      <c r="FZ396" s="334"/>
      <c r="GA396" s="334"/>
      <c r="GB396" s="334"/>
      <c r="GC396" s="334"/>
      <c r="GD396" s="334"/>
      <c r="GE396" s="334"/>
      <c r="GF396" s="334"/>
      <c r="GG396" s="334"/>
      <c r="GH396" s="334"/>
      <c r="GI396" s="334"/>
      <c r="GJ396" s="334"/>
      <c r="GK396" s="334"/>
      <c r="GL396" s="334"/>
      <c r="GM396" s="334"/>
      <c r="GN396" s="334"/>
      <c r="GO396" s="334"/>
      <c r="GP396" s="334"/>
      <c r="GQ396" s="334"/>
      <c r="GR396" s="334"/>
      <c r="GS396" s="334"/>
      <c r="GT396" s="334"/>
      <c r="GU396" s="334"/>
      <c r="GV396" s="334"/>
      <c r="GW396" s="334"/>
      <c r="GX396" s="334"/>
      <c r="GY396" s="334"/>
      <c r="GZ396" s="334"/>
      <c r="HA396" s="334"/>
      <c r="HB396" s="334"/>
      <c r="HC396" s="334"/>
      <c r="HD396" s="334"/>
      <c r="HE396" s="334"/>
      <c r="HF396" s="334"/>
      <c r="HG396" s="334"/>
      <c r="HH396" s="334"/>
      <c r="HI396" s="334"/>
      <c r="HJ396" s="334"/>
      <c r="HK396" s="334"/>
      <c r="HL396" s="334"/>
      <c r="HM396" s="334"/>
      <c r="HN396" s="334"/>
      <c r="HO396" s="334"/>
      <c r="HP396" s="334"/>
      <c r="HQ396" s="334"/>
      <c r="HR396" s="334"/>
      <c r="HS396" s="334"/>
      <c r="HT396" s="334"/>
      <c r="HU396" s="334"/>
      <c r="HV396" s="334"/>
      <c r="HW396" s="334"/>
      <c r="HX396" s="334"/>
      <c r="HY396" s="334"/>
      <c r="HZ396" s="334"/>
      <c r="IA396" s="334"/>
      <c r="IB396" s="334"/>
      <c r="IC396" s="334"/>
      <c r="ID396" s="334"/>
      <c r="IE396" s="334"/>
      <c r="IF396" s="334"/>
      <c r="IG396" s="334"/>
      <c r="IH396" s="334"/>
      <c r="II396" s="334"/>
      <c r="IJ396" s="334"/>
      <c r="IK396" s="334"/>
      <c r="IL396" s="334"/>
      <c r="IM396" s="334"/>
      <c r="IN396" s="334"/>
      <c r="IO396" s="334"/>
      <c r="IP396" s="334"/>
      <c r="IQ396" s="334"/>
      <c r="IR396" s="334"/>
      <c r="IS396" s="334"/>
      <c r="IT396" s="334"/>
      <c r="IU396" s="334"/>
      <c r="IV396" s="334"/>
      <c r="IW396" s="334"/>
      <c r="IX396" s="334"/>
      <c r="IY396" s="334"/>
      <c r="IZ396" s="334"/>
      <c r="JA396" s="334"/>
      <c r="JB396" s="334"/>
      <c r="JC396" s="334"/>
      <c r="JD396" s="334"/>
    </row>
    <row r="397" spans="2:264" x14ac:dyDescent="0.2">
      <c r="B397" s="334"/>
      <c r="C397" s="334"/>
      <c r="D397" s="334"/>
      <c r="E397" s="334"/>
      <c r="F397" s="334"/>
      <c r="G397" s="334"/>
      <c r="H397" s="334"/>
      <c r="I397" s="334"/>
      <c r="J397" s="334"/>
      <c r="K397" s="334"/>
      <c r="L397" s="334"/>
      <c r="M397" s="334"/>
      <c r="N397" s="334"/>
      <c r="O397" s="334"/>
      <c r="P397" s="334"/>
      <c r="Q397" s="334"/>
      <c r="R397" s="334"/>
      <c r="S397" s="334"/>
      <c r="T397" s="334"/>
      <c r="U397" s="334"/>
      <c r="V397" s="334"/>
      <c r="W397" s="334"/>
      <c r="X397" s="334"/>
      <c r="Y397" s="334"/>
      <c r="Z397" s="334"/>
      <c r="AA397" s="334"/>
      <c r="AB397" s="334"/>
      <c r="AC397" s="334"/>
      <c r="AD397" s="334"/>
      <c r="AE397" s="334"/>
      <c r="AF397" s="334"/>
      <c r="AG397" s="334"/>
      <c r="AH397" s="334"/>
      <c r="AI397" s="334"/>
      <c r="AJ397" s="334"/>
      <c r="AK397" s="334"/>
      <c r="AL397" s="334"/>
      <c r="AM397" s="334"/>
      <c r="AN397" s="334"/>
      <c r="AO397" s="334"/>
      <c r="AP397" s="334"/>
      <c r="AQ397" s="334"/>
      <c r="AR397" s="334"/>
      <c r="AS397" s="334"/>
      <c r="AT397" s="334"/>
      <c r="AU397" s="334"/>
      <c r="AV397" s="334"/>
      <c r="AW397" s="334"/>
      <c r="AX397" s="334"/>
      <c r="AY397" s="334"/>
      <c r="AZ397" s="334"/>
      <c r="BA397" s="334"/>
      <c r="BB397" s="334"/>
      <c r="BC397" s="334"/>
      <c r="BD397" s="334"/>
      <c r="BE397" s="334"/>
      <c r="BF397" s="334"/>
      <c r="BG397" s="334"/>
      <c r="BH397" s="334"/>
      <c r="BI397" s="334"/>
      <c r="BJ397" s="334"/>
      <c r="BK397" s="334"/>
      <c r="BL397" s="334"/>
      <c r="BM397" s="334"/>
      <c r="BN397" s="334"/>
      <c r="BO397" s="334"/>
      <c r="BP397" s="334"/>
      <c r="BQ397" s="334"/>
      <c r="BR397" s="334"/>
      <c r="BS397" s="334"/>
      <c r="BT397" s="334"/>
      <c r="BU397" s="334"/>
      <c r="BV397" s="334"/>
      <c r="BW397" s="334"/>
      <c r="BX397" s="334"/>
      <c r="BY397" s="334"/>
      <c r="BZ397" s="334"/>
      <c r="CA397" s="334"/>
      <c r="CB397" s="334"/>
      <c r="CC397" s="334"/>
      <c r="CD397" s="334"/>
      <c r="CE397" s="334"/>
      <c r="CF397" s="334"/>
      <c r="CG397" s="334"/>
      <c r="CH397" s="334"/>
      <c r="CI397" s="334"/>
      <c r="CJ397" s="334"/>
      <c r="CK397" s="334"/>
      <c r="CL397" s="334"/>
      <c r="CM397" s="334"/>
      <c r="CN397" s="334"/>
      <c r="CO397" s="334"/>
      <c r="CP397" s="334"/>
      <c r="CQ397" s="334"/>
      <c r="CR397" s="334"/>
      <c r="CS397" s="334"/>
      <c r="CT397" s="334"/>
      <c r="CU397" s="334"/>
      <c r="CV397" s="334"/>
      <c r="CW397" s="334"/>
      <c r="CX397" s="334"/>
      <c r="CY397" s="334"/>
      <c r="CZ397" s="334"/>
      <c r="DA397" s="334"/>
      <c r="DB397" s="334"/>
      <c r="DC397" s="334"/>
      <c r="DD397" s="334"/>
      <c r="DE397" s="334"/>
      <c r="DF397" s="334"/>
      <c r="DG397" s="334"/>
      <c r="DH397" s="334"/>
      <c r="DI397" s="334"/>
      <c r="DJ397" s="334"/>
      <c r="DK397" s="334"/>
      <c r="DL397" s="334"/>
      <c r="DM397" s="334"/>
      <c r="DN397" s="334"/>
      <c r="DO397" s="334"/>
      <c r="DP397" s="334"/>
      <c r="DQ397" s="334"/>
      <c r="DR397" s="334"/>
      <c r="DS397" s="334"/>
      <c r="DT397" s="334"/>
      <c r="DU397" s="334"/>
      <c r="DV397" s="334"/>
      <c r="DW397" s="334"/>
      <c r="DX397" s="334"/>
      <c r="DY397" s="334"/>
      <c r="DZ397" s="334"/>
      <c r="EA397" s="334"/>
      <c r="EB397" s="334"/>
      <c r="EC397" s="334"/>
      <c r="ED397" s="334"/>
      <c r="EE397" s="334"/>
      <c r="EF397" s="334"/>
      <c r="EG397" s="334"/>
      <c r="EH397" s="334"/>
      <c r="EI397" s="334"/>
      <c r="EJ397" s="334"/>
      <c r="EK397" s="334"/>
      <c r="EL397" s="334"/>
      <c r="EM397" s="334"/>
      <c r="EN397" s="334"/>
      <c r="EO397" s="334"/>
      <c r="EP397" s="334"/>
      <c r="EQ397" s="334"/>
      <c r="ER397" s="334"/>
      <c r="ES397" s="334"/>
      <c r="ET397" s="334"/>
      <c r="EU397" s="334"/>
      <c r="EV397" s="334"/>
      <c r="EW397" s="334"/>
      <c r="EX397" s="334"/>
      <c r="EY397" s="334"/>
      <c r="EZ397" s="334"/>
      <c r="FA397" s="334"/>
      <c r="FB397" s="334"/>
      <c r="FC397" s="334"/>
      <c r="FD397" s="334"/>
      <c r="FE397" s="334"/>
      <c r="FF397" s="334"/>
      <c r="FG397" s="334"/>
      <c r="FH397" s="334"/>
      <c r="FI397" s="334"/>
      <c r="FJ397" s="334"/>
      <c r="FK397" s="334"/>
      <c r="FL397" s="334"/>
      <c r="FM397" s="334"/>
      <c r="FN397" s="334"/>
      <c r="FO397" s="334"/>
      <c r="FP397" s="334"/>
      <c r="FQ397" s="334"/>
      <c r="FR397" s="334"/>
      <c r="FS397" s="334"/>
      <c r="FT397" s="334"/>
      <c r="FU397" s="334"/>
      <c r="FV397" s="334"/>
      <c r="FW397" s="334"/>
      <c r="FX397" s="334"/>
      <c r="FY397" s="334"/>
      <c r="FZ397" s="334"/>
      <c r="GA397" s="334"/>
      <c r="GB397" s="334"/>
      <c r="GC397" s="334"/>
      <c r="GD397" s="334"/>
      <c r="GE397" s="334"/>
      <c r="GF397" s="334"/>
      <c r="GG397" s="334"/>
      <c r="GH397" s="334"/>
      <c r="GI397" s="334"/>
      <c r="GJ397" s="334"/>
      <c r="GK397" s="334"/>
      <c r="GL397" s="334"/>
      <c r="GM397" s="334"/>
      <c r="GN397" s="334"/>
      <c r="GO397" s="334"/>
      <c r="GP397" s="334"/>
      <c r="GQ397" s="334"/>
      <c r="GR397" s="334"/>
      <c r="GS397" s="334"/>
      <c r="GT397" s="334"/>
      <c r="GU397" s="334"/>
      <c r="GV397" s="334"/>
      <c r="GW397" s="334"/>
      <c r="GX397" s="334"/>
      <c r="GY397" s="334"/>
      <c r="GZ397" s="334"/>
      <c r="HA397" s="334"/>
      <c r="HB397" s="334"/>
      <c r="HC397" s="334"/>
      <c r="HD397" s="334"/>
      <c r="HE397" s="334"/>
      <c r="HF397" s="334"/>
      <c r="HG397" s="334"/>
      <c r="HH397" s="334"/>
      <c r="HI397" s="334"/>
      <c r="HJ397" s="334"/>
      <c r="HK397" s="334"/>
      <c r="HL397" s="334"/>
      <c r="HM397" s="334"/>
      <c r="HN397" s="334"/>
      <c r="HO397" s="334"/>
      <c r="HP397" s="334"/>
      <c r="HQ397" s="334"/>
      <c r="HR397" s="334"/>
      <c r="HS397" s="334"/>
      <c r="HT397" s="334"/>
      <c r="HU397" s="334"/>
      <c r="HV397" s="334"/>
      <c r="HW397" s="334"/>
      <c r="HX397" s="334"/>
      <c r="HY397" s="334"/>
      <c r="HZ397" s="334"/>
      <c r="IA397" s="334"/>
      <c r="IB397" s="334"/>
      <c r="IC397" s="334"/>
      <c r="ID397" s="334"/>
      <c r="IE397" s="334"/>
      <c r="IF397" s="334"/>
      <c r="IG397" s="334"/>
      <c r="IH397" s="334"/>
      <c r="II397" s="334"/>
      <c r="IJ397" s="334"/>
      <c r="IK397" s="334"/>
      <c r="IL397" s="334"/>
      <c r="IM397" s="334"/>
      <c r="IN397" s="334"/>
      <c r="IO397" s="334"/>
      <c r="IP397" s="334"/>
      <c r="IQ397" s="334"/>
      <c r="IR397" s="334"/>
      <c r="IS397" s="334"/>
      <c r="IT397" s="334"/>
      <c r="IU397" s="334"/>
      <c r="IV397" s="334"/>
      <c r="IW397" s="334"/>
      <c r="IX397" s="334"/>
      <c r="IY397" s="334"/>
      <c r="IZ397" s="334"/>
      <c r="JA397" s="334"/>
      <c r="JB397" s="334"/>
      <c r="JC397" s="334"/>
      <c r="JD397" s="334"/>
    </row>
    <row r="398" spans="2:264" x14ac:dyDescent="0.2">
      <c r="B398" s="334"/>
      <c r="C398" s="334"/>
      <c r="D398" s="334"/>
      <c r="E398" s="334"/>
      <c r="F398" s="334"/>
      <c r="G398" s="334"/>
      <c r="H398" s="334"/>
      <c r="I398" s="334"/>
      <c r="J398" s="334"/>
      <c r="K398" s="334"/>
      <c r="L398" s="334"/>
      <c r="M398" s="334"/>
      <c r="N398" s="334"/>
      <c r="O398" s="334"/>
      <c r="P398" s="334"/>
      <c r="Q398" s="334"/>
      <c r="R398" s="334"/>
      <c r="S398" s="334"/>
      <c r="T398" s="334"/>
      <c r="U398" s="334"/>
      <c r="V398" s="334"/>
      <c r="W398" s="334"/>
      <c r="X398" s="334"/>
      <c r="Y398" s="334"/>
      <c r="Z398" s="334"/>
      <c r="AA398" s="334"/>
      <c r="AB398" s="334"/>
      <c r="AC398" s="334"/>
      <c r="AD398" s="334"/>
      <c r="AE398" s="334"/>
      <c r="AF398" s="334"/>
      <c r="AG398" s="334"/>
      <c r="AH398" s="334"/>
      <c r="AI398" s="334"/>
      <c r="AJ398" s="334"/>
      <c r="AK398" s="334"/>
      <c r="AL398" s="334"/>
      <c r="AM398" s="334"/>
      <c r="AN398" s="334"/>
      <c r="AO398" s="334"/>
      <c r="AP398" s="334"/>
      <c r="AQ398" s="334"/>
      <c r="AR398" s="334"/>
      <c r="AS398" s="334"/>
      <c r="AT398" s="334"/>
      <c r="AU398" s="334"/>
      <c r="AV398" s="334"/>
      <c r="AW398" s="334"/>
      <c r="AX398" s="334"/>
      <c r="AY398" s="334"/>
      <c r="AZ398" s="334"/>
      <c r="BA398" s="334"/>
      <c r="BB398" s="334"/>
      <c r="BC398" s="334"/>
      <c r="BD398" s="334"/>
      <c r="BE398" s="334"/>
      <c r="BF398" s="334"/>
      <c r="BG398" s="334"/>
      <c r="BH398" s="334"/>
      <c r="BI398" s="334"/>
      <c r="BJ398" s="334"/>
      <c r="BK398" s="334"/>
      <c r="BL398" s="334"/>
      <c r="BM398" s="334"/>
      <c r="BN398" s="334"/>
      <c r="BO398" s="334"/>
      <c r="BP398" s="334"/>
      <c r="BQ398" s="334"/>
      <c r="BR398" s="334"/>
      <c r="BS398" s="334"/>
      <c r="BT398" s="334"/>
      <c r="BU398" s="334"/>
      <c r="BV398" s="334"/>
      <c r="BW398" s="334"/>
      <c r="BX398" s="334"/>
      <c r="BY398" s="334"/>
      <c r="BZ398" s="334"/>
      <c r="CA398" s="334"/>
      <c r="CB398" s="334"/>
      <c r="CC398" s="334"/>
      <c r="CD398" s="334"/>
      <c r="CE398" s="334"/>
      <c r="CF398" s="334"/>
      <c r="CG398" s="334"/>
      <c r="CH398" s="334"/>
      <c r="CI398" s="334"/>
      <c r="CJ398" s="334"/>
      <c r="CK398" s="334"/>
      <c r="CL398" s="334"/>
      <c r="CM398" s="334"/>
      <c r="CN398" s="334"/>
      <c r="CO398" s="334"/>
      <c r="CP398" s="334"/>
      <c r="CQ398" s="334"/>
      <c r="CR398" s="334"/>
      <c r="CS398" s="334"/>
      <c r="CT398" s="334"/>
      <c r="CU398" s="334"/>
      <c r="CV398" s="334"/>
      <c r="CW398" s="334"/>
      <c r="CX398" s="334"/>
      <c r="CY398" s="334"/>
      <c r="CZ398" s="334"/>
      <c r="DA398" s="334"/>
      <c r="DB398" s="334"/>
      <c r="DC398" s="334"/>
      <c r="DD398" s="334"/>
      <c r="DE398" s="334"/>
      <c r="DF398" s="334"/>
      <c r="DG398" s="334"/>
      <c r="DH398" s="334"/>
      <c r="DI398" s="334"/>
      <c r="DJ398" s="334"/>
      <c r="DK398" s="334"/>
      <c r="DL398" s="334"/>
      <c r="DM398" s="334"/>
      <c r="DN398" s="334"/>
      <c r="DO398" s="334"/>
      <c r="DP398" s="334"/>
      <c r="DQ398" s="334"/>
      <c r="DR398" s="334"/>
      <c r="DS398" s="334"/>
      <c r="DT398" s="334"/>
      <c r="DU398" s="334"/>
      <c r="DV398" s="334"/>
      <c r="DW398" s="334"/>
      <c r="DX398" s="334"/>
      <c r="DY398" s="334"/>
      <c r="DZ398" s="334"/>
      <c r="EA398" s="334"/>
      <c r="EB398" s="334"/>
      <c r="EC398" s="334"/>
      <c r="ED398" s="334"/>
      <c r="EE398" s="334"/>
      <c r="EF398" s="334"/>
      <c r="EG398" s="334"/>
      <c r="EH398" s="334"/>
      <c r="EI398" s="334"/>
      <c r="EJ398" s="334"/>
      <c r="EK398" s="334"/>
      <c r="EL398" s="334"/>
      <c r="EM398" s="334"/>
      <c r="EN398" s="334"/>
      <c r="EO398" s="334"/>
      <c r="EP398" s="334"/>
      <c r="EQ398" s="334"/>
      <c r="ER398" s="334"/>
      <c r="ES398" s="334"/>
      <c r="ET398" s="334"/>
      <c r="EU398" s="334"/>
      <c r="EV398" s="334"/>
      <c r="EW398" s="334"/>
      <c r="EX398" s="334"/>
      <c r="EY398" s="334"/>
      <c r="EZ398" s="334"/>
      <c r="FA398" s="334"/>
      <c r="FB398" s="334"/>
      <c r="FC398" s="334"/>
      <c r="FD398" s="334"/>
      <c r="FE398" s="334"/>
      <c r="FF398" s="334"/>
      <c r="FG398" s="334"/>
      <c r="FH398" s="334"/>
      <c r="FI398" s="334"/>
      <c r="FJ398" s="334"/>
      <c r="FK398" s="334"/>
      <c r="FL398" s="334"/>
      <c r="FM398" s="334"/>
      <c r="FN398" s="334"/>
      <c r="FO398" s="334"/>
      <c r="FP398" s="334"/>
      <c r="FQ398" s="334"/>
      <c r="FR398" s="334"/>
      <c r="FS398" s="334"/>
      <c r="FT398" s="334"/>
      <c r="FU398" s="334"/>
      <c r="FV398" s="334"/>
      <c r="FW398" s="334"/>
      <c r="FX398" s="334"/>
      <c r="FY398" s="334"/>
      <c r="FZ398" s="334"/>
      <c r="GA398" s="334"/>
      <c r="GB398" s="334"/>
      <c r="GC398" s="334"/>
      <c r="GD398" s="334"/>
      <c r="GE398" s="334"/>
      <c r="GF398" s="334"/>
      <c r="GG398" s="334"/>
      <c r="GH398" s="334"/>
      <c r="GI398" s="334"/>
      <c r="GJ398" s="334"/>
      <c r="GK398" s="334"/>
      <c r="GL398" s="334"/>
      <c r="GM398" s="334"/>
      <c r="GN398" s="334"/>
      <c r="GO398" s="334"/>
      <c r="GP398" s="334"/>
      <c r="GQ398" s="334"/>
      <c r="GR398" s="334"/>
      <c r="GS398" s="334"/>
      <c r="GT398" s="334"/>
      <c r="GU398" s="334"/>
      <c r="GV398" s="334"/>
      <c r="GW398" s="334"/>
      <c r="GX398" s="334"/>
      <c r="GY398" s="334"/>
      <c r="GZ398" s="334"/>
      <c r="HA398" s="334"/>
      <c r="HB398" s="334"/>
      <c r="HC398" s="334"/>
      <c r="HD398" s="334"/>
      <c r="HE398" s="334"/>
      <c r="HF398" s="334"/>
      <c r="HG398" s="334"/>
      <c r="HH398" s="334"/>
      <c r="HI398" s="334"/>
      <c r="HJ398" s="334"/>
      <c r="HK398" s="334"/>
      <c r="HL398" s="334"/>
      <c r="HM398" s="334"/>
      <c r="HN398" s="334"/>
      <c r="HO398" s="334"/>
      <c r="HP398" s="334"/>
      <c r="HQ398" s="334"/>
      <c r="HR398" s="334"/>
      <c r="HS398" s="334"/>
      <c r="HT398" s="334"/>
      <c r="HU398" s="334"/>
      <c r="HV398" s="334"/>
      <c r="HW398" s="334"/>
      <c r="HX398" s="334"/>
      <c r="HY398" s="334"/>
      <c r="HZ398" s="334"/>
      <c r="IA398" s="334"/>
      <c r="IB398" s="334"/>
      <c r="IC398" s="334"/>
      <c r="ID398" s="334"/>
      <c r="IE398" s="334"/>
      <c r="IF398" s="334"/>
      <c r="IG398" s="334"/>
      <c r="IH398" s="334"/>
      <c r="II398" s="334"/>
      <c r="IJ398" s="334"/>
      <c r="IK398" s="334"/>
      <c r="IL398" s="334"/>
      <c r="IM398" s="334"/>
      <c r="IN398" s="334"/>
      <c r="IO398" s="334"/>
      <c r="IP398" s="334"/>
      <c r="IQ398" s="334"/>
      <c r="IR398" s="334"/>
      <c r="IS398" s="334"/>
      <c r="IT398" s="334"/>
      <c r="IU398" s="334"/>
      <c r="IV398" s="334"/>
      <c r="IW398" s="334"/>
      <c r="IX398" s="334"/>
      <c r="IY398" s="334"/>
      <c r="IZ398" s="334"/>
      <c r="JA398" s="334"/>
      <c r="JB398" s="334"/>
      <c r="JC398" s="334"/>
      <c r="JD398" s="334"/>
    </row>
    <row r="399" spans="2:264" x14ac:dyDescent="0.2">
      <c r="B399" s="334"/>
      <c r="C399" s="334"/>
      <c r="D399" s="334"/>
      <c r="E399" s="334"/>
      <c r="F399" s="334"/>
      <c r="G399" s="334"/>
      <c r="H399" s="334"/>
      <c r="I399" s="334"/>
      <c r="J399" s="334"/>
      <c r="K399" s="334"/>
      <c r="L399" s="334"/>
      <c r="M399" s="334"/>
      <c r="N399" s="334"/>
      <c r="O399" s="334"/>
      <c r="P399" s="334"/>
      <c r="Q399" s="334"/>
      <c r="R399" s="334"/>
      <c r="S399" s="334"/>
      <c r="T399" s="334"/>
      <c r="U399" s="334"/>
      <c r="V399" s="334"/>
      <c r="W399" s="334"/>
      <c r="X399" s="334"/>
      <c r="Y399" s="334"/>
      <c r="Z399" s="334"/>
      <c r="AA399" s="334"/>
      <c r="AB399" s="334"/>
      <c r="AC399" s="334"/>
      <c r="AD399" s="334"/>
      <c r="AE399" s="334"/>
      <c r="AF399" s="334"/>
      <c r="AG399" s="334"/>
      <c r="AH399" s="334"/>
      <c r="AI399" s="334"/>
      <c r="AJ399" s="334"/>
      <c r="AK399" s="334"/>
      <c r="AL399" s="334"/>
      <c r="AM399" s="334"/>
      <c r="AN399" s="334"/>
      <c r="AO399" s="334"/>
      <c r="AP399" s="334"/>
      <c r="AQ399" s="334"/>
      <c r="AR399" s="334"/>
      <c r="AS399" s="334"/>
      <c r="AT399" s="334"/>
      <c r="AU399" s="334"/>
      <c r="AV399" s="334"/>
      <c r="AW399" s="334"/>
      <c r="AX399" s="334"/>
      <c r="AY399" s="334"/>
      <c r="AZ399" s="334"/>
      <c r="BA399" s="334"/>
      <c r="BB399" s="334"/>
      <c r="BC399" s="334"/>
      <c r="BD399" s="334"/>
      <c r="BE399" s="334"/>
      <c r="BF399" s="334"/>
      <c r="BG399" s="334"/>
      <c r="BH399" s="334"/>
      <c r="BI399" s="334"/>
      <c r="BJ399" s="334"/>
      <c r="BK399" s="334"/>
      <c r="BL399" s="334"/>
      <c r="BM399" s="334"/>
      <c r="BN399" s="334"/>
      <c r="BO399" s="334"/>
      <c r="BP399" s="334"/>
      <c r="BQ399" s="334"/>
      <c r="BR399" s="334"/>
      <c r="BS399" s="334"/>
      <c r="BT399" s="334"/>
      <c r="BU399" s="334"/>
      <c r="BV399" s="334"/>
      <c r="BW399" s="334"/>
      <c r="BX399" s="334"/>
      <c r="BY399" s="334"/>
      <c r="BZ399" s="334"/>
      <c r="CA399" s="334"/>
      <c r="CB399" s="334"/>
      <c r="CC399" s="334"/>
      <c r="CD399" s="334"/>
      <c r="CE399" s="334"/>
      <c r="CF399" s="334"/>
      <c r="CG399" s="334"/>
      <c r="CH399" s="334"/>
      <c r="CI399" s="334"/>
      <c r="CJ399" s="334"/>
      <c r="CK399" s="334"/>
      <c r="CL399" s="334"/>
      <c r="CM399" s="334"/>
      <c r="CN399" s="334"/>
      <c r="CO399" s="334"/>
      <c r="CP399" s="334"/>
      <c r="CQ399" s="334"/>
      <c r="CR399" s="334"/>
      <c r="CS399" s="334"/>
      <c r="CT399" s="334"/>
      <c r="CU399" s="334"/>
      <c r="CV399" s="334"/>
      <c r="CW399" s="334"/>
      <c r="CX399" s="334"/>
      <c r="CY399" s="334"/>
      <c r="CZ399" s="334"/>
      <c r="DA399" s="334"/>
      <c r="DB399" s="334"/>
      <c r="DC399" s="334"/>
      <c r="DD399" s="334"/>
      <c r="DE399" s="334"/>
      <c r="DF399" s="334"/>
      <c r="DG399" s="334"/>
      <c r="DH399" s="334"/>
      <c r="DI399" s="334"/>
      <c r="DJ399" s="334"/>
      <c r="DK399" s="334"/>
      <c r="DL399" s="334"/>
      <c r="DM399" s="334"/>
      <c r="DN399" s="334"/>
      <c r="DO399" s="334"/>
      <c r="DP399" s="334"/>
      <c r="DQ399" s="334"/>
      <c r="DR399" s="334"/>
      <c r="DS399" s="334"/>
      <c r="DT399" s="334"/>
      <c r="DU399" s="334"/>
      <c r="DV399" s="334"/>
      <c r="DW399" s="334"/>
      <c r="DX399" s="334"/>
      <c r="DY399" s="334"/>
      <c r="DZ399" s="334"/>
      <c r="EA399" s="334"/>
      <c r="EB399" s="334"/>
      <c r="EC399" s="334"/>
      <c r="ED399" s="334"/>
      <c r="EE399" s="334"/>
      <c r="EF399" s="334"/>
      <c r="EG399" s="334"/>
      <c r="EH399" s="334"/>
      <c r="EI399" s="334"/>
      <c r="EJ399" s="334"/>
      <c r="EK399" s="334"/>
      <c r="EL399" s="334"/>
      <c r="EM399" s="334"/>
      <c r="EN399" s="334"/>
      <c r="EO399" s="334"/>
      <c r="EP399" s="334"/>
      <c r="EQ399" s="334"/>
      <c r="ER399" s="334"/>
      <c r="ES399" s="334"/>
      <c r="ET399" s="334"/>
      <c r="EU399" s="334"/>
      <c r="EV399" s="334"/>
      <c r="EW399" s="334"/>
      <c r="EX399" s="334"/>
      <c r="EY399" s="334"/>
      <c r="EZ399" s="334"/>
      <c r="FA399" s="334"/>
      <c r="FB399" s="334"/>
      <c r="FC399" s="334"/>
      <c r="FD399" s="334"/>
      <c r="FE399" s="334"/>
      <c r="FF399" s="334"/>
      <c r="FG399" s="334"/>
      <c r="FH399" s="334"/>
      <c r="FI399" s="334"/>
      <c r="FJ399" s="334"/>
      <c r="FK399" s="334"/>
      <c r="FL399" s="334"/>
      <c r="FM399" s="334"/>
      <c r="FN399" s="334"/>
      <c r="FO399" s="334"/>
      <c r="FP399" s="334"/>
      <c r="FQ399" s="334"/>
      <c r="FR399" s="334"/>
      <c r="FS399" s="334"/>
      <c r="FT399" s="334"/>
      <c r="FU399" s="334"/>
      <c r="FV399" s="334"/>
      <c r="FW399" s="334"/>
      <c r="FX399" s="334"/>
      <c r="FY399" s="334"/>
      <c r="FZ399" s="334"/>
      <c r="GA399" s="334"/>
      <c r="GB399" s="334"/>
      <c r="GC399" s="334"/>
      <c r="GD399" s="334"/>
      <c r="GE399" s="334"/>
      <c r="GF399" s="334"/>
      <c r="GG399" s="334"/>
      <c r="GH399" s="334"/>
      <c r="GI399" s="334"/>
      <c r="GJ399" s="334"/>
      <c r="GK399" s="334"/>
      <c r="GL399" s="334"/>
      <c r="GM399" s="334"/>
      <c r="GN399" s="334"/>
      <c r="GO399" s="334"/>
      <c r="GP399" s="334"/>
      <c r="GQ399" s="334"/>
      <c r="GR399" s="334"/>
      <c r="GS399" s="334"/>
      <c r="GT399" s="334"/>
      <c r="GU399" s="334"/>
      <c r="GV399" s="334"/>
      <c r="GW399" s="334"/>
      <c r="GX399" s="334"/>
      <c r="GY399" s="334"/>
      <c r="GZ399" s="334"/>
      <c r="HA399" s="334"/>
      <c r="HB399" s="334"/>
      <c r="HC399" s="334"/>
      <c r="HD399" s="334"/>
      <c r="HE399" s="334"/>
      <c r="HF399" s="334"/>
      <c r="HG399" s="334"/>
      <c r="HH399" s="334"/>
      <c r="HI399" s="334"/>
      <c r="HJ399" s="334"/>
      <c r="HK399" s="334"/>
      <c r="HL399" s="334"/>
      <c r="HM399" s="334"/>
      <c r="HN399" s="334"/>
      <c r="HO399" s="334"/>
      <c r="HP399" s="334"/>
      <c r="HQ399" s="334"/>
      <c r="HR399" s="334"/>
      <c r="HS399" s="334"/>
      <c r="HT399" s="334"/>
      <c r="HU399" s="334"/>
      <c r="HV399" s="334"/>
      <c r="HW399" s="334"/>
      <c r="HX399" s="334"/>
      <c r="HY399" s="334"/>
      <c r="HZ399" s="334"/>
      <c r="IA399" s="334"/>
      <c r="IB399" s="334"/>
      <c r="IC399" s="334"/>
      <c r="ID399" s="334"/>
      <c r="IE399" s="334"/>
      <c r="IF399" s="334"/>
      <c r="IG399" s="334"/>
      <c r="IH399" s="334"/>
      <c r="II399" s="334"/>
      <c r="IJ399" s="334"/>
      <c r="IK399" s="334"/>
      <c r="IL399" s="334"/>
      <c r="IM399" s="334"/>
      <c r="IN399" s="334"/>
      <c r="IO399" s="334"/>
      <c r="IP399" s="334"/>
      <c r="IQ399" s="334"/>
      <c r="IR399" s="334"/>
      <c r="IS399" s="334"/>
      <c r="IT399" s="334"/>
      <c r="IU399" s="334"/>
      <c r="IV399" s="334"/>
      <c r="IW399" s="334"/>
      <c r="IX399" s="334"/>
      <c r="IY399" s="334"/>
      <c r="IZ399" s="334"/>
      <c r="JA399" s="334"/>
      <c r="JB399" s="334"/>
      <c r="JC399" s="334"/>
      <c r="JD399" s="334"/>
    </row>
    <row r="400" spans="2:264" x14ac:dyDescent="0.2">
      <c r="B400" s="334"/>
      <c r="C400" s="334"/>
      <c r="D400" s="334"/>
      <c r="E400" s="334"/>
      <c r="F400" s="334"/>
      <c r="G400" s="334"/>
      <c r="H400" s="334"/>
      <c r="I400" s="334"/>
      <c r="J400" s="334"/>
      <c r="K400" s="334"/>
      <c r="L400" s="334"/>
      <c r="M400" s="334"/>
      <c r="N400" s="334"/>
      <c r="O400" s="334"/>
      <c r="P400" s="334"/>
      <c r="Q400" s="334"/>
      <c r="R400" s="334"/>
      <c r="S400" s="334"/>
      <c r="T400" s="334"/>
      <c r="U400" s="334"/>
      <c r="V400" s="334"/>
      <c r="W400" s="334"/>
      <c r="X400" s="334"/>
      <c r="Y400" s="334"/>
      <c r="Z400" s="334"/>
      <c r="AA400" s="334"/>
      <c r="AB400" s="334"/>
      <c r="AC400" s="334"/>
      <c r="AD400" s="334"/>
      <c r="AE400" s="334"/>
      <c r="AF400" s="334"/>
      <c r="AG400" s="334"/>
      <c r="AH400" s="334"/>
      <c r="AI400" s="334"/>
      <c r="AJ400" s="334"/>
      <c r="AK400" s="334"/>
      <c r="AL400" s="334"/>
      <c r="AM400" s="334"/>
      <c r="AN400" s="334"/>
      <c r="AO400" s="334"/>
      <c r="AP400" s="334"/>
      <c r="AQ400" s="334"/>
      <c r="AR400" s="334"/>
      <c r="AS400" s="334"/>
      <c r="AT400" s="334"/>
      <c r="AU400" s="334"/>
      <c r="AV400" s="334"/>
      <c r="AW400" s="334"/>
      <c r="AX400" s="334"/>
      <c r="AY400" s="334"/>
      <c r="AZ400" s="334"/>
      <c r="BA400" s="334"/>
      <c r="BB400" s="334"/>
      <c r="BC400" s="334"/>
      <c r="BD400" s="334"/>
      <c r="BE400" s="334"/>
      <c r="BF400" s="334"/>
      <c r="BG400" s="334"/>
      <c r="BH400" s="334"/>
      <c r="BI400" s="334"/>
      <c r="BJ400" s="334"/>
      <c r="BK400" s="334"/>
      <c r="BL400" s="334"/>
      <c r="BM400" s="334"/>
      <c r="BN400" s="334"/>
      <c r="BO400" s="334"/>
      <c r="BP400" s="334"/>
      <c r="BQ400" s="334"/>
      <c r="BR400" s="334"/>
      <c r="BS400" s="334"/>
      <c r="BT400" s="334"/>
      <c r="BU400" s="334"/>
      <c r="BV400" s="334"/>
      <c r="BW400" s="334"/>
      <c r="BX400" s="334"/>
      <c r="BY400" s="334"/>
      <c r="BZ400" s="334"/>
      <c r="CA400" s="334"/>
      <c r="CB400" s="334"/>
      <c r="CC400" s="334"/>
      <c r="CD400" s="334"/>
      <c r="CE400" s="334"/>
      <c r="CF400" s="334"/>
      <c r="CG400" s="334"/>
      <c r="CH400" s="334"/>
      <c r="CI400" s="334"/>
      <c r="CJ400" s="334"/>
      <c r="CK400" s="334"/>
      <c r="CL400" s="334"/>
      <c r="CM400" s="334"/>
      <c r="CN400" s="334"/>
      <c r="CO400" s="334"/>
      <c r="CP400" s="334"/>
      <c r="CQ400" s="334"/>
      <c r="CR400" s="334"/>
      <c r="CS400" s="334"/>
      <c r="CT400" s="334"/>
      <c r="CU400" s="334"/>
      <c r="CV400" s="334"/>
      <c r="CW400" s="334"/>
      <c r="CX400" s="334"/>
      <c r="CY400" s="334"/>
      <c r="CZ400" s="334"/>
      <c r="DA400" s="334"/>
      <c r="DB400" s="334"/>
      <c r="DC400" s="334"/>
      <c r="DD400" s="334"/>
      <c r="DE400" s="334"/>
      <c r="DF400" s="334"/>
      <c r="DG400" s="334"/>
      <c r="DH400" s="334"/>
      <c r="DI400" s="334"/>
      <c r="DJ400" s="334"/>
      <c r="DK400" s="334"/>
      <c r="DL400" s="334"/>
      <c r="DM400" s="334"/>
      <c r="DN400" s="334"/>
      <c r="DO400" s="334"/>
      <c r="DP400" s="334"/>
      <c r="DQ400" s="334"/>
      <c r="DR400" s="334"/>
      <c r="DS400" s="334"/>
      <c r="DT400" s="334"/>
      <c r="DU400" s="334"/>
      <c r="DV400" s="334"/>
      <c r="DW400" s="334"/>
      <c r="DX400" s="334"/>
      <c r="DY400" s="334"/>
      <c r="DZ400" s="334"/>
      <c r="EA400" s="334"/>
      <c r="EB400" s="334"/>
      <c r="EC400" s="334"/>
      <c r="ED400" s="334"/>
      <c r="EE400" s="334"/>
      <c r="EF400" s="334"/>
      <c r="EG400" s="334"/>
      <c r="EH400" s="334"/>
      <c r="EI400" s="334"/>
      <c r="EJ400" s="334"/>
      <c r="EK400" s="334"/>
      <c r="EL400" s="334"/>
      <c r="EM400" s="334"/>
      <c r="EN400" s="334"/>
      <c r="EO400" s="334"/>
      <c r="EP400" s="334"/>
      <c r="EQ400" s="334"/>
      <c r="ER400" s="334"/>
      <c r="ES400" s="334"/>
      <c r="ET400" s="334"/>
      <c r="EU400" s="334"/>
      <c r="EV400" s="334"/>
      <c r="EW400" s="334"/>
      <c r="EX400" s="334"/>
      <c r="EY400" s="334"/>
      <c r="EZ400" s="334"/>
      <c r="FA400" s="334"/>
      <c r="FB400" s="334"/>
      <c r="FC400" s="334"/>
      <c r="FD400" s="334"/>
      <c r="FE400" s="334"/>
      <c r="FF400" s="334"/>
      <c r="FG400" s="334"/>
      <c r="FH400" s="334"/>
      <c r="FI400" s="334"/>
      <c r="FJ400" s="334"/>
      <c r="FK400" s="334"/>
      <c r="FL400" s="334"/>
      <c r="FM400" s="334"/>
      <c r="FN400" s="334"/>
      <c r="FO400" s="334"/>
      <c r="FP400" s="334"/>
      <c r="FQ400" s="334"/>
      <c r="FR400" s="334"/>
      <c r="FS400" s="334"/>
      <c r="FT400" s="334"/>
      <c r="FU400" s="334"/>
      <c r="FV400" s="334"/>
      <c r="FW400" s="334"/>
      <c r="FX400" s="334"/>
      <c r="FY400" s="334"/>
      <c r="FZ400" s="334"/>
      <c r="GA400" s="334"/>
      <c r="GB400" s="334"/>
      <c r="GC400" s="334"/>
      <c r="GD400" s="334"/>
      <c r="GE400" s="334"/>
      <c r="GF400" s="334"/>
      <c r="GG400" s="334"/>
      <c r="GH400" s="334"/>
      <c r="GI400" s="334"/>
      <c r="GJ400" s="334"/>
      <c r="GK400" s="334"/>
      <c r="GL400" s="334"/>
      <c r="GM400" s="334"/>
      <c r="GN400" s="334"/>
      <c r="GO400" s="334"/>
      <c r="GP400" s="334"/>
      <c r="GQ400" s="334"/>
      <c r="GR400" s="334"/>
      <c r="GS400" s="334"/>
      <c r="GT400" s="334"/>
      <c r="GU400" s="334"/>
      <c r="GV400" s="334"/>
      <c r="GW400" s="334"/>
      <c r="GX400" s="334"/>
      <c r="GY400" s="334"/>
      <c r="GZ400" s="334"/>
      <c r="HA400" s="334"/>
      <c r="HB400" s="334"/>
      <c r="HC400" s="334"/>
      <c r="HD400" s="334"/>
      <c r="HE400" s="334"/>
      <c r="HF400" s="334"/>
      <c r="HG400" s="334"/>
      <c r="HH400" s="334"/>
      <c r="HI400" s="334"/>
      <c r="HJ400" s="334"/>
      <c r="HK400" s="334"/>
      <c r="HL400" s="334"/>
      <c r="HM400" s="334"/>
      <c r="HN400" s="334"/>
      <c r="HO400" s="334"/>
      <c r="HP400" s="334"/>
      <c r="HQ400" s="334"/>
      <c r="HR400" s="334"/>
      <c r="HS400" s="334"/>
      <c r="HT400" s="334"/>
      <c r="HU400" s="334"/>
      <c r="HV400" s="334"/>
      <c r="HW400" s="334"/>
      <c r="HX400" s="334"/>
      <c r="HY400" s="334"/>
      <c r="HZ400" s="334"/>
      <c r="IA400" s="334"/>
      <c r="IB400" s="334"/>
      <c r="IC400" s="334"/>
      <c r="ID400" s="334"/>
      <c r="IE400" s="334"/>
      <c r="IF400" s="334"/>
      <c r="IG400" s="334"/>
      <c r="IH400" s="334"/>
      <c r="II400" s="334"/>
      <c r="IJ400" s="334"/>
      <c r="IK400" s="334"/>
      <c r="IL400" s="334"/>
      <c r="IM400" s="334"/>
      <c r="IN400" s="334"/>
      <c r="IO400" s="334"/>
      <c r="IP400" s="334"/>
      <c r="IQ400" s="334"/>
      <c r="IR400" s="334"/>
      <c r="IS400" s="334"/>
      <c r="IT400" s="334"/>
      <c r="IU400" s="334"/>
      <c r="IV400" s="334"/>
      <c r="IW400" s="334"/>
      <c r="IX400" s="334"/>
      <c r="IY400" s="334"/>
      <c r="IZ400" s="334"/>
      <c r="JA400" s="334"/>
      <c r="JB400" s="334"/>
      <c r="JC400" s="334"/>
      <c r="JD400" s="334"/>
    </row>
    <row r="401" spans="2:264" x14ac:dyDescent="0.2">
      <c r="B401" s="334"/>
      <c r="C401" s="334"/>
      <c r="D401" s="334"/>
      <c r="E401" s="334"/>
      <c r="F401" s="334"/>
      <c r="G401" s="334"/>
      <c r="H401" s="334"/>
      <c r="I401" s="334"/>
      <c r="J401" s="334"/>
      <c r="K401" s="334"/>
      <c r="L401" s="334"/>
      <c r="M401" s="334"/>
      <c r="N401" s="334"/>
      <c r="O401" s="334"/>
      <c r="P401" s="334"/>
      <c r="Q401" s="334"/>
      <c r="R401" s="334"/>
      <c r="S401" s="334"/>
      <c r="T401" s="334"/>
      <c r="U401" s="334"/>
      <c r="V401" s="334"/>
      <c r="W401" s="334"/>
      <c r="X401" s="334"/>
      <c r="Y401" s="334"/>
      <c r="Z401" s="334"/>
      <c r="AA401" s="334"/>
      <c r="AB401" s="334"/>
      <c r="AC401" s="334"/>
      <c r="AD401" s="334"/>
      <c r="AE401" s="334"/>
      <c r="AF401" s="334"/>
      <c r="AG401" s="334"/>
      <c r="AH401" s="334"/>
      <c r="AI401" s="334"/>
      <c r="AJ401" s="334"/>
      <c r="AK401" s="334"/>
      <c r="AL401" s="334"/>
      <c r="AM401" s="334"/>
      <c r="AN401" s="334"/>
      <c r="AO401" s="334"/>
      <c r="AP401" s="334"/>
      <c r="AQ401" s="334"/>
      <c r="AR401" s="334"/>
      <c r="AS401" s="334"/>
      <c r="AT401" s="334"/>
      <c r="AU401" s="334"/>
      <c r="AV401" s="334"/>
      <c r="AW401" s="334"/>
      <c r="AX401" s="334"/>
      <c r="AY401" s="334"/>
      <c r="AZ401" s="334"/>
      <c r="BA401" s="334"/>
      <c r="BB401" s="334"/>
      <c r="BC401" s="334"/>
      <c r="BD401" s="334"/>
      <c r="BE401" s="334"/>
      <c r="BF401" s="334"/>
      <c r="BG401" s="334"/>
      <c r="BH401" s="334"/>
      <c r="BI401" s="334"/>
      <c r="BJ401" s="334"/>
      <c r="BK401" s="334"/>
      <c r="BL401" s="334"/>
      <c r="BM401" s="334"/>
      <c r="BN401" s="334"/>
      <c r="BO401" s="334"/>
      <c r="BP401" s="334"/>
      <c r="BQ401" s="334"/>
      <c r="BR401" s="334"/>
      <c r="BS401" s="334"/>
      <c r="BT401" s="334"/>
      <c r="BU401" s="334"/>
      <c r="BV401" s="334"/>
      <c r="BW401" s="334"/>
      <c r="BX401" s="334"/>
      <c r="BY401" s="334"/>
      <c r="BZ401" s="334"/>
      <c r="CA401" s="334"/>
      <c r="CB401" s="334"/>
      <c r="CC401" s="334"/>
      <c r="CD401" s="334"/>
      <c r="CE401" s="334"/>
      <c r="CF401" s="334"/>
      <c r="CG401" s="334"/>
      <c r="CH401" s="334"/>
      <c r="CI401" s="334"/>
      <c r="CJ401" s="334"/>
      <c r="CK401" s="334"/>
      <c r="CL401" s="334"/>
      <c r="CM401" s="334"/>
      <c r="CN401" s="334"/>
      <c r="CO401" s="334"/>
      <c r="CP401" s="334"/>
      <c r="CQ401" s="334"/>
      <c r="CR401" s="334"/>
      <c r="CS401" s="334"/>
      <c r="CT401" s="334"/>
      <c r="CU401" s="334"/>
      <c r="CV401" s="334"/>
      <c r="CW401" s="334"/>
      <c r="CX401" s="334"/>
      <c r="CY401" s="334"/>
      <c r="CZ401" s="334"/>
      <c r="DA401" s="334"/>
      <c r="DB401" s="334"/>
      <c r="DC401" s="334"/>
      <c r="DD401" s="334"/>
      <c r="DE401" s="334"/>
      <c r="DF401" s="334"/>
      <c r="DG401" s="334"/>
      <c r="DH401" s="334"/>
      <c r="DI401" s="334"/>
      <c r="DJ401" s="334"/>
      <c r="DK401" s="334"/>
      <c r="DL401" s="334"/>
      <c r="DM401" s="334"/>
      <c r="DN401" s="334"/>
      <c r="DO401" s="334"/>
      <c r="DP401" s="334"/>
      <c r="DQ401" s="334"/>
      <c r="DR401" s="334"/>
      <c r="DS401" s="334"/>
      <c r="DT401" s="334"/>
      <c r="DU401" s="334"/>
      <c r="DV401" s="334"/>
      <c r="DW401" s="334"/>
      <c r="DX401" s="334"/>
      <c r="DY401" s="334"/>
      <c r="DZ401" s="334"/>
      <c r="EA401" s="334"/>
      <c r="EB401" s="334"/>
      <c r="EC401" s="334"/>
      <c r="ED401" s="334"/>
      <c r="EE401" s="334"/>
      <c r="EF401" s="334"/>
      <c r="EG401" s="334"/>
      <c r="EH401" s="334"/>
      <c r="EI401" s="334"/>
      <c r="EJ401" s="334"/>
      <c r="EK401" s="334"/>
      <c r="EL401" s="334"/>
      <c r="EM401" s="334"/>
      <c r="EN401" s="334"/>
      <c r="EO401" s="334"/>
      <c r="EP401" s="334"/>
      <c r="EQ401" s="334"/>
      <c r="ER401" s="334"/>
      <c r="ES401" s="334"/>
      <c r="ET401" s="334"/>
      <c r="EU401" s="334"/>
      <c r="EV401" s="334"/>
      <c r="EW401" s="334"/>
      <c r="EX401" s="334"/>
      <c r="EY401" s="334"/>
      <c r="EZ401" s="334"/>
      <c r="FA401" s="334"/>
      <c r="FB401" s="334"/>
      <c r="FC401" s="334"/>
      <c r="FD401" s="334"/>
      <c r="FE401" s="334"/>
      <c r="FF401" s="334"/>
      <c r="FG401" s="334"/>
      <c r="FH401" s="334"/>
      <c r="FI401" s="334"/>
      <c r="FJ401" s="334"/>
      <c r="FK401" s="334"/>
      <c r="FL401" s="334"/>
      <c r="FM401" s="334"/>
      <c r="FN401" s="334"/>
      <c r="FO401" s="334"/>
      <c r="FP401" s="334"/>
      <c r="FQ401" s="334"/>
      <c r="FR401" s="334"/>
      <c r="FS401" s="334"/>
      <c r="FT401" s="334"/>
      <c r="FU401" s="334"/>
      <c r="FV401" s="334"/>
      <c r="FW401" s="334"/>
      <c r="FX401" s="334"/>
      <c r="FY401" s="334"/>
      <c r="FZ401" s="334"/>
      <c r="GA401" s="334"/>
      <c r="GB401" s="334"/>
      <c r="GC401" s="334"/>
      <c r="GD401" s="334"/>
      <c r="GE401" s="334"/>
      <c r="GF401" s="334"/>
      <c r="GG401" s="334"/>
      <c r="GH401" s="334"/>
      <c r="GI401" s="334"/>
      <c r="GJ401" s="334"/>
      <c r="GK401" s="334"/>
      <c r="GL401" s="334"/>
      <c r="GM401" s="334"/>
      <c r="GN401" s="334"/>
      <c r="GO401" s="334"/>
      <c r="GP401" s="334"/>
      <c r="GQ401" s="334"/>
      <c r="GR401" s="334"/>
      <c r="GS401" s="334"/>
      <c r="GT401" s="334"/>
      <c r="GU401" s="334"/>
      <c r="GV401" s="334"/>
      <c r="GW401" s="334"/>
      <c r="GX401" s="334"/>
      <c r="GY401" s="334"/>
      <c r="GZ401" s="334"/>
      <c r="HA401" s="334"/>
      <c r="HB401" s="334"/>
      <c r="HC401" s="334"/>
      <c r="HD401" s="334"/>
      <c r="HE401" s="334"/>
      <c r="HF401" s="334"/>
      <c r="HG401" s="334"/>
      <c r="HH401" s="334"/>
      <c r="HI401" s="334"/>
      <c r="HJ401" s="334"/>
      <c r="HK401" s="334"/>
      <c r="HL401" s="334"/>
      <c r="HM401" s="334"/>
      <c r="HN401" s="334"/>
      <c r="HO401" s="334"/>
      <c r="HP401" s="334"/>
      <c r="HQ401" s="334"/>
      <c r="HR401" s="334"/>
      <c r="HS401" s="334"/>
      <c r="HT401" s="334"/>
      <c r="HU401" s="334"/>
      <c r="HV401" s="334"/>
      <c r="HW401" s="334"/>
      <c r="HX401" s="334"/>
      <c r="HY401" s="334"/>
      <c r="HZ401" s="334"/>
      <c r="IA401" s="334"/>
      <c r="IB401" s="334"/>
      <c r="IC401" s="334"/>
      <c r="ID401" s="334"/>
      <c r="IE401" s="334"/>
      <c r="IF401" s="334"/>
      <c r="IG401" s="334"/>
      <c r="IH401" s="334"/>
      <c r="II401" s="334"/>
      <c r="IJ401" s="334"/>
      <c r="IK401" s="334"/>
      <c r="IL401" s="334"/>
      <c r="IM401" s="334"/>
      <c r="IN401" s="334"/>
      <c r="IO401" s="334"/>
      <c r="IP401" s="334"/>
      <c r="IQ401" s="334"/>
      <c r="IR401" s="334"/>
      <c r="IS401" s="334"/>
      <c r="IT401" s="334"/>
      <c r="IU401" s="334"/>
      <c r="IV401" s="334"/>
      <c r="IW401" s="334"/>
      <c r="IX401" s="334"/>
      <c r="IY401" s="334"/>
      <c r="IZ401" s="334"/>
      <c r="JA401" s="334"/>
      <c r="JB401" s="334"/>
      <c r="JC401" s="334"/>
      <c r="JD401" s="334"/>
    </row>
    <row r="402" spans="2:264" x14ac:dyDescent="0.2">
      <c r="B402" s="334"/>
      <c r="C402" s="334"/>
      <c r="D402" s="334"/>
      <c r="E402" s="334"/>
      <c r="F402" s="334"/>
      <c r="G402" s="334"/>
      <c r="H402" s="334"/>
      <c r="I402" s="334"/>
      <c r="J402" s="334"/>
      <c r="K402" s="334"/>
      <c r="L402" s="334"/>
      <c r="M402" s="334"/>
      <c r="N402" s="334"/>
      <c r="O402" s="334"/>
      <c r="P402" s="334"/>
      <c r="Q402" s="334"/>
      <c r="R402" s="334"/>
      <c r="S402" s="334"/>
      <c r="T402" s="334"/>
      <c r="U402" s="334"/>
      <c r="V402" s="334"/>
      <c r="W402" s="334"/>
      <c r="X402" s="334"/>
      <c r="Y402" s="334"/>
      <c r="Z402" s="334"/>
      <c r="AA402" s="334"/>
      <c r="AB402" s="334"/>
      <c r="AC402" s="334"/>
      <c r="AD402" s="334"/>
      <c r="AE402" s="334"/>
      <c r="AF402" s="334"/>
      <c r="AG402" s="334"/>
      <c r="AH402" s="334"/>
      <c r="AI402" s="334"/>
      <c r="AJ402" s="334"/>
      <c r="AK402" s="334"/>
      <c r="AL402" s="334"/>
      <c r="AM402" s="334"/>
      <c r="AN402" s="334"/>
      <c r="AO402" s="334"/>
      <c r="AP402" s="334"/>
      <c r="AQ402" s="334"/>
      <c r="AR402" s="334"/>
      <c r="AS402" s="334"/>
      <c r="AT402" s="334"/>
      <c r="AU402" s="334"/>
      <c r="AV402" s="334"/>
      <c r="AW402" s="334"/>
      <c r="AX402" s="334"/>
      <c r="AY402" s="334"/>
      <c r="AZ402" s="334"/>
      <c r="BA402" s="334"/>
      <c r="BB402" s="334"/>
      <c r="BC402" s="334"/>
      <c r="BD402" s="334"/>
      <c r="BE402" s="334"/>
      <c r="BF402" s="334"/>
      <c r="BG402" s="334"/>
      <c r="BH402" s="334"/>
      <c r="BI402" s="334"/>
      <c r="BJ402" s="334"/>
      <c r="BK402" s="334"/>
      <c r="BL402" s="334"/>
      <c r="BM402" s="334"/>
      <c r="BN402" s="334"/>
      <c r="BO402" s="334"/>
      <c r="BP402" s="334"/>
      <c r="BQ402" s="334"/>
      <c r="BR402" s="334"/>
      <c r="BS402" s="334"/>
      <c r="BT402" s="334"/>
      <c r="BU402" s="334"/>
      <c r="BV402" s="334"/>
      <c r="BW402" s="334"/>
      <c r="BX402" s="334"/>
      <c r="BY402" s="334"/>
      <c r="BZ402" s="334"/>
      <c r="CA402" s="334"/>
      <c r="CB402" s="334"/>
      <c r="CC402" s="334"/>
      <c r="CD402" s="334"/>
      <c r="CE402" s="334"/>
      <c r="CF402" s="334"/>
      <c r="CG402" s="334"/>
      <c r="CH402" s="334"/>
      <c r="CI402" s="334"/>
      <c r="CJ402" s="334"/>
      <c r="CK402" s="334"/>
      <c r="CL402" s="334"/>
      <c r="CM402" s="334"/>
      <c r="CN402" s="334"/>
      <c r="CO402" s="334"/>
      <c r="CP402" s="334"/>
      <c r="CQ402" s="334"/>
      <c r="CR402" s="334"/>
      <c r="CS402" s="334"/>
      <c r="CT402" s="334"/>
      <c r="CU402" s="334"/>
      <c r="CV402" s="334"/>
      <c r="CW402" s="334"/>
      <c r="CX402" s="334"/>
      <c r="CY402" s="334"/>
      <c r="CZ402" s="334"/>
      <c r="DA402" s="334"/>
      <c r="DB402" s="334"/>
      <c r="DC402" s="334"/>
      <c r="DD402" s="334"/>
      <c r="DE402" s="334"/>
      <c r="DF402" s="334"/>
      <c r="DG402" s="334"/>
      <c r="DH402" s="334"/>
      <c r="DI402" s="334"/>
      <c r="DJ402" s="334"/>
      <c r="DK402" s="334"/>
      <c r="DL402" s="334"/>
      <c r="DM402" s="334"/>
      <c r="DN402" s="334"/>
      <c r="DO402" s="334"/>
      <c r="DP402" s="334"/>
      <c r="DQ402" s="334"/>
      <c r="DR402" s="334"/>
      <c r="DS402" s="334"/>
      <c r="DT402" s="334"/>
      <c r="DU402" s="334"/>
      <c r="DV402" s="334"/>
      <c r="DW402" s="334"/>
      <c r="DX402" s="334"/>
      <c r="DY402" s="334"/>
      <c r="DZ402" s="334"/>
      <c r="EA402" s="334"/>
      <c r="EB402" s="334"/>
      <c r="EC402" s="334"/>
      <c r="ED402" s="334"/>
      <c r="EE402" s="334"/>
      <c r="EF402" s="334"/>
      <c r="EG402" s="334"/>
      <c r="EH402" s="334"/>
      <c r="EI402" s="334"/>
      <c r="EJ402" s="334"/>
      <c r="EK402" s="334"/>
      <c r="EL402" s="334"/>
      <c r="EM402" s="334"/>
      <c r="EN402" s="334"/>
      <c r="EO402" s="334"/>
      <c r="EP402" s="334"/>
      <c r="EQ402" s="334"/>
      <c r="ER402" s="334"/>
      <c r="ES402" s="334"/>
      <c r="ET402" s="334"/>
      <c r="EU402" s="334"/>
      <c r="EV402" s="334"/>
      <c r="EW402" s="334"/>
      <c r="EX402" s="334"/>
      <c r="EY402" s="334"/>
      <c r="EZ402" s="334"/>
      <c r="FA402" s="334"/>
      <c r="FB402" s="334"/>
      <c r="FC402" s="334"/>
      <c r="FD402" s="334"/>
      <c r="FE402" s="334"/>
      <c r="FF402" s="334"/>
      <c r="FG402" s="334"/>
      <c r="FH402" s="334"/>
      <c r="FI402" s="334"/>
      <c r="FJ402" s="334"/>
      <c r="FK402" s="334"/>
      <c r="FL402" s="334"/>
      <c r="FM402" s="334"/>
      <c r="FN402" s="334"/>
      <c r="FO402" s="334"/>
      <c r="FP402" s="334"/>
      <c r="FQ402" s="334"/>
      <c r="FR402" s="334"/>
      <c r="FS402" s="334"/>
      <c r="FT402" s="334"/>
      <c r="FU402" s="334"/>
      <c r="FV402" s="334"/>
      <c r="FW402" s="334"/>
      <c r="FX402" s="334"/>
      <c r="FY402" s="334"/>
      <c r="FZ402" s="334"/>
      <c r="GA402" s="334"/>
      <c r="GB402" s="334"/>
      <c r="GC402" s="334"/>
      <c r="GD402" s="334"/>
      <c r="GE402" s="334"/>
      <c r="GF402" s="334"/>
      <c r="GG402" s="334"/>
      <c r="GH402" s="334"/>
      <c r="GI402" s="334"/>
      <c r="GJ402" s="334"/>
      <c r="GK402" s="334"/>
      <c r="GL402" s="334"/>
      <c r="GM402" s="334"/>
      <c r="GN402" s="334"/>
      <c r="GO402" s="334"/>
      <c r="GP402" s="334"/>
      <c r="GQ402" s="334"/>
      <c r="GR402" s="334"/>
      <c r="GS402" s="334"/>
      <c r="GT402" s="334"/>
      <c r="GU402" s="334"/>
      <c r="GV402" s="334"/>
      <c r="GW402" s="334"/>
      <c r="GX402" s="334"/>
      <c r="GY402" s="334"/>
      <c r="GZ402" s="334"/>
      <c r="HA402" s="334"/>
      <c r="HB402" s="334"/>
      <c r="HC402" s="334"/>
      <c r="HD402" s="334"/>
      <c r="HE402" s="334"/>
      <c r="HF402" s="334"/>
      <c r="HG402" s="334"/>
      <c r="HH402" s="334"/>
      <c r="HI402" s="334"/>
      <c r="HJ402" s="334"/>
      <c r="HK402" s="334"/>
      <c r="HL402" s="334"/>
      <c r="HM402" s="334"/>
      <c r="HN402" s="334"/>
      <c r="HO402" s="334"/>
      <c r="HP402" s="334"/>
      <c r="HQ402" s="334"/>
      <c r="HR402" s="334"/>
      <c r="HS402" s="334"/>
      <c r="HT402" s="334"/>
      <c r="HU402" s="334"/>
      <c r="HV402" s="334"/>
      <c r="HW402" s="334"/>
      <c r="HX402" s="334"/>
      <c r="HY402" s="334"/>
      <c r="HZ402" s="334"/>
      <c r="IA402" s="334"/>
      <c r="IB402" s="334"/>
      <c r="IC402" s="334"/>
      <c r="ID402" s="334"/>
      <c r="IE402" s="334"/>
      <c r="IF402" s="334"/>
      <c r="IG402" s="334"/>
      <c r="IH402" s="334"/>
      <c r="II402" s="334"/>
      <c r="IJ402" s="334"/>
      <c r="IK402" s="334"/>
      <c r="IL402" s="334"/>
      <c r="IM402" s="334"/>
      <c r="IN402" s="334"/>
      <c r="IO402" s="334"/>
      <c r="IP402" s="334"/>
      <c r="IQ402" s="334"/>
      <c r="IR402" s="334"/>
      <c r="IS402" s="334"/>
      <c r="IT402" s="334"/>
      <c r="IU402" s="334"/>
      <c r="IV402" s="334"/>
      <c r="IW402" s="334"/>
      <c r="IX402" s="334"/>
      <c r="IY402" s="334"/>
      <c r="IZ402" s="334"/>
      <c r="JA402" s="334"/>
      <c r="JB402" s="334"/>
      <c r="JC402" s="334"/>
      <c r="JD402" s="334"/>
    </row>
  </sheetData>
  <mergeCells count="29">
    <mergeCell ref="N3:N4"/>
    <mergeCell ref="O3:O4"/>
    <mergeCell ref="P3:P4"/>
    <mergeCell ref="Q3:Q4"/>
    <mergeCell ref="AD37:AO39"/>
    <mergeCell ref="N2:Q2"/>
    <mergeCell ref="A1:A2"/>
    <mergeCell ref="ACR1:AER1"/>
    <mergeCell ref="B2:M2"/>
    <mergeCell ref="AD2:AO2"/>
    <mergeCell ref="OQ2:PO2"/>
    <mergeCell ref="PP2:QT2"/>
    <mergeCell ref="QU2:RV2"/>
    <mergeCell ref="RW2:TA2"/>
    <mergeCell ref="AP37:BN39"/>
    <mergeCell ref="AES1:AGS1"/>
    <mergeCell ref="R2:AC2"/>
    <mergeCell ref="AP2:BN2"/>
    <mergeCell ref="JS2:KW2"/>
    <mergeCell ref="KX2:MA2"/>
    <mergeCell ref="AP1:OP1"/>
    <mergeCell ref="BO2:CS2"/>
    <mergeCell ref="CT2:DU2"/>
    <mergeCell ref="DV2:EZ2"/>
    <mergeCell ref="FA2:GD2"/>
    <mergeCell ref="GE2:HI2"/>
    <mergeCell ref="HJ2:IM2"/>
    <mergeCell ref="IN2:JR2"/>
    <mergeCell ref="BO37:CS39"/>
  </mergeCells>
  <dataValidations count="2">
    <dataValidation allowBlank="1" showInputMessage="1" showErrorMessage="1" promptTitle="BUDGET DATA" sqref="R1:AP1" xr:uid="{2124724C-51B9-4C76-8E3C-C223EC6004E8}"/>
    <dataValidation allowBlank="1" showInputMessage="1" showErrorMessage="1" promptTitle="BUDGET DATA" prompt="Budget" sqref="B1" xr:uid="{B2682DB5-8A80-484E-958F-138BEF0C8580}"/>
  </dataValidation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1430F-9A7C-44F2-9873-1D48E95BE3AE}">
  <sheetPr>
    <tabColor rgb="FFFF0000"/>
  </sheetPr>
  <dimension ref="A1:AD8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D36" sqref="D36"/>
    </sheetView>
  </sheetViews>
  <sheetFormatPr defaultColWidth="8.6640625" defaultRowHeight="10.8" x14ac:dyDescent="0.2"/>
  <cols>
    <col min="1" max="1" width="33.5546875" style="1" customWidth="1"/>
    <col min="2" max="16384" width="8.6640625" style="1"/>
  </cols>
  <sheetData>
    <row r="1" spans="1:30" s="14" customFormat="1" ht="16.5" customHeight="1" thickBot="1" x14ac:dyDescent="0.3">
      <c r="A1" s="437">
        <v>2023</v>
      </c>
      <c r="B1" s="434" t="s">
        <v>20</v>
      </c>
      <c r="C1" s="434"/>
      <c r="D1" s="434"/>
      <c r="E1" s="434"/>
      <c r="F1" s="434"/>
      <c r="G1" s="434"/>
      <c r="H1" s="434"/>
      <c r="I1" s="434"/>
      <c r="J1" s="434"/>
      <c r="K1" s="434"/>
      <c r="L1" s="434"/>
      <c r="M1" s="435"/>
      <c r="N1" s="436" t="s">
        <v>171</v>
      </c>
      <c r="O1" s="434"/>
      <c r="P1" s="434"/>
      <c r="Q1" s="434"/>
      <c r="R1" s="434"/>
      <c r="S1" s="434"/>
      <c r="T1" s="434"/>
      <c r="U1" s="434"/>
      <c r="V1" s="434"/>
      <c r="W1" s="434"/>
      <c r="X1" s="434"/>
      <c r="Y1" s="435"/>
    </row>
    <row r="2" spans="1:30" ht="16.5" customHeight="1" thickBot="1" x14ac:dyDescent="0.3">
      <c r="A2" s="438"/>
      <c r="B2" s="393" t="s">
        <v>172</v>
      </c>
      <c r="C2" s="393"/>
      <c r="D2" s="393"/>
      <c r="E2" s="393"/>
      <c r="F2" s="393"/>
      <c r="G2" s="393"/>
      <c r="H2" s="393"/>
      <c r="I2" s="393"/>
      <c r="J2" s="393"/>
      <c r="K2" s="393"/>
      <c r="L2" s="393"/>
      <c r="M2" s="394"/>
      <c r="N2" s="428" t="s">
        <v>172</v>
      </c>
      <c r="O2" s="393"/>
      <c r="P2" s="393"/>
      <c r="Q2" s="393"/>
      <c r="R2" s="393"/>
      <c r="S2" s="393"/>
      <c r="T2" s="393"/>
      <c r="U2" s="393"/>
      <c r="V2" s="393"/>
      <c r="W2" s="393"/>
      <c r="X2" s="393"/>
      <c r="Y2" s="394"/>
    </row>
    <row r="3" spans="1:30" ht="14.4" customHeight="1" thickTop="1" thickBot="1" x14ac:dyDescent="0.25">
      <c r="A3" s="279" t="s">
        <v>173</v>
      </c>
      <c r="B3" s="3">
        <f>+DATE($A$1,1,1)</f>
        <v>44927</v>
      </c>
      <c r="C3" s="3">
        <f>+DATE($A$1,COUNT($B$3:B3)+1,1)</f>
        <v>44958</v>
      </c>
      <c r="D3" s="3">
        <f>+DATE($A$1,COUNT($B$3:C3)+1,1)</f>
        <v>44986</v>
      </c>
      <c r="E3" s="3">
        <f>+DATE($A$1,COUNT($B$3:D3)+1,1)</f>
        <v>45017</v>
      </c>
      <c r="F3" s="3">
        <f>+DATE($A$1,COUNT($B$3:E3)+1,1)</f>
        <v>45047</v>
      </c>
      <c r="G3" s="3">
        <f>+DATE($A$1,COUNT($B$3:F3)+1,1)</f>
        <v>45078</v>
      </c>
      <c r="H3" s="3">
        <f>+DATE($A$1,COUNT($B$3:G3)+1,1)</f>
        <v>45108</v>
      </c>
      <c r="I3" s="3">
        <f>+DATE($A$1,COUNT($B$3:H3)+1,1)</f>
        <v>45139</v>
      </c>
      <c r="J3" s="3">
        <f>+DATE($A$1,COUNT($B$3:I3)+1,1)</f>
        <v>45170</v>
      </c>
      <c r="K3" s="3">
        <f>+DATE($A$1,COUNT($B$3:J3)+1,1)</f>
        <v>45200</v>
      </c>
      <c r="L3" s="3">
        <f>+DATE($A$1,COUNT($B$3:K3)+1,1)</f>
        <v>45231</v>
      </c>
      <c r="M3" s="4">
        <f>+DATE($A$1,COUNT($B$3:L3)+1,1)</f>
        <v>45261</v>
      </c>
      <c r="N3" s="2">
        <f>+DATE($A$1,1,1)</f>
        <v>44927</v>
      </c>
      <c r="O3" s="3">
        <f>+DATE($A$1,COUNT($B$3:N3)+1,1)</f>
        <v>45323</v>
      </c>
      <c r="P3" s="3">
        <f>+DATE($A$1,COUNT($B$3:O3)+1,1)</f>
        <v>45352</v>
      </c>
      <c r="Q3" s="3">
        <f>+DATE($A$1,COUNT($B$3:P3)+1,1)</f>
        <v>45383</v>
      </c>
      <c r="R3" s="3">
        <f>+DATE($A$1,COUNT($B$3:Q3)+1,1)</f>
        <v>45413</v>
      </c>
      <c r="S3" s="3">
        <f>+DATE($A$1,COUNT($B$3:R3)+1,1)</f>
        <v>45444</v>
      </c>
      <c r="T3" s="3">
        <f>+DATE($A$1,COUNT($B$3:S3)+1,1)</f>
        <v>45474</v>
      </c>
      <c r="U3" s="3">
        <f>+DATE($A$1,COUNT($B$3:T3)+1,1)</f>
        <v>45505</v>
      </c>
      <c r="V3" s="3">
        <f>+DATE($A$1,COUNT($B$3:U3)+1,1)</f>
        <v>45536</v>
      </c>
      <c r="W3" s="3">
        <f>+DATE($A$1,COUNT($B$3:V3)+1,1)</f>
        <v>45566</v>
      </c>
      <c r="X3" s="3">
        <f>+DATE($A$1,COUNT($B$3:W3)+1,1)</f>
        <v>45597</v>
      </c>
      <c r="Y3" s="4">
        <f>+DATE($A$1,COUNT($B$3:X3)+1,1)</f>
        <v>45627</v>
      </c>
    </row>
    <row r="4" spans="1:30" x14ac:dyDescent="0.2">
      <c r="A4" s="268" t="s">
        <v>98</v>
      </c>
      <c r="B4" s="264"/>
      <c r="C4" s="265"/>
      <c r="D4" s="265"/>
      <c r="E4" s="265"/>
      <c r="F4" s="265"/>
      <c r="G4" s="265"/>
      <c r="H4" s="265"/>
      <c r="I4" s="265"/>
      <c r="J4" s="265"/>
      <c r="K4" s="265"/>
      <c r="L4" s="265"/>
      <c r="M4" s="266"/>
      <c r="N4" s="267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6"/>
    </row>
    <row r="5" spans="1:30" x14ac:dyDescent="0.2">
      <c r="A5" s="275" t="s">
        <v>174</v>
      </c>
      <c r="B5" s="283">
        <v>50000</v>
      </c>
      <c r="C5" s="284">
        <v>62000</v>
      </c>
      <c r="D5" s="284">
        <v>56000</v>
      </c>
      <c r="E5" s="284">
        <v>89797.73</v>
      </c>
      <c r="F5" s="284">
        <v>90000</v>
      </c>
      <c r="G5" s="284">
        <v>93000</v>
      </c>
      <c r="H5" s="284">
        <v>120000</v>
      </c>
      <c r="I5" s="284">
        <v>124000</v>
      </c>
      <c r="J5" s="284">
        <v>124000</v>
      </c>
      <c r="K5" s="284">
        <v>120000</v>
      </c>
      <c r="L5" s="284">
        <v>124000</v>
      </c>
      <c r="M5" s="285">
        <v>144000</v>
      </c>
      <c r="N5" s="286"/>
      <c r="O5" s="284"/>
      <c r="P5" s="284"/>
      <c r="Q5" s="284"/>
      <c r="R5" s="284"/>
      <c r="S5" s="284"/>
      <c r="T5" s="284"/>
      <c r="U5" s="284"/>
      <c r="V5" s="284"/>
      <c r="W5" s="284"/>
      <c r="X5" s="284"/>
      <c r="Y5" s="285"/>
      <c r="Z5" s="287"/>
      <c r="AA5" s="287"/>
      <c r="AB5" s="287"/>
      <c r="AC5" s="287"/>
      <c r="AD5" s="287"/>
    </row>
    <row r="6" spans="1:30" x14ac:dyDescent="0.2">
      <c r="A6" s="275" t="s">
        <v>175</v>
      </c>
      <c r="B6" s="296">
        <v>75</v>
      </c>
      <c r="C6" s="296">
        <v>75</v>
      </c>
      <c r="D6" s="296">
        <v>75</v>
      </c>
      <c r="E6" s="296">
        <v>75</v>
      </c>
      <c r="F6" s="296">
        <v>75</v>
      </c>
      <c r="G6" s="296">
        <v>75</v>
      </c>
      <c r="H6" s="296">
        <v>75</v>
      </c>
      <c r="I6" s="296">
        <v>75</v>
      </c>
      <c r="J6" s="296">
        <v>75</v>
      </c>
      <c r="K6" s="296">
        <v>75</v>
      </c>
      <c r="L6" s="296">
        <v>75</v>
      </c>
      <c r="M6" s="296">
        <v>75</v>
      </c>
      <c r="N6" s="297"/>
      <c r="O6" s="298"/>
      <c r="P6" s="298"/>
      <c r="Q6" s="298"/>
      <c r="R6" s="298"/>
      <c r="S6" s="298"/>
      <c r="T6" s="298"/>
      <c r="U6" s="298"/>
      <c r="V6" s="298"/>
      <c r="W6" s="298"/>
      <c r="X6" s="298"/>
      <c r="Y6" s="299"/>
      <c r="Z6" s="287"/>
      <c r="AA6" s="287"/>
      <c r="AB6" s="287"/>
      <c r="AC6" s="287"/>
      <c r="AD6" s="287"/>
    </row>
    <row r="7" spans="1:30" x14ac:dyDescent="0.2">
      <c r="A7" s="275" t="s">
        <v>176</v>
      </c>
      <c r="B7" s="296">
        <v>75</v>
      </c>
      <c r="C7" s="296">
        <v>75</v>
      </c>
      <c r="D7" s="296">
        <v>75</v>
      </c>
      <c r="E7" s="296">
        <v>75</v>
      </c>
      <c r="F7" s="296">
        <v>75</v>
      </c>
      <c r="G7" s="296">
        <v>75</v>
      </c>
      <c r="H7" s="296">
        <v>75</v>
      </c>
      <c r="I7" s="296">
        <v>75</v>
      </c>
      <c r="J7" s="296">
        <v>75</v>
      </c>
      <c r="K7" s="296">
        <v>75</v>
      </c>
      <c r="L7" s="296">
        <v>75</v>
      </c>
      <c r="M7" s="296">
        <v>75</v>
      </c>
      <c r="N7" s="297"/>
      <c r="O7" s="298"/>
      <c r="P7" s="298"/>
      <c r="Q7" s="298"/>
      <c r="R7" s="298"/>
      <c r="S7" s="298"/>
      <c r="T7" s="298"/>
      <c r="U7" s="298"/>
      <c r="V7" s="298"/>
      <c r="W7" s="298"/>
      <c r="X7" s="298"/>
      <c r="Y7" s="299"/>
      <c r="Z7" s="287"/>
      <c r="AA7" s="287"/>
      <c r="AB7" s="287"/>
      <c r="AC7" s="287"/>
      <c r="AD7" s="287"/>
    </row>
    <row r="8" spans="1:30" x14ac:dyDescent="0.2">
      <c r="A8" s="275" t="s">
        <v>177</v>
      </c>
      <c r="B8" s="301">
        <v>0</v>
      </c>
      <c r="C8" s="301">
        <v>0</v>
      </c>
      <c r="D8" s="301">
        <v>0</v>
      </c>
      <c r="E8" s="301">
        <v>0</v>
      </c>
      <c r="F8" s="301">
        <v>0</v>
      </c>
      <c r="G8" s="301">
        <v>0</v>
      </c>
      <c r="H8" s="301">
        <v>0</v>
      </c>
      <c r="I8" s="301">
        <v>0</v>
      </c>
      <c r="J8" s="301">
        <v>0</v>
      </c>
      <c r="K8" s="301">
        <v>0</v>
      </c>
      <c r="L8" s="301">
        <v>0</v>
      </c>
      <c r="M8" s="301">
        <v>0</v>
      </c>
      <c r="N8" s="302"/>
      <c r="O8" s="303"/>
      <c r="P8" s="303"/>
      <c r="Q8" s="303"/>
      <c r="R8" s="303"/>
      <c r="S8" s="303"/>
      <c r="T8" s="303"/>
      <c r="U8" s="303"/>
      <c r="V8" s="303"/>
      <c r="W8" s="303"/>
      <c r="X8" s="303"/>
      <c r="Y8" s="304"/>
      <c r="Z8" s="287"/>
      <c r="AA8" s="287"/>
      <c r="AB8" s="287"/>
      <c r="AC8" s="287"/>
      <c r="AD8" s="287"/>
    </row>
    <row r="9" spans="1:30" x14ac:dyDescent="0.2">
      <c r="A9" s="270" t="s">
        <v>104</v>
      </c>
      <c r="B9" s="288"/>
      <c r="C9" s="289"/>
      <c r="D9" s="289"/>
      <c r="E9" s="289"/>
      <c r="F9" s="289"/>
      <c r="G9" s="289"/>
      <c r="H9" s="289"/>
      <c r="I9" s="289"/>
      <c r="J9" s="289"/>
      <c r="K9" s="289"/>
      <c r="L9" s="289"/>
      <c r="M9" s="290"/>
      <c r="N9" s="291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90"/>
      <c r="Z9" s="287"/>
      <c r="AA9" s="287"/>
      <c r="AB9" s="287"/>
      <c r="AC9" s="287"/>
      <c r="AD9" s="287"/>
    </row>
    <row r="10" spans="1:30" x14ac:dyDescent="0.2">
      <c r="A10" s="275" t="s">
        <v>178</v>
      </c>
      <c r="B10" s="283">
        <v>50000</v>
      </c>
      <c r="C10" s="284">
        <v>62000</v>
      </c>
      <c r="D10" s="284">
        <v>56000</v>
      </c>
      <c r="E10" s="284">
        <v>89797.73</v>
      </c>
      <c r="F10" s="284">
        <v>90000</v>
      </c>
      <c r="G10" s="284">
        <v>93000</v>
      </c>
      <c r="H10" s="284">
        <v>120000</v>
      </c>
      <c r="I10" s="284">
        <v>124000</v>
      </c>
      <c r="J10" s="284">
        <v>124000</v>
      </c>
      <c r="K10" s="284">
        <v>120000</v>
      </c>
      <c r="L10" s="284">
        <v>124000</v>
      </c>
      <c r="M10" s="285">
        <v>144000</v>
      </c>
      <c r="N10" s="286"/>
      <c r="O10" s="284"/>
      <c r="P10" s="284"/>
      <c r="Q10" s="284"/>
      <c r="R10" s="284"/>
      <c r="S10" s="284"/>
      <c r="T10" s="284"/>
      <c r="U10" s="284"/>
      <c r="V10" s="284"/>
      <c r="W10" s="284"/>
      <c r="X10" s="284"/>
      <c r="Y10" s="285"/>
      <c r="Z10" s="287"/>
      <c r="AA10" s="287"/>
      <c r="AB10" s="287"/>
      <c r="AC10" s="287"/>
      <c r="AD10" s="287"/>
    </row>
    <row r="11" spans="1:30" x14ac:dyDescent="0.2">
      <c r="A11" s="275" t="s">
        <v>179</v>
      </c>
      <c r="B11" s="296">
        <v>91.3</v>
      </c>
      <c r="C11" s="296">
        <v>91.3</v>
      </c>
      <c r="D11" s="296">
        <v>91.3</v>
      </c>
      <c r="E11" s="296">
        <v>91.3</v>
      </c>
      <c r="F11" s="296">
        <v>91.3</v>
      </c>
      <c r="G11" s="296">
        <v>91.3</v>
      </c>
      <c r="H11" s="296">
        <v>91.3</v>
      </c>
      <c r="I11" s="296">
        <v>91.3</v>
      </c>
      <c r="J11" s="296">
        <v>91.3</v>
      </c>
      <c r="K11" s="296">
        <v>91.3</v>
      </c>
      <c r="L11" s="296">
        <v>91.3</v>
      </c>
      <c r="M11" s="296">
        <v>91.3</v>
      </c>
      <c r="N11" s="297"/>
      <c r="O11" s="298"/>
      <c r="P11" s="298"/>
      <c r="Q11" s="298"/>
      <c r="R11" s="298"/>
      <c r="S11" s="298"/>
      <c r="T11" s="298"/>
      <c r="U11" s="298"/>
      <c r="V11" s="298"/>
      <c r="W11" s="298"/>
      <c r="X11" s="298"/>
      <c r="Y11" s="299"/>
      <c r="Z11" s="287"/>
      <c r="AA11" s="287"/>
      <c r="AB11" s="287"/>
      <c r="AC11" s="287"/>
      <c r="AD11" s="287"/>
    </row>
    <row r="12" spans="1:30" x14ac:dyDescent="0.2">
      <c r="A12" s="275" t="s">
        <v>180</v>
      </c>
      <c r="B12" s="296">
        <v>91.3</v>
      </c>
      <c r="C12" s="296">
        <v>91.3</v>
      </c>
      <c r="D12" s="296">
        <v>91.3</v>
      </c>
      <c r="E12" s="296">
        <v>91.3</v>
      </c>
      <c r="F12" s="296">
        <v>91.3</v>
      </c>
      <c r="G12" s="296">
        <v>91.3</v>
      </c>
      <c r="H12" s="296">
        <v>91.3</v>
      </c>
      <c r="I12" s="296">
        <v>91.3</v>
      </c>
      <c r="J12" s="296">
        <v>91.3</v>
      </c>
      <c r="K12" s="296">
        <v>91.3</v>
      </c>
      <c r="L12" s="296">
        <v>91.3</v>
      </c>
      <c r="M12" s="296">
        <v>91.3</v>
      </c>
      <c r="N12" s="297"/>
      <c r="O12" s="298"/>
      <c r="P12" s="298"/>
      <c r="Q12" s="298"/>
      <c r="R12" s="298"/>
      <c r="S12" s="298"/>
      <c r="T12" s="298"/>
      <c r="U12" s="298"/>
      <c r="V12" s="298"/>
      <c r="W12" s="298"/>
      <c r="X12" s="298"/>
      <c r="Y12" s="299"/>
      <c r="Z12" s="287"/>
      <c r="AA12" s="287"/>
      <c r="AB12" s="287"/>
      <c r="AC12" s="287"/>
      <c r="AD12" s="287"/>
    </row>
    <row r="13" spans="1:30" x14ac:dyDescent="0.2">
      <c r="A13" s="275" t="s">
        <v>181</v>
      </c>
      <c r="B13" s="296">
        <v>75</v>
      </c>
      <c r="C13" s="296">
        <v>75</v>
      </c>
      <c r="D13" s="296">
        <v>75</v>
      </c>
      <c r="E13" s="296">
        <v>75</v>
      </c>
      <c r="F13" s="296">
        <v>75</v>
      </c>
      <c r="G13" s="296">
        <v>75</v>
      </c>
      <c r="H13" s="296">
        <v>75</v>
      </c>
      <c r="I13" s="296">
        <v>75</v>
      </c>
      <c r="J13" s="296">
        <v>75</v>
      </c>
      <c r="K13" s="296">
        <v>75</v>
      </c>
      <c r="L13" s="296">
        <v>75</v>
      </c>
      <c r="M13" s="296">
        <v>75</v>
      </c>
      <c r="N13" s="297"/>
      <c r="O13" s="298"/>
      <c r="P13" s="298"/>
      <c r="Q13" s="298"/>
      <c r="R13" s="298"/>
      <c r="S13" s="298"/>
      <c r="T13" s="298"/>
      <c r="U13" s="298"/>
      <c r="V13" s="298"/>
      <c r="W13" s="298"/>
      <c r="X13" s="298"/>
      <c r="Y13" s="299"/>
      <c r="Z13" s="287"/>
      <c r="AA13" s="287"/>
      <c r="AB13" s="287"/>
      <c r="AC13" s="287"/>
      <c r="AD13" s="287"/>
    </row>
    <row r="14" spans="1:30" x14ac:dyDescent="0.2">
      <c r="A14" s="275" t="s">
        <v>182</v>
      </c>
      <c r="B14" s="301">
        <v>350</v>
      </c>
      <c r="C14" s="301">
        <v>350</v>
      </c>
      <c r="D14" s="301">
        <v>350</v>
      </c>
      <c r="E14" s="301">
        <v>350</v>
      </c>
      <c r="F14" s="301">
        <v>350</v>
      </c>
      <c r="G14" s="301">
        <v>350</v>
      </c>
      <c r="H14" s="301">
        <v>350</v>
      </c>
      <c r="I14" s="301">
        <v>350</v>
      </c>
      <c r="J14" s="301">
        <v>350</v>
      </c>
      <c r="K14" s="301">
        <v>350</v>
      </c>
      <c r="L14" s="301">
        <v>350</v>
      </c>
      <c r="M14" s="301">
        <v>350</v>
      </c>
      <c r="N14" s="302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4"/>
      <c r="Z14" s="287"/>
      <c r="AA14" s="287"/>
      <c r="AB14" s="287"/>
      <c r="AC14" s="287"/>
      <c r="AD14" s="287"/>
    </row>
    <row r="15" spans="1:30" x14ac:dyDescent="0.2">
      <c r="A15" s="275" t="s">
        <v>183</v>
      </c>
      <c r="B15" s="301">
        <v>33.299999999999997</v>
      </c>
      <c r="C15" s="301">
        <v>33.299999999999997</v>
      </c>
      <c r="D15" s="301">
        <v>33.299999999999997</v>
      </c>
      <c r="E15" s="301">
        <v>33.299999999999997</v>
      </c>
      <c r="F15" s="301">
        <v>33.299999999999997</v>
      </c>
      <c r="G15" s="301">
        <v>33.299999999999997</v>
      </c>
      <c r="H15" s="301">
        <v>33.299999999999997</v>
      </c>
      <c r="I15" s="301">
        <v>33.299999999999997</v>
      </c>
      <c r="J15" s="301">
        <v>33.299999999999997</v>
      </c>
      <c r="K15" s="301">
        <v>33.299999999999997</v>
      </c>
      <c r="L15" s="301">
        <v>33.299999999999997</v>
      </c>
      <c r="M15" s="301">
        <v>33.299999999999997</v>
      </c>
      <c r="N15" s="302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4"/>
      <c r="Z15" s="287"/>
      <c r="AA15" s="287"/>
      <c r="AB15" s="287"/>
      <c r="AC15" s="287"/>
      <c r="AD15" s="287"/>
    </row>
    <row r="16" spans="1:30" x14ac:dyDescent="0.2">
      <c r="A16" s="270" t="s">
        <v>111</v>
      </c>
      <c r="B16" s="288"/>
      <c r="C16" s="289"/>
      <c r="D16" s="289"/>
      <c r="E16" s="289"/>
      <c r="F16" s="289"/>
      <c r="G16" s="289"/>
      <c r="H16" s="289"/>
      <c r="I16" s="289"/>
      <c r="J16" s="289"/>
      <c r="K16" s="289"/>
      <c r="L16" s="289"/>
      <c r="M16" s="290"/>
      <c r="N16" s="291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90"/>
      <c r="Z16" s="287"/>
      <c r="AA16" s="287"/>
      <c r="AB16" s="287"/>
      <c r="AC16" s="287"/>
      <c r="AD16" s="287"/>
    </row>
    <row r="17" spans="1:30" x14ac:dyDescent="0.2">
      <c r="A17" s="275" t="s">
        <v>184</v>
      </c>
      <c r="B17" s="280">
        <v>8.1607773660040355</v>
      </c>
      <c r="C17" s="16">
        <v>8.3437251910987005</v>
      </c>
      <c r="D17" s="16">
        <v>8.4734942912684303</v>
      </c>
      <c r="E17" s="16">
        <v>7.9418667866272541</v>
      </c>
      <c r="F17" s="16">
        <v>7.2292991637386699</v>
      </c>
      <c r="G17" s="16">
        <v>7.5517408930398808</v>
      </c>
      <c r="H17" s="16">
        <v>8.355624905714258</v>
      </c>
      <c r="I17" s="16">
        <v>7.779235356039929</v>
      </c>
      <c r="J17" s="16">
        <v>7.9306876951202838</v>
      </c>
      <c r="K17" s="16">
        <v>9.1493644652362871</v>
      </c>
      <c r="L17" s="16">
        <v>8.9098608437448981</v>
      </c>
      <c r="M17" s="281">
        <v>8.9140490959752761</v>
      </c>
      <c r="N17" s="286"/>
      <c r="O17" s="284"/>
      <c r="P17" s="284"/>
      <c r="Q17" s="284"/>
      <c r="R17" s="284"/>
      <c r="S17" s="284"/>
      <c r="T17" s="284"/>
      <c r="U17" s="284"/>
      <c r="V17" s="284"/>
      <c r="W17" s="284"/>
      <c r="X17" s="284"/>
      <c r="Y17" s="285"/>
      <c r="Z17" s="287"/>
      <c r="AA17" s="287"/>
      <c r="AB17" s="287"/>
      <c r="AC17" s="287"/>
      <c r="AD17" s="287"/>
    </row>
    <row r="18" spans="1:30" x14ac:dyDescent="0.2">
      <c r="A18" s="275" t="s">
        <v>185</v>
      </c>
      <c r="B18" s="280">
        <v>10</v>
      </c>
      <c r="C18" s="280">
        <v>10</v>
      </c>
      <c r="D18" s="280">
        <v>10</v>
      </c>
      <c r="E18" s="280">
        <v>10</v>
      </c>
      <c r="F18" s="280">
        <v>10</v>
      </c>
      <c r="G18" s="280">
        <v>10</v>
      </c>
      <c r="H18" s="280">
        <v>10</v>
      </c>
      <c r="I18" s="280">
        <v>10</v>
      </c>
      <c r="J18" s="280">
        <v>10</v>
      </c>
      <c r="K18" s="280">
        <v>10</v>
      </c>
      <c r="L18" s="280">
        <v>10</v>
      </c>
      <c r="M18" s="280">
        <v>10</v>
      </c>
      <c r="N18" s="286"/>
      <c r="O18" s="284"/>
      <c r="P18" s="284"/>
      <c r="Q18" s="284"/>
      <c r="R18" s="284"/>
      <c r="S18" s="284"/>
      <c r="T18" s="284"/>
      <c r="U18" s="284"/>
      <c r="V18" s="284"/>
      <c r="W18" s="284"/>
      <c r="X18" s="284"/>
      <c r="Y18" s="285"/>
      <c r="Z18" s="287"/>
      <c r="AA18" s="287"/>
      <c r="AB18" s="287"/>
      <c r="AC18" s="287"/>
      <c r="AD18" s="287"/>
    </row>
    <row r="19" spans="1:30" x14ac:dyDescent="0.2">
      <c r="A19" s="275" t="s">
        <v>186</v>
      </c>
      <c r="B19" s="280">
        <v>0.9</v>
      </c>
      <c r="C19" s="280">
        <v>0.9</v>
      </c>
      <c r="D19" s="280">
        <v>0.9</v>
      </c>
      <c r="E19" s="280">
        <v>0.9</v>
      </c>
      <c r="F19" s="280">
        <v>0.9</v>
      </c>
      <c r="G19" s="280">
        <v>0.9</v>
      </c>
      <c r="H19" s="280">
        <v>0.9</v>
      </c>
      <c r="I19" s="280">
        <v>0.9</v>
      </c>
      <c r="J19" s="280">
        <v>0.9</v>
      </c>
      <c r="K19" s="280">
        <v>0.9</v>
      </c>
      <c r="L19" s="280">
        <v>0.9</v>
      </c>
      <c r="M19" s="280">
        <v>0.9</v>
      </c>
      <c r="N19" s="286"/>
      <c r="O19" s="284"/>
      <c r="P19" s="284"/>
      <c r="Q19" s="284"/>
      <c r="R19" s="284"/>
      <c r="S19" s="284"/>
      <c r="T19" s="284"/>
      <c r="U19" s="284"/>
      <c r="V19" s="284"/>
      <c r="W19" s="284"/>
      <c r="X19" s="284"/>
      <c r="Y19" s="285"/>
      <c r="Z19" s="287"/>
      <c r="AA19" s="287"/>
      <c r="AB19" s="287"/>
      <c r="AC19" s="287"/>
      <c r="AD19" s="287"/>
    </row>
    <row r="20" spans="1:30" x14ac:dyDescent="0.2">
      <c r="A20" s="275" t="s">
        <v>187</v>
      </c>
      <c r="B20" s="357">
        <v>0.75</v>
      </c>
      <c r="C20" s="357">
        <v>0.75</v>
      </c>
      <c r="D20" s="357">
        <v>0.75</v>
      </c>
      <c r="E20" s="357">
        <v>0.75</v>
      </c>
      <c r="F20" s="357">
        <v>0.75</v>
      </c>
      <c r="G20" s="357">
        <v>0.75</v>
      </c>
      <c r="H20" s="357">
        <v>0.75</v>
      </c>
      <c r="I20" s="357">
        <v>0.75</v>
      </c>
      <c r="J20" s="357">
        <v>0.75</v>
      </c>
      <c r="K20" s="357">
        <v>0.75</v>
      </c>
      <c r="L20" s="357">
        <v>0.75</v>
      </c>
      <c r="M20" s="357">
        <v>0.75</v>
      </c>
      <c r="N20" s="295"/>
      <c r="O20" s="293"/>
      <c r="P20" s="293"/>
      <c r="Q20" s="293"/>
      <c r="R20" s="293"/>
      <c r="S20" s="293"/>
      <c r="T20" s="293"/>
      <c r="U20" s="293"/>
      <c r="V20" s="293"/>
      <c r="W20" s="293"/>
      <c r="X20" s="293"/>
      <c r="Y20" s="294"/>
      <c r="Z20" s="287"/>
      <c r="AA20" s="287"/>
      <c r="AB20" s="287"/>
      <c r="AC20" s="287"/>
      <c r="AD20" s="287"/>
    </row>
    <row r="21" spans="1:30" x14ac:dyDescent="0.2">
      <c r="A21" s="275" t="s">
        <v>188</v>
      </c>
      <c r="B21" s="357">
        <v>0.8</v>
      </c>
      <c r="C21" s="357">
        <v>0.8</v>
      </c>
      <c r="D21" s="357">
        <v>0.8</v>
      </c>
      <c r="E21" s="357">
        <v>0.8</v>
      </c>
      <c r="F21" s="357">
        <v>0.8</v>
      </c>
      <c r="G21" s="357">
        <v>0.8</v>
      </c>
      <c r="H21" s="357">
        <v>0.8</v>
      </c>
      <c r="I21" s="357">
        <v>0.8</v>
      </c>
      <c r="J21" s="357">
        <v>0.8</v>
      </c>
      <c r="K21" s="357">
        <v>0.8</v>
      </c>
      <c r="L21" s="357">
        <v>0.8</v>
      </c>
      <c r="M21" s="357">
        <v>0.8</v>
      </c>
      <c r="N21" s="295"/>
      <c r="O21" s="293"/>
      <c r="P21" s="293"/>
      <c r="Q21" s="293"/>
      <c r="R21" s="293"/>
      <c r="S21" s="293"/>
      <c r="T21" s="293"/>
      <c r="U21" s="293"/>
      <c r="V21" s="293"/>
      <c r="W21" s="293"/>
      <c r="X21" s="293"/>
      <c r="Y21" s="294"/>
      <c r="Z21" s="287"/>
      <c r="AA21" s="287"/>
      <c r="AB21" s="287"/>
      <c r="AC21" s="287"/>
      <c r="AD21" s="287"/>
    </row>
    <row r="22" spans="1:30" x14ac:dyDescent="0.2">
      <c r="A22" s="275" t="s">
        <v>189</v>
      </c>
      <c r="B22" s="280">
        <v>0.9</v>
      </c>
      <c r="C22" s="280">
        <v>0.9</v>
      </c>
      <c r="D22" s="280">
        <v>0.9</v>
      </c>
      <c r="E22" s="280">
        <v>0.9</v>
      </c>
      <c r="F22" s="280">
        <v>0.9</v>
      </c>
      <c r="G22" s="280">
        <v>0.9</v>
      </c>
      <c r="H22" s="280">
        <v>0.9</v>
      </c>
      <c r="I22" s="280">
        <v>0.9</v>
      </c>
      <c r="J22" s="280">
        <v>0.9</v>
      </c>
      <c r="K22" s="280">
        <v>0.9</v>
      </c>
      <c r="L22" s="280">
        <v>0.9</v>
      </c>
      <c r="M22" s="280">
        <v>0.9</v>
      </c>
      <c r="N22" s="295"/>
      <c r="O22" s="293"/>
      <c r="P22" s="293"/>
      <c r="Q22" s="293"/>
      <c r="R22" s="293"/>
      <c r="S22" s="293"/>
      <c r="T22" s="293"/>
      <c r="U22" s="293"/>
      <c r="V22" s="293"/>
      <c r="W22" s="293"/>
      <c r="X22" s="293"/>
      <c r="Y22" s="294"/>
      <c r="Z22" s="287"/>
      <c r="AA22" s="287"/>
      <c r="AB22" s="287"/>
      <c r="AC22" s="287"/>
      <c r="AD22" s="287"/>
    </row>
    <row r="23" spans="1:30" x14ac:dyDescent="0.2">
      <c r="A23" s="275" t="s">
        <v>190</v>
      </c>
      <c r="B23" s="357"/>
      <c r="C23" s="357"/>
      <c r="D23" s="357"/>
      <c r="E23" s="357"/>
      <c r="F23" s="357"/>
      <c r="G23" s="357"/>
      <c r="H23" s="357"/>
      <c r="I23" s="357"/>
      <c r="J23" s="357"/>
      <c r="K23" s="357"/>
      <c r="L23" s="357"/>
      <c r="M23" s="368"/>
      <c r="N23" s="295"/>
      <c r="O23" s="293"/>
      <c r="P23" s="293"/>
      <c r="Q23" s="293"/>
      <c r="R23" s="293"/>
      <c r="S23" s="293"/>
      <c r="T23" s="293"/>
      <c r="U23" s="293"/>
      <c r="V23" s="293"/>
      <c r="W23" s="293"/>
      <c r="X23" s="293"/>
      <c r="Y23" s="294"/>
      <c r="Z23" s="287"/>
      <c r="AA23" s="287"/>
      <c r="AB23" s="287"/>
      <c r="AC23" s="287"/>
      <c r="AD23" s="287"/>
    </row>
    <row r="24" spans="1:30" x14ac:dyDescent="0.2">
      <c r="A24" s="275"/>
      <c r="B24" s="357"/>
      <c r="C24" s="357"/>
      <c r="D24" s="357"/>
      <c r="E24" s="357"/>
      <c r="F24" s="357"/>
      <c r="G24" s="357"/>
      <c r="H24" s="357"/>
      <c r="I24" s="357"/>
      <c r="J24" s="357"/>
      <c r="K24" s="357"/>
      <c r="L24" s="357"/>
      <c r="M24" s="368"/>
      <c r="N24" s="295"/>
      <c r="O24" s="293"/>
      <c r="P24" s="293"/>
      <c r="Q24" s="293"/>
      <c r="R24" s="293"/>
      <c r="S24" s="293"/>
      <c r="T24" s="293"/>
      <c r="U24" s="293"/>
      <c r="V24" s="293"/>
      <c r="W24" s="293"/>
      <c r="X24" s="293"/>
      <c r="Y24" s="294"/>
      <c r="Z24" s="287"/>
      <c r="AA24" s="287"/>
      <c r="AB24" s="287"/>
      <c r="AC24" s="287"/>
      <c r="AD24" s="287"/>
    </row>
    <row r="25" spans="1:30" x14ac:dyDescent="0.2">
      <c r="A25" s="270" t="s">
        <v>119</v>
      </c>
      <c r="B25" s="288"/>
      <c r="C25" s="289"/>
      <c r="D25" s="289"/>
      <c r="E25" s="289"/>
      <c r="F25" s="289"/>
      <c r="G25" s="289"/>
      <c r="H25" s="289"/>
      <c r="I25" s="289"/>
      <c r="J25" s="289"/>
      <c r="K25" s="289"/>
      <c r="L25" s="289"/>
      <c r="M25" s="290"/>
      <c r="N25" s="291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90"/>
      <c r="Z25" s="287"/>
      <c r="AA25" s="287"/>
      <c r="AB25" s="287"/>
      <c r="AC25" s="287"/>
      <c r="AD25" s="287"/>
    </row>
    <row r="26" spans="1:30" x14ac:dyDescent="0.2">
      <c r="A26" s="275" t="s">
        <v>191</v>
      </c>
      <c r="B26" s="296">
        <v>12</v>
      </c>
      <c r="C26" s="296">
        <v>12</v>
      </c>
      <c r="D26" s="296">
        <v>12</v>
      </c>
      <c r="E26" s="296">
        <v>12</v>
      </c>
      <c r="F26" s="296">
        <v>12</v>
      </c>
      <c r="G26" s="296">
        <v>12</v>
      </c>
      <c r="H26" s="296">
        <v>12</v>
      </c>
      <c r="I26" s="296">
        <v>12</v>
      </c>
      <c r="J26" s="296">
        <v>12</v>
      </c>
      <c r="K26" s="296">
        <v>12</v>
      </c>
      <c r="L26" s="296">
        <v>12</v>
      </c>
      <c r="M26" s="296">
        <v>12</v>
      </c>
      <c r="N26" s="297"/>
      <c r="O26" s="298"/>
      <c r="P26" s="298"/>
      <c r="Q26" s="298"/>
      <c r="R26" s="298"/>
      <c r="S26" s="298"/>
      <c r="T26" s="298"/>
      <c r="U26" s="298"/>
      <c r="V26" s="298"/>
      <c r="W26" s="298"/>
      <c r="X26" s="298"/>
      <c r="Y26" s="299"/>
      <c r="Z26" s="287"/>
      <c r="AA26" s="287"/>
      <c r="AB26" s="287"/>
      <c r="AC26" s="287"/>
      <c r="AD26" s="287"/>
    </row>
    <row r="27" spans="1:30" x14ac:dyDescent="0.2">
      <c r="A27" s="300" t="s">
        <v>192</v>
      </c>
      <c r="B27" s="296">
        <v>1.5</v>
      </c>
      <c r="C27" s="296">
        <v>1.5</v>
      </c>
      <c r="D27" s="296">
        <v>1.5</v>
      </c>
      <c r="E27" s="296">
        <v>1.5</v>
      </c>
      <c r="F27" s="296">
        <v>1.5</v>
      </c>
      <c r="G27" s="296">
        <v>1.5</v>
      </c>
      <c r="H27" s="296">
        <v>1.5</v>
      </c>
      <c r="I27" s="296">
        <v>1.5</v>
      </c>
      <c r="J27" s="296">
        <v>1.5</v>
      </c>
      <c r="K27" s="296">
        <v>1.5</v>
      </c>
      <c r="L27" s="296">
        <v>1.5</v>
      </c>
      <c r="M27" s="296">
        <v>1.5</v>
      </c>
      <c r="N27" s="297"/>
      <c r="O27" s="298"/>
      <c r="P27" s="298"/>
      <c r="Q27" s="298"/>
      <c r="R27" s="298"/>
      <c r="S27" s="298"/>
      <c r="T27" s="298"/>
      <c r="U27" s="298"/>
      <c r="V27" s="298"/>
      <c r="W27" s="298"/>
      <c r="X27" s="298"/>
      <c r="Y27" s="299"/>
      <c r="Z27" s="287"/>
      <c r="AA27" s="287"/>
      <c r="AB27" s="287"/>
      <c r="AC27" s="287"/>
      <c r="AD27" s="287"/>
    </row>
    <row r="28" spans="1:30" x14ac:dyDescent="0.2">
      <c r="A28" s="300" t="s">
        <v>193</v>
      </c>
      <c r="B28" s="296">
        <v>17</v>
      </c>
      <c r="C28" s="296">
        <v>17</v>
      </c>
      <c r="D28" s="296">
        <v>17</v>
      </c>
      <c r="E28" s="296">
        <v>17</v>
      </c>
      <c r="F28" s="296">
        <v>17</v>
      </c>
      <c r="G28" s="296">
        <v>17</v>
      </c>
      <c r="H28" s="296">
        <v>17</v>
      </c>
      <c r="I28" s="296">
        <v>17</v>
      </c>
      <c r="J28" s="296">
        <v>17</v>
      </c>
      <c r="K28" s="296">
        <v>17</v>
      </c>
      <c r="L28" s="296">
        <v>17</v>
      </c>
      <c r="M28" s="296">
        <v>17</v>
      </c>
      <c r="N28" s="297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9"/>
      <c r="Z28" s="287"/>
      <c r="AA28" s="287"/>
      <c r="AB28" s="287"/>
      <c r="AC28" s="287"/>
      <c r="AD28" s="287"/>
    </row>
    <row r="29" spans="1:30" x14ac:dyDescent="0.2">
      <c r="A29" s="275" t="s">
        <v>194</v>
      </c>
      <c r="B29" s="296">
        <v>10</v>
      </c>
      <c r="C29" s="296">
        <v>10</v>
      </c>
      <c r="D29" s="296">
        <v>10</v>
      </c>
      <c r="E29" s="296">
        <v>10</v>
      </c>
      <c r="F29" s="296">
        <v>10</v>
      </c>
      <c r="G29" s="296">
        <v>10</v>
      </c>
      <c r="H29" s="296">
        <v>10</v>
      </c>
      <c r="I29" s="296">
        <v>10</v>
      </c>
      <c r="J29" s="296">
        <v>10</v>
      </c>
      <c r="K29" s="296">
        <v>10</v>
      </c>
      <c r="L29" s="296">
        <v>10</v>
      </c>
      <c r="M29" s="296">
        <v>10</v>
      </c>
      <c r="N29" s="297"/>
      <c r="O29" s="298"/>
      <c r="P29" s="298"/>
      <c r="Q29" s="298"/>
      <c r="R29" s="298"/>
      <c r="S29" s="298"/>
      <c r="T29" s="298"/>
      <c r="U29" s="298"/>
      <c r="V29" s="298"/>
      <c r="W29" s="298"/>
      <c r="X29" s="298"/>
      <c r="Y29" s="299"/>
      <c r="Z29" s="287"/>
      <c r="AA29" s="287"/>
      <c r="AB29" s="287"/>
      <c r="AC29" s="287"/>
      <c r="AD29" s="287"/>
    </row>
    <row r="30" spans="1:30" x14ac:dyDescent="0.2">
      <c r="A30" s="275" t="s">
        <v>195</v>
      </c>
      <c r="B30" s="296">
        <v>40</v>
      </c>
      <c r="C30" s="296">
        <v>40</v>
      </c>
      <c r="D30" s="296">
        <v>40</v>
      </c>
      <c r="E30" s="296">
        <v>40</v>
      </c>
      <c r="F30" s="296">
        <v>40</v>
      </c>
      <c r="G30" s="296">
        <v>40</v>
      </c>
      <c r="H30" s="296">
        <v>40</v>
      </c>
      <c r="I30" s="296">
        <v>40</v>
      </c>
      <c r="J30" s="296">
        <v>40</v>
      </c>
      <c r="K30" s="296">
        <v>40</v>
      </c>
      <c r="L30" s="296">
        <v>40</v>
      </c>
      <c r="M30" s="296">
        <v>40</v>
      </c>
      <c r="N30" s="297"/>
      <c r="O30" s="298"/>
      <c r="P30" s="298"/>
      <c r="Q30" s="298"/>
      <c r="R30" s="298"/>
      <c r="S30" s="298"/>
      <c r="T30" s="298"/>
      <c r="U30" s="298"/>
      <c r="V30" s="298"/>
      <c r="W30" s="298"/>
      <c r="X30" s="298"/>
      <c r="Y30" s="299"/>
      <c r="Z30" s="287"/>
      <c r="AA30" s="287"/>
      <c r="AB30" s="287"/>
      <c r="AC30" s="287"/>
      <c r="AD30" s="287"/>
    </row>
    <row r="31" spans="1:30" x14ac:dyDescent="0.2">
      <c r="A31" s="275" t="s">
        <v>196</v>
      </c>
      <c r="B31" s="296">
        <v>82</v>
      </c>
      <c r="C31" s="296">
        <v>82</v>
      </c>
      <c r="D31" s="296">
        <v>82</v>
      </c>
      <c r="E31" s="296">
        <v>82</v>
      </c>
      <c r="F31" s="296">
        <v>82</v>
      </c>
      <c r="G31" s="296">
        <v>82</v>
      </c>
      <c r="H31" s="296">
        <v>82</v>
      </c>
      <c r="I31" s="296">
        <v>82</v>
      </c>
      <c r="J31" s="296">
        <v>82</v>
      </c>
      <c r="K31" s="296">
        <v>82</v>
      </c>
      <c r="L31" s="296">
        <v>82</v>
      </c>
      <c r="M31" s="296">
        <v>82</v>
      </c>
      <c r="N31" s="297"/>
      <c r="O31" s="298"/>
      <c r="P31" s="298"/>
      <c r="Q31" s="298"/>
      <c r="R31" s="298"/>
      <c r="S31" s="298"/>
      <c r="T31" s="298"/>
      <c r="U31" s="298"/>
      <c r="V31" s="298"/>
      <c r="W31" s="298"/>
      <c r="X31" s="298"/>
      <c r="Y31" s="299"/>
      <c r="Z31" s="287"/>
      <c r="AA31" s="287"/>
      <c r="AB31" s="287"/>
      <c r="AC31" s="287"/>
      <c r="AD31" s="287"/>
    </row>
    <row r="32" spans="1:30" x14ac:dyDescent="0.2">
      <c r="A32" s="275" t="s">
        <v>197</v>
      </c>
      <c r="B32" s="296">
        <v>92</v>
      </c>
      <c r="C32" s="296">
        <v>92</v>
      </c>
      <c r="D32" s="296">
        <v>92</v>
      </c>
      <c r="E32" s="296">
        <v>92</v>
      </c>
      <c r="F32" s="296">
        <v>92</v>
      </c>
      <c r="G32" s="296">
        <v>92</v>
      </c>
      <c r="H32" s="296">
        <v>92</v>
      </c>
      <c r="I32" s="296">
        <v>92</v>
      </c>
      <c r="J32" s="296">
        <v>92</v>
      </c>
      <c r="K32" s="296">
        <v>92</v>
      </c>
      <c r="L32" s="296">
        <v>92</v>
      </c>
      <c r="M32" s="296">
        <v>92</v>
      </c>
      <c r="N32" s="297"/>
      <c r="O32" s="298"/>
      <c r="P32" s="298"/>
      <c r="Q32" s="298"/>
      <c r="R32" s="298"/>
      <c r="S32" s="298"/>
      <c r="T32" s="298"/>
      <c r="U32" s="298"/>
      <c r="V32" s="298"/>
      <c r="W32" s="298"/>
      <c r="X32" s="298"/>
      <c r="Y32" s="299"/>
      <c r="Z32" s="287"/>
      <c r="AA32" s="287"/>
      <c r="AB32" s="287"/>
      <c r="AC32" s="287"/>
      <c r="AD32" s="287"/>
    </row>
    <row r="33" spans="1:30" x14ac:dyDescent="0.2">
      <c r="A33" s="275" t="s">
        <v>198</v>
      </c>
      <c r="B33" s="296">
        <v>50</v>
      </c>
      <c r="C33" s="296">
        <v>50</v>
      </c>
      <c r="D33" s="296">
        <v>50</v>
      </c>
      <c r="E33" s="296">
        <v>50</v>
      </c>
      <c r="F33" s="296">
        <v>50</v>
      </c>
      <c r="G33" s="296">
        <v>50</v>
      </c>
      <c r="H33" s="296">
        <v>50</v>
      </c>
      <c r="I33" s="296">
        <v>50</v>
      </c>
      <c r="J33" s="296">
        <v>50</v>
      </c>
      <c r="K33" s="296">
        <v>50</v>
      </c>
      <c r="L33" s="296">
        <v>50</v>
      </c>
      <c r="M33" s="296">
        <v>50</v>
      </c>
      <c r="N33" s="297"/>
      <c r="O33" s="298"/>
      <c r="P33" s="298"/>
      <c r="Q33" s="298"/>
      <c r="R33" s="298"/>
      <c r="S33" s="298"/>
      <c r="T33" s="298"/>
      <c r="U33" s="298"/>
      <c r="V33" s="298"/>
      <c r="W33" s="298"/>
      <c r="X33" s="298"/>
      <c r="Y33" s="299"/>
      <c r="Z33" s="287"/>
      <c r="AA33" s="287"/>
      <c r="AB33" s="287"/>
      <c r="AC33" s="287"/>
      <c r="AD33" s="287"/>
    </row>
    <row r="34" spans="1:30" x14ac:dyDescent="0.2">
      <c r="A34" s="275" t="s">
        <v>199</v>
      </c>
      <c r="B34" s="296">
        <v>55</v>
      </c>
      <c r="C34" s="296">
        <v>55</v>
      </c>
      <c r="D34" s="296">
        <v>55</v>
      </c>
      <c r="E34" s="296">
        <v>55</v>
      </c>
      <c r="F34" s="296">
        <v>55</v>
      </c>
      <c r="G34" s="296">
        <v>55</v>
      </c>
      <c r="H34" s="296">
        <v>55</v>
      </c>
      <c r="I34" s="296">
        <v>55</v>
      </c>
      <c r="J34" s="296">
        <v>55</v>
      </c>
      <c r="K34" s="296">
        <v>55</v>
      </c>
      <c r="L34" s="296">
        <v>55</v>
      </c>
      <c r="M34" s="296">
        <v>55</v>
      </c>
      <c r="N34" s="297"/>
      <c r="O34" s="298"/>
      <c r="P34" s="298"/>
      <c r="Q34" s="298"/>
      <c r="R34" s="298"/>
      <c r="S34" s="298"/>
      <c r="T34" s="298"/>
      <c r="U34" s="298"/>
      <c r="V34" s="298"/>
      <c r="W34" s="298"/>
      <c r="X34" s="298"/>
      <c r="Y34" s="299"/>
      <c r="Z34" s="287"/>
      <c r="AA34" s="287"/>
      <c r="AB34" s="287"/>
      <c r="AC34" s="287"/>
      <c r="AD34" s="287"/>
    </row>
    <row r="35" spans="1:30" x14ac:dyDescent="0.2">
      <c r="A35" s="275" t="s">
        <v>200</v>
      </c>
      <c r="B35" s="296"/>
      <c r="C35" s="296"/>
      <c r="D35" s="296"/>
      <c r="E35" s="296"/>
      <c r="F35" s="296"/>
      <c r="G35" s="296"/>
      <c r="H35" s="296"/>
      <c r="I35" s="296"/>
      <c r="J35" s="296"/>
      <c r="K35" s="296"/>
      <c r="L35" s="296"/>
      <c r="M35" s="296"/>
      <c r="N35" s="297"/>
      <c r="O35" s="298"/>
      <c r="P35" s="298"/>
      <c r="Q35" s="298"/>
      <c r="R35" s="298"/>
      <c r="S35" s="298"/>
      <c r="T35" s="298"/>
      <c r="U35" s="298"/>
      <c r="V35" s="298"/>
      <c r="W35" s="298"/>
      <c r="X35" s="298"/>
      <c r="Y35" s="299"/>
      <c r="Z35" s="287"/>
      <c r="AA35" s="287"/>
      <c r="AB35" s="287"/>
      <c r="AC35" s="287"/>
      <c r="AD35" s="287"/>
    </row>
    <row r="36" spans="1:30" x14ac:dyDescent="0.2">
      <c r="A36" s="275" t="s">
        <v>201</v>
      </c>
      <c r="B36" s="296">
        <v>50</v>
      </c>
      <c r="C36" s="296">
        <v>50</v>
      </c>
      <c r="D36" s="296">
        <v>50</v>
      </c>
      <c r="E36" s="296">
        <v>50</v>
      </c>
      <c r="F36" s="296">
        <v>50</v>
      </c>
      <c r="G36" s="296">
        <v>50</v>
      </c>
      <c r="H36" s="296">
        <v>50</v>
      </c>
      <c r="I36" s="296">
        <v>50</v>
      </c>
      <c r="J36" s="296">
        <v>50</v>
      </c>
      <c r="K36" s="296">
        <v>50</v>
      </c>
      <c r="L36" s="296">
        <v>50</v>
      </c>
      <c r="M36" s="296">
        <v>50</v>
      </c>
      <c r="N36" s="297"/>
      <c r="O36" s="298"/>
      <c r="P36" s="298"/>
      <c r="Q36" s="298"/>
      <c r="R36" s="298"/>
      <c r="S36" s="298"/>
      <c r="T36" s="298"/>
      <c r="U36" s="298"/>
      <c r="V36" s="298"/>
      <c r="W36" s="298"/>
      <c r="X36" s="298"/>
      <c r="Y36" s="299"/>
      <c r="Z36" s="287"/>
      <c r="AA36" s="287"/>
      <c r="AB36" s="287"/>
      <c r="AC36" s="287"/>
      <c r="AD36" s="287"/>
    </row>
    <row r="37" spans="1:30" x14ac:dyDescent="0.2">
      <c r="A37" s="275" t="s">
        <v>202</v>
      </c>
      <c r="B37" s="296">
        <v>50</v>
      </c>
      <c r="C37" s="296">
        <v>50</v>
      </c>
      <c r="D37" s="296">
        <v>50</v>
      </c>
      <c r="E37" s="296">
        <v>50</v>
      </c>
      <c r="F37" s="296">
        <v>50</v>
      </c>
      <c r="G37" s="296">
        <v>50</v>
      </c>
      <c r="H37" s="296">
        <v>50</v>
      </c>
      <c r="I37" s="296">
        <v>50</v>
      </c>
      <c r="J37" s="296">
        <v>50</v>
      </c>
      <c r="K37" s="296">
        <v>50</v>
      </c>
      <c r="L37" s="296">
        <v>50</v>
      </c>
      <c r="M37" s="296">
        <v>50</v>
      </c>
      <c r="N37" s="297"/>
      <c r="O37" s="298"/>
      <c r="P37" s="298"/>
      <c r="Q37" s="298"/>
      <c r="R37" s="298"/>
      <c r="S37" s="298"/>
      <c r="T37" s="298"/>
      <c r="U37" s="298"/>
      <c r="V37" s="298"/>
      <c r="W37" s="298"/>
      <c r="X37" s="298"/>
      <c r="Y37" s="299"/>
      <c r="Z37" s="287"/>
      <c r="AA37" s="287"/>
      <c r="AB37" s="287"/>
      <c r="AC37" s="287"/>
      <c r="AD37" s="287"/>
    </row>
    <row r="38" spans="1:30" x14ac:dyDescent="0.2">
      <c r="A38" s="275" t="s">
        <v>203</v>
      </c>
      <c r="B38" s="296"/>
      <c r="C38" s="296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7"/>
      <c r="O38" s="298"/>
      <c r="P38" s="298"/>
      <c r="Q38" s="298"/>
      <c r="R38" s="298"/>
      <c r="S38" s="298"/>
      <c r="T38" s="298"/>
      <c r="U38" s="298"/>
      <c r="V38" s="298"/>
      <c r="W38" s="298"/>
      <c r="X38" s="298"/>
      <c r="Y38" s="299"/>
      <c r="Z38" s="287"/>
      <c r="AA38" s="287"/>
      <c r="AB38" s="287"/>
      <c r="AC38" s="287"/>
      <c r="AD38" s="287"/>
    </row>
    <row r="39" spans="1:30" x14ac:dyDescent="0.2">
      <c r="A39" s="275"/>
      <c r="B39" s="296"/>
      <c r="C39" s="296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7"/>
      <c r="O39" s="298"/>
      <c r="P39" s="298"/>
      <c r="Q39" s="298"/>
      <c r="R39" s="298"/>
      <c r="S39" s="298"/>
      <c r="T39" s="298"/>
      <c r="U39" s="298"/>
      <c r="V39" s="298"/>
      <c r="W39" s="298"/>
      <c r="X39" s="298"/>
      <c r="Y39" s="299"/>
      <c r="Z39" s="287"/>
      <c r="AA39" s="287"/>
      <c r="AB39" s="287"/>
      <c r="AC39" s="287"/>
      <c r="AD39" s="287"/>
    </row>
    <row r="40" spans="1:30" x14ac:dyDescent="0.2">
      <c r="A40" s="275" t="s">
        <v>204</v>
      </c>
      <c r="B40" s="296">
        <v>93</v>
      </c>
      <c r="C40" s="296">
        <v>93</v>
      </c>
      <c r="D40" s="296">
        <v>93</v>
      </c>
      <c r="E40" s="296">
        <v>93</v>
      </c>
      <c r="F40" s="296">
        <v>93</v>
      </c>
      <c r="G40" s="296">
        <v>93</v>
      </c>
      <c r="H40" s="296">
        <v>93</v>
      </c>
      <c r="I40" s="296">
        <v>93</v>
      </c>
      <c r="J40" s="296">
        <v>93</v>
      </c>
      <c r="K40" s="296">
        <v>93</v>
      </c>
      <c r="L40" s="296">
        <v>93</v>
      </c>
      <c r="M40" s="296">
        <v>93</v>
      </c>
      <c r="N40" s="297"/>
      <c r="O40" s="298"/>
      <c r="P40" s="298"/>
      <c r="Q40" s="298"/>
      <c r="R40" s="298"/>
      <c r="S40" s="298"/>
      <c r="T40" s="298"/>
      <c r="U40" s="298"/>
      <c r="V40" s="298"/>
      <c r="W40" s="298"/>
      <c r="X40" s="298"/>
      <c r="Y40" s="299"/>
      <c r="Z40" s="287"/>
      <c r="AA40" s="287"/>
      <c r="AB40" s="287"/>
      <c r="AC40" s="287"/>
      <c r="AD40" s="287"/>
    </row>
    <row r="41" spans="1:30" x14ac:dyDescent="0.2">
      <c r="A41" s="275" t="s">
        <v>205</v>
      </c>
      <c r="B41" s="296">
        <v>82.467998241872621</v>
      </c>
      <c r="C41" s="296">
        <v>81.736262314606378</v>
      </c>
      <c r="D41" s="296">
        <v>82.231870079177028</v>
      </c>
      <c r="E41" s="296">
        <v>83.258289311512641</v>
      </c>
      <c r="F41" s="296">
        <v>85.055089622427175</v>
      </c>
      <c r="G41" s="296">
        <v>83.624465476470434</v>
      </c>
      <c r="H41" s="296">
        <v>85.800492530056431</v>
      </c>
      <c r="I41" s="296">
        <v>83.192801476069292</v>
      </c>
      <c r="J41" s="296">
        <v>82.282947326733634</v>
      </c>
      <c r="K41" s="296">
        <v>83.205052981803348</v>
      </c>
      <c r="L41" s="296">
        <v>85.004721726260385</v>
      </c>
      <c r="M41" s="296">
        <v>84.488122844342556</v>
      </c>
      <c r="N41" s="297"/>
      <c r="O41" s="298"/>
      <c r="P41" s="298"/>
      <c r="Q41" s="298"/>
      <c r="R41" s="298"/>
      <c r="S41" s="298"/>
      <c r="T41" s="298"/>
      <c r="U41" s="298"/>
      <c r="V41" s="298"/>
      <c r="W41" s="298"/>
      <c r="X41" s="298"/>
      <c r="Y41" s="299"/>
      <c r="Z41" s="287"/>
      <c r="AA41" s="287"/>
      <c r="AB41" s="287"/>
      <c r="AC41" s="287"/>
      <c r="AD41" s="287"/>
    </row>
    <row r="42" spans="1:30" x14ac:dyDescent="0.2">
      <c r="A42" s="275" t="s">
        <v>206</v>
      </c>
      <c r="B42" s="301">
        <v>82</v>
      </c>
      <c r="C42" s="301">
        <v>82</v>
      </c>
      <c r="D42" s="301">
        <v>82</v>
      </c>
      <c r="E42" s="301">
        <v>82</v>
      </c>
      <c r="F42" s="301">
        <v>82</v>
      </c>
      <c r="G42" s="301">
        <v>82</v>
      </c>
      <c r="H42" s="301">
        <v>82</v>
      </c>
      <c r="I42" s="301">
        <v>82</v>
      </c>
      <c r="J42" s="301">
        <v>82</v>
      </c>
      <c r="K42" s="301">
        <v>82</v>
      </c>
      <c r="L42" s="301">
        <v>82</v>
      </c>
      <c r="M42" s="301">
        <v>82</v>
      </c>
      <c r="N42" s="302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4"/>
      <c r="Z42" s="287"/>
      <c r="AA42" s="287"/>
      <c r="AB42" s="287"/>
      <c r="AC42" s="287"/>
      <c r="AD42" s="287"/>
    </row>
    <row r="43" spans="1:30" x14ac:dyDescent="0.2">
      <c r="A43" s="270" t="s">
        <v>125</v>
      </c>
      <c r="B43" s="288"/>
      <c r="C43" s="289"/>
      <c r="D43" s="289"/>
      <c r="E43" s="289"/>
      <c r="F43" s="289"/>
      <c r="G43" s="289"/>
      <c r="H43" s="289"/>
      <c r="I43" s="289"/>
      <c r="J43" s="289"/>
      <c r="K43" s="289"/>
      <c r="L43" s="289"/>
      <c r="M43" s="290"/>
      <c r="N43" s="291"/>
      <c r="O43" s="289"/>
      <c r="P43" s="289"/>
      <c r="Q43" s="289"/>
      <c r="R43" s="289"/>
      <c r="S43" s="289"/>
      <c r="T43" s="289"/>
      <c r="U43" s="289"/>
      <c r="V43" s="289"/>
      <c r="W43" s="289"/>
      <c r="X43" s="289"/>
      <c r="Y43" s="290"/>
      <c r="Z43" s="287"/>
      <c r="AA43" s="287"/>
      <c r="AB43" s="287"/>
      <c r="AC43" s="287"/>
      <c r="AD43" s="287"/>
    </row>
    <row r="44" spans="1:30" x14ac:dyDescent="0.2">
      <c r="A44" s="276" t="s">
        <v>126</v>
      </c>
      <c r="B44" s="283">
        <v>10068.765950326084</v>
      </c>
      <c r="C44" s="284">
        <v>12844.310761116667</v>
      </c>
      <c r="D44" s="284">
        <v>14045.312191190409</v>
      </c>
      <c r="E44" s="284">
        <v>17590.011054673272</v>
      </c>
      <c r="F44" s="284">
        <v>16792.204075143229</v>
      </c>
      <c r="G44" s="284">
        <v>20382.266462149117</v>
      </c>
      <c r="H44" s="284">
        <v>26159.269174466783</v>
      </c>
      <c r="I44" s="284">
        <v>24300.91354468805</v>
      </c>
      <c r="J44" s="284">
        <v>26515.555926957499</v>
      </c>
      <c r="K44" s="284">
        <v>29070.58614290279</v>
      </c>
      <c r="L44" s="284">
        <v>29944.399332434488</v>
      </c>
      <c r="M44" s="285">
        <v>32415.262821457552</v>
      </c>
      <c r="N44" s="286"/>
      <c r="O44" s="284"/>
      <c r="P44" s="284"/>
      <c r="Q44" s="284"/>
      <c r="R44" s="284"/>
      <c r="S44" s="284"/>
      <c r="T44" s="284"/>
      <c r="U44" s="284"/>
      <c r="V44" s="284"/>
      <c r="W44" s="284"/>
      <c r="X44" s="284"/>
      <c r="Y44" s="285"/>
      <c r="Z44" s="287"/>
      <c r="AA44" s="287"/>
      <c r="AB44" s="287"/>
      <c r="AC44" s="287"/>
      <c r="AD44" s="287"/>
    </row>
    <row r="45" spans="1:30" x14ac:dyDescent="0.2">
      <c r="A45" s="276" t="s">
        <v>127</v>
      </c>
      <c r="B45" s="283"/>
      <c r="C45" s="284"/>
      <c r="D45" s="284"/>
      <c r="E45" s="284"/>
      <c r="F45" s="284"/>
      <c r="G45" s="284"/>
      <c r="H45" s="284"/>
      <c r="I45" s="284"/>
      <c r="J45" s="284"/>
      <c r="K45" s="284"/>
      <c r="L45" s="284"/>
      <c r="M45" s="285"/>
      <c r="N45" s="286"/>
      <c r="O45" s="284"/>
      <c r="P45" s="284"/>
      <c r="Q45" s="284"/>
      <c r="R45" s="284"/>
      <c r="S45" s="284"/>
      <c r="T45" s="284"/>
      <c r="U45" s="284"/>
      <c r="V45" s="284"/>
      <c r="W45" s="284"/>
      <c r="X45" s="284"/>
      <c r="Y45" s="285"/>
      <c r="Z45" s="287"/>
      <c r="AA45" s="287"/>
      <c r="AB45" s="287"/>
      <c r="AC45" s="287"/>
      <c r="AD45" s="287"/>
    </row>
    <row r="46" spans="1:30" x14ac:dyDescent="0.2">
      <c r="A46" s="276" t="s">
        <v>128</v>
      </c>
      <c r="B46" s="283"/>
      <c r="C46" s="284"/>
      <c r="D46" s="284"/>
      <c r="E46" s="284"/>
      <c r="F46" s="284"/>
      <c r="G46" s="284"/>
      <c r="H46" s="284"/>
      <c r="I46" s="284"/>
      <c r="J46" s="284"/>
      <c r="K46" s="284"/>
      <c r="L46" s="284"/>
      <c r="M46" s="285"/>
      <c r="N46" s="286"/>
      <c r="O46" s="284"/>
      <c r="P46" s="284"/>
      <c r="Q46" s="284"/>
      <c r="R46" s="284"/>
      <c r="S46" s="284"/>
      <c r="T46" s="284"/>
      <c r="U46" s="284"/>
      <c r="V46" s="284"/>
      <c r="W46" s="284"/>
      <c r="X46" s="284"/>
      <c r="Y46" s="285"/>
      <c r="Z46" s="287"/>
      <c r="AA46" s="287"/>
      <c r="AB46" s="287"/>
      <c r="AC46" s="287"/>
      <c r="AD46" s="287"/>
    </row>
    <row r="47" spans="1:30" x14ac:dyDescent="0.2">
      <c r="A47" s="270" t="s">
        <v>162</v>
      </c>
      <c r="B47" s="288"/>
      <c r="C47" s="289"/>
      <c r="D47" s="289"/>
      <c r="E47" s="289"/>
      <c r="F47" s="289"/>
      <c r="G47" s="289"/>
      <c r="H47" s="289"/>
      <c r="I47" s="289"/>
      <c r="J47" s="289"/>
      <c r="K47" s="289"/>
      <c r="L47" s="289"/>
      <c r="M47" s="290"/>
      <c r="N47" s="291"/>
      <c r="O47" s="289"/>
      <c r="P47" s="289"/>
      <c r="Q47" s="289"/>
      <c r="R47" s="289"/>
      <c r="S47" s="289"/>
      <c r="T47" s="289"/>
      <c r="U47" s="289"/>
      <c r="V47" s="289"/>
      <c r="W47" s="289"/>
      <c r="X47" s="289"/>
      <c r="Y47" s="290"/>
      <c r="Z47" s="287"/>
      <c r="AA47" s="287"/>
      <c r="AB47" s="287"/>
      <c r="AC47" s="287"/>
      <c r="AD47" s="287"/>
    </row>
    <row r="48" spans="1:30" x14ac:dyDescent="0.2">
      <c r="A48" s="275" t="s">
        <v>165</v>
      </c>
      <c r="B48" s="292">
        <v>95</v>
      </c>
      <c r="C48" s="292">
        <v>95</v>
      </c>
      <c r="D48" s="292">
        <v>95</v>
      </c>
      <c r="E48" s="292">
        <v>95</v>
      </c>
      <c r="F48" s="292">
        <v>95</v>
      </c>
      <c r="G48" s="292">
        <v>95</v>
      </c>
      <c r="H48" s="292">
        <v>95</v>
      </c>
      <c r="I48" s="292">
        <v>95</v>
      </c>
      <c r="J48" s="292">
        <v>95</v>
      </c>
      <c r="K48" s="292">
        <v>95</v>
      </c>
      <c r="L48" s="292">
        <v>95</v>
      </c>
      <c r="M48" s="292">
        <v>95</v>
      </c>
      <c r="N48" s="295"/>
      <c r="O48" s="293"/>
      <c r="P48" s="293"/>
      <c r="Q48" s="293"/>
      <c r="R48" s="293"/>
      <c r="S48" s="293"/>
      <c r="T48" s="293"/>
      <c r="U48" s="293"/>
      <c r="V48" s="293"/>
      <c r="W48" s="293"/>
      <c r="X48" s="293"/>
      <c r="Y48" s="294"/>
      <c r="Z48" s="287"/>
      <c r="AA48" s="287"/>
      <c r="AB48" s="287"/>
      <c r="AC48" s="287"/>
      <c r="AD48" s="287"/>
    </row>
    <row r="49" spans="1:30" x14ac:dyDescent="0.2">
      <c r="A49" s="15" t="s">
        <v>166</v>
      </c>
      <c r="B49" s="292">
        <v>95</v>
      </c>
      <c r="C49" s="292">
        <v>95</v>
      </c>
      <c r="D49" s="292">
        <v>95</v>
      </c>
      <c r="E49" s="292">
        <v>95</v>
      </c>
      <c r="F49" s="292">
        <v>95</v>
      </c>
      <c r="G49" s="292">
        <v>95</v>
      </c>
      <c r="H49" s="292">
        <v>95</v>
      </c>
      <c r="I49" s="292">
        <v>95</v>
      </c>
      <c r="J49" s="292">
        <v>95</v>
      </c>
      <c r="K49" s="292">
        <v>95</v>
      </c>
      <c r="L49" s="292">
        <v>95</v>
      </c>
      <c r="M49" s="292">
        <v>95</v>
      </c>
      <c r="N49" s="295"/>
      <c r="O49" s="293"/>
      <c r="P49" s="293"/>
      <c r="Q49" s="293"/>
      <c r="R49" s="293"/>
      <c r="S49" s="293"/>
      <c r="T49" s="293"/>
      <c r="U49" s="293"/>
      <c r="V49" s="293"/>
      <c r="W49" s="293"/>
      <c r="X49" s="293"/>
      <c r="Y49" s="294"/>
      <c r="Z49" s="287"/>
      <c r="AA49" s="287"/>
      <c r="AB49" s="287"/>
      <c r="AC49" s="287"/>
      <c r="AD49" s="287"/>
    </row>
    <row r="50" spans="1:30" x14ac:dyDescent="0.2">
      <c r="A50" s="270" t="s">
        <v>207</v>
      </c>
      <c r="B50" s="288"/>
      <c r="C50" s="289"/>
      <c r="D50" s="289"/>
      <c r="E50" s="289"/>
      <c r="F50" s="289"/>
      <c r="G50" s="289"/>
      <c r="H50" s="289"/>
      <c r="I50" s="289"/>
      <c r="J50" s="289"/>
      <c r="K50" s="289"/>
      <c r="L50" s="289"/>
      <c r="M50" s="290"/>
      <c r="N50" s="291"/>
      <c r="O50" s="289"/>
      <c r="P50" s="289"/>
      <c r="Q50" s="289"/>
      <c r="R50" s="289"/>
      <c r="S50" s="289"/>
      <c r="T50" s="289"/>
      <c r="U50" s="289"/>
      <c r="V50" s="289"/>
      <c r="W50" s="289"/>
      <c r="X50" s="289"/>
      <c r="Y50" s="290"/>
      <c r="Z50" s="287"/>
      <c r="AA50" s="287"/>
      <c r="AB50" s="287"/>
      <c r="AC50" s="287"/>
      <c r="AD50" s="287"/>
    </row>
    <row r="51" spans="1:30" x14ac:dyDescent="0.2">
      <c r="A51" s="275" t="s">
        <v>208</v>
      </c>
      <c r="B51" s="283"/>
      <c r="C51" s="284"/>
      <c r="D51" s="284"/>
      <c r="E51" s="284"/>
      <c r="F51" s="284"/>
      <c r="G51" s="284"/>
      <c r="H51" s="284"/>
      <c r="I51" s="284"/>
      <c r="J51" s="284"/>
      <c r="K51" s="284"/>
      <c r="L51" s="284"/>
      <c r="M51" s="285"/>
      <c r="N51" s="286"/>
      <c r="O51" s="284"/>
      <c r="P51" s="284"/>
      <c r="Q51" s="284"/>
      <c r="R51" s="284"/>
      <c r="S51" s="284"/>
      <c r="T51" s="284"/>
      <c r="U51" s="284"/>
      <c r="V51" s="284"/>
      <c r="W51" s="284"/>
      <c r="X51" s="284"/>
      <c r="Y51" s="285"/>
      <c r="Z51" s="287"/>
      <c r="AA51" s="287"/>
      <c r="AB51" s="287"/>
      <c r="AC51" s="287"/>
      <c r="AD51" s="287"/>
    </row>
    <row r="52" spans="1:30" x14ac:dyDescent="0.2">
      <c r="A52" s="275" t="s">
        <v>209</v>
      </c>
      <c r="B52" s="283"/>
      <c r="C52" s="284"/>
      <c r="D52" s="284"/>
      <c r="E52" s="284"/>
      <c r="F52" s="284"/>
      <c r="G52" s="284"/>
      <c r="H52" s="284"/>
      <c r="I52" s="284"/>
      <c r="J52" s="284"/>
      <c r="K52" s="284"/>
      <c r="L52" s="284"/>
      <c r="M52" s="285"/>
      <c r="N52" s="286"/>
      <c r="O52" s="284"/>
      <c r="P52" s="284"/>
      <c r="Q52" s="284"/>
      <c r="R52" s="284"/>
      <c r="S52" s="284"/>
      <c r="T52" s="284"/>
      <c r="U52" s="284"/>
      <c r="V52" s="284"/>
      <c r="W52" s="284"/>
      <c r="X52" s="284"/>
      <c r="Y52" s="285"/>
      <c r="Z52" s="287"/>
      <c r="AA52" s="287"/>
      <c r="AB52" s="287"/>
      <c r="AC52" s="287"/>
      <c r="AD52" s="287"/>
    </row>
    <row r="53" spans="1:30" x14ac:dyDescent="0.2">
      <c r="A53" s="275" t="s">
        <v>210</v>
      </c>
      <c r="B53" s="283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5"/>
      <c r="N53" s="286"/>
      <c r="O53" s="284"/>
      <c r="P53" s="284"/>
      <c r="Q53" s="284"/>
      <c r="R53" s="284"/>
      <c r="S53" s="284"/>
      <c r="T53" s="284"/>
      <c r="U53" s="284"/>
      <c r="V53" s="284"/>
      <c r="W53" s="284"/>
      <c r="X53" s="284"/>
      <c r="Y53" s="285"/>
      <c r="Z53" s="287"/>
      <c r="AA53" s="287"/>
      <c r="AB53" s="287"/>
      <c r="AC53" s="287"/>
      <c r="AD53" s="287"/>
    </row>
    <row r="54" spans="1:30" x14ac:dyDescent="0.2">
      <c r="A54" s="275" t="s">
        <v>211</v>
      </c>
      <c r="B54" s="283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5"/>
      <c r="N54" s="286"/>
      <c r="O54" s="284"/>
      <c r="P54" s="284"/>
      <c r="Q54" s="284"/>
      <c r="R54" s="284"/>
      <c r="S54" s="284"/>
      <c r="T54" s="284"/>
      <c r="U54" s="284"/>
      <c r="V54" s="284"/>
      <c r="W54" s="284"/>
      <c r="X54" s="284"/>
      <c r="Y54" s="285"/>
      <c r="Z54" s="287"/>
      <c r="AA54" s="287"/>
      <c r="AB54" s="287"/>
      <c r="AC54" s="287"/>
      <c r="AD54" s="287"/>
    </row>
    <row r="55" spans="1:30" x14ac:dyDescent="0.2">
      <c r="A55" s="275" t="s">
        <v>212</v>
      </c>
      <c r="B55" s="292"/>
      <c r="C55" s="293"/>
      <c r="D55" s="293"/>
      <c r="E55" s="293"/>
      <c r="F55" s="293"/>
      <c r="G55" s="293"/>
      <c r="H55" s="293"/>
      <c r="I55" s="293"/>
      <c r="J55" s="293"/>
      <c r="K55" s="293"/>
      <c r="L55" s="293"/>
      <c r="M55" s="294"/>
      <c r="N55" s="295"/>
      <c r="O55" s="293"/>
      <c r="P55" s="293"/>
      <c r="Q55" s="293"/>
      <c r="R55" s="293"/>
      <c r="S55" s="293"/>
      <c r="T55" s="293"/>
      <c r="U55" s="293"/>
      <c r="V55" s="293"/>
      <c r="W55" s="293"/>
      <c r="X55" s="293"/>
      <c r="Y55" s="294"/>
      <c r="Z55" s="287"/>
      <c r="AA55" s="287"/>
      <c r="AB55" s="287"/>
      <c r="AC55" s="287"/>
      <c r="AD55" s="287"/>
    </row>
    <row r="56" spans="1:30" x14ac:dyDescent="0.2">
      <c r="A56" s="275" t="s">
        <v>213</v>
      </c>
      <c r="B56" s="283"/>
      <c r="C56" s="284"/>
      <c r="D56" s="284"/>
      <c r="E56" s="284"/>
      <c r="F56" s="284"/>
      <c r="G56" s="284"/>
      <c r="H56" s="284"/>
      <c r="I56" s="284"/>
      <c r="J56" s="284"/>
      <c r="K56" s="284"/>
      <c r="L56" s="284"/>
      <c r="M56" s="285"/>
      <c r="N56" s="286"/>
      <c r="O56" s="284"/>
      <c r="P56" s="284"/>
      <c r="Q56" s="284"/>
      <c r="R56" s="284"/>
      <c r="S56" s="284"/>
      <c r="T56" s="284"/>
      <c r="U56" s="284"/>
      <c r="V56" s="284"/>
      <c r="W56" s="284"/>
      <c r="X56" s="284"/>
      <c r="Y56" s="285"/>
      <c r="Z56" s="287"/>
      <c r="AA56" s="287"/>
      <c r="AB56" s="287"/>
      <c r="AC56" s="287"/>
      <c r="AD56" s="287"/>
    </row>
    <row r="57" spans="1:30" x14ac:dyDescent="0.2">
      <c r="A57" s="275" t="s">
        <v>214</v>
      </c>
      <c r="B57" s="283"/>
      <c r="C57" s="284"/>
      <c r="D57" s="284"/>
      <c r="E57" s="284"/>
      <c r="F57" s="284"/>
      <c r="G57" s="284"/>
      <c r="H57" s="284"/>
      <c r="I57" s="284"/>
      <c r="J57" s="284"/>
      <c r="K57" s="284"/>
      <c r="L57" s="284"/>
      <c r="M57" s="285"/>
      <c r="N57" s="286"/>
      <c r="O57" s="284"/>
      <c r="P57" s="284"/>
      <c r="Q57" s="284"/>
      <c r="R57" s="284"/>
      <c r="S57" s="284"/>
      <c r="T57" s="284"/>
      <c r="U57" s="284"/>
      <c r="V57" s="284"/>
      <c r="W57" s="284"/>
      <c r="X57" s="284"/>
      <c r="Y57" s="285"/>
      <c r="Z57" s="287"/>
      <c r="AA57" s="287"/>
      <c r="AB57" s="287"/>
      <c r="AC57" s="287"/>
      <c r="AD57" s="287"/>
    </row>
    <row r="58" spans="1:30" x14ac:dyDescent="0.2">
      <c r="A58" s="275" t="s">
        <v>215</v>
      </c>
      <c r="B58" s="283"/>
      <c r="C58" s="284"/>
      <c r="D58" s="284"/>
      <c r="E58" s="284"/>
      <c r="F58" s="284"/>
      <c r="G58" s="284"/>
      <c r="H58" s="284"/>
      <c r="I58" s="284"/>
      <c r="J58" s="284"/>
      <c r="K58" s="284"/>
      <c r="L58" s="284"/>
      <c r="M58" s="285"/>
      <c r="N58" s="286"/>
      <c r="O58" s="284"/>
      <c r="P58" s="284"/>
      <c r="Q58" s="284"/>
      <c r="R58" s="284"/>
      <c r="S58" s="284"/>
      <c r="T58" s="284"/>
      <c r="U58" s="284"/>
      <c r="V58" s="284"/>
      <c r="W58" s="284"/>
      <c r="X58" s="284"/>
      <c r="Y58" s="285"/>
      <c r="Z58" s="287"/>
      <c r="AA58" s="287"/>
      <c r="AB58" s="287"/>
      <c r="AC58" s="287"/>
      <c r="AD58" s="287"/>
    </row>
    <row r="59" spans="1:30" x14ac:dyDescent="0.2">
      <c r="A59" s="275" t="s">
        <v>216</v>
      </c>
      <c r="B59" s="283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5"/>
      <c r="N59" s="286"/>
      <c r="O59" s="284"/>
      <c r="P59" s="284"/>
      <c r="Q59" s="284"/>
      <c r="R59" s="284"/>
      <c r="S59" s="284"/>
      <c r="T59" s="284"/>
      <c r="U59" s="284"/>
      <c r="V59" s="284"/>
      <c r="W59" s="284"/>
      <c r="X59" s="284"/>
      <c r="Y59" s="285"/>
      <c r="Z59" s="287"/>
      <c r="AA59" s="287"/>
      <c r="AB59" s="287"/>
      <c r="AC59" s="287"/>
      <c r="AD59" s="287"/>
    </row>
    <row r="60" spans="1:30" x14ac:dyDescent="0.2">
      <c r="A60" s="275" t="s">
        <v>217</v>
      </c>
      <c r="B60" s="292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4"/>
      <c r="N60" s="295"/>
      <c r="O60" s="293"/>
      <c r="P60" s="293"/>
      <c r="Q60" s="293"/>
      <c r="R60" s="293"/>
      <c r="S60" s="293"/>
      <c r="T60" s="293"/>
      <c r="U60" s="293"/>
      <c r="V60" s="293"/>
      <c r="W60" s="293"/>
      <c r="X60" s="293"/>
      <c r="Y60" s="294"/>
      <c r="Z60" s="287"/>
      <c r="AA60" s="287"/>
      <c r="AB60" s="287"/>
      <c r="AC60" s="287"/>
      <c r="AD60" s="287"/>
    </row>
    <row r="61" spans="1:30" x14ac:dyDescent="0.2">
      <c r="A61" s="275" t="s">
        <v>218</v>
      </c>
      <c r="B61" s="283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5"/>
      <c r="N61" s="286"/>
      <c r="O61" s="284"/>
      <c r="P61" s="284"/>
      <c r="Q61" s="284"/>
      <c r="R61" s="284"/>
      <c r="S61" s="284"/>
      <c r="T61" s="284"/>
      <c r="U61" s="284"/>
      <c r="V61" s="284"/>
      <c r="W61" s="284"/>
      <c r="X61" s="284"/>
      <c r="Y61" s="285"/>
      <c r="Z61" s="287"/>
      <c r="AA61" s="287"/>
      <c r="AB61" s="287"/>
      <c r="AC61" s="287"/>
      <c r="AD61" s="287"/>
    </row>
    <row r="62" spans="1:30" x14ac:dyDescent="0.2">
      <c r="A62" s="275" t="s">
        <v>219</v>
      </c>
      <c r="B62" s="283"/>
      <c r="C62" s="284"/>
      <c r="D62" s="284"/>
      <c r="E62" s="284"/>
      <c r="F62" s="284"/>
      <c r="G62" s="284"/>
      <c r="H62" s="284"/>
      <c r="I62" s="284"/>
      <c r="J62" s="284"/>
      <c r="K62" s="284"/>
      <c r="L62" s="284"/>
      <c r="M62" s="285"/>
      <c r="N62" s="286"/>
      <c r="O62" s="284"/>
      <c r="P62" s="284"/>
      <c r="Q62" s="284"/>
      <c r="R62" s="284"/>
      <c r="S62" s="284"/>
      <c r="T62" s="284"/>
      <c r="U62" s="284"/>
      <c r="V62" s="284"/>
      <c r="W62" s="284"/>
      <c r="X62" s="284"/>
      <c r="Y62" s="285"/>
      <c r="Z62" s="287"/>
      <c r="AA62" s="287"/>
      <c r="AB62" s="287"/>
      <c r="AC62" s="287"/>
      <c r="AD62" s="287"/>
    </row>
    <row r="63" spans="1:30" x14ac:dyDescent="0.2">
      <c r="A63" s="275" t="s">
        <v>220</v>
      </c>
      <c r="B63" s="283"/>
      <c r="C63" s="284"/>
      <c r="D63" s="284"/>
      <c r="E63" s="284"/>
      <c r="F63" s="284"/>
      <c r="G63" s="284"/>
      <c r="H63" s="284"/>
      <c r="I63" s="284"/>
      <c r="J63" s="284"/>
      <c r="K63" s="284"/>
      <c r="L63" s="284"/>
      <c r="M63" s="285"/>
      <c r="N63" s="286"/>
      <c r="O63" s="284"/>
      <c r="P63" s="284"/>
      <c r="Q63" s="284"/>
      <c r="R63" s="284"/>
      <c r="S63" s="284"/>
      <c r="T63" s="284"/>
      <c r="U63" s="284"/>
      <c r="V63" s="284"/>
      <c r="W63" s="284"/>
      <c r="X63" s="284"/>
      <c r="Y63" s="285"/>
      <c r="Z63" s="287"/>
      <c r="AA63" s="287"/>
      <c r="AB63" s="287"/>
      <c r="AC63" s="287"/>
      <c r="AD63" s="287"/>
    </row>
    <row r="64" spans="1:30" x14ac:dyDescent="0.2">
      <c r="A64" s="270" t="s">
        <v>221</v>
      </c>
      <c r="B64" s="288"/>
      <c r="C64" s="289"/>
      <c r="D64" s="289"/>
      <c r="E64" s="289"/>
      <c r="F64" s="289"/>
      <c r="G64" s="289"/>
      <c r="H64" s="289"/>
      <c r="I64" s="289"/>
      <c r="J64" s="289"/>
      <c r="K64" s="289"/>
      <c r="L64" s="289"/>
      <c r="M64" s="290"/>
      <c r="N64" s="291"/>
      <c r="O64" s="289"/>
      <c r="P64" s="289"/>
      <c r="Q64" s="289"/>
      <c r="R64" s="289"/>
      <c r="S64" s="289"/>
      <c r="T64" s="289"/>
      <c r="U64" s="289"/>
      <c r="V64" s="289"/>
      <c r="W64" s="289"/>
      <c r="X64" s="289"/>
      <c r="Y64" s="290"/>
      <c r="Z64" s="287"/>
      <c r="AA64" s="287"/>
      <c r="AB64" s="287"/>
      <c r="AC64" s="287"/>
      <c r="AD64" s="287"/>
    </row>
    <row r="65" spans="1:30" x14ac:dyDescent="0.2">
      <c r="A65" s="275" t="s">
        <v>222</v>
      </c>
      <c r="B65" s="283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5"/>
      <c r="N65" s="286"/>
      <c r="O65" s="284"/>
      <c r="P65" s="284"/>
      <c r="Q65" s="284"/>
      <c r="R65" s="284"/>
      <c r="S65" s="284"/>
      <c r="T65" s="284"/>
      <c r="U65" s="284"/>
      <c r="V65" s="284"/>
      <c r="W65" s="284"/>
      <c r="X65" s="284"/>
      <c r="Y65" s="285"/>
      <c r="Z65" s="287"/>
      <c r="AA65" s="287"/>
      <c r="AB65" s="287"/>
      <c r="AC65" s="287"/>
      <c r="AD65" s="287"/>
    </row>
    <row r="66" spans="1:30" x14ac:dyDescent="0.2">
      <c r="A66" s="275" t="s">
        <v>223</v>
      </c>
      <c r="B66" s="283"/>
      <c r="C66" s="284"/>
      <c r="D66" s="284"/>
      <c r="E66" s="284"/>
      <c r="F66" s="284"/>
      <c r="G66" s="284"/>
      <c r="H66" s="284"/>
      <c r="I66" s="284"/>
      <c r="J66" s="284"/>
      <c r="K66" s="284"/>
      <c r="L66" s="284"/>
      <c r="M66" s="285"/>
      <c r="N66" s="286"/>
      <c r="O66" s="284"/>
      <c r="P66" s="284"/>
      <c r="Q66" s="284"/>
      <c r="R66" s="284"/>
      <c r="S66" s="284"/>
      <c r="T66" s="284"/>
      <c r="U66" s="284"/>
      <c r="V66" s="284"/>
      <c r="W66" s="284"/>
      <c r="X66" s="284"/>
      <c r="Y66" s="285"/>
      <c r="Z66" s="287"/>
      <c r="AA66" s="287"/>
      <c r="AB66" s="287"/>
      <c r="AC66" s="287"/>
      <c r="AD66" s="287"/>
    </row>
    <row r="67" spans="1:30" x14ac:dyDescent="0.2">
      <c r="A67" s="275" t="s">
        <v>224</v>
      </c>
      <c r="B67" s="292"/>
      <c r="C67" s="293"/>
      <c r="D67" s="293"/>
      <c r="E67" s="293"/>
      <c r="F67" s="293"/>
      <c r="G67" s="293"/>
      <c r="H67" s="293"/>
      <c r="I67" s="293"/>
      <c r="J67" s="293"/>
      <c r="K67" s="293"/>
      <c r="L67" s="293"/>
      <c r="M67" s="294"/>
      <c r="N67" s="295"/>
      <c r="O67" s="293"/>
      <c r="P67" s="293"/>
      <c r="Q67" s="293"/>
      <c r="R67" s="293"/>
      <c r="S67" s="293"/>
      <c r="T67" s="293"/>
      <c r="U67" s="293"/>
      <c r="V67" s="293"/>
      <c r="W67" s="293"/>
      <c r="X67" s="293"/>
      <c r="Y67" s="294"/>
      <c r="Z67" s="287"/>
      <c r="AA67" s="287"/>
      <c r="AB67" s="287"/>
      <c r="AC67" s="287"/>
      <c r="AD67" s="287"/>
    </row>
    <row r="68" spans="1:30" x14ac:dyDescent="0.2">
      <c r="A68" s="275" t="s">
        <v>225</v>
      </c>
      <c r="B68" s="283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5"/>
      <c r="N68" s="286"/>
      <c r="O68" s="284"/>
      <c r="P68" s="284"/>
      <c r="Q68" s="284"/>
      <c r="R68" s="284"/>
      <c r="S68" s="284"/>
      <c r="T68" s="284"/>
      <c r="U68" s="284"/>
      <c r="V68" s="284"/>
      <c r="W68" s="284"/>
      <c r="X68" s="284"/>
      <c r="Y68" s="285"/>
      <c r="Z68" s="287"/>
      <c r="AA68" s="287"/>
      <c r="AB68" s="287"/>
      <c r="AC68" s="287"/>
      <c r="AD68" s="287"/>
    </row>
    <row r="69" spans="1:30" x14ac:dyDescent="0.2">
      <c r="A69" s="275" t="s">
        <v>226</v>
      </c>
      <c r="B69" s="283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5"/>
      <c r="N69" s="286"/>
      <c r="O69" s="284"/>
      <c r="P69" s="284"/>
      <c r="Q69" s="284"/>
      <c r="R69" s="284"/>
      <c r="S69" s="284"/>
      <c r="T69" s="284"/>
      <c r="U69" s="284"/>
      <c r="V69" s="284"/>
      <c r="W69" s="284"/>
      <c r="X69" s="284"/>
      <c r="Y69" s="285"/>
      <c r="Z69" s="287"/>
      <c r="AA69" s="287"/>
      <c r="AB69" s="287"/>
      <c r="AC69" s="287"/>
      <c r="AD69" s="287"/>
    </row>
    <row r="70" spans="1:30" x14ac:dyDescent="0.2">
      <c r="A70" s="270"/>
      <c r="B70" s="288"/>
      <c r="C70" s="289"/>
      <c r="D70" s="289"/>
      <c r="E70" s="289"/>
      <c r="F70" s="289"/>
      <c r="G70" s="289"/>
      <c r="H70" s="289"/>
      <c r="I70" s="289"/>
      <c r="J70" s="289"/>
      <c r="K70" s="289"/>
      <c r="L70" s="289"/>
      <c r="M70" s="290"/>
      <c r="N70" s="291"/>
      <c r="O70" s="289"/>
      <c r="P70" s="289"/>
      <c r="Q70" s="289"/>
      <c r="R70" s="289"/>
      <c r="S70" s="289"/>
      <c r="T70" s="289"/>
      <c r="U70" s="289"/>
      <c r="V70" s="289"/>
      <c r="W70" s="289"/>
      <c r="X70" s="289"/>
      <c r="Y70" s="290"/>
      <c r="Z70" s="287"/>
      <c r="AA70" s="287"/>
      <c r="AB70" s="287"/>
      <c r="AC70" s="287"/>
      <c r="AD70" s="287"/>
    </row>
    <row r="71" spans="1:30" x14ac:dyDescent="0.2">
      <c r="A71" s="269"/>
      <c r="B71" s="283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5"/>
      <c r="N71" s="286"/>
      <c r="O71" s="284"/>
      <c r="P71" s="284"/>
      <c r="Q71" s="284"/>
      <c r="R71" s="284"/>
      <c r="S71" s="284"/>
      <c r="T71" s="284"/>
      <c r="U71" s="284"/>
      <c r="V71" s="284"/>
      <c r="W71" s="284"/>
      <c r="X71" s="284"/>
      <c r="Y71" s="285"/>
      <c r="Z71" s="287"/>
      <c r="AA71" s="287"/>
      <c r="AB71" s="287"/>
      <c r="AC71" s="287"/>
      <c r="AD71" s="287"/>
    </row>
    <row r="72" spans="1:30" ht="11.4" thickBot="1" x14ac:dyDescent="0.25">
      <c r="A72" s="271"/>
      <c r="B72" s="292"/>
      <c r="C72" s="293"/>
      <c r="D72" s="293"/>
      <c r="E72" s="293"/>
      <c r="F72" s="293"/>
      <c r="G72" s="293"/>
      <c r="H72" s="293"/>
      <c r="I72" s="293"/>
      <c r="J72" s="293"/>
      <c r="K72" s="293"/>
      <c r="L72" s="293"/>
      <c r="M72" s="294"/>
      <c r="N72" s="295"/>
      <c r="O72" s="293"/>
      <c r="P72" s="293"/>
      <c r="Q72" s="293"/>
      <c r="R72" s="293"/>
      <c r="S72" s="293"/>
      <c r="T72" s="293"/>
      <c r="U72" s="293"/>
      <c r="V72" s="293"/>
      <c r="W72" s="293"/>
      <c r="X72" s="293"/>
      <c r="Y72" s="294"/>
      <c r="Z72" s="287"/>
      <c r="AA72" s="287"/>
      <c r="AB72" s="287"/>
      <c r="AC72" s="287"/>
      <c r="AD72" s="287"/>
    </row>
    <row r="73" spans="1:30" x14ac:dyDescent="0.2"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</row>
    <row r="74" spans="1:30" x14ac:dyDescent="0.2"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287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</row>
    <row r="75" spans="1:30" x14ac:dyDescent="0.2"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287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</row>
    <row r="76" spans="1:30" x14ac:dyDescent="0.2"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287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</row>
    <row r="77" spans="1:30" x14ac:dyDescent="0.2">
      <c r="B77" s="287"/>
      <c r="C77" s="287"/>
      <c r="D77" s="287"/>
      <c r="E77" s="287"/>
      <c r="F77" s="287"/>
      <c r="G77" s="287"/>
      <c r="H77" s="287"/>
      <c r="I77" s="287"/>
      <c r="J77" s="287"/>
      <c r="K77" s="287"/>
      <c r="L77" s="287"/>
      <c r="M77" s="287"/>
      <c r="N77" s="287"/>
      <c r="O77" s="287"/>
      <c r="P77" s="287"/>
      <c r="Q77" s="287"/>
      <c r="R77" s="287"/>
      <c r="S77" s="287"/>
      <c r="T77" s="287"/>
      <c r="U77" s="287"/>
      <c r="V77" s="287"/>
      <c r="W77" s="287"/>
      <c r="X77" s="287"/>
      <c r="Y77" s="287"/>
      <c r="Z77" s="287"/>
      <c r="AA77" s="287"/>
      <c r="AB77" s="287"/>
      <c r="AC77" s="287"/>
      <c r="AD77" s="287"/>
    </row>
    <row r="78" spans="1:30" x14ac:dyDescent="0.2"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287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</row>
    <row r="79" spans="1:30" x14ac:dyDescent="0.2">
      <c r="B79" s="287"/>
      <c r="C79" s="287"/>
      <c r="D79" s="287"/>
      <c r="E79" s="287"/>
      <c r="F79" s="287"/>
      <c r="G79" s="287"/>
      <c r="H79" s="287"/>
      <c r="I79" s="287"/>
      <c r="J79" s="287"/>
      <c r="K79" s="287"/>
      <c r="L79" s="287"/>
      <c r="M79" s="287"/>
      <c r="N79" s="287"/>
      <c r="O79" s="287"/>
      <c r="P79" s="287"/>
      <c r="Q79" s="287"/>
      <c r="R79" s="287"/>
      <c r="S79" s="287"/>
      <c r="T79" s="287"/>
      <c r="U79" s="287"/>
      <c r="V79" s="287"/>
      <c r="W79" s="287"/>
      <c r="X79" s="287"/>
      <c r="Y79" s="287"/>
      <c r="Z79" s="287"/>
      <c r="AA79" s="287"/>
      <c r="AB79" s="287"/>
      <c r="AC79" s="287"/>
      <c r="AD79" s="287"/>
    </row>
    <row r="80" spans="1:30" x14ac:dyDescent="0.2"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</row>
    <row r="81" spans="2:30" x14ac:dyDescent="0.2"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</row>
    <row r="82" spans="2:30" x14ac:dyDescent="0.2"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</row>
    <row r="83" spans="2:30" x14ac:dyDescent="0.2">
      <c r="B83" s="287"/>
      <c r="C83" s="287"/>
      <c r="D83" s="287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</row>
    <row r="84" spans="2:30" x14ac:dyDescent="0.2">
      <c r="B84" s="287"/>
      <c r="C84" s="287"/>
      <c r="D84" s="287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</row>
    <row r="85" spans="2:30" x14ac:dyDescent="0.2">
      <c r="B85" s="287"/>
      <c r="C85" s="287"/>
      <c r="D85" s="287"/>
      <c r="E85" s="287"/>
      <c r="F85" s="287"/>
      <c r="G85" s="287"/>
      <c r="H85" s="287"/>
      <c r="I85" s="287"/>
      <c r="J85" s="287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</row>
    <row r="86" spans="2:30" x14ac:dyDescent="0.2"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</row>
  </sheetData>
  <mergeCells count="5">
    <mergeCell ref="B2:M2"/>
    <mergeCell ref="N2:Y2"/>
    <mergeCell ref="B1:M1"/>
    <mergeCell ref="N1:Y1"/>
    <mergeCell ref="A1:A2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B6270-72F8-422A-A988-B9789C462EFD}">
  <sheetPr>
    <tabColor rgb="FFFFFF00"/>
  </sheetPr>
  <dimension ref="A1:AV549"/>
  <sheetViews>
    <sheetView view="pageBreakPreview" zoomScale="90" zoomScaleNormal="90" zoomScaleSheetLayoutView="90" workbookViewId="0">
      <pane ySplit="2" topLeftCell="A41" activePane="bottomLeft" state="frozen"/>
      <selection pane="bottomLeft" activeCell="D61" sqref="D61"/>
    </sheetView>
  </sheetViews>
  <sheetFormatPr defaultColWidth="8.6640625" defaultRowHeight="12.6" outlineLevelRow="1" x14ac:dyDescent="0.25"/>
  <cols>
    <col min="1" max="1" width="52.5546875" style="17" customWidth="1"/>
    <col min="2" max="2" width="12.88671875" style="17" customWidth="1"/>
    <col min="3" max="3" width="8.6640625" style="17"/>
    <col min="4" max="4" width="8.88671875" style="17" customWidth="1"/>
    <col min="5" max="6" width="8.6640625" style="17"/>
    <col min="7" max="7" width="10.88671875" style="17" bestFit="1" customWidth="1"/>
    <col min="8" max="13" width="8.6640625" style="17"/>
    <col min="14" max="14" width="10.88671875" style="17" bestFit="1" customWidth="1"/>
    <col min="15" max="16384" width="8.6640625" style="17"/>
  </cols>
  <sheetData>
    <row r="1" spans="1:39" ht="13.2" thickBot="1" x14ac:dyDescent="0.3"/>
    <row r="2" spans="1:39" ht="13.2" thickBot="1" x14ac:dyDescent="0.3">
      <c r="B2" s="17" t="s">
        <v>0</v>
      </c>
      <c r="C2" s="18">
        <f>+'[348]DATE SETUP'!B7</f>
        <v>44434</v>
      </c>
      <c r="D2" s="19">
        <f>IF(C2=2,"",C2+1)</f>
        <v>44435</v>
      </c>
      <c r="E2" s="19">
        <f t="shared" ref="E2:Z2" si="0">IF(D2=2,"",D2+1)</f>
        <v>44436</v>
      </c>
      <c r="F2" s="19">
        <f t="shared" si="0"/>
        <v>44437</v>
      </c>
      <c r="G2" s="19">
        <f t="shared" si="0"/>
        <v>44438</v>
      </c>
      <c r="H2" s="19">
        <f t="shared" si="0"/>
        <v>44439</v>
      </c>
      <c r="I2" s="19">
        <f t="shared" si="0"/>
        <v>44440</v>
      </c>
      <c r="J2" s="19">
        <f t="shared" si="0"/>
        <v>44441</v>
      </c>
      <c r="K2" s="19">
        <f>IF(J2=2,"",J2+1)</f>
        <v>44442</v>
      </c>
      <c r="L2" s="19">
        <f t="shared" si="0"/>
        <v>44443</v>
      </c>
      <c r="M2" s="19">
        <f t="shared" si="0"/>
        <v>44444</v>
      </c>
      <c r="N2" s="19">
        <f t="shared" si="0"/>
        <v>44445</v>
      </c>
      <c r="O2" s="19">
        <f t="shared" si="0"/>
        <v>44446</v>
      </c>
      <c r="P2" s="19">
        <f t="shared" si="0"/>
        <v>44447</v>
      </c>
      <c r="Q2" s="19">
        <f t="shared" si="0"/>
        <v>44448</v>
      </c>
      <c r="R2" s="19">
        <f t="shared" si="0"/>
        <v>44449</v>
      </c>
      <c r="S2" s="19">
        <f t="shared" si="0"/>
        <v>44450</v>
      </c>
      <c r="T2" s="19">
        <f t="shared" si="0"/>
        <v>44451</v>
      </c>
      <c r="U2" s="19">
        <f t="shared" si="0"/>
        <v>44452</v>
      </c>
      <c r="V2" s="19">
        <f t="shared" si="0"/>
        <v>44453</v>
      </c>
      <c r="W2" s="19">
        <f t="shared" si="0"/>
        <v>44454</v>
      </c>
      <c r="X2" s="19">
        <f t="shared" si="0"/>
        <v>44455</v>
      </c>
      <c r="Y2" s="19">
        <f t="shared" si="0"/>
        <v>44456</v>
      </c>
      <c r="Z2" s="19">
        <f t="shared" si="0"/>
        <v>44457</v>
      </c>
      <c r="AA2" s="20">
        <f>IF(Z2=Y2,"",IF(Z2="","",Z2+1))</f>
        <v>44458</v>
      </c>
      <c r="AB2" s="20">
        <f>IF(AA2='[348]DATE SETUP'!$B$8,"",IF(AA2="","",AA2+1))</f>
        <v>44459</v>
      </c>
      <c r="AC2" s="20">
        <f>IF(AB2='[348]DATE SETUP'!$B$8,"",IF(AB2="","",AB2+1))</f>
        <v>44460</v>
      </c>
      <c r="AD2" s="20">
        <f>IF(AC2='[348]DATE SETUP'!$B$8,"",IF(AC2="","",AC2+1))</f>
        <v>44461</v>
      </c>
      <c r="AE2" s="20">
        <f>IF(AD2='[348]DATE SETUP'!$B$8,"",IF(AD2="","",AD2+1))</f>
        <v>44462</v>
      </c>
      <c r="AF2" s="20">
        <f>IF(AE2='[348]DATE SETUP'!$B$8,"",IF(AE2="","",AE2+1))</f>
        <v>44463</v>
      </c>
      <c r="AG2" s="20">
        <f>IF(AF2='[348]DATE SETUP'!$B$8,"",IF(AF2="","",AF2+1))</f>
        <v>44464</v>
      </c>
      <c r="AH2" s="20" t="str">
        <f>IF(AG2='[348]DATE SETUP'!$B$8,"",IF(AG2="","",AG2+1))</f>
        <v/>
      </c>
      <c r="AI2" s="20" t="str">
        <f>IF(AH2='[348]DATE SETUP'!$B$8,"",IF(AH2="","",AH2+1))</f>
        <v/>
      </c>
      <c r="AJ2" s="20" t="str">
        <f>IF(AI2='[348]DATE SETUP'!$B$8,"",IF(AI2="","",AI2+1))</f>
        <v/>
      </c>
      <c r="AK2" s="20" t="str">
        <f>IF(AJ2='[348]DATE SETUP'!$B$8,"",IF(AJ2="","",AJ2+1))</f>
        <v/>
      </c>
      <c r="AL2" s="20" t="str">
        <f>IF(AK2='[348]DATE SETUP'!$B$8,"",IF(AK2="","",AK2+1))</f>
        <v/>
      </c>
      <c r="AM2" s="20" t="str">
        <f>IF(AL2='[348]DATE SETUP'!$B$8,"",IF(AL2="","",AL2+1))</f>
        <v/>
      </c>
    </row>
    <row r="3" spans="1:39" ht="13.2" thickBot="1" x14ac:dyDescent="0.3">
      <c r="B3" s="17" t="s">
        <v>227</v>
      </c>
      <c r="C3" s="21">
        <f>+IF(C2="","",WEEKNUM(C2,12))</f>
        <v>35</v>
      </c>
      <c r="D3" s="21">
        <f>+IF(D2="","",WEEKNUM(D2,12))</f>
        <v>35</v>
      </c>
      <c r="E3" s="21">
        <f t="shared" ref="E3:AM3" si="1">+IF(E2="","",WEEKNUM(E2,12))</f>
        <v>35</v>
      </c>
      <c r="F3" s="21">
        <f t="shared" si="1"/>
        <v>35</v>
      </c>
      <c r="G3" s="21">
        <f t="shared" si="1"/>
        <v>35</v>
      </c>
      <c r="H3" s="21">
        <f t="shared" si="1"/>
        <v>36</v>
      </c>
      <c r="I3" s="21">
        <f t="shared" si="1"/>
        <v>36</v>
      </c>
      <c r="J3" s="21">
        <f t="shared" si="1"/>
        <v>36</v>
      </c>
      <c r="K3" s="21">
        <f t="shared" si="1"/>
        <v>36</v>
      </c>
      <c r="L3" s="21">
        <f t="shared" si="1"/>
        <v>36</v>
      </c>
      <c r="M3" s="21">
        <f t="shared" si="1"/>
        <v>36</v>
      </c>
      <c r="N3" s="21">
        <f t="shared" si="1"/>
        <v>36</v>
      </c>
      <c r="O3" s="21">
        <f t="shared" si="1"/>
        <v>37</v>
      </c>
      <c r="P3" s="21">
        <f t="shared" si="1"/>
        <v>37</v>
      </c>
      <c r="Q3" s="21">
        <f t="shared" si="1"/>
        <v>37</v>
      </c>
      <c r="R3" s="21">
        <f t="shared" si="1"/>
        <v>37</v>
      </c>
      <c r="S3" s="21">
        <f t="shared" si="1"/>
        <v>37</v>
      </c>
      <c r="T3" s="21">
        <f t="shared" si="1"/>
        <v>37</v>
      </c>
      <c r="U3" s="21">
        <f t="shared" si="1"/>
        <v>37</v>
      </c>
      <c r="V3" s="21">
        <f t="shared" si="1"/>
        <v>38</v>
      </c>
      <c r="W3" s="21">
        <f t="shared" si="1"/>
        <v>38</v>
      </c>
      <c r="X3" s="21">
        <f t="shared" si="1"/>
        <v>38</v>
      </c>
      <c r="Y3" s="21">
        <f t="shared" si="1"/>
        <v>38</v>
      </c>
      <c r="Z3" s="21">
        <f t="shared" si="1"/>
        <v>38</v>
      </c>
      <c r="AA3" s="21">
        <f t="shared" si="1"/>
        <v>38</v>
      </c>
      <c r="AB3" s="21">
        <f t="shared" si="1"/>
        <v>38</v>
      </c>
      <c r="AC3" s="21">
        <f t="shared" si="1"/>
        <v>39</v>
      </c>
      <c r="AD3" s="21">
        <f t="shared" si="1"/>
        <v>39</v>
      </c>
      <c r="AE3" s="21">
        <f t="shared" si="1"/>
        <v>39</v>
      </c>
      <c r="AF3" s="21">
        <f t="shared" si="1"/>
        <v>39</v>
      </c>
      <c r="AG3" s="21">
        <f t="shared" si="1"/>
        <v>39</v>
      </c>
      <c r="AH3" s="21" t="str">
        <f t="shared" si="1"/>
        <v/>
      </c>
      <c r="AI3" s="21" t="str">
        <f t="shared" si="1"/>
        <v/>
      </c>
      <c r="AJ3" s="21" t="str">
        <f t="shared" si="1"/>
        <v/>
      </c>
      <c r="AK3" s="21" t="str">
        <f t="shared" si="1"/>
        <v/>
      </c>
      <c r="AL3" s="21" t="str">
        <f t="shared" si="1"/>
        <v/>
      </c>
      <c r="AM3" s="21" t="str">
        <f t="shared" si="1"/>
        <v/>
      </c>
    </row>
    <row r="4" spans="1:39" ht="13.2" thickBot="1" x14ac:dyDescent="0.3">
      <c r="B4" s="17" t="s">
        <v>19</v>
      </c>
      <c r="C4" s="22">
        <f>+C2</f>
        <v>44434</v>
      </c>
      <c r="D4" s="22">
        <f t="shared" ref="D4:AM4" si="2">+D2</f>
        <v>44435</v>
      </c>
      <c r="E4" s="22">
        <f>+E2</f>
        <v>44436</v>
      </c>
      <c r="F4" s="22">
        <f t="shared" si="2"/>
        <v>44437</v>
      </c>
      <c r="G4" s="23">
        <f t="shared" si="2"/>
        <v>44438</v>
      </c>
      <c r="H4" s="24">
        <f t="shared" si="2"/>
        <v>44439</v>
      </c>
      <c r="I4" s="22">
        <f t="shared" si="2"/>
        <v>44440</v>
      </c>
      <c r="J4" s="22">
        <f t="shared" si="2"/>
        <v>44441</v>
      </c>
      <c r="K4" s="22">
        <f t="shared" si="2"/>
        <v>44442</v>
      </c>
      <c r="L4" s="22">
        <f t="shared" si="2"/>
        <v>44443</v>
      </c>
      <c r="M4" s="22">
        <f t="shared" si="2"/>
        <v>44444</v>
      </c>
      <c r="N4" s="22">
        <f t="shared" si="2"/>
        <v>44445</v>
      </c>
      <c r="O4" s="22">
        <f t="shared" si="2"/>
        <v>44446</v>
      </c>
      <c r="P4" s="22">
        <f t="shared" si="2"/>
        <v>44447</v>
      </c>
      <c r="Q4" s="22">
        <f t="shared" si="2"/>
        <v>44448</v>
      </c>
      <c r="R4" s="22">
        <f t="shared" si="2"/>
        <v>44449</v>
      </c>
      <c r="S4" s="22">
        <f t="shared" si="2"/>
        <v>44450</v>
      </c>
      <c r="T4" s="22">
        <f t="shared" si="2"/>
        <v>44451</v>
      </c>
      <c r="U4" s="22">
        <f t="shared" si="2"/>
        <v>44452</v>
      </c>
      <c r="V4" s="22">
        <f t="shared" si="2"/>
        <v>44453</v>
      </c>
      <c r="W4" s="22">
        <f t="shared" si="2"/>
        <v>44454</v>
      </c>
      <c r="X4" s="22">
        <f t="shared" si="2"/>
        <v>44455</v>
      </c>
      <c r="Y4" s="22">
        <f t="shared" si="2"/>
        <v>44456</v>
      </c>
      <c r="Z4" s="22">
        <f t="shared" si="2"/>
        <v>44457</v>
      </c>
      <c r="AA4" s="22">
        <f t="shared" si="2"/>
        <v>44458</v>
      </c>
      <c r="AB4" s="22">
        <f t="shared" si="2"/>
        <v>44459</v>
      </c>
      <c r="AC4" s="22">
        <f t="shared" si="2"/>
        <v>44460</v>
      </c>
      <c r="AD4" s="22">
        <f t="shared" si="2"/>
        <v>44461</v>
      </c>
      <c r="AE4" s="22">
        <f t="shared" si="2"/>
        <v>44462</v>
      </c>
      <c r="AF4" s="22">
        <f t="shared" si="2"/>
        <v>44463</v>
      </c>
      <c r="AG4" s="22">
        <f t="shared" si="2"/>
        <v>44464</v>
      </c>
      <c r="AH4" s="22" t="str">
        <f t="shared" si="2"/>
        <v/>
      </c>
      <c r="AI4" s="22" t="str">
        <f t="shared" si="2"/>
        <v/>
      </c>
      <c r="AJ4" s="22" t="str">
        <f t="shared" si="2"/>
        <v/>
      </c>
      <c r="AK4" s="22" t="str">
        <f t="shared" si="2"/>
        <v/>
      </c>
      <c r="AL4" s="22" t="str">
        <f t="shared" si="2"/>
        <v/>
      </c>
      <c r="AM4" s="22" t="str">
        <f t="shared" si="2"/>
        <v/>
      </c>
    </row>
    <row r="5" spans="1:39" ht="13.2" thickBot="1" x14ac:dyDescent="0.3">
      <c r="B5" s="17" t="s">
        <v>228</v>
      </c>
      <c r="C5" s="25">
        <v>1</v>
      </c>
      <c r="D5" s="26">
        <f t="shared" ref="D5:AM5" si="3">+IF(D2="","",C5+1)</f>
        <v>2</v>
      </c>
      <c r="E5" s="26">
        <f t="shared" si="3"/>
        <v>3</v>
      </c>
      <c r="F5" s="26">
        <f t="shared" si="3"/>
        <v>4</v>
      </c>
      <c r="G5" s="26">
        <f t="shared" si="3"/>
        <v>5</v>
      </c>
      <c r="H5" s="27">
        <f t="shared" si="3"/>
        <v>6</v>
      </c>
      <c r="I5" s="26">
        <f t="shared" si="3"/>
        <v>7</v>
      </c>
      <c r="J5" s="26">
        <f t="shared" si="3"/>
        <v>8</v>
      </c>
      <c r="K5" s="26">
        <f t="shared" si="3"/>
        <v>9</v>
      </c>
      <c r="L5" s="26">
        <f t="shared" si="3"/>
        <v>10</v>
      </c>
      <c r="M5" s="26">
        <f t="shared" si="3"/>
        <v>11</v>
      </c>
      <c r="N5" s="26">
        <f t="shared" si="3"/>
        <v>12</v>
      </c>
      <c r="O5" s="26">
        <f t="shared" si="3"/>
        <v>13</v>
      </c>
      <c r="P5" s="26">
        <f t="shared" si="3"/>
        <v>14</v>
      </c>
      <c r="Q5" s="26">
        <f t="shared" si="3"/>
        <v>15</v>
      </c>
      <c r="R5" s="26">
        <f t="shared" si="3"/>
        <v>16</v>
      </c>
      <c r="S5" s="26">
        <f t="shared" si="3"/>
        <v>17</v>
      </c>
      <c r="T5" s="26">
        <f t="shared" si="3"/>
        <v>18</v>
      </c>
      <c r="U5" s="26">
        <f t="shared" si="3"/>
        <v>19</v>
      </c>
      <c r="V5" s="26">
        <f t="shared" si="3"/>
        <v>20</v>
      </c>
      <c r="W5" s="26">
        <f t="shared" si="3"/>
        <v>21</v>
      </c>
      <c r="X5" s="26">
        <f t="shared" si="3"/>
        <v>22</v>
      </c>
      <c r="Y5" s="26">
        <f t="shared" si="3"/>
        <v>23</v>
      </c>
      <c r="Z5" s="26">
        <f t="shared" si="3"/>
        <v>24</v>
      </c>
      <c r="AA5" s="26">
        <f t="shared" si="3"/>
        <v>25</v>
      </c>
      <c r="AB5" s="26">
        <f t="shared" si="3"/>
        <v>26</v>
      </c>
      <c r="AC5" s="26">
        <f t="shared" si="3"/>
        <v>27</v>
      </c>
      <c r="AD5" s="26">
        <f t="shared" si="3"/>
        <v>28</v>
      </c>
      <c r="AE5" s="26">
        <f t="shared" si="3"/>
        <v>29</v>
      </c>
      <c r="AF5" s="26">
        <f t="shared" si="3"/>
        <v>30</v>
      </c>
      <c r="AG5" s="26">
        <f t="shared" si="3"/>
        <v>31</v>
      </c>
      <c r="AH5" s="26" t="str">
        <f t="shared" si="3"/>
        <v/>
      </c>
      <c r="AI5" s="26" t="str">
        <f t="shared" si="3"/>
        <v/>
      </c>
      <c r="AJ5" s="26" t="str">
        <f t="shared" si="3"/>
        <v/>
      </c>
      <c r="AK5" s="26" t="str">
        <f t="shared" si="3"/>
        <v/>
      </c>
      <c r="AL5" s="26" t="str">
        <f t="shared" si="3"/>
        <v/>
      </c>
      <c r="AM5" s="26" t="str">
        <f t="shared" si="3"/>
        <v/>
      </c>
    </row>
    <row r="6" spans="1:39" ht="13.2" thickBot="1" x14ac:dyDescent="0.3">
      <c r="A6" s="28" t="s">
        <v>229</v>
      </c>
      <c r="C6" s="29"/>
      <c r="D6" s="30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</row>
    <row r="7" spans="1:39" ht="13.2" outlineLevel="1" thickBot="1" x14ac:dyDescent="0.3">
      <c r="A7" s="441" t="s">
        <v>230</v>
      </c>
      <c r="B7" s="32" t="s">
        <v>231</v>
      </c>
      <c r="C7" s="33">
        <v>0</v>
      </c>
      <c r="D7" s="34">
        <v>0</v>
      </c>
      <c r="E7" s="34">
        <v>0</v>
      </c>
      <c r="F7" s="33">
        <v>855.40000000002328</v>
      </c>
      <c r="G7" s="34">
        <v>0</v>
      </c>
      <c r="H7" s="34">
        <v>0</v>
      </c>
      <c r="I7" s="33">
        <v>0</v>
      </c>
      <c r="J7" s="34">
        <v>2703.6999999999534</v>
      </c>
      <c r="K7" s="34">
        <v>2028.1000000000931</v>
      </c>
      <c r="L7" s="33">
        <v>2157.7000000000698</v>
      </c>
      <c r="M7" s="34">
        <v>1293</v>
      </c>
      <c r="N7" s="34">
        <v>546.30000000004657</v>
      </c>
      <c r="O7" s="33">
        <v>0</v>
      </c>
      <c r="P7" s="34">
        <v>971.5</v>
      </c>
      <c r="Q7" s="34">
        <v>0</v>
      </c>
      <c r="R7" s="33">
        <v>1986.4000000000233</v>
      </c>
      <c r="S7" s="34">
        <v>3236.5</v>
      </c>
      <c r="T7" s="34">
        <v>1133.2999999999302</v>
      </c>
      <c r="U7" s="33">
        <v>2326.9000000000233</v>
      </c>
      <c r="V7" s="34">
        <v>1501</v>
      </c>
      <c r="W7" s="34">
        <v>0</v>
      </c>
      <c r="X7" s="33">
        <v>767.80000000004657</v>
      </c>
      <c r="Y7" s="34">
        <v>634.69999999995343</v>
      </c>
      <c r="Z7" s="34">
        <v>1742.7999999999302</v>
      </c>
      <c r="AA7" s="33">
        <v>164</v>
      </c>
      <c r="AB7" s="34">
        <v>0</v>
      </c>
      <c r="AC7" s="34">
        <v>0</v>
      </c>
      <c r="AD7" s="33">
        <v>0</v>
      </c>
      <c r="AE7" s="34">
        <v>0</v>
      </c>
      <c r="AF7" s="34">
        <v>0</v>
      </c>
      <c r="AG7" s="33">
        <v>0</v>
      </c>
      <c r="AH7" s="34"/>
      <c r="AI7" s="34"/>
      <c r="AJ7" s="35"/>
      <c r="AK7" s="35"/>
      <c r="AL7" s="35"/>
      <c r="AM7" s="35"/>
    </row>
    <row r="8" spans="1:39" ht="13.2" outlineLevel="1" thickBot="1" x14ac:dyDescent="0.3">
      <c r="A8" s="442"/>
      <c r="B8" s="36" t="s">
        <v>232</v>
      </c>
      <c r="C8" s="33">
        <v>770.30000000004657</v>
      </c>
      <c r="D8" s="34">
        <v>935.19999999995343</v>
      </c>
      <c r="E8" s="34">
        <v>0</v>
      </c>
      <c r="F8" s="33">
        <v>0</v>
      </c>
      <c r="G8" s="34">
        <v>0</v>
      </c>
      <c r="H8" s="34">
        <v>0</v>
      </c>
      <c r="I8" s="33">
        <v>1032.3000000000466</v>
      </c>
      <c r="J8" s="34">
        <v>2693.1999999999534</v>
      </c>
      <c r="K8" s="34">
        <v>2856.7999999999302</v>
      </c>
      <c r="L8" s="33">
        <v>3053.5999999999767</v>
      </c>
      <c r="M8" s="34">
        <v>2305.5999999999767</v>
      </c>
      <c r="N8" s="34">
        <v>2048.2999999999302</v>
      </c>
      <c r="O8" s="33">
        <v>1764.9000000000233</v>
      </c>
      <c r="P8" s="34">
        <v>1674</v>
      </c>
      <c r="Q8" s="34">
        <v>0</v>
      </c>
      <c r="R8" s="33">
        <v>2862.7999999999302</v>
      </c>
      <c r="S8" s="34">
        <v>1954.6000000000931</v>
      </c>
      <c r="T8" s="34">
        <v>2534.5999999999767</v>
      </c>
      <c r="U8" s="33">
        <v>2294.7000000000698</v>
      </c>
      <c r="V8" s="34">
        <v>1814.8999999999069</v>
      </c>
      <c r="W8" s="34">
        <v>1743.5</v>
      </c>
      <c r="X8" s="33">
        <v>2406.4000000000233</v>
      </c>
      <c r="Y8" s="34">
        <v>2716.3000000000466</v>
      </c>
      <c r="Z8" s="34">
        <v>1798.2000000000698</v>
      </c>
      <c r="AA8" s="33">
        <v>2122.2999999999302</v>
      </c>
      <c r="AB8" s="34">
        <v>2020.9000000000233</v>
      </c>
      <c r="AC8" s="34">
        <v>1513.7000000000698</v>
      </c>
      <c r="AD8" s="33">
        <v>1461.3999999999069</v>
      </c>
      <c r="AE8" s="34">
        <v>0</v>
      </c>
      <c r="AF8" s="34">
        <v>765.70000000006985</v>
      </c>
      <c r="AG8" s="33">
        <v>955.29999999993015</v>
      </c>
      <c r="AH8" s="34"/>
      <c r="AI8" s="34"/>
      <c r="AJ8" s="34"/>
      <c r="AK8" s="34"/>
      <c r="AL8" s="34"/>
      <c r="AM8" s="34"/>
    </row>
    <row r="9" spans="1:39" ht="13.2" outlineLevel="1" thickBot="1" x14ac:dyDescent="0.3">
      <c r="A9" s="441" t="s">
        <v>233</v>
      </c>
      <c r="B9" s="37" t="s">
        <v>231</v>
      </c>
      <c r="C9" s="38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8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993.40799999999422</v>
      </c>
      <c r="R9" s="39">
        <v>2256.7595000000056</v>
      </c>
      <c r="S9" s="38">
        <v>2258.5504999999944</v>
      </c>
      <c r="T9" s="39">
        <v>1648.0184999999883</v>
      </c>
      <c r="U9" s="39">
        <v>2108.5045000000059</v>
      </c>
      <c r="V9" s="39">
        <v>2208.8004999999944</v>
      </c>
      <c r="W9" s="39">
        <v>0</v>
      </c>
      <c r="X9" s="39">
        <v>2135.3695000000057</v>
      </c>
      <c r="Y9" s="39">
        <v>2287.4950499999909</v>
      </c>
      <c r="Z9" s="39">
        <v>612.76080000002548</v>
      </c>
      <c r="AA9" s="38">
        <v>0</v>
      </c>
      <c r="AB9" s="39">
        <v>0</v>
      </c>
      <c r="AC9" s="39">
        <v>0</v>
      </c>
      <c r="AD9" s="39">
        <v>0</v>
      </c>
      <c r="AE9" s="39">
        <v>0</v>
      </c>
      <c r="AF9" s="39">
        <v>0</v>
      </c>
      <c r="AG9" s="39">
        <v>0</v>
      </c>
      <c r="AH9" s="39"/>
      <c r="AI9" s="38"/>
      <c r="AJ9" s="34"/>
      <c r="AK9" s="34"/>
      <c r="AL9" s="40"/>
      <c r="AM9" s="40"/>
    </row>
    <row r="10" spans="1:39" ht="13.2" outlineLevel="1" thickBot="1" x14ac:dyDescent="0.3">
      <c r="A10" s="442"/>
      <c r="B10" s="36" t="s">
        <v>232</v>
      </c>
      <c r="C10" s="38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8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1495.4849999999999</v>
      </c>
      <c r="R10" s="39">
        <v>2079.5500000000002</v>
      </c>
      <c r="S10" s="38">
        <v>1623.7405000000088</v>
      </c>
      <c r="T10" s="39">
        <v>2168.901000000003</v>
      </c>
      <c r="U10" s="39">
        <v>2274.3710000000028</v>
      </c>
      <c r="V10" s="39">
        <v>1973.3835000000029</v>
      </c>
      <c r="W10" s="39">
        <v>450.13799999999418</v>
      </c>
      <c r="X10" s="39">
        <v>2175.9754500000035</v>
      </c>
      <c r="Y10" s="39">
        <v>2317.4544999999912</v>
      </c>
      <c r="Z10" s="39">
        <v>0</v>
      </c>
      <c r="AA10" s="38">
        <v>0</v>
      </c>
      <c r="AB10" s="39">
        <v>0</v>
      </c>
      <c r="AC10" s="39">
        <v>0</v>
      </c>
      <c r="AD10" s="39">
        <v>0</v>
      </c>
      <c r="AE10" s="39">
        <v>0</v>
      </c>
      <c r="AF10" s="39">
        <v>0</v>
      </c>
      <c r="AG10" s="39">
        <v>0</v>
      </c>
      <c r="AH10" s="39"/>
      <c r="AI10" s="38"/>
      <c r="AJ10" s="34"/>
      <c r="AK10" s="34"/>
      <c r="AL10" s="34"/>
      <c r="AM10" s="34"/>
    </row>
    <row r="11" spans="1:39" outlineLevel="1" x14ac:dyDescent="0.25">
      <c r="A11" s="441" t="s">
        <v>234</v>
      </c>
      <c r="B11" s="37" t="s">
        <v>231</v>
      </c>
      <c r="C11" s="41">
        <v>1113.1800000000512</v>
      </c>
      <c r="D11" s="40">
        <v>1202.5399999999208</v>
      </c>
      <c r="E11" s="40">
        <v>861.5</v>
      </c>
      <c r="F11" s="40">
        <v>614.22999999998137</v>
      </c>
      <c r="G11" s="40">
        <v>680.17000000004191</v>
      </c>
      <c r="H11" s="40">
        <v>925.47999999998137</v>
      </c>
      <c r="I11" s="40">
        <v>0</v>
      </c>
      <c r="J11" s="40">
        <v>600.80999999993946</v>
      </c>
      <c r="K11" s="41">
        <v>1081.140000000014</v>
      </c>
      <c r="L11" s="40">
        <v>1125.5500000000466</v>
      </c>
      <c r="M11" s="41">
        <v>1165.4200000000419</v>
      </c>
      <c r="N11" s="40">
        <v>1147.0599999999395</v>
      </c>
      <c r="O11" s="40">
        <v>924.39000000001397</v>
      </c>
      <c r="P11" s="40">
        <v>1254.6999999999534</v>
      </c>
      <c r="Q11" s="40">
        <v>103.58000000007451</v>
      </c>
      <c r="R11" s="40">
        <v>0</v>
      </c>
      <c r="S11" s="41">
        <v>0</v>
      </c>
      <c r="T11" s="40">
        <v>0</v>
      </c>
      <c r="U11" s="40">
        <v>0</v>
      </c>
      <c r="V11" s="40">
        <v>0</v>
      </c>
      <c r="W11" s="40">
        <v>0</v>
      </c>
      <c r="X11" s="40">
        <v>0</v>
      </c>
      <c r="Y11" s="41">
        <v>0</v>
      </c>
      <c r="Z11" s="40">
        <v>36.589999999967404</v>
      </c>
      <c r="AA11" s="40">
        <v>1021.6799999999348</v>
      </c>
      <c r="AB11" s="40">
        <v>985.4100000000326</v>
      </c>
      <c r="AC11" s="40">
        <v>1031.0599999999395</v>
      </c>
      <c r="AD11" s="40">
        <v>1069.2700000000186</v>
      </c>
      <c r="AE11" s="41">
        <v>1133.4200000000419</v>
      </c>
      <c r="AF11" s="40">
        <v>1122.5499999999302</v>
      </c>
      <c r="AG11" s="40">
        <v>932.35999999998603</v>
      </c>
      <c r="AH11" s="40"/>
      <c r="AI11" s="40"/>
      <c r="AJ11" s="40"/>
      <c r="AK11" s="40"/>
      <c r="AL11" s="40"/>
      <c r="AM11" s="40"/>
    </row>
    <row r="12" spans="1:39" ht="13.2" outlineLevel="1" thickBot="1" x14ac:dyDescent="0.3">
      <c r="A12" s="442"/>
      <c r="B12" s="42" t="s">
        <v>232</v>
      </c>
      <c r="C12" s="43">
        <v>1319.2800000000279</v>
      </c>
      <c r="D12" s="39">
        <v>1225.640000000014</v>
      </c>
      <c r="E12" s="39">
        <v>1071.4300000000512</v>
      </c>
      <c r="F12" s="39">
        <v>1100.5999999999767</v>
      </c>
      <c r="G12" s="39">
        <v>1104.0999999999767</v>
      </c>
      <c r="H12" s="39">
        <v>757.89000000001397</v>
      </c>
      <c r="I12" s="39">
        <v>0</v>
      </c>
      <c r="J12" s="39">
        <v>1140.25</v>
      </c>
      <c r="K12" s="43">
        <v>1125.7399999999907</v>
      </c>
      <c r="L12" s="39">
        <v>1043.4499999999534</v>
      </c>
      <c r="M12" s="39">
        <v>1202.390000000014</v>
      </c>
      <c r="N12" s="39">
        <v>1220.890000000014</v>
      </c>
      <c r="O12" s="39">
        <v>1139.1600000000326</v>
      </c>
      <c r="P12" s="39">
        <v>1146.2600000000093</v>
      </c>
      <c r="Q12" s="39">
        <v>0</v>
      </c>
      <c r="R12" s="39">
        <v>0</v>
      </c>
      <c r="S12" s="43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859.89000000001397</v>
      </c>
      <c r="AA12" s="43">
        <v>982.18000000005122</v>
      </c>
      <c r="AB12" s="39">
        <v>1079.1300000000047</v>
      </c>
      <c r="AC12" s="39">
        <v>1087.6600000000326</v>
      </c>
      <c r="AD12" s="39">
        <v>1011.6899999999441</v>
      </c>
      <c r="AE12" s="39">
        <v>1145.3699999999953</v>
      </c>
      <c r="AF12" s="39">
        <v>1042.5400000000373</v>
      </c>
      <c r="AG12" s="39">
        <v>1090.2700000000186</v>
      </c>
      <c r="AH12" s="34"/>
      <c r="AI12" s="34"/>
      <c r="AJ12" s="34"/>
      <c r="AK12" s="34"/>
      <c r="AL12" s="34"/>
      <c r="AM12" s="34"/>
    </row>
    <row r="13" spans="1:39" ht="13.2" outlineLevel="1" thickBot="1" x14ac:dyDescent="0.3">
      <c r="A13" s="441" t="s">
        <v>235</v>
      </c>
      <c r="B13" s="44" t="s">
        <v>231</v>
      </c>
      <c r="C13" s="45">
        <v>1347.1814646464557</v>
      </c>
      <c r="D13" s="45">
        <v>1475.0300444444365</v>
      </c>
      <c r="E13" s="45">
        <v>1045.1070518518861</v>
      </c>
      <c r="F13" s="45">
        <v>811.5292177777294</v>
      </c>
      <c r="G13" s="45">
        <v>892.63640277777336</v>
      </c>
      <c r="H13" s="45">
        <v>1193.809957407316</v>
      </c>
      <c r="I13" s="45" t="s">
        <v>236</v>
      </c>
      <c r="J13" s="45">
        <v>1724.0842666667277</v>
      </c>
      <c r="K13" s="45">
        <v>1328.3215272727327</v>
      </c>
      <c r="L13" s="45">
        <v>1361.0271629629767</v>
      </c>
      <c r="M13" s="45">
        <v>1411.0845777777865</v>
      </c>
      <c r="N13" s="45">
        <v>1146.4747777777745</v>
      </c>
      <c r="O13" s="45">
        <v>953.89723022226053</v>
      </c>
      <c r="P13" s="45">
        <v>1285.873679999956</v>
      </c>
      <c r="Q13" s="45">
        <v>1227.478000000026</v>
      </c>
      <c r="R13" s="45">
        <v>2457.7778542592146</v>
      </c>
      <c r="S13" s="45">
        <v>2385.01154888881</v>
      </c>
      <c r="T13" s="45">
        <v>1826.5870715554825</v>
      </c>
      <c r="U13" s="45">
        <v>2376.9862977777248</v>
      </c>
      <c r="V13" s="45">
        <v>2366.443379999977</v>
      </c>
      <c r="W13" s="45">
        <v>0</v>
      </c>
      <c r="X13" s="45">
        <v>2601.3951911110985</v>
      </c>
      <c r="Y13" s="45">
        <v>2372.4480577777886</v>
      </c>
      <c r="Z13" s="45">
        <v>843.91666333327635</v>
      </c>
      <c r="AA13" s="45">
        <v>946.85856870370014</v>
      </c>
      <c r="AB13" s="45">
        <v>907.39259333332916</v>
      </c>
      <c r="AC13" s="45">
        <v>1071.4998000000744</v>
      </c>
      <c r="AD13" s="45">
        <v>932.57115636364699</v>
      </c>
      <c r="AE13" s="45">
        <v>1255.9829333332536</v>
      </c>
      <c r="AF13" s="45">
        <v>1261.2807407407411</v>
      </c>
      <c r="AG13" s="45">
        <v>1233.7567407407835</v>
      </c>
      <c r="AH13" s="39"/>
      <c r="AI13" s="35"/>
      <c r="AJ13" s="39"/>
      <c r="AK13" s="39"/>
      <c r="AL13" s="40"/>
      <c r="AM13" s="40"/>
    </row>
    <row r="14" spans="1:39" ht="13.2" outlineLevel="1" thickBot="1" x14ac:dyDescent="0.3">
      <c r="A14" s="442"/>
      <c r="B14" s="44" t="s">
        <v>232</v>
      </c>
      <c r="C14" s="35">
        <v>1467.2296074074673</v>
      </c>
      <c r="D14" s="39">
        <v>1358.9097018518441</v>
      </c>
      <c r="E14" s="39">
        <v>1256.6026666666537</v>
      </c>
      <c r="F14" s="39">
        <v>1112.1212653704004</v>
      </c>
      <c r="G14" s="39">
        <v>1108.6589818182226</v>
      </c>
      <c r="H14" s="39">
        <v>1140.0288148148643</v>
      </c>
      <c r="I14" s="35" t="s">
        <v>236</v>
      </c>
      <c r="J14" s="39">
        <v>1345.646957407421</v>
      </c>
      <c r="K14" s="39">
        <v>1396.859733333315</v>
      </c>
      <c r="L14" s="39">
        <v>1337.0868478632212</v>
      </c>
      <c r="M14" s="39">
        <v>1330.9247466666586</v>
      </c>
      <c r="N14" s="39">
        <v>1226.6064872726797</v>
      </c>
      <c r="O14" s="35">
        <v>1156.9857552137016</v>
      </c>
      <c r="P14" s="39">
        <v>1122.5909630302897</v>
      </c>
      <c r="Q14" s="39">
        <v>2106.0131400000646</v>
      </c>
      <c r="R14" s="39">
        <v>2366.5799953704159</v>
      </c>
      <c r="S14" s="39">
        <v>2058.7451733334215</v>
      </c>
      <c r="T14" s="39">
        <v>2252.3828600000797</v>
      </c>
      <c r="U14" s="35">
        <v>2432.4837743590065</v>
      </c>
      <c r="V14" s="39">
        <v>2114.0158808081142</v>
      </c>
      <c r="W14" s="39">
        <v>491.80127629628748</v>
      </c>
      <c r="X14" s="39">
        <v>2748.8996888888341</v>
      </c>
      <c r="Y14" s="39">
        <v>2375.9510911111433</v>
      </c>
      <c r="Z14" s="39">
        <v>819.42851666672004</v>
      </c>
      <c r="AA14" s="35">
        <v>1037.4916637036986</v>
      </c>
      <c r="AB14" s="39">
        <v>1223.3151298147675</v>
      </c>
      <c r="AC14" s="39">
        <v>1126.0784888888927</v>
      </c>
      <c r="AD14" s="39">
        <v>1079.8879803703585</v>
      </c>
      <c r="AE14" s="39">
        <v>1266.4971128205505</v>
      </c>
      <c r="AF14" s="39">
        <v>1139.3731717171263</v>
      </c>
      <c r="AG14" s="35">
        <v>982.15656565656536</v>
      </c>
      <c r="AH14" s="45"/>
      <c r="AI14" s="45"/>
      <c r="AJ14" s="45"/>
      <c r="AK14" s="45"/>
      <c r="AL14" s="45"/>
      <c r="AM14" s="45"/>
    </row>
    <row r="15" spans="1:39" outlineLevel="1" x14ac:dyDescent="0.25">
      <c r="A15" s="441" t="s">
        <v>237</v>
      </c>
      <c r="B15" s="37" t="s">
        <v>231</v>
      </c>
      <c r="C15" s="41">
        <v>313.54120000000705</v>
      </c>
      <c r="D15" s="45">
        <v>80.238424242428536</v>
      </c>
      <c r="E15" s="45">
        <v>120.2718981818166</v>
      </c>
      <c r="F15" s="45">
        <v>83.688000000000571</v>
      </c>
      <c r="G15" s="45">
        <v>89.791466666663425</v>
      </c>
      <c r="H15" s="45">
        <v>183.73597090909095</v>
      </c>
      <c r="I15" s="45" t="s">
        <v>236</v>
      </c>
      <c r="J15" s="45">
        <v>66.978071688312909</v>
      </c>
      <c r="K15" s="45">
        <v>129.39149752065515</v>
      </c>
      <c r="L15" s="41">
        <v>101.35061157024606</v>
      </c>
      <c r="M15" s="45">
        <v>86.420247272723515</v>
      </c>
      <c r="N15" s="45">
        <v>119.6668121212155</v>
      </c>
      <c r="O15" s="45">
        <v>147.17096727273304</v>
      </c>
      <c r="P15" s="45">
        <v>175.37018181818755</v>
      </c>
      <c r="Q15" s="45">
        <v>138.54312727272588</v>
      </c>
      <c r="R15" s="45">
        <v>187.03429090909518</v>
      </c>
      <c r="S15" s="45">
        <v>225.66521212121495</v>
      </c>
      <c r="T15" s="45">
        <v>142.40547936969492</v>
      </c>
      <c r="U15" s="41">
        <v>208.94066776858585</v>
      </c>
      <c r="V15" s="45">
        <v>274.92316033057955</v>
      </c>
      <c r="W15" s="45">
        <v>0</v>
      </c>
      <c r="X15" s="45">
        <v>214.38907636364533</v>
      </c>
      <c r="Y15" s="45">
        <v>326.98237090908657</v>
      </c>
      <c r="Z15" s="45">
        <v>129.32240000000675</v>
      </c>
      <c r="AA15" s="45">
        <v>105.94821818182545</v>
      </c>
      <c r="AB15" s="45">
        <v>95.522168595041592</v>
      </c>
      <c r="AC15" s="45">
        <v>161.80334545454679</v>
      </c>
      <c r="AD15" s="41">
        <v>125.15141818181553</v>
      </c>
      <c r="AE15" s="45">
        <v>154.52072727272369</v>
      </c>
      <c r="AF15" s="45">
        <v>305.53090909090611</v>
      </c>
      <c r="AG15" s="45">
        <v>222.66744242424127</v>
      </c>
      <c r="AH15" s="35"/>
      <c r="AI15" s="35"/>
      <c r="AJ15" s="35"/>
      <c r="AK15" s="35"/>
      <c r="AL15" s="35"/>
      <c r="AM15" s="45"/>
    </row>
    <row r="16" spans="1:39" ht="13.2" outlineLevel="1" thickBot="1" x14ac:dyDescent="0.3">
      <c r="A16" s="442"/>
      <c r="B16" s="44" t="s">
        <v>232</v>
      </c>
      <c r="C16" s="38">
        <v>198.16025454544328</v>
      </c>
      <c r="D16" s="34">
        <v>223.25121212120578</v>
      </c>
      <c r="E16" s="34">
        <v>196.29169696970348</v>
      </c>
      <c r="F16" s="34">
        <v>202.12683636363769</v>
      </c>
      <c r="G16" s="34">
        <v>205.95118787879531</v>
      </c>
      <c r="H16" s="34">
        <v>173.93166545454449</v>
      </c>
      <c r="I16" s="34" t="s">
        <v>236</v>
      </c>
      <c r="J16" s="34">
        <v>116.01490909090607</v>
      </c>
      <c r="K16" s="38">
        <v>157.92939860140396</v>
      </c>
      <c r="L16" s="34">
        <v>96.629866666673522</v>
      </c>
      <c r="M16" s="34">
        <v>87.616581818177039</v>
      </c>
      <c r="N16" s="34">
        <v>105.97421439999691</v>
      </c>
      <c r="O16" s="34">
        <v>113.19757575757572</v>
      </c>
      <c r="P16" s="34">
        <v>135.53063140495064</v>
      </c>
      <c r="Q16" s="34">
        <v>151.95694545454592</v>
      </c>
      <c r="R16" s="34">
        <v>139.36880000000346</v>
      </c>
      <c r="S16" s="38">
        <v>232.25378909090082</v>
      </c>
      <c r="T16" s="34">
        <v>150.74640000001062</v>
      </c>
      <c r="U16" s="34">
        <v>288.05146853146761</v>
      </c>
      <c r="V16" s="34">
        <v>264.72825123967675</v>
      </c>
      <c r="W16" s="34">
        <v>58.004247272721798</v>
      </c>
      <c r="X16" s="34">
        <v>231.15301818181754</v>
      </c>
      <c r="Y16" s="34">
        <v>263.75624060605099</v>
      </c>
      <c r="Z16" s="34">
        <v>128.8528181818165</v>
      </c>
      <c r="AA16" s="38">
        <v>51.580072727269524</v>
      </c>
      <c r="AB16" s="34">
        <v>123.41236363635687</v>
      </c>
      <c r="AC16" s="34">
        <v>167.36349090909408</v>
      </c>
      <c r="AD16" s="34">
        <v>136.58370909091434</v>
      </c>
      <c r="AE16" s="34">
        <v>167.51800839161299</v>
      </c>
      <c r="AF16" s="34">
        <v>147.06736969697153</v>
      </c>
      <c r="AG16" s="34">
        <v>166.57190082644627</v>
      </c>
      <c r="AH16" s="34"/>
      <c r="AI16" s="38"/>
      <c r="AJ16" s="34"/>
      <c r="AK16" s="34"/>
      <c r="AL16" s="34"/>
      <c r="AM16" s="45"/>
    </row>
    <row r="17" spans="1:39" outlineLevel="1" x14ac:dyDescent="0.25">
      <c r="A17" s="439" t="s">
        <v>238</v>
      </c>
      <c r="B17" s="37" t="s">
        <v>231</v>
      </c>
      <c r="C17" s="41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</row>
    <row r="18" spans="1:39" ht="13.2" outlineLevel="1" thickBot="1" x14ac:dyDescent="0.3">
      <c r="A18" s="440"/>
      <c r="B18" s="36" t="s">
        <v>232</v>
      </c>
      <c r="C18" s="38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</row>
    <row r="19" spans="1:39" outlineLevel="1" x14ac:dyDescent="0.25">
      <c r="A19" s="441" t="s">
        <v>239</v>
      </c>
      <c r="B19" s="37" t="s">
        <v>231</v>
      </c>
      <c r="C19" s="38">
        <v>1466</v>
      </c>
      <c r="D19" s="39">
        <v>1622</v>
      </c>
      <c r="E19" s="45">
        <v>1150</v>
      </c>
      <c r="F19" s="45">
        <v>655</v>
      </c>
      <c r="G19" s="45">
        <v>916</v>
      </c>
      <c r="H19" s="45">
        <v>1253</v>
      </c>
      <c r="I19" s="45">
        <v>0</v>
      </c>
      <c r="J19" s="45">
        <v>672</v>
      </c>
      <c r="K19" s="45">
        <v>1576</v>
      </c>
      <c r="L19" s="45">
        <v>1628</v>
      </c>
      <c r="M19" s="45">
        <v>1704</v>
      </c>
      <c r="N19" s="45">
        <v>1679</v>
      </c>
      <c r="O19" s="45">
        <v>1317</v>
      </c>
      <c r="P19" s="45">
        <v>1846</v>
      </c>
      <c r="Q19" s="45">
        <v>1493</v>
      </c>
      <c r="R19" s="45">
        <v>3384</v>
      </c>
      <c r="S19" s="45">
        <v>3391</v>
      </c>
      <c r="T19" s="45">
        <v>2286</v>
      </c>
      <c r="U19" s="45">
        <v>3007</v>
      </c>
      <c r="V19" s="45">
        <v>3129</v>
      </c>
      <c r="W19" s="45">
        <v>0</v>
      </c>
      <c r="X19" s="45">
        <v>2929</v>
      </c>
      <c r="Y19" s="45">
        <v>3349</v>
      </c>
      <c r="Z19" s="45">
        <v>1238</v>
      </c>
      <c r="AA19" s="45">
        <v>1328</v>
      </c>
      <c r="AB19" s="45">
        <v>1260</v>
      </c>
      <c r="AC19" s="45">
        <v>1456</v>
      </c>
      <c r="AD19" s="45">
        <v>1354</v>
      </c>
      <c r="AE19" s="45">
        <v>1218</v>
      </c>
      <c r="AF19" s="45">
        <v>1596</v>
      </c>
      <c r="AG19" s="45">
        <v>1543</v>
      </c>
      <c r="AH19" s="45"/>
      <c r="AI19" s="45"/>
      <c r="AJ19" s="45"/>
      <c r="AK19" s="39"/>
      <c r="AL19" s="39"/>
      <c r="AM19" s="39"/>
    </row>
    <row r="20" spans="1:39" ht="13.2" outlineLevel="1" thickBot="1" x14ac:dyDescent="0.3">
      <c r="A20" s="442"/>
      <c r="B20" s="36" t="s">
        <v>232</v>
      </c>
      <c r="C20" s="40">
        <v>1616</v>
      </c>
      <c r="D20" s="45">
        <v>1520</v>
      </c>
      <c r="E20" s="45">
        <v>1444</v>
      </c>
      <c r="F20" s="45">
        <v>1579</v>
      </c>
      <c r="G20" s="45">
        <v>1401</v>
      </c>
      <c r="H20" s="45">
        <v>1238</v>
      </c>
      <c r="I20" s="45">
        <v>0</v>
      </c>
      <c r="J20" s="45">
        <v>1646</v>
      </c>
      <c r="K20" s="45">
        <v>1675</v>
      </c>
      <c r="L20" s="45">
        <v>1481</v>
      </c>
      <c r="M20" s="45">
        <v>1628</v>
      </c>
      <c r="N20" s="45">
        <v>1750</v>
      </c>
      <c r="O20" s="45">
        <v>1588</v>
      </c>
      <c r="P20" s="45">
        <v>1536</v>
      </c>
      <c r="Q20" s="45">
        <v>2112</v>
      </c>
      <c r="R20" s="45">
        <v>3122</v>
      </c>
      <c r="S20" s="45">
        <v>2429</v>
      </c>
      <c r="T20" s="45">
        <v>3113</v>
      </c>
      <c r="U20" s="45">
        <v>3474</v>
      </c>
      <c r="V20" s="45">
        <v>3085</v>
      </c>
      <c r="W20" s="45">
        <v>501</v>
      </c>
      <c r="X20" s="45">
        <v>3142</v>
      </c>
      <c r="Y20" s="45">
        <v>3377</v>
      </c>
      <c r="Z20" s="45">
        <v>1094</v>
      </c>
      <c r="AA20" s="45">
        <v>1513</v>
      </c>
      <c r="AB20" s="45">
        <v>1549</v>
      </c>
      <c r="AC20" s="45">
        <v>1530</v>
      </c>
      <c r="AD20" s="45">
        <v>1550</v>
      </c>
      <c r="AE20" s="45">
        <v>1998</v>
      </c>
      <c r="AF20" s="45">
        <v>1300</v>
      </c>
      <c r="AG20" s="45">
        <v>1289</v>
      </c>
      <c r="AH20" s="45"/>
      <c r="AI20" s="45"/>
      <c r="AJ20" s="45"/>
      <c r="AK20" s="39"/>
      <c r="AL20" s="39"/>
      <c r="AM20" s="39"/>
    </row>
    <row r="21" spans="1:39" outlineLevel="1" x14ac:dyDescent="0.25">
      <c r="A21" s="441" t="s">
        <v>240</v>
      </c>
      <c r="B21" s="32" t="s">
        <v>231</v>
      </c>
      <c r="C21" s="40">
        <v>210.94905454545776</v>
      </c>
      <c r="D21" s="45" t="s">
        <v>236</v>
      </c>
      <c r="E21" s="45" t="s">
        <v>236</v>
      </c>
      <c r="F21" s="45">
        <v>27972.66030545453</v>
      </c>
      <c r="G21" s="40">
        <v>87.383927272728926</v>
      </c>
      <c r="H21" s="45">
        <v>119.91665454545694</v>
      </c>
      <c r="I21" s="45" t="s">
        <v>236</v>
      </c>
      <c r="J21" s="45">
        <v>35.213995959598428</v>
      </c>
      <c r="K21" s="40">
        <v>35.366400000000837</v>
      </c>
      <c r="L21" s="45">
        <v>80.36259393939477</v>
      </c>
      <c r="M21" s="45">
        <v>93.396121212117123</v>
      </c>
      <c r="N21" s="45">
        <v>99.517818181814121</v>
      </c>
      <c r="O21" s="40">
        <v>78.729142857143827</v>
      </c>
      <c r="P21" s="45">
        <v>115.40872727272448</v>
      </c>
      <c r="Q21" s="45" t="s">
        <v>236</v>
      </c>
      <c r="R21" s="45">
        <v>42622.162472727301</v>
      </c>
      <c r="S21" s="40">
        <v>251.05695999999676</v>
      </c>
      <c r="T21" s="45">
        <v>13951.500581818183</v>
      </c>
      <c r="U21" s="45">
        <v>155.58167272727908</v>
      </c>
      <c r="V21" s="45">
        <v>97.713745454545801</v>
      </c>
      <c r="W21" s="40">
        <v>23.663770181821505</v>
      </c>
      <c r="X21" s="45" t="s">
        <v>236</v>
      </c>
      <c r="Y21" s="45">
        <v>41417.429721212109</v>
      </c>
      <c r="Z21" s="45">
        <v>56.503745454542951</v>
      </c>
      <c r="AA21" s="40">
        <v>21.397090909090338</v>
      </c>
      <c r="AB21" s="45">
        <v>96.602690909088125</v>
      </c>
      <c r="AC21" s="45">
        <v>109.95911111111177</v>
      </c>
      <c r="AD21" s="45">
        <v>166.73108686869011</v>
      </c>
      <c r="AE21" s="40">
        <v>156.84605454545522</v>
      </c>
      <c r="AF21" s="45">
        <v>148.11646060606026</v>
      </c>
      <c r="AG21" s="45">
        <v>131.66723636363346</v>
      </c>
      <c r="AH21" s="35"/>
      <c r="AI21" s="35"/>
      <c r="AJ21" s="35"/>
      <c r="AK21" s="35"/>
      <c r="AL21" s="35"/>
      <c r="AM21" s="35"/>
    </row>
    <row r="22" spans="1:39" outlineLevel="1" x14ac:dyDescent="0.25">
      <c r="A22" s="442"/>
      <c r="B22" s="44" t="s">
        <v>232</v>
      </c>
      <c r="C22" s="40">
        <v>97.999752727274966</v>
      </c>
      <c r="D22" s="45" t="s">
        <v>236</v>
      </c>
      <c r="E22" s="45" t="s">
        <v>236</v>
      </c>
      <c r="F22" s="45">
        <v>71.28000000000003</v>
      </c>
      <c r="G22" s="40">
        <v>46.254386776854915</v>
      </c>
      <c r="H22" s="45">
        <v>107.52946776859268</v>
      </c>
      <c r="I22" s="45" t="s">
        <v>236</v>
      </c>
      <c r="J22" s="45">
        <v>36.36676363636056</v>
      </c>
      <c r="K22" s="40">
        <v>78.872159999997592</v>
      </c>
      <c r="L22" s="45">
        <v>463.24745974026263</v>
      </c>
      <c r="M22" s="45">
        <v>82.241866666672635</v>
      </c>
      <c r="N22" s="45">
        <v>113.01824793388627</v>
      </c>
      <c r="O22" s="40">
        <v>105.1471515151506</v>
      </c>
      <c r="P22" s="45">
        <v>89.199709090907447</v>
      </c>
      <c r="Q22" s="45" t="s">
        <v>236</v>
      </c>
      <c r="R22" s="45">
        <v>57.442254545455725</v>
      </c>
      <c r="S22" s="40">
        <v>-11296.191369696971</v>
      </c>
      <c r="T22" s="45">
        <v>55.806841793937437</v>
      </c>
      <c r="U22" s="45">
        <v>157.67466666666388</v>
      </c>
      <c r="V22" s="45">
        <v>120.47692467532325</v>
      </c>
      <c r="W22" s="40">
        <v>361.1641018181752</v>
      </c>
      <c r="X22" s="45" t="s">
        <v>236</v>
      </c>
      <c r="Y22" s="45">
        <v>129.78852525252668</v>
      </c>
      <c r="Z22" s="45">
        <v>63.051636363637883</v>
      </c>
      <c r="AA22" s="40">
        <v>90.022800000001965</v>
      </c>
      <c r="AB22" s="45">
        <v>72.954109090911103</v>
      </c>
      <c r="AC22" s="45">
        <v>124.59726868686813</v>
      </c>
      <c r="AD22" s="45">
        <v>131.2203636363609</v>
      </c>
      <c r="AE22" s="40">
        <v>124.35450181818298</v>
      </c>
      <c r="AF22" s="45">
        <v>108.8168727272753</v>
      </c>
      <c r="AG22" s="45">
        <v>125.22338181818407</v>
      </c>
      <c r="AH22" s="45"/>
      <c r="AI22" s="45"/>
      <c r="AJ22" s="45"/>
      <c r="AK22" s="45"/>
      <c r="AL22" s="45"/>
      <c r="AM22" s="45"/>
    </row>
    <row r="23" spans="1:39" outlineLevel="1" x14ac:dyDescent="0.25">
      <c r="A23" s="443" t="s">
        <v>241</v>
      </c>
      <c r="B23" s="37" t="s">
        <v>231</v>
      </c>
      <c r="C23" s="40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</row>
    <row r="24" spans="1:39" ht="13.2" outlineLevel="1" thickBot="1" x14ac:dyDescent="0.3">
      <c r="A24" s="442"/>
      <c r="B24" s="36" t="s">
        <v>232</v>
      </c>
      <c r="C24" s="40"/>
      <c r="D24" s="45"/>
      <c r="E24" s="45"/>
      <c r="F24" s="45"/>
      <c r="G24" s="45"/>
      <c r="H24" s="45"/>
      <c r="I24" s="45"/>
      <c r="J24" s="40"/>
      <c r="K24" s="45"/>
      <c r="L24" s="45"/>
      <c r="M24" s="45"/>
      <c r="N24" s="45"/>
      <c r="O24" s="45"/>
      <c r="P24" s="45"/>
      <c r="Q24" s="40"/>
      <c r="R24" s="45"/>
      <c r="S24" s="45"/>
      <c r="T24" s="45"/>
      <c r="U24" s="45"/>
      <c r="V24" s="45"/>
      <c r="W24" s="45"/>
      <c r="X24" s="40"/>
      <c r="Y24" s="45"/>
      <c r="Z24" s="45"/>
      <c r="AA24" s="45"/>
      <c r="AB24" s="45"/>
      <c r="AC24" s="45"/>
      <c r="AD24" s="45"/>
      <c r="AE24" s="40"/>
      <c r="AF24" s="45"/>
      <c r="AG24" s="45"/>
      <c r="AH24" s="34"/>
      <c r="AI24" s="34"/>
      <c r="AJ24" s="34"/>
      <c r="AK24" s="34"/>
      <c r="AL24" s="34"/>
      <c r="AM24" s="34"/>
    </row>
    <row r="25" spans="1:39" outlineLevel="1" x14ac:dyDescent="0.25">
      <c r="A25" s="441" t="s">
        <v>242</v>
      </c>
      <c r="B25" s="37" t="s">
        <v>231</v>
      </c>
      <c r="C25" s="40">
        <v>17.741421487602267</v>
      </c>
      <c r="D25" s="40">
        <v>0</v>
      </c>
      <c r="E25" s="40">
        <v>0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50.267490909091428</v>
      </c>
      <c r="L25" s="40">
        <v>68.064727272727069</v>
      </c>
      <c r="M25" s="40">
        <v>0</v>
      </c>
      <c r="N25" s="40">
        <v>0</v>
      </c>
      <c r="O25" s="40">
        <v>77.509333333332378</v>
      </c>
      <c r="P25" s="40">
        <v>0</v>
      </c>
      <c r="Q25" s="40">
        <v>8.0560000000005623</v>
      </c>
      <c r="R25" s="40">
        <v>39.961745454547398</v>
      </c>
      <c r="S25" s="40">
        <v>87.925672727272655</v>
      </c>
      <c r="T25" s="40">
        <v>213.55054545454536</v>
      </c>
      <c r="U25" s="40">
        <v>107.23069090909152</v>
      </c>
      <c r="V25" s="40">
        <v>84.921890909090337</v>
      </c>
      <c r="W25" s="40">
        <v>0</v>
      </c>
      <c r="X25" s="40">
        <v>165.4837333333314</v>
      </c>
      <c r="Y25" s="40">
        <v>98.458327272727914</v>
      </c>
      <c r="Z25" s="40">
        <v>145.16639999999904</v>
      </c>
      <c r="AA25" s="40">
        <v>206.50627878788092</v>
      </c>
      <c r="AB25" s="40">
        <v>0</v>
      </c>
      <c r="AC25" s="40">
        <v>0</v>
      </c>
      <c r="AD25" s="40">
        <v>0</v>
      </c>
      <c r="AE25" s="40">
        <v>0</v>
      </c>
      <c r="AF25" s="40">
        <v>0</v>
      </c>
      <c r="AG25" s="40">
        <v>0</v>
      </c>
      <c r="AH25" s="40"/>
      <c r="AI25" s="40"/>
      <c r="AJ25" s="40"/>
      <c r="AK25" s="40"/>
      <c r="AL25" s="40"/>
      <c r="AM25" s="40"/>
    </row>
    <row r="26" spans="1:39" ht="13.2" outlineLevel="1" thickBot="1" x14ac:dyDescent="0.3">
      <c r="A26" s="442"/>
      <c r="B26" s="44" t="s">
        <v>232</v>
      </c>
      <c r="C26" s="40">
        <v>1.2241454545459289</v>
      </c>
      <c r="D26" s="40">
        <v>51.789506493507261</v>
      </c>
      <c r="E26" s="40">
        <v>98.414545454545262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51.462399999999271</v>
      </c>
      <c r="Q26" s="40">
        <v>127.7319272727263</v>
      </c>
      <c r="R26" s="40">
        <v>73.176669090909229</v>
      </c>
      <c r="S26" s="40">
        <v>186.51380363636247</v>
      </c>
      <c r="T26" s="40">
        <v>295.2967272727272</v>
      </c>
      <c r="U26" s="40">
        <v>105.0305454545461</v>
      </c>
      <c r="V26" s="40">
        <v>137.95345454545367</v>
      </c>
      <c r="W26" s="40">
        <v>0</v>
      </c>
      <c r="X26" s="40">
        <v>154.59360000000117</v>
      </c>
      <c r="Y26" s="40">
        <v>205.09090909090912</v>
      </c>
      <c r="Z26" s="40">
        <v>155.46024242424113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40">
        <v>0</v>
      </c>
      <c r="AG26" s="40">
        <v>0</v>
      </c>
      <c r="AH26" s="45"/>
      <c r="AI26" s="45"/>
      <c r="AJ26" s="45"/>
      <c r="AK26" s="45"/>
      <c r="AL26" s="45"/>
      <c r="AM26" s="45"/>
    </row>
    <row r="27" spans="1:39" ht="13.2" outlineLevel="1" thickBot="1" x14ac:dyDescent="0.3">
      <c r="A27" s="441" t="s">
        <v>243</v>
      </c>
      <c r="B27" s="37" t="s">
        <v>231</v>
      </c>
      <c r="C27" s="35">
        <v>125.93758787878799</v>
      </c>
      <c r="D27" s="35">
        <v>248.88409090909096</v>
      </c>
      <c r="E27" s="35">
        <v>0</v>
      </c>
      <c r="F27" s="35">
        <v>25.916509090909212</v>
      </c>
      <c r="G27" s="35">
        <v>0</v>
      </c>
      <c r="H27" s="35">
        <v>0</v>
      </c>
      <c r="I27" s="35">
        <v>0</v>
      </c>
      <c r="J27" s="35">
        <v>60.414618181817843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12.207490909091005</v>
      </c>
      <c r="R27" s="35">
        <v>0</v>
      </c>
      <c r="S27" s="35">
        <v>0</v>
      </c>
      <c r="T27" s="35">
        <v>0</v>
      </c>
      <c r="U27" s="35">
        <v>0</v>
      </c>
      <c r="V27" s="35">
        <v>0</v>
      </c>
      <c r="W27" s="35">
        <v>64.104727272727089</v>
      </c>
      <c r="X27" s="35">
        <v>0</v>
      </c>
      <c r="Y27" s="35">
        <v>0</v>
      </c>
      <c r="Z27" s="35">
        <v>0</v>
      </c>
      <c r="AA27" s="35">
        <v>32.893090909090859</v>
      </c>
      <c r="AB27" s="35">
        <v>37.751636363636059</v>
      </c>
      <c r="AC27" s="35">
        <v>113.41818181818235</v>
      </c>
      <c r="AD27" s="35">
        <v>45.972654545454624</v>
      </c>
      <c r="AE27" s="35">
        <v>14.979309090909204</v>
      </c>
      <c r="AF27" s="35">
        <v>0</v>
      </c>
      <c r="AG27" s="35">
        <v>0</v>
      </c>
      <c r="AH27" s="35"/>
      <c r="AI27" s="35"/>
      <c r="AJ27" s="35"/>
      <c r="AK27" s="35"/>
      <c r="AL27" s="40"/>
      <c r="AM27" s="40"/>
    </row>
    <row r="28" spans="1:39" ht="13.2" outlineLevel="1" thickBot="1" x14ac:dyDescent="0.3">
      <c r="A28" s="442"/>
      <c r="B28" s="36" t="s">
        <v>232</v>
      </c>
      <c r="C28" s="35">
        <v>0</v>
      </c>
      <c r="D28" s="35">
        <v>79.673236363636093</v>
      </c>
      <c r="E28" s="35">
        <v>0</v>
      </c>
      <c r="F28" s="35">
        <v>0</v>
      </c>
      <c r="G28" s="35">
        <v>13.388072727272537</v>
      </c>
      <c r="H28" s="35">
        <v>14.369600000000119</v>
      </c>
      <c r="I28" s="35">
        <v>49.926727272727419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33.155636363636347</v>
      </c>
      <c r="X28" s="35">
        <v>0</v>
      </c>
      <c r="Y28" s="35">
        <v>0</v>
      </c>
      <c r="Z28" s="35">
        <v>0</v>
      </c>
      <c r="AA28" s="35">
        <v>0</v>
      </c>
      <c r="AB28" s="35">
        <v>0</v>
      </c>
      <c r="AC28" s="35">
        <v>112.79636363636317</v>
      </c>
      <c r="AD28" s="35">
        <v>29.535418181818173</v>
      </c>
      <c r="AE28" s="35">
        <v>0</v>
      </c>
      <c r="AF28" s="35">
        <v>0</v>
      </c>
      <c r="AG28" s="35">
        <v>0</v>
      </c>
      <c r="AH28" s="35"/>
      <c r="AI28" s="35"/>
      <c r="AJ28" s="35"/>
      <c r="AK28" s="35"/>
      <c r="AL28" s="46"/>
      <c r="AM28" s="46"/>
    </row>
    <row r="29" spans="1:39" ht="13.2" outlineLevel="1" thickBot="1" x14ac:dyDescent="0.3">
      <c r="A29" s="441" t="s">
        <v>244</v>
      </c>
      <c r="B29" s="32" t="s">
        <v>231</v>
      </c>
      <c r="C29" s="34">
        <v>0</v>
      </c>
      <c r="D29" s="34">
        <v>0</v>
      </c>
      <c r="E29" s="34">
        <v>0</v>
      </c>
      <c r="F29" s="34">
        <v>0</v>
      </c>
      <c r="G29" s="34">
        <v>0</v>
      </c>
      <c r="H29" s="34">
        <v>0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0</v>
      </c>
      <c r="AD29" s="34">
        <v>0</v>
      </c>
      <c r="AE29" s="34">
        <v>0</v>
      </c>
      <c r="AF29" s="34">
        <v>0</v>
      </c>
      <c r="AG29" s="34">
        <v>0</v>
      </c>
      <c r="AH29" s="34"/>
      <c r="AI29" s="34"/>
      <c r="AJ29" s="34"/>
      <c r="AK29" s="34"/>
      <c r="AL29" s="40"/>
      <c r="AM29" s="40"/>
    </row>
    <row r="30" spans="1:39" ht="13.2" outlineLevel="1" thickBot="1" x14ac:dyDescent="0.3">
      <c r="A30" s="442"/>
      <c r="B30" s="36" t="s">
        <v>232</v>
      </c>
      <c r="C30" s="34">
        <v>0</v>
      </c>
      <c r="D30" s="34">
        <v>0</v>
      </c>
      <c r="E30" s="34">
        <v>0</v>
      </c>
      <c r="F30" s="34">
        <v>0</v>
      </c>
      <c r="G30" s="34">
        <v>0</v>
      </c>
      <c r="H30" s="34">
        <v>0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0</v>
      </c>
      <c r="AH30" s="34"/>
      <c r="AI30" s="34"/>
      <c r="AJ30" s="34"/>
      <c r="AK30" s="34"/>
      <c r="AL30" s="34"/>
      <c r="AM30" s="34"/>
    </row>
    <row r="31" spans="1:39" ht="13.2" outlineLevel="1" thickBot="1" x14ac:dyDescent="0.3">
      <c r="A31" s="441" t="s">
        <v>245</v>
      </c>
      <c r="B31" s="32" t="s">
        <v>231</v>
      </c>
      <c r="C31" s="35">
        <v>0</v>
      </c>
      <c r="D31" s="35">
        <v>0</v>
      </c>
      <c r="E31" s="35">
        <v>0</v>
      </c>
      <c r="F31" s="35">
        <v>0</v>
      </c>
      <c r="G31" s="35">
        <v>0</v>
      </c>
      <c r="H31" s="35">
        <v>0</v>
      </c>
      <c r="I31" s="35">
        <v>0</v>
      </c>
      <c r="J31" s="35">
        <v>0</v>
      </c>
      <c r="K31" s="35">
        <v>0</v>
      </c>
      <c r="L31" s="35">
        <v>0</v>
      </c>
      <c r="M31" s="35">
        <v>0</v>
      </c>
      <c r="N31" s="35">
        <v>0</v>
      </c>
      <c r="O31" s="35">
        <v>0</v>
      </c>
      <c r="P31" s="35">
        <v>0</v>
      </c>
      <c r="Q31" s="35">
        <v>0</v>
      </c>
      <c r="R31" s="35">
        <v>0</v>
      </c>
      <c r="S31" s="35">
        <v>0</v>
      </c>
      <c r="T31" s="35">
        <v>0</v>
      </c>
      <c r="U31" s="35">
        <v>0</v>
      </c>
      <c r="V31" s="35">
        <v>0</v>
      </c>
      <c r="W31" s="35">
        <v>0</v>
      </c>
      <c r="X31" s="35">
        <v>0</v>
      </c>
      <c r="Y31" s="35">
        <v>0</v>
      </c>
      <c r="Z31" s="35">
        <v>0</v>
      </c>
      <c r="AA31" s="35">
        <v>0</v>
      </c>
      <c r="AB31" s="35">
        <v>0</v>
      </c>
      <c r="AC31" s="35">
        <v>0</v>
      </c>
      <c r="AD31" s="35">
        <v>0</v>
      </c>
      <c r="AE31" s="35">
        <v>0</v>
      </c>
      <c r="AF31" s="35">
        <v>0</v>
      </c>
      <c r="AG31" s="35">
        <v>0</v>
      </c>
      <c r="AH31" s="40"/>
      <c r="AI31" s="40"/>
      <c r="AJ31" s="40"/>
      <c r="AK31" s="40"/>
      <c r="AL31" s="40"/>
      <c r="AM31" s="40"/>
    </row>
    <row r="32" spans="1:39" ht="13.2" outlineLevel="1" thickBot="1" x14ac:dyDescent="0.3">
      <c r="A32" s="442"/>
      <c r="B32" s="36" t="s">
        <v>232</v>
      </c>
      <c r="C32" s="34"/>
      <c r="D32" s="34"/>
      <c r="E32" s="34"/>
      <c r="F32" s="35">
        <v>0</v>
      </c>
      <c r="G32" s="35">
        <v>0</v>
      </c>
      <c r="H32" s="35">
        <v>0</v>
      </c>
      <c r="I32" s="35">
        <v>0</v>
      </c>
      <c r="J32" s="35">
        <v>0</v>
      </c>
      <c r="K32" s="35">
        <v>0</v>
      </c>
      <c r="L32" s="35">
        <v>0</v>
      </c>
      <c r="M32" s="35">
        <v>0</v>
      </c>
      <c r="N32" s="35">
        <v>0</v>
      </c>
      <c r="O32" s="35">
        <v>0</v>
      </c>
      <c r="P32" s="35">
        <v>0</v>
      </c>
      <c r="Q32" s="35">
        <v>0</v>
      </c>
      <c r="R32" s="35">
        <v>0</v>
      </c>
      <c r="S32" s="35">
        <v>0</v>
      </c>
      <c r="T32" s="35">
        <v>0</v>
      </c>
      <c r="U32" s="35">
        <v>0</v>
      </c>
      <c r="V32" s="35">
        <v>0</v>
      </c>
      <c r="W32" s="35">
        <v>0</v>
      </c>
      <c r="X32" s="35">
        <v>0</v>
      </c>
      <c r="Y32" s="35">
        <v>0</v>
      </c>
      <c r="Z32" s="35">
        <v>0</v>
      </c>
      <c r="AA32" s="35">
        <v>0</v>
      </c>
      <c r="AB32" s="35">
        <v>0</v>
      </c>
      <c r="AC32" s="35">
        <v>0</v>
      </c>
      <c r="AD32" s="35">
        <v>0</v>
      </c>
      <c r="AE32" s="35">
        <v>0</v>
      </c>
      <c r="AF32" s="35">
        <v>0</v>
      </c>
      <c r="AG32" s="35">
        <v>0</v>
      </c>
      <c r="AH32" s="34"/>
      <c r="AI32" s="34"/>
      <c r="AJ32" s="34"/>
      <c r="AK32" s="34"/>
      <c r="AL32" s="34"/>
      <c r="AM32" s="34"/>
    </row>
    <row r="33" spans="1:39" outlineLevel="1" x14ac:dyDescent="0.25">
      <c r="A33" s="441" t="s">
        <v>246</v>
      </c>
      <c r="B33" s="32" t="s">
        <v>231</v>
      </c>
      <c r="C33" s="35">
        <v>0</v>
      </c>
      <c r="D33" s="40">
        <v>0</v>
      </c>
      <c r="E33" s="40">
        <v>0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40">
        <v>0</v>
      </c>
      <c r="V33" s="40">
        <v>0</v>
      </c>
      <c r="W33" s="40">
        <v>0</v>
      </c>
      <c r="X33" s="40">
        <v>0</v>
      </c>
      <c r="Y33" s="40">
        <v>0</v>
      </c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</row>
    <row r="34" spans="1:39" ht="13.2" outlineLevel="1" thickBot="1" x14ac:dyDescent="0.3">
      <c r="A34" s="442"/>
      <c r="B34" s="36" t="s">
        <v>232</v>
      </c>
      <c r="C34" s="34">
        <v>0</v>
      </c>
      <c r="D34" s="34">
        <v>0</v>
      </c>
      <c r="E34" s="34">
        <v>0</v>
      </c>
      <c r="F34" s="34">
        <v>0</v>
      </c>
      <c r="G34" s="34">
        <v>0</v>
      </c>
      <c r="H34" s="34">
        <v>0</v>
      </c>
      <c r="I34" s="34">
        <v>0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</row>
    <row r="35" spans="1:39" ht="13.2" outlineLevel="1" thickBot="1" x14ac:dyDescent="0.3">
      <c r="A35" s="441" t="s">
        <v>247</v>
      </c>
      <c r="B35" s="37" t="s">
        <v>231</v>
      </c>
      <c r="C35" s="35">
        <v>88.329999999987194</v>
      </c>
      <c r="D35" s="40">
        <v>99.149999999994179</v>
      </c>
      <c r="E35" s="40">
        <v>98.380000000004657</v>
      </c>
      <c r="F35" s="40">
        <v>117.45000000001164</v>
      </c>
      <c r="G35" s="40">
        <v>115.92999999999302</v>
      </c>
      <c r="H35" s="40">
        <v>132.82000000000698</v>
      </c>
      <c r="I35" s="35">
        <v>48.450000000011642</v>
      </c>
      <c r="J35" s="40">
        <v>90.470000000001164</v>
      </c>
      <c r="K35" s="40">
        <v>129.5</v>
      </c>
      <c r="L35" s="40">
        <v>141.01000000000931</v>
      </c>
      <c r="M35" s="35">
        <v>143.98000000001048</v>
      </c>
      <c r="N35" s="40">
        <v>107.22000000000116</v>
      </c>
      <c r="O35" s="40">
        <v>121.91000000000349</v>
      </c>
      <c r="P35" s="40">
        <v>144</v>
      </c>
      <c r="Q35" s="40">
        <v>150</v>
      </c>
      <c r="R35" s="40">
        <v>149.98999999999069</v>
      </c>
      <c r="S35" s="35">
        <v>47.630000000004657</v>
      </c>
      <c r="T35" s="40">
        <v>77.369999999995343</v>
      </c>
      <c r="U35" s="40">
        <v>137.79999999998836</v>
      </c>
      <c r="V35" s="40">
        <v>162.39999999999418</v>
      </c>
      <c r="W35" s="35">
        <v>112</v>
      </c>
      <c r="X35" s="40">
        <v>143.73999999999069</v>
      </c>
      <c r="Y35" s="40">
        <v>155.42000000001281</v>
      </c>
      <c r="Z35" s="40">
        <v>84.299999999988358</v>
      </c>
      <c r="AA35" s="40">
        <v>101.20000000001164</v>
      </c>
      <c r="AB35" s="40">
        <v>143.6699999999837</v>
      </c>
      <c r="AC35" s="35">
        <v>71.989999999990687</v>
      </c>
      <c r="AD35" s="40">
        <v>125.48999999999069</v>
      </c>
      <c r="AE35" s="40">
        <v>146.25</v>
      </c>
      <c r="AF35" s="40">
        <v>155.72999999998137</v>
      </c>
      <c r="AG35" s="35">
        <v>155.97999999998137</v>
      </c>
      <c r="AH35" s="40"/>
      <c r="AI35" s="40"/>
      <c r="AJ35" s="40"/>
      <c r="AK35" s="40"/>
      <c r="AL35" s="40"/>
      <c r="AM35" s="40"/>
    </row>
    <row r="36" spans="1:39" ht="13.2" outlineLevel="1" thickBot="1" x14ac:dyDescent="0.3">
      <c r="A36" s="442"/>
      <c r="B36" s="36" t="s">
        <v>232</v>
      </c>
      <c r="C36" s="35">
        <v>119.98999999999069</v>
      </c>
      <c r="D36" s="40">
        <v>132</v>
      </c>
      <c r="E36" s="40">
        <v>131.98000000001048</v>
      </c>
      <c r="F36" s="40">
        <v>131.98999999999069</v>
      </c>
      <c r="G36" s="40">
        <v>132</v>
      </c>
      <c r="H36" s="40">
        <v>144</v>
      </c>
      <c r="I36" s="35">
        <v>27.600000000005821</v>
      </c>
      <c r="J36" s="40">
        <v>126.98999999999069</v>
      </c>
      <c r="K36" s="40">
        <v>129.57000000000698</v>
      </c>
      <c r="L36" s="40">
        <v>144.70000000001164</v>
      </c>
      <c r="M36" s="35">
        <v>143.97000000000116</v>
      </c>
      <c r="N36" s="40">
        <v>142.01999999998952</v>
      </c>
      <c r="O36" s="40">
        <v>144</v>
      </c>
      <c r="P36" s="40">
        <v>147.04999999998836</v>
      </c>
      <c r="Q36" s="40">
        <v>149.98000000001048</v>
      </c>
      <c r="R36" s="40">
        <v>129.79000000000815</v>
      </c>
      <c r="S36" s="35">
        <v>131.11999999999534</v>
      </c>
      <c r="T36" s="40">
        <v>149.85000000000582</v>
      </c>
      <c r="U36" s="40">
        <v>162</v>
      </c>
      <c r="V36" s="40">
        <v>162</v>
      </c>
      <c r="W36" s="35">
        <v>120.22000000000116</v>
      </c>
      <c r="X36" s="40">
        <v>145.85000000000582</v>
      </c>
      <c r="Y36" s="40">
        <v>164.75</v>
      </c>
      <c r="Z36" s="40">
        <v>48.480000000010477</v>
      </c>
      <c r="AA36" s="40">
        <v>136.57000000000698</v>
      </c>
      <c r="AB36" s="40">
        <v>112.96999999997206</v>
      </c>
      <c r="AC36" s="35">
        <v>99.679999999993015</v>
      </c>
      <c r="AD36" s="40">
        <v>143.97999999998137</v>
      </c>
      <c r="AE36" s="40">
        <v>156</v>
      </c>
      <c r="AF36" s="40">
        <v>135.86999999999534</v>
      </c>
      <c r="AG36" s="35">
        <v>155.97999999998137</v>
      </c>
      <c r="AH36" s="34"/>
      <c r="AI36" s="34"/>
      <c r="AJ36" s="34"/>
      <c r="AK36" s="34"/>
      <c r="AL36" s="34"/>
      <c r="AM36" s="34"/>
    </row>
    <row r="37" spans="1:39" outlineLevel="1" x14ac:dyDescent="0.25">
      <c r="A37" s="439" t="s">
        <v>248</v>
      </c>
      <c r="B37" s="37" t="s">
        <v>231</v>
      </c>
      <c r="C37" s="35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</row>
    <row r="38" spans="1:39" ht="13.2" outlineLevel="1" thickBot="1" x14ac:dyDescent="0.3">
      <c r="A38" s="440"/>
      <c r="B38" s="36" t="s">
        <v>232</v>
      </c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</row>
    <row r="39" spans="1:39" ht="13.2" outlineLevel="1" thickBot="1" x14ac:dyDescent="0.3">
      <c r="A39" s="441" t="s">
        <v>249</v>
      </c>
      <c r="B39" s="32" t="s">
        <v>231</v>
      </c>
      <c r="C39" s="34">
        <v>0</v>
      </c>
      <c r="D39" s="34">
        <v>104.32401777777797</v>
      </c>
      <c r="E39" s="34">
        <v>84.485799999999188</v>
      </c>
      <c r="F39" s="34">
        <v>150.55879999999902</v>
      </c>
      <c r="G39" s="34">
        <v>154.42731111110979</v>
      </c>
      <c r="H39" s="34">
        <v>103.17533333333171</v>
      </c>
      <c r="I39" s="34">
        <v>56.415333333332192</v>
      </c>
      <c r="J39" s="34">
        <v>2.1051851852311353E-2</v>
      </c>
      <c r="K39" s="34">
        <v>153.54511666666633</v>
      </c>
      <c r="L39" s="34">
        <v>180.93487222221995</v>
      </c>
      <c r="M39" s="34">
        <v>25.902799999999214</v>
      </c>
      <c r="N39" s="34">
        <v>42.321585185186052</v>
      </c>
      <c r="O39" s="34">
        <v>96.241600000004098</v>
      </c>
      <c r="P39" s="34">
        <v>73.039049999997644</v>
      </c>
      <c r="Q39" s="34">
        <v>159.74140000000043</v>
      </c>
      <c r="R39" s="34">
        <v>147.6595111111094</v>
      </c>
      <c r="S39" s="34">
        <v>100.60002222222279</v>
      </c>
      <c r="T39" s="34">
        <v>53.106251851853614</v>
      </c>
      <c r="U39" s="34">
        <v>59.888888888888843</v>
      </c>
      <c r="V39" s="34">
        <v>0.16395555555432409</v>
      </c>
      <c r="W39" s="34">
        <v>141.30732777777791</v>
      </c>
      <c r="X39" s="34">
        <v>26.068466666667369</v>
      </c>
      <c r="Y39" s="34">
        <v>64.042222222223259</v>
      </c>
      <c r="Z39" s="34">
        <v>0</v>
      </c>
      <c r="AA39" s="34">
        <v>33.508170370370628</v>
      </c>
      <c r="AB39" s="34">
        <v>183.40254545454459</v>
      </c>
      <c r="AC39" s="34">
        <v>254.59317333333266</v>
      </c>
      <c r="AD39" s="34">
        <v>164.43093333333309</v>
      </c>
      <c r="AE39" s="34">
        <v>172.25185185185185</v>
      </c>
      <c r="AF39" s="34">
        <v>99.786866666666398</v>
      </c>
      <c r="AG39" s="34">
        <v>277.77768148147948</v>
      </c>
      <c r="AH39" s="40"/>
      <c r="AI39" s="40"/>
      <c r="AJ39" s="40"/>
      <c r="AK39" s="40"/>
      <c r="AL39" s="40"/>
      <c r="AM39" s="40"/>
    </row>
    <row r="40" spans="1:39" ht="13.2" outlineLevel="1" thickBot="1" x14ac:dyDescent="0.3">
      <c r="A40" s="442"/>
      <c r="B40" s="36" t="s">
        <v>232</v>
      </c>
      <c r="C40" s="34">
        <v>107.96687999999877</v>
      </c>
      <c r="D40" s="34">
        <v>129.72138666666748</v>
      </c>
      <c r="E40" s="34">
        <v>44.588651851852404</v>
      </c>
      <c r="F40" s="34">
        <v>39.599259259260606</v>
      </c>
      <c r="G40" s="34">
        <v>108.5247851851869</v>
      </c>
      <c r="H40" s="34">
        <v>117.1343911111129</v>
      </c>
      <c r="I40" s="34">
        <v>79.742755555556187</v>
      </c>
      <c r="J40" s="34">
        <v>111.50113333333358</v>
      </c>
      <c r="K40" s="34">
        <v>60.571155555556224</v>
      </c>
      <c r="L40" s="34">
        <v>220.85457777777771</v>
      </c>
      <c r="M40" s="34">
        <v>222.80979259259223</v>
      </c>
      <c r="N40" s="34">
        <v>126.29363703703621</v>
      </c>
      <c r="O40" s="34">
        <v>204.93388080807992</v>
      </c>
      <c r="P40" s="34">
        <v>153.68502222222318</v>
      </c>
      <c r="Q40" s="34">
        <v>136.66840000000028</v>
      </c>
      <c r="R40" s="34">
        <v>112.7396444444456</v>
      </c>
      <c r="S40" s="34">
        <v>152.54114814814716</v>
      </c>
      <c r="T40" s="34">
        <v>187.86191666666747</v>
      </c>
      <c r="U40" s="34">
        <v>279.40033333333116</v>
      </c>
      <c r="V40" s="34">
        <v>304.02122592592821</v>
      </c>
      <c r="W40" s="34">
        <v>238.01763611110906</v>
      </c>
      <c r="X40" s="34">
        <v>258.54173333333324</v>
      </c>
      <c r="Y40" s="34">
        <v>134.34038333333245</v>
      </c>
      <c r="Z40" s="34">
        <v>0</v>
      </c>
      <c r="AA40" s="34">
        <v>70.158417777778098</v>
      </c>
      <c r="AB40" s="34">
        <v>122.53748888888919</v>
      </c>
      <c r="AC40" s="34">
        <v>113.74413333333347</v>
      </c>
      <c r="AD40" s="34">
        <v>40.019700000002921</v>
      </c>
      <c r="AE40" s="34">
        <v>176.87401666666418</v>
      </c>
      <c r="AF40" s="34">
        <v>207.71660000000213</v>
      </c>
      <c r="AG40" s="34">
        <v>134.80535833333249</v>
      </c>
      <c r="AH40" s="34"/>
      <c r="AI40" s="34"/>
      <c r="AJ40" s="34"/>
      <c r="AK40" s="34"/>
      <c r="AL40" s="34"/>
      <c r="AM40" s="34"/>
    </row>
    <row r="41" spans="1:39" outlineLevel="1" x14ac:dyDescent="0.25">
      <c r="A41" s="441" t="s">
        <v>250</v>
      </c>
      <c r="B41" s="32" t="s">
        <v>231</v>
      </c>
      <c r="C41" s="40">
        <v>185</v>
      </c>
      <c r="D41" s="40">
        <v>334.79999999998836</v>
      </c>
      <c r="E41" s="40">
        <v>202.19999999995343</v>
      </c>
      <c r="F41" s="40">
        <v>353.09999999997672</v>
      </c>
      <c r="G41" s="40">
        <v>300.30000000004657</v>
      </c>
      <c r="H41" s="40">
        <v>312.09999999997672</v>
      </c>
      <c r="I41" s="40">
        <v>137.79999999998836</v>
      </c>
      <c r="J41" s="40">
        <v>159.70000000001164</v>
      </c>
      <c r="K41" s="40">
        <v>383.79999999998836</v>
      </c>
      <c r="L41" s="40">
        <v>421.40000000002328</v>
      </c>
      <c r="M41" s="40">
        <v>231.70000000001164</v>
      </c>
      <c r="N41" s="40">
        <v>226.89999999996508</v>
      </c>
      <c r="O41" s="40">
        <v>254.90000000002328</v>
      </c>
      <c r="P41" s="40">
        <v>166.79999999998836</v>
      </c>
      <c r="Q41" s="40">
        <v>275.20000000001164</v>
      </c>
      <c r="R41" s="40">
        <v>210.39999999996508</v>
      </c>
      <c r="S41" s="40">
        <v>141.29999999998836</v>
      </c>
      <c r="T41" s="40">
        <v>253.89999999996508</v>
      </c>
      <c r="U41" s="40">
        <v>320.90000000002328</v>
      </c>
      <c r="V41" s="40">
        <v>141.5</v>
      </c>
      <c r="W41" s="40">
        <v>257.79999999998836</v>
      </c>
      <c r="X41" s="40">
        <v>503.79999999998836</v>
      </c>
      <c r="Y41" s="40">
        <v>578.59999999997672</v>
      </c>
      <c r="Z41" s="40">
        <v>233.40000000002328</v>
      </c>
      <c r="AA41" s="40">
        <v>643.29999999998836</v>
      </c>
      <c r="AB41" s="40">
        <v>565.39999999996508</v>
      </c>
      <c r="AC41" s="40">
        <v>483.90000000002328</v>
      </c>
      <c r="AD41" s="40">
        <v>703.10000000003492</v>
      </c>
      <c r="AE41" s="40">
        <v>710.90000000002328</v>
      </c>
      <c r="AF41" s="40">
        <v>708.90000000002328</v>
      </c>
      <c r="AG41" s="40">
        <v>633.09999999997672</v>
      </c>
      <c r="AH41" s="40"/>
      <c r="AI41" s="40"/>
      <c r="AJ41" s="40"/>
      <c r="AK41" s="40"/>
      <c r="AL41" s="40"/>
      <c r="AM41" s="40"/>
    </row>
    <row r="42" spans="1:39" ht="13.2" outlineLevel="1" thickBot="1" x14ac:dyDescent="0.3">
      <c r="A42" s="442"/>
      <c r="B42" s="36" t="s">
        <v>232</v>
      </c>
      <c r="C42" s="40">
        <v>185</v>
      </c>
      <c r="D42" s="40">
        <v>334.79999999998836</v>
      </c>
      <c r="E42" s="40">
        <v>202.19999999995343</v>
      </c>
      <c r="F42" s="40">
        <v>353.09999999997672</v>
      </c>
      <c r="G42" s="40">
        <v>300.30000000004657</v>
      </c>
      <c r="H42" s="40">
        <v>312.09999999997672</v>
      </c>
      <c r="I42" s="40">
        <v>137.79999999998836</v>
      </c>
      <c r="J42" s="40">
        <v>159.70000000001164</v>
      </c>
      <c r="K42" s="40">
        <v>383.79999999998836</v>
      </c>
      <c r="L42" s="40">
        <v>421.40000000002328</v>
      </c>
      <c r="M42" s="40">
        <v>231.70000000001164</v>
      </c>
      <c r="N42" s="40">
        <v>226.89999999996508</v>
      </c>
      <c r="O42" s="40">
        <v>254.90000000002328</v>
      </c>
      <c r="P42" s="40">
        <v>166.79999999998836</v>
      </c>
      <c r="Q42" s="40">
        <v>275.20000000001164</v>
      </c>
      <c r="R42" s="40">
        <v>210.39999999996508</v>
      </c>
      <c r="S42" s="40">
        <v>141.29999999998836</v>
      </c>
      <c r="T42" s="40">
        <v>253.89999999996508</v>
      </c>
      <c r="U42" s="40">
        <v>320.90000000002328</v>
      </c>
      <c r="V42" s="40">
        <v>141.5</v>
      </c>
      <c r="W42" s="40">
        <v>257.79999999998836</v>
      </c>
      <c r="X42" s="40">
        <v>503.79999999998836</v>
      </c>
      <c r="Y42" s="40">
        <v>578.59999999997672</v>
      </c>
      <c r="Z42" s="40">
        <v>233.40000000002328</v>
      </c>
      <c r="AA42" s="40">
        <v>643.29999999998836</v>
      </c>
      <c r="AB42" s="40">
        <v>565.39999999996508</v>
      </c>
      <c r="AC42" s="40">
        <v>483.90000000002328</v>
      </c>
      <c r="AD42" s="40">
        <v>703.10000000003492</v>
      </c>
      <c r="AE42" s="40">
        <v>710.90000000002328</v>
      </c>
      <c r="AF42" s="40">
        <v>708.90000000002328</v>
      </c>
      <c r="AG42" s="40">
        <v>633.09999999997672</v>
      </c>
      <c r="AH42" s="40"/>
      <c r="AI42" s="40"/>
      <c r="AJ42" s="40"/>
      <c r="AK42" s="40"/>
      <c r="AL42" s="34"/>
      <c r="AM42" s="34"/>
    </row>
    <row r="43" spans="1:39" ht="13.2" outlineLevel="1" thickBot="1" x14ac:dyDescent="0.3">
      <c r="A43" s="47" t="s">
        <v>251</v>
      </c>
      <c r="B43" s="48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</row>
    <row r="44" spans="1:39" outlineLevel="1" x14ac:dyDescent="0.25">
      <c r="A44" s="446" t="s">
        <v>252</v>
      </c>
      <c r="B44" s="37" t="s">
        <v>231</v>
      </c>
      <c r="C44" s="35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</row>
    <row r="45" spans="1:39" ht="13.2" outlineLevel="1" thickBot="1" x14ac:dyDescent="0.3">
      <c r="A45" s="440"/>
      <c r="B45" s="36" t="s">
        <v>232</v>
      </c>
      <c r="C45" s="38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</row>
    <row r="46" spans="1:39" outlineLevel="1" x14ac:dyDescent="0.25">
      <c r="A46" s="441" t="s">
        <v>253</v>
      </c>
      <c r="B46" s="37" t="s">
        <v>231</v>
      </c>
      <c r="C46" s="50">
        <v>13514.23</v>
      </c>
      <c r="D46" s="50"/>
      <c r="E46" s="50"/>
      <c r="F46" s="50">
        <v>13838.78</v>
      </c>
      <c r="G46" s="50">
        <v>14066.18</v>
      </c>
      <c r="H46" s="50">
        <v>14264.9</v>
      </c>
      <c r="I46" s="50" t="s">
        <v>254</v>
      </c>
      <c r="J46" s="50">
        <v>14526.2</v>
      </c>
      <c r="K46" s="50">
        <v>14618.96</v>
      </c>
      <c r="L46" s="50">
        <v>14809.94</v>
      </c>
      <c r="M46" s="50">
        <v>15678.93</v>
      </c>
      <c r="N46" s="50">
        <v>15953.43</v>
      </c>
      <c r="O46" s="50">
        <v>16197.11</v>
      </c>
      <c r="P46" s="50">
        <v>16515.77</v>
      </c>
      <c r="Q46" s="50"/>
      <c r="R46" s="50">
        <v>17113.8</v>
      </c>
      <c r="S46" s="50">
        <v>17542.45</v>
      </c>
      <c r="T46" s="50">
        <v>17574.57</v>
      </c>
      <c r="U46" s="50">
        <v>17828.2</v>
      </c>
      <c r="V46" s="50">
        <v>18168.509999999998</v>
      </c>
      <c r="W46" s="50">
        <v>18346.310000000001</v>
      </c>
      <c r="X46" s="50"/>
      <c r="Y46" s="50">
        <v>18421.03</v>
      </c>
      <c r="Z46" s="50">
        <v>18660.189999999999</v>
      </c>
      <c r="AA46" s="50">
        <v>18769.16</v>
      </c>
      <c r="AB46" s="50">
        <v>19090.41</v>
      </c>
      <c r="AC46" s="50">
        <v>19402.45</v>
      </c>
      <c r="AD46" s="50">
        <v>19736.43</v>
      </c>
      <c r="AE46" s="50">
        <v>19736.64</v>
      </c>
      <c r="AF46" s="50">
        <v>19737.54</v>
      </c>
      <c r="AG46" s="50">
        <v>19737.77</v>
      </c>
      <c r="AH46" s="40"/>
      <c r="AI46" s="40"/>
      <c r="AJ46" s="40"/>
      <c r="AK46" s="40"/>
      <c r="AL46" s="40"/>
      <c r="AM46" s="40"/>
    </row>
    <row r="47" spans="1:39" ht="13.2" outlineLevel="1" thickBot="1" x14ac:dyDescent="0.3">
      <c r="A47" s="442"/>
      <c r="B47" s="36" t="s">
        <v>232</v>
      </c>
      <c r="C47" s="38">
        <v>13665.6</v>
      </c>
      <c r="D47" s="34"/>
      <c r="E47" s="34"/>
      <c r="F47" s="34">
        <v>13956.21</v>
      </c>
      <c r="G47" s="34">
        <v>14126.16</v>
      </c>
      <c r="H47" s="34">
        <v>14418.07</v>
      </c>
      <c r="I47" s="34">
        <v>14471.15</v>
      </c>
      <c r="J47" s="34">
        <v>14575.97</v>
      </c>
      <c r="K47" s="38">
        <v>14728.58</v>
      </c>
      <c r="L47" s="34">
        <v>15546.4</v>
      </c>
      <c r="M47" s="34">
        <v>15796.55</v>
      </c>
      <c r="N47" s="34">
        <v>16096.9</v>
      </c>
      <c r="O47" s="34">
        <v>16360.03</v>
      </c>
      <c r="P47" s="34">
        <v>16658.5</v>
      </c>
      <c r="Q47" s="34"/>
      <c r="R47" s="34">
        <v>17189.490000000002</v>
      </c>
      <c r="S47" s="38"/>
      <c r="T47" s="34">
        <v>17640.900000000001</v>
      </c>
      <c r="U47" s="34">
        <v>18010.650000000001</v>
      </c>
      <c r="V47" s="34">
        <v>18300.599999999999</v>
      </c>
      <c r="W47" s="34">
        <v>18346.419999999998</v>
      </c>
      <c r="X47" s="34"/>
      <c r="Y47" s="34">
        <v>18593.78</v>
      </c>
      <c r="Z47" s="34">
        <v>18721.099999999999</v>
      </c>
      <c r="AA47" s="38">
        <v>18922.59</v>
      </c>
      <c r="AB47" s="34">
        <v>19213.3</v>
      </c>
      <c r="AC47" s="34">
        <v>19619.96</v>
      </c>
      <c r="AD47" s="34">
        <v>19736.64</v>
      </c>
      <c r="AE47" s="34">
        <v>19736.650000000001</v>
      </c>
      <c r="AF47" s="34">
        <v>19737.7</v>
      </c>
      <c r="AG47" s="34">
        <v>19737.77</v>
      </c>
      <c r="AH47" s="34"/>
      <c r="AI47" s="38"/>
      <c r="AJ47" s="34"/>
      <c r="AK47" s="34"/>
      <c r="AL47" s="34"/>
      <c r="AM47" s="34"/>
    </row>
    <row r="48" spans="1:39" ht="13.2" outlineLevel="1" thickBot="1" x14ac:dyDescent="0.3">
      <c r="A48" s="443" t="s">
        <v>255</v>
      </c>
      <c r="B48" s="37" t="s">
        <v>231</v>
      </c>
      <c r="C48" s="38">
        <v>33659.15</v>
      </c>
      <c r="D48" s="34"/>
      <c r="E48" s="34"/>
      <c r="F48" s="34">
        <v>33763.21</v>
      </c>
      <c r="G48" s="34">
        <v>33824.43</v>
      </c>
      <c r="H48" s="34">
        <v>33880.26</v>
      </c>
      <c r="I48" s="34">
        <v>33923.15</v>
      </c>
      <c r="J48" s="34">
        <v>33947.120000000003</v>
      </c>
      <c r="K48" s="38">
        <v>33988.230000000003</v>
      </c>
      <c r="L48" s="34">
        <v>34048.449999999997</v>
      </c>
      <c r="M48" s="34">
        <v>34104.839999999997</v>
      </c>
      <c r="N48" s="34">
        <v>34135.85</v>
      </c>
      <c r="O48" s="34">
        <v>34176.120000000003</v>
      </c>
      <c r="P48" s="34">
        <v>34211.360000000001</v>
      </c>
      <c r="Q48" s="34"/>
      <c r="R48" s="34">
        <v>34294.51</v>
      </c>
      <c r="S48" s="38">
        <v>34352.99</v>
      </c>
      <c r="T48" s="34">
        <v>34402.65</v>
      </c>
      <c r="U48" s="34">
        <v>34455.19</v>
      </c>
      <c r="V48" s="34">
        <v>34494.47</v>
      </c>
      <c r="W48" s="34">
        <v>34560.94</v>
      </c>
      <c r="X48" s="34"/>
      <c r="Y48" s="34">
        <v>35988.81</v>
      </c>
      <c r="Z48" s="34">
        <v>36028.07</v>
      </c>
      <c r="AA48" s="38">
        <v>36069.5</v>
      </c>
      <c r="AB48" s="34">
        <v>36105.74</v>
      </c>
      <c r="AC48" s="34">
        <v>36153.440000000002</v>
      </c>
      <c r="AD48" s="34">
        <v>36362.910000000003</v>
      </c>
      <c r="AE48" s="34">
        <v>36826.97</v>
      </c>
      <c r="AF48" s="34">
        <v>37337.9</v>
      </c>
      <c r="AG48" s="34">
        <v>37788.49</v>
      </c>
      <c r="AH48" s="34"/>
      <c r="AI48" s="38"/>
      <c r="AJ48" s="40"/>
      <c r="AK48" s="40"/>
      <c r="AL48" s="40"/>
      <c r="AM48" s="40"/>
    </row>
    <row r="49" spans="1:48" ht="13.2" outlineLevel="1" thickBot="1" x14ac:dyDescent="0.3">
      <c r="A49" s="442"/>
      <c r="B49" s="36" t="s">
        <v>232</v>
      </c>
      <c r="C49" s="38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</row>
    <row r="50" spans="1:48" outlineLevel="1" x14ac:dyDescent="0.25">
      <c r="A50" s="441" t="s">
        <v>256</v>
      </c>
      <c r="B50" s="37" t="s">
        <v>231</v>
      </c>
      <c r="C50" s="38">
        <v>22707.46</v>
      </c>
      <c r="D50" s="38">
        <v>22710.09</v>
      </c>
      <c r="E50" s="38">
        <v>22803.1</v>
      </c>
      <c r="F50" s="38">
        <v>22938.42</v>
      </c>
      <c r="G50" s="38">
        <v>22951.69</v>
      </c>
      <c r="H50" s="38">
        <v>22954.35</v>
      </c>
      <c r="I50" s="38">
        <v>22954.85</v>
      </c>
      <c r="J50" s="38">
        <v>22956.67</v>
      </c>
      <c r="K50" s="38">
        <v>23040.959999999999</v>
      </c>
      <c r="L50" s="38">
        <v>23131.53</v>
      </c>
      <c r="M50" s="38">
        <v>23139.71</v>
      </c>
      <c r="N50" s="38">
        <v>23146.1</v>
      </c>
      <c r="O50" s="38">
        <v>23294.28</v>
      </c>
      <c r="P50" s="38">
        <v>23295.93</v>
      </c>
      <c r="Q50" s="38">
        <v>23388.66</v>
      </c>
      <c r="R50" s="38">
        <v>23608.22</v>
      </c>
      <c r="S50" s="38">
        <v>23855.72</v>
      </c>
      <c r="T50" s="38">
        <v>24411.55</v>
      </c>
      <c r="U50" s="38">
        <v>25029.75</v>
      </c>
      <c r="V50" s="38">
        <v>25341.57</v>
      </c>
      <c r="W50" s="38">
        <v>25582.19</v>
      </c>
      <c r="X50" s="38">
        <v>25805.599999999999</v>
      </c>
      <c r="Y50" s="38">
        <v>26254.83</v>
      </c>
      <c r="Z50" s="38">
        <v>26690.52</v>
      </c>
      <c r="AA50" s="38">
        <v>27212.720000000001</v>
      </c>
      <c r="AB50" s="38">
        <v>27316.28</v>
      </c>
      <c r="AC50" s="38">
        <v>27413.01</v>
      </c>
      <c r="AD50" s="38">
        <v>27448.09</v>
      </c>
      <c r="AE50" s="38">
        <v>27454.57</v>
      </c>
      <c r="AF50" s="38">
        <v>27471.66</v>
      </c>
      <c r="AG50" s="38">
        <v>27487.91</v>
      </c>
      <c r="AH50" s="40"/>
      <c r="AI50" s="40"/>
      <c r="AJ50" s="40"/>
      <c r="AK50" s="40"/>
      <c r="AL50" s="40"/>
      <c r="AM50" s="40"/>
    </row>
    <row r="51" spans="1:48" ht="13.2" outlineLevel="1" thickBot="1" x14ac:dyDescent="0.3">
      <c r="A51" s="447"/>
      <c r="B51" s="44" t="s">
        <v>232</v>
      </c>
      <c r="C51" s="38">
        <v>22710.09</v>
      </c>
      <c r="D51" s="38">
        <v>22802.400000000001</v>
      </c>
      <c r="E51" s="38">
        <v>22938.42</v>
      </c>
      <c r="F51" s="38">
        <v>22951.69</v>
      </c>
      <c r="G51" s="38">
        <v>22952.25</v>
      </c>
      <c r="H51" s="38">
        <v>22954.85</v>
      </c>
      <c r="I51" s="38">
        <v>22954.94</v>
      </c>
      <c r="J51" s="38">
        <v>22956.67</v>
      </c>
      <c r="K51" s="38">
        <v>23040.959999999999</v>
      </c>
      <c r="L51" s="38">
        <v>23131.53</v>
      </c>
      <c r="M51" s="38">
        <v>23140.94</v>
      </c>
      <c r="N51" s="38">
        <v>23148.95</v>
      </c>
      <c r="O51" s="38">
        <v>23295.93</v>
      </c>
      <c r="P51" s="38">
        <v>23378.21</v>
      </c>
      <c r="Q51" s="38">
        <v>23554.35</v>
      </c>
      <c r="R51" s="38">
        <v>23710.06</v>
      </c>
      <c r="S51" s="38">
        <v>24127.39</v>
      </c>
      <c r="T51" s="38">
        <v>24871.21</v>
      </c>
      <c r="U51" s="38">
        <v>25167.29</v>
      </c>
      <c r="V51" s="38">
        <v>25580.67</v>
      </c>
      <c r="W51" s="38">
        <v>25583.97</v>
      </c>
      <c r="X51" s="38">
        <v>26052.77</v>
      </c>
      <c r="Y51" s="38">
        <v>26494.83</v>
      </c>
      <c r="Z51" s="38">
        <v>26932.51</v>
      </c>
      <c r="AA51" s="38">
        <v>27225.8</v>
      </c>
      <c r="AB51" s="38">
        <v>27330.67</v>
      </c>
      <c r="AC51" s="38">
        <v>27422.959999999999</v>
      </c>
      <c r="AD51" s="38">
        <v>27449.11</v>
      </c>
      <c r="AE51" s="38">
        <v>27456.080000000002</v>
      </c>
      <c r="AF51" s="38">
        <v>27478.52</v>
      </c>
      <c r="AG51" s="38">
        <v>27487.91</v>
      </c>
      <c r="AH51" s="34"/>
      <c r="AI51" s="34"/>
      <c r="AJ51" s="34"/>
      <c r="AK51" s="34"/>
      <c r="AL51" s="34"/>
      <c r="AM51" s="34"/>
    </row>
    <row r="52" spans="1:48" ht="13.2" outlineLevel="1" thickBot="1" x14ac:dyDescent="0.3">
      <c r="A52" s="443" t="s">
        <v>257</v>
      </c>
      <c r="B52" s="37" t="s">
        <v>231</v>
      </c>
      <c r="C52" s="38">
        <v>27746.45</v>
      </c>
      <c r="D52" s="34">
        <v>28997.98</v>
      </c>
      <c r="E52" s="34">
        <v>29345.759999999998</v>
      </c>
      <c r="F52" s="34">
        <v>29542.57</v>
      </c>
      <c r="G52" s="34">
        <v>29887.22</v>
      </c>
      <c r="H52" s="34">
        <v>30018.71</v>
      </c>
      <c r="I52" s="38">
        <v>30159.84</v>
      </c>
      <c r="J52" s="34">
        <v>31162.01</v>
      </c>
      <c r="K52" s="34">
        <v>31162.01</v>
      </c>
      <c r="L52" s="34">
        <v>31162.01</v>
      </c>
      <c r="M52" s="34">
        <v>31162.01</v>
      </c>
      <c r="N52" s="34">
        <v>31421.27</v>
      </c>
      <c r="O52" s="38">
        <v>31421.27</v>
      </c>
      <c r="P52" s="34">
        <v>31421.27</v>
      </c>
      <c r="Q52" s="34">
        <v>31671.06</v>
      </c>
      <c r="R52" s="34">
        <v>31671.06</v>
      </c>
      <c r="S52" s="34">
        <v>31671.06</v>
      </c>
      <c r="T52" s="34">
        <v>31671.06</v>
      </c>
      <c r="U52" s="38">
        <v>31671.06</v>
      </c>
      <c r="V52" s="34">
        <v>31671.06</v>
      </c>
      <c r="W52" s="34">
        <v>32221.96</v>
      </c>
      <c r="X52" s="34">
        <v>32677.85</v>
      </c>
      <c r="Y52" s="34">
        <v>32677.85</v>
      </c>
      <c r="Z52" s="34">
        <v>32889.760000000002</v>
      </c>
      <c r="AA52" s="38">
        <v>33115.9</v>
      </c>
      <c r="AB52" s="34">
        <v>33857.449999999997</v>
      </c>
      <c r="AC52" s="34">
        <v>34481.25</v>
      </c>
      <c r="AD52" s="34">
        <v>36155.17</v>
      </c>
      <c r="AE52" s="34">
        <v>36725.86</v>
      </c>
      <c r="AF52" s="34">
        <v>37547.79</v>
      </c>
      <c r="AG52" s="38">
        <v>37547.79</v>
      </c>
      <c r="AH52" s="40"/>
      <c r="AI52" s="40"/>
      <c r="AJ52" s="40"/>
      <c r="AK52" s="40"/>
      <c r="AL52" s="40"/>
      <c r="AM52" s="40"/>
    </row>
    <row r="53" spans="1:48" ht="13.2" outlineLevel="1" thickBot="1" x14ac:dyDescent="0.3">
      <c r="A53" s="442"/>
      <c r="B53" s="36" t="s">
        <v>232</v>
      </c>
      <c r="C53" s="38">
        <v>27902.89</v>
      </c>
      <c r="D53" s="34">
        <v>29345.759999999998</v>
      </c>
      <c r="E53" s="34">
        <v>29431.21</v>
      </c>
      <c r="F53" s="34">
        <v>29887.22</v>
      </c>
      <c r="G53" s="34">
        <v>30018.71</v>
      </c>
      <c r="H53" s="34">
        <v>30159.84</v>
      </c>
      <c r="I53" s="38">
        <v>30756.79</v>
      </c>
      <c r="J53" s="38">
        <v>31162.01</v>
      </c>
      <c r="K53" s="34">
        <v>31162.01</v>
      </c>
      <c r="L53" s="34">
        <v>31162.01</v>
      </c>
      <c r="M53" s="34">
        <v>31162.01</v>
      </c>
      <c r="N53" s="34">
        <v>31421.27</v>
      </c>
      <c r="O53" s="34">
        <v>31421.27</v>
      </c>
      <c r="P53" s="38">
        <v>31431.27</v>
      </c>
      <c r="Q53" s="38">
        <v>31671.06</v>
      </c>
      <c r="R53" s="34">
        <v>31671.06</v>
      </c>
      <c r="S53" s="34">
        <v>31671.06</v>
      </c>
      <c r="T53" s="34">
        <v>31671.06</v>
      </c>
      <c r="U53" s="34">
        <v>31671.06</v>
      </c>
      <c r="V53" s="34">
        <v>31671.06</v>
      </c>
      <c r="W53" s="38">
        <v>32677.85</v>
      </c>
      <c r="X53" s="38">
        <v>32677.85</v>
      </c>
      <c r="Y53" s="34">
        <v>32677.85</v>
      </c>
      <c r="Z53" s="34">
        <v>32889.760000000002</v>
      </c>
      <c r="AA53" s="34">
        <v>33115.9</v>
      </c>
      <c r="AB53" s="34">
        <v>33857.449999999997</v>
      </c>
      <c r="AC53" s="34">
        <v>35101.629999999997</v>
      </c>
      <c r="AD53" s="38">
        <v>36408.99</v>
      </c>
      <c r="AE53" s="38">
        <v>37528.21</v>
      </c>
      <c r="AF53" s="34">
        <v>37547.79</v>
      </c>
      <c r="AG53" s="34">
        <v>38004.94</v>
      </c>
      <c r="AH53" s="34"/>
      <c r="AI53" s="34"/>
      <c r="AJ53" s="34"/>
      <c r="AK53" s="34"/>
      <c r="AL53" s="34"/>
      <c r="AM53" s="34"/>
    </row>
    <row r="54" spans="1:48" ht="15" outlineLevel="1" thickBot="1" x14ac:dyDescent="0.35">
      <c r="A54" s="441" t="s">
        <v>258</v>
      </c>
      <c r="B54" s="37" t="s">
        <v>231</v>
      </c>
      <c r="C54" s="40">
        <v>60127.8</v>
      </c>
      <c r="D54" s="40">
        <v>60127.8</v>
      </c>
      <c r="E54" s="40">
        <v>60127.8</v>
      </c>
      <c r="F54" s="40">
        <v>60127.8</v>
      </c>
      <c r="G54" s="40">
        <v>60127.8</v>
      </c>
      <c r="H54" s="40">
        <v>60127.8</v>
      </c>
      <c r="I54" s="40">
        <v>60127.8</v>
      </c>
      <c r="J54" s="40">
        <v>60127.8</v>
      </c>
      <c r="K54" s="40">
        <v>60127.8</v>
      </c>
      <c r="L54" s="40">
        <v>60127.8</v>
      </c>
      <c r="M54" s="40">
        <v>60127.8</v>
      </c>
      <c r="N54" s="40">
        <v>60127.8</v>
      </c>
      <c r="O54" s="40">
        <v>60127.8</v>
      </c>
      <c r="P54" s="40">
        <v>60127.8</v>
      </c>
      <c r="Q54" s="40">
        <v>60127.8</v>
      </c>
      <c r="R54" s="40">
        <v>60127.8</v>
      </c>
      <c r="S54" s="40">
        <v>60127.8</v>
      </c>
      <c r="T54" s="40">
        <v>60127.8</v>
      </c>
      <c r="U54" s="40">
        <v>60127.8</v>
      </c>
      <c r="V54" s="40">
        <v>60127.8</v>
      </c>
      <c r="W54" s="40">
        <v>60127.8</v>
      </c>
      <c r="X54" s="40">
        <v>60127.8</v>
      </c>
      <c r="Y54" s="40">
        <v>60127.8</v>
      </c>
      <c r="Z54" s="40">
        <v>60127.8</v>
      </c>
      <c r="AA54" s="40">
        <v>60127.8</v>
      </c>
      <c r="AB54" s="40">
        <v>60127.8</v>
      </c>
      <c r="AC54" s="40">
        <v>60127.8</v>
      </c>
      <c r="AD54" s="40">
        <v>60127.8</v>
      </c>
      <c r="AE54" s="40">
        <v>60127.8</v>
      </c>
      <c r="AF54" s="40">
        <v>60127.8</v>
      </c>
      <c r="AG54" s="40">
        <v>60127.8</v>
      </c>
      <c r="AH54" s="40"/>
      <c r="AI54" s="40"/>
      <c r="AJ54" s="40"/>
      <c r="AK54" s="40"/>
      <c r="AL54" s="35"/>
      <c r="AM54" s="35"/>
      <c r="AN54" s="51"/>
      <c r="AO54" s="51"/>
      <c r="AP54" s="51"/>
      <c r="AQ54" s="51"/>
      <c r="AR54" s="51"/>
      <c r="AS54" s="51"/>
      <c r="AT54" s="51"/>
      <c r="AU54" s="51"/>
      <c r="AV54" s="51"/>
    </row>
    <row r="55" spans="1:48" ht="15" outlineLevel="1" thickBot="1" x14ac:dyDescent="0.35">
      <c r="A55" s="442"/>
      <c r="B55" s="44" t="s">
        <v>232</v>
      </c>
      <c r="C55" s="40">
        <v>60127.8</v>
      </c>
      <c r="D55" s="40">
        <v>60127.8</v>
      </c>
      <c r="E55" s="40">
        <v>60127.8</v>
      </c>
      <c r="F55" s="40">
        <v>60127.8</v>
      </c>
      <c r="G55" s="40">
        <v>60127.8</v>
      </c>
      <c r="H55" s="40">
        <v>60127.8</v>
      </c>
      <c r="I55" s="40">
        <v>60127.8</v>
      </c>
      <c r="J55" s="40">
        <v>60127.8</v>
      </c>
      <c r="K55" s="40">
        <v>60127.8</v>
      </c>
      <c r="L55" s="40">
        <v>60127.8</v>
      </c>
      <c r="M55" s="40">
        <v>60127.8</v>
      </c>
      <c r="N55" s="40">
        <v>60127.8</v>
      </c>
      <c r="O55" s="40">
        <v>60127.8</v>
      </c>
      <c r="P55" s="40">
        <v>60127.8</v>
      </c>
      <c r="Q55" s="40">
        <v>60127.8</v>
      </c>
      <c r="R55" s="40">
        <v>60127.8</v>
      </c>
      <c r="S55" s="40">
        <v>60127.8</v>
      </c>
      <c r="T55" s="40">
        <v>60127.8</v>
      </c>
      <c r="U55" s="40">
        <v>60127.8</v>
      </c>
      <c r="V55" s="40">
        <v>60127.8</v>
      </c>
      <c r="W55" s="40">
        <v>60127.8</v>
      </c>
      <c r="X55" s="40">
        <v>60127.8</v>
      </c>
      <c r="Y55" s="40">
        <v>60127.8</v>
      </c>
      <c r="Z55" s="40">
        <v>60127.8</v>
      </c>
      <c r="AA55" s="40">
        <v>60127.8</v>
      </c>
      <c r="AB55" s="40">
        <v>60127.8</v>
      </c>
      <c r="AC55" s="40">
        <v>60127.8</v>
      </c>
      <c r="AD55" s="40">
        <v>60127.8</v>
      </c>
      <c r="AE55" s="40">
        <v>60127.8</v>
      </c>
      <c r="AF55" s="40">
        <v>60127.8</v>
      </c>
      <c r="AG55" s="40">
        <v>60127.8</v>
      </c>
      <c r="AH55" s="40"/>
      <c r="AI55" s="40"/>
      <c r="AJ55" s="40"/>
      <c r="AK55" s="40"/>
      <c r="AL55" s="35"/>
      <c r="AM55" s="35"/>
      <c r="AN55" s="51"/>
      <c r="AO55" s="51"/>
      <c r="AP55" s="51"/>
      <c r="AQ55" s="51"/>
      <c r="AR55" s="51"/>
      <c r="AS55" s="51"/>
      <c r="AT55" s="51"/>
      <c r="AU55" s="51"/>
      <c r="AV55" s="51"/>
    </row>
    <row r="56" spans="1:48" outlineLevel="1" x14ac:dyDescent="0.25">
      <c r="A56" s="443" t="s">
        <v>259</v>
      </c>
      <c r="B56" s="37" t="s">
        <v>231</v>
      </c>
      <c r="C56" s="35">
        <v>0</v>
      </c>
      <c r="D56" s="35">
        <v>0</v>
      </c>
      <c r="E56" s="35">
        <v>0</v>
      </c>
      <c r="F56" s="35">
        <v>0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  <c r="T56" s="35">
        <v>0</v>
      </c>
      <c r="U56" s="35">
        <v>0</v>
      </c>
      <c r="V56" s="35">
        <v>0</v>
      </c>
      <c r="W56" s="35">
        <v>0</v>
      </c>
      <c r="X56" s="35">
        <v>0</v>
      </c>
      <c r="Y56" s="35">
        <v>0</v>
      </c>
      <c r="Z56" s="35">
        <v>0</v>
      </c>
      <c r="AA56" s="35">
        <v>0</v>
      </c>
      <c r="AB56" s="35">
        <v>0</v>
      </c>
      <c r="AC56" s="35">
        <v>0</v>
      </c>
      <c r="AD56" s="35">
        <v>0</v>
      </c>
      <c r="AE56" s="35">
        <v>0</v>
      </c>
      <c r="AF56" s="35">
        <v>0</v>
      </c>
      <c r="AG56" s="35">
        <v>0</v>
      </c>
      <c r="AH56" s="35"/>
      <c r="AI56" s="35"/>
      <c r="AJ56" s="35"/>
      <c r="AK56" s="35"/>
      <c r="AL56" s="35"/>
      <c r="AM56" s="35"/>
    </row>
    <row r="57" spans="1:48" ht="13.2" outlineLevel="1" thickBot="1" x14ac:dyDescent="0.3">
      <c r="A57" s="442"/>
      <c r="B57" s="36" t="s">
        <v>232</v>
      </c>
      <c r="C57" s="38">
        <v>0</v>
      </c>
      <c r="D57" s="38">
        <v>0</v>
      </c>
      <c r="E57" s="38">
        <v>0</v>
      </c>
      <c r="F57" s="38">
        <v>0</v>
      </c>
      <c r="G57" s="38">
        <v>0</v>
      </c>
      <c r="H57" s="38">
        <v>0</v>
      </c>
      <c r="I57" s="38">
        <v>0</v>
      </c>
      <c r="J57" s="38">
        <v>0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0</v>
      </c>
      <c r="S57" s="38">
        <v>0</v>
      </c>
      <c r="T57" s="38">
        <v>0</v>
      </c>
      <c r="U57" s="38">
        <v>0</v>
      </c>
      <c r="V57" s="38">
        <v>0</v>
      </c>
      <c r="W57" s="38">
        <v>0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</v>
      </c>
      <c r="AG57" s="38">
        <v>0</v>
      </c>
      <c r="AH57" s="38"/>
      <c r="AI57" s="38"/>
      <c r="AJ57" s="38"/>
      <c r="AK57" s="38"/>
      <c r="AL57" s="38"/>
      <c r="AM57" s="38"/>
    </row>
    <row r="58" spans="1:48" outlineLevel="1" x14ac:dyDescent="0.25">
      <c r="A58" s="441" t="s">
        <v>260</v>
      </c>
      <c r="B58" s="37" t="s">
        <v>231</v>
      </c>
      <c r="C58" s="35">
        <v>0</v>
      </c>
      <c r="D58" s="35">
        <v>0</v>
      </c>
      <c r="E58" s="35">
        <v>0</v>
      </c>
      <c r="F58" s="35">
        <v>0</v>
      </c>
      <c r="G58" s="35">
        <v>0</v>
      </c>
      <c r="H58" s="35">
        <v>0</v>
      </c>
      <c r="I58" s="35">
        <v>0</v>
      </c>
      <c r="J58" s="35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0</v>
      </c>
      <c r="Y58" s="35">
        <v>0</v>
      </c>
      <c r="Z58" s="35">
        <v>0</v>
      </c>
      <c r="AA58" s="35">
        <v>0</v>
      </c>
      <c r="AB58" s="35">
        <v>0</v>
      </c>
      <c r="AC58" s="35">
        <v>0</v>
      </c>
      <c r="AD58" s="35">
        <v>0</v>
      </c>
      <c r="AE58" s="35">
        <v>0</v>
      </c>
      <c r="AF58" s="35">
        <v>0</v>
      </c>
      <c r="AG58" s="35">
        <v>0</v>
      </c>
      <c r="AH58" s="35"/>
      <c r="AI58" s="35"/>
      <c r="AJ58" s="35"/>
      <c r="AK58" s="35"/>
      <c r="AL58" s="35"/>
      <c r="AM58" s="35"/>
    </row>
    <row r="59" spans="1:48" ht="13.2" outlineLevel="1" thickBot="1" x14ac:dyDescent="0.3">
      <c r="A59" s="447"/>
      <c r="B59" s="44" t="s">
        <v>232</v>
      </c>
      <c r="C59" s="38">
        <v>0</v>
      </c>
      <c r="D59" s="38">
        <v>0</v>
      </c>
      <c r="E59" s="38">
        <v>0</v>
      </c>
      <c r="F59" s="38">
        <v>0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/>
      <c r="AI59" s="38"/>
      <c r="AJ59" s="38"/>
      <c r="AK59" s="38"/>
      <c r="AL59" s="38"/>
      <c r="AM59" s="38"/>
    </row>
    <row r="60" spans="1:48" outlineLevel="1" x14ac:dyDescent="0.25">
      <c r="A60" s="443" t="s">
        <v>261</v>
      </c>
      <c r="B60" s="37" t="s">
        <v>231</v>
      </c>
      <c r="C60" s="38">
        <v>256208.43999999997</v>
      </c>
      <c r="D60" s="38">
        <v>256427.57999999996</v>
      </c>
      <c r="E60" s="38">
        <v>256657.95999999996</v>
      </c>
      <c r="F60" s="38">
        <v>256907.38999999998</v>
      </c>
      <c r="G60" s="38">
        <v>257155.30999999997</v>
      </c>
      <c r="H60" s="38">
        <v>257420.12999999998</v>
      </c>
      <c r="I60" s="38">
        <v>257612.58</v>
      </c>
      <c r="J60" s="38">
        <v>257730.65</v>
      </c>
      <c r="K60" s="38">
        <v>257987.13999999998</v>
      </c>
      <c r="L60" s="38">
        <v>258257.72</v>
      </c>
      <c r="M60" s="38">
        <v>258546.40000000002</v>
      </c>
      <c r="N60" s="38">
        <v>258797.59000000003</v>
      </c>
      <c r="O60" s="38">
        <v>259061.52000000002</v>
      </c>
      <c r="P60" s="38">
        <v>259349.52000000002</v>
      </c>
      <c r="Q60" s="38">
        <v>259646.57</v>
      </c>
      <c r="R60" s="38">
        <v>259946.54</v>
      </c>
      <c r="S60" s="38">
        <v>260123.96000000002</v>
      </c>
      <c r="T60" s="38">
        <v>260332.45</v>
      </c>
      <c r="U60" s="38">
        <v>260620.1</v>
      </c>
      <c r="V60" s="38">
        <v>260944.5</v>
      </c>
      <c r="W60" s="38">
        <v>261218.5</v>
      </c>
      <c r="X60" s="38">
        <v>261482.46</v>
      </c>
      <c r="Y60" s="38">
        <v>261783.73</v>
      </c>
      <c r="Z60" s="38">
        <v>262032.78</v>
      </c>
      <c r="AA60" s="38">
        <v>262182.46000000002</v>
      </c>
      <c r="AB60" s="38">
        <v>262462.7</v>
      </c>
      <c r="AC60" s="38">
        <v>262647.65999999997</v>
      </c>
      <c r="AD60" s="38">
        <v>262872.82999999996</v>
      </c>
      <c r="AE60" s="38">
        <v>263163.05999999994</v>
      </c>
      <c r="AF60" s="38">
        <v>263474.78999999992</v>
      </c>
      <c r="AG60" s="38">
        <v>263766.6399999999</v>
      </c>
      <c r="AH60" s="38"/>
      <c r="AI60" s="38"/>
      <c r="AJ60" s="40"/>
      <c r="AK60" s="40"/>
      <c r="AL60" s="40"/>
      <c r="AM60" s="40"/>
    </row>
    <row r="61" spans="1:48" ht="13.2" outlineLevel="1" thickBot="1" x14ac:dyDescent="0.3">
      <c r="A61" s="442"/>
      <c r="B61" s="36" t="s">
        <v>232</v>
      </c>
      <c r="C61" s="34">
        <v>256328.42999999996</v>
      </c>
      <c r="D61" s="34">
        <v>256559.57999999996</v>
      </c>
      <c r="E61" s="34">
        <v>256789.93999999997</v>
      </c>
      <c r="F61" s="34">
        <v>257039.37999999998</v>
      </c>
      <c r="G61" s="34">
        <v>257287.30999999997</v>
      </c>
      <c r="H61" s="34">
        <v>257564.12999999998</v>
      </c>
      <c r="I61" s="34">
        <v>257640.18</v>
      </c>
      <c r="J61" s="34">
        <v>257857.63999999998</v>
      </c>
      <c r="K61" s="34">
        <v>258116.71</v>
      </c>
      <c r="L61" s="34">
        <v>258402.42</v>
      </c>
      <c r="M61" s="34">
        <v>258690.37000000002</v>
      </c>
      <c r="N61" s="34">
        <v>258939.61000000002</v>
      </c>
      <c r="O61" s="34">
        <v>259205.52000000002</v>
      </c>
      <c r="P61" s="34">
        <v>259496.57</v>
      </c>
      <c r="Q61" s="34">
        <v>259796.55000000002</v>
      </c>
      <c r="R61" s="34">
        <v>260076.33000000002</v>
      </c>
      <c r="S61" s="34">
        <v>260255.08000000002</v>
      </c>
      <c r="T61" s="34">
        <v>260482.30000000002</v>
      </c>
      <c r="U61" s="34">
        <v>260782.1</v>
      </c>
      <c r="V61" s="34">
        <v>261106.5</v>
      </c>
      <c r="W61" s="34">
        <v>261338.72</v>
      </c>
      <c r="X61" s="34">
        <v>261628.31</v>
      </c>
      <c r="Y61" s="34">
        <v>261948.48</v>
      </c>
      <c r="Z61" s="34">
        <v>262081.26</v>
      </c>
      <c r="AA61" s="34">
        <v>262319.03000000003</v>
      </c>
      <c r="AB61" s="34">
        <v>262575.67</v>
      </c>
      <c r="AC61" s="34">
        <v>262747.33999999997</v>
      </c>
      <c r="AD61" s="34">
        <v>263016.80999999994</v>
      </c>
      <c r="AE61" s="34">
        <v>263319.05999999994</v>
      </c>
      <c r="AF61" s="34">
        <v>263610.65999999992</v>
      </c>
      <c r="AG61" s="34">
        <v>263922.61999999988</v>
      </c>
      <c r="AH61" s="34"/>
      <c r="AI61" s="34"/>
      <c r="AJ61" s="34"/>
      <c r="AK61" s="34"/>
      <c r="AL61" s="34"/>
      <c r="AM61" s="34"/>
    </row>
    <row r="62" spans="1:48" ht="13.2" outlineLevel="1" thickBot="1" x14ac:dyDescent="0.3">
      <c r="A62" s="441" t="s">
        <v>262</v>
      </c>
      <c r="B62" s="37" t="s">
        <v>231</v>
      </c>
      <c r="C62" s="34">
        <v>31381.54</v>
      </c>
      <c r="D62" s="34">
        <v>31816.37</v>
      </c>
      <c r="E62" s="34">
        <v>32251.03</v>
      </c>
      <c r="F62" s="34">
        <v>32629.17</v>
      </c>
      <c r="G62" s="34">
        <v>32973.85</v>
      </c>
      <c r="H62" s="34">
        <v>33414.1</v>
      </c>
      <c r="I62" s="34">
        <v>33795.32</v>
      </c>
      <c r="J62" s="34">
        <v>33979.760000000002</v>
      </c>
      <c r="K62" s="34">
        <v>34502.51</v>
      </c>
      <c r="L62" s="34">
        <v>34926.959999999999</v>
      </c>
      <c r="M62" s="34">
        <v>35395.06</v>
      </c>
      <c r="N62" s="34">
        <v>35945.599999999999</v>
      </c>
      <c r="O62" s="34">
        <v>36377.910000000003</v>
      </c>
      <c r="P62" s="34">
        <v>36924.949999999997</v>
      </c>
      <c r="Q62" s="34">
        <v>37537.5</v>
      </c>
      <c r="R62" s="34">
        <v>38126.129999999997</v>
      </c>
      <c r="S62" s="34">
        <v>38534.86</v>
      </c>
      <c r="T62" s="34">
        <v>38943.01</v>
      </c>
      <c r="U62" s="34">
        <v>39396.910000000003</v>
      </c>
      <c r="V62" s="34">
        <v>39949.879999999997</v>
      </c>
      <c r="W62" s="34">
        <v>40704.400000000001</v>
      </c>
      <c r="X62" s="34">
        <v>41189.279999999999</v>
      </c>
      <c r="Y62" s="34">
        <v>41767.11</v>
      </c>
      <c r="Z62" s="34">
        <v>42016.56</v>
      </c>
      <c r="AA62" s="34">
        <v>42089.17</v>
      </c>
      <c r="AB62" s="34">
        <v>42526.879999999997</v>
      </c>
      <c r="AC62" s="34">
        <v>43249.95</v>
      </c>
      <c r="AD62" s="34">
        <v>43859.45</v>
      </c>
      <c r="AE62" s="34">
        <v>44276.66</v>
      </c>
      <c r="AF62" s="34">
        <v>44818.239999999998</v>
      </c>
      <c r="AG62" s="34">
        <v>45789.35</v>
      </c>
      <c r="AH62" s="34"/>
      <c r="AI62" s="34"/>
      <c r="AJ62" s="34"/>
      <c r="AK62" s="34"/>
      <c r="AL62" s="40"/>
      <c r="AM62" s="40"/>
    </row>
    <row r="63" spans="1:48" ht="13.2" outlineLevel="1" thickBot="1" x14ac:dyDescent="0.3">
      <c r="A63" s="442"/>
      <c r="B63" s="36" t="s">
        <v>232</v>
      </c>
      <c r="C63" s="34">
        <v>32078.61</v>
      </c>
      <c r="D63" s="34">
        <v>32344.5</v>
      </c>
      <c r="E63" s="34">
        <v>32705.54</v>
      </c>
      <c r="F63" s="34">
        <v>33193.01</v>
      </c>
      <c r="G63" s="34">
        <v>33663.440000000002</v>
      </c>
      <c r="H63" s="34">
        <v>33979.72</v>
      </c>
      <c r="I63" s="34">
        <v>34191.620000000003</v>
      </c>
      <c r="J63" s="34">
        <v>34604.980000000003</v>
      </c>
      <c r="K63" s="34">
        <v>35337.64</v>
      </c>
      <c r="L63" s="34">
        <v>35858.769999999997</v>
      </c>
      <c r="M63" s="34">
        <v>36219.269999999997</v>
      </c>
      <c r="N63" s="34">
        <v>36781.58</v>
      </c>
      <c r="O63" s="34">
        <v>37230.959999999999</v>
      </c>
      <c r="P63" s="34">
        <v>37848.11</v>
      </c>
      <c r="Q63" s="34">
        <v>38366.57</v>
      </c>
      <c r="R63" s="34">
        <v>38844.53</v>
      </c>
      <c r="S63" s="34">
        <v>39296.910000000003</v>
      </c>
      <c r="T63" s="34">
        <v>39949.57</v>
      </c>
      <c r="U63" s="34">
        <v>40472.22</v>
      </c>
      <c r="V63" s="34">
        <v>41146.31</v>
      </c>
      <c r="W63" s="34">
        <v>41643.599999999999</v>
      </c>
      <c r="X63" s="34">
        <v>42016.53</v>
      </c>
      <c r="Y63" s="34">
        <v>42016.56</v>
      </c>
      <c r="Z63" s="34">
        <v>42220.28</v>
      </c>
      <c r="AA63" s="34">
        <v>42780.99</v>
      </c>
      <c r="AB63" s="34">
        <v>43539.13</v>
      </c>
      <c r="AC63" s="34">
        <v>43946.66</v>
      </c>
      <c r="AD63" s="34">
        <v>44623.85</v>
      </c>
      <c r="AE63" s="34">
        <v>45258.94</v>
      </c>
      <c r="AF63" s="34">
        <v>46077.02</v>
      </c>
      <c r="AG63" s="34"/>
      <c r="AH63" s="34"/>
      <c r="AI63" s="34"/>
      <c r="AJ63" s="34"/>
      <c r="AK63" s="34"/>
      <c r="AL63" s="34"/>
      <c r="AM63" s="34"/>
    </row>
    <row r="64" spans="1:48" ht="13.2" outlineLevel="1" thickBot="1" x14ac:dyDescent="0.3">
      <c r="A64" s="441" t="s">
        <v>263</v>
      </c>
      <c r="B64" s="32" t="s">
        <v>231</v>
      </c>
      <c r="C64" s="52">
        <v>31381.54</v>
      </c>
      <c r="D64" s="52">
        <v>31816.37</v>
      </c>
      <c r="E64" s="52">
        <v>32251.03</v>
      </c>
      <c r="F64" s="52">
        <v>32629.17</v>
      </c>
      <c r="G64" s="52">
        <v>32973.85</v>
      </c>
      <c r="H64" s="52">
        <v>33414.1</v>
      </c>
      <c r="I64" s="52">
        <v>33795.32</v>
      </c>
      <c r="J64" s="52">
        <v>33979.760000000002</v>
      </c>
      <c r="K64" s="52">
        <v>34502.51</v>
      </c>
      <c r="L64" s="52">
        <v>34926.959999999999</v>
      </c>
      <c r="M64" s="52">
        <v>35395.06</v>
      </c>
      <c r="N64" s="52">
        <v>35945.599999999999</v>
      </c>
      <c r="O64" s="52">
        <v>36377.910000000003</v>
      </c>
      <c r="P64" s="52">
        <v>36924.949999999997</v>
      </c>
      <c r="Q64" s="52">
        <v>37537.5</v>
      </c>
      <c r="R64" s="52">
        <v>38126.129999999997</v>
      </c>
      <c r="S64" s="52">
        <v>38534.86</v>
      </c>
      <c r="T64" s="52">
        <v>38943.01</v>
      </c>
      <c r="U64" s="52">
        <v>39396.910000000003</v>
      </c>
      <c r="V64" s="52">
        <v>39949.879999999997</v>
      </c>
      <c r="W64" s="52">
        <v>40704.400000000001</v>
      </c>
      <c r="X64" s="52">
        <v>41189.279999999999</v>
      </c>
      <c r="Y64" s="52">
        <v>41767.11</v>
      </c>
      <c r="Z64" s="52">
        <v>42016.56</v>
      </c>
      <c r="AA64" s="52">
        <v>42089.17</v>
      </c>
      <c r="AB64" s="52">
        <v>42526.879999999997</v>
      </c>
      <c r="AC64" s="52">
        <v>43249.95</v>
      </c>
      <c r="AD64" s="52">
        <v>43859.45</v>
      </c>
      <c r="AE64" s="52">
        <v>44276.66</v>
      </c>
      <c r="AF64" s="52">
        <v>44818.239999999998</v>
      </c>
      <c r="AG64" s="52">
        <v>45789.35</v>
      </c>
      <c r="AH64" s="34"/>
      <c r="AI64" s="34"/>
      <c r="AJ64" s="34"/>
      <c r="AK64" s="34"/>
      <c r="AL64" s="40"/>
      <c r="AM64" s="40"/>
    </row>
    <row r="65" spans="1:39" ht="13.2" outlineLevel="1" thickBot="1" x14ac:dyDescent="0.3">
      <c r="A65" s="442"/>
      <c r="B65" s="36" t="s">
        <v>232</v>
      </c>
      <c r="C65" s="52">
        <v>31595.759999999998</v>
      </c>
      <c r="D65" s="52">
        <v>32078.61</v>
      </c>
      <c r="E65" s="52">
        <v>32344.5</v>
      </c>
      <c r="F65" s="52">
        <v>32705.54</v>
      </c>
      <c r="G65" s="52">
        <v>33193.01</v>
      </c>
      <c r="H65" s="52">
        <v>33663.440000000002</v>
      </c>
      <c r="I65" s="52">
        <v>33979.72</v>
      </c>
      <c r="J65" s="52">
        <v>34191.620000000003</v>
      </c>
      <c r="K65" s="52">
        <v>34604.980000000003</v>
      </c>
      <c r="L65" s="52">
        <v>35337.64</v>
      </c>
      <c r="M65" s="52">
        <v>35858.769999999997</v>
      </c>
      <c r="N65" s="52">
        <v>36219.269999999997</v>
      </c>
      <c r="O65" s="52">
        <v>36781.58</v>
      </c>
      <c r="P65" s="52">
        <v>37230.959999999999</v>
      </c>
      <c r="Q65" s="52">
        <v>37848.11</v>
      </c>
      <c r="R65" s="52">
        <v>38366.57</v>
      </c>
      <c r="S65" s="52">
        <v>38844.53</v>
      </c>
      <c r="T65" s="52">
        <v>39296.910000000003</v>
      </c>
      <c r="U65" s="52">
        <v>39949.57</v>
      </c>
      <c r="V65" s="52">
        <v>40472.22</v>
      </c>
      <c r="W65" s="52">
        <v>41146.31</v>
      </c>
      <c r="X65" s="52">
        <v>41643.599999999999</v>
      </c>
      <c r="Y65" s="52">
        <v>42016.53</v>
      </c>
      <c r="Z65" s="52">
        <v>42016.56</v>
      </c>
      <c r="AA65" s="52">
        <v>42220.28</v>
      </c>
      <c r="AB65" s="52">
        <v>42780.99</v>
      </c>
      <c r="AC65" s="52">
        <v>43539.13</v>
      </c>
      <c r="AD65" s="52">
        <v>43946.66</v>
      </c>
      <c r="AE65" s="52">
        <v>44623.85</v>
      </c>
      <c r="AF65" s="52">
        <v>45258.94</v>
      </c>
      <c r="AG65" s="52">
        <v>46077.02</v>
      </c>
      <c r="AH65" s="34"/>
      <c r="AI65" s="34"/>
      <c r="AJ65" s="34"/>
      <c r="AK65" s="34"/>
      <c r="AL65" s="34"/>
      <c r="AM65" s="34"/>
    </row>
    <row r="66" spans="1:39" ht="13.5" customHeight="1" outlineLevel="1" x14ac:dyDescent="0.25">
      <c r="A66" s="53" t="s">
        <v>264</v>
      </c>
      <c r="B66" s="54" t="s">
        <v>265</v>
      </c>
      <c r="C66" s="52">
        <f>+C61-C60</f>
        <v>119.98999999999069</v>
      </c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</row>
    <row r="67" spans="1:39" outlineLevel="1" x14ac:dyDescent="0.25">
      <c r="A67" s="55" t="s">
        <v>266</v>
      </c>
      <c r="B67" s="56" t="s">
        <v>265</v>
      </c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</row>
    <row r="68" spans="1:39" outlineLevel="1" x14ac:dyDescent="0.25">
      <c r="A68" s="55" t="s">
        <v>267</v>
      </c>
      <c r="B68" s="56" t="s">
        <v>265</v>
      </c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</row>
    <row r="69" spans="1:39" ht="13.2" outlineLevel="1" thickBot="1" x14ac:dyDescent="0.3">
      <c r="A69" s="55" t="s">
        <v>268</v>
      </c>
      <c r="B69" s="56" t="s">
        <v>265</v>
      </c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</row>
    <row r="70" spans="1:39" ht="13.2" outlineLevel="1" thickBot="1" x14ac:dyDescent="0.3">
      <c r="A70" s="58" t="s">
        <v>269</v>
      </c>
      <c r="B70" s="59" t="s">
        <v>265</v>
      </c>
      <c r="C70" s="60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x14ac:dyDescent="0.25">
      <c r="A71" s="62" t="s">
        <v>270</v>
      </c>
      <c r="B71" s="63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</row>
    <row r="72" spans="1:39" ht="13.2" thickBot="1" x14ac:dyDescent="0.3">
      <c r="A72" s="64" t="s">
        <v>271</v>
      </c>
      <c r="B72" s="63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</row>
    <row r="73" spans="1:39" ht="13.2" thickBot="1" x14ac:dyDescent="0.3">
      <c r="A73" s="65" t="s">
        <v>272</v>
      </c>
      <c r="B73" s="63" t="s">
        <v>265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45"/>
    </row>
    <row r="74" spans="1:39" ht="13.2" thickBot="1" x14ac:dyDescent="0.3">
      <c r="A74" s="45" t="s">
        <v>273</v>
      </c>
      <c r="B74" s="63" t="s">
        <v>265</v>
      </c>
      <c r="C74" s="35">
        <v>115</v>
      </c>
      <c r="D74" s="35">
        <v>115</v>
      </c>
      <c r="E74" s="35"/>
      <c r="F74" s="35">
        <v>115</v>
      </c>
      <c r="G74" s="35"/>
      <c r="H74" s="35"/>
      <c r="I74" s="35">
        <v>115</v>
      </c>
      <c r="J74" s="35">
        <v>115</v>
      </c>
      <c r="K74" s="35">
        <v>115</v>
      </c>
      <c r="L74" s="35">
        <v>112</v>
      </c>
      <c r="M74" s="35">
        <v>110</v>
      </c>
      <c r="N74" s="35">
        <v>110</v>
      </c>
      <c r="O74" s="35">
        <v>110</v>
      </c>
      <c r="P74" s="35">
        <v>110</v>
      </c>
      <c r="Q74" s="35"/>
      <c r="R74" s="35">
        <v>113</v>
      </c>
      <c r="S74" s="35">
        <v>114</v>
      </c>
      <c r="T74" s="35">
        <v>115</v>
      </c>
      <c r="U74" s="35">
        <v>100</v>
      </c>
      <c r="V74" s="35">
        <v>100</v>
      </c>
      <c r="W74" s="35">
        <v>127</v>
      </c>
      <c r="X74" s="35">
        <v>127</v>
      </c>
      <c r="Y74" s="35">
        <v>127</v>
      </c>
      <c r="Z74" s="35">
        <v>127</v>
      </c>
      <c r="AA74" s="35">
        <v>127</v>
      </c>
      <c r="AB74" s="35">
        <v>127</v>
      </c>
      <c r="AC74" s="35">
        <v>127</v>
      </c>
      <c r="AD74" s="35">
        <f>127-37</f>
        <v>90</v>
      </c>
      <c r="AE74" s="35"/>
      <c r="AF74" s="35">
        <v>90</v>
      </c>
      <c r="AG74" s="35">
        <v>90</v>
      </c>
      <c r="AH74" s="35"/>
      <c r="AI74" s="35"/>
      <c r="AJ74" s="35"/>
      <c r="AK74" s="35"/>
      <c r="AL74" s="35"/>
      <c r="AM74" s="45"/>
    </row>
    <row r="75" spans="1:39" ht="13.2" thickBot="1" x14ac:dyDescent="0.3">
      <c r="A75" s="64" t="s">
        <v>104</v>
      </c>
      <c r="B75" s="63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45"/>
    </row>
    <row r="76" spans="1:39" x14ac:dyDescent="0.25">
      <c r="A76" s="444" t="s">
        <v>274</v>
      </c>
      <c r="B76" s="66" t="s">
        <v>231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</row>
    <row r="77" spans="1:39" ht="13.2" thickBot="1" x14ac:dyDescent="0.3">
      <c r="A77" s="445"/>
      <c r="B77" s="67" t="s">
        <v>232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</row>
    <row r="78" spans="1:39" x14ac:dyDescent="0.25">
      <c r="A78" s="444" t="s">
        <v>275</v>
      </c>
      <c r="B78" s="68" t="s">
        <v>231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</row>
    <row r="79" spans="1:39" ht="13.2" thickBot="1" x14ac:dyDescent="0.3">
      <c r="A79" s="445"/>
      <c r="B79" s="69" t="s">
        <v>232</v>
      </c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</row>
    <row r="80" spans="1:39" ht="13.2" thickBot="1" x14ac:dyDescent="0.3">
      <c r="A80" s="441" t="s">
        <v>276</v>
      </c>
      <c r="B80" s="66" t="s">
        <v>231</v>
      </c>
      <c r="C80" s="70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>
        <v>3.12</v>
      </c>
      <c r="Q80" s="35">
        <v>3.39</v>
      </c>
      <c r="R80" s="35">
        <v>1.84</v>
      </c>
      <c r="S80" s="35">
        <v>2.87</v>
      </c>
      <c r="T80" s="35">
        <v>2.62</v>
      </c>
      <c r="U80" s="35">
        <v>2.02</v>
      </c>
      <c r="V80" s="35">
        <v>2.16</v>
      </c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</row>
    <row r="81" spans="1:39" ht="13.2" thickBot="1" x14ac:dyDescent="0.3">
      <c r="A81" s="447"/>
      <c r="B81" s="67" t="s">
        <v>232</v>
      </c>
      <c r="C81" s="70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40">
        <v>2.09</v>
      </c>
      <c r="Q81" s="40">
        <v>3.58</v>
      </c>
      <c r="R81" s="40">
        <v>2.59</v>
      </c>
      <c r="S81" s="40">
        <v>2.1</v>
      </c>
      <c r="T81" s="40">
        <v>1.29</v>
      </c>
      <c r="U81" s="40">
        <v>2.2400000000000002</v>
      </c>
      <c r="V81" s="40">
        <v>2.2400000000000002</v>
      </c>
      <c r="W81" s="40">
        <v>2.08</v>
      </c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</row>
    <row r="82" spans="1:39" x14ac:dyDescent="0.25">
      <c r="A82" s="441" t="s">
        <v>277</v>
      </c>
      <c r="B82" s="66" t="s">
        <v>231</v>
      </c>
      <c r="C82" s="71">
        <v>2.78</v>
      </c>
      <c r="D82" s="45">
        <v>4.99</v>
      </c>
      <c r="E82" s="45">
        <v>4.17</v>
      </c>
      <c r="F82" s="45">
        <v>5.43</v>
      </c>
      <c r="G82" s="45">
        <v>3.64</v>
      </c>
      <c r="H82" s="45">
        <v>0.91</v>
      </c>
      <c r="I82" s="45"/>
      <c r="J82" s="45">
        <v>2</v>
      </c>
      <c r="K82" s="45">
        <v>0.96</v>
      </c>
      <c r="L82" s="45">
        <v>1.91</v>
      </c>
      <c r="M82" s="45">
        <v>2.3199999999999998</v>
      </c>
      <c r="N82" s="45">
        <v>1.75</v>
      </c>
      <c r="O82" s="45">
        <v>3.26</v>
      </c>
      <c r="P82" s="45"/>
      <c r="Q82" s="45"/>
      <c r="R82" s="45"/>
      <c r="S82" s="45"/>
      <c r="T82" s="45"/>
      <c r="U82" s="45"/>
      <c r="V82" s="45"/>
      <c r="W82" s="45"/>
      <c r="X82" s="45">
        <v>2.11</v>
      </c>
      <c r="Y82" s="45">
        <v>1.65</v>
      </c>
      <c r="Z82" s="45"/>
      <c r="AA82" s="45">
        <v>4.37</v>
      </c>
      <c r="AB82" s="45">
        <v>3.68</v>
      </c>
      <c r="AC82" s="45">
        <v>2.19</v>
      </c>
      <c r="AD82" s="45">
        <v>4.2</v>
      </c>
      <c r="AE82" s="45">
        <v>1.92</v>
      </c>
      <c r="AF82" s="45">
        <v>2.76</v>
      </c>
      <c r="AG82" s="45">
        <v>2.77</v>
      </c>
      <c r="AH82" s="45"/>
      <c r="AI82" s="45"/>
      <c r="AJ82" s="45"/>
      <c r="AK82" s="45"/>
      <c r="AL82" s="45"/>
      <c r="AM82" s="45"/>
    </row>
    <row r="83" spans="1:39" ht="13.2" thickBot="1" x14ac:dyDescent="0.3">
      <c r="A83" s="447"/>
      <c r="B83" s="67" t="s">
        <v>232</v>
      </c>
      <c r="C83" s="71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</row>
    <row r="84" spans="1:39" x14ac:dyDescent="0.25">
      <c r="A84" s="450" t="s">
        <v>278</v>
      </c>
      <c r="B84" s="66" t="s">
        <v>231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</row>
    <row r="85" spans="1:39" ht="13.2" thickBot="1" x14ac:dyDescent="0.3">
      <c r="A85" s="451"/>
      <c r="B85" s="67" t="s">
        <v>232</v>
      </c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</row>
    <row r="86" spans="1:39" x14ac:dyDescent="0.25">
      <c r="A86" s="452" t="s">
        <v>279</v>
      </c>
      <c r="B86" s="66" t="s">
        <v>231</v>
      </c>
      <c r="C86" s="35">
        <v>72.91</v>
      </c>
      <c r="D86" s="35">
        <v>73.209999999999994</v>
      </c>
      <c r="E86" s="35">
        <v>79.010000000000005</v>
      </c>
      <c r="F86" s="35">
        <v>71.55</v>
      </c>
      <c r="G86" s="35">
        <v>78.92</v>
      </c>
      <c r="H86" s="35">
        <v>78.709999999999994</v>
      </c>
      <c r="I86" s="35"/>
      <c r="J86" s="35">
        <v>74.73</v>
      </c>
      <c r="K86" s="35">
        <v>76.959999999999994</v>
      </c>
      <c r="L86" s="35"/>
      <c r="M86" s="35">
        <v>81.239999999999995</v>
      </c>
      <c r="N86" s="35">
        <v>78.540000000000006</v>
      </c>
      <c r="O86" s="35">
        <v>72.66</v>
      </c>
      <c r="P86" s="35">
        <v>77.92</v>
      </c>
      <c r="Q86" s="35">
        <v>91.88</v>
      </c>
      <c r="R86" s="35">
        <v>81.239999999999995</v>
      </c>
      <c r="S86" s="35">
        <v>81.89</v>
      </c>
      <c r="T86" s="35">
        <v>76.08</v>
      </c>
      <c r="U86" s="35">
        <v>79.73</v>
      </c>
      <c r="V86" s="35">
        <v>73.8</v>
      </c>
      <c r="W86" s="35"/>
      <c r="X86" s="35">
        <v>85</v>
      </c>
      <c r="Y86" s="35">
        <v>86.42</v>
      </c>
      <c r="Z86" s="35"/>
      <c r="AA86" s="35">
        <v>86.08</v>
      </c>
      <c r="AB86" s="35">
        <v>80.7</v>
      </c>
      <c r="AC86" s="35">
        <v>87.23</v>
      </c>
      <c r="AD86" s="35">
        <v>80.930000000000007</v>
      </c>
      <c r="AE86" s="35">
        <v>95.7</v>
      </c>
      <c r="AF86" s="35">
        <v>76.77</v>
      </c>
      <c r="AG86" s="35">
        <v>79.09</v>
      </c>
      <c r="AH86" s="35"/>
      <c r="AI86" s="35"/>
      <c r="AJ86" s="35"/>
      <c r="AK86" s="35"/>
      <c r="AL86" s="35"/>
      <c r="AM86" s="35"/>
    </row>
    <row r="87" spans="1:39" ht="13.2" thickBot="1" x14ac:dyDescent="0.3">
      <c r="A87" s="453"/>
      <c r="B87" s="67" t="s">
        <v>232</v>
      </c>
      <c r="C87" s="72">
        <v>68.7</v>
      </c>
      <c r="D87" s="72">
        <v>70.900000000000006</v>
      </c>
      <c r="E87" s="72">
        <v>75.150000000000006</v>
      </c>
      <c r="F87" s="72">
        <v>79.84</v>
      </c>
      <c r="G87" s="72">
        <v>77.06</v>
      </c>
      <c r="H87" s="72">
        <v>70.349999999999994</v>
      </c>
      <c r="I87" s="72"/>
      <c r="J87" s="72"/>
      <c r="K87" s="72">
        <v>78.41</v>
      </c>
      <c r="L87" s="72"/>
      <c r="M87" s="72">
        <v>80.569999999999993</v>
      </c>
      <c r="N87" s="72">
        <v>79.319999999999993</v>
      </c>
      <c r="O87" s="72">
        <v>75.58</v>
      </c>
      <c r="P87" s="72">
        <v>84.35</v>
      </c>
      <c r="Q87" s="72">
        <v>78.349999999999994</v>
      </c>
      <c r="R87" s="72">
        <v>84.21</v>
      </c>
      <c r="S87" s="72">
        <v>94.42</v>
      </c>
      <c r="T87" s="72">
        <v>85.85</v>
      </c>
      <c r="U87" s="72">
        <v>88.96</v>
      </c>
      <c r="V87" s="72">
        <v>83.39</v>
      </c>
      <c r="W87" s="72">
        <v>81.27</v>
      </c>
      <c r="X87" s="72"/>
      <c r="Y87" s="72"/>
      <c r="Z87" s="72">
        <v>82.45</v>
      </c>
      <c r="AA87" s="72">
        <v>84.96</v>
      </c>
      <c r="AB87" s="72">
        <v>92.41</v>
      </c>
      <c r="AC87" s="72">
        <v>86.18</v>
      </c>
      <c r="AD87" s="72">
        <v>98.95</v>
      </c>
      <c r="AE87" s="72">
        <v>76.069999999999993</v>
      </c>
      <c r="AF87" s="72">
        <v>71.48</v>
      </c>
      <c r="AG87" s="72">
        <v>69.36</v>
      </c>
      <c r="AH87" s="72"/>
      <c r="AI87" s="72"/>
      <c r="AJ87" s="72"/>
      <c r="AK87" s="72"/>
      <c r="AL87" s="72"/>
      <c r="AM87" s="72"/>
    </row>
    <row r="88" spans="1:39" x14ac:dyDescent="0.25">
      <c r="A88" s="450" t="s">
        <v>280</v>
      </c>
      <c r="B88" s="73" t="s">
        <v>231</v>
      </c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</row>
    <row r="89" spans="1:39" ht="13.2" thickBot="1" x14ac:dyDescent="0.3">
      <c r="A89" s="451"/>
      <c r="B89" s="74" t="s">
        <v>232</v>
      </c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</row>
    <row r="90" spans="1:39" x14ac:dyDescent="0.25">
      <c r="A90" s="450" t="s">
        <v>281</v>
      </c>
      <c r="B90" s="66" t="s">
        <v>231</v>
      </c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</row>
    <row r="91" spans="1:39" ht="13.2" thickBot="1" x14ac:dyDescent="0.3">
      <c r="A91" s="451"/>
      <c r="B91" s="67" t="s">
        <v>232</v>
      </c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</row>
    <row r="92" spans="1:39" x14ac:dyDescent="0.25">
      <c r="A92" s="75" t="s">
        <v>282</v>
      </c>
      <c r="B92" s="454" t="s">
        <v>231</v>
      </c>
      <c r="C92" s="76"/>
      <c r="D92" s="76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</row>
    <row r="93" spans="1:39" ht="14.4" customHeight="1" x14ac:dyDescent="0.25">
      <c r="A93" s="77" t="s">
        <v>283</v>
      </c>
      <c r="B93" s="455"/>
      <c r="C93" s="78"/>
      <c r="D93" s="78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</row>
    <row r="94" spans="1:39" ht="14.4" customHeight="1" thickBot="1" x14ac:dyDescent="0.3">
      <c r="A94" s="79" t="s">
        <v>284</v>
      </c>
      <c r="B94" s="455"/>
      <c r="C94" s="80"/>
      <c r="D94" s="80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</row>
    <row r="95" spans="1:39" x14ac:dyDescent="0.25">
      <c r="A95" s="77" t="s">
        <v>282</v>
      </c>
      <c r="B95" s="454" t="s">
        <v>232</v>
      </c>
      <c r="C95" s="76"/>
      <c r="D95" s="76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</row>
    <row r="96" spans="1:39" x14ac:dyDescent="0.25">
      <c r="A96" s="77" t="s">
        <v>283</v>
      </c>
      <c r="B96" s="455"/>
      <c r="C96" s="78"/>
      <c r="D96" s="78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</row>
    <row r="97" spans="1:39" ht="13.2" thickBot="1" x14ac:dyDescent="0.3">
      <c r="A97" s="79" t="s">
        <v>284</v>
      </c>
      <c r="B97" s="456"/>
      <c r="C97" s="80"/>
      <c r="D97" s="80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</row>
    <row r="98" spans="1:39" x14ac:dyDescent="0.25">
      <c r="A98" s="81" t="s">
        <v>130</v>
      </c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</row>
    <row r="99" spans="1:39" x14ac:dyDescent="0.25">
      <c r="A99" s="448" t="s">
        <v>285</v>
      </c>
      <c r="B99" s="63" t="s">
        <v>231</v>
      </c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</row>
    <row r="100" spans="1:39" x14ac:dyDescent="0.25">
      <c r="A100" s="449"/>
      <c r="B100" s="83" t="s">
        <v>232</v>
      </c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</row>
    <row r="101" spans="1:39" x14ac:dyDescent="0.25">
      <c r="A101" s="84" t="s">
        <v>286</v>
      </c>
      <c r="B101" s="83" t="s">
        <v>265</v>
      </c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</row>
    <row r="102" spans="1:39" x14ac:dyDescent="0.25">
      <c r="A102" s="55" t="s">
        <v>287</v>
      </c>
      <c r="B102" s="85" t="s">
        <v>265</v>
      </c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</row>
    <row r="103" spans="1:39" ht="13.2" thickBot="1" x14ac:dyDescent="0.3">
      <c r="A103" s="55" t="s">
        <v>288</v>
      </c>
      <c r="B103" s="85" t="s">
        <v>265</v>
      </c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</row>
    <row r="104" spans="1:39" ht="14.4" customHeight="1" x14ac:dyDescent="0.25">
      <c r="A104" s="86" t="s">
        <v>289</v>
      </c>
      <c r="B104" s="87" t="s">
        <v>231</v>
      </c>
      <c r="C104" s="57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</row>
    <row r="105" spans="1:39" ht="15" thickBot="1" x14ac:dyDescent="0.3">
      <c r="A105" s="88" t="s">
        <v>290</v>
      </c>
      <c r="B105" s="89" t="s">
        <v>231</v>
      </c>
      <c r="C105" s="57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</row>
    <row r="106" spans="1:39" ht="14.4" customHeight="1" x14ac:dyDescent="0.25">
      <c r="A106" s="86" t="s">
        <v>291</v>
      </c>
      <c r="B106" s="87" t="s">
        <v>232</v>
      </c>
      <c r="C106" s="57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</row>
    <row r="107" spans="1:39" ht="15" thickBot="1" x14ac:dyDescent="0.3">
      <c r="A107" s="88" t="s">
        <v>292</v>
      </c>
      <c r="B107" s="90" t="s">
        <v>232</v>
      </c>
      <c r="C107" s="57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</row>
    <row r="108" spans="1:39" x14ac:dyDescent="0.25">
      <c r="A108" s="91" t="s">
        <v>134</v>
      </c>
      <c r="B108" s="6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</row>
    <row r="109" spans="1:39" x14ac:dyDescent="0.25">
      <c r="A109" s="448" t="s">
        <v>293</v>
      </c>
      <c r="B109" s="63" t="s">
        <v>231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</row>
    <row r="110" spans="1:39" x14ac:dyDescent="0.25">
      <c r="A110" s="449"/>
      <c r="B110" s="83" t="s">
        <v>232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</row>
    <row r="111" spans="1:39" x14ac:dyDescent="0.25">
      <c r="A111" s="448" t="s">
        <v>294</v>
      </c>
      <c r="B111" s="63" t="s">
        <v>231</v>
      </c>
      <c r="C111" s="92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</row>
    <row r="112" spans="1:39" x14ac:dyDescent="0.25">
      <c r="A112" s="449"/>
      <c r="B112" s="83" t="s">
        <v>232</v>
      </c>
      <c r="C112" s="92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</row>
    <row r="113" spans="1:39" x14ac:dyDescent="0.25">
      <c r="A113" s="64" t="s">
        <v>295</v>
      </c>
      <c r="B113" s="95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</row>
    <row r="114" spans="1:39" x14ac:dyDescent="0.25">
      <c r="A114" s="457" t="s">
        <v>296</v>
      </c>
      <c r="B114" s="63" t="s">
        <v>231</v>
      </c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</row>
    <row r="115" spans="1:39" x14ac:dyDescent="0.25">
      <c r="A115" s="458"/>
      <c r="B115" s="83" t="s">
        <v>232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</row>
    <row r="116" spans="1:39" x14ac:dyDescent="0.25">
      <c r="A116" s="457" t="s">
        <v>297</v>
      </c>
      <c r="B116" s="63" t="s">
        <v>231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</row>
    <row r="117" spans="1:39" x14ac:dyDescent="0.25">
      <c r="A117" s="458"/>
      <c r="B117" s="83" t="s">
        <v>232</v>
      </c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</row>
    <row r="118" spans="1:39" x14ac:dyDescent="0.25">
      <c r="A118" s="457" t="s">
        <v>298</v>
      </c>
      <c r="B118" s="63" t="s">
        <v>231</v>
      </c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</row>
    <row r="119" spans="1:39" x14ac:dyDescent="0.25">
      <c r="A119" s="458"/>
      <c r="B119" s="83" t="s">
        <v>232</v>
      </c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</row>
    <row r="120" spans="1:39" x14ac:dyDescent="0.25">
      <c r="A120" s="91" t="s">
        <v>299</v>
      </c>
      <c r="B120" s="6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</row>
    <row r="121" spans="1:39" x14ac:dyDescent="0.25">
      <c r="A121" s="459" t="s">
        <v>300</v>
      </c>
      <c r="B121" s="63" t="s">
        <v>231</v>
      </c>
      <c r="C121" s="71">
        <f>AVERAGE(1.12,1.13,1.13,1.13,1.12,1.12,1.11,1.11,1.11,1.13,1.13,1.13)</f>
        <v>1.1224999999999998</v>
      </c>
      <c r="D121" s="71">
        <f>AVERAGE(1.05,1.03,1.08,1.05,1.06,1.06,1.05,1.07,1.06,1.06,1.09,1.08)</f>
        <v>1.0616666666666668</v>
      </c>
      <c r="E121" s="71">
        <f>AVERAGE(1.03,1.1,1.09,1.07,1.11,1.08,1.08,1.06,1.09,1.08)</f>
        <v>1.0790000000000002</v>
      </c>
      <c r="F121" s="71">
        <f>AVERAGE(1.06,1.08,1.06,1.09,1.1,1.03,1.06,1.07)</f>
        <v>1.0687500000000001</v>
      </c>
      <c r="G121" s="71">
        <f>AVERAGE(1.06,1.1,1.04,1.05,1.09,1.06,1.05,1.05,1.07)</f>
        <v>1.0633333333333335</v>
      </c>
      <c r="H121" s="71">
        <f>AVERAGE(1.06,1.1,1.04,1.14,1.14,1.14,1.13,1.13,1.13,1.11,1.11,1.09,1.1,1.11,1.1)</f>
        <v>1.1086666666666665</v>
      </c>
      <c r="I121" s="71"/>
      <c r="J121" s="71">
        <f>AVERAGE(1.08,1.1,1.111,1.12,1.12,1.12,1.12)</f>
        <v>1.1101428571428573</v>
      </c>
      <c r="K121" s="71">
        <f>AVERAGE(1.12,1.13,1.13,1.14,1.14,1.13,1.14,1.13,1.12,1.13,1.13)</f>
        <v>1.1309090909090906</v>
      </c>
      <c r="L121" s="71">
        <f>AVERAGE(1.13,1.13,1.14,1.12,1.11,1.12,1.11,1.09,1.1,1.11,1.12)</f>
        <v>1.1163636363636364</v>
      </c>
      <c r="M121" s="71">
        <v>1.123</v>
      </c>
      <c r="N121" s="71">
        <f>AVERAGE(1.16,1.17,1.17,1.18,1.18,1.17,1.17,1.19,1.18,1.16,1.18,1.17)</f>
        <v>1.1733333333333331</v>
      </c>
      <c r="O121" s="71">
        <f>AVERAGE(1.16,1.16,1.15,1.2,1.17,1.17,1.16,1.16,1.11,1.12)</f>
        <v>1.1559999999999999</v>
      </c>
      <c r="P121" s="71">
        <f>AVERAGE(1.1,1.14,1.13,1.18,1.15,1.12,1.14,1.1,1.18,1.2,1.18,1.18)</f>
        <v>1.1499999999999997</v>
      </c>
      <c r="Q121" s="71">
        <v>1.1299999999999999</v>
      </c>
      <c r="R121" s="71">
        <f>AVERAGE(1.2,1.16,1.18,1.12,1.1,1.12,1.12,1.14,1.15,1.18,1.14,1.16)</f>
        <v>1.1475000000000002</v>
      </c>
      <c r="S121" s="71">
        <f>AVERAGE(1.14,1.13,1.14,1.14,1.16,1.14,1.12,1.13,1.15,1.14,1.16,1.15)</f>
        <v>1.1416666666666666</v>
      </c>
      <c r="T121" s="71">
        <f>AVERAGE(1.13,1.13,1.13114,1.14,1.13,1.13,1.14,1.13,1.13)</f>
        <v>1.1323488888888886</v>
      </c>
      <c r="U121" s="71">
        <f>AVERAGE(1.13,1.13,1.12,1.12,1.13,1.12,1.12,1.13,1.13,1.12,1.13)</f>
        <v>1.1254545454545453</v>
      </c>
      <c r="V121" s="71">
        <f>AVERAGE(1.12,1.13,1.13,1.12,1.13,1.13,1.11,1.13,1.13,1.13,1.13)</f>
        <v>1.126363636363636</v>
      </c>
      <c r="W121" s="71">
        <f>AVERAGE(1.1,1.11,1.1,1.09,1.11)</f>
        <v>1.1020000000000001</v>
      </c>
      <c r="X121" s="71">
        <v>1.147</v>
      </c>
      <c r="Y121" s="71">
        <f>AVERAGE(1.17,1.16,1.16,1.14,1.16,1.16,1.14,1.14,1.16,1.5)</f>
        <v>1.1890000000000001</v>
      </c>
      <c r="Z121" s="71">
        <f>AVERAGE(1.17,1.18,1.19,1.2)</f>
        <v>1.1849999999999998</v>
      </c>
      <c r="AA121" s="71">
        <f>AVERAGE(1.14,1.15,1.17,1.14,1.12,1.12,1.12,1.13,1.12,1.13,1.12)</f>
        <v>1.1327272727272728</v>
      </c>
      <c r="AB121" s="71">
        <f>AVERAGE(1.1,1.11,1.1,1.13,1.14,1.12,1.1,1.13,1.11,1.14,1.13)</f>
        <v>1.1190909090909089</v>
      </c>
      <c r="AC121" s="71">
        <v>1.1399999999999999</v>
      </c>
      <c r="AD121" s="71">
        <f>AVERAGE(1.11,1.13,1.09,1.14,1.12,1.1,1.13,1.08,1.14,1.12,1.12)</f>
        <v>1.1163636363636364</v>
      </c>
      <c r="AE121" s="71">
        <f>AVERAGE(1.1,1.13,1.09,1.14,1.11,1.08,1.15,1.11,1.09,1.12,1.1,1.14)</f>
        <v>1.1133333333333335</v>
      </c>
      <c r="AF121" s="71">
        <f>AVERAGE(1.12,1.13,1.13,1.12,1.13,1.13,1.11,1.13,1.12,1.12,1.13,1.13)</f>
        <v>1.125</v>
      </c>
      <c r="AG121" s="71">
        <f>AVERAGE(1.09,1.1,1.1,1.11,1.12,1.12,1.12,1.13,1.12,1.11,1.12,1.12)</f>
        <v>1.1133333333333335</v>
      </c>
      <c r="AH121" s="71"/>
      <c r="AI121" s="71"/>
      <c r="AJ121" s="45"/>
      <c r="AK121" s="45"/>
      <c r="AL121" s="45"/>
      <c r="AM121" s="45"/>
    </row>
    <row r="122" spans="1:39" x14ac:dyDescent="0.25">
      <c r="A122" s="460"/>
      <c r="B122" s="83" t="s">
        <v>232</v>
      </c>
      <c r="C122" s="71">
        <f>AVERAGE(1.13,1.13,1.13,1.13,1.14,1.14,1.14,1.13,1.13,1.13,1.13,1.13)</f>
        <v>1.1324999999999996</v>
      </c>
      <c r="D122" s="71">
        <f>AVERAGE(1.14,1.14,1.13,1.13,1.3,1.13,1.14,1.12,1.13,1.13,1.13,1.13)</f>
        <v>1.145833333333333</v>
      </c>
      <c r="E122" s="71">
        <f>AVERAGE(1.13,1.1,1.13,1.13,1.13,1.12,1.12,1.13,1.13,1.14,1.12,1.11)</f>
        <v>1.1241666666666668</v>
      </c>
      <c r="F122" s="71">
        <f>AVERAGE(1.13,1.11,1.12,1.13,1.13,1.14,1.14,1.13,1.12,1.13,1.12,1.12)</f>
        <v>1.1266666666666667</v>
      </c>
      <c r="G122" s="71">
        <f>AVERAGE(1.11,1.13,1.13,1.13,1.12,1.13,1.12,1.12,1.13,1.14,1.13,1.12)</f>
        <v>1.1258333333333335</v>
      </c>
      <c r="H122" s="71">
        <f>AVERAGE(1.12,1.13,1.11,1.12,1.12,1.12,1.12,1.11,1.1,1.09)</f>
        <v>1.1140000000000001</v>
      </c>
      <c r="I122" s="71"/>
      <c r="J122" s="71">
        <f>AVERAGE(1.12,1.15,1.13,1.1,1.11,1.1,1.11,1.1,1.1,1.11,1.12,1.1)</f>
        <v>1.1125</v>
      </c>
      <c r="K122" s="71">
        <f>AVERAGE(1.18,1.2,1.19,1.19,1.17,1.14,1.1,1.14,1.13,1.12,1.12,1.13,1.15)</f>
        <v>1.150769230769231</v>
      </c>
      <c r="L122" s="71">
        <f>AVERAGE(1.13,1.15,1.12,1.12,1.1,1.12,1.14,1.12,1.1,1.1,1.12,1.11)</f>
        <v>1.1191666666666666</v>
      </c>
      <c r="M122" s="71">
        <v>1.1200000000000001</v>
      </c>
      <c r="N122" s="71">
        <f>AVERAGE(1.11,1.12,1.13,1.11,1.09,1.12,1.13,1.1213,1.14,1.14)</f>
        <v>1.1211300000000002</v>
      </c>
      <c r="O122" s="71">
        <f>AVERAGE(1.1,1.1,1.13,1.13,1.13,1.13,1.12,1.12,1.13,1.12,1.14,1.13)</f>
        <v>1.1233333333333333</v>
      </c>
      <c r="P122" s="71">
        <f>AVERAGE(1.11,1.14,1.14,1.13,1.13,1.12,1.13,1.11,1.1,1.13,1.12)</f>
        <v>1.1236363636363635</v>
      </c>
      <c r="Q122" s="71">
        <v>1.1599999999999999</v>
      </c>
      <c r="R122" s="71">
        <f>AVERAGE(1.18,1.18,1.18,1.17,1.19,1.18,1.16,1.17,1.17,1.18,1.17,1.16)</f>
        <v>1.1741666666666666</v>
      </c>
      <c r="S122" s="71">
        <f>AVERAGE(1.14,1.14,1.18,1.19,1.18,1.19,1.17,1.19,1.18,1.16)</f>
        <v>1.1719999999999999</v>
      </c>
      <c r="T122" s="71">
        <f>AVERAGE(1.19,1.17,1.18,1.14,1.16,1.16,1.18,1.16,1.15,1.15,1.17,1.17)</f>
        <v>1.165</v>
      </c>
      <c r="U122" s="71">
        <f>AVERAGE(1.14,1.15,1.12,1.16,1.14,1.12,1.13,1.14,1.14,1.13,1.12,1.13,1.13)</f>
        <v>1.1346153846153846</v>
      </c>
      <c r="V122" s="71">
        <f>AVERAGE(1.13,1.14,1.12,1.12,1.14,1.13,1.12,1.13,1.13,1.12,1.1)</f>
        <v>1.1254545454545455</v>
      </c>
      <c r="W122" s="71">
        <f>W121</f>
        <v>1.1020000000000001</v>
      </c>
      <c r="X122" s="71">
        <v>1.17</v>
      </c>
      <c r="Y122" s="71">
        <f>AVERAGE(1.6,1.17,1.16,1.13,1.13115,1.16,1.16,1.16,1.17,1.14,1.15,1.15)</f>
        <v>1.1900958333333334</v>
      </c>
      <c r="Z122" s="71">
        <f>AVERAGE(1.09,1.11,1.12,1.12,1.13,1.12,1.13,1.13)</f>
        <v>1.1187499999999999</v>
      </c>
      <c r="AA122" s="71">
        <f>AVERAGE(1.11,1.11,1.12,1.12,1.13,1.13,1.13,1.12,1.13,1.12,1.12,1.13)</f>
        <v>1.1225000000000003</v>
      </c>
      <c r="AB122" s="71">
        <f>AVERAGE(1.13,1.13,1.13,1.13,1.16,1.14,1.12,1.12,1.13,1.13,1.12,1.14)</f>
        <v>1.1316666666666666</v>
      </c>
      <c r="AC122" s="71">
        <v>1.1599999999999999</v>
      </c>
      <c r="AD122" s="71">
        <f>AVERAGE(1.12,1.11,1.12,1.13,1.12,1.12,1.1,1.1,1.12,1.11,1.13,1.13)</f>
        <v>1.1174999999999997</v>
      </c>
      <c r="AE122" s="71">
        <f>AVERAGE(1.14,1.14,1.15,1.13,1.12,1.11,1.11,1.1,1.1,1.12,1.12,1.12,1.12)</f>
        <v>1.1215384615384616</v>
      </c>
      <c r="AF122" s="71">
        <f>AVERAGE(1.1,1.09,1.1,1.11,1.11,1.11,1.11,1.11,1.12,1.12,1.13,1.12)</f>
        <v>1.1108333333333336</v>
      </c>
      <c r="AG122" s="71">
        <f>AVERAGE(1.1,1.13,1.11,1.15,1.4,1.13,1.14,1.16,1.14,1.11,1.13)</f>
        <v>1.1545454545454545</v>
      </c>
      <c r="AH122" s="45"/>
      <c r="AI122" s="45"/>
      <c r="AJ122" s="45"/>
      <c r="AK122" s="45"/>
      <c r="AL122" s="45"/>
      <c r="AM122" s="45"/>
    </row>
    <row r="123" spans="1:39" x14ac:dyDescent="0.25">
      <c r="A123" s="461" t="s">
        <v>301</v>
      </c>
      <c r="B123" s="63" t="s">
        <v>231</v>
      </c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45"/>
      <c r="AI123" s="45"/>
      <c r="AJ123" s="45"/>
      <c r="AK123" s="45"/>
      <c r="AL123" s="45"/>
      <c r="AM123" s="45"/>
    </row>
    <row r="124" spans="1:39" x14ac:dyDescent="0.25">
      <c r="A124" s="462"/>
      <c r="B124" s="83" t="s">
        <v>232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</row>
    <row r="125" spans="1:39" x14ac:dyDescent="0.25">
      <c r="A125" s="461" t="s">
        <v>302</v>
      </c>
      <c r="B125" s="63" t="s">
        <v>231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</row>
    <row r="126" spans="1:39" x14ac:dyDescent="0.25">
      <c r="A126" s="462"/>
      <c r="B126" s="83" t="s">
        <v>232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</row>
    <row r="127" spans="1:39" x14ac:dyDescent="0.25">
      <c r="A127" s="448" t="s">
        <v>303</v>
      </c>
      <c r="B127" s="63" t="s">
        <v>231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</row>
    <row r="128" spans="1:39" x14ac:dyDescent="0.25">
      <c r="A128" s="449"/>
      <c r="B128" s="83" t="s">
        <v>232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</row>
    <row r="129" spans="1:39" x14ac:dyDescent="0.25">
      <c r="A129" s="448" t="s">
        <v>304</v>
      </c>
      <c r="B129" s="63" t="s">
        <v>231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</row>
    <row r="130" spans="1:39" x14ac:dyDescent="0.25">
      <c r="A130" s="449"/>
      <c r="B130" s="83" t="s">
        <v>232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</row>
    <row r="131" spans="1:39" x14ac:dyDescent="0.25">
      <c r="A131" s="64" t="s">
        <v>162</v>
      </c>
      <c r="B131" s="6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</row>
    <row r="132" spans="1:39" x14ac:dyDescent="0.25">
      <c r="A132" s="41" t="s">
        <v>305</v>
      </c>
      <c r="B132" s="63" t="s">
        <v>232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93"/>
      <c r="AI132" s="93"/>
      <c r="AJ132" s="93"/>
      <c r="AK132" s="93"/>
      <c r="AL132" s="93"/>
      <c r="AM132" s="93"/>
    </row>
    <row r="133" spans="1:39" x14ac:dyDescent="0.25">
      <c r="A133" s="41" t="s">
        <v>306</v>
      </c>
      <c r="B133" s="63" t="s">
        <v>232</v>
      </c>
      <c r="C133" s="45">
        <v>38</v>
      </c>
      <c r="D133" s="45">
        <v>88</v>
      </c>
      <c r="E133" s="45">
        <v>79</v>
      </c>
      <c r="F133" s="45"/>
      <c r="G133" s="45">
        <v>81</v>
      </c>
      <c r="H133" s="45">
        <v>73</v>
      </c>
      <c r="I133" s="45">
        <v>64</v>
      </c>
      <c r="J133" s="45">
        <v>94</v>
      </c>
      <c r="K133" s="45">
        <v>90</v>
      </c>
      <c r="L133" s="45">
        <v>86</v>
      </c>
      <c r="M133" s="45">
        <v>66</v>
      </c>
      <c r="N133" s="45">
        <v>87</v>
      </c>
      <c r="O133" s="45">
        <v>92</v>
      </c>
      <c r="P133" s="45">
        <v>91</v>
      </c>
      <c r="Q133" s="45">
        <v>78</v>
      </c>
      <c r="R133" s="45">
        <v>72</v>
      </c>
      <c r="S133" s="45">
        <v>96</v>
      </c>
      <c r="T133" s="45">
        <v>77</v>
      </c>
      <c r="U133" s="45">
        <v>94</v>
      </c>
      <c r="V133" s="45">
        <v>97</v>
      </c>
      <c r="W133" s="45">
        <v>99</v>
      </c>
      <c r="X133" s="45">
        <v>91</v>
      </c>
      <c r="Y133" s="45">
        <v>94</v>
      </c>
      <c r="Z133" s="45">
        <v>94</v>
      </c>
      <c r="AA133" s="45">
        <v>65</v>
      </c>
      <c r="AB133" s="45">
        <v>30</v>
      </c>
      <c r="AC133" s="45">
        <v>80</v>
      </c>
      <c r="AD133" s="45">
        <v>85</v>
      </c>
      <c r="AE133" s="45">
        <v>80</v>
      </c>
      <c r="AF133" s="45">
        <v>92</v>
      </c>
      <c r="AG133" s="45">
        <v>62</v>
      </c>
      <c r="AH133" s="93"/>
      <c r="AI133" s="93"/>
      <c r="AJ133" s="93"/>
      <c r="AK133" s="93"/>
      <c r="AL133" s="93"/>
      <c r="AM133" s="93"/>
    </row>
    <row r="134" spans="1:39" x14ac:dyDescent="0.25">
      <c r="A134" s="461" t="s">
        <v>307</v>
      </c>
      <c r="B134" s="63" t="s">
        <v>231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</row>
    <row r="135" spans="1:39" x14ac:dyDescent="0.25">
      <c r="A135" s="462"/>
      <c r="B135" s="83" t="s">
        <v>232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</row>
    <row r="136" spans="1:39" x14ac:dyDescent="0.25">
      <c r="A136" s="461" t="s">
        <v>308</v>
      </c>
      <c r="B136" s="63" t="s">
        <v>231</v>
      </c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</row>
    <row r="137" spans="1:39" x14ac:dyDescent="0.25">
      <c r="A137" s="462"/>
      <c r="B137" s="83" t="s">
        <v>232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</row>
    <row r="138" spans="1:39" x14ac:dyDescent="0.25">
      <c r="A138" s="448" t="s">
        <v>309</v>
      </c>
      <c r="B138" s="63" t="s">
        <v>231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</row>
    <row r="139" spans="1:39" x14ac:dyDescent="0.25">
      <c r="A139" s="449"/>
      <c r="B139" s="83" t="s">
        <v>232</v>
      </c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</row>
    <row r="140" spans="1:39" x14ac:dyDescent="0.25">
      <c r="A140" s="448" t="s">
        <v>310</v>
      </c>
      <c r="B140" s="63" t="s">
        <v>231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</row>
    <row r="141" spans="1:39" x14ac:dyDescent="0.25">
      <c r="A141" s="449"/>
      <c r="B141" s="83" t="s">
        <v>232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</row>
    <row r="142" spans="1:39" x14ac:dyDescent="0.25">
      <c r="A142" s="457" t="s">
        <v>311</v>
      </c>
      <c r="B142" s="63" t="s">
        <v>231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</row>
    <row r="143" spans="1:39" ht="13.2" thickBot="1" x14ac:dyDescent="0.3">
      <c r="A143" s="458"/>
      <c r="B143" s="83" t="s">
        <v>232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</row>
    <row r="144" spans="1:39" x14ac:dyDescent="0.25">
      <c r="A144" s="96" t="s">
        <v>312</v>
      </c>
      <c r="B144" s="66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</row>
    <row r="145" spans="1:39" x14ac:dyDescent="0.25">
      <c r="A145" s="461" t="s">
        <v>313</v>
      </c>
      <c r="B145" s="63" t="s">
        <v>231</v>
      </c>
      <c r="C145" s="45"/>
      <c r="D145" s="45">
        <f>AVERAGE(1.38,1.35,1.28,1.36,1.15)</f>
        <v>1.3039999999999998</v>
      </c>
      <c r="E145" s="45">
        <f>AVERAGE(1.33,1.32,1.4,1.21)</f>
        <v>1.3150000000000002</v>
      </c>
      <c r="F145" s="45">
        <f>AVERAGE(1.42,1.42,1.38,1.37,1.35,1.35,1.26,1.17)</f>
        <v>1.3399999999999999</v>
      </c>
      <c r="G145" s="45">
        <f>AVERAGE(1.49,1.5,1.38,1.35,1.3,1.2)</f>
        <v>1.37</v>
      </c>
      <c r="H145" s="45">
        <f>AVERAGE(1.3,1.3,1.31,1.29)</f>
        <v>1.3</v>
      </c>
      <c r="I145" s="45">
        <f>AVERAGE(1.27,1.28)</f>
        <v>1.2749999999999999</v>
      </c>
      <c r="J145" s="45">
        <f>AVERAGE(1.28,1.3,1.34,1.35,1.38,1.38)</f>
        <v>1.3383333333333332</v>
      </c>
      <c r="K145" s="45">
        <f>AVERAGE(1.39,1.35,1.35,1.34,1.32,1.28,1.27,1.24)</f>
        <v>1.3174999999999999</v>
      </c>
      <c r="L145" s="45">
        <f>AVERAGE(1.42,1.38,1.37,1.38,1.36,1.35,1.33,1.3)</f>
        <v>1.3612500000000001</v>
      </c>
      <c r="M145" s="45">
        <v>1.29</v>
      </c>
      <c r="N145" s="45">
        <f>AVERAGE(1.32,1.3,1.32)</f>
        <v>1.3133333333333335</v>
      </c>
      <c r="O145" s="45">
        <f>AVERAGE(1.4,1.35,1.4,1.41)</f>
        <v>1.3900000000000001</v>
      </c>
      <c r="P145" s="45">
        <f>AVERAGE(1.31,1.35,1.33,1.32)</f>
        <v>1.3275000000000001</v>
      </c>
      <c r="Q145" s="45">
        <f>AVERAGE(1.31,1.29,1.35,1.35,1.35,1.35,1.34,1.34)</f>
        <v>1.335</v>
      </c>
      <c r="R145" s="45">
        <f>AVERAGE(1.3,1.33,1.33,1.44,1.32,1.34,1.33)</f>
        <v>1.3414285714285714</v>
      </c>
      <c r="S145" s="45">
        <f>AVERAGE(1.29,1.34,1.38,1.37,1.44,1.46,1.41)</f>
        <v>1.3842857142857146</v>
      </c>
      <c r="T145" s="45">
        <f>AVERAGE(1.34,1.35,1.35)</f>
        <v>1.3466666666666669</v>
      </c>
      <c r="U145" s="45">
        <f>AVERAGE(1.33,1.39,1.4,1.42)</f>
        <v>1.3849999999999998</v>
      </c>
      <c r="V145" s="45">
        <f>AVERAGE(1.29,1.28,1.34,1.44,1.35)</f>
        <v>1.3399999999999999</v>
      </c>
      <c r="W145" s="45">
        <f>AVERAGE(1.34,1.37,1.38,1.48,1.41,1.39,1.38,1.38)</f>
        <v>1.3912499999999999</v>
      </c>
      <c r="X145" s="45">
        <f>AVERAGE(1.37,1.38,1.42)</f>
        <v>1.39</v>
      </c>
      <c r="Y145" s="45">
        <f>AVERAGE(1.34,1.33,1.33)</f>
        <v>1.3333333333333333</v>
      </c>
      <c r="Z145" s="45"/>
      <c r="AA145" s="45">
        <f>AVERAGE(1.36,1.3,1.23)</f>
        <v>1.2966666666666666</v>
      </c>
      <c r="AB145" s="45">
        <f>AVERAGE(1.42,1.39,1.4,1.42,1.36,1.37,1.38,1.39,1.4,1.4,1.3)</f>
        <v>1.3845454545454545</v>
      </c>
      <c r="AC145" s="45">
        <f>AVERAGE(1.4,1.39,1.36,1.34,1.39,1.41,1.36,1.28,1.28,1.28)</f>
        <v>1.3489999999999998</v>
      </c>
      <c r="AD145" s="45">
        <f>AVERAGE(1.35,1.36,1.34,1.39,1.32,1.28,1.29,1.31)</f>
        <v>1.3299999999999998</v>
      </c>
      <c r="AE145" s="45">
        <f>AVERAGE(1.29,1.31,1.32,1.33,1.34,1.36,1.35,1.37,1.35)</f>
        <v>1.3355555555555556</v>
      </c>
      <c r="AF145" s="45">
        <f>AVERAGE(1.32,1.3,1.34,1.33,1.34,1.34,1.34)</f>
        <v>1.33</v>
      </c>
      <c r="AG145" s="45">
        <f>AVERAGE(1.32,1.32,1.36,1.3,1.31,1.35,1.34,1.34,1.35,1.37,1.39,1.29)</f>
        <v>1.3366666666666667</v>
      </c>
      <c r="AH145" s="45"/>
      <c r="AI145" s="45"/>
      <c r="AJ145" s="45"/>
      <c r="AK145" s="45"/>
      <c r="AL145" s="45"/>
      <c r="AM145" s="45"/>
    </row>
    <row r="146" spans="1:39" x14ac:dyDescent="0.25">
      <c r="A146" s="462"/>
      <c r="B146" s="83" t="s">
        <v>232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</row>
    <row r="147" spans="1:39" x14ac:dyDescent="0.25">
      <c r="A147" s="97" t="s">
        <v>314</v>
      </c>
      <c r="B147" s="98" t="s">
        <v>231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</row>
    <row r="148" spans="1:39" x14ac:dyDescent="0.25">
      <c r="A148" s="99" t="s">
        <v>315</v>
      </c>
      <c r="B148" s="100" t="s">
        <v>231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</row>
    <row r="149" spans="1:39" x14ac:dyDescent="0.25">
      <c r="A149" s="97" t="s">
        <v>316</v>
      </c>
      <c r="B149" s="100" t="s">
        <v>231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</row>
    <row r="150" spans="1:39" ht="13.2" thickBot="1" x14ac:dyDescent="0.3">
      <c r="A150" s="101" t="s">
        <v>317</v>
      </c>
      <c r="B150" s="102" t="s">
        <v>231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</row>
    <row r="151" spans="1:39" x14ac:dyDescent="0.25">
      <c r="A151" s="103" t="s">
        <v>314</v>
      </c>
      <c r="B151" s="98" t="s">
        <v>232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</row>
    <row r="152" spans="1:39" x14ac:dyDescent="0.25">
      <c r="A152" s="104" t="s">
        <v>315</v>
      </c>
      <c r="B152" s="100" t="s">
        <v>232</v>
      </c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</row>
    <row r="153" spans="1:39" x14ac:dyDescent="0.25">
      <c r="A153" s="97" t="s">
        <v>316</v>
      </c>
      <c r="B153" s="100" t="s">
        <v>232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</row>
    <row r="154" spans="1:39" ht="13.2" thickBot="1" x14ac:dyDescent="0.3">
      <c r="A154" s="101" t="s">
        <v>317</v>
      </c>
      <c r="B154" s="102" t="s">
        <v>232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</row>
    <row r="155" spans="1:39" x14ac:dyDescent="0.25">
      <c r="A155" s="64" t="s">
        <v>318</v>
      </c>
      <c r="B155" s="6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</row>
    <row r="156" spans="1:39" x14ac:dyDescent="0.25">
      <c r="A156" s="65" t="s">
        <v>319</v>
      </c>
      <c r="B156" s="63" t="s">
        <v>231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</row>
    <row r="157" spans="1:39" x14ac:dyDescent="0.25">
      <c r="A157" s="65" t="s">
        <v>319</v>
      </c>
      <c r="B157" s="63" t="s">
        <v>232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</row>
    <row r="158" spans="1:39" x14ac:dyDescent="0.25">
      <c r="A158" s="65" t="s">
        <v>320</v>
      </c>
      <c r="B158" s="63" t="s">
        <v>231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</row>
    <row r="159" spans="1:39" x14ac:dyDescent="0.25">
      <c r="A159" s="65" t="s">
        <v>320</v>
      </c>
      <c r="B159" s="63" t="s">
        <v>232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</row>
    <row r="160" spans="1:39" x14ac:dyDescent="0.25">
      <c r="A160" s="64" t="s">
        <v>321</v>
      </c>
      <c r="B160" s="6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</row>
    <row r="161" spans="1:39" x14ac:dyDescent="0.25">
      <c r="A161" s="457" t="s">
        <v>322</v>
      </c>
      <c r="B161" s="63" t="s">
        <v>231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</row>
    <row r="162" spans="1:39" ht="12.6" customHeight="1" x14ac:dyDescent="0.25">
      <c r="A162" s="458"/>
      <c r="B162" s="63" t="s">
        <v>232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</row>
    <row r="163" spans="1:39" x14ac:dyDescent="0.25">
      <c r="A163" s="457" t="s">
        <v>323</v>
      </c>
      <c r="B163" s="63" t="s">
        <v>231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</row>
    <row r="164" spans="1:39" x14ac:dyDescent="0.25">
      <c r="A164" s="458"/>
      <c r="B164" s="63" t="s">
        <v>232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</row>
    <row r="165" spans="1:39" x14ac:dyDescent="0.25">
      <c r="A165" s="457" t="s">
        <v>324</v>
      </c>
      <c r="B165" s="63" t="s">
        <v>231</v>
      </c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</row>
    <row r="166" spans="1:39" x14ac:dyDescent="0.25">
      <c r="A166" s="458"/>
      <c r="B166" s="63" t="s">
        <v>232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</row>
    <row r="167" spans="1:39" x14ac:dyDescent="0.25">
      <c r="A167" s="457" t="s">
        <v>325</v>
      </c>
      <c r="B167" s="63" t="s">
        <v>231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</row>
    <row r="168" spans="1:39" x14ac:dyDescent="0.25">
      <c r="A168" s="458"/>
      <c r="B168" s="63" t="s">
        <v>232</v>
      </c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</row>
    <row r="169" spans="1:39" x14ac:dyDescent="0.25">
      <c r="A169" s="457" t="s">
        <v>326</v>
      </c>
      <c r="B169" s="63" t="s">
        <v>231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</row>
    <row r="170" spans="1:39" ht="13.2" thickBot="1" x14ac:dyDescent="0.3">
      <c r="A170" s="458"/>
      <c r="B170" s="63" t="s">
        <v>232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</row>
    <row r="171" spans="1:39" ht="13.2" thickBot="1" x14ac:dyDescent="0.3">
      <c r="A171" s="105" t="s">
        <v>327</v>
      </c>
      <c r="B171" s="106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</row>
    <row r="172" spans="1:39" ht="13.2" thickBot="1" x14ac:dyDescent="0.3">
      <c r="A172" s="108" t="s">
        <v>328</v>
      </c>
      <c r="B172" s="109"/>
      <c r="C172" s="70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</row>
    <row r="173" spans="1:39" ht="13.2" thickBot="1" x14ac:dyDescent="0.3">
      <c r="A173" s="110" t="s">
        <v>329</v>
      </c>
      <c r="B173" s="111"/>
      <c r="C173" s="76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</row>
    <row r="174" spans="1:39" x14ac:dyDescent="0.25">
      <c r="A174" s="112" t="s">
        <v>330</v>
      </c>
      <c r="B174" s="113" t="s">
        <v>231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>
        <v>13.475</v>
      </c>
      <c r="R174" s="45">
        <v>11.655000000000001</v>
      </c>
      <c r="S174" s="45">
        <v>7.9399999999999995</v>
      </c>
      <c r="T174" s="45">
        <v>6.5150000000000006</v>
      </c>
      <c r="U174" s="45">
        <v>7.1400000000000006</v>
      </c>
      <c r="V174" s="45">
        <v>6.9749999999999996</v>
      </c>
      <c r="W174" s="45"/>
      <c r="X174" s="45">
        <v>6.59</v>
      </c>
      <c r="Y174" s="45">
        <v>6.9450000000000003</v>
      </c>
      <c r="Z174" s="45">
        <v>4.9399999999999995</v>
      </c>
      <c r="AA174" s="45"/>
      <c r="AB174" s="45"/>
      <c r="AC174" s="45"/>
      <c r="AD174" s="45"/>
      <c r="AE174" s="45"/>
      <c r="AF174" s="45"/>
      <c r="AG174" s="45"/>
    </row>
    <row r="175" spans="1:39" ht="13.2" thickBot="1" x14ac:dyDescent="0.3">
      <c r="A175" s="33" t="s">
        <v>331</v>
      </c>
      <c r="B175" s="114" t="s">
        <v>231</v>
      </c>
      <c r="C175" s="78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>
        <v>7.29</v>
      </c>
      <c r="R175" s="45">
        <v>9.379999999999999</v>
      </c>
      <c r="S175" s="45">
        <v>7.1899999999999995</v>
      </c>
      <c r="T175" s="45">
        <v>5.92</v>
      </c>
      <c r="U175" s="45">
        <v>5.5050000000000008</v>
      </c>
      <c r="V175" s="45">
        <v>6.3900000000000006</v>
      </c>
      <c r="W175" s="45"/>
      <c r="X175" s="45">
        <v>5.77</v>
      </c>
      <c r="Y175" s="45">
        <v>6.9950000000000001</v>
      </c>
      <c r="Z175" s="45">
        <v>5.4049999999999994</v>
      </c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</row>
    <row r="176" spans="1:39" ht="25.2" x14ac:dyDescent="0.25">
      <c r="A176" s="115" t="s">
        <v>332</v>
      </c>
      <c r="B176" s="66" t="s">
        <v>231</v>
      </c>
      <c r="C176" s="116">
        <v>0</v>
      </c>
      <c r="D176" s="116">
        <v>0</v>
      </c>
      <c r="E176" s="116">
        <v>0</v>
      </c>
      <c r="F176" s="116">
        <v>0</v>
      </c>
      <c r="G176" s="116">
        <v>0</v>
      </c>
      <c r="H176" s="116">
        <v>0</v>
      </c>
      <c r="I176" s="116">
        <v>0</v>
      </c>
      <c r="J176" s="116">
        <v>0</v>
      </c>
      <c r="K176" s="116">
        <v>0</v>
      </c>
      <c r="L176" s="116">
        <v>0</v>
      </c>
      <c r="M176" s="116">
        <v>0</v>
      </c>
      <c r="N176" s="116">
        <v>0</v>
      </c>
      <c r="O176" s="116">
        <v>0</v>
      </c>
      <c r="P176" s="116">
        <v>0</v>
      </c>
      <c r="Q176" s="116">
        <v>0</v>
      </c>
      <c r="R176" s="116">
        <v>0</v>
      </c>
      <c r="S176" s="116">
        <v>0</v>
      </c>
      <c r="T176" s="116">
        <v>0</v>
      </c>
      <c r="U176" s="116">
        <v>0</v>
      </c>
      <c r="V176" s="116">
        <v>0</v>
      </c>
      <c r="W176" s="116">
        <v>0</v>
      </c>
      <c r="X176" s="116">
        <v>0</v>
      </c>
      <c r="Y176" s="116">
        <v>0</v>
      </c>
      <c r="Z176" s="116">
        <v>0</v>
      </c>
      <c r="AA176" s="116">
        <v>0</v>
      </c>
      <c r="AB176" s="116">
        <v>0</v>
      </c>
      <c r="AC176" s="116">
        <v>0</v>
      </c>
      <c r="AD176" s="116">
        <v>0</v>
      </c>
      <c r="AE176" s="116">
        <v>0</v>
      </c>
      <c r="AF176" s="116">
        <v>0</v>
      </c>
      <c r="AG176" s="116">
        <v>0</v>
      </c>
      <c r="AH176" s="45"/>
      <c r="AI176" s="45"/>
      <c r="AJ176" s="45"/>
      <c r="AK176" s="45"/>
      <c r="AL176" s="45"/>
      <c r="AM176" s="45"/>
    </row>
    <row r="177" spans="1:39" ht="25.2" x14ac:dyDescent="0.25">
      <c r="A177" s="117" t="s">
        <v>333</v>
      </c>
      <c r="B177" s="69" t="s">
        <v>231</v>
      </c>
      <c r="C177" s="116">
        <v>0</v>
      </c>
      <c r="D177" s="116">
        <v>0</v>
      </c>
      <c r="E177" s="116">
        <v>0</v>
      </c>
      <c r="F177" s="116">
        <v>0</v>
      </c>
      <c r="G177" s="116">
        <v>0</v>
      </c>
      <c r="H177" s="116">
        <v>0</v>
      </c>
      <c r="I177" s="116">
        <v>0</v>
      </c>
      <c r="J177" s="116">
        <v>0</v>
      </c>
      <c r="K177" s="116">
        <v>0</v>
      </c>
      <c r="L177" s="116">
        <v>0</v>
      </c>
      <c r="M177" s="116">
        <v>0</v>
      </c>
      <c r="N177" s="116">
        <v>0</v>
      </c>
      <c r="O177" s="116">
        <v>0</v>
      </c>
      <c r="P177" s="116">
        <v>0</v>
      </c>
      <c r="Q177" s="116">
        <v>0</v>
      </c>
      <c r="R177" s="116">
        <v>0</v>
      </c>
      <c r="S177" s="116">
        <v>0</v>
      </c>
      <c r="T177" s="116">
        <v>0</v>
      </c>
      <c r="U177" s="116">
        <v>0</v>
      </c>
      <c r="V177" s="116">
        <v>0</v>
      </c>
      <c r="W177" s="116">
        <v>0</v>
      </c>
      <c r="X177" s="116">
        <v>0</v>
      </c>
      <c r="Y177" s="116">
        <v>0</v>
      </c>
      <c r="Z177" s="116">
        <v>0</v>
      </c>
      <c r="AA177" s="116">
        <v>0</v>
      </c>
      <c r="AB177" s="116">
        <v>0</v>
      </c>
      <c r="AC177" s="116">
        <v>0</v>
      </c>
      <c r="AD177" s="116">
        <v>0</v>
      </c>
      <c r="AE177" s="116">
        <v>0</v>
      </c>
      <c r="AF177" s="116">
        <v>0</v>
      </c>
      <c r="AG177" s="116">
        <v>0</v>
      </c>
      <c r="AH177" s="45"/>
      <c r="AI177" s="45"/>
      <c r="AJ177" s="45"/>
      <c r="AK177" s="45"/>
      <c r="AL177" s="45"/>
      <c r="AM177" s="45"/>
    </row>
    <row r="178" spans="1:39" ht="25.8" thickBot="1" x14ac:dyDescent="0.3">
      <c r="A178" s="118" t="s">
        <v>334</v>
      </c>
      <c r="B178" s="67" t="s">
        <v>231</v>
      </c>
      <c r="C178" s="116">
        <v>0</v>
      </c>
      <c r="D178" s="116">
        <v>0</v>
      </c>
      <c r="E178" s="116">
        <v>0</v>
      </c>
      <c r="F178" s="116">
        <v>0</v>
      </c>
      <c r="G178" s="116">
        <v>0</v>
      </c>
      <c r="H178" s="116">
        <v>0</v>
      </c>
      <c r="I178" s="116">
        <v>0</v>
      </c>
      <c r="J178" s="116">
        <v>0</v>
      </c>
      <c r="K178" s="116">
        <v>0</v>
      </c>
      <c r="L178" s="116">
        <v>0</v>
      </c>
      <c r="M178" s="116">
        <v>0</v>
      </c>
      <c r="N178" s="116">
        <v>0</v>
      </c>
      <c r="O178" s="116">
        <v>0</v>
      </c>
      <c r="P178" s="116">
        <v>0</v>
      </c>
      <c r="Q178" s="116">
        <v>0</v>
      </c>
      <c r="R178" s="116">
        <v>0</v>
      </c>
      <c r="S178" s="116">
        <v>0</v>
      </c>
      <c r="T178" s="116">
        <v>0</v>
      </c>
      <c r="U178" s="116">
        <v>0</v>
      </c>
      <c r="V178" s="116">
        <v>0</v>
      </c>
      <c r="W178" s="116">
        <v>0</v>
      </c>
      <c r="X178" s="116">
        <v>0</v>
      </c>
      <c r="Y178" s="116">
        <v>0</v>
      </c>
      <c r="Z178" s="116">
        <v>0</v>
      </c>
      <c r="AA178" s="116">
        <v>0</v>
      </c>
      <c r="AB178" s="116">
        <v>0</v>
      </c>
      <c r="AC178" s="116">
        <v>0</v>
      </c>
      <c r="AD178" s="116">
        <v>0</v>
      </c>
      <c r="AE178" s="116">
        <v>0</v>
      </c>
      <c r="AF178" s="116">
        <v>0</v>
      </c>
      <c r="AG178" s="116">
        <v>0</v>
      </c>
      <c r="AH178" s="45"/>
      <c r="AI178" s="45"/>
      <c r="AJ178" s="45"/>
      <c r="AK178" s="45"/>
      <c r="AL178" s="45"/>
      <c r="AM178" s="45"/>
    </row>
    <row r="179" spans="1:39" x14ac:dyDescent="0.25">
      <c r="A179" s="112" t="s">
        <v>335</v>
      </c>
      <c r="B179" s="119" t="s">
        <v>231</v>
      </c>
      <c r="C179" s="116">
        <v>74.27</v>
      </c>
      <c r="D179" s="45">
        <v>92.7</v>
      </c>
      <c r="E179" s="45">
        <v>59.665000000000006</v>
      </c>
      <c r="F179" s="45">
        <v>179.3</v>
      </c>
      <c r="G179" s="45">
        <v>99.935000000000002</v>
      </c>
      <c r="H179" s="45">
        <v>130.505</v>
      </c>
      <c r="I179" s="45"/>
      <c r="J179" s="45">
        <v>116.98500000000001</v>
      </c>
      <c r="K179" s="45">
        <v>108.13499999999999</v>
      </c>
      <c r="L179" s="45">
        <v>114.3</v>
      </c>
      <c r="M179" s="116">
        <v>83.234999999999999</v>
      </c>
      <c r="N179" s="45">
        <v>81.11</v>
      </c>
      <c r="O179" s="45">
        <v>43.36</v>
      </c>
      <c r="P179" s="45">
        <v>90.93</v>
      </c>
      <c r="Q179" s="45"/>
      <c r="R179" s="45"/>
      <c r="S179" s="45"/>
      <c r="T179" s="45"/>
      <c r="U179" s="45"/>
      <c r="V179" s="45"/>
      <c r="W179" s="116"/>
      <c r="X179" s="45"/>
      <c r="Y179" s="45"/>
      <c r="Z179" s="45"/>
      <c r="AA179" s="45">
        <v>181.14499999999998</v>
      </c>
      <c r="AB179" s="45">
        <v>107.36499999999999</v>
      </c>
      <c r="AC179" s="45">
        <v>55.805</v>
      </c>
      <c r="AD179" s="45">
        <v>63.395000000000003</v>
      </c>
      <c r="AE179" s="45">
        <v>52.16</v>
      </c>
      <c r="AF179" s="45">
        <v>98.94</v>
      </c>
      <c r="AG179" s="116">
        <v>51.69</v>
      </c>
      <c r="AH179" s="45"/>
      <c r="AI179" s="45"/>
      <c r="AJ179" s="45"/>
      <c r="AK179" s="45"/>
      <c r="AL179" s="45"/>
      <c r="AM179" s="45"/>
    </row>
    <row r="180" spans="1:39" ht="13.2" thickBot="1" x14ac:dyDescent="0.3">
      <c r="A180" s="33" t="s">
        <v>336</v>
      </c>
      <c r="B180" s="114" t="s">
        <v>231</v>
      </c>
      <c r="C180" s="57"/>
      <c r="D180" s="45"/>
      <c r="E180" s="45"/>
      <c r="F180" s="45"/>
      <c r="G180" s="45"/>
      <c r="H180" s="45">
        <v>10.465</v>
      </c>
      <c r="I180" s="45"/>
      <c r="J180" s="45">
        <v>11.09</v>
      </c>
      <c r="K180" s="45">
        <v>11.725</v>
      </c>
      <c r="L180" s="45"/>
      <c r="M180" s="45"/>
      <c r="N180" s="45"/>
      <c r="O180" s="45"/>
      <c r="P180" s="45"/>
      <c r="Q180" s="45">
        <v>7.29</v>
      </c>
      <c r="R180" s="45">
        <v>9.379999999999999</v>
      </c>
      <c r="S180" s="45">
        <v>7.1899999999999995</v>
      </c>
      <c r="T180" s="45">
        <v>5.92</v>
      </c>
      <c r="U180" s="45">
        <v>5.5050000000000008</v>
      </c>
      <c r="V180" s="45">
        <v>6.3900000000000006</v>
      </c>
      <c r="W180" s="45"/>
      <c r="X180" s="45">
        <v>5.77</v>
      </c>
      <c r="Y180" s="45">
        <v>6.9950000000000001</v>
      </c>
      <c r="Z180" s="45">
        <v>5.4049999999999994</v>
      </c>
      <c r="AA180" s="45"/>
      <c r="AB180" s="45"/>
      <c r="AC180" s="45"/>
      <c r="AD180" s="45"/>
      <c r="AE180" s="45"/>
      <c r="AF180" s="45">
        <v>10.285</v>
      </c>
      <c r="AG180" s="45">
        <v>6.8149999999999995</v>
      </c>
      <c r="AH180" s="45"/>
      <c r="AI180" s="45"/>
      <c r="AJ180" s="45"/>
      <c r="AK180" s="45"/>
      <c r="AL180" s="45"/>
      <c r="AM180" s="45"/>
    </row>
    <row r="181" spans="1:39" ht="25.2" x14ac:dyDescent="0.25">
      <c r="A181" s="117" t="s">
        <v>337</v>
      </c>
      <c r="B181" s="63" t="s">
        <v>231</v>
      </c>
      <c r="C181" s="78">
        <v>9.31</v>
      </c>
      <c r="D181" s="45">
        <v>9.0350000000000001</v>
      </c>
      <c r="E181" s="45">
        <v>10.414999999999999</v>
      </c>
      <c r="F181" s="45">
        <v>18.649999999999999</v>
      </c>
      <c r="G181" s="45">
        <v>9.3249999999999993</v>
      </c>
      <c r="H181" s="45">
        <v>8.5950000000000006</v>
      </c>
      <c r="I181" s="45"/>
      <c r="J181" s="45"/>
      <c r="K181" s="45">
        <v>9.41</v>
      </c>
      <c r="L181" s="45">
        <v>11.14</v>
      </c>
      <c r="M181" s="45">
        <v>8.8500000000000014</v>
      </c>
      <c r="N181" s="45">
        <v>8.1</v>
      </c>
      <c r="O181" s="45">
        <v>8.1550000000000011</v>
      </c>
      <c r="P181" s="45">
        <v>11.285</v>
      </c>
      <c r="Q181" s="45">
        <v>8.8999999999999986</v>
      </c>
      <c r="R181" s="45">
        <v>10.574999999999999</v>
      </c>
      <c r="S181" s="45">
        <v>7.9649999999999999</v>
      </c>
      <c r="T181" s="45">
        <v>5.2650000000000006</v>
      </c>
      <c r="U181" s="45">
        <v>5.51</v>
      </c>
      <c r="V181" s="45">
        <v>7.21</v>
      </c>
      <c r="W181" s="45"/>
      <c r="X181" s="45">
        <v>6.18</v>
      </c>
      <c r="Y181" s="45">
        <v>6.86</v>
      </c>
      <c r="Z181" s="45">
        <v>6.15</v>
      </c>
      <c r="AA181" s="45">
        <v>19.940000000000001</v>
      </c>
      <c r="AB181" s="45">
        <v>9.5100000000000016</v>
      </c>
      <c r="AC181" s="45">
        <v>6.5250000000000004</v>
      </c>
      <c r="AD181" s="45">
        <v>5.4550000000000001</v>
      </c>
      <c r="AE181" s="45">
        <v>6.18</v>
      </c>
      <c r="AF181" s="45">
        <v>7.5600000000000005</v>
      </c>
      <c r="AG181" s="45">
        <v>6.05</v>
      </c>
      <c r="AH181" s="45"/>
      <c r="AI181" s="45"/>
      <c r="AJ181" s="45"/>
      <c r="AK181" s="45"/>
      <c r="AL181" s="45"/>
      <c r="AM181" s="45"/>
    </row>
    <row r="182" spans="1:39" ht="25.2" x14ac:dyDescent="0.25">
      <c r="A182" s="117" t="s">
        <v>338</v>
      </c>
      <c r="B182" s="69" t="s">
        <v>231</v>
      </c>
      <c r="C182" s="116">
        <v>187.38499999999999</v>
      </c>
      <c r="D182" s="45">
        <v>158.82</v>
      </c>
      <c r="E182" s="45">
        <v>101.55</v>
      </c>
      <c r="F182" s="45">
        <v>213.14500000000001</v>
      </c>
      <c r="G182" s="45">
        <v>88.605000000000004</v>
      </c>
      <c r="H182" s="45">
        <v>116.495</v>
      </c>
      <c r="I182" s="45"/>
      <c r="J182" s="45"/>
      <c r="K182" s="45">
        <v>65.004999999999995</v>
      </c>
      <c r="L182" s="45">
        <v>97.18</v>
      </c>
      <c r="M182" s="45">
        <v>81.664999999999992</v>
      </c>
      <c r="N182" s="45">
        <v>62.17</v>
      </c>
      <c r="O182" s="45">
        <v>54.33</v>
      </c>
      <c r="P182" s="45">
        <v>67.405000000000001</v>
      </c>
      <c r="Q182" s="45">
        <v>82.055000000000007</v>
      </c>
      <c r="R182" s="45">
        <v>122.86499999999999</v>
      </c>
      <c r="S182" s="45">
        <v>89.254999999999995</v>
      </c>
      <c r="T182" s="45">
        <v>115.03</v>
      </c>
      <c r="U182" s="45">
        <v>73.034999999999997</v>
      </c>
      <c r="V182" s="45">
        <v>57.664999999999999</v>
      </c>
      <c r="W182" s="45"/>
      <c r="X182" s="45">
        <v>69.680000000000007</v>
      </c>
      <c r="Y182" s="45">
        <v>65.84</v>
      </c>
      <c r="Z182" s="45">
        <v>74.875</v>
      </c>
      <c r="AA182" s="45">
        <v>218.76999999999998</v>
      </c>
      <c r="AB182" s="45">
        <v>160.45999999999998</v>
      </c>
      <c r="AC182" s="45">
        <v>111.53999999999999</v>
      </c>
      <c r="AD182" s="45">
        <v>80.41</v>
      </c>
      <c r="AE182" s="45">
        <v>88.194999999999993</v>
      </c>
      <c r="AF182" s="45">
        <v>97.055000000000007</v>
      </c>
      <c r="AG182" s="45">
        <v>66.305000000000007</v>
      </c>
      <c r="AH182" s="45"/>
      <c r="AI182" s="45"/>
      <c r="AJ182" s="45"/>
      <c r="AK182" s="45"/>
      <c r="AL182" s="45"/>
      <c r="AM182" s="45"/>
    </row>
    <row r="183" spans="1:39" ht="25.2" x14ac:dyDescent="0.25">
      <c r="A183" s="117" t="s">
        <v>339</v>
      </c>
      <c r="B183" s="69" t="s">
        <v>231</v>
      </c>
      <c r="C183" s="78">
        <v>1.375</v>
      </c>
      <c r="D183" s="45">
        <v>1.18</v>
      </c>
      <c r="E183" s="45">
        <v>0.91500000000000004</v>
      </c>
      <c r="F183" s="45">
        <v>2.2599999999999998</v>
      </c>
      <c r="G183" s="45">
        <v>1.22</v>
      </c>
      <c r="H183" s="45">
        <v>1.375</v>
      </c>
      <c r="I183" s="45"/>
      <c r="J183" s="45"/>
      <c r="K183" s="45">
        <v>0.92500000000000004</v>
      </c>
      <c r="L183" s="45">
        <v>1.375</v>
      </c>
      <c r="M183" s="45">
        <v>1.3050000000000002</v>
      </c>
      <c r="N183" s="45">
        <v>0.88</v>
      </c>
      <c r="O183" s="45">
        <v>0.89</v>
      </c>
      <c r="P183" s="45">
        <v>1.3149999999999999</v>
      </c>
      <c r="Q183" s="45">
        <v>1.18</v>
      </c>
      <c r="R183" s="45">
        <v>1.145</v>
      </c>
      <c r="S183" s="45">
        <v>1.375</v>
      </c>
      <c r="T183" s="45">
        <v>0.78500000000000003</v>
      </c>
      <c r="U183" s="45">
        <v>0.87</v>
      </c>
      <c r="V183" s="45">
        <v>0.91</v>
      </c>
      <c r="W183" s="45"/>
      <c r="X183" s="45">
        <v>1.34</v>
      </c>
      <c r="Y183" s="45">
        <v>1.0649999999999999</v>
      </c>
      <c r="Z183" s="45">
        <v>0.6</v>
      </c>
      <c r="AA183" s="45">
        <v>2.44</v>
      </c>
      <c r="AB183" s="45">
        <v>0.79500000000000004</v>
      </c>
      <c r="AC183" s="45">
        <v>0.71499999999999997</v>
      </c>
      <c r="AD183" s="45">
        <v>0.64</v>
      </c>
      <c r="AE183" s="45">
        <v>0.64</v>
      </c>
      <c r="AF183" s="45">
        <v>0.93</v>
      </c>
      <c r="AG183" s="45">
        <v>0.8</v>
      </c>
      <c r="AH183" s="45"/>
      <c r="AI183" s="45"/>
      <c r="AJ183" s="45"/>
      <c r="AK183" s="45"/>
      <c r="AL183" s="45"/>
      <c r="AM183" s="45"/>
    </row>
    <row r="184" spans="1:39" ht="25.2" x14ac:dyDescent="0.25">
      <c r="A184" s="120" t="s">
        <v>340</v>
      </c>
      <c r="B184" s="121" t="s">
        <v>231</v>
      </c>
      <c r="C184" s="116">
        <v>227.97</v>
      </c>
      <c r="D184" s="45">
        <v>90.075000000000003</v>
      </c>
      <c r="E184" s="45">
        <v>80.86</v>
      </c>
      <c r="F184" s="45">
        <v>259.52999999999997</v>
      </c>
      <c r="G184" s="45">
        <v>201.375</v>
      </c>
      <c r="H184" s="45">
        <v>86.875</v>
      </c>
      <c r="I184" s="45"/>
      <c r="J184" s="45"/>
      <c r="K184" s="45">
        <v>99.375</v>
      </c>
      <c r="L184" s="45">
        <v>119.88499999999999</v>
      </c>
      <c r="M184" s="45">
        <v>133.23000000000002</v>
      </c>
      <c r="N184" s="45">
        <v>84.65</v>
      </c>
      <c r="O184" s="45">
        <v>65.435000000000002</v>
      </c>
      <c r="P184" s="45">
        <v>85.045000000000002</v>
      </c>
      <c r="Q184" s="45">
        <v>67.699999999999989</v>
      </c>
      <c r="R184" s="45">
        <v>123.88499999999999</v>
      </c>
      <c r="S184" s="45">
        <v>79.495000000000005</v>
      </c>
      <c r="T184" s="45">
        <v>53.164999999999999</v>
      </c>
      <c r="U184" s="45">
        <v>58.435000000000002</v>
      </c>
      <c r="V184" s="45">
        <v>69.88</v>
      </c>
      <c r="W184" s="45"/>
      <c r="X184" s="45">
        <v>56.504999999999995</v>
      </c>
      <c r="Y184" s="45">
        <v>87.32</v>
      </c>
      <c r="Z184" s="45">
        <v>71.06</v>
      </c>
      <c r="AA184" s="45">
        <v>181.28500000000003</v>
      </c>
      <c r="AB184" s="45">
        <v>130.82999999999998</v>
      </c>
      <c r="AC184" s="45">
        <v>80.324999999999989</v>
      </c>
      <c r="AD184" s="45">
        <v>57.7</v>
      </c>
      <c r="AE184" s="45">
        <v>30.33</v>
      </c>
      <c r="AF184" s="45">
        <v>72.88</v>
      </c>
      <c r="AG184" s="45">
        <v>69.759999999999991</v>
      </c>
      <c r="AH184" s="45"/>
      <c r="AI184" s="45"/>
      <c r="AJ184" s="45"/>
      <c r="AK184" s="45"/>
      <c r="AL184" s="45"/>
      <c r="AM184" s="45"/>
    </row>
    <row r="185" spans="1:39" ht="25.8" thickBot="1" x14ac:dyDescent="0.3">
      <c r="A185" s="122" t="s">
        <v>341</v>
      </c>
      <c r="B185" s="123" t="s">
        <v>231</v>
      </c>
      <c r="C185" s="116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</row>
    <row r="186" spans="1:39" ht="25.2" x14ac:dyDescent="0.25">
      <c r="A186" s="124" t="s">
        <v>342</v>
      </c>
      <c r="B186" s="83" t="s">
        <v>231</v>
      </c>
      <c r="C186" s="116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</row>
    <row r="187" spans="1:39" ht="25.2" x14ac:dyDescent="0.25">
      <c r="A187" s="117" t="s">
        <v>343</v>
      </c>
      <c r="B187" s="63" t="s">
        <v>231</v>
      </c>
      <c r="C187" s="116">
        <v>80.344999999999999</v>
      </c>
      <c r="D187" s="45">
        <v>64.27</v>
      </c>
      <c r="E187" s="45">
        <v>80.944999999999993</v>
      </c>
      <c r="F187" s="45">
        <v>144.07499999999999</v>
      </c>
      <c r="G187" s="45">
        <v>86.98</v>
      </c>
      <c r="H187" s="45">
        <v>90.474999999999994</v>
      </c>
      <c r="I187" s="45"/>
      <c r="J187" s="45">
        <v>91.99</v>
      </c>
      <c r="K187" s="45">
        <v>62.335000000000001</v>
      </c>
      <c r="L187" s="45">
        <v>73.824999999999989</v>
      </c>
      <c r="M187" s="45">
        <v>90.775000000000006</v>
      </c>
      <c r="N187" s="45">
        <v>75.91</v>
      </c>
      <c r="O187" s="45">
        <v>62.695</v>
      </c>
      <c r="P187" s="45">
        <v>60.995000000000005</v>
      </c>
      <c r="Q187" s="45">
        <v>76.664999999999992</v>
      </c>
      <c r="R187" s="45">
        <v>75.42</v>
      </c>
      <c r="S187" s="45">
        <v>87.1</v>
      </c>
      <c r="T187" s="45">
        <v>45.07</v>
      </c>
      <c r="U187" s="45">
        <v>58.094999999999999</v>
      </c>
      <c r="V187" s="45">
        <v>90.550000000000011</v>
      </c>
      <c r="W187" s="45">
        <v>47.564999999999998</v>
      </c>
      <c r="X187" s="45">
        <v>55.41</v>
      </c>
      <c r="Y187" s="45">
        <v>51.45</v>
      </c>
      <c r="Z187" s="45">
        <v>144.48000000000002</v>
      </c>
      <c r="AA187" s="45"/>
      <c r="AB187" s="45">
        <v>193.85000000000002</v>
      </c>
      <c r="AC187" s="45">
        <v>90.765000000000001</v>
      </c>
      <c r="AD187" s="45">
        <v>46.68</v>
      </c>
      <c r="AE187" s="45">
        <v>60.489999999999995</v>
      </c>
      <c r="AF187" s="45">
        <v>77.615000000000009</v>
      </c>
      <c r="AG187" s="45">
        <v>75.414999999999992</v>
      </c>
      <c r="AH187" s="45"/>
      <c r="AI187" s="45"/>
      <c r="AJ187" s="45"/>
      <c r="AK187" s="45"/>
      <c r="AL187" s="45"/>
      <c r="AM187" s="45"/>
    </row>
    <row r="188" spans="1:39" ht="25.2" x14ac:dyDescent="0.25">
      <c r="A188" s="117" t="s">
        <v>344</v>
      </c>
      <c r="B188" s="63" t="s">
        <v>231</v>
      </c>
      <c r="C188" s="116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</row>
    <row r="189" spans="1:39" ht="25.2" x14ac:dyDescent="0.25">
      <c r="A189" s="117" t="s">
        <v>345</v>
      </c>
      <c r="B189" s="125" t="s">
        <v>231</v>
      </c>
      <c r="C189" s="116">
        <v>80.344999999999999</v>
      </c>
      <c r="D189" s="45">
        <v>64.27</v>
      </c>
      <c r="E189" s="45">
        <v>80.944999999999993</v>
      </c>
      <c r="F189" s="45">
        <v>144.07499999999999</v>
      </c>
      <c r="G189" s="45">
        <v>86.98</v>
      </c>
      <c r="H189" s="45">
        <v>90.474999999999994</v>
      </c>
      <c r="I189" s="45"/>
      <c r="J189" s="45">
        <v>91.99</v>
      </c>
      <c r="K189" s="45">
        <v>62.335000000000001</v>
      </c>
      <c r="L189" s="45">
        <v>73.824999999999989</v>
      </c>
      <c r="M189" s="45">
        <v>90.775000000000006</v>
      </c>
      <c r="N189" s="45">
        <v>75.91</v>
      </c>
      <c r="O189" s="45">
        <v>62.695</v>
      </c>
      <c r="P189" s="45">
        <v>60.995000000000005</v>
      </c>
      <c r="Q189" s="45">
        <v>76.664999999999992</v>
      </c>
      <c r="R189" s="45">
        <v>75.42</v>
      </c>
      <c r="S189" s="45">
        <v>87.1</v>
      </c>
      <c r="T189" s="45">
        <v>45.07</v>
      </c>
      <c r="U189" s="45">
        <v>58.094999999999999</v>
      </c>
      <c r="V189" s="45">
        <v>90.550000000000011</v>
      </c>
      <c r="W189" s="45">
        <v>47.564999999999998</v>
      </c>
      <c r="X189" s="45">
        <v>55.41</v>
      </c>
      <c r="Y189" s="45">
        <v>51.45</v>
      </c>
      <c r="Z189" s="45">
        <v>144.48000000000002</v>
      </c>
      <c r="AA189" s="45"/>
      <c r="AB189" s="45">
        <v>193.85000000000002</v>
      </c>
      <c r="AC189" s="45">
        <v>90.765000000000001</v>
      </c>
      <c r="AD189" s="45">
        <v>46.68</v>
      </c>
      <c r="AE189" s="45">
        <v>60.489999999999995</v>
      </c>
      <c r="AF189" s="45">
        <v>77.615000000000009</v>
      </c>
      <c r="AG189" s="45">
        <v>75.414999999999992</v>
      </c>
      <c r="AH189" s="45">
        <v>84.674999999999997</v>
      </c>
      <c r="AI189" s="45"/>
      <c r="AJ189" s="45"/>
      <c r="AK189" s="45"/>
      <c r="AL189" s="45"/>
      <c r="AM189" s="45"/>
    </row>
    <row r="190" spans="1:39" ht="25.8" thickBot="1" x14ac:dyDescent="0.3">
      <c r="A190" s="124" t="s">
        <v>346</v>
      </c>
      <c r="B190" s="125" t="s">
        <v>231</v>
      </c>
      <c r="C190" s="116">
        <v>80.344999999999999</v>
      </c>
      <c r="D190" s="45">
        <v>64.27</v>
      </c>
      <c r="E190" s="45">
        <v>80.944999999999993</v>
      </c>
      <c r="F190" s="45">
        <v>144.07499999999999</v>
      </c>
      <c r="G190" s="45">
        <v>86.98</v>
      </c>
      <c r="H190" s="45">
        <v>90.474999999999994</v>
      </c>
      <c r="I190" s="45"/>
      <c r="J190" s="45">
        <v>91.99</v>
      </c>
      <c r="K190" s="45">
        <v>62.335000000000001</v>
      </c>
      <c r="L190" s="45">
        <v>73.824999999999989</v>
      </c>
      <c r="M190" s="45">
        <v>90.775000000000006</v>
      </c>
      <c r="N190" s="45">
        <v>75.91</v>
      </c>
      <c r="O190" s="45">
        <v>62.695</v>
      </c>
      <c r="P190" s="45">
        <v>60.995000000000005</v>
      </c>
      <c r="Q190" s="45">
        <v>76.664999999999992</v>
      </c>
      <c r="R190" s="45">
        <v>75.42</v>
      </c>
      <c r="S190" s="45">
        <v>87.1</v>
      </c>
      <c r="T190" s="45">
        <v>45.07</v>
      </c>
      <c r="U190" s="45">
        <v>58.094999999999999</v>
      </c>
      <c r="V190" s="45">
        <v>90.550000000000011</v>
      </c>
      <c r="W190" s="45">
        <v>47.564999999999998</v>
      </c>
      <c r="X190" s="45">
        <v>55.41</v>
      </c>
      <c r="Y190" s="45">
        <v>51.45</v>
      </c>
      <c r="Z190" s="45">
        <v>144.48000000000002</v>
      </c>
      <c r="AA190" s="45"/>
      <c r="AB190" s="45">
        <v>193.85000000000002</v>
      </c>
      <c r="AC190" s="45">
        <v>90.765000000000001</v>
      </c>
      <c r="AD190" s="45">
        <v>46.68</v>
      </c>
      <c r="AE190" s="45">
        <v>60.489999999999995</v>
      </c>
      <c r="AF190" s="45">
        <v>77.615000000000009</v>
      </c>
      <c r="AG190" s="45">
        <v>75.414999999999992</v>
      </c>
      <c r="AH190" s="45"/>
      <c r="AI190" s="45"/>
      <c r="AJ190" s="45"/>
      <c r="AK190" s="45"/>
      <c r="AL190" s="45"/>
      <c r="AM190" s="45"/>
    </row>
    <row r="191" spans="1:39" ht="25.2" x14ac:dyDescent="0.25">
      <c r="A191" s="126" t="s">
        <v>347</v>
      </c>
      <c r="B191" s="66" t="s">
        <v>231</v>
      </c>
      <c r="C191" s="78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</row>
    <row r="192" spans="1:39" ht="25.2" x14ac:dyDescent="0.25">
      <c r="A192" s="117" t="s">
        <v>348</v>
      </c>
      <c r="B192" s="69" t="s">
        <v>231</v>
      </c>
      <c r="C192" s="116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</row>
    <row r="193" spans="1:39" ht="14.4" customHeight="1" x14ac:dyDescent="0.25">
      <c r="A193" s="117" t="s">
        <v>349</v>
      </c>
      <c r="B193" s="127" t="s">
        <v>231</v>
      </c>
      <c r="C193" s="57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</row>
    <row r="194" spans="1:39" ht="25.2" x14ac:dyDescent="0.25">
      <c r="A194" s="128" t="s">
        <v>350</v>
      </c>
      <c r="B194" s="127" t="s">
        <v>231</v>
      </c>
      <c r="C194" s="78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</row>
    <row r="195" spans="1:39" ht="14.4" customHeight="1" x14ac:dyDescent="0.25">
      <c r="A195" s="128" t="s">
        <v>351</v>
      </c>
      <c r="B195" s="127" t="s">
        <v>231</v>
      </c>
      <c r="C195" s="57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</row>
    <row r="196" spans="1:39" ht="25.2" x14ac:dyDescent="0.25">
      <c r="A196" s="128" t="s">
        <v>352</v>
      </c>
      <c r="B196" s="127" t="s">
        <v>231</v>
      </c>
      <c r="C196" s="116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</row>
    <row r="197" spans="1:39" ht="14.4" customHeight="1" x14ac:dyDescent="0.25">
      <c r="A197" s="117" t="s">
        <v>353</v>
      </c>
      <c r="B197" s="127" t="s">
        <v>231</v>
      </c>
      <c r="C197" s="57">
        <v>138.52500000000001</v>
      </c>
      <c r="D197" s="45">
        <v>108.56</v>
      </c>
      <c r="E197" s="45">
        <v>89.539999999999992</v>
      </c>
      <c r="F197" s="45">
        <v>165.86</v>
      </c>
      <c r="G197" s="45">
        <v>105.63999999999999</v>
      </c>
      <c r="H197" s="45">
        <v>102.06</v>
      </c>
      <c r="I197" s="45">
        <v>101.60499999999999</v>
      </c>
      <c r="J197" s="45">
        <v>87.575000000000003</v>
      </c>
      <c r="K197" s="45">
        <v>66.884999999999991</v>
      </c>
      <c r="L197" s="45">
        <v>87.93</v>
      </c>
      <c r="M197" s="45">
        <v>67.19</v>
      </c>
      <c r="N197" s="45">
        <v>79.08</v>
      </c>
      <c r="O197" s="45">
        <v>48.349999999999994</v>
      </c>
      <c r="P197" s="45">
        <v>81.44</v>
      </c>
      <c r="Q197" s="45">
        <v>131.375</v>
      </c>
      <c r="R197" s="45">
        <v>122.545</v>
      </c>
      <c r="S197" s="45">
        <v>65.91</v>
      </c>
      <c r="T197" s="45">
        <v>59.064999999999998</v>
      </c>
      <c r="U197" s="45">
        <v>58.314999999999998</v>
      </c>
      <c r="V197" s="45">
        <v>49.685000000000002</v>
      </c>
      <c r="W197" s="45">
        <v>54.685000000000002</v>
      </c>
      <c r="X197" s="45">
        <v>55.974999999999994</v>
      </c>
      <c r="Y197" s="45">
        <v>54.715000000000003</v>
      </c>
      <c r="Z197" s="45">
        <v>66.135000000000005</v>
      </c>
      <c r="AA197" s="45">
        <v>106.01499999999999</v>
      </c>
      <c r="AB197" s="45">
        <v>97.125</v>
      </c>
      <c r="AC197" s="45">
        <v>88.89500000000001</v>
      </c>
      <c r="AD197" s="45">
        <v>82.414999999999992</v>
      </c>
      <c r="AE197" s="45">
        <v>93.74</v>
      </c>
      <c r="AF197" s="45">
        <v>83.7</v>
      </c>
      <c r="AG197" s="45">
        <v>65.935000000000002</v>
      </c>
      <c r="AH197" s="45"/>
      <c r="AI197" s="45"/>
      <c r="AJ197" s="45"/>
      <c r="AK197" s="45"/>
      <c r="AL197" s="45"/>
      <c r="AM197" s="45"/>
    </row>
    <row r="198" spans="1:39" ht="25.2" x14ac:dyDescent="0.25">
      <c r="A198" s="128" t="s">
        <v>354</v>
      </c>
      <c r="B198" s="127" t="s">
        <v>231</v>
      </c>
      <c r="C198" s="116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</row>
    <row r="199" spans="1:39" ht="25.8" thickBot="1" x14ac:dyDescent="0.3">
      <c r="A199" s="118" t="s">
        <v>355</v>
      </c>
      <c r="B199" s="129" t="s">
        <v>231</v>
      </c>
      <c r="C199" s="57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</row>
    <row r="200" spans="1:39" ht="25.2" x14ac:dyDescent="0.25">
      <c r="A200" s="124" t="s">
        <v>356</v>
      </c>
      <c r="B200" s="83" t="s">
        <v>231</v>
      </c>
      <c r="C200" s="78"/>
      <c r="D200" s="45">
        <v>147.28500000000003</v>
      </c>
      <c r="E200" s="45">
        <v>94.91</v>
      </c>
      <c r="F200" s="45">
        <v>132.625</v>
      </c>
      <c r="G200" s="45">
        <v>98.09</v>
      </c>
      <c r="H200" s="45">
        <v>114.64</v>
      </c>
      <c r="I200" s="45">
        <v>107.455</v>
      </c>
      <c r="J200" s="45"/>
      <c r="K200" s="45">
        <v>99.375</v>
      </c>
      <c r="L200" s="45">
        <v>110.69499999999999</v>
      </c>
      <c r="M200" s="45">
        <v>99.039999999999992</v>
      </c>
      <c r="N200" s="45"/>
      <c r="O200" s="45"/>
      <c r="P200" s="45">
        <v>113.285</v>
      </c>
      <c r="Q200" s="45">
        <v>98.424999999999997</v>
      </c>
      <c r="R200" s="45">
        <v>105.22</v>
      </c>
      <c r="S200" s="45">
        <v>81.615000000000009</v>
      </c>
      <c r="T200" s="45"/>
      <c r="U200" s="45"/>
      <c r="V200" s="45"/>
      <c r="W200" s="45">
        <v>75.16</v>
      </c>
      <c r="X200" s="45"/>
      <c r="Y200" s="45"/>
      <c r="Z200" s="45"/>
      <c r="AA200" s="45"/>
      <c r="AB200" s="45">
        <v>91.88</v>
      </c>
      <c r="AC200" s="45">
        <v>83.734999999999999</v>
      </c>
      <c r="AD200" s="45">
        <v>88.495000000000005</v>
      </c>
      <c r="AE200" s="45">
        <v>81.36</v>
      </c>
      <c r="AF200" s="45">
        <v>81.875</v>
      </c>
      <c r="AG200" s="45">
        <v>81.984999999999999</v>
      </c>
      <c r="AH200" s="45"/>
      <c r="AI200" s="45"/>
      <c r="AJ200" s="45"/>
      <c r="AK200" s="45"/>
      <c r="AL200" s="45"/>
      <c r="AM200" s="45"/>
    </row>
    <row r="201" spans="1:39" ht="25.2" x14ac:dyDescent="0.25">
      <c r="A201" s="117" t="s">
        <v>357</v>
      </c>
      <c r="B201" s="63" t="s">
        <v>231</v>
      </c>
      <c r="C201" s="78"/>
      <c r="D201" s="45">
        <v>4.1199999999999992</v>
      </c>
      <c r="E201" s="45">
        <v>4.1850000000000005</v>
      </c>
      <c r="F201" s="45">
        <v>4.3450000000000006</v>
      </c>
      <c r="G201" s="45">
        <v>4.0750000000000002</v>
      </c>
      <c r="H201" s="45">
        <v>3.99</v>
      </c>
      <c r="I201" s="45">
        <v>4.26</v>
      </c>
      <c r="J201" s="45"/>
      <c r="K201" s="45">
        <v>4.125</v>
      </c>
      <c r="L201" s="45">
        <v>2.6850000000000001</v>
      </c>
      <c r="M201" s="45">
        <v>4.085</v>
      </c>
      <c r="N201" s="45"/>
      <c r="O201" s="45"/>
      <c r="P201" s="45">
        <v>3.9950000000000001</v>
      </c>
      <c r="Q201" s="45">
        <v>4.05</v>
      </c>
      <c r="R201" s="45">
        <v>4.58</v>
      </c>
      <c r="S201" s="45">
        <v>3.8600000000000003</v>
      </c>
      <c r="T201" s="45"/>
      <c r="U201" s="45"/>
      <c r="V201" s="45"/>
      <c r="W201" s="45">
        <v>3.2949999999999999</v>
      </c>
      <c r="X201" s="45"/>
      <c r="Y201" s="45"/>
      <c r="Z201" s="45"/>
      <c r="AA201" s="45"/>
      <c r="AB201" s="45">
        <v>3.6150000000000002</v>
      </c>
      <c r="AC201" s="45">
        <v>3.395</v>
      </c>
      <c r="AD201" s="45">
        <v>3.2800000000000002</v>
      </c>
      <c r="AE201" s="45">
        <v>2.9699999999999998</v>
      </c>
      <c r="AF201" s="45">
        <v>3.125</v>
      </c>
      <c r="AG201" s="45">
        <v>2.88</v>
      </c>
      <c r="AH201" s="45"/>
      <c r="AI201" s="45"/>
      <c r="AJ201" s="45"/>
      <c r="AK201" s="45"/>
      <c r="AL201" s="45"/>
      <c r="AM201" s="45"/>
    </row>
    <row r="202" spans="1:39" ht="9.9" customHeight="1" x14ac:dyDescent="0.25">
      <c r="A202" s="130" t="s">
        <v>358</v>
      </c>
      <c r="B202" s="63" t="s">
        <v>231</v>
      </c>
      <c r="C202" s="57"/>
      <c r="D202" s="45"/>
      <c r="E202" s="45">
        <v>1.74</v>
      </c>
      <c r="F202" s="45">
        <v>1.2549999999999999</v>
      </c>
      <c r="G202" s="45">
        <v>2.4450000000000003</v>
      </c>
      <c r="H202" s="45">
        <v>1.085</v>
      </c>
      <c r="I202" s="45"/>
      <c r="J202" s="45">
        <v>0.79</v>
      </c>
      <c r="K202" s="45"/>
      <c r="L202" s="45"/>
      <c r="M202" s="45"/>
      <c r="N202" s="45"/>
      <c r="O202" s="45"/>
      <c r="P202" s="45">
        <v>1.05</v>
      </c>
      <c r="Q202" s="45">
        <v>1.25</v>
      </c>
      <c r="R202" s="45">
        <v>1.31</v>
      </c>
      <c r="S202" s="45">
        <v>1.02</v>
      </c>
      <c r="T202" s="45"/>
      <c r="U202" s="45"/>
      <c r="V202" s="45"/>
      <c r="W202" s="45"/>
      <c r="X202" s="45">
        <v>2.605</v>
      </c>
      <c r="Y202" s="45">
        <v>0.97499999999999998</v>
      </c>
      <c r="Z202" s="45">
        <v>1.26</v>
      </c>
      <c r="AA202" s="45">
        <v>0.99</v>
      </c>
      <c r="AB202" s="45">
        <v>2.2999999999999998</v>
      </c>
      <c r="AC202" s="45">
        <v>2.3149999999999999</v>
      </c>
      <c r="AD202" s="45">
        <v>1.625</v>
      </c>
      <c r="AE202" s="45">
        <v>1.615</v>
      </c>
      <c r="AF202" s="45"/>
      <c r="AG202" s="45"/>
      <c r="AH202" s="45">
        <v>1.8</v>
      </c>
      <c r="AI202" s="45"/>
      <c r="AJ202" s="45"/>
      <c r="AK202" s="45"/>
      <c r="AL202" s="45"/>
      <c r="AM202" s="45"/>
    </row>
    <row r="203" spans="1:39" ht="24.9" customHeight="1" x14ac:dyDescent="0.25">
      <c r="A203" s="130" t="s">
        <v>359</v>
      </c>
      <c r="B203" s="131" t="s">
        <v>231</v>
      </c>
      <c r="C203" s="57"/>
      <c r="D203" s="45"/>
      <c r="E203" s="45">
        <v>0.79500000000000004</v>
      </c>
      <c r="F203" s="45">
        <v>0.88500000000000001</v>
      </c>
      <c r="G203" s="45">
        <v>1.22</v>
      </c>
      <c r="H203" s="45"/>
      <c r="I203" s="45"/>
      <c r="J203" s="45"/>
      <c r="K203" s="45">
        <v>1.62</v>
      </c>
      <c r="L203" s="45"/>
      <c r="M203" s="45"/>
      <c r="N203" s="45"/>
      <c r="O203" s="45"/>
      <c r="P203" s="45">
        <v>0.89</v>
      </c>
      <c r="Q203" s="45">
        <v>0.53500000000000003</v>
      </c>
      <c r="R203" s="45">
        <v>0.79500000000000004</v>
      </c>
      <c r="S203" s="45">
        <v>0.61499999999999999</v>
      </c>
      <c r="T203" s="45">
        <v>0.65500000000000003</v>
      </c>
      <c r="U203" s="45">
        <v>0.82000000000000006</v>
      </c>
      <c r="V203" s="45">
        <v>1.8149999999999999</v>
      </c>
      <c r="W203" s="45"/>
      <c r="X203" s="45">
        <v>1.44</v>
      </c>
      <c r="Y203" s="45">
        <v>0.92</v>
      </c>
      <c r="Z203" s="45">
        <v>0.7</v>
      </c>
      <c r="AA203" s="45">
        <v>0.875</v>
      </c>
      <c r="AB203" s="45">
        <v>0.96</v>
      </c>
      <c r="AC203" s="45">
        <v>1.0049999999999999</v>
      </c>
      <c r="AD203" s="45">
        <v>1.1299999999999999</v>
      </c>
      <c r="AE203" s="45">
        <v>1.17</v>
      </c>
      <c r="AF203" s="45">
        <v>1.3149999999999999</v>
      </c>
      <c r="AG203" s="45"/>
      <c r="AH203" s="45"/>
      <c r="AI203" s="45"/>
      <c r="AJ203" s="45"/>
      <c r="AK203" s="45"/>
      <c r="AL203" s="45"/>
      <c r="AM203" s="45"/>
    </row>
    <row r="204" spans="1:39" ht="9.6" customHeight="1" x14ac:dyDescent="0.25">
      <c r="A204" s="130" t="s">
        <v>360</v>
      </c>
      <c r="B204" s="131" t="s">
        <v>231</v>
      </c>
      <c r="C204" s="57">
        <v>1.82</v>
      </c>
      <c r="D204" s="45">
        <v>1.3149999999999999</v>
      </c>
      <c r="E204" s="45">
        <v>1.1850000000000001</v>
      </c>
      <c r="F204" s="45">
        <v>1.76</v>
      </c>
      <c r="G204" s="45">
        <v>1.865</v>
      </c>
      <c r="H204" s="45">
        <v>1.4649999999999999</v>
      </c>
      <c r="I204" s="45">
        <v>1.7949999999999999</v>
      </c>
      <c r="J204" s="45"/>
      <c r="K204" s="45">
        <v>2.9450000000000003</v>
      </c>
      <c r="L204" s="45">
        <v>1.4449999999999998</v>
      </c>
      <c r="M204" s="45">
        <v>1.07</v>
      </c>
      <c r="N204" s="45">
        <v>2.21</v>
      </c>
      <c r="O204" s="45">
        <v>0.93500000000000005</v>
      </c>
      <c r="P204" s="45">
        <v>1.28</v>
      </c>
      <c r="Q204" s="45">
        <v>1.3250000000000002</v>
      </c>
      <c r="R204" s="45">
        <v>1.1749999999999998</v>
      </c>
      <c r="S204" s="45"/>
      <c r="T204" s="45">
        <v>1.585</v>
      </c>
      <c r="U204" s="45">
        <v>1.63</v>
      </c>
      <c r="V204" s="45">
        <v>1.2949999999999999</v>
      </c>
      <c r="W204" s="45">
        <v>1.2749999999999999</v>
      </c>
      <c r="X204" s="45">
        <v>1.9249999999999998</v>
      </c>
      <c r="Y204" s="45">
        <v>1.2549999999999999</v>
      </c>
      <c r="Z204" s="45">
        <v>1.06</v>
      </c>
      <c r="AA204" s="45">
        <v>1.9899999999999998</v>
      </c>
      <c r="AB204" s="45">
        <v>2.0449999999999999</v>
      </c>
      <c r="AC204" s="45">
        <v>1.04</v>
      </c>
      <c r="AD204" s="45">
        <v>1.4249999999999998</v>
      </c>
      <c r="AE204" s="45">
        <v>0.77500000000000002</v>
      </c>
      <c r="AF204" s="45">
        <v>1.2050000000000001</v>
      </c>
      <c r="AG204" s="45">
        <v>1.085</v>
      </c>
      <c r="AH204" s="45"/>
      <c r="AI204" s="45"/>
      <c r="AJ204" s="45"/>
      <c r="AK204" s="45"/>
      <c r="AL204" s="45"/>
      <c r="AM204" s="45"/>
    </row>
    <row r="205" spans="1:39" ht="31.5" customHeight="1" x14ac:dyDescent="0.25">
      <c r="A205" s="117" t="s">
        <v>361</v>
      </c>
      <c r="B205" s="132" t="s">
        <v>231</v>
      </c>
      <c r="C205" s="57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>
        <v>73.11</v>
      </c>
      <c r="O205" s="45">
        <v>25.625</v>
      </c>
      <c r="P205" s="45"/>
      <c r="Q205" s="45">
        <v>53.364999999999995</v>
      </c>
      <c r="R205" s="45"/>
      <c r="S205" s="45"/>
      <c r="T205" s="45"/>
      <c r="U205" s="45"/>
      <c r="V205" s="45"/>
      <c r="W205" s="45"/>
      <c r="X205" s="45"/>
      <c r="Y205" s="45"/>
      <c r="Z205" s="45">
        <v>59.55</v>
      </c>
      <c r="AA205" s="45">
        <v>117.215</v>
      </c>
      <c r="AB205" s="45">
        <v>51.765000000000001</v>
      </c>
      <c r="AC205" s="45">
        <v>85.495000000000005</v>
      </c>
      <c r="AD205" s="45">
        <v>30.54</v>
      </c>
      <c r="AE205" s="45">
        <v>63.930000000000007</v>
      </c>
      <c r="AF205" s="45">
        <v>63.635000000000005</v>
      </c>
      <c r="AG205" s="45"/>
      <c r="AH205" s="45">
        <v>39.75</v>
      </c>
      <c r="AI205" s="45"/>
      <c r="AJ205" s="45"/>
      <c r="AK205" s="45"/>
      <c r="AL205" s="45"/>
      <c r="AM205" s="45"/>
    </row>
    <row r="206" spans="1:39" ht="14.4" customHeight="1" x14ac:dyDescent="0.25">
      <c r="A206" s="117" t="s">
        <v>362</v>
      </c>
      <c r="B206" s="132" t="s">
        <v>231</v>
      </c>
      <c r="C206" s="57">
        <v>102.71000000000001</v>
      </c>
      <c r="D206" s="45">
        <v>94.835000000000008</v>
      </c>
      <c r="E206" s="45"/>
      <c r="F206" s="45">
        <v>113.905</v>
      </c>
      <c r="G206" s="45"/>
      <c r="H206" s="45"/>
      <c r="I206" s="45"/>
      <c r="J206" s="45">
        <v>84.224999999999994</v>
      </c>
      <c r="K206" s="45">
        <v>55.364999999999995</v>
      </c>
      <c r="L206" s="45">
        <v>62.405000000000001</v>
      </c>
      <c r="M206" s="45"/>
      <c r="N206" s="45"/>
      <c r="O206" s="45"/>
      <c r="P206" s="45"/>
      <c r="Q206" s="45"/>
      <c r="R206" s="45">
        <v>93.37</v>
      </c>
      <c r="S206" s="45">
        <v>26.875</v>
      </c>
      <c r="T206" s="45">
        <v>75.025000000000006</v>
      </c>
      <c r="U206" s="45">
        <v>34.33</v>
      </c>
      <c r="V206" s="45">
        <v>38.58</v>
      </c>
      <c r="W206" s="45"/>
      <c r="X206" s="45">
        <v>48.93</v>
      </c>
      <c r="Y206" s="45">
        <v>68.39500000000001</v>
      </c>
      <c r="Z206" s="45">
        <v>59.379999999999995</v>
      </c>
      <c r="AA206" s="45">
        <v>142.74</v>
      </c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</row>
    <row r="207" spans="1:39" ht="25.2" x14ac:dyDescent="0.25">
      <c r="A207" s="117" t="s">
        <v>363</v>
      </c>
      <c r="B207" s="132" t="s">
        <v>231</v>
      </c>
      <c r="C207" s="57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</row>
    <row r="208" spans="1:39" ht="25.2" x14ac:dyDescent="0.25">
      <c r="A208" s="117" t="s">
        <v>364</v>
      </c>
      <c r="B208" s="132" t="s">
        <v>231</v>
      </c>
      <c r="C208" s="116">
        <v>187.38499999999999</v>
      </c>
      <c r="D208" s="45">
        <v>158.82</v>
      </c>
      <c r="E208" s="45">
        <v>101.55</v>
      </c>
      <c r="F208" s="45">
        <v>213.14500000000001</v>
      </c>
      <c r="G208" s="45">
        <v>88.605000000000004</v>
      </c>
      <c r="H208" s="45">
        <v>116.495</v>
      </c>
      <c r="I208" s="45" t="s">
        <v>236</v>
      </c>
      <c r="J208" s="45" t="s">
        <v>236</v>
      </c>
      <c r="K208" s="45">
        <v>65.004999999999995</v>
      </c>
      <c r="L208" s="45">
        <v>97.18</v>
      </c>
      <c r="M208" s="45">
        <v>81.664999999999992</v>
      </c>
      <c r="N208" s="45">
        <v>62.17</v>
      </c>
      <c r="O208" s="45">
        <v>54.33</v>
      </c>
      <c r="P208" s="45">
        <v>67.405000000000001</v>
      </c>
      <c r="Q208" s="45">
        <v>82.055000000000007</v>
      </c>
      <c r="R208" s="45">
        <v>122.86499999999999</v>
      </c>
      <c r="S208" s="45">
        <v>89.254999999999995</v>
      </c>
      <c r="T208" s="45">
        <v>115.03</v>
      </c>
      <c r="U208" s="45">
        <v>73.034999999999997</v>
      </c>
      <c r="V208" s="45">
        <v>57.664999999999999</v>
      </c>
      <c r="W208" s="45" t="s">
        <v>236</v>
      </c>
      <c r="X208" s="45">
        <v>69.680000000000007</v>
      </c>
      <c r="Y208" s="45">
        <v>65.84</v>
      </c>
      <c r="Z208" s="45">
        <v>74.875</v>
      </c>
      <c r="AA208" s="45">
        <v>218.76999999999998</v>
      </c>
      <c r="AB208" s="45">
        <v>160.45999999999998</v>
      </c>
      <c r="AC208" s="45">
        <v>111.53999999999999</v>
      </c>
      <c r="AD208" s="45">
        <v>80.41</v>
      </c>
      <c r="AE208" s="45">
        <v>88.194999999999993</v>
      </c>
      <c r="AF208" s="45">
        <v>97.055000000000007</v>
      </c>
      <c r="AG208" s="45">
        <v>591.17000000000007</v>
      </c>
      <c r="AH208" s="45">
        <v>591.17000000000007</v>
      </c>
      <c r="AI208" s="45"/>
      <c r="AJ208" s="45"/>
      <c r="AK208" s="45"/>
      <c r="AL208" s="45"/>
      <c r="AM208" s="45"/>
    </row>
    <row r="209" spans="1:39" ht="25.2" x14ac:dyDescent="0.25">
      <c r="A209" s="124" t="s">
        <v>365</v>
      </c>
      <c r="B209" s="68" t="s">
        <v>231</v>
      </c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</row>
    <row r="210" spans="1:39" ht="25.8" thickBot="1" x14ac:dyDescent="0.3">
      <c r="A210" s="118" t="s">
        <v>366</v>
      </c>
      <c r="B210" s="67" t="s">
        <v>231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</row>
    <row r="211" spans="1:39" ht="13.2" thickBot="1" x14ac:dyDescent="0.3">
      <c r="A211" s="110" t="s">
        <v>367</v>
      </c>
      <c r="B211" s="111"/>
      <c r="C211" s="133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</row>
    <row r="212" spans="1:39" x14ac:dyDescent="0.25">
      <c r="A212" s="112" t="s">
        <v>330</v>
      </c>
      <c r="B212" s="113" t="s">
        <v>232</v>
      </c>
      <c r="C212" s="71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>
        <v>10.199999999999999</v>
      </c>
      <c r="R212" s="45">
        <v>7.9649999999999999</v>
      </c>
      <c r="S212" s="45">
        <v>5.9550000000000001</v>
      </c>
      <c r="T212" s="45">
        <v>5.83</v>
      </c>
      <c r="U212" s="45">
        <v>7.16</v>
      </c>
      <c r="V212" s="45">
        <v>6.04</v>
      </c>
      <c r="W212" s="45">
        <v>6.6150000000000002</v>
      </c>
      <c r="X212" s="45">
        <v>6.8550000000000004</v>
      </c>
      <c r="Y212" s="45">
        <v>7.0549999999999997</v>
      </c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</row>
    <row r="213" spans="1:39" ht="13.2" thickBot="1" x14ac:dyDescent="0.3">
      <c r="A213" s="33" t="s">
        <v>331</v>
      </c>
      <c r="B213" s="114" t="s">
        <v>232</v>
      </c>
      <c r="C213" s="71">
        <v>8.1449999999999996</v>
      </c>
      <c r="D213" s="45">
        <v>10.925000000000001</v>
      </c>
      <c r="E213" s="45"/>
      <c r="F213" s="45"/>
      <c r="G213" s="45"/>
      <c r="H213" s="45"/>
      <c r="I213" s="45"/>
      <c r="J213" s="45"/>
      <c r="K213" s="45"/>
      <c r="L213" s="45"/>
      <c r="M213" s="45">
        <v>8.06</v>
      </c>
      <c r="N213" s="45">
        <v>7.7149999999999999</v>
      </c>
      <c r="O213" s="45">
        <v>9.3350000000000009</v>
      </c>
      <c r="P213" s="45">
        <v>7.83</v>
      </c>
      <c r="Q213" s="45">
        <v>9.0300000000000011</v>
      </c>
      <c r="R213" s="45">
        <v>7.1400000000000006</v>
      </c>
      <c r="S213" s="45">
        <v>5.59</v>
      </c>
      <c r="T213" s="45">
        <v>3.7949999999999999</v>
      </c>
      <c r="U213" s="45">
        <v>4.8849999999999998</v>
      </c>
      <c r="V213" s="45">
        <v>5.9600000000000009</v>
      </c>
      <c r="W213" s="45">
        <v>12.09</v>
      </c>
      <c r="X213" s="45">
        <v>6.875</v>
      </c>
      <c r="Y213" s="45">
        <v>8.7250000000000014</v>
      </c>
      <c r="Z213" s="45">
        <v>24.189999999999998</v>
      </c>
      <c r="AA213" s="45">
        <v>7</v>
      </c>
      <c r="AB213" s="45">
        <v>7.7550000000000008</v>
      </c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</row>
    <row r="214" spans="1:39" ht="25.2" x14ac:dyDescent="0.25">
      <c r="A214" s="115" t="s">
        <v>332</v>
      </c>
      <c r="B214" s="66" t="s">
        <v>232</v>
      </c>
      <c r="C214" s="133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</row>
    <row r="215" spans="1:39" ht="25.2" x14ac:dyDescent="0.25">
      <c r="A215" s="117" t="s">
        <v>333</v>
      </c>
      <c r="B215" s="69" t="s">
        <v>232</v>
      </c>
      <c r="C215" s="133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</row>
    <row r="216" spans="1:39" ht="25.8" thickBot="1" x14ac:dyDescent="0.3">
      <c r="A216" s="118" t="s">
        <v>334</v>
      </c>
      <c r="B216" s="67" t="s">
        <v>232</v>
      </c>
      <c r="C216" s="71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</row>
    <row r="217" spans="1:39" x14ac:dyDescent="0.25">
      <c r="A217" s="112" t="s">
        <v>335</v>
      </c>
      <c r="B217" s="119" t="s">
        <v>232</v>
      </c>
      <c r="C217" s="45">
        <v>52.414999999999999</v>
      </c>
      <c r="D217" s="45">
        <v>83.35</v>
      </c>
      <c r="E217" s="45">
        <v>104.94999999999999</v>
      </c>
      <c r="F217" s="45">
        <v>144</v>
      </c>
      <c r="G217" s="45">
        <v>108.47499999999999</v>
      </c>
      <c r="H217" s="45">
        <v>107.16499999999999</v>
      </c>
      <c r="I217" s="45"/>
      <c r="J217" s="45">
        <v>87.275000000000006</v>
      </c>
      <c r="K217" s="45">
        <v>89.9</v>
      </c>
      <c r="L217" s="45">
        <v>145.535</v>
      </c>
      <c r="M217" s="45">
        <v>53.795000000000002</v>
      </c>
      <c r="N217" s="45">
        <v>57.59</v>
      </c>
      <c r="O217" s="45">
        <v>81.05</v>
      </c>
      <c r="P217" s="45">
        <v>64.84</v>
      </c>
      <c r="Q217" s="45"/>
      <c r="R217" s="45"/>
      <c r="S217" s="45"/>
      <c r="T217" s="45"/>
      <c r="U217" s="45"/>
      <c r="V217" s="45"/>
      <c r="W217" s="45"/>
      <c r="X217" s="45"/>
      <c r="Y217" s="45"/>
      <c r="Z217" s="45">
        <v>95.805000000000007</v>
      </c>
      <c r="AA217" s="45">
        <v>61.150000000000006</v>
      </c>
      <c r="AB217" s="45">
        <v>77.98</v>
      </c>
      <c r="AC217" s="45">
        <v>82.58</v>
      </c>
      <c r="AD217" s="45">
        <v>134.67000000000002</v>
      </c>
      <c r="AE217" s="45">
        <v>98.66</v>
      </c>
      <c r="AF217" s="45">
        <v>92.76</v>
      </c>
      <c r="AG217" s="45">
        <v>90.245000000000005</v>
      </c>
      <c r="AH217" s="45"/>
      <c r="AI217" s="45"/>
      <c r="AJ217" s="45"/>
      <c r="AK217" s="45"/>
      <c r="AL217" s="45"/>
      <c r="AM217" s="45"/>
    </row>
    <row r="218" spans="1:39" ht="13.2" thickBot="1" x14ac:dyDescent="0.3">
      <c r="A218" s="33" t="s">
        <v>336</v>
      </c>
      <c r="B218" s="114" t="s">
        <v>232</v>
      </c>
      <c r="C218" s="133">
        <v>8.1449999999999996</v>
      </c>
      <c r="D218" s="45">
        <v>10.925000000000001</v>
      </c>
      <c r="E218" s="45"/>
      <c r="F218" s="45"/>
      <c r="G218" s="45"/>
      <c r="H218" s="45"/>
      <c r="I218" s="45"/>
      <c r="J218" s="45"/>
      <c r="K218" s="45"/>
      <c r="L218" s="45"/>
      <c r="M218" s="45">
        <v>8.06</v>
      </c>
      <c r="N218" s="45">
        <v>7.7149999999999999</v>
      </c>
      <c r="O218" s="45">
        <v>9.3350000000000009</v>
      </c>
      <c r="P218" s="45">
        <v>7.83</v>
      </c>
      <c r="Q218" s="45">
        <v>9.0300000000000011</v>
      </c>
      <c r="R218" s="45">
        <v>7.1400000000000006</v>
      </c>
      <c r="S218" s="45">
        <v>5.59</v>
      </c>
      <c r="T218" s="45">
        <v>3.7949999999999999</v>
      </c>
      <c r="U218" s="45">
        <v>4.8849999999999998</v>
      </c>
      <c r="V218" s="45">
        <v>5.9600000000000009</v>
      </c>
      <c r="W218" s="45">
        <v>12.09</v>
      </c>
      <c r="X218" s="45">
        <v>6.875</v>
      </c>
      <c r="Y218" s="45">
        <v>8.7250000000000014</v>
      </c>
      <c r="Z218" s="45">
        <v>24.189999999999998</v>
      </c>
      <c r="AA218" s="45">
        <v>7</v>
      </c>
      <c r="AB218" s="45">
        <v>7.7550000000000008</v>
      </c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</row>
    <row r="219" spans="1:39" ht="25.2" x14ac:dyDescent="0.25">
      <c r="A219" s="117" t="s">
        <v>337</v>
      </c>
      <c r="B219" s="63" t="s">
        <v>232</v>
      </c>
      <c r="C219" s="71">
        <v>8.8350000000000009</v>
      </c>
      <c r="D219" s="45">
        <v>10.625</v>
      </c>
      <c r="E219" s="45">
        <v>10.535</v>
      </c>
      <c r="F219" s="45">
        <v>15.004999999999999</v>
      </c>
      <c r="G219" s="45">
        <v>11.295</v>
      </c>
      <c r="H219" s="45">
        <v>4.5350000000000001</v>
      </c>
      <c r="I219" s="45"/>
      <c r="J219" s="45">
        <v>7.92</v>
      </c>
      <c r="K219" s="45">
        <v>20.72</v>
      </c>
      <c r="L219" s="45">
        <v>11.81</v>
      </c>
      <c r="M219" s="45">
        <v>7.95</v>
      </c>
      <c r="N219" s="45">
        <v>7.42</v>
      </c>
      <c r="O219" s="45">
        <v>9.56</v>
      </c>
      <c r="P219" s="45">
        <v>9.84</v>
      </c>
      <c r="Q219" s="45">
        <v>11.484999999999999</v>
      </c>
      <c r="R219" s="45">
        <v>8.0749999999999993</v>
      </c>
      <c r="S219" s="45">
        <v>6.4849999999999994</v>
      </c>
      <c r="T219" s="45">
        <v>4.8000000000000007</v>
      </c>
      <c r="U219" s="45">
        <v>4.7949999999999999</v>
      </c>
      <c r="V219" s="45">
        <v>5.52</v>
      </c>
      <c r="W219" s="45">
        <v>14.03</v>
      </c>
      <c r="X219" s="45">
        <v>7.24</v>
      </c>
      <c r="Y219" s="45">
        <v>7.4649999999999999</v>
      </c>
      <c r="Z219" s="45">
        <v>28.509999999999998</v>
      </c>
      <c r="AA219" s="45">
        <v>9.1199999999999992</v>
      </c>
      <c r="AB219" s="45">
        <v>7.5449999999999999</v>
      </c>
      <c r="AC219" s="45">
        <v>7.335</v>
      </c>
      <c r="AD219" s="45">
        <v>6.16</v>
      </c>
      <c r="AE219" s="45">
        <v>7.5949999999999998</v>
      </c>
      <c r="AF219" s="45">
        <v>8.43</v>
      </c>
      <c r="AG219" s="45">
        <v>10.91</v>
      </c>
      <c r="AH219" s="45"/>
      <c r="AI219" s="45"/>
      <c r="AJ219" s="45"/>
      <c r="AK219" s="45"/>
      <c r="AL219" s="45"/>
      <c r="AM219" s="45"/>
    </row>
    <row r="220" spans="1:39" ht="25.2" x14ac:dyDescent="0.25">
      <c r="A220" s="117" t="s">
        <v>338</v>
      </c>
      <c r="B220" s="69" t="s">
        <v>232</v>
      </c>
      <c r="C220" s="133">
        <v>151.22</v>
      </c>
      <c r="D220" s="45">
        <v>184.51999999999998</v>
      </c>
      <c r="E220" s="45">
        <v>112.285</v>
      </c>
      <c r="F220" s="45">
        <v>232.26</v>
      </c>
      <c r="G220" s="45">
        <v>118.325</v>
      </c>
      <c r="H220" s="45">
        <v>152.185</v>
      </c>
      <c r="I220" s="45"/>
      <c r="J220" s="45">
        <v>55.36</v>
      </c>
      <c r="K220" s="45">
        <v>81.594999999999999</v>
      </c>
      <c r="L220" s="45">
        <v>104.42</v>
      </c>
      <c r="M220" s="45">
        <v>60.019999999999996</v>
      </c>
      <c r="N220" s="45">
        <v>75.534999999999997</v>
      </c>
      <c r="O220" s="45">
        <v>97.074999999999989</v>
      </c>
      <c r="P220" s="45">
        <v>64.72</v>
      </c>
      <c r="Q220" s="45">
        <v>91.240000000000009</v>
      </c>
      <c r="R220" s="45">
        <v>91.185000000000002</v>
      </c>
      <c r="S220" s="45">
        <v>47.215000000000003</v>
      </c>
      <c r="T220" s="45">
        <v>86.664999999999992</v>
      </c>
      <c r="U220" s="45">
        <v>51.174999999999997</v>
      </c>
      <c r="V220" s="45">
        <v>54.725000000000001</v>
      </c>
      <c r="W220" s="45">
        <v>80.974999999999994</v>
      </c>
      <c r="X220" s="45">
        <v>90.66</v>
      </c>
      <c r="Y220" s="45">
        <v>87.795000000000002</v>
      </c>
      <c r="Z220" s="45">
        <v>267.005</v>
      </c>
      <c r="AA220" s="45">
        <v>234.86500000000001</v>
      </c>
      <c r="AB220" s="45">
        <v>194.92</v>
      </c>
      <c r="AC220" s="45">
        <v>185.88499999999999</v>
      </c>
      <c r="AD220" s="45">
        <v>145.67500000000001</v>
      </c>
      <c r="AE220" s="45">
        <v>111.095</v>
      </c>
      <c r="AF220" s="45">
        <v>99.724999999999994</v>
      </c>
      <c r="AG220" s="45">
        <v>112.42500000000001</v>
      </c>
      <c r="AH220" s="45"/>
      <c r="AI220" s="45"/>
      <c r="AJ220" s="45"/>
      <c r="AK220" s="45"/>
      <c r="AL220" s="45"/>
      <c r="AM220" s="45"/>
    </row>
    <row r="221" spans="1:39" ht="25.2" x14ac:dyDescent="0.25">
      <c r="A221" s="117" t="s">
        <v>339</v>
      </c>
      <c r="B221" s="69" t="s">
        <v>232</v>
      </c>
      <c r="C221" s="71">
        <v>1.135</v>
      </c>
      <c r="D221" s="45">
        <v>1.23</v>
      </c>
      <c r="E221" s="45">
        <v>1.04</v>
      </c>
      <c r="F221" s="45">
        <v>2.2599999999999998</v>
      </c>
      <c r="G221" s="45">
        <v>1.585</v>
      </c>
      <c r="H221" s="45">
        <v>1.8450000000000002</v>
      </c>
      <c r="I221" s="45"/>
      <c r="J221" s="45">
        <v>1.3250000000000002</v>
      </c>
      <c r="K221" s="45">
        <v>1.115</v>
      </c>
      <c r="L221" s="45">
        <v>1.385</v>
      </c>
      <c r="M221" s="45">
        <v>0.79</v>
      </c>
      <c r="N221" s="45">
        <v>0.99</v>
      </c>
      <c r="O221" s="45">
        <v>1.145</v>
      </c>
      <c r="P221" s="45">
        <v>1.26</v>
      </c>
      <c r="Q221" s="45">
        <v>1.145</v>
      </c>
      <c r="R221" s="45">
        <v>1.75</v>
      </c>
      <c r="S221" s="45">
        <v>1.42</v>
      </c>
      <c r="T221" s="45">
        <v>0.82499999999999996</v>
      </c>
      <c r="U221" s="45">
        <v>0.80499999999999994</v>
      </c>
      <c r="V221" s="45">
        <v>0.67</v>
      </c>
      <c r="W221" s="45"/>
      <c r="X221" s="45">
        <v>1.165</v>
      </c>
      <c r="Y221" s="45">
        <v>1.125</v>
      </c>
      <c r="Z221" s="45">
        <v>3.2199999999999998</v>
      </c>
      <c r="AA221" s="45">
        <v>1.2949999999999999</v>
      </c>
      <c r="AB221" s="45">
        <v>0.76500000000000001</v>
      </c>
      <c r="AC221" s="45">
        <v>0.79500000000000004</v>
      </c>
      <c r="AD221" s="45">
        <v>0.92</v>
      </c>
      <c r="AE221" s="45">
        <v>0.96</v>
      </c>
      <c r="AF221" s="45">
        <v>0.79</v>
      </c>
      <c r="AG221" s="45">
        <v>1.5350000000000001</v>
      </c>
      <c r="AH221" s="45"/>
      <c r="AI221" s="45"/>
      <c r="AJ221" s="45"/>
      <c r="AK221" s="45"/>
      <c r="AL221" s="45"/>
      <c r="AM221" s="45"/>
    </row>
    <row r="222" spans="1:39" ht="25.2" x14ac:dyDescent="0.25">
      <c r="A222" s="120" t="s">
        <v>340</v>
      </c>
      <c r="B222" s="121" t="s">
        <v>232</v>
      </c>
      <c r="C222" s="133">
        <v>1.135</v>
      </c>
      <c r="D222" s="45">
        <v>1.23</v>
      </c>
      <c r="E222" s="45">
        <v>1.04</v>
      </c>
      <c r="F222" s="45">
        <v>2.2599999999999998</v>
      </c>
      <c r="G222" s="45">
        <v>1.585</v>
      </c>
      <c r="H222" s="45">
        <v>1.8450000000000002</v>
      </c>
      <c r="I222" s="45"/>
      <c r="J222" s="45">
        <v>1.3250000000000002</v>
      </c>
      <c r="K222" s="45">
        <v>1.115</v>
      </c>
      <c r="L222" s="45">
        <v>1.385</v>
      </c>
      <c r="M222" s="45">
        <v>0.79</v>
      </c>
      <c r="N222" s="45">
        <v>0.99</v>
      </c>
      <c r="O222" s="45">
        <v>1.145</v>
      </c>
      <c r="P222" s="45">
        <v>1.26</v>
      </c>
      <c r="Q222" s="45">
        <v>1.145</v>
      </c>
      <c r="R222" s="45">
        <v>1.75</v>
      </c>
      <c r="S222" s="45">
        <v>1.42</v>
      </c>
      <c r="T222" s="45">
        <v>0.82499999999999996</v>
      </c>
      <c r="U222" s="45">
        <v>0.80499999999999994</v>
      </c>
      <c r="V222" s="45">
        <v>0.67</v>
      </c>
      <c r="W222" s="45"/>
      <c r="X222" s="45">
        <v>1.165</v>
      </c>
      <c r="Y222" s="45">
        <v>1.125</v>
      </c>
      <c r="Z222" s="45">
        <v>3.2199999999999998</v>
      </c>
      <c r="AA222" s="45">
        <v>1.2949999999999999</v>
      </c>
      <c r="AB222" s="45">
        <v>0.76500000000000001</v>
      </c>
      <c r="AC222" s="45">
        <v>0.79500000000000004</v>
      </c>
      <c r="AD222" s="45">
        <v>0.92</v>
      </c>
      <c r="AE222" s="45">
        <v>0.96</v>
      </c>
      <c r="AF222" s="45">
        <v>0.79</v>
      </c>
      <c r="AG222" s="45">
        <v>1.5350000000000001</v>
      </c>
      <c r="AH222" s="45"/>
      <c r="AI222" s="45"/>
      <c r="AJ222" s="45"/>
      <c r="AK222" s="45"/>
      <c r="AL222" s="45"/>
      <c r="AM222" s="45"/>
    </row>
    <row r="223" spans="1:39" ht="25.8" thickBot="1" x14ac:dyDescent="0.3">
      <c r="A223" s="122" t="s">
        <v>341</v>
      </c>
      <c r="B223" s="123" t="s">
        <v>232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</row>
    <row r="224" spans="1:39" ht="25.2" x14ac:dyDescent="0.25">
      <c r="A224" s="124" t="s">
        <v>342</v>
      </c>
      <c r="B224" s="83" t="s">
        <v>232</v>
      </c>
      <c r="C224" s="133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</row>
    <row r="225" spans="1:39" ht="24" customHeight="1" x14ac:dyDescent="0.25">
      <c r="A225" s="55" t="s">
        <v>343</v>
      </c>
      <c r="B225" s="63" t="s">
        <v>232</v>
      </c>
      <c r="C225" s="133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</row>
    <row r="226" spans="1:39" ht="26.1" customHeight="1" x14ac:dyDescent="0.25">
      <c r="A226" s="55" t="s">
        <v>344</v>
      </c>
      <c r="B226" s="63" t="s">
        <v>232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</row>
    <row r="227" spans="1:39" ht="17.399999999999999" customHeight="1" x14ac:dyDescent="0.25">
      <c r="A227" s="117" t="s">
        <v>345</v>
      </c>
      <c r="B227" s="63" t="s">
        <v>232</v>
      </c>
      <c r="C227" s="45">
        <v>182.88</v>
      </c>
      <c r="D227" s="45">
        <v>95.06</v>
      </c>
      <c r="E227" s="45">
        <v>75.834999999999994</v>
      </c>
      <c r="F227" s="45">
        <v>195.64</v>
      </c>
      <c r="G227" s="45">
        <v>98.08</v>
      </c>
      <c r="H227" s="45">
        <v>94.675000000000011</v>
      </c>
      <c r="I227" s="45">
        <v>71.009999999999991</v>
      </c>
      <c r="J227" s="45">
        <v>74.099999999999994</v>
      </c>
      <c r="K227" s="45">
        <v>152.38499999999999</v>
      </c>
      <c r="L227" s="45">
        <v>96.784999999999997</v>
      </c>
      <c r="M227" s="45">
        <v>69.64</v>
      </c>
      <c r="N227" s="45">
        <v>64.400000000000006</v>
      </c>
      <c r="O227" s="45">
        <v>71.444999999999993</v>
      </c>
      <c r="P227" s="45">
        <v>64.11</v>
      </c>
      <c r="Q227" s="45">
        <v>73.444999999999993</v>
      </c>
      <c r="R227" s="45">
        <v>82.85</v>
      </c>
      <c r="S227" s="45">
        <v>54.965000000000003</v>
      </c>
      <c r="T227" s="45">
        <v>31.435000000000002</v>
      </c>
      <c r="U227" s="45">
        <v>45.905000000000001</v>
      </c>
      <c r="V227" s="45">
        <v>49.584999999999994</v>
      </c>
      <c r="W227" s="45">
        <v>49.265000000000001</v>
      </c>
      <c r="X227" s="45"/>
      <c r="Y227" s="45">
        <v>59.230000000000004</v>
      </c>
      <c r="Z227" s="45">
        <v>61.454999999999998</v>
      </c>
      <c r="AA227" s="45">
        <v>98.03</v>
      </c>
      <c r="AB227" s="45">
        <v>75.204999999999998</v>
      </c>
      <c r="AC227" s="45">
        <v>104.1</v>
      </c>
      <c r="AD227" s="45">
        <v>144.05000000000001</v>
      </c>
      <c r="AE227" s="45">
        <v>115.58</v>
      </c>
      <c r="AF227" s="45">
        <v>49.54</v>
      </c>
      <c r="AG227" s="45">
        <v>78.12</v>
      </c>
      <c r="AH227" s="45"/>
      <c r="AI227" s="45"/>
      <c r="AJ227" s="45"/>
      <c r="AK227" s="45"/>
      <c r="AL227" s="45"/>
      <c r="AM227" s="45"/>
    </row>
    <row r="228" spans="1:39" ht="22.5" customHeight="1" thickBot="1" x14ac:dyDescent="0.3">
      <c r="A228" s="134" t="s">
        <v>346</v>
      </c>
      <c r="B228" s="63" t="s">
        <v>232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</row>
    <row r="229" spans="1:39" ht="25.2" x14ac:dyDescent="0.25">
      <c r="A229" s="126" t="s">
        <v>347</v>
      </c>
      <c r="B229" s="66" t="s">
        <v>232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</row>
    <row r="230" spans="1:39" ht="25.2" x14ac:dyDescent="0.25">
      <c r="A230" s="117" t="s">
        <v>348</v>
      </c>
      <c r="B230" s="69" t="s">
        <v>232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</row>
    <row r="231" spans="1:39" ht="25.2" x14ac:dyDescent="0.25">
      <c r="A231" s="117" t="s">
        <v>349</v>
      </c>
      <c r="B231" s="127" t="s">
        <v>232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</row>
    <row r="232" spans="1:39" ht="25.2" x14ac:dyDescent="0.25">
      <c r="A232" s="128" t="s">
        <v>350</v>
      </c>
      <c r="B232" s="127" t="s">
        <v>232</v>
      </c>
      <c r="C232" s="133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</row>
    <row r="233" spans="1:39" ht="25.2" x14ac:dyDescent="0.25">
      <c r="A233" s="128" t="s">
        <v>351</v>
      </c>
      <c r="B233" s="127" t="s">
        <v>232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</row>
    <row r="234" spans="1:39" ht="25.2" x14ac:dyDescent="0.25">
      <c r="A234" s="128" t="s">
        <v>352</v>
      </c>
      <c r="B234" s="127" t="s">
        <v>232</v>
      </c>
      <c r="C234" s="133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</row>
    <row r="235" spans="1:39" ht="25.2" x14ac:dyDescent="0.25">
      <c r="A235" s="117" t="s">
        <v>353</v>
      </c>
      <c r="B235" s="127" t="s">
        <v>232</v>
      </c>
      <c r="C235" s="45">
        <v>103.63999999999999</v>
      </c>
      <c r="D235" s="45">
        <v>125.50999999999999</v>
      </c>
      <c r="E235" s="45">
        <v>85.64500000000001</v>
      </c>
      <c r="F235" s="45">
        <v>151.51</v>
      </c>
      <c r="G235" s="45">
        <v>88.05</v>
      </c>
      <c r="H235" s="45">
        <v>112.27500000000001</v>
      </c>
      <c r="I235" s="45">
        <v>113</v>
      </c>
      <c r="J235" s="45">
        <v>86.625</v>
      </c>
      <c r="K235" s="45">
        <v>113.95</v>
      </c>
      <c r="L235" s="45">
        <v>105.32</v>
      </c>
      <c r="M235" s="45">
        <v>106.05500000000001</v>
      </c>
      <c r="N235" s="45">
        <v>79.944999999999993</v>
      </c>
      <c r="O235" s="45">
        <v>100.735</v>
      </c>
      <c r="P235" s="45">
        <v>69.5</v>
      </c>
      <c r="Q235" s="45">
        <v>68.25</v>
      </c>
      <c r="R235" s="45">
        <v>71.22</v>
      </c>
      <c r="S235" s="45">
        <v>69.41</v>
      </c>
      <c r="T235" s="45">
        <v>57.29</v>
      </c>
      <c r="U235" s="45">
        <v>51.674999999999997</v>
      </c>
      <c r="V235" s="45">
        <v>52.260000000000005</v>
      </c>
      <c r="W235" s="45">
        <v>53.59</v>
      </c>
      <c r="X235" s="45">
        <v>61.335000000000001</v>
      </c>
      <c r="Y235" s="45">
        <v>55.894999999999996</v>
      </c>
      <c r="Z235" s="45">
        <v>61.34</v>
      </c>
      <c r="AA235" s="45">
        <v>88.710000000000008</v>
      </c>
      <c r="AB235" s="45">
        <v>79.875</v>
      </c>
      <c r="AC235" s="45">
        <v>83.6</v>
      </c>
      <c r="AD235" s="45">
        <v>76.025000000000006</v>
      </c>
      <c r="AE235" s="45">
        <v>72.209999999999994</v>
      </c>
      <c r="AF235" s="45">
        <v>98.54</v>
      </c>
      <c r="AG235" s="45">
        <v>66.465000000000003</v>
      </c>
      <c r="AH235" s="45"/>
      <c r="AI235" s="45"/>
      <c r="AJ235" s="45"/>
      <c r="AK235" s="45"/>
      <c r="AL235" s="45"/>
      <c r="AM235" s="45"/>
    </row>
    <row r="236" spans="1:39" ht="25.2" x14ac:dyDescent="0.25">
      <c r="A236" s="128" t="s">
        <v>354</v>
      </c>
      <c r="B236" s="127" t="s">
        <v>232</v>
      </c>
      <c r="C236" s="45">
        <v>116.02</v>
      </c>
      <c r="D236" s="45">
        <v>133.97</v>
      </c>
      <c r="E236" s="45">
        <v>94.57</v>
      </c>
      <c r="F236" s="45">
        <v>149.44499999999999</v>
      </c>
      <c r="G236" s="45">
        <v>94.84</v>
      </c>
      <c r="H236" s="45">
        <v>95.69</v>
      </c>
      <c r="I236" s="45">
        <v>131.94499999999999</v>
      </c>
      <c r="J236" s="45">
        <v>100.595</v>
      </c>
      <c r="K236" s="45">
        <v>76.449999999999989</v>
      </c>
      <c r="L236" s="45">
        <v>116.28</v>
      </c>
      <c r="M236" s="45">
        <v>106.38500000000001</v>
      </c>
      <c r="N236" s="45">
        <v>114.735</v>
      </c>
      <c r="O236" s="45">
        <v>59.59</v>
      </c>
      <c r="P236" s="45">
        <v>120.48</v>
      </c>
      <c r="Q236" s="45">
        <v>92.09</v>
      </c>
      <c r="R236" s="45">
        <v>85.87</v>
      </c>
      <c r="S236" s="45">
        <v>80.425000000000011</v>
      </c>
      <c r="T236" s="45">
        <v>81.084999999999994</v>
      </c>
      <c r="U236" s="45">
        <v>68.575000000000003</v>
      </c>
      <c r="V236" s="45">
        <v>82.355000000000004</v>
      </c>
      <c r="W236" s="45"/>
      <c r="X236" s="45">
        <v>50.344999999999999</v>
      </c>
      <c r="Y236" s="45">
        <v>72.044999999999987</v>
      </c>
      <c r="Z236" s="45">
        <v>87.35499999999999</v>
      </c>
      <c r="AA236" s="45">
        <v>93.615000000000009</v>
      </c>
      <c r="AB236" s="45">
        <v>94.41</v>
      </c>
      <c r="AC236" s="45">
        <v>84.67</v>
      </c>
      <c r="AD236" s="45">
        <v>86.3</v>
      </c>
      <c r="AE236" s="45">
        <v>91.09</v>
      </c>
      <c r="AF236" s="45">
        <v>91.185000000000002</v>
      </c>
      <c r="AG236" s="45">
        <v>102.09</v>
      </c>
      <c r="AH236" s="45"/>
      <c r="AI236" s="45"/>
      <c r="AJ236" s="45"/>
      <c r="AK236" s="45"/>
      <c r="AL236" s="45"/>
      <c r="AM236" s="45"/>
    </row>
    <row r="237" spans="1:39" ht="25.8" thickBot="1" x14ac:dyDescent="0.3">
      <c r="A237" s="118" t="s">
        <v>355</v>
      </c>
      <c r="B237" s="129" t="s">
        <v>232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>
        <v>72.240000000000009</v>
      </c>
      <c r="X237" s="45">
        <v>81.010000000000005</v>
      </c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</row>
    <row r="238" spans="1:39" ht="25.2" x14ac:dyDescent="0.25">
      <c r="A238" s="124" t="s">
        <v>356</v>
      </c>
      <c r="B238" s="83" t="s">
        <v>232</v>
      </c>
      <c r="C238" s="71">
        <v>126.46000000000001</v>
      </c>
      <c r="D238" s="40">
        <v>131.005</v>
      </c>
      <c r="E238" s="40"/>
      <c r="F238" s="40"/>
      <c r="G238" s="40">
        <v>104.61500000000001</v>
      </c>
      <c r="H238" s="40">
        <v>118.345</v>
      </c>
      <c r="I238" s="40">
        <v>105.495</v>
      </c>
      <c r="J238" s="40">
        <v>114.73</v>
      </c>
      <c r="K238" s="40">
        <v>119.405</v>
      </c>
      <c r="L238" s="40">
        <v>137.43</v>
      </c>
      <c r="M238" s="40">
        <v>119.27500000000001</v>
      </c>
      <c r="N238" s="40">
        <v>114.795</v>
      </c>
      <c r="O238" s="40">
        <v>98.64</v>
      </c>
      <c r="P238" s="40">
        <v>112.91</v>
      </c>
      <c r="Q238" s="40">
        <v>95.564999999999998</v>
      </c>
      <c r="R238" s="40">
        <v>82.87</v>
      </c>
      <c r="S238" s="40">
        <v>91.699999999999989</v>
      </c>
      <c r="T238" s="40">
        <v>81.75</v>
      </c>
      <c r="U238" s="40">
        <v>93.08</v>
      </c>
      <c r="V238" s="40">
        <v>90.724999999999994</v>
      </c>
      <c r="W238" s="40">
        <v>84.155000000000001</v>
      </c>
      <c r="X238" s="40">
        <v>74.710000000000008</v>
      </c>
      <c r="Y238" s="40">
        <v>76.53</v>
      </c>
      <c r="Z238" s="40"/>
      <c r="AA238" s="40">
        <v>83.39</v>
      </c>
      <c r="AB238" s="40">
        <v>95.22999999999999</v>
      </c>
      <c r="AC238" s="40">
        <v>85.25</v>
      </c>
      <c r="AD238" s="40">
        <v>88.87</v>
      </c>
      <c r="AE238" s="40">
        <v>83.14</v>
      </c>
      <c r="AF238" s="40">
        <v>76.974999999999994</v>
      </c>
      <c r="AG238" s="40">
        <v>90.724999999999994</v>
      </c>
      <c r="AH238" s="40"/>
      <c r="AI238" s="40"/>
      <c r="AJ238" s="40"/>
      <c r="AK238" s="40"/>
      <c r="AL238" s="40"/>
      <c r="AM238" s="40"/>
    </row>
    <row r="239" spans="1:39" ht="25.2" x14ac:dyDescent="0.25">
      <c r="A239" s="117" t="s">
        <v>357</v>
      </c>
      <c r="B239" s="63" t="s">
        <v>232</v>
      </c>
      <c r="C239" s="71">
        <v>4.3249999999999993</v>
      </c>
      <c r="D239" s="45">
        <v>4.9450000000000003</v>
      </c>
      <c r="E239" s="45"/>
      <c r="F239" s="45"/>
      <c r="G239" s="45">
        <v>4.2650000000000006</v>
      </c>
      <c r="H239" s="45">
        <v>4.1150000000000002</v>
      </c>
      <c r="I239" s="45">
        <v>3.8650000000000002</v>
      </c>
      <c r="J239" s="45">
        <v>3.52</v>
      </c>
      <c r="K239" s="45">
        <v>4.21</v>
      </c>
      <c r="L239" s="45">
        <v>4.67</v>
      </c>
      <c r="M239" s="45">
        <v>5.33</v>
      </c>
      <c r="N239" s="45">
        <v>4.2100000000000009</v>
      </c>
      <c r="O239" s="45">
        <v>3.9800000000000004</v>
      </c>
      <c r="P239" s="45"/>
      <c r="Q239" s="45">
        <v>4.5549999999999997</v>
      </c>
      <c r="R239" s="45">
        <v>4.415</v>
      </c>
      <c r="S239" s="45">
        <v>3.625</v>
      </c>
      <c r="T239" s="45">
        <v>3.6500000000000004</v>
      </c>
      <c r="U239" s="45">
        <v>4.3</v>
      </c>
      <c r="V239" s="45">
        <v>3.79</v>
      </c>
      <c r="W239" s="45">
        <v>3.645</v>
      </c>
      <c r="X239" s="45">
        <v>3.4000000000000004</v>
      </c>
      <c r="Y239" s="45">
        <v>3.4000000000000004</v>
      </c>
      <c r="Z239" s="45"/>
      <c r="AA239" s="45">
        <v>3.1150000000000002</v>
      </c>
      <c r="AB239" s="45">
        <v>3.3650000000000002</v>
      </c>
      <c r="AC239" s="45">
        <v>3.4750000000000001</v>
      </c>
      <c r="AD239" s="45">
        <v>3.05</v>
      </c>
      <c r="AE239" s="45">
        <v>3.3449999999999998</v>
      </c>
      <c r="AF239" s="45">
        <v>2.9350000000000001</v>
      </c>
      <c r="AG239" s="45">
        <v>3.0949999999999998</v>
      </c>
      <c r="AH239" s="45"/>
      <c r="AI239" s="45"/>
      <c r="AJ239" s="45"/>
      <c r="AK239" s="45"/>
      <c r="AL239" s="45"/>
      <c r="AM239" s="45"/>
    </row>
    <row r="240" spans="1:39" ht="25.2" x14ac:dyDescent="0.25">
      <c r="A240" s="130" t="s">
        <v>358</v>
      </c>
      <c r="B240" s="63" t="s">
        <v>232</v>
      </c>
      <c r="C240" s="71">
        <v>4.2799999999999994</v>
      </c>
      <c r="D240" s="45">
        <v>4.83</v>
      </c>
      <c r="E240" s="45"/>
      <c r="F240" s="45"/>
      <c r="G240" s="45"/>
      <c r="H240" s="45"/>
      <c r="I240" s="45"/>
      <c r="J240" s="45">
        <v>1.31</v>
      </c>
      <c r="K240" s="45">
        <v>2.125</v>
      </c>
      <c r="L240" s="45">
        <v>2.12</v>
      </c>
      <c r="M240" s="45"/>
      <c r="N240" s="45"/>
      <c r="O240" s="45"/>
      <c r="P240" s="45"/>
      <c r="Q240" s="45"/>
      <c r="R240" s="45"/>
      <c r="S240" s="45"/>
      <c r="T240" s="45"/>
      <c r="U240" s="45">
        <v>1</v>
      </c>
      <c r="V240" s="45">
        <v>1.0150000000000001</v>
      </c>
      <c r="W240" s="45">
        <v>2.2599999999999998</v>
      </c>
      <c r="X240" s="45">
        <v>0.91500000000000004</v>
      </c>
      <c r="Y240" s="45"/>
      <c r="Z240" s="45"/>
      <c r="AA240" s="45"/>
      <c r="AB240" s="45"/>
      <c r="AC240" s="45">
        <v>1.42</v>
      </c>
      <c r="AD240" s="45">
        <v>1.8050000000000002</v>
      </c>
      <c r="AE240" s="45">
        <v>1.42</v>
      </c>
      <c r="AF240" s="45">
        <v>1.66</v>
      </c>
      <c r="AG240" s="45">
        <v>2.1900000000000004</v>
      </c>
      <c r="AH240" s="45"/>
      <c r="AI240" s="45"/>
      <c r="AJ240" s="45"/>
      <c r="AK240" s="45"/>
      <c r="AL240" s="45"/>
      <c r="AM240" s="45"/>
    </row>
    <row r="241" spans="1:39" ht="25.2" x14ac:dyDescent="0.25">
      <c r="A241" s="130" t="s">
        <v>359</v>
      </c>
      <c r="B241" s="131" t="s">
        <v>232</v>
      </c>
      <c r="C241" s="133">
        <v>2.15</v>
      </c>
      <c r="D241" s="45">
        <v>1.79</v>
      </c>
      <c r="E241" s="45"/>
      <c r="F241" s="45"/>
      <c r="G241" s="45"/>
      <c r="H241" s="45"/>
      <c r="I241" s="45"/>
      <c r="J241" s="45">
        <v>1.135</v>
      </c>
      <c r="K241" s="45">
        <v>1.2149999999999999</v>
      </c>
      <c r="L241" s="45">
        <v>1.3399999999999999</v>
      </c>
      <c r="M241" s="45">
        <v>2.4000000000000004</v>
      </c>
      <c r="N241" s="45">
        <v>2.5299999999999998</v>
      </c>
      <c r="O241" s="45">
        <v>1.0150000000000001</v>
      </c>
      <c r="P241" s="45">
        <v>0.81</v>
      </c>
      <c r="Q241" s="45"/>
      <c r="R241" s="45"/>
      <c r="S241" s="45"/>
      <c r="T241" s="45"/>
      <c r="U241" s="45">
        <v>0.70500000000000007</v>
      </c>
      <c r="V241" s="45">
        <v>0.69500000000000006</v>
      </c>
      <c r="W241" s="45">
        <v>1.73</v>
      </c>
      <c r="X241" s="45">
        <v>0.73</v>
      </c>
      <c r="Y241" s="45">
        <v>0.81</v>
      </c>
      <c r="Z241" s="45">
        <v>0.76</v>
      </c>
      <c r="AA241" s="45">
        <v>0.71</v>
      </c>
      <c r="AB241" s="45">
        <v>1.4449999999999998</v>
      </c>
      <c r="AC241" s="45">
        <v>1.105</v>
      </c>
      <c r="AD241" s="45">
        <v>1.1499999999999999</v>
      </c>
      <c r="AE241" s="45">
        <v>1.2749999999999999</v>
      </c>
      <c r="AF241" s="45">
        <v>1.03</v>
      </c>
      <c r="AG241" s="45">
        <v>0.92999999999999994</v>
      </c>
      <c r="AH241" s="45"/>
      <c r="AI241" s="45"/>
      <c r="AJ241" s="45"/>
      <c r="AK241" s="45"/>
      <c r="AL241" s="45"/>
      <c r="AM241" s="45"/>
    </row>
    <row r="242" spans="1:39" ht="25.2" x14ac:dyDescent="0.25">
      <c r="A242" s="130" t="s">
        <v>360</v>
      </c>
      <c r="B242" s="131" t="s">
        <v>232</v>
      </c>
      <c r="C242" s="133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</row>
    <row r="243" spans="1:39" ht="14.4" customHeight="1" x14ac:dyDescent="0.25">
      <c r="A243" s="117" t="s">
        <v>361</v>
      </c>
      <c r="B243" s="132" t="s">
        <v>232</v>
      </c>
      <c r="C243" s="45"/>
      <c r="D243" s="45"/>
      <c r="E243" s="45"/>
      <c r="F243" s="45"/>
      <c r="G243" s="45"/>
      <c r="H243" s="45"/>
      <c r="I243" s="45">
        <v>56.284999999999997</v>
      </c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>
        <v>59.3</v>
      </c>
      <c r="AD243" s="45">
        <v>35.239999999999995</v>
      </c>
      <c r="AE243" s="45">
        <v>55.594999999999999</v>
      </c>
      <c r="AF243" s="45"/>
      <c r="AG243" s="45"/>
      <c r="AH243" s="45"/>
      <c r="AI243" s="45"/>
      <c r="AJ243" s="45"/>
      <c r="AK243" s="45"/>
      <c r="AL243" s="45"/>
      <c r="AM243" s="45"/>
    </row>
    <row r="244" spans="1:39" ht="14.4" customHeight="1" x14ac:dyDescent="0.25">
      <c r="A244" s="117" t="s">
        <v>362</v>
      </c>
      <c r="B244" s="132" t="s">
        <v>232</v>
      </c>
      <c r="C244" s="45"/>
      <c r="D244" s="45">
        <v>93.715000000000003</v>
      </c>
      <c r="E244" s="45">
        <v>90.31</v>
      </c>
      <c r="F244" s="45">
        <v>117.405</v>
      </c>
      <c r="G244" s="45">
        <v>76.875</v>
      </c>
      <c r="H244" s="45">
        <v>64.634999999999991</v>
      </c>
      <c r="I244" s="45"/>
      <c r="J244" s="45"/>
      <c r="K244" s="45"/>
      <c r="L244" s="45"/>
      <c r="M244" s="45"/>
      <c r="N244" s="45"/>
      <c r="O244" s="45"/>
      <c r="P244" s="45">
        <v>52.2</v>
      </c>
      <c r="Q244" s="45">
        <v>55.16</v>
      </c>
      <c r="R244" s="45">
        <v>96.35499999999999</v>
      </c>
      <c r="S244" s="45">
        <v>32.6</v>
      </c>
      <c r="T244" s="45">
        <v>34.005000000000003</v>
      </c>
      <c r="U244" s="45">
        <v>51.864999999999995</v>
      </c>
      <c r="V244" s="45">
        <v>42.99</v>
      </c>
      <c r="W244" s="45">
        <v>61.22</v>
      </c>
      <c r="X244" s="45">
        <v>46.524999999999999</v>
      </c>
      <c r="Y244" s="45">
        <v>61.114999999999995</v>
      </c>
      <c r="Z244" s="45">
        <v>90.224999999999994</v>
      </c>
      <c r="AA244" s="45"/>
      <c r="AB244" s="45"/>
      <c r="AC244" s="45"/>
      <c r="AD244" s="45"/>
      <c r="AE244" s="45"/>
      <c r="AF244" s="45"/>
      <c r="AG244" s="45">
        <v>37.855000000000004</v>
      </c>
      <c r="AH244" s="45"/>
      <c r="AI244" s="45"/>
      <c r="AJ244" s="45"/>
      <c r="AK244" s="45"/>
      <c r="AL244" s="45"/>
      <c r="AM244" s="45"/>
    </row>
    <row r="245" spans="1:39" ht="25.2" x14ac:dyDescent="0.25">
      <c r="A245" s="117" t="s">
        <v>363</v>
      </c>
      <c r="B245" s="132" t="s">
        <v>232</v>
      </c>
      <c r="C245" s="57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</row>
    <row r="246" spans="1:39" ht="25.2" x14ac:dyDescent="0.25">
      <c r="A246" s="117" t="s">
        <v>364</v>
      </c>
      <c r="B246" s="132" t="s">
        <v>232</v>
      </c>
      <c r="C246" s="71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</row>
    <row r="247" spans="1:39" ht="25.2" x14ac:dyDescent="0.25">
      <c r="A247" s="124" t="s">
        <v>368</v>
      </c>
      <c r="B247" s="68" t="s">
        <v>232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</row>
    <row r="248" spans="1:39" ht="25.8" thickBot="1" x14ac:dyDescent="0.3">
      <c r="A248" s="118" t="s">
        <v>369</v>
      </c>
      <c r="B248" s="67" t="s">
        <v>232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</row>
    <row r="249" spans="1:39" x14ac:dyDescent="0.25">
      <c r="A249" s="108" t="s">
        <v>370</v>
      </c>
      <c r="B249" s="109"/>
      <c r="C249" s="133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</row>
    <row r="250" spans="1:39" x14ac:dyDescent="0.25">
      <c r="A250" s="135" t="s">
        <v>371</v>
      </c>
      <c r="B250" s="83" t="s">
        <v>231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</row>
    <row r="251" spans="1:39" x14ac:dyDescent="0.25">
      <c r="A251" s="135" t="s">
        <v>372</v>
      </c>
      <c r="B251" s="83" t="s">
        <v>231</v>
      </c>
      <c r="C251" s="136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</row>
    <row r="252" spans="1:39" ht="25.2" x14ac:dyDescent="0.25">
      <c r="A252" s="137" t="s">
        <v>373</v>
      </c>
      <c r="B252" s="83" t="s">
        <v>231</v>
      </c>
      <c r="C252" s="133">
        <v>4.0000000000000002E-4</v>
      </c>
      <c r="D252" s="133">
        <v>0.01</v>
      </c>
      <c r="E252" s="133">
        <v>4.0000000000000001E-3</v>
      </c>
      <c r="F252" s="133">
        <v>4.8999999999999998E-3</v>
      </c>
      <c r="G252" s="133">
        <v>7.7999999999999996E-3</v>
      </c>
      <c r="H252" s="133">
        <v>1.3100000000000001E-2</v>
      </c>
      <c r="I252" s="133">
        <v>1.4E-2</v>
      </c>
      <c r="J252" s="133">
        <v>2.7E-2</v>
      </c>
      <c r="K252" s="133">
        <v>7.0000000000000001E-3</v>
      </c>
      <c r="L252" s="133">
        <v>2.5999999999999999E-2</v>
      </c>
      <c r="M252" s="133">
        <v>1.6E-2</v>
      </c>
      <c r="N252" s="133">
        <v>5.0000000000000001E-3</v>
      </c>
      <c r="O252" s="133">
        <v>3.8999999999999998E-3</v>
      </c>
      <c r="P252" s="133">
        <v>1.33E-3</v>
      </c>
      <c r="Q252" s="133">
        <v>1.3500000000000001E-3</v>
      </c>
      <c r="R252" s="133">
        <v>1.4E-2</v>
      </c>
      <c r="S252" s="133">
        <v>1.2E-2</v>
      </c>
      <c r="T252" s="133">
        <v>5.0000000000000001E-4</v>
      </c>
      <c r="U252" s="133">
        <v>7.0000000000000001E-3</v>
      </c>
      <c r="V252" s="133">
        <v>3.3000000000000002E-2</v>
      </c>
      <c r="W252" s="133">
        <v>2.1000000000000001E-2</v>
      </c>
      <c r="X252" s="133">
        <v>1.35E-2</v>
      </c>
      <c r="Y252" s="133">
        <v>1.15E-2</v>
      </c>
      <c r="Z252" s="133">
        <v>7.7000000000000002E-3</v>
      </c>
      <c r="AA252" s="133">
        <v>1.4999999999999999E-2</v>
      </c>
      <c r="AB252" s="133">
        <v>8.0000000000000002E-3</v>
      </c>
      <c r="AC252" s="133">
        <v>1.4999999999999999E-2</v>
      </c>
      <c r="AD252" s="133">
        <v>2E-3</v>
      </c>
      <c r="AE252" s="133">
        <v>7.0000000000000001E-3</v>
      </c>
      <c r="AF252" s="133">
        <v>1.2999999999999999E-2</v>
      </c>
      <c r="AG252" s="133">
        <v>6.6E-3</v>
      </c>
      <c r="AH252" s="45"/>
      <c r="AI252" s="45"/>
      <c r="AJ252" s="45"/>
      <c r="AK252" s="45"/>
      <c r="AL252" s="45"/>
      <c r="AM252" s="45"/>
    </row>
    <row r="253" spans="1:39" ht="25.2" x14ac:dyDescent="0.25">
      <c r="A253" s="137" t="s">
        <v>374</v>
      </c>
      <c r="B253" s="83" t="s">
        <v>231</v>
      </c>
      <c r="C253" s="40"/>
      <c r="D253" s="40"/>
      <c r="E253" s="138">
        <v>2.5999999999999999E-2</v>
      </c>
      <c r="F253" s="138">
        <v>5.0000000000000001E-3</v>
      </c>
      <c r="G253" s="138">
        <v>3.2000000000000001E-2</v>
      </c>
      <c r="H253" s="138">
        <v>7.3999999999999996E-2</v>
      </c>
      <c r="I253" s="138">
        <v>6.6000000000000003E-2</v>
      </c>
      <c r="J253" s="138">
        <v>2.9000000000000001E-2</v>
      </c>
      <c r="K253" s="138">
        <v>0.06</v>
      </c>
      <c r="L253" s="138"/>
      <c r="M253" s="138"/>
      <c r="N253" s="138"/>
      <c r="O253" s="138"/>
      <c r="P253" s="138">
        <v>1.6E-2</v>
      </c>
      <c r="Q253" s="138">
        <v>1.7999999999999999E-2</v>
      </c>
      <c r="R253" s="138">
        <v>1.9E-2</v>
      </c>
      <c r="S253" s="138">
        <v>4.8999999999999998E-3</v>
      </c>
      <c r="T253" s="138">
        <v>2.3E-2</v>
      </c>
      <c r="U253" s="138">
        <v>3.5000000000000003E-2</v>
      </c>
      <c r="V253" s="138"/>
      <c r="W253" s="138"/>
      <c r="X253" s="138">
        <v>3.6999999999999998E-2</v>
      </c>
      <c r="Y253" s="138">
        <v>6.0000000000000001E-3</v>
      </c>
      <c r="Z253" s="138">
        <v>4.0000000000000001E-3</v>
      </c>
      <c r="AA253" s="138">
        <v>1E-4</v>
      </c>
      <c r="AB253" s="138">
        <v>3.9E-2</v>
      </c>
      <c r="AC253" s="138">
        <v>5.1999999999999995E-4</v>
      </c>
      <c r="AD253" s="138">
        <v>2.4E-2</v>
      </c>
      <c r="AE253" s="138">
        <v>1.7000000000000001E-2</v>
      </c>
      <c r="AF253" s="138">
        <v>7.4999999999999997E-2</v>
      </c>
      <c r="AG253" s="138">
        <v>4.4999999999999998E-2</v>
      </c>
      <c r="AH253" s="40"/>
      <c r="AI253" s="40"/>
      <c r="AJ253" s="40"/>
      <c r="AK253" s="40"/>
      <c r="AL253" s="40"/>
      <c r="AM253" s="40"/>
    </row>
    <row r="254" spans="1:39" ht="25.2" x14ac:dyDescent="0.25">
      <c r="A254" s="137" t="s">
        <v>375</v>
      </c>
      <c r="B254" s="83" t="s">
        <v>231</v>
      </c>
      <c r="C254" s="138"/>
      <c r="D254" s="138"/>
      <c r="E254" s="138">
        <v>5.0000000000000001E-3</v>
      </c>
      <c r="F254" s="138">
        <v>3.0000000000000001E-3</v>
      </c>
      <c r="G254" s="138">
        <v>8.9999999999999993E-3</v>
      </c>
      <c r="H254" s="138">
        <v>4.0000000000000001E-3</v>
      </c>
      <c r="I254" s="138"/>
      <c r="J254" s="138">
        <v>1E-4</v>
      </c>
      <c r="K254" s="138">
        <v>7.0000000000000001E-3</v>
      </c>
      <c r="L254" s="138"/>
      <c r="M254" s="138"/>
      <c r="N254" s="138"/>
      <c r="O254" s="138"/>
      <c r="P254" s="138">
        <v>2E-3</v>
      </c>
      <c r="Q254" s="138">
        <v>1E-3</v>
      </c>
      <c r="R254" s="138">
        <v>1.4999999999999999E-2</v>
      </c>
      <c r="S254" s="138">
        <v>1E-4</v>
      </c>
      <c r="T254" s="138">
        <v>1E-4</v>
      </c>
      <c r="U254" s="138">
        <v>8.9999999999999993E-3</v>
      </c>
      <c r="V254" s="138">
        <v>1E-3</v>
      </c>
      <c r="W254" s="138"/>
      <c r="X254" s="138">
        <v>8.9999999999999993E-3</v>
      </c>
      <c r="Y254" s="138">
        <v>2E-3</v>
      </c>
      <c r="Z254" s="138">
        <v>2E-3</v>
      </c>
      <c r="AA254" s="138">
        <v>1E-4</v>
      </c>
      <c r="AB254" s="138">
        <v>2E-3</v>
      </c>
      <c r="AC254" s="138">
        <v>3.1E-2</v>
      </c>
      <c r="AD254" s="138">
        <v>2.1999999999999999E-2</v>
      </c>
      <c r="AE254" s="138">
        <v>1E-3</v>
      </c>
      <c r="AF254" s="138">
        <v>1.7999999999999999E-2</v>
      </c>
      <c r="AG254" s="138">
        <v>3.0000000000000001E-3</v>
      </c>
      <c r="AH254" s="40"/>
      <c r="AI254" s="40"/>
      <c r="AJ254" s="40"/>
      <c r="AK254" s="40"/>
      <c r="AL254" s="40"/>
      <c r="AM254" s="40"/>
    </row>
    <row r="255" spans="1:39" ht="25.2" x14ac:dyDescent="0.25">
      <c r="A255" s="137" t="s">
        <v>376</v>
      </c>
      <c r="B255" s="83" t="s">
        <v>231</v>
      </c>
      <c r="C255" s="133"/>
      <c r="D255" s="40"/>
      <c r="E255" s="40">
        <v>1088</v>
      </c>
      <c r="F255" s="40">
        <v>121.6</v>
      </c>
      <c r="G255" s="40">
        <v>384</v>
      </c>
      <c r="H255" s="40">
        <v>552</v>
      </c>
      <c r="I255" s="40">
        <v>2304</v>
      </c>
      <c r="J255" s="40">
        <v>78.400000000000006</v>
      </c>
      <c r="K255" s="40">
        <v>392</v>
      </c>
      <c r="L255" s="40"/>
      <c r="M255" s="40"/>
      <c r="N255" s="40"/>
      <c r="O255" s="40"/>
      <c r="P255" s="40">
        <v>304</v>
      </c>
      <c r="Q255" s="40">
        <v>300</v>
      </c>
      <c r="R255" s="40">
        <v>768</v>
      </c>
      <c r="S255" s="40">
        <v>312</v>
      </c>
      <c r="T255" s="40">
        <v>1232</v>
      </c>
      <c r="U255" s="40">
        <v>368</v>
      </c>
      <c r="V255" s="40"/>
      <c r="W255" s="40"/>
      <c r="X255" s="40">
        <v>496</v>
      </c>
      <c r="Y255" s="40">
        <v>60</v>
      </c>
      <c r="Z255" s="40">
        <v>352</v>
      </c>
      <c r="AA255" s="40">
        <v>96</v>
      </c>
      <c r="AB255" s="40">
        <v>688</v>
      </c>
      <c r="AC255" s="40">
        <v>5.76</v>
      </c>
      <c r="AD255" s="40">
        <v>248</v>
      </c>
      <c r="AE255" s="40">
        <v>41.6</v>
      </c>
      <c r="AF255" s="40">
        <v>51.2</v>
      </c>
      <c r="AG255" s="40">
        <v>736</v>
      </c>
      <c r="AH255" s="40"/>
      <c r="AI255" s="40"/>
      <c r="AJ255" s="40"/>
      <c r="AK255" s="40"/>
      <c r="AL255" s="40"/>
      <c r="AM255" s="40"/>
    </row>
    <row r="256" spans="1:39" ht="25.2" x14ac:dyDescent="0.25">
      <c r="A256" s="139" t="s">
        <v>377</v>
      </c>
      <c r="B256" s="83" t="s">
        <v>231</v>
      </c>
      <c r="C256" s="133"/>
      <c r="D256" s="40"/>
      <c r="E256" s="40">
        <v>3.04</v>
      </c>
      <c r="F256" s="40">
        <v>13.44</v>
      </c>
      <c r="G256" s="40">
        <v>52.8</v>
      </c>
      <c r="H256" s="40">
        <v>65.599999999999994</v>
      </c>
      <c r="I256" s="40"/>
      <c r="J256" s="40">
        <v>4.88</v>
      </c>
      <c r="K256" s="40">
        <v>14.08</v>
      </c>
      <c r="L256" s="40"/>
      <c r="M256" s="40"/>
      <c r="N256" s="40"/>
      <c r="O256" s="40"/>
      <c r="P256" s="40">
        <v>1.92</v>
      </c>
      <c r="Q256" s="40">
        <v>7.5</v>
      </c>
      <c r="R256" s="40">
        <v>4.32</v>
      </c>
      <c r="S256" s="40">
        <v>3.28</v>
      </c>
      <c r="T256" s="40">
        <v>9.6</v>
      </c>
      <c r="U256" s="40">
        <v>10.56</v>
      </c>
      <c r="V256" s="40">
        <v>6.72</v>
      </c>
      <c r="W256" s="40"/>
      <c r="X256" s="40">
        <v>14.76</v>
      </c>
      <c r="Y256" s="40">
        <v>14.08</v>
      </c>
      <c r="Z256" s="40">
        <v>14.72</v>
      </c>
      <c r="AA256" s="40">
        <v>10.88</v>
      </c>
      <c r="AB256" s="40">
        <v>5.52</v>
      </c>
      <c r="AC256" s="40">
        <v>4.32</v>
      </c>
      <c r="AD256" s="40">
        <v>1.6</v>
      </c>
      <c r="AE256" s="40">
        <v>12.8</v>
      </c>
      <c r="AF256" s="40">
        <v>11.84</v>
      </c>
      <c r="AG256" s="40">
        <v>0.57599999999999996</v>
      </c>
      <c r="AH256" s="40"/>
      <c r="AI256" s="40"/>
      <c r="AJ256" s="40"/>
      <c r="AK256" s="40"/>
      <c r="AL256" s="40"/>
      <c r="AM256" s="40"/>
    </row>
    <row r="257" spans="1:39" ht="25.2" x14ac:dyDescent="0.25">
      <c r="A257" s="139" t="s">
        <v>378</v>
      </c>
      <c r="B257" s="83" t="s">
        <v>231</v>
      </c>
      <c r="C257" s="133"/>
      <c r="D257" s="40"/>
      <c r="E257" s="40"/>
      <c r="F257" s="40"/>
      <c r="G257" s="40"/>
      <c r="H257" s="40"/>
      <c r="I257" s="40">
        <v>832</v>
      </c>
      <c r="J257" s="40">
        <v>736</v>
      </c>
      <c r="K257" s="40">
        <v>1312</v>
      </c>
      <c r="L257" s="40"/>
      <c r="M257" s="40"/>
      <c r="N257" s="40">
        <v>2560</v>
      </c>
      <c r="O257" s="40">
        <v>1136</v>
      </c>
      <c r="P257" s="40"/>
      <c r="Q257" s="40"/>
      <c r="R257" s="40"/>
      <c r="S257" s="40"/>
      <c r="T257" s="40">
        <v>1264</v>
      </c>
      <c r="U257" s="40">
        <v>880</v>
      </c>
      <c r="V257" s="40">
        <v>1376</v>
      </c>
      <c r="W257" s="40">
        <v>1280</v>
      </c>
      <c r="X257" s="40">
        <v>1232</v>
      </c>
      <c r="Y257" s="40"/>
      <c r="Z257" s="40"/>
      <c r="AA257" s="40"/>
      <c r="AB257" s="40">
        <v>1120</v>
      </c>
      <c r="AC257" s="40">
        <v>2336</v>
      </c>
      <c r="AD257" s="40">
        <v>1072</v>
      </c>
      <c r="AE257" s="40">
        <v>1008</v>
      </c>
      <c r="AF257" s="40">
        <v>720</v>
      </c>
      <c r="AG257" s="40">
        <v>2784</v>
      </c>
      <c r="AH257" s="40"/>
      <c r="AI257" s="40"/>
      <c r="AJ257" s="40"/>
      <c r="AK257" s="40"/>
      <c r="AL257" s="40"/>
      <c r="AM257" s="40"/>
    </row>
    <row r="258" spans="1:39" ht="25.2" x14ac:dyDescent="0.25">
      <c r="A258" s="139" t="s">
        <v>379</v>
      </c>
      <c r="B258" s="83" t="s">
        <v>231</v>
      </c>
      <c r="C258" s="133"/>
      <c r="D258" s="40"/>
      <c r="E258" s="40"/>
      <c r="F258" s="40"/>
      <c r="G258" s="40"/>
      <c r="H258" s="40"/>
      <c r="I258" s="40">
        <v>384</v>
      </c>
      <c r="J258" s="40">
        <v>592</v>
      </c>
      <c r="K258" s="40">
        <v>1008</v>
      </c>
      <c r="L258" s="40"/>
      <c r="M258" s="40"/>
      <c r="N258" s="40">
        <v>1280</v>
      </c>
      <c r="O258" s="40">
        <v>544</v>
      </c>
      <c r="P258" s="40"/>
      <c r="Q258" s="40"/>
      <c r="R258" s="40"/>
      <c r="S258" s="40"/>
      <c r="T258" s="40">
        <v>688</v>
      </c>
      <c r="U258" s="40">
        <v>1664</v>
      </c>
      <c r="V258" s="40">
        <v>320</v>
      </c>
      <c r="W258" s="40">
        <v>1248</v>
      </c>
      <c r="X258" s="40"/>
      <c r="Y258" s="40"/>
      <c r="Z258" s="40"/>
      <c r="AA258" s="40"/>
      <c r="AB258" s="40">
        <v>688</v>
      </c>
      <c r="AC258" s="40"/>
      <c r="AD258" s="40"/>
      <c r="AE258" s="40"/>
      <c r="AF258" s="40">
        <v>544</v>
      </c>
      <c r="AG258" s="40">
        <v>1376</v>
      </c>
      <c r="AH258" s="40"/>
      <c r="AI258" s="40"/>
      <c r="AJ258" s="40"/>
      <c r="AK258" s="40"/>
      <c r="AL258" s="40"/>
      <c r="AM258" s="40"/>
    </row>
    <row r="259" spans="1:39" ht="25.2" x14ac:dyDescent="0.25">
      <c r="A259" s="139" t="s">
        <v>380</v>
      </c>
      <c r="B259" s="83" t="s">
        <v>231</v>
      </c>
      <c r="C259" s="133">
        <v>2E-3</v>
      </c>
      <c r="D259" s="40">
        <v>1E-3</v>
      </c>
      <c r="E259" s="40">
        <v>3.0000000000000001E-3</v>
      </c>
      <c r="F259" s="40">
        <v>1.2999999999999999E-2</v>
      </c>
      <c r="G259" s="40">
        <v>1E-3</v>
      </c>
      <c r="H259" s="40">
        <v>2E-3</v>
      </c>
      <c r="I259" s="40"/>
      <c r="J259" s="40"/>
      <c r="K259" s="40">
        <v>8.0000000000000004E-4</v>
      </c>
      <c r="L259" s="40">
        <v>0.02</v>
      </c>
      <c r="M259" s="40">
        <v>4.0000000000000001E-3</v>
      </c>
      <c r="N259" s="40">
        <v>2E-3</v>
      </c>
      <c r="O259" s="40">
        <v>0.01</v>
      </c>
      <c r="P259" s="40">
        <v>5.0000000000000001E-3</v>
      </c>
      <c r="Q259" s="40">
        <v>7.0000000000000001E-3</v>
      </c>
      <c r="R259" s="40">
        <v>1.2E-2</v>
      </c>
      <c r="S259" s="40">
        <v>1E-4</v>
      </c>
      <c r="T259" s="40">
        <v>1E-4</v>
      </c>
      <c r="U259" s="40">
        <v>4.0000000000000001E-3</v>
      </c>
      <c r="V259" s="40">
        <v>1E-3</v>
      </c>
      <c r="W259" s="40"/>
      <c r="X259" s="40">
        <v>5.9999999999999995E-4</v>
      </c>
      <c r="Y259" s="40">
        <v>8.0000000000000004E-4</v>
      </c>
      <c r="Z259" s="40">
        <v>7.0000000000000001E-3</v>
      </c>
      <c r="AA259" s="40">
        <v>2.2000000000000001E-3</v>
      </c>
      <c r="AB259" s="40">
        <v>3.7000000000000002E-3</v>
      </c>
      <c r="AC259" s="40">
        <v>0</v>
      </c>
      <c r="AD259" s="40">
        <v>1.4999999999999999E-2</v>
      </c>
      <c r="AE259" s="40">
        <v>1E-3</v>
      </c>
      <c r="AF259" s="40">
        <v>5.0000000000000001E-3</v>
      </c>
      <c r="AG259" s="40">
        <v>8.9999999999999993E-3</v>
      </c>
      <c r="AH259" s="40"/>
      <c r="AI259" s="40"/>
      <c r="AJ259" s="40"/>
      <c r="AK259" s="40"/>
      <c r="AL259" s="40"/>
      <c r="AM259" s="40"/>
    </row>
    <row r="260" spans="1:39" ht="25.2" x14ac:dyDescent="0.25">
      <c r="A260" s="139" t="s">
        <v>381</v>
      </c>
      <c r="B260" s="83" t="s">
        <v>231</v>
      </c>
      <c r="C260" s="133">
        <v>2E-3</v>
      </c>
      <c r="D260" s="40">
        <v>2E-3</v>
      </c>
      <c r="E260" s="40">
        <v>2E-3</v>
      </c>
      <c r="F260" s="40">
        <v>1E-3</v>
      </c>
      <c r="G260" s="40">
        <v>2E-3</v>
      </c>
      <c r="H260" s="40">
        <v>6.0000000000000001E-3</v>
      </c>
      <c r="I260" s="40"/>
      <c r="J260" s="40"/>
      <c r="K260" s="40">
        <v>3.0000000000000001E-3</v>
      </c>
      <c r="L260" s="40">
        <v>2.5000000000000001E-2</v>
      </c>
      <c r="M260" s="40">
        <v>2.1000000000000001E-2</v>
      </c>
      <c r="N260" s="40">
        <v>8.2000000000000003E-2</v>
      </c>
      <c r="O260" s="40">
        <v>2E-3</v>
      </c>
      <c r="P260" s="40">
        <v>3.0000000000000001E-3</v>
      </c>
      <c r="Q260" s="40">
        <v>2E-3</v>
      </c>
      <c r="R260" s="40">
        <v>3.0000000000000001E-3</v>
      </c>
      <c r="S260" s="40">
        <v>4.0000000000000001E-3</v>
      </c>
      <c r="T260" s="40">
        <v>3.0000000000000001E-3</v>
      </c>
      <c r="U260" s="40">
        <v>4.0000000000000001E-3</v>
      </c>
      <c r="V260" s="40">
        <v>1E-3</v>
      </c>
      <c r="W260" s="40"/>
      <c r="X260" s="40">
        <v>2E-3</v>
      </c>
      <c r="Y260" s="40">
        <v>1E-3</v>
      </c>
      <c r="Z260" s="40">
        <v>3.0000000000000001E-3</v>
      </c>
      <c r="AA260" s="40">
        <v>4.0000000000000001E-3</v>
      </c>
      <c r="AB260" s="40">
        <v>2E-3</v>
      </c>
      <c r="AC260" s="40">
        <v>6.0000000000000001E-3</v>
      </c>
      <c r="AD260" s="40">
        <v>2E-3</v>
      </c>
      <c r="AE260" s="40">
        <v>2E-3</v>
      </c>
      <c r="AF260" s="40">
        <v>2E-3</v>
      </c>
      <c r="AG260" s="40">
        <v>2.3E-2</v>
      </c>
      <c r="AH260" s="40"/>
      <c r="AI260" s="40"/>
      <c r="AJ260" s="40"/>
      <c r="AK260" s="40"/>
      <c r="AL260" s="40"/>
      <c r="AM260" s="40"/>
    </row>
    <row r="261" spans="1:39" s="141" customFormat="1" ht="25.2" x14ac:dyDescent="0.25">
      <c r="A261" s="117" t="s">
        <v>382</v>
      </c>
      <c r="B261" s="140" t="s">
        <v>231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</row>
    <row r="262" spans="1:39" ht="25.2" x14ac:dyDescent="0.25">
      <c r="A262" s="117" t="s">
        <v>383</v>
      </c>
      <c r="B262" s="69" t="s">
        <v>231</v>
      </c>
      <c r="C262" s="133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</row>
    <row r="263" spans="1:39" ht="25.2" x14ac:dyDescent="0.25">
      <c r="A263" s="117" t="s">
        <v>384</v>
      </c>
      <c r="B263" s="69" t="s">
        <v>231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</row>
    <row r="264" spans="1:39" ht="25.2" x14ac:dyDescent="0.25">
      <c r="A264" s="139" t="s">
        <v>385</v>
      </c>
      <c r="B264" s="83" t="s">
        <v>231</v>
      </c>
      <c r="C264" s="133">
        <v>2E-3</v>
      </c>
      <c r="D264" s="40">
        <v>4.0000000000000001E-3</v>
      </c>
      <c r="E264" s="40">
        <v>1E-3</v>
      </c>
      <c r="F264" s="40">
        <v>1E-3</v>
      </c>
      <c r="G264" s="40">
        <v>6.4999999999999997E-3</v>
      </c>
      <c r="H264" s="40">
        <v>1E-3</v>
      </c>
      <c r="I264" s="40">
        <v>1.2E-2</v>
      </c>
      <c r="J264" s="40"/>
      <c r="K264" s="40">
        <v>5.0000000000000001E-4</v>
      </c>
      <c r="L264" s="40">
        <v>1E-3</v>
      </c>
      <c r="M264" s="40">
        <v>7.0000000000000001E-3</v>
      </c>
      <c r="N264" s="40">
        <v>1E-3</v>
      </c>
      <c r="O264" s="40">
        <v>3.0000000000000001E-3</v>
      </c>
      <c r="P264" s="40"/>
      <c r="Q264" s="40">
        <v>6.0000000000000001E-3</v>
      </c>
      <c r="R264" s="40">
        <v>8.0000000000000002E-3</v>
      </c>
      <c r="S264" s="40">
        <v>1.2E-2</v>
      </c>
      <c r="T264" s="40">
        <v>1.4E-2</v>
      </c>
      <c r="U264" s="40">
        <v>2E-3</v>
      </c>
      <c r="V264" s="40">
        <v>6.0000000000000001E-3</v>
      </c>
      <c r="W264" s="40">
        <v>1E-3</v>
      </c>
      <c r="X264" s="40">
        <v>1E-3</v>
      </c>
      <c r="Y264" s="40">
        <v>2E-3</v>
      </c>
      <c r="Z264" s="40"/>
      <c r="AA264" s="40">
        <v>2.5000000000000001E-3</v>
      </c>
      <c r="AB264" s="40">
        <v>1E-3</v>
      </c>
      <c r="AC264" s="40">
        <v>3.0000000000000001E-3</v>
      </c>
      <c r="AD264" s="40">
        <v>4.0000000000000001E-3</v>
      </c>
      <c r="AE264" s="40">
        <v>3.0000000000000001E-3</v>
      </c>
      <c r="AF264" s="40">
        <v>1.4999999999999999E-2</v>
      </c>
      <c r="AG264" s="40">
        <v>2.8000000000000001E-2</v>
      </c>
      <c r="AH264" s="40"/>
      <c r="AI264" s="40"/>
      <c r="AJ264" s="40"/>
      <c r="AK264" s="40"/>
      <c r="AL264" s="40"/>
      <c r="AM264" s="40"/>
    </row>
    <row r="265" spans="1:39" ht="25.2" x14ac:dyDescent="0.25">
      <c r="A265" s="139" t="s">
        <v>386</v>
      </c>
      <c r="B265" s="83" t="s">
        <v>231</v>
      </c>
      <c r="C265" s="133">
        <v>4.0000000000000001E-3</v>
      </c>
      <c r="D265" s="40">
        <v>6.0000000000000001E-3</v>
      </c>
      <c r="E265" s="40">
        <v>3.0999999999999999E-3</v>
      </c>
      <c r="F265" s="40">
        <v>7.7000000000000002E-3</v>
      </c>
      <c r="G265" s="40">
        <v>5.6800000000000003E-2</v>
      </c>
      <c r="H265" s="40">
        <v>3.0000000000000001E-3</v>
      </c>
      <c r="I265" s="40">
        <v>3.7999999999999999E-2</v>
      </c>
      <c r="J265" s="40"/>
      <c r="K265" s="40">
        <v>1.0999999999999999E-2</v>
      </c>
      <c r="L265" s="40">
        <v>2E-3</v>
      </c>
      <c r="M265" s="40">
        <v>3.7999999999999999E-2</v>
      </c>
      <c r="N265" s="40">
        <v>2E-3</v>
      </c>
      <c r="O265" s="40">
        <v>0.01</v>
      </c>
      <c r="P265" s="40"/>
      <c r="Q265" s="40">
        <v>1.2999999999999999E-2</v>
      </c>
      <c r="R265" s="40">
        <v>1.7000000000000001E-2</v>
      </c>
      <c r="S265" s="40">
        <v>2.4E-2</v>
      </c>
      <c r="T265" s="40">
        <v>1.7000000000000001E-2</v>
      </c>
      <c r="U265" s="40">
        <v>5.0000000000000001E-3</v>
      </c>
      <c r="V265" s="40">
        <v>1.2E-2</v>
      </c>
      <c r="W265" s="40">
        <v>8.9999999999999993E-3</v>
      </c>
      <c r="X265" s="40">
        <v>7.2999999999999995E-2</v>
      </c>
      <c r="Y265" s="40">
        <v>1.4E-2</v>
      </c>
      <c r="Z265" s="40"/>
      <c r="AA265" s="40">
        <v>6.4999999999999997E-3</v>
      </c>
      <c r="AB265" s="40">
        <v>1E-3</v>
      </c>
      <c r="AC265" s="40">
        <v>7.0000000000000001E-3</v>
      </c>
      <c r="AD265" s="40">
        <v>3.0000000000000001E-3</v>
      </c>
      <c r="AE265" s="40">
        <v>1.2E-2</v>
      </c>
      <c r="AF265" s="40">
        <v>2.8999999999999998E-3</v>
      </c>
      <c r="AG265" s="40">
        <v>0</v>
      </c>
      <c r="AH265" s="40"/>
      <c r="AI265" s="40"/>
      <c r="AJ265" s="40"/>
      <c r="AK265" s="40"/>
      <c r="AL265" s="40"/>
      <c r="AM265" s="40"/>
    </row>
    <row r="266" spans="1:39" ht="25.2" x14ac:dyDescent="0.25">
      <c r="A266" s="139" t="s">
        <v>387</v>
      </c>
      <c r="B266" s="83" t="s">
        <v>231</v>
      </c>
      <c r="C266" s="133">
        <v>126</v>
      </c>
      <c r="D266" s="40">
        <v>90</v>
      </c>
      <c r="E266" s="40">
        <v>100</v>
      </c>
      <c r="F266" s="40">
        <v>103</v>
      </c>
      <c r="G266" s="40">
        <v>96</v>
      </c>
      <c r="H266" s="40">
        <v>93.6</v>
      </c>
      <c r="I266" s="40">
        <v>156.4</v>
      </c>
      <c r="J266" s="40"/>
      <c r="K266" s="40">
        <v>100</v>
      </c>
      <c r="L266" s="40">
        <v>80</v>
      </c>
      <c r="M266" s="40">
        <v>40</v>
      </c>
      <c r="N266" s="40">
        <v>100</v>
      </c>
      <c r="O266" s="40">
        <v>100</v>
      </c>
      <c r="P266" s="40"/>
      <c r="Q266" s="40">
        <v>100.2</v>
      </c>
      <c r="R266" s="40">
        <v>89</v>
      </c>
      <c r="S266" s="40">
        <v>79</v>
      </c>
      <c r="T266" s="40">
        <v>294</v>
      </c>
      <c r="U266" s="40">
        <v>114.7</v>
      </c>
      <c r="V266" s="40">
        <v>83.2</v>
      </c>
      <c r="W266" s="40">
        <v>30</v>
      </c>
      <c r="X266" s="40">
        <v>50</v>
      </c>
      <c r="Y266" s="40">
        <v>160</v>
      </c>
      <c r="Z266" s="40"/>
      <c r="AA266" s="40">
        <v>116</v>
      </c>
      <c r="AB266" s="40">
        <v>60.2</v>
      </c>
      <c r="AC266" s="40">
        <v>180</v>
      </c>
      <c r="AD266" s="40">
        <v>190</v>
      </c>
      <c r="AE266" s="40">
        <v>240</v>
      </c>
      <c r="AF266" s="40">
        <v>184.7</v>
      </c>
      <c r="AG266" s="40">
        <v>170</v>
      </c>
      <c r="AH266" s="40"/>
      <c r="AI266" s="40"/>
      <c r="AJ266" s="40"/>
      <c r="AK266" s="40"/>
      <c r="AL266" s="40"/>
      <c r="AM266" s="40"/>
    </row>
    <row r="267" spans="1:39" ht="25.8" thickBot="1" x14ac:dyDescent="0.3">
      <c r="A267" s="142" t="s">
        <v>388</v>
      </c>
      <c r="B267" s="83" t="s">
        <v>231</v>
      </c>
      <c r="C267" s="133">
        <v>170</v>
      </c>
      <c r="D267" s="40">
        <v>140</v>
      </c>
      <c r="E267" s="40">
        <v>162</v>
      </c>
      <c r="F267" s="40">
        <v>147</v>
      </c>
      <c r="G267" s="40">
        <v>167</v>
      </c>
      <c r="H267" s="40">
        <v>147.69999999999999</v>
      </c>
      <c r="I267" s="40">
        <v>208.2</v>
      </c>
      <c r="J267" s="40"/>
      <c r="K267" s="40">
        <v>130</v>
      </c>
      <c r="L267" s="40">
        <v>110</v>
      </c>
      <c r="M267" s="40">
        <v>60</v>
      </c>
      <c r="N267" s="40">
        <v>120</v>
      </c>
      <c r="O267" s="40">
        <v>130</v>
      </c>
      <c r="P267" s="40"/>
      <c r="Q267" s="40">
        <v>125.3</v>
      </c>
      <c r="R267" s="40">
        <v>136</v>
      </c>
      <c r="S267" s="40">
        <v>103</v>
      </c>
      <c r="T267" s="40">
        <v>392</v>
      </c>
      <c r="U267" s="40">
        <v>139.69999999999999</v>
      </c>
      <c r="V267" s="40">
        <v>121.7</v>
      </c>
      <c r="W267" s="40">
        <v>50</v>
      </c>
      <c r="X267" s="40">
        <v>80</v>
      </c>
      <c r="Y267" s="40">
        <v>170</v>
      </c>
      <c r="Z267" s="40"/>
      <c r="AA267" s="40">
        <v>191</v>
      </c>
      <c r="AB267" s="40">
        <v>129.4</v>
      </c>
      <c r="AC267" s="40">
        <v>230</v>
      </c>
      <c r="AD267" s="40">
        <v>260</v>
      </c>
      <c r="AE267" s="40">
        <v>290</v>
      </c>
      <c r="AF267" s="40">
        <v>243.3</v>
      </c>
      <c r="AG267" s="40">
        <v>219.5</v>
      </c>
      <c r="AH267" s="40"/>
      <c r="AI267" s="40"/>
      <c r="AJ267" s="40"/>
      <c r="AK267" s="40"/>
      <c r="AL267" s="40"/>
      <c r="AM267" s="40"/>
    </row>
    <row r="268" spans="1:39" ht="13.2" thickBot="1" x14ac:dyDescent="0.3">
      <c r="A268" s="143" t="s">
        <v>389</v>
      </c>
      <c r="B268" s="111"/>
      <c r="C268" s="133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</row>
    <row r="269" spans="1:39" x14ac:dyDescent="0.25">
      <c r="A269" s="144" t="s">
        <v>390</v>
      </c>
      <c r="B269" s="69" t="s">
        <v>231</v>
      </c>
      <c r="C269" s="136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>
        <v>1.5</v>
      </c>
      <c r="R269" s="45">
        <v>0.73</v>
      </c>
      <c r="S269" s="45">
        <v>0.42</v>
      </c>
      <c r="T269" s="45">
        <v>0.65</v>
      </c>
      <c r="U269" s="45">
        <v>0.748</v>
      </c>
      <c r="V269" s="45">
        <v>1.1000000000000001</v>
      </c>
      <c r="W269" s="45"/>
      <c r="X269" s="45">
        <v>1.66</v>
      </c>
      <c r="Y269" s="45">
        <v>1.18</v>
      </c>
      <c r="Z269" s="45">
        <v>0.85</v>
      </c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</row>
    <row r="270" spans="1:39" x14ac:dyDescent="0.25">
      <c r="A270" s="135" t="s">
        <v>391</v>
      </c>
      <c r="B270" s="127" t="s">
        <v>231</v>
      </c>
      <c r="C270" s="136">
        <v>1.92</v>
      </c>
      <c r="D270" s="45">
        <v>1.99</v>
      </c>
      <c r="E270" s="45">
        <v>2.0299999999999998</v>
      </c>
      <c r="F270" s="45">
        <v>1.73</v>
      </c>
      <c r="G270" s="45">
        <v>1.119</v>
      </c>
      <c r="H270" s="45">
        <v>1.52</v>
      </c>
      <c r="I270" s="45"/>
      <c r="J270" s="45">
        <v>1.61</v>
      </c>
      <c r="K270" s="45">
        <v>1.81</v>
      </c>
      <c r="L270" s="45">
        <v>2.54</v>
      </c>
      <c r="M270" s="45">
        <v>1.76</v>
      </c>
      <c r="N270" s="45">
        <v>1.58</v>
      </c>
      <c r="O270" s="45">
        <v>2.2599999999999998</v>
      </c>
      <c r="P270" s="45">
        <v>2.34</v>
      </c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>
        <v>1.87</v>
      </c>
      <c r="AB270" s="45">
        <v>2.78</v>
      </c>
      <c r="AC270" s="45">
        <v>1.99</v>
      </c>
      <c r="AD270" s="45">
        <v>2.87</v>
      </c>
      <c r="AE270" s="45">
        <v>1.94</v>
      </c>
      <c r="AF270" s="45">
        <v>2.15</v>
      </c>
      <c r="AG270" s="45">
        <v>1.95</v>
      </c>
      <c r="AH270" s="45"/>
      <c r="AI270" s="45"/>
      <c r="AJ270" s="45"/>
      <c r="AK270" s="45"/>
      <c r="AL270" s="45"/>
      <c r="AM270" s="45"/>
    </row>
    <row r="271" spans="1:39" ht="25.2" x14ac:dyDescent="0.25">
      <c r="A271" s="139" t="s">
        <v>392</v>
      </c>
      <c r="B271" s="127" t="s">
        <v>231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>
        <v>2.0299999999999998</v>
      </c>
      <c r="R271" s="45">
        <v>2.42</v>
      </c>
      <c r="S271" s="45">
        <v>3.258</v>
      </c>
      <c r="T271" s="45">
        <v>1.92</v>
      </c>
      <c r="U271" s="45">
        <v>2.16</v>
      </c>
      <c r="V271" s="45">
        <v>2.77</v>
      </c>
      <c r="W271" s="45"/>
      <c r="X271" s="45">
        <v>2.52</v>
      </c>
      <c r="Y271" s="45">
        <v>3.01</v>
      </c>
      <c r="Z271" s="45">
        <v>2.36</v>
      </c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</row>
    <row r="272" spans="1:39" ht="27.6" x14ac:dyDescent="0.25">
      <c r="A272" s="139" t="s">
        <v>393</v>
      </c>
      <c r="B272" s="127" t="s">
        <v>231</v>
      </c>
      <c r="C272" s="133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</row>
    <row r="273" spans="1:39" ht="27.6" x14ac:dyDescent="0.25">
      <c r="A273" s="139" t="s">
        <v>394</v>
      </c>
      <c r="B273" s="127" t="s">
        <v>231</v>
      </c>
      <c r="C273" s="71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</row>
    <row r="274" spans="1:39" ht="27.6" x14ac:dyDescent="0.25">
      <c r="A274" s="139" t="s">
        <v>395</v>
      </c>
      <c r="B274" s="127" t="s">
        <v>231</v>
      </c>
      <c r="C274" s="45">
        <v>0.80100000000000005</v>
      </c>
      <c r="D274" s="45">
        <v>0.749</v>
      </c>
      <c r="E274" s="45">
        <v>1.03</v>
      </c>
      <c r="F274" s="45">
        <v>0.75</v>
      </c>
      <c r="G274" s="45">
        <v>0.82199999999999995</v>
      </c>
      <c r="H274" s="45">
        <v>1.05</v>
      </c>
      <c r="I274" s="45"/>
      <c r="J274" s="45"/>
      <c r="K274" s="45">
        <v>0.81100000000000005</v>
      </c>
      <c r="L274" s="45">
        <v>1.04</v>
      </c>
      <c r="M274" s="45">
        <v>0.63</v>
      </c>
      <c r="N274" s="45">
        <v>0.877</v>
      </c>
      <c r="O274" s="45">
        <v>0.85</v>
      </c>
      <c r="P274" s="45">
        <v>0.78</v>
      </c>
      <c r="Q274" s="45">
        <v>0.93</v>
      </c>
      <c r="R274" s="45">
        <v>0.57599999999999996</v>
      </c>
      <c r="S274" s="45">
        <v>0.61</v>
      </c>
      <c r="T274" s="45">
        <v>0.46</v>
      </c>
      <c r="U274" s="45">
        <v>0.86799999999999999</v>
      </c>
      <c r="V274" s="45">
        <v>0.94399999999999995</v>
      </c>
      <c r="W274" s="45"/>
      <c r="X274" s="45">
        <v>0.752</v>
      </c>
      <c r="Y274" s="45">
        <v>1.07</v>
      </c>
      <c r="Z274" s="45">
        <v>0.92</v>
      </c>
      <c r="AA274" s="45">
        <v>0.78600000000000003</v>
      </c>
      <c r="AB274" s="45">
        <v>0.85399999999999998</v>
      </c>
      <c r="AC274" s="45">
        <v>0.878</v>
      </c>
      <c r="AD274" s="45">
        <v>0.83799999999999997</v>
      </c>
      <c r="AE274" s="45">
        <v>0.98599999999999999</v>
      </c>
      <c r="AF274" s="45">
        <v>0.86299999999999999</v>
      </c>
      <c r="AG274" s="45">
        <v>0.83299999999999996</v>
      </c>
      <c r="AH274" s="45"/>
      <c r="AI274" s="45"/>
      <c r="AJ274" s="45"/>
      <c r="AK274" s="45"/>
      <c r="AL274" s="45"/>
      <c r="AM274" s="45"/>
    </row>
    <row r="275" spans="1:39" ht="27.6" x14ac:dyDescent="0.25">
      <c r="A275" s="139" t="s">
        <v>396</v>
      </c>
      <c r="B275" s="127" t="s">
        <v>231</v>
      </c>
      <c r="C275" s="45">
        <v>15.96</v>
      </c>
      <c r="D275" s="45">
        <v>11.82</v>
      </c>
      <c r="E275" s="45">
        <v>7.93</v>
      </c>
      <c r="F275" s="45">
        <v>11.75</v>
      </c>
      <c r="G275" s="45">
        <v>7.4359999999999999</v>
      </c>
      <c r="H275" s="45">
        <v>7.8</v>
      </c>
      <c r="I275" s="45"/>
      <c r="J275" s="45"/>
      <c r="K275" s="45">
        <v>4.57</v>
      </c>
      <c r="L275" s="45">
        <v>6.75</v>
      </c>
      <c r="M275" s="45">
        <v>6.65</v>
      </c>
      <c r="N275" s="45">
        <v>5.3</v>
      </c>
      <c r="O275" s="45">
        <v>6.06</v>
      </c>
      <c r="P275" s="45">
        <v>5.24</v>
      </c>
      <c r="Q275" s="45">
        <v>4.93</v>
      </c>
      <c r="R275" s="45">
        <v>8.3800000000000008</v>
      </c>
      <c r="S275" s="45">
        <v>6.23</v>
      </c>
      <c r="T275" s="45">
        <v>5.04</v>
      </c>
      <c r="U275" s="45">
        <v>7.4</v>
      </c>
      <c r="V275" s="45">
        <v>5.33</v>
      </c>
      <c r="W275" s="45"/>
      <c r="X275" s="45">
        <v>7.46</v>
      </c>
      <c r="Y275" s="45">
        <v>7.7</v>
      </c>
      <c r="Z275" s="45">
        <v>7.78</v>
      </c>
      <c r="AA275" s="45">
        <v>6.02</v>
      </c>
      <c r="AB275" s="45">
        <v>8.8699999999999992</v>
      </c>
      <c r="AC275" s="45">
        <v>19.899999999999999</v>
      </c>
      <c r="AD275" s="45">
        <v>7.1</v>
      </c>
      <c r="AE275" s="45">
        <v>5.48</v>
      </c>
      <c r="AF275" s="45">
        <v>9.98</v>
      </c>
      <c r="AG275" s="45">
        <v>5.33</v>
      </c>
      <c r="AH275" s="45"/>
      <c r="AI275" s="45"/>
      <c r="AJ275" s="45"/>
      <c r="AK275" s="45"/>
      <c r="AL275" s="45"/>
      <c r="AM275" s="45"/>
    </row>
    <row r="276" spans="1:39" ht="27.6" x14ac:dyDescent="0.25">
      <c r="A276" s="139" t="s">
        <v>397</v>
      </c>
      <c r="B276" s="127" t="s">
        <v>231</v>
      </c>
      <c r="C276" s="45">
        <v>0.20300000000000001</v>
      </c>
      <c r="D276" s="45">
        <v>0.217</v>
      </c>
      <c r="E276" s="45">
        <v>0.17</v>
      </c>
      <c r="F276" s="45">
        <v>0.2</v>
      </c>
      <c r="G276" s="45">
        <v>0.221</v>
      </c>
      <c r="H276" s="45">
        <v>0.21</v>
      </c>
      <c r="I276" s="45"/>
      <c r="J276" s="45"/>
      <c r="K276" s="45">
        <v>0.14000000000000001</v>
      </c>
      <c r="L276" s="45">
        <v>0.24199999999999999</v>
      </c>
      <c r="M276" s="45">
        <v>0.155</v>
      </c>
      <c r="N276" s="45">
        <v>0.22500000000000001</v>
      </c>
      <c r="O276" s="45">
        <v>0.22</v>
      </c>
      <c r="P276" s="45">
        <v>0.28000000000000003</v>
      </c>
      <c r="Q276" s="45">
        <v>0.24</v>
      </c>
      <c r="R276" s="45">
        <v>0.28000000000000003</v>
      </c>
      <c r="S276" s="45">
        <v>0.15</v>
      </c>
      <c r="T276" s="45">
        <v>0.121</v>
      </c>
      <c r="U276" s="45">
        <v>0.19800000000000001</v>
      </c>
      <c r="V276" s="45">
        <v>0.22700000000000001</v>
      </c>
      <c r="W276" s="45"/>
      <c r="X276" s="45">
        <v>0.20699999999999999</v>
      </c>
      <c r="Y276" s="45">
        <v>0.24</v>
      </c>
      <c r="Z276" s="45">
        <v>0.22700000000000001</v>
      </c>
      <c r="AA276" s="45">
        <v>0.21099999999999999</v>
      </c>
      <c r="AB276" s="45">
        <v>0.2</v>
      </c>
      <c r="AC276" s="45">
        <v>0.22900000000000001</v>
      </c>
      <c r="AD276" s="45">
        <v>0.22500000000000001</v>
      </c>
      <c r="AE276" s="45">
        <v>0.23200000000000001</v>
      </c>
      <c r="AF276" s="45">
        <v>0.188</v>
      </c>
      <c r="AG276" s="45">
        <v>0.24299999999999999</v>
      </c>
      <c r="AH276" s="45"/>
      <c r="AI276" s="45"/>
      <c r="AJ276" s="45"/>
      <c r="AK276" s="45"/>
      <c r="AL276" s="45"/>
      <c r="AM276" s="45"/>
    </row>
    <row r="277" spans="1:39" ht="25.2" x14ac:dyDescent="0.25">
      <c r="A277" s="139" t="s">
        <v>398</v>
      </c>
      <c r="B277" s="145" t="s">
        <v>231</v>
      </c>
      <c r="C277" s="133">
        <v>11.05</v>
      </c>
      <c r="D277" s="40">
        <v>5.76</v>
      </c>
      <c r="E277" s="40">
        <v>6.91</v>
      </c>
      <c r="F277" s="40">
        <v>10.17</v>
      </c>
      <c r="G277" s="40">
        <v>4.6500000000000004</v>
      </c>
      <c r="H277" s="40">
        <v>7.01</v>
      </c>
      <c r="I277" s="40"/>
      <c r="J277" s="40"/>
      <c r="K277" s="40">
        <v>7.13</v>
      </c>
      <c r="L277" s="40">
        <v>7.74</v>
      </c>
      <c r="M277" s="40">
        <v>8.01</v>
      </c>
      <c r="N277" s="40">
        <v>6.9</v>
      </c>
      <c r="O277" s="40">
        <v>5.68</v>
      </c>
      <c r="P277" s="40">
        <v>5.67</v>
      </c>
      <c r="Q277" s="40">
        <v>5.12</v>
      </c>
      <c r="R277" s="40">
        <v>7.59</v>
      </c>
      <c r="S277" s="40">
        <v>5.05</v>
      </c>
      <c r="T277" s="40">
        <v>7.36</v>
      </c>
      <c r="U277" s="40">
        <v>6.04</v>
      </c>
      <c r="V277" s="40">
        <v>7.06</v>
      </c>
      <c r="W277" s="40"/>
      <c r="X277" s="40">
        <v>6.19</v>
      </c>
      <c r="Y277" s="40">
        <v>9.57</v>
      </c>
      <c r="Z277" s="40">
        <v>7.32</v>
      </c>
      <c r="AA277" s="40">
        <v>6.2</v>
      </c>
      <c r="AB277" s="40">
        <v>5.85</v>
      </c>
      <c r="AC277" s="40">
        <v>7.01</v>
      </c>
      <c r="AD277" s="40">
        <v>4.04</v>
      </c>
      <c r="AE277" s="40">
        <v>5.49</v>
      </c>
      <c r="AF277" s="40">
        <v>5.97</v>
      </c>
      <c r="AG277" s="40">
        <v>5.07</v>
      </c>
      <c r="AH277" s="40"/>
      <c r="AI277" s="40"/>
      <c r="AJ277" s="40"/>
      <c r="AK277" s="40"/>
      <c r="AL277" s="40"/>
      <c r="AM277" s="40"/>
    </row>
    <row r="278" spans="1:39" ht="23.1" customHeight="1" x14ac:dyDescent="0.25">
      <c r="A278" s="139" t="s">
        <v>399</v>
      </c>
      <c r="B278" s="100" t="s">
        <v>231</v>
      </c>
      <c r="C278" s="133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</row>
    <row r="279" spans="1:39" ht="18.899999999999999" customHeight="1" x14ac:dyDescent="0.25">
      <c r="A279" s="139" t="s">
        <v>400</v>
      </c>
      <c r="B279" s="127" t="s">
        <v>231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</row>
    <row r="280" spans="1:39" ht="30.9" customHeight="1" x14ac:dyDescent="0.25">
      <c r="A280" s="139" t="s">
        <v>401</v>
      </c>
      <c r="B280" s="127" t="s">
        <v>231</v>
      </c>
      <c r="C280" s="45">
        <v>5.29</v>
      </c>
      <c r="D280" s="45">
        <v>7.74</v>
      </c>
      <c r="E280" s="45">
        <v>7.19</v>
      </c>
      <c r="F280" s="45">
        <v>8.48</v>
      </c>
      <c r="G280" s="45">
        <v>6.016</v>
      </c>
      <c r="H280" s="45">
        <v>5.68</v>
      </c>
      <c r="I280" s="45"/>
      <c r="J280" s="45">
        <v>9.02</v>
      </c>
      <c r="K280" s="45">
        <v>5.62</v>
      </c>
      <c r="L280" s="45">
        <v>4.92</v>
      </c>
      <c r="M280" s="45">
        <v>6.09</v>
      </c>
      <c r="N280" s="45">
        <v>6.13</v>
      </c>
      <c r="O280" s="45">
        <v>5.51</v>
      </c>
      <c r="P280" s="45">
        <v>3.63</v>
      </c>
      <c r="Q280" s="45">
        <v>5.92</v>
      </c>
      <c r="R280" s="45">
        <v>4.97</v>
      </c>
      <c r="S280" s="45">
        <v>7.1689999999999996</v>
      </c>
      <c r="T280" s="45">
        <v>5.57</v>
      </c>
      <c r="U280" s="45">
        <v>8.5500000000000007</v>
      </c>
      <c r="V280" s="45">
        <v>10.9</v>
      </c>
      <c r="W280" s="45">
        <v>7</v>
      </c>
      <c r="X280" s="45">
        <v>6.56</v>
      </c>
      <c r="Y280" s="45">
        <v>6.78</v>
      </c>
      <c r="Z280" s="45">
        <v>11.6</v>
      </c>
      <c r="AA280" s="45"/>
      <c r="AB280" s="45">
        <v>9.6999999999999993</v>
      </c>
      <c r="AC280" s="45">
        <v>2.59</v>
      </c>
      <c r="AD280" s="45">
        <v>5.16</v>
      </c>
      <c r="AE280" s="45">
        <v>6.58</v>
      </c>
      <c r="AF280" s="45">
        <v>6.6</v>
      </c>
      <c r="AG280" s="45">
        <v>6.1</v>
      </c>
      <c r="AH280" s="45">
        <v>6.26</v>
      </c>
      <c r="AI280" s="45"/>
      <c r="AJ280" s="45"/>
      <c r="AK280" s="45"/>
      <c r="AL280" s="45"/>
      <c r="AM280" s="45"/>
    </row>
    <row r="281" spans="1:39" ht="21" customHeight="1" x14ac:dyDescent="0.25">
      <c r="A281" s="139" t="s">
        <v>402</v>
      </c>
      <c r="B281" s="127" t="s">
        <v>231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</row>
    <row r="282" spans="1:39" ht="29.4" customHeight="1" x14ac:dyDescent="0.25">
      <c r="A282" s="146" t="s">
        <v>403</v>
      </c>
      <c r="B282" s="127" t="s">
        <v>231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</row>
    <row r="283" spans="1:39" ht="18.899999999999999" customHeight="1" x14ac:dyDescent="0.25">
      <c r="A283" s="146" t="s">
        <v>404</v>
      </c>
      <c r="B283" s="127" t="s">
        <v>231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</row>
    <row r="284" spans="1:39" ht="26.1" customHeight="1" x14ac:dyDescent="0.25">
      <c r="A284" s="146" t="s">
        <v>405</v>
      </c>
      <c r="B284" s="127" t="s">
        <v>231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</row>
    <row r="285" spans="1:39" ht="25.2" x14ac:dyDescent="0.25">
      <c r="A285" s="146" t="s">
        <v>406</v>
      </c>
      <c r="B285" s="127" t="s">
        <v>231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</row>
    <row r="286" spans="1:39" ht="21.6" customHeight="1" x14ac:dyDescent="0.25">
      <c r="A286" s="146" t="s">
        <v>407</v>
      </c>
      <c r="B286" s="127" t="s">
        <v>231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</row>
    <row r="287" spans="1:39" ht="25.2" x14ac:dyDescent="0.25">
      <c r="A287" s="146" t="s">
        <v>408</v>
      </c>
      <c r="B287" s="127" t="s">
        <v>231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</row>
    <row r="288" spans="1:39" ht="22.5" customHeight="1" x14ac:dyDescent="0.25">
      <c r="A288" s="146" t="s">
        <v>409</v>
      </c>
      <c r="B288" s="127" t="s">
        <v>231</v>
      </c>
      <c r="C288" s="45">
        <v>9.31</v>
      </c>
      <c r="D288" s="45">
        <v>7</v>
      </c>
      <c r="E288" s="45">
        <v>8.6300000000000008</v>
      </c>
      <c r="F288" s="45">
        <v>7.91</v>
      </c>
      <c r="G288" s="45">
        <v>7.22</v>
      </c>
      <c r="H288" s="45">
        <v>6.8230000000000004</v>
      </c>
      <c r="I288" s="45">
        <v>6.37</v>
      </c>
      <c r="J288" s="45">
        <v>7.1</v>
      </c>
      <c r="K288" s="45">
        <v>7.43</v>
      </c>
      <c r="L288" s="45">
        <v>5.33</v>
      </c>
      <c r="M288" s="45">
        <v>5.29</v>
      </c>
      <c r="N288" s="45">
        <v>5.84</v>
      </c>
      <c r="O288" s="45">
        <v>6.47</v>
      </c>
      <c r="P288" s="45">
        <v>4.54</v>
      </c>
      <c r="Q288" s="45">
        <v>6.2</v>
      </c>
      <c r="R288" s="45">
        <v>4.75</v>
      </c>
      <c r="S288" s="45">
        <v>6.04</v>
      </c>
      <c r="T288" s="45">
        <v>5.9880000000000004</v>
      </c>
      <c r="U288" s="45">
        <v>5.55</v>
      </c>
      <c r="V288" s="45">
        <v>6.78</v>
      </c>
      <c r="W288" s="45">
        <v>6.9</v>
      </c>
      <c r="X288" s="45">
        <v>7.15</v>
      </c>
      <c r="Y288" s="45">
        <v>7.15</v>
      </c>
      <c r="Z288" s="45">
        <v>7.05</v>
      </c>
      <c r="AA288" s="45">
        <v>6.94</v>
      </c>
      <c r="AB288" s="45">
        <v>6.8</v>
      </c>
      <c r="AC288" s="45">
        <v>8.2899999999999991</v>
      </c>
      <c r="AD288" s="45">
        <v>9.15</v>
      </c>
      <c r="AE288" s="45">
        <v>8.4600000000000009</v>
      </c>
      <c r="AF288" s="45">
        <v>7.1</v>
      </c>
      <c r="AG288" s="45">
        <v>6.92</v>
      </c>
      <c r="AH288" s="45">
        <v>6.02</v>
      </c>
      <c r="AI288" s="45"/>
      <c r="AJ288" s="45"/>
      <c r="AK288" s="45"/>
      <c r="AL288" s="45"/>
      <c r="AM288" s="45"/>
    </row>
    <row r="289" spans="1:39" ht="24.9" customHeight="1" x14ac:dyDescent="0.25">
      <c r="A289" s="147" t="s">
        <v>410</v>
      </c>
      <c r="B289" s="127" t="s">
        <v>231</v>
      </c>
      <c r="C289" s="45">
        <v>7</v>
      </c>
      <c r="D289" s="40">
        <v>8.6300000000000008</v>
      </c>
      <c r="E289" s="40">
        <v>7.91</v>
      </c>
      <c r="F289" s="40">
        <v>7.22</v>
      </c>
      <c r="G289" s="40">
        <v>6.8230000000000004</v>
      </c>
      <c r="H289" s="40">
        <v>6.37</v>
      </c>
      <c r="I289" s="40">
        <v>7.1</v>
      </c>
      <c r="J289" s="40">
        <v>7.43</v>
      </c>
      <c r="K289" s="40">
        <v>5.33</v>
      </c>
      <c r="L289" s="40">
        <v>5.29</v>
      </c>
      <c r="M289" s="40">
        <v>5.84</v>
      </c>
      <c r="N289" s="40">
        <v>6.47</v>
      </c>
      <c r="O289" s="40">
        <v>4.54</v>
      </c>
      <c r="P289" s="40">
        <v>6.2</v>
      </c>
      <c r="Q289" s="40">
        <v>4.75</v>
      </c>
      <c r="R289" s="40">
        <v>6.04</v>
      </c>
      <c r="S289" s="40">
        <v>5.9880000000000004</v>
      </c>
      <c r="T289" s="40">
        <v>5.55</v>
      </c>
      <c r="U289" s="40">
        <v>6.78</v>
      </c>
      <c r="V289" s="40">
        <v>6.9</v>
      </c>
      <c r="W289" s="40">
        <v>7.15</v>
      </c>
      <c r="X289" s="40">
        <v>7.15</v>
      </c>
      <c r="Y289" s="40">
        <v>7.05</v>
      </c>
      <c r="Z289" s="40">
        <v>6.94</v>
      </c>
      <c r="AA289" s="40">
        <v>6.8</v>
      </c>
      <c r="AB289" s="40">
        <v>8.2899999999999991</v>
      </c>
      <c r="AC289" s="40">
        <v>9.15</v>
      </c>
      <c r="AD289" s="40">
        <v>8.4600000000000009</v>
      </c>
      <c r="AE289" s="40">
        <v>7.1</v>
      </c>
      <c r="AF289" s="40">
        <v>6.92</v>
      </c>
      <c r="AG289" s="40">
        <v>6.02</v>
      </c>
      <c r="AH289" s="40"/>
      <c r="AI289" s="40"/>
      <c r="AJ289" s="40"/>
      <c r="AK289" s="40"/>
      <c r="AL289" s="40"/>
      <c r="AM289" s="40"/>
    </row>
    <row r="290" spans="1:39" ht="21.6" customHeight="1" x14ac:dyDescent="0.25">
      <c r="A290" s="147" t="s">
        <v>411</v>
      </c>
      <c r="B290" s="127" t="s">
        <v>231</v>
      </c>
      <c r="C290" s="45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</row>
    <row r="291" spans="1:39" ht="27.6" x14ac:dyDescent="0.25">
      <c r="A291" s="128" t="s">
        <v>412</v>
      </c>
      <c r="B291" s="127" t="s">
        <v>231</v>
      </c>
      <c r="C291" s="45"/>
      <c r="D291" s="45">
        <v>2.39</v>
      </c>
      <c r="E291" s="45">
        <v>2.75</v>
      </c>
      <c r="F291" s="45">
        <v>2.9</v>
      </c>
      <c r="G291" s="45">
        <v>2.927</v>
      </c>
      <c r="H291" s="45">
        <v>2.0299999999999998</v>
      </c>
      <c r="I291" s="45">
        <v>2.65</v>
      </c>
      <c r="J291" s="45"/>
      <c r="K291" s="45">
        <v>2.14</v>
      </c>
      <c r="L291" s="45">
        <v>2.87</v>
      </c>
      <c r="M291" s="45">
        <v>3.04</v>
      </c>
      <c r="N291" s="45"/>
      <c r="O291" s="45"/>
      <c r="P291" s="45">
        <v>2.5099999999999998</v>
      </c>
      <c r="Q291" s="45">
        <v>3.1</v>
      </c>
      <c r="R291" s="45">
        <v>2.54</v>
      </c>
      <c r="S291" s="45">
        <v>2</v>
      </c>
      <c r="T291" s="45"/>
      <c r="U291" s="45"/>
      <c r="V291" s="45"/>
      <c r="W291" s="45">
        <v>2.86</v>
      </c>
      <c r="X291" s="45"/>
      <c r="Y291" s="45"/>
      <c r="Z291" s="45"/>
      <c r="AA291" s="45"/>
      <c r="AB291" s="45">
        <v>3.01</v>
      </c>
      <c r="AC291" s="45">
        <v>2.69</v>
      </c>
      <c r="AD291" s="45">
        <v>3.05</v>
      </c>
      <c r="AE291" s="45">
        <v>2.8</v>
      </c>
      <c r="AF291" s="45">
        <v>2.61</v>
      </c>
      <c r="AG291" s="45">
        <v>2.4300000000000002</v>
      </c>
      <c r="AH291" s="45"/>
      <c r="AI291" s="45"/>
      <c r="AJ291" s="45"/>
      <c r="AK291" s="45"/>
      <c r="AL291" s="45"/>
      <c r="AM291" s="45"/>
    </row>
    <row r="292" spans="1:39" ht="24" customHeight="1" x14ac:dyDescent="0.25">
      <c r="A292" s="128" t="s">
        <v>413</v>
      </c>
      <c r="B292" s="127" t="s">
        <v>231</v>
      </c>
      <c r="C292" s="57">
        <v>9.07</v>
      </c>
      <c r="D292" s="45"/>
      <c r="E292" s="45"/>
      <c r="F292" s="45"/>
      <c r="G292" s="45"/>
      <c r="H292" s="45"/>
      <c r="I292" s="45"/>
      <c r="J292" s="45">
        <v>9.5399999999999991</v>
      </c>
      <c r="K292" s="45">
        <v>4.4370000000000003</v>
      </c>
      <c r="L292" s="45">
        <v>3.67</v>
      </c>
      <c r="M292" s="45"/>
      <c r="N292" s="45"/>
      <c r="O292" s="45">
        <v>2.4</v>
      </c>
      <c r="P292" s="45"/>
      <c r="Q292" s="45"/>
      <c r="R292" s="45">
        <v>6.41</v>
      </c>
      <c r="S292" s="45">
        <v>4.09</v>
      </c>
      <c r="T292" s="45">
        <v>6.08</v>
      </c>
      <c r="U292" s="45"/>
      <c r="V292" s="45">
        <v>5.37</v>
      </c>
      <c r="W292" s="45"/>
      <c r="X292" s="45">
        <v>5.42</v>
      </c>
      <c r="Y292" s="45">
        <v>7.95</v>
      </c>
      <c r="Z292" s="45">
        <v>7.04</v>
      </c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</row>
    <row r="293" spans="1:39" ht="38.1" customHeight="1" x14ac:dyDescent="0.25">
      <c r="A293" s="128" t="s">
        <v>414</v>
      </c>
      <c r="B293" s="127" t="s">
        <v>231</v>
      </c>
      <c r="C293" s="57"/>
      <c r="D293" s="45">
        <v>5.07</v>
      </c>
      <c r="E293" s="45"/>
      <c r="F293" s="45">
        <v>6.4</v>
      </c>
      <c r="G293" s="45"/>
      <c r="H293" s="45"/>
      <c r="I293" s="45"/>
      <c r="J293" s="45"/>
      <c r="K293" s="45"/>
      <c r="L293" s="45"/>
      <c r="M293" s="45"/>
      <c r="N293" s="45">
        <v>7.55</v>
      </c>
      <c r="O293" s="45"/>
      <c r="P293" s="45"/>
      <c r="Q293" s="45">
        <v>4.3</v>
      </c>
      <c r="R293" s="45"/>
      <c r="S293" s="45"/>
      <c r="T293" s="45"/>
      <c r="U293" s="45">
        <v>4.97</v>
      </c>
      <c r="V293" s="45"/>
      <c r="W293" s="45"/>
      <c r="X293" s="45"/>
      <c r="Y293" s="45"/>
      <c r="Z293" s="45">
        <v>6.5</v>
      </c>
      <c r="AA293" s="45"/>
      <c r="AB293" s="45">
        <v>4.21</v>
      </c>
      <c r="AC293" s="45">
        <v>6.22</v>
      </c>
      <c r="AD293" s="45">
        <v>4.58</v>
      </c>
      <c r="AE293" s="45">
        <v>6</v>
      </c>
      <c r="AF293" s="45">
        <v>7.14</v>
      </c>
      <c r="AG293" s="45"/>
      <c r="AH293" s="45"/>
      <c r="AI293" s="45"/>
      <c r="AJ293" s="45"/>
      <c r="AK293" s="45"/>
      <c r="AL293" s="45"/>
      <c r="AM293" s="45"/>
    </row>
    <row r="294" spans="1:39" ht="27.6" customHeight="1" thickBot="1" x14ac:dyDescent="0.3">
      <c r="A294" s="128" t="s">
        <v>415</v>
      </c>
      <c r="B294" s="127" t="s">
        <v>231</v>
      </c>
      <c r="C294" s="57">
        <v>15.96</v>
      </c>
      <c r="D294" s="45">
        <v>11.82</v>
      </c>
      <c r="E294" s="45">
        <v>7.93</v>
      </c>
      <c r="F294" s="45">
        <v>11.75</v>
      </c>
      <c r="G294" s="45">
        <v>7.4359999999999999</v>
      </c>
      <c r="H294" s="45">
        <v>7.8</v>
      </c>
      <c r="I294" s="45">
        <v>0</v>
      </c>
      <c r="J294" s="45">
        <v>0</v>
      </c>
      <c r="K294" s="45">
        <v>4.57</v>
      </c>
      <c r="L294" s="45">
        <v>6.75</v>
      </c>
      <c r="M294" s="45">
        <v>6.65</v>
      </c>
      <c r="N294" s="45">
        <v>5.3</v>
      </c>
      <c r="O294" s="45">
        <v>6.06</v>
      </c>
      <c r="P294" s="45">
        <v>5.24</v>
      </c>
      <c r="Q294" s="45">
        <v>4.93</v>
      </c>
      <c r="R294" s="45">
        <v>8.3800000000000008</v>
      </c>
      <c r="S294" s="45">
        <v>6.23</v>
      </c>
      <c r="T294" s="45">
        <v>5.04</v>
      </c>
      <c r="U294" s="45">
        <v>7.4</v>
      </c>
      <c r="V294" s="45">
        <v>5.33</v>
      </c>
      <c r="W294" s="45">
        <v>0</v>
      </c>
      <c r="X294" s="45">
        <v>7.46</v>
      </c>
      <c r="Y294" s="45">
        <v>7.7</v>
      </c>
      <c r="Z294" s="45">
        <v>7.78</v>
      </c>
      <c r="AA294" s="45">
        <v>6.02</v>
      </c>
      <c r="AB294" s="45">
        <v>8.8699999999999992</v>
      </c>
      <c r="AC294" s="45">
        <v>19.899999999999999</v>
      </c>
      <c r="AD294" s="45">
        <v>7.1</v>
      </c>
      <c r="AE294" s="45">
        <v>5.48</v>
      </c>
      <c r="AF294" s="45">
        <v>9.98</v>
      </c>
      <c r="AG294" s="45">
        <v>5.33</v>
      </c>
      <c r="AH294" s="45"/>
      <c r="AI294" s="45"/>
      <c r="AJ294" s="45"/>
      <c r="AK294" s="45"/>
      <c r="AL294" s="45"/>
      <c r="AM294" s="45"/>
    </row>
    <row r="295" spans="1:39" ht="13.2" thickBot="1" x14ac:dyDescent="0.3">
      <c r="A295" s="110" t="s">
        <v>416</v>
      </c>
      <c r="B295" s="111"/>
      <c r="C295" s="133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</row>
    <row r="296" spans="1:39" x14ac:dyDescent="0.25">
      <c r="A296" s="135" t="s">
        <v>417</v>
      </c>
      <c r="B296" s="127" t="s">
        <v>231</v>
      </c>
      <c r="C296" s="136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>
        <v>1.41</v>
      </c>
      <c r="R296" s="45">
        <v>0.65</v>
      </c>
      <c r="S296" s="45">
        <v>0.38</v>
      </c>
      <c r="T296" s="45">
        <v>0.55000000000000004</v>
      </c>
      <c r="U296" s="45">
        <v>0.7</v>
      </c>
      <c r="V296" s="45">
        <v>0.96</v>
      </c>
      <c r="W296" s="45"/>
      <c r="X296" s="45">
        <v>1.1599999999999999</v>
      </c>
      <c r="Y296" s="45">
        <v>1.1399999999999999</v>
      </c>
      <c r="Z296" s="45">
        <v>0.76200000000000001</v>
      </c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</row>
    <row r="297" spans="1:39" x14ac:dyDescent="0.25">
      <c r="A297" s="135" t="s">
        <v>418</v>
      </c>
      <c r="B297" s="127" t="s">
        <v>231</v>
      </c>
      <c r="C297" s="136">
        <v>1.85</v>
      </c>
      <c r="D297" s="45">
        <v>1.56</v>
      </c>
      <c r="E297" s="45">
        <v>1.87</v>
      </c>
      <c r="F297" s="45">
        <v>1.52</v>
      </c>
      <c r="G297" s="45">
        <v>0.97</v>
      </c>
      <c r="H297" s="45">
        <v>1.23</v>
      </c>
      <c r="I297" s="45"/>
      <c r="J297" s="45">
        <v>1.05</v>
      </c>
      <c r="K297" s="45">
        <v>1.0900000000000001</v>
      </c>
      <c r="L297" s="45">
        <v>2.35</v>
      </c>
      <c r="M297" s="45">
        <v>1.43</v>
      </c>
      <c r="N297" s="45">
        <v>1.23</v>
      </c>
      <c r="O297" s="45">
        <v>2.0099999999999998</v>
      </c>
      <c r="P297" s="45">
        <v>2.2000000000000002</v>
      </c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>
        <v>1.59</v>
      </c>
      <c r="AB297" s="45">
        <v>2.23</v>
      </c>
      <c r="AC297" s="45">
        <v>1.02</v>
      </c>
      <c r="AD297" s="45">
        <v>2.2599999999999998</v>
      </c>
      <c r="AE297" s="45">
        <v>1.89</v>
      </c>
      <c r="AF297" s="45">
        <v>1.95</v>
      </c>
      <c r="AG297" s="45">
        <v>1.83</v>
      </c>
      <c r="AH297" s="45"/>
      <c r="AI297" s="45"/>
      <c r="AJ297" s="45"/>
      <c r="AK297" s="45"/>
      <c r="AL297" s="45"/>
      <c r="AM297" s="45"/>
    </row>
    <row r="298" spans="1:39" ht="27.6" x14ac:dyDescent="0.25">
      <c r="A298" s="139" t="s">
        <v>419</v>
      </c>
      <c r="B298" s="127" t="s">
        <v>231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</row>
    <row r="299" spans="1:39" ht="27.6" x14ac:dyDescent="0.25">
      <c r="A299" s="139" t="s">
        <v>420</v>
      </c>
      <c r="B299" s="127" t="s">
        <v>231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</row>
    <row r="300" spans="1:39" ht="27.6" x14ac:dyDescent="0.25">
      <c r="A300" s="139" t="s">
        <v>421</v>
      </c>
      <c r="B300" s="68" t="s">
        <v>231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</row>
    <row r="301" spans="1:39" ht="27.6" x14ac:dyDescent="0.25">
      <c r="A301" s="139" t="s">
        <v>422</v>
      </c>
      <c r="B301" s="127" t="s">
        <v>231</v>
      </c>
      <c r="C301" s="45">
        <v>0.72</v>
      </c>
      <c r="D301" s="45">
        <v>0.68</v>
      </c>
      <c r="E301" s="45">
        <v>0.89</v>
      </c>
      <c r="F301" s="45">
        <v>0.67</v>
      </c>
      <c r="G301" s="45">
        <v>0.75</v>
      </c>
      <c r="H301" s="45">
        <v>0.87</v>
      </c>
      <c r="I301" s="45"/>
      <c r="J301" s="45"/>
      <c r="K301" s="45">
        <v>0.75</v>
      </c>
      <c r="L301" s="45">
        <v>0.89</v>
      </c>
      <c r="M301" s="45">
        <v>0.54</v>
      </c>
      <c r="N301" s="45">
        <v>0.72</v>
      </c>
      <c r="O301" s="45">
        <v>0.73</v>
      </c>
      <c r="P301" s="45">
        <v>0.71</v>
      </c>
      <c r="Q301" s="45">
        <v>0.8</v>
      </c>
      <c r="R301" s="45">
        <v>0.52</v>
      </c>
      <c r="S301" s="45">
        <v>0.55000000000000004</v>
      </c>
      <c r="T301" s="45">
        <v>0.37</v>
      </c>
      <c r="U301" s="45">
        <v>0.74199999999999999</v>
      </c>
      <c r="V301" s="45">
        <v>0.73699999999999999</v>
      </c>
      <c r="W301" s="45"/>
      <c r="X301" s="45">
        <v>0.65200000000000002</v>
      </c>
      <c r="Y301" s="45">
        <v>0.85699999999999998</v>
      </c>
      <c r="Z301" s="45">
        <v>0.86699999999999999</v>
      </c>
      <c r="AA301" s="45">
        <v>0.71</v>
      </c>
      <c r="AB301" s="45">
        <v>0.76</v>
      </c>
      <c r="AC301" s="45">
        <v>0.73</v>
      </c>
      <c r="AD301" s="45">
        <v>0.56999999999999995</v>
      </c>
      <c r="AE301" s="45">
        <v>0.87</v>
      </c>
      <c r="AF301" s="45">
        <v>0.71</v>
      </c>
      <c r="AG301" s="45">
        <v>0.73099999999999998</v>
      </c>
      <c r="AH301" s="45"/>
      <c r="AI301" s="45"/>
      <c r="AJ301" s="45"/>
      <c r="AK301" s="45"/>
      <c r="AL301" s="45"/>
      <c r="AM301" s="45"/>
    </row>
    <row r="302" spans="1:39" ht="27.6" x14ac:dyDescent="0.25">
      <c r="A302" s="139" t="s">
        <v>423</v>
      </c>
      <c r="B302" s="127" t="s">
        <v>231</v>
      </c>
      <c r="C302" s="45">
        <v>15.23</v>
      </c>
      <c r="D302" s="45">
        <v>11.23</v>
      </c>
      <c r="E302" s="45">
        <v>7.51</v>
      </c>
      <c r="F302" s="45">
        <v>11.3</v>
      </c>
      <c r="G302" s="45">
        <v>6.76</v>
      </c>
      <c r="H302" s="45">
        <v>7.22</v>
      </c>
      <c r="I302" s="45"/>
      <c r="J302" s="45"/>
      <c r="K302" s="45">
        <v>4.1500000000000004</v>
      </c>
      <c r="L302" s="45">
        <v>6.23</v>
      </c>
      <c r="M302" s="45">
        <v>6.22</v>
      </c>
      <c r="N302" s="45">
        <v>4.79</v>
      </c>
      <c r="O302" s="45">
        <v>5.89</v>
      </c>
      <c r="P302" s="45">
        <v>5.13</v>
      </c>
      <c r="Q302" s="45">
        <v>4.22</v>
      </c>
      <c r="R302" s="45">
        <v>7.89</v>
      </c>
      <c r="S302" s="45">
        <v>5.89</v>
      </c>
      <c r="T302" s="45">
        <v>4.82</v>
      </c>
      <c r="U302" s="45">
        <v>6.69</v>
      </c>
      <c r="V302" s="45">
        <v>5.12</v>
      </c>
      <c r="W302" s="45"/>
      <c r="X302" s="45">
        <v>7.36</v>
      </c>
      <c r="Y302" s="45">
        <v>7.6</v>
      </c>
      <c r="Z302" s="45">
        <v>7.53</v>
      </c>
      <c r="AA302" s="45">
        <v>5.42</v>
      </c>
      <c r="AB302" s="45">
        <v>8.4600000000000009</v>
      </c>
      <c r="AC302" s="45">
        <v>15.3</v>
      </c>
      <c r="AD302" s="45">
        <v>6.38</v>
      </c>
      <c r="AE302" s="45">
        <v>5.31</v>
      </c>
      <c r="AF302" s="45">
        <v>8.36</v>
      </c>
      <c r="AG302" s="45">
        <v>5.08</v>
      </c>
      <c r="AH302" s="45"/>
      <c r="AI302" s="45"/>
      <c r="AJ302" s="45"/>
      <c r="AK302" s="45"/>
      <c r="AL302" s="45"/>
      <c r="AM302" s="45"/>
    </row>
    <row r="303" spans="1:39" ht="27.6" x14ac:dyDescent="0.25">
      <c r="A303" s="139" t="s">
        <v>424</v>
      </c>
      <c r="B303" s="127" t="s">
        <v>231</v>
      </c>
      <c r="C303" s="45">
        <v>0.15</v>
      </c>
      <c r="D303" s="45">
        <v>0.18</v>
      </c>
      <c r="E303" s="45">
        <v>0.13</v>
      </c>
      <c r="F303" s="45">
        <v>0.18</v>
      </c>
      <c r="G303" s="45">
        <v>0.18</v>
      </c>
      <c r="H303" s="45">
        <v>0.17</v>
      </c>
      <c r="I303" s="45"/>
      <c r="J303" s="45"/>
      <c r="K303" s="45">
        <v>0.12</v>
      </c>
      <c r="L303" s="45">
        <v>0.19</v>
      </c>
      <c r="M303" s="45">
        <v>0.12</v>
      </c>
      <c r="N303" s="45">
        <v>0.18</v>
      </c>
      <c r="O303" s="45">
        <v>0.14000000000000001</v>
      </c>
      <c r="P303" s="45">
        <v>0.17</v>
      </c>
      <c r="Q303" s="45">
        <v>0.18</v>
      </c>
      <c r="R303" s="45">
        <v>0.22</v>
      </c>
      <c r="S303" s="45">
        <v>0.1</v>
      </c>
      <c r="T303" s="45">
        <v>0.09</v>
      </c>
      <c r="U303" s="45">
        <v>0.16200000000000001</v>
      </c>
      <c r="V303" s="45">
        <v>0.18</v>
      </c>
      <c r="W303" s="45"/>
      <c r="X303" s="45">
        <v>0.18</v>
      </c>
      <c r="Y303" s="45">
        <v>0.17199999999999999</v>
      </c>
      <c r="Z303" s="45">
        <v>0.17599999999999999</v>
      </c>
      <c r="AA303" s="45">
        <v>0.18</v>
      </c>
      <c r="AB303" s="45">
        <v>0.13</v>
      </c>
      <c r="AC303" s="45">
        <v>0.18</v>
      </c>
      <c r="AD303" s="45">
        <v>0.16</v>
      </c>
      <c r="AE303" s="45">
        <v>0.17</v>
      </c>
      <c r="AF303" s="45">
        <v>0.16</v>
      </c>
      <c r="AG303" s="45">
        <v>0.20200000000000001</v>
      </c>
      <c r="AH303" s="45"/>
      <c r="AI303" s="45"/>
      <c r="AJ303" s="45"/>
      <c r="AK303" s="45"/>
      <c r="AL303" s="45"/>
      <c r="AM303" s="45"/>
    </row>
    <row r="304" spans="1:39" ht="25.2" x14ac:dyDescent="0.25">
      <c r="A304" s="139" t="s">
        <v>425</v>
      </c>
      <c r="B304" s="145" t="s">
        <v>231</v>
      </c>
      <c r="C304" s="45">
        <v>10.5</v>
      </c>
      <c r="D304" s="45">
        <v>5.23</v>
      </c>
      <c r="E304" s="45">
        <v>6.23</v>
      </c>
      <c r="F304" s="45">
        <v>9.76</v>
      </c>
      <c r="G304" s="45">
        <v>4.33</v>
      </c>
      <c r="H304" s="45">
        <v>6.78</v>
      </c>
      <c r="I304" s="45"/>
      <c r="J304" s="45"/>
      <c r="K304" s="45">
        <v>6.87</v>
      </c>
      <c r="L304" s="45">
        <v>7.56</v>
      </c>
      <c r="M304" s="45">
        <v>7.62</v>
      </c>
      <c r="N304" s="45">
        <v>6.52</v>
      </c>
      <c r="O304" s="45">
        <v>5.51</v>
      </c>
      <c r="P304" s="45">
        <v>5.55</v>
      </c>
      <c r="Q304" s="45">
        <v>5</v>
      </c>
      <c r="R304" s="45">
        <v>7.23</v>
      </c>
      <c r="S304" s="45">
        <v>4.88</v>
      </c>
      <c r="T304" s="45">
        <v>6.84</v>
      </c>
      <c r="U304" s="45">
        <v>5.87</v>
      </c>
      <c r="V304" s="45">
        <v>6.68</v>
      </c>
      <c r="W304" s="45"/>
      <c r="X304" s="45">
        <v>5.96</v>
      </c>
      <c r="Y304" s="45">
        <v>8.84</v>
      </c>
      <c r="Z304" s="45">
        <v>6.76</v>
      </c>
      <c r="AA304" s="45">
        <v>5.87</v>
      </c>
      <c r="AB304" s="45">
        <v>5.62</v>
      </c>
      <c r="AC304" s="45">
        <v>6.59</v>
      </c>
      <c r="AD304" s="45">
        <v>3.23</v>
      </c>
      <c r="AE304" s="45">
        <v>5.37</v>
      </c>
      <c r="AF304" s="45">
        <v>5.73</v>
      </c>
      <c r="AG304" s="45">
        <v>4.0999999999999996</v>
      </c>
      <c r="AH304" s="45"/>
      <c r="AI304" s="45"/>
      <c r="AJ304" s="45"/>
      <c r="AK304" s="45"/>
      <c r="AL304" s="45"/>
      <c r="AM304" s="45"/>
    </row>
    <row r="305" spans="1:39" ht="14.4" customHeight="1" x14ac:dyDescent="0.25">
      <c r="A305" s="139" t="s">
        <v>426</v>
      </c>
      <c r="B305" s="145" t="s">
        <v>231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</row>
    <row r="306" spans="1:39" ht="14.4" customHeight="1" x14ac:dyDescent="0.25">
      <c r="A306" s="148" t="s">
        <v>427</v>
      </c>
      <c r="B306" s="145" t="s">
        <v>231</v>
      </c>
      <c r="C306" s="45">
        <v>4.8899999999999997</v>
      </c>
      <c r="D306" s="45">
        <v>7.22</v>
      </c>
      <c r="E306" s="45">
        <v>6.58</v>
      </c>
      <c r="F306" s="45">
        <v>7.89</v>
      </c>
      <c r="G306" s="45">
        <v>5.67</v>
      </c>
      <c r="H306" s="45">
        <v>4.88</v>
      </c>
      <c r="I306" s="45"/>
      <c r="J306" s="45">
        <v>8.5500000000000007</v>
      </c>
      <c r="K306" s="45">
        <v>5.12</v>
      </c>
      <c r="L306" s="45">
        <v>4.3600000000000003</v>
      </c>
      <c r="M306" s="45">
        <v>5.46</v>
      </c>
      <c r="N306" s="45">
        <v>5.52</v>
      </c>
      <c r="O306" s="45">
        <v>5.38</v>
      </c>
      <c r="P306" s="45">
        <v>3.5</v>
      </c>
      <c r="Q306" s="45">
        <v>5.77</v>
      </c>
      <c r="R306" s="45">
        <v>4.5599999999999996</v>
      </c>
      <c r="S306" s="45">
        <v>6.85</v>
      </c>
      <c r="T306" s="45">
        <v>5.01</v>
      </c>
      <c r="U306" s="45">
        <v>7.76</v>
      </c>
      <c r="V306" s="45">
        <v>10.3</v>
      </c>
      <c r="W306" s="45">
        <v>6.69</v>
      </c>
      <c r="X306" s="45">
        <v>6.32</v>
      </c>
      <c r="Y306" s="45">
        <v>6.61</v>
      </c>
      <c r="Z306" s="45">
        <v>9.99</v>
      </c>
      <c r="AA306" s="45"/>
      <c r="AB306" s="45">
        <v>9.26</v>
      </c>
      <c r="AC306" s="45">
        <v>2.48</v>
      </c>
      <c r="AD306" s="45">
        <v>4.62</v>
      </c>
      <c r="AE306" s="45">
        <v>6.35</v>
      </c>
      <c r="AF306" s="45">
        <v>5.27</v>
      </c>
      <c r="AG306" s="45">
        <v>5.36</v>
      </c>
      <c r="AH306" s="45"/>
      <c r="AI306" s="45"/>
      <c r="AJ306" s="45"/>
      <c r="AK306" s="45"/>
      <c r="AL306" s="45"/>
      <c r="AM306" s="45"/>
    </row>
    <row r="307" spans="1:39" ht="14.4" customHeight="1" x14ac:dyDescent="0.25">
      <c r="A307" s="148" t="s">
        <v>428</v>
      </c>
      <c r="B307" s="145" t="s">
        <v>231</v>
      </c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</row>
    <row r="308" spans="1:39" ht="14.4" customHeight="1" x14ac:dyDescent="0.25">
      <c r="A308" s="149" t="s">
        <v>429</v>
      </c>
      <c r="B308" s="145" t="s">
        <v>231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</row>
    <row r="309" spans="1:39" ht="25.2" x14ac:dyDescent="0.25">
      <c r="A309" s="150" t="s">
        <v>430</v>
      </c>
      <c r="B309" s="100" t="s">
        <v>231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</row>
    <row r="310" spans="1:39" ht="14.4" customHeight="1" x14ac:dyDescent="0.25">
      <c r="A310" s="150" t="s">
        <v>431</v>
      </c>
      <c r="B310" s="145" t="s">
        <v>231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</row>
    <row r="311" spans="1:39" ht="17.399999999999999" customHeight="1" x14ac:dyDescent="0.25">
      <c r="A311" s="150" t="s">
        <v>432</v>
      </c>
      <c r="B311" s="100" t="s">
        <v>231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</row>
    <row r="312" spans="1:39" ht="19.5" customHeight="1" x14ac:dyDescent="0.25">
      <c r="A312" s="150" t="s">
        <v>433</v>
      </c>
      <c r="B312" s="145" t="s">
        <v>231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</row>
    <row r="313" spans="1:39" ht="25.2" x14ac:dyDescent="0.25">
      <c r="A313" s="150" t="s">
        <v>434</v>
      </c>
      <c r="B313" s="100" t="s">
        <v>231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</row>
    <row r="314" spans="1:39" ht="14.4" customHeight="1" x14ac:dyDescent="0.25">
      <c r="A314" s="150" t="s">
        <v>435</v>
      </c>
      <c r="B314" s="145" t="s">
        <v>231</v>
      </c>
      <c r="C314" s="45">
        <v>6.87</v>
      </c>
      <c r="D314" s="45">
        <v>7.88</v>
      </c>
      <c r="E314" s="45">
        <v>6.44</v>
      </c>
      <c r="F314" s="45">
        <v>6.78</v>
      </c>
      <c r="G314" s="45">
        <v>6.34</v>
      </c>
      <c r="H314" s="45">
        <v>5.45</v>
      </c>
      <c r="I314" s="45">
        <v>6.68</v>
      </c>
      <c r="J314" s="45">
        <v>6.85</v>
      </c>
      <c r="K314" s="45">
        <v>4.92</v>
      </c>
      <c r="L314" s="45">
        <v>4.87</v>
      </c>
      <c r="M314" s="45">
        <v>5.34</v>
      </c>
      <c r="N314" s="45">
        <v>5.96</v>
      </c>
      <c r="O314" s="45">
        <v>4.4000000000000004</v>
      </c>
      <c r="P314" s="45">
        <v>6.09</v>
      </c>
      <c r="Q314" s="45">
        <v>4.6100000000000003</v>
      </c>
      <c r="R314" s="45">
        <v>5.79</v>
      </c>
      <c r="S314" s="45">
        <v>5.55</v>
      </c>
      <c r="T314" s="45">
        <v>5.0999999999999996</v>
      </c>
      <c r="U314" s="45">
        <v>6.1</v>
      </c>
      <c r="V314" s="45">
        <v>6.56</v>
      </c>
      <c r="W314" s="45">
        <v>6.87</v>
      </c>
      <c r="X314" s="45">
        <v>6.96</v>
      </c>
      <c r="Y314" s="45">
        <v>6.85</v>
      </c>
      <c r="Z314" s="45">
        <v>6.35</v>
      </c>
      <c r="AA314" s="45">
        <v>6.41</v>
      </c>
      <c r="AB314" s="45">
        <v>7.56</v>
      </c>
      <c r="AC314" s="45">
        <v>8.27</v>
      </c>
      <c r="AD314" s="45">
        <v>7.74</v>
      </c>
      <c r="AE314" s="45">
        <v>6.42</v>
      </c>
      <c r="AF314" s="45">
        <v>6.36</v>
      </c>
      <c r="AG314" s="45">
        <v>5.49</v>
      </c>
      <c r="AH314" s="45"/>
      <c r="AI314" s="45"/>
      <c r="AJ314" s="45"/>
      <c r="AK314" s="45"/>
      <c r="AL314" s="45"/>
      <c r="AM314" s="45"/>
    </row>
    <row r="315" spans="1:39" ht="25.2" x14ac:dyDescent="0.25">
      <c r="A315" s="150" t="s">
        <v>436</v>
      </c>
      <c r="B315" s="145" t="s">
        <v>231</v>
      </c>
      <c r="C315" s="133">
        <v>0.67</v>
      </c>
      <c r="D315" s="40">
        <v>1.03</v>
      </c>
      <c r="E315" s="40">
        <v>0.89</v>
      </c>
      <c r="F315" s="40">
        <v>1.21</v>
      </c>
      <c r="G315" s="40">
        <v>1.1200000000000001</v>
      </c>
      <c r="H315" s="40">
        <v>0.74099999999999999</v>
      </c>
      <c r="I315" s="40">
        <v>1.1200000000000001</v>
      </c>
      <c r="J315" s="40">
        <v>0.69</v>
      </c>
      <c r="K315" s="40">
        <v>0.71</v>
      </c>
      <c r="L315" s="40">
        <v>0.52</v>
      </c>
      <c r="M315" s="40">
        <v>0.51</v>
      </c>
      <c r="N315" s="40">
        <v>0.55000000000000004</v>
      </c>
      <c r="O315" s="40">
        <v>0.45</v>
      </c>
      <c r="P315" s="40">
        <v>0.71</v>
      </c>
      <c r="Q315" s="40">
        <v>0.77</v>
      </c>
      <c r="R315" s="40">
        <v>0.36</v>
      </c>
      <c r="S315" s="40">
        <v>0.45</v>
      </c>
      <c r="T315" s="40">
        <v>0.49</v>
      </c>
      <c r="U315" s="40">
        <v>0.80200000000000005</v>
      </c>
      <c r="V315" s="40">
        <v>1.31</v>
      </c>
      <c r="W315" s="40">
        <v>1.72</v>
      </c>
      <c r="X315" s="40">
        <v>0.85199999999999998</v>
      </c>
      <c r="Y315" s="40">
        <v>0.70399999999999996</v>
      </c>
      <c r="Z315" s="40">
        <v>0.752</v>
      </c>
      <c r="AA315" s="40">
        <v>1.79</v>
      </c>
      <c r="AB315" s="40">
        <v>2.23</v>
      </c>
      <c r="AC315" s="40">
        <v>2.2999999999999998</v>
      </c>
      <c r="AD315" s="40">
        <v>0.97399999999999998</v>
      </c>
      <c r="AE315" s="40">
        <v>0.78600000000000003</v>
      </c>
      <c r="AF315" s="40">
        <v>0.79500000000000004</v>
      </c>
      <c r="AG315" s="40">
        <v>0.90300000000000002</v>
      </c>
      <c r="AH315" s="40"/>
      <c r="AI315" s="40"/>
      <c r="AJ315" s="40"/>
      <c r="AK315" s="40"/>
      <c r="AL315" s="40"/>
      <c r="AM315" s="40"/>
    </row>
    <row r="316" spans="1:39" ht="25.2" x14ac:dyDescent="0.25">
      <c r="A316" s="151" t="s">
        <v>437</v>
      </c>
      <c r="B316" s="145" t="s">
        <v>231</v>
      </c>
      <c r="C316" s="133">
        <v>0.67</v>
      </c>
      <c r="D316" s="40">
        <v>1.03</v>
      </c>
      <c r="E316" s="40">
        <v>0.89</v>
      </c>
      <c r="F316" s="40">
        <v>1.21</v>
      </c>
      <c r="G316" s="40">
        <v>1.1200000000000001</v>
      </c>
      <c r="H316" s="40">
        <v>0.74099999999999999</v>
      </c>
      <c r="I316" s="40">
        <v>1.1200000000000001</v>
      </c>
      <c r="J316" s="40">
        <v>0.69</v>
      </c>
      <c r="K316" s="40">
        <v>0.71</v>
      </c>
      <c r="L316" s="40">
        <v>0.52</v>
      </c>
      <c r="M316" s="40">
        <v>0.51</v>
      </c>
      <c r="N316" s="40">
        <v>0.55000000000000004</v>
      </c>
      <c r="O316" s="40">
        <v>0.45</v>
      </c>
      <c r="P316" s="40">
        <v>0.71</v>
      </c>
      <c r="Q316" s="40">
        <v>0.77</v>
      </c>
      <c r="R316" s="40">
        <v>0.36</v>
      </c>
      <c r="S316" s="40">
        <v>0.45</v>
      </c>
      <c r="T316" s="40">
        <v>0.49</v>
      </c>
      <c r="U316" s="40">
        <v>0.80200000000000005</v>
      </c>
      <c r="V316" s="40">
        <v>1.31</v>
      </c>
      <c r="W316" s="40">
        <v>1.72</v>
      </c>
      <c r="X316" s="40">
        <v>0.85199999999999998</v>
      </c>
      <c r="Y316" s="40">
        <v>0.70399999999999996</v>
      </c>
      <c r="Z316" s="40">
        <v>0.752</v>
      </c>
      <c r="AA316" s="40">
        <v>1.79</v>
      </c>
      <c r="AB316" s="40">
        <v>2.23</v>
      </c>
      <c r="AC316" s="40">
        <v>2.2999999999999998</v>
      </c>
      <c r="AD316" s="40">
        <v>0.97399999999999998</v>
      </c>
      <c r="AE316" s="40">
        <v>0.78600000000000003</v>
      </c>
      <c r="AF316" s="40">
        <v>0.79500000000000004</v>
      </c>
      <c r="AG316" s="40">
        <v>0.90300000000000002</v>
      </c>
      <c r="AH316" s="40"/>
      <c r="AI316" s="40"/>
      <c r="AJ316" s="40"/>
      <c r="AK316" s="40"/>
      <c r="AL316" s="40"/>
      <c r="AM316" s="40"/>
    </row>
    <row r="317" spans="1:39" ht="25.2" x14ac:dyDescent="0.25">
      <c r="A317" s="151" t="s">
        <v>438</v>
      </c>
      <c r="B317" s="145" t="s">
        <v>231</v>
      </c>
      <c r="C317" s="133"/>
      <c r="D317" s="40">
        <v>0.54</v>
      </c>
      <c r="E317" s="40">
        <v>0.6</v>
      </c>
      <c r="F317" s="40">
        <v>0.56000000000000005</v>
      </c>
      <c r="G317" s="40">
        <v>0.5</v>
      </c>
      <c r="H317" s="40">
        <v>0.46</v>
      </c>
      <c r="I317" s="40">
        <v>0.52</v>
      </c>
      <c r="J317" s="40"/>
      <c r="K317" s="40">
        <v>0.45</v>
      </c>
      <c r="L317" s="40">
        <v>0.41</v>
      </c>
      <c r="M317" s="40">
        <v>0.53</v>
      </c>
      <c r="N317" s="40"/>
      <c r="O317" s="40"/>
      <c r="P317" s="40">
        <v>0.3</v>
      </c>
      <c r="Q317" s="40">
        <v>0.22</v>
      </c>
      <c r="R317" s="40">
        <v>0.4</v>
      </c>
      <c r="S317" s="40">
        <v>0.43</v>
      </c>
      <c r="T317" s="40"/>
      <c r="U317" s="40"/>
      <c r="V317" s="40"/>
      <c r="W317" s="40">
        <v>1.26</v>
      </c>
      <c r="X317" s="40"/>
      <c r="Y317" s="40"/>
      <c r="Z317" s="40"/>
      <c r="AA317" s="40"/>
      <c r="AB317" s="40">
        <v>1.6</v>
      </c>
      <c r="AC317" s="40">
        <v>1.37</v>
      </c>
      <c r="AD317" s="40">
        <v>0.79900000000000004</v>
      </c>
      <c r="AE317" s="40">
        <v>1.01</v>
      </c>
      <c r="AF317" s="40">
        <v>1.21</v>
      </c>
      <c r="AG317" s="40">
        <v>0.40899999999999997</v>
      </c>
      <c r="AH317" s="40"/>
      <c r="AI317" s="40"/>
      <c r="AJ317" s="40"/>
      <c r="AK317" s="40"/>
      <c r="AL317" s="40"/>
      <c r="AM317" s="40"/>
    </row>
    <row r="318" spans="1:39" ht="14.4" customHeight="1" x14ac:dyDescent="0.25">
      <c r="A318" s="128" t="s">
        <v>439</v>
      </c>
      <c r="B318" s="145" t="s">
        <v>231</v>
      </c>
      <c r="C318" s="57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</row>
    <row r="319" spans="1:39" ht="14.4" customHeight="1" x14ac:dyDescent="0.25">
      <c r="A319" s="128" t="s">
        <v>440</v>
      </c>
      <c r="B319" s="145" t="s">
        <v>231</v>
      </c>
      <c r="C319" s="57">
        <v>8.7799999999999994</v>
      </c>
      <c r="D319" s="45"/>
      <c r="E319" s="45"/>
      <c r="F319" s="45"/>
      <c r="G319" s="45"/>
      <c r="H319" s="45"/>
      <c r="I319" s="45"/>
      <c r="J319" s="45">
        <v>8.85</v>
      </c>
      <c r="K319" s="45">
        <v>4.0599999999999996</v>
      </c>
      <c r="L319" s="45">
        <v>3.12</v>
      </c>
      <c r="M319" s="45"/>
      <c r="N319" s="45"/>
      <c r="O319" s="45">
        <v>2.1</v>
      </c>
      <c r="P319" s="45"/>
      <c r="Q319" s="45"/>
      <c r="R319" s="45">
        <v>5.74</v>
      </c>
      <c r="S319" s="45">
        <v>3.84</v>
      </c>
      <c r="T319" s="45">
        <v>5.87</v>
      </c>
      <c r="U319" s="45"/>
      <c r="V319" s="45">
        <v>5.26</v>
      </c>
      <c r="W319" s="45"/>
      <c r="X319" s="45">
        <v>5.21</v>
      </c>
      <c r="Y319" s="45">
        <v>6.61</v>
      </c>
      <c r="Z319" s="45">
        <v>6.81</v>
      </c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</row>
    <row r="320" spans="1:39" ht="15" customHeight="1" thickBot="1" x14ac:dyDescent="0.3">
      <c r="A320" s="152" t="s">
        <v>441</v>
      </c>
      <c r="B320" s="153" t="s">
        <v>231</v>
      </c>
      <c r="C320" s="57"/>
      <c r="D320" s="45">
        <v>4.66</v>
      </c>
      <c r="E320" s="45"/>
      <c r="F320" s="45">
        <v>5.77</v>
      </c>
      <c r="G320" s="45"/>
      <c r="H320" s="45"/>
      <c r="I320" s="45"/>
      <c r="J320" s="45"/>
      <c r="K320" s="45"/>
      <c r="L320" s="45"/>
      <c r="M320" s="45"/>
      <c r="N320" s="45">
        <v>6.81</v>
      </c>
      <c r="O320" s="45"/>
      <c r="P320" s="45"/>
      <c r="Q320" s="45">
        <v>4.17</v>
      </c>
      <c r="R320" s="45"/>
      <c r="S320" s="45"/>
      <c r="T320" s="45"/>
      <c r="U320" s="45">
        <v>4.67</v>
      </c>
      <c r="V320" s="45"/>
      <c r="W320" s="45"/>
      <c r="X320" s="45"/>
      <c r="Y320" s="45"/>
      <c r="Z320" s="45">
        <v>6.1</v>
      </c>
      <c r="AA320" s="45"/>
      <c r="AB320" s="45">
        <v>3.56</v>
      </c>
      <c r="AC320" s="45">
        <v>5.81</v>
      </c>
      <c r="AD320" s="45">
        <v>4.17</v>
      </c>
      <c r="AE320" s="45">
        <v>5.42</v>
      </c>
      <c r="AF320" s="45">
        <v>7</v>
      </c>
      <c r="AG320" s="45"/>
      <c r="AH320" s="45"/>
      <c r="AI320" s="45"/>
      <c r="AJ320" s="45"/>
      <c r="AK320" s="45"/>
      <c r="AL320" s="45"/>
      <c r="AM320" s="45"/>
    </row>
    <row r="321" spans="1:39" ht="13.2" thickBot="1" x14ac:dyDescent="0.3">
      <c r="A321" s="154" t="s">
        <v>442</v>
      </c>
      <c r="B321" s="111"/>
      <c r="C321" s="133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</row>
    <row r="322" spans="1:39" x14ac:dyDescent="0.25">
      <c r="A322" s="155" t="s">
        <v>443</v>
      </c>
      <c r="B322" s="98" t="s">
        <v>231</v>
      </c>
      <c r="C322" s="136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>
        <v>0.56000000000000005</v>
      </c>
      <c r="R322" s="45">
        <v>0.88</v>
      </c>
      <c r="S322" s="45">
        <v>0.71</v>
      </c>
      <c r="T322" s="45">
        <v>1.1299999999999999</v>
      </c>
      <c r="U322" s="45">
        <v>0.25</v>
      </c>
      <c r="V322" s="45">
        <v>4.25</v>
      </c>
      <c r="W322" s="45"/>
      <c r="X322" s="45">
        <v>0.91</v>
      </c>
      <c r="Y322" s="45">
        <v>0.84</v>
      </c>
      <c r="Z322" s="45">
        <v>0.44</v>
      </c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</row>
    <row r="323" spans="1:39" ht="25.2" x14ac:dyDescent="0.25">
      <c r="A323" s="137" t="s">
        <v>444</v>
      </c>
      <c r="B323" s="98" t="s">
        <v>231</v>
      </c>
      <c r="C323" s="45">
        <v>1.1599999999999999</v>
      </c>
      <c r="D323" s="45">
        <v>1.19</v>
      </c>
      <c r="E323" s="45">
        <v>1.34</v>
      </c>
      <c r="F323" s="45">
        <v>1.69</v>
      </c>
      <c r="G323" s="45">
        <v>1.06</v>
      </c>
      <c r="H323" s="45">
        <v>1.03</v>
      </c>
      <c r="I323" s="45"/>
      <c r="J323" s="45">
        <v>1.28</v>
      </c>
      <c r="K323" s="45">
        <v>2.14</v>
      </c>
      <c r="L323" s="45">
        <v>1.28</v>
      </c>
      <c r="M323" s="45">
        <v>1.28</v>
      </c>
      <c r="N323" s="45">
        <v>1.47</v>
      </c>
      <c r="O323" s="45">
        <v>2.06</v>
      </c>
      <c r="P323" s="45">
        <v>2.38</v>
      </c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</row>
    <row r="324" spans="1:39" ht="25.2" x14ac:dyDescent="0.25">
      <c r="A324" s="139" t="s">
        <v>445</v>
      </c>
      <c r="B324" s="100" t="s">
        <v>231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</row>
    <row r="325" spans="1:39" ht="25.2" x14ac:dyDescent="0.25">
      <c r="A325" s="139" t="s">
        <v>446</v>
      </c>
      <c r="B325" s="98" t="s">
        <v>231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</row>
    <row r="326" spans="1:39" ht="25.2" x14ac:dyDescent="0.25">
      <c r="A326" s="139" t="s">
        <v>447</v>
      </c>
      <c r="B326" s="100" t="s">
        <v>231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</row>
    <row r="327" spans="1:39" ht="25.2" x14ac:dyDescent="0.25">
      <c r="A327" s="137" t="s">
        <v>448</v>
      </c>
      <c r="B327" s="100" t="s">
        <v>231</v>
      </c>
      <c r="C327" s="45">
        <v>0.61</v>
      </c>
      <c r="D327" s="45">
        <v>0.55000000000000004</v>
      </c>
      <c r="E327" s="45">
        <v>0.88</v>
      </c>
      <c r="F327" s="45">
        <v>0.71</v>
      </c>
      <c r="G327" s="45">
        <v>0.41</v>
      </c>
      <c r="H327" s="45">
        <v>0.46</v>
      </c>
      <c r="I327" s="45"/>
      <c r="J327" s="45">
        <v>0.26</v>
      </c>
      <c r="K327" s="45">
        <v>0.64</v>
      </c>
      <c r="L327" s="45">
        <v>0.38</v>
      </c>
      <c r="M327" s="45">
        <v>0.5</v>
      </c>
      <c r="N327" s="45">
        <v>0.84</v>
      </c>
      <c r="O327" s="45">
        <v>0.53</v>
      </c>
      <c r="P327" s="45">
        <v>0.51</v>
      </c>
      <c r="Q327" s="45">
        <v>1.18</v>
      </c>
      <c r="R327" s="45">
        <v>1.04</v>
      </c>
      <c r="S327" s="45">
        <v>0.68</v>
      </c>
      <c r="T327" s="45">
        <v>0.38</v>
      </c>
      <c r="U327" s="45">
        <v>0.59</v>
      </c>
      <c r="V327" s="45"/>
      <c r="W327" s="45">
        <v>0.5</v>
      </c>
      <c r="X327" s="45">
        <v>0.77</v>
      </c>
      <c r="Y327" s="45">
        <v>0.6</v>
      </c>
      <c r="Z327" s="45">
        <v>0.78</v>
      </c>
      <c r="AA327" s="45">
        <v>0.55000000000000004</v>
      </c>
      <c r="AB327" s="45">
        <v>0.61</v>
      </c>
      <c r="AC327" s="45">
        <v>0.34</v>
      </c>
      <c r="AD327" s="45">
        <v>0.57999999999999996</v>
      </c>
      <c r="AE327" s="45">
        <v>0.63</v>
      </c>
      <c r="AF327" s="45">
        <v>0.48</v>
      </c>
      <c r="AG327" s="45">
        <v>0.43</v>
      </c>
      <c r="AH327" s="45"/>
      <c r="AI327" s="45"/>
      <c r="AJ327" s="45"/>
      <c r="AK327" s="45"/>
      <c r="AL327" s="45"/>
      <c r="AM327" s="45"/>
    </row>
    <row r="328" spans="1:39" ht="25.2" x14ac:dyDescent="0.25">
      <c r="A328" s="137" t="s">
        <v>449</v>
      </c>
      <c r="B328" s="100" t="s">
        <v>231</v>
      </c>
      <c r="C328" s="45">
        <v>7.5</v>
      </c>
      <c r="D328" s="45">
        <v>5.5</v>
      </c>
      <c r="E328" s="45">
        <v>3.63</v>
      </c>
      <c r="F328" s="45">
        <v>6.13</v>
      </c>
      <c r="G328" s="45">
        <v>5.25</v>
      </c>
      <c r="H328" s="45">
        <v>6.38</v>
      </c>
      <c r="I328" s="45"/>
      <c r="J328" s="45">
        <v>4.75</v>
      </c>
      <c r="K328" s="45">
        <v>5</v>
      </c>
      <c r="L328" s="45">
        <v>3.44</v>
      </c>
      <c r="M328" s="45">
        <v>4.38</v>
      </c>
      <c r="N328" s="45">
        <v>5.5</v>
      </c>
      <c r="O328" s="45">
        <v>3.63</v>
      </c>
      <c r="P328" s="45">
        <v>3.13</v>
      </c>
      <c r="Q328" s="45">
        <v>5.75</v>
      </c>
      <c r="R328" s="45">
        <v>3.88</v>
      </c>
      <c r="S328" s="45">
        <v>4.63</v>
      </c>
      <c r="T328" s="45">
        <v>1.75</v>
      </c>
      <c r="U328" s="45">
        <v>3.13</v>
      </c>
      <c r="V328" s="45"/>
      <c r="W328" s="45">
        <v>4.75</v>
      </c>
      <c r="X328" s="45">
        <v>4.13</v>
      </c>
      <c r="Y328" s="45">
        <v>5.63</v>
      </c>
      <c r="Z328" s="45">
        <v>4.38</v>
      </c>
      <c r="AA328" s="45">
        <v>5.25</v>
      </c>
      <c r="AB328" s="45">
        <v>4.5599999999999996</v>
      </c>
      <c r="AC328" s="45">
        <v>3</v>
      </c>
      <c r="AD328" s="45">
        <v>2.75</v>
      </c>
      <c r="AE328" s="45">
        <v>3.88</v>
      </c>
      <c r="AF328" s="45">
        <v>4.5</v>
      </c>
      <c r="AG328" s="45">
        <v>6.5</v>
      </c>
      <c r="AH328" s="45"/>
      <c r="AI328" s="45"/>
      <c r="AJ328" s="45"/>
      <c r="AK328" s="45"/>
      <c r="AL328" s="45"/>
      <c r="AM328" s="45"/>
    </row>
    <row r="329" spans="1:39" ht="25.2" x14ac:dyDescent="0.25">
      <c r="A329" s="139" t="s">
        <v>450</v>
      </c>
      <c r="B329" s="100" t="s">
        <v>231</v>
      </c>
      <c r="C329" s="45">
        <v>0.09</v>
      </c>
      <c r="D329" s="45">
        <v>0.10100000000000001</v>
      </c>
      <c r="E329" s="45">
        <v>8.1199999999999994E-2</v>
      </c>
      <c r="F329" s="45">
        <v>0.10299999999999999</v>
      </c>
      <c r="G329" s="45">
        <v>7.8E-2</v>
      </c>
      <c r="H329" s="45">
        <v>9.2999999999999999E-2</v>
      </c>
      <c r="I329" s="45"/>
      <c r="J329" s="45"/>
      <c r="K329" s="45">
        <v>7.4999999999999997E-2</v>
      </c>
      <c r="L329" s="45">
        <v>9.2999999999999999E-2</v>
      </c>
      <c r="M329" s="45">
        <v>0.10299999999999999</v>
      </c>
      <c r="N329" s="45">
        <v>7.0999999999999994E-2</v>
      </c>
      <c r="O329" s="45">
        <v>8.4000000000000005E-2</v>
      </c>
      <c r="P329" s="45">
        <v>0.10299999999999999</v>
      </c>
      <c r="Q329" s="45">
        <v>0.15</v>
      </c>
      <c r="R329" s="45">
        <v>0.106</v>
      </c>
      <c r="S329" s="45">
        <v>0.128</v>
      </c>
      <c r="T329" s="45">
        <v>8.1000000000000003E-2</v>
      </c>
      <c r="U329" s="45">
        <v>7.0999999999999994E-2</v>
      </c>
      <c r="V329" s="45">
        <v>0.10100000000000001</v>
      </c>
      <c r="W329" s="45"/>
      <c r="X329" s="45">
        <v>0.109</v>
      </c>
      <c r="Y329" s="45">
        <v>0.109</v>
      </c>
      <c r="Z329" s="45">
        <v>8.6999999999999994E-2</v>
      </c>
      <c r="AA329" s="45">
        <v>0.1</v>
      </c>
      <c r="AB329" s="45">
        <v>7.4999999999999997E-2</v>
      </c>
      <c r="AC329" s="45">
        <v>0.112</v>
      </c>
      <c r="AD329" s="45">
        <v>5.6000000000000001E-2</v>
      </c>
      <c r="AE329" s="45">
        <v>8.1000000000000003E-2</v>
      </c>
      <c r="AF329" s="45">
        <v>9.7500000000000003E-2</v>
      </c>
      <c r="AG329" s="45">
        <v>8.6999999999999994E-2</v>
      </c>
      <c r="AH329" s="45"/>
      <c r="AI329" s="45"/>
      <c r="AJ329" s="45"/>
      <c r="AK329" s="45"/>
      <c r="AL329" s="45"/>
      <c r="AM329" s="45"/>
    </row>
    <row r="330" spans="1:39" ht="25.2" x14ac:dyDescent="0.25">
      <c r="A330" s="137" t="s">
        <v>451</v>
      </c>
      <c r="B330" s="100" t="s">
        <v>231</v>
      </c>
      <c r="C330" s="133">
        <v>4.13</v>
      </c>
      <c r="D330" s="40">
        <v>3.63</v>
      </c>
      <c r="E330" s="40">
        <v>3.25</v>
      </c>
      <c r="F330" s="40">
        <v>7.5</v>
      </c>
      <c r="G330" s="40">
        <v>5.13</v>
      </c>
      <c r="H330" s="40">
        <v>3.13</v>
      </c>
      <c r="I330" s="40"/>
      <c r="J330" s="40">
        <v>5.25</v>
      </c>
      <c r="K330" s="40">
        <v>5.75</v>
      </c>
      <c r="L330" s="40">
        <v>4.3099999999999996</v>
      </c>
      <c r="M330" s="40">
        <v>5.75</v>
      </c>
      <c r="N330" s="40">
        <v>5.5</v>
      </c>
      <c r="O330" s="40">
        <v>3.25</v>
      </c>
      <c r="P330" s="40">
        <v>2.5</v>
      </c>
      <c r="Q330" s="40">
        <v>5.56</v>
      </c>
      <c r="R330" s="40">
        <v>3.06</v>
      </c>
      <c r="S330" s="40">
        <v>3.69</v>
      </c>
      <c r="T330" s="40">
        <v>1.63</v>
      </c>
      <c r="U330" s="40">
        <v>4.1900000000000004</v>
      </c>
      <c r="V330" s="40"/>
      <c r="W330" s="40">
        <v>4.38</v>
      </c>
      <c r="X330" s="40">
        <v>6.63</v>
      </c>
      <c r="Y330" s="40">
        <v>4.63</v>
      </c>
      <c r="Z330" s="40">
        <v>3.5</v>
      </c>
      <c r="AA330" s="40">
        <v>2.88</v>
      </c>
      <c r="AB330" s="40">
        <v>1.5</v>
      </c>
      <c r="AC330" s="40">
        <v>1.5</v>
      </c>
      <c r="AD330" s="40">
        <v>4.13</v>
      </c>
      <c r="AE330" s="40">
        <v>4.13</v>
      </c>
      <c r="AF330" s="40">
        <v>4.63</v>
      </c>
      <c r="AG330" s="40">
        <v>5.38</v>
      </c>
      <c r="AH330" s="40"/>
      <c r="AI330" s="40"/>
      <c r="AJ330" s="40"/>
      <c r="AK330" s="40"/>
      <c r="AL330" s="40"/>
      <c r="AM330" s="40"/>
    </row>
    <row r="331" spans="1:39" ht="25.2" x14ac:dyDescent="0.25">
      <c r="A331" s="139" t="s">
        <v>452</v>
      </c>
      <c r="B331" s="156" t="s">
        <v>231</v>
      </c>
      <c r="C331" s="133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</row>
    <row r="332" spans="1:39" ht="24" customHeight="1" x14ac:dyDescent="0.25">
      <c r="A332" s="139" t="s">
        <v>453</v>
      </c>
      <c r="B332" s="100" t="s">
        <v>231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</row>
    <row r="333" spans="1:39" ht="29.1" customHeight="1" x14ac:dyDescent="0.25">
      <c r="A333" s="139" t="s">
        <v>454</v>
      </c>
      <c r="B333" s="100" t="s">
        <v>231</v>
      </c>
      <c r="C333" s="45">
        <v>3.625</v>
      </c>
      <c r="D333" s="45">
        <v>5.75</v>
      </c>
      <c r="E333" s="45">
        <v>4.1870000000000003</v>
      </c>
      <c r="F333" s="45">
        <v>4.125</v>
      </c>
      <c r="G333" s="45">
        <v>4.75</v>
      </c>
      <c r="H333" s="45">
        <v>4.875</v>
      </c>
      <c r="I333" s="45"/>
      <c r="J333" s="45">
        <v>5.75</v>
      </c>
      <c r="K333" s="45">
        <v>5</v>
      </c>
      <c r="L333" s="45">
        <v>2.75</v>
      </c>
      <c r="M333" s="45">
        <v>2.375</v>
      </c>
      <c r="N333" s="45">
        <v>2.25</v>
      </c>
      <c r="O333" s="45">
        <v>5.875</v>
      </c>
      <c r="P333" s="45">
        <v>2</v>
      </c>
      <c r="Q333" s="45">
        <v>3.625</v>
      </c>
      <c r="R333" s="45">
        <v>5.5629999999999997</v>
      </c>
      <c r="S333" s="45">
        <v>4.75</v>
      </c>
      <c r="T333" s="45">
        <v>3.3119999999999998</v>
      </c>
      <c r="U333" s="45">
        <v>2.25</v>
      </c>
      <c r="V333" s="45">
        <v>3.875</v>
      </c>
      <c r="W333" s="45">
        <v>2.5</v>
      </c>
      <c r="X333" s="45">
        <v>4.125</v>
      </c>
      <c r="Y333" s="45">
        <v>4.125</v>
      </c>
      <c r="Z333" s="45">
        <v>9.5</v>
      </c>
      <c r="AA333" s="45"/>
      <c r="AB333" s="45">
        <v>5.625</v>
      </c>
      <c r="AC333" s="45">
        <v>1.8129999999999999</v>
      </c>
      <c r="AD333" s="45">
        <v>1.5</v>
      </c>
      <c r="AE333" s="45">
        <v>1.375</v>
      </c>
      <c r="AF333" s="45">
        <v>4.375</v>
      </c>
      <c r="AG333" s="45">
        <v>5.25</v>
      </c>
      <c r="AH333" s="45"/>
      <c r="AI333" s="45"/>
      <c r="AJ333" s="45"/>
      <c r="AK333" s="45"/>
      <c r="AL333" s="45"/>
      <c r="AM333" s="45"/>
    </row>
    <row r="334" spans="1:39" ht="27.9" customHeight="1" x14ac:dyDescent="0.25">
      <c r="A334" s="139" t="s">
        <v>455</v>
      </c>
      <c r="B334" s="100" t="s">
        <v>231</v>
      </c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</row>
    <row r="335" spans="1:39" ht="25.5" customHeight="1" x14ac:dyDescent="0.25">
      <c r="A335" s="139" t="s">
        <v>456</v>
      </c>
      <c r="B335" s="100" t="s">
        <v>231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</row>
    <row r="336" spans="1:39" ht="25.2" x14ac:dyDescent="0.25">
      <c r="A336" s="139" t="s">
        <v>457</v>
      </c>
      <c r="B336" s="100" t="s">
        <v>231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</row>
    <row r="337" spans="1:39" ht="24.6" customHeight="1" x14ac:dyDescent="0.25">
      <c r="A337" s="139" t="s">
        <v>458</v>
      </c>
      <c r="B337" s="100" t="s">
        <v>231</v>
      </c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</row>
    <row r="338" spans="1:39" ht="27" customHeight="1" x14ac:dyDescent="0.25">
      <c r="A338" s="139" t="s">
        <v>459</v>
      </c>
      <c r="B338" s="100" t="s">
        <v>231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</row>
    <row r="339" spans="1:39" ht="27.6" customHeight="1" x14ac:dyDescent="0.25">
      <c r="A339" s="139" t="s">
        <v>460</v>
      </c>
      <c r="B339" s="100" t="s">
        <v>231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</row>
    <row r="340" spans="1:39" ht="24" customHeight="1" x14ac:dyDescent="0.25">
      <c r="A340" s="139" t="s">
        <v>461</v>
      </c>
      <c r="B340" s="100" t="s">
        <v>231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</row>
    <row r="341" spans="1:39" ht="32.4" customHeight="1" x14ac:dyDescent="0.25">
      <c r="A341" s="139" t="s">
        <v>462</v>
      </c>
      <c r="B341" s="100" t="s">
        <v>231</v>
      </c>
      <c r="C341" s="45">
        <v>2.625</v>
      </c>
      <c r="D341" s="45">
        <v>3.25</v>
      </c>
      <c r="E341" s="45">
        <v>3.5</v>
      </c>
      <c r="F341" s="45">
        <v>4.875</v>
      </c>
      <c r="G341" s="45">
        <v>4.875</v>
      </c>
      <c r="H341" s="45">
        <v>5</v>
      </c>
      <c r="I341" s="45">
        <v>2.3119999999999998</v>
      </c>
      <c r="J341" s="45">
        <v>5.5</v>
      </c>
      <c r="K341" s="45">
        <v>4.625</v>
      </c>
      <c r="L341" s="45">
        <v>3.625</v>
      </c>
      <c r="M341" s="45">
        <v>2.8119999999999998</v>
      </c>
      <c r="N341" s="45">
        <v>5.125</v>
      </c>
      <c r="O341" s="45">
        <v>4.375</v>
      </c>
      <c r="P341" s="45">
        <v>3.375</v>
      </c>
      <c r="Q341" s="45">
        <v>3.625</v>
      </c>
      <c r="R341" s="45">
        <v>4.0620000000000003</v>
      </c>
      <c r="S341" s="45">
        <v>4.75</v>
      </c>
      <c r="T341" s="45">
        <v>4.0625</v>
      </c>
      <c r="U341" s="45">
        <v>1.625</v>
      </c>
      <c r="V341" s="45">
        <v>3.31</v>
      </c>
      <c r="W341" s="45">
        <v>2.125</v>
      </c>
      <c r="X341" s="45">
        <v>4.375</v>
      </c>
      <c r="Y341" s="45">
        <v>4.375</v>
      </c>
      <c r="Z341" s="45">
        <v>5.5</v>
      </c>
      <c r="AA341" s="45">
        <v>6.25</v>
      </c>
      <c r="AB341" s="45">
        <v>5.4375</v>
      </c>
      <c r="AC341" s="45">
        <v>3.6880000000000002</v>
      </c>
      <c r="AD341" s="45">
        <v>2.625</v>
      </c>
      <c r="AE341" s="45">
        <v>1.5</v>
      </c>
      <c r="AF341" s="45">
        <v>4</v>
      </c>
      <c r="AG341" s="45">
        <v>4.875</v>
      </c>
      <c r="AH341" s="45"/>
      <c r="AI341" s="45"/>
      <c r="AJ341" s="45"/>
      <c r="AK341" s="45"/>
      <c r="AL341" s="45"/>
      <c r="AM341" s="45"/>
    </row>
    <row r="342" spans="1:39" ht="25.2" x14ac:dyDescent="0.25">
      <c r="A342" s="139" t="s">
        <v>463</v>
      </c>
      <c r="B342" s="100" t="s">
        <v>231</v>
      </c>
      <c r="C342" s="133">
        <v>1.8120000000000001</v>
      </c>
      <c r="D342" s="40">
        <v>1.125</v>
      </c>
      <c r="E342" s="40">
        <v>1.75</v>
      </c>
      <c r="F342" s="40">
        <v>2.125</v>
      </c>
      <c r="G342" s="40">
        <v>2.5</v>
      </c>
      <c r="H342" s="40">
        <v>1.9370000000000001</v>
      </c>
      <c r="I342" s="40">
        <v>1.375</v>
      </c>
      <c r="J342" s="40">
        <v>2.8130000000000002</v>
      </c>
      <c r="K342" s="40">
        <v>2.9380000000000002</v>
      </c>
      <c r="L342" s="40">
        <v>1.25</v>
      </c>
      <c r="M342" s="40">
        <v>1.4370000000000001</v>
      </c>
      <c r="N342" s="40">
        <v>2.5</v>
      </c>
      <c r="O342" s="40">
        <v>2.25</v>
      </c>
      <c r="P342" s="40">
        <v>2.375</v>
      </c>
      <c r="Q342" s="40">
        <v>2.125</v>
      </c>
      <c r="R342" s="40">
        <v>1.8120000000000001</v>
      </c>
      <c r="S342" s="40">
        <v>2.0630000000000002</v>
      </c>
      <c r="T342" s="40">
        <v>2.625</v>
      </c>
      <c r="U342" s="40">
        <v>0.875</v>
      </c>
      <c r="V342" s="40">
        <v>1.343</v>
      </c>
      <c r="W342" s="40">
        <v>1.31</v>
      </c>
      <c r="X342" s="40">
        <v>1.875</v>
      </c>
      <c r="Y342" s="40">
        <v>1.75</v>
      </c>
      <c r="Z342" s="40">
        <v>1.75</v>
      </c>
      <c r="AA342" s="40">
        <v>2.25</v>
      </c>
      <c r="AB342" s="40">
        <v>2.5625</v>
      </c>
      <c r="AC342" s="40">
        <v>2.5630000000000002</v>
      </c>
      <c r="AD342" s="40">
        <v>1.375</v>
      </c>
      <c r="AE342" s="40">
        <v>1.125</v>
      </c>
      <c r="AF342" s="40">
        <v>2.375</v>
      </c>
      <c r="AG342" s="40">
        <v>2.375</v>
      </c>
      <c r="AH342" s="40"/>
      <c r="AI342" s="40"/>
      <c r="AJ342" s="40"/>
      <c r="AK342" s="40"/>
      <c r="AL342" s="40"/>
      <c r="AM342" s="40"/>
    </row>
    <row r="343" spans="1:39" ht="30" customHeight="1" x14ac:dyDescent="0.25">
      <c r="A343" s="139" t="s">
        <v>464</v>
      </c>
      <c r="B343" s="100" t="s">
        <v>231</v>
      </c>
      <c r="C343" s="133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</row>
    <row r="344" spans="1:39" ht="27.9" customHeight="1" x14ac:dyDescent="0.25">
      <c r="A344" s="139" t="s">
        <v>465</v>
      </c>
      <c r="B344" s="157" t="s">
        <v>231</v>
      </c>
      <c r="C344" s="45"/>
      <c r="D344" s="45">
        <v>1.8120000000000001</v>
      </c>
      <c r="E344" s="45">
        <v>2.125</v>
      </c>
      <c r="F344" s="45">
        <v>3.0619999999999998</v>
      </c>
      <c r="G344" s="45">
        <v>2.25</v>
      </c>
      <c r="H344" s="45">
        <v>2.4369999999999998</v>
      </c>
      <c r="I344" s="45">
        <v>1.75</v>
      </c>
      <c r="J344" s="45"/>
      <c r="K344" s="45">
        <v>2.9380000000000002</v>
      </c>
      <c r="L344" s="45">
        <v>1.8120000000000001</v>
      </c>
      <c r="M344" s="45">
        <v>1.625</v>
      </c>
      <c r="N344" s="45"/>
      <c r="O344" s="45"/>
      <c r="P344" s="45">
        <v>3</v>
      </c>
      <c r="Q344" s="45">
        <v>2.6869999999999998</v>
      </c>
      <c r="R344" s="45">
        <v>2.25</v>
      </c>
      <c r="S344" s="45">
        <v>2</v>
      </c>
      <c r="T344" s="45"/>
      <c r="U344" s="45"/>
      <c r="V344" s="45"/>
      <c r="W344" s="45">
        <v>1.6870000000000001</v>
      </c>
      <c r="X344" s="45"/>
      <c r="Y344" s="45"/>
      <c r="Z344" s="45"/>
      <c r="AA344" s="45"/>
      <c r="AB344" s="45">
        <v>2.75</v>
      </c>
      <c r="AC344" s="45">
        <v>2.0630000000000002</v>
      </c>
      <c r="AD344" s="45">
        <v>1.25</v>
      </c>
      <c r="AE344" s="45">
        <v>1.125</v>
      </c>
      <c r="AF344" s="45">
        <v>1.8120000000000001</v>
      </c>
      <c r="AG344" s="45">
        <v>2.875</v>
      </c>
      <c r="AH344" s="45"/>
      <c r="AI344" s="45"/>
      <c r="AJ344" s="45"/>
      <c r="AK344" s="45"/>
      <c r="AL344" s="45"/>
      <c r="AM344" s="45"/>
    </row>
    <row r="345" spans="1:39" ht="25.5" customHeight="1" x14ac:dyDescent="0.25">
      <c r="A345" s="139" t="s">
        <v>466</v>
      </c>
      <c r="B345" s="157" t="s">
        <v>231</v>
      </c>
      <c r="C345" s="57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</row>
    <row r="346" spans="1:39" ht="25.2" x14ac:dyDescent="0.25">
      <c r="A346" s="139" t="s">
        <v>467</v>
      </c>
      <c r="B346" s="156" t="s">
        <v>231</v>
      </c>
      <c r="C346" s="133"/>
      <c r="D346" s="40"/>
      <c r="E346" s="40">
        <v>4.625</v>
      </c>
      <c r="F346" s="40">
        <v>5.875</v>
      </c>
      <c r="G346" s="40">
        <v>5.875</v>
      </c>
      <c r="H346" s="40"/>
      <c r="I346" s="40"/>
      <c r="J346" s="40"/>
      <c r="K346" s="40"/>
      <c r="L346" s="40"/>
      <c r="M346" s="40"/>
      <c r="N346" s="40"/>
      <c r="O346" s="40"/>
      <c r="P346" s="40">
        <v>7.375</v>
      </c>
      <c r="Q346" s="40">
        <v>7.75</v>
      </c>
      <c r="R346" s="40">
        <v>5.6879999999999997</v>
      </c>
      <c r="S346" s="40">
        <v>6</v>
      </c>
      <c r="T346" s="40"/>
      <c r="U346" s="40"/>
      <c r="V346" s="40"/>
      <c r="W346" s="40"/>
      <c r="X346" s="40">
        <v>7.375</v>
      </c>
      <c r="Y346" s="40">
        <v>5.875</v>
      </c>
      <c r="Z346" s="40">
        <v>8.125</v>
      </c>
      <c r="AA346" s="40">
        <v>5.5</v>
      </c>
      <c r="AB346" s="40">
        <v>5.75</v>
      </c>
      <c r="AC346" s="40">
        <v>3.0619999999999998</v>
      </c>
      <c r="AD346" s="40">
        <v>4.5</v>
      </c>
      <c r="AE346" s="40">
        <v>3</v>
      </c>
      <c r="AF346" s="40"/>
      <c r="AG346" s="40"/>
      <c r="AH346" s="40"/>
      <c r="AI346" s="40"/>
      <c r="AJ346" s="40"/>
      <c r="AK346" s="40"/>
      <c r="AL346" s="40"/>
      <c r="AM346" s="40"/>
    </row>
    <row r="347" spans="1:39" ht="36.6" customHeight="1" x14ac:dyDescent="0.25">
      <c r="A347" s="139" t="s">
        <v>468</v>
      </c>
      <c r="B347" s="156" t="s">
        <v>231</v>
      </c>
      <c r="C347" s="133"/>
      <c r="D347" s="40"/>
      <c r="E347" s="40">
        <v>3.1869999999999998</v>
      </c>
      <c r="F347" s="40">
        <v>4.5</v>
      </c>
      <c r="G347" s="40">
        <v>4.875</v>
      </c>
      <c r="H347" s="40">
        <v>6.875</v>
      </c>
      <c r="I347" s="40"/>
      <c r="J347" s="40">
        <v>4</v>
      </c>
      <c r="K347" s="40">
        <v>4.5</v>
      </c>
      <c r="L347" s="40"/>
      <c r="M347" s="40"/>
      <c r="N347" s="40"/>
      <c r="O347" s="40"/>
      <c r="P347" s="40">
        <v>6.375</v>
      </c>
      <c r="Q347" s="40">
        <v>5.25</v>
      </c>
      <c r="R347" s="40">
        <v>3.875</v>
      </c>
      <c r="S347" s="40">
        <v>3.25</v>
      </c>
      <c r="T347" s="40">
        <v>3.9380000000000002</v>
      </c>
      <c r="U347" s="40">
        <v>3.8119999999999998</v>
      </c>
      <c r="V347" s="40">
        <v>2.875</v>
      </c>
      <c r="W347" s="40"/>
      <c r="X347" s="40">
        <v>5.625</v>
      </c>
      <c r="Y347" s="40">
        <v>5.125</v>
      </c>
      <c r="Z347" s="40">
        <v>7.25</v>
      </c>
      <c r="AA347" s="40">
        <v>4.3129999999999997</v>
      </c>
      <c r="AB347" s="40">
        <v>3.9375</v>
      </c>
      <c r="AC347" s="40">
        <v>2.375</v>
      </c>
      <c r="AD347" s="40">
        <v>3.5</v>
      </c>
      <c r="AE347" s="40">
        <v>2.5</v>
      </c>
      <c r="AF347" s="40">
        <v>4.375</v>
      </c>
      <c r="AG347" s="40">
        <v>6</v>
      </c>
      <c r="AH347" s="40"/>
      <c r="AI347" s="40"/>
      <c r="AJ347" s="40"/>
      <c r="AK347" s="40"/>
      <c r="AL347" s="40"/>
      <c r="AM347" s="40"/>
    </row>
    <row r="348" spans="1:39" ht="30.9" customHeight="1" thickBot="1" x14ac:dyDescent="0.3">
      <c r="A348" s="142" t="s">
        <v>469</v>
      </c>
      <c r="B348" s="158" t="s">
        <v>231</v>
      </c>
      <c r="C348" s="133">
        <v>7.5</v>
      </c>
      <c r="D348" s="40">
        <v>5.5</v>
      </c>
      <c r="E348" s="40">
        <v>3.625</v>
      </c>
      <c r="F348" s="40">
        <v>6.125</v>
      </c>
      <c r="G348" s="40">
        <v>5.25</v>
      </c>
      <c r="H348" s="40">
        <v>6.375</v>
      </c>
      <c r="I348" s="40">
        <v>0</v>
      </c>
      <c r="J348" s="40">
        <v>0</v>
      </c>
      <c r="K348" s="40">
        <v>4.75</v>
      </c>
      <c r="L348" s="40">
        <v>5</v>
      </c>
      <c r="M348" s="40">
        <v>3.4369999999999998</v>
      </c>
      <c r="N348" s="40">
        <v>4.375</v>
      </c>
      <c r="O348" s="40">
        <v>5.5</v>
      </c>
      <c r="P348" s="40">
        <v>3.625</v>
      </c>
      <c r="Q348" s="40">
        <v>3.125</v>
      </c>
      <c r="R348" s="40">
        <v>5.75</v>
      </c>
      <c r="S348" s="40">
        <v>3.875</v>
      </c>
      <c r="T348" s="40">
        <v>4.625</v>
      </c>
      <c r="U348" s="40">
        <v>1.75</v>
      </c>
      <c r="V348" s="40">
        <v>3.125</v>
      </c>
      <c r="W348" s="40">
        <v>0</v>
      </c>
      <c r="X348" s="40">
        <v>4.75</v>
      </c>
      <c r="Y348" s="40">
        <v>4.125</v>
      </c>
      <c r="Z348" s="40">
        <v>5.625</v>
      </c>
      <c r="AA348" s="40">
        <v>4.375</v>
      </c>
      <c r="AB348" s="40">
        <v>5.25</v>
      </c>
      <c r="AC348" s="40">
        <v>4.5629999999999997</v>
      </c>
      <c r="AD348" s="40">
        <v>3</v>
      </c>
      <c r="AE348" s="40">
        <v>2.75</v>
      </c>
      <c r="AF348" s="40">
        <v>3.875</v>
      </c>
      <c r="AG348" s="40">
        <v>4.5</v>
      </c>
      <c r="AH348" s="40"/>
      <c r="AI348" s="40"/>
      <c r="AJ348" s="40"/>
      <c r="AK348" s="40"/>
      <c r="AL348" s="40"/>
      <c r="AM348" s="40"/>
    </row>
    <row r="349" spans="1:39" ht="13.2" thickBot="1" x14ac:dyDescent="0.3">
      <c r="A349" s="159" t="s">
        <v>470</v>
      </c>
      <c r="B349" s="160"/>
      <c r="C349" s="133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</row>
    <row r="350" spans="1:39" ht="25.2" x14ac:dyDescent="0.25">
      <c r="A350" s="161" t="s">
        <v>471</v>
      </c>
      <c r="B350" s="68" t="s">
        <v>231</v>
      </c>
      <c r="C350" s="45">
        <v>0.51</v>
      </c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>
        <v>0.36299999999999999</v>
      </c>
      <c r="V350" s="45">
        <v>0.56200000000000006</v>
      </c>
      <c r="W350" s="45"/>
      <c r="X350" s="45">
        <v>0.27800000000000002</v>
      </c>
      <c r="Y350" s="45">
        <v>0.48899999999999999</v>
      </c>
      <c r="Z350" s="45">
        <v>0.25800000000000001</v>
      </c>
      <c r="AA350" s="45">
        <v>0.311</v>
      </c>
      <c r="AB350" s="45">
        <v>0.32800000000000001</v>
      </c>
      <c r="AC350" s="45">
        <v>0.70899999999999996</v>
      </c>
      <c r="AD350" s="45">
        <v>0.26200000000000001</v>
      </c>
      <c r="AE350" s="45">
        <v>0.49099999999999999</v>
      </c>
      <c r="AF350" s="45">
        <v>0.57399999999999995</v>
      </c>
      <c r="AG350" s="45">
        <v>0.47599999999999998</v>
      </c>
      <c r="AH350" s="45"/>
      <c r="AI350" s="45"/>
      <c r="AJ350" s="45"/>
      <c r="AK350" s="45"/>
      <c r="AL350" s="45"/>
      <c r="AM350" s="45"/>
    </row>
    <row r="351" spans="1:39" ht="25.2" x14ac:dyDescent="0.25">
      <c r="A351" s="161" t="s">
        <v>472</v>
      </c>
      <c r="B351" s="68" t="s">
        <v>231</v>
      </c>
      <c r="C351" s="45">
        <v>0.66</v>
      </c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>
        <v>0.68899999999999995</v>
      </c>
      <c r="V351" s="45">
        <v>0.85399999999999998</v>
      </c>
      <c r="W351" s="45"/>
      <c r="X351" s="45">
        <v>0.52200000000000002</v>
      </c>
      <c r="Y351" s="45">
        <v>0.59699999999999998</v>
      </c>
      <c r="Z351" s="45">
        <v>0.377</v>
      </c>
      <c r="AA351" s="45">
        <v>1.39</v>
      </c>
      <c r="AB351" s="45">
        <v>0.30599999999999999</v>
      </c>
      <c r="AC351" s="45">
        <v>1.02</v>
      </c>
      <c r="AD351" s="45">
        <v>0.872</v>
      </c>
      <c r="AE351" s="45">
        <v>0.49</v>
      </c>
      <c r="AF351" s="45">
        <v>0.747</v>
      </c>
      <c r="AG351" s="45">
        <v>0.40300000000000002</v>
      </c>
      <c r="AH351" s="45"/>
      <c r="AI351" s="45"/>
      <c r="AJ351" s="45"/>
      <c r="AK351" s="45"/>
      <c r="AL351" s="45"/>
      <c r="AM351" s="45"/>
    </row>
    <row r="352" spans="1:39" ht="25.2" x14ac:dyDescent="0.25">
      <c r="A352" s="151" t="s">
        <v>473</v>
      </c>
      <c r="B352" s="156" t="s">
        <v>231</v>
      </c>
      <c r="C352" s="133">
        <v>0.62</v>
      </c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>
        <v>0.52200000000000002</v>
      </c>
      <c r="V352" s="40">
        <v>0.73199999999999998</v>
      </c>
      <c r="W352" s="40">
        <v>0.36699999999999999</v>
      </c>
      <c r="X352" s="40">
        <v>0.36899999999999999</v>
      </c>
      <c r="Y352" s="40">
        <v>0.49199999999999999</v>
      </c>
      <c r="Z352" s="40">
        <v>0.34399999999999997</v>
      </c>
      <c r="AA352" s="40">
        <v>1.08</v>
      </c>
      <c r="AB352" s="40">
        <v>0.33900000000000002</v>
      </c>
      <c r="AC352" s="40">
        <v>1.19</v>
      </c>
      <c r="AD352" s="40">
        <v>0.90800000000000003</v>
      </c>
      <c r="AE352" s="40">
        <v>0.69499999999999995</v>
      </c>
      <c r="AF352" s="40">
        <v>0.83</v>
      </c>
      <c r="AG352" s="40">
        <v>0.42799999999999999</v>
      </c>
      <c r="AH352" s="40"/>
      <c r="AI352" s="40"/>
      <c r="AJ352" s="40"/>
      <c r="AK352" s="40"/>
      <c r="AL352" s="40"/>
      <c r="AM352" s="40"/>
    </row>
    <row r="353" spans="1:39" ht="25.2" x14ac:dyDescent="0.25">
      <c r="A353" s="117" t="s">
        <v>474</v>
      </c>
      <c r="B353" s="127" t="s">
        <v>231</v>
      </c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</row>
    <row r="354" spans="1:39" ht="25.2" x14ac:dyDescent="0.25">
      <c r="A354" s="151" t="s">
        <v>475</v>
      </c>
      <c r="B354" s="156" t="s">
        <v>231</v>
      </c>
      <c r="C354" s="133">
        <v>1.69</v>
      </c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>
        <v>1.97</v>
      </c>
      <c r="V354" s="40">
        <v>1.6</v>
      </c>
      <c r="W354" s="40"/>
      <c r="X354" s="40">
        <v>2.0699999999999998</v>
      </c>
      <c r="Y354" s="40">
        <v>1.94</v>
      </c>
      <c r="Z354" s="40">
        <v>1.74</v>
      </c>
      <c r="AA354" s="40">
        <v>1.94</v>
      </c>
      <c r="AB354" s="40">
        <v>2.0299999999999998</v>
      </c>
      <c r="AC354" s="40">
        <v>2.0299999999999998</v>
      </c>
      <c r="AD354" s="40">
        <v>3.56</v>
      </c>
      <c r="AE354" s="40">
        <v>2.1</v>
      </c>
      <c r="AF354" s="40">
        <v>1.66</v>
      </c>
      <c r="AG354" s="40">
        <v>1.75</v>
      </c>
      <c r="AH354" s="40"/>
      <c r="AI354" s="40"/>
      <c r="AJ354" s="40"/>
      <c r="AK354" s="40"/>
      <c r="AL354" s="40"/>
      <c r="AM354" s="40"/>
    </row>
    <row r="355" spans="1:39" ht="25.2" x14ac:dyDescent="0.25">
      <c r="A355" s="151" t="s">
        <v>476</v>
      </c>
      <c r="B355" s="156" t="s">
        <v>231</v>
      </c>
      <c r="C355" s="133">
        <v>5.41</v>
      </c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>
        <v>6.74</v>
      </c>
      <c r="V355" s="40">
        <v>4.71</v>
      </c>
      <c r="W355" s="40"/>
      <c r="X355" s="40">
        <v>8.4700000000000006</v>
      </c>
      <c r="Y355" s="40">
        <v>5.58</v>
      </c>
      <c r="Z355" s="40">
        <v>4.6399999999999997</v>
      </c>
      <c r="AA355" s="40">
        <v>4.9800000000000004</v>
      </c>
      <c r="AB355" s="40">
        <v>8.5</v>
      </c>
      <c r="AC355" s="40">
        <v>3.92</v>
      </c>
      <c r="AD355" s="40">
        <v>13.7</v>
      </c>
      <c r="AE355" s="40">
        <v>7.19</v>
      </c>
      <c r="AF355" s="40">
        <v>3.8</v>
      </c>
      <c r="AG355" s="40">
        <v>4.3600000000000003</v>
      </c>
      <c r="AH355" s="40"/>
      <c r="AI355" s="40"/>
      <c r="AJ355" s="40"/>
      <c r="AK355" s="40"/>
      <c r="AL355" s="40"/>
      <c r="AM355" s="40"/>
    </row>
    <row r="356" spans="1:39" ht="25.2" x14ac:dyDescent="0.25">
      <c r="A356" s="151" t="s">
        <v>477</v>
      </c>
      <c r="B356" s="156" t="s">
        <v>231</v>
      </c>
      <c r="C356" s="133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</row>
    <row r="357" spans="1:39" ht="25.2" x14ac:dyDescent="0.25">
      <c r="A357" s="151" t="s">
        <v>478</v>
      </c>
      <c r="B357" s="156" t="s">
        <v>231</v>
      </c>
      <c r="C357" s="133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</row>
    <row r="358" spans="1:39" ht="25.2" x14ac:dyDescent="0.25">
      <c r="A358" s="151" t="s">
        <v>479</v>
      </c>
      <c r="B358" s="156" t="s">
        <v>231</v>
      </c>
      <c r="C358" s="133">
        <v>5.66</v>
      </c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>
        <v>6.83</v>
      </c>
      <c r="V358" s="40">
        <v>6.22</v>
      </c>
      <c r="W358" s="40">
        <v>6.99</v>
      </c>
      <c r="X358" s="40">
        <v>7.29</v>
      </c>
      <c r="Y358" s="40">
        <v>6.57</v>
      </c>
      <c r="Z358" s="40">
        <v>4.55</v>
      </c>
      <c r="AA358" s="40">
        <v>5.37</v>
      </c>
      <c r="AB358" s="40">
        <v>6.91</v>
      </c>
      <c r="AC358" s="40">
        <v>7.17</v>
      </c>
      <c r="AD358" s="40">
        <v>10.16</v>
      </c>
      <c r="AE358" s="40">
        <v>7.03</v>
      </c>
      <c r="AF358" s="40">
        <v>6.07</v>
      </c>
      <c r="AG358" s="40">
        <v>4.9000000000000004</v>
      </c>
      <c r="AH358" s="40"/>
      <c r="AI358" s="40"/>
      <c r="AJ358" s="40"/>
      <c r="AK358" s="40"/>
      <c r="AL358" s="40"/>
      <c r="AM358" s="40"/>
    </row>
    <row r="359" spans="1:39" ht="25.2" x14ac:dyDescent="0.25">
      <c r="A359" s="151" t="s">
        <v>480</v>
      </c>
      <c r="B359" s="156" t="s">
        <v>231</v>
      </c>
      <c r="C359" s="133">
        <v>5.55</v>
      </c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>
        <v>6.19</v>
      </c>
      <c r="V359" s="40">
        <v>5.95</v>
      </c>
      <c r="W359" s="40">
        <v>8.5399999999999991</v>
      </c>
      <c r="X359" s="40">
        <v>8.4600000000000009</v>
      </c>
      <c r="Y359" s="40">
        <v>7.83</v>
      </c>
      <c r="Z359" s="40">
        <v>6.61</v>
      </c>
      <c r="AA359" s="40">
        <v>6.57</v>
      </c>
      <c r="AB359" s="40">
        <v>6.64</v>
      </c>
      <c r="AC359" s="40">
        <v>8.5399999999999991</v>
      </c>
      <c r="AD359" s="40">
        <v>9.44</v>
      </c>
      <c r="AE359" s="40">
        <v>6.44</v>
      </c>
      <c r="AF359" s="40">
        <v>6.79</v>
      </c>
      <c r="AG359" s="40">
        <v>5.89</v>
      </c>
      <c r="AH359" s="40"/>
      <c r="AI359" s="40"/>
      <c r="AJ359" s="40"/>
      <c r="AK359" s="40"/>
      <c r="AL359" s="40"/>
      <c r="AM359" s="40"/>
    </row>
    <row r="360" spans="1:39" x14ac:dyDescent="0.25">
      <c r="A360" s="162" t="s">
        <v>481</v>
      </c>
      <c r="B360" s="163"/>
      <c r="C360" s="133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</row>
    <row r="361" spans="1:39" x14ac:dyDescent="0.25">
      <c r="A361" s="135" t="s">
        <v>371</v>
      </c>
      <c r="B361" s="63" t="s">
        <v>232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</row>
    <row r="362" spans="1:39" x14ac:dyDescent="0.25">
      <c r="A362" s="135" t="s">
        <v>372</v>
      </c>
      <c r="B362" s="63" t="s">
        <v>232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</row>
    <row r="363" spans="1:39" ht="25.2" x14ac:dyDescent="0.25">
      <c r="A363" s="139" t="s">
        <v>482</v>
      </c>
      <c r="B363" s="63" t="s">
        <v>232</v>
      </c>
      <c r="C363" s="136">
        <v>2E-3</v>
      </c>
      <c r="D363" s="136">
        <v>2.8E-3</v>
      </c>
      <c r="E363" s="136">
        <v>1.4E-2</v>
      </c>
      <c r="F363" s="136">
        <v>2E-3</v>
      </c>
      <c r="G363" s="136">
        <v>1.2E-2</v>
      </c>
      <c r="H363" s="136">
        <v>3.9E-2</v>
      </c>
      <c r="I363" s="136">
        <v>1.6E-2</v>
      </c>
      <c r="J363" s="136">
        <v>4.5999999999999999E-2</v>
      </c>
      <c r="K363" s="136">
        <v>8.0999999999999996E-3</v>
      </c>
      <c r="L363" s="136">
        <v>1.7000000000000001E-2</v>
      </c>
      <c r="M363" s="136">
        <v>1.7000000000000001E-2</v>
      </c>
      <c r="N363" s="136">
        <v>8.9999999999999993E-3</v>
      </c>
      <c r="O363" s="136">
        <v>1.6E-2</v>
      </c>
      <c r="P363" s="136">
        <v>8.0000000000000002E-3</v>
      </c>
      <c r="Q363" s="136">
        <v>2.5999999999999999E-2</v>
      </c>
      <c r="R363" s="136">
        <v>1.6999999999999999E-3</v>
      </c>
      <c r="S363" s="136">
        <v>1.6400000000000001E-2</v>
      </c>
      <c r="T363" s="136">
        <v>1.3100000000000001E-2</v>
      </c>
      <c r="U363" s="136">
        <v>4.0000000000000001E-3</v>
      </c>
      <c r="V363" s="136">
        <v>0.02</v>
      </c>
      <c r="W363" s="136">
        <v>1.7000000000000001E-2</v>
      </c>
      <c r="X363" s="136">
        <v>5.0000000000000001E-3</v>
      </c>
      <c r="Y363" s="136">
        <v>0.02</v>
      </c>
      <c r="Z363" s="136">
        <v>1E-3</v>
      </c>
      <c r="AA363" s="136">
        <v>4.8999999999999998E-3</v>
      </c>
      <c r="AB363" s="136">
        <v>5.8999999999999999E-3</v>
      </c>
      <c r="AC363" s="136">
        <v>9.1999999999999998E-3</v>
      </c>
      <c r="AD363" s="136">
        <v>1.9E-2</v>
      </c>
      <c r="AE363" s="136">
        <v>8.0000000000000002E-3</v>
      </c>
      <c r="AF363" s="136">
        <v>1.6E-2</v>
      </c>
      <c r="AG363" s="136">
        <v>1.0999999999999999E-2</v>
      </c>
      <c r="AH363" s="45"/>
      <c r="AI363" s="45"/>
      <c r="AJ363" s="45"/>
      <c r="AK363" s="45"/>
      <c r="AL363" s="45"/>
      <c r="AM363" s="45"/>
    </row>
    <row r="364" spans="1:39" ht="25.2" x14ac:dyDescent="0.25">
      <c r="A364" s="139" t="s">
        <v>374</v>
      </c>
      <c r="B364" s="83" t="s">
        <v>232</v>
      </c>
      <c r="C364" s="133">
        <v>3.0000000000000001E-3</v>
      </c>
      <c r="D364" s="40">
        <v>0.01</v>
      </c>
      <c r="E364" s="40"/>
      <c r="F364" s="40"/>
      <c r="G364" s="40"/>
      <c r="H364" s="40"/>
      <c r="I364" s="40"/>
      <c r="J364" s="40">
        <v>5.5E-2</v>
      </c>
      <c r="K364" s="40">
        <v>8.9999999999999993E-3</v>
      </c>
      <c r="L364" s="40">
        <v>1.6E-2</v>
      </c>
      <c r="M364" s="40">
        <v>7.1999999999999995E-2</v>
      </c>
      <c r="N364" s="40">
        <v>3.9E-2</v>
      </c>
      <c r="O364" s="40">
        <v>3.7999999999999999E-2</v>
      </c>
      <c r="P364" s="40">
        <v>4.5999999999999999E-2</v>
      </c>
      <c r="Q364" s="40"/>
      <c r="R364" s="40"/>
      <c r="S364" s="40"/>
      <c r="T364" s="40"/>
      <c r="U364" s="40">
        <v>4.7E-2</v>
      </c>
      <c r="V364" s="40">
        <v>1.2999999999999999E-2</v>
      </c>
      <c r="W364" s="40">
        <v>4.5999999999999999E-2</v>
      </c>
      <c r="X364" s="40">
        <v>2.5999999999999999E-2</v>
      </c>
      <c r="Y364" s="40"/>
      <c r="Z364" s="40">
        <v>2E-3</v>
      </c>
      <c r="AA364" s="40">
        <v>2.4E-2</v>
      </c>
      <c r="AB364" s="40">
        <v>4.9000000000000002E-2</v>
      </c>
      <c r="AC364" s="40">
        <v>1.4999999999999999E-2</v>
      </c>
      <c r="AD364" s="40">
        <v>8.9999999999999998E-4</v>
      </c>
      <c r="AE364" s="40">
        <v>7.0000000000000001E-3</v>
      </c>
      <c r="AF364" s="40">
        <v>6.7999999999999996E-3</v>
      </c>
      <c r="AG364" s="40">
        <v>3.3000000000000002E-2</v>
      </c>
      <c r="AH364" s="40"/>
      <c r="AI364" s="40"/>
      <c r="AJ364" s="40"/>
      <c r="AK364" s="40"/>
      <c r="AL364" s="40"/>
      <c r="AM364" s="40"/>
    </row>
    <row r="365" spans="1:39" ht="25.2" x14ac:dyDescent="0.25">
      <c r="A365" s="139" t="s">
        <v>375</v>
      </c>
      <c r="B365" s="63" t="s">
        <v>232</v>
      </c>
      <c r="C365" s="133">
        <v>2E-3</v>
      </c>
      <c r="D365" s="40">
        <v>2E-3</v>
      </c>
      <c r="E365" s="40"/>
      <c r="F365" s="40"/>
      <c r="G365" s="40"/>
      <c r="H365" s="40"/>
      <c r="I365" s="40"/>
      <c r="J365" s="40">
        <v>8.9999999999999993E-3</v>
      </c>
      <c r="K365" s="40">
        <v>5.0000000000000001E-3</v>
      </c>
      <c r="L365" s="40">
        <v>1E-3</v>
      </c>
      <c r="M365" s="40">
        <v>1.4999999999999999E-2</v>
      </c>
      <c r="N365" s="40">
        <v>3.8999999999999998E-3</v>
      </c>
      <c r="O365" s="40">
        <v>3.8999999999999998E-3</v>
      </c>
      <c r="P365" s="40">
        <v>1.2999999999999999E-2</v>
      </c>
      <c r="Q365" s="40"/>
      <c r="R365" s="40"/>
      <c r="S365" s="40"/>
      <c r="T365" s="40"/>
      <c r="U365" s="40">
        <v>2.7E-2</v>
      </c>
      <c r="V365" s="40">
        <v>8.9999999999999993E-3</v>
      </c>
      <c r="W365" s="40">
        <v>3.3000000000000002E-2</v>
      </c>
      <c r="X365" s="40">
        <v>1.4E-2</v>
      </c>
      <c r="Y365" s="40">
        <v>7.6999999999999996E-4</v>
      </c>
      <c r="Z365" s="40">
        <v>1E-3</v>
      </c>
      <c r="AA365" s="40">
        <v>5.0000000000000001E-3</v>
      </c>
      <c r="AB365" s="40">
        <v>0.02</v>
      </c>
      <c r="AC365" s="40">
        <v>0.01</v>
      </c>
      <c r="AD365" s="40">
        <v>1E-3</v>
      </c>
      <c r="AE365" s="40">
        <v>2E-3</v>
      </c>
      <c r="AF365" s="40">
        <v>0</v>
      </c>
      <c r="AG365" s="40">
        <v>0</v>
      </c>
      <c r="AH365" s="40"/>
      <c r="AI365" s="40"/>
      <c r="AJ365" s="40"/>
      <c r="AK365" s="40"/>
      <c r="AL365" s="40"/>
      <c r="AM365" s="40"/>
    </row>
    <row r="366" spans="1:39" ht="25.2" x14ac:dyDescent="0.25">
      <c r="A366" s="139" t="s">
        <v>376</v>
      </c>
      <c r="B366" s="63" t="s">
        <v>232</v>
      </c>
      <c r="C366" s="133">
        <v>992</v>
      </c>
      <c r="D366" s="40">
        <v>520</v>
      </c>
      <c r="E366" s="40"/>
      <c r="F366" s="40"/>
      <c r="G366" s="40"/>
      <c r="H366" s="40"/>
      <c r="I366" s="40"/>
      <c r="J366" s="40">
        <v>336</v>
      </c>
      <c r="K366" s="40">
        <v>960</v>
      </c>
      <c r="L366" s="40">
        <v>1088</v>
      </c>
      <c r="M366" s="40">
        <v>2720</v>
      </c>
      <c r="N366" s="40">
        <v>368</v>
      </c>
      <c r="O366" s="40">
        <v>544</v>
      </c>
      <c r="P366" s="40">
        <v>688</v>
      </c>
      <c r="Q366" s="40"/>
      <c r="R366" s="40"/>
      <c r="S366" s="40"/>
      <c r="T366" s="40"/>
      <c r="U366" s="40">
        <v>320</v>
      </c>
      <c r="V366" s="40">
        <v>4</v>
      </c>
      <c r="W366" s="40">
        <v>1184</v>
      </c>
      <c r="X366" s="40">
        <v>1328</v>
      </c>
      <c r="Y366" s="40"/>
      <c r="Z366" s="40">
        <v>118.4</v>
      </c>
      <c r="AA366" s="40">
        <v>832</v>
      </c>
      <c r="AB366" s="40">
        <v>1568</v>
      </c>
      <c r="AC366" s="40">
        <v>880</v>
      </c>
      <c r="AD366" s="40">
        <v>728</v>
      </c>
      <c r="AE366" s="40">
        <v>11.84</v>
      </c>
      <c r="AF366" s="40">
        <v>2688</v>
      </c>
      <c r="AG366" s="40">
        <v>1248</v>
      </c>
      <c r="AH366" s="40"/>
      <c r="AI366" s="40"/>
      <c r="AJ366" s="40"/>
      <c r="AK366" s="40"/>
      <c r="AL366" s="40"/>
      <c r="AM366" s="40"/>
    </row>
    <row r="367" spans="1:39" ht="25.2" x14ac:dyDescent="0.25">
      <c r="A367" s="139" t="s">
        <v>377</v>
      </c>
      <c r="B367" s="63" t="s">
        <v>232</v>
      </c>
      <c r="C367" s="133">
        <v>120</v>
      </c>
      <c r="D367" s="40">
        <v>12.64</v>
      </c>
      <c r="E367" s="40"/>
      <c r="F367" s="40"/>
      <c r="G367" s="40"/>
      <c r="H367" s="40"/>
      <c r="I367" s="40"/>
      <c r="J367" s="40">
        <v>1.6</v>
      </c>
      <c r="K367" s="40">
        <v>1.36</v>
      </c>
      <c r="L367" s="40">
        <v>4.6399999999999997</v>
      </c>
      <c r="M367" s="40">
        <v>592</v>
      </c>
      <c r="N367" s="40">
        <v>9.76</v>
      </c>
      <c r="O367" s="40">
        <v>7.52</v>
      </c>
      <c r="P367" s="40">
        <v>4.32</v>
      </c>
      <c r="Q367" s="40"/>
      <c r="R367" s="40"/>
      <c r="S367" s="40"/>
      <c r="T367" s="40"/>
      <c r="U367" s="40">
        <v>1.2</v>
      </c>
      <c r="V367" s="40">
        <v>2.88</v>
      </c>
      <c r="W367" s="40">
        <v>2.72</v>
      </c>
      <c r="X367" s="40">
        <v>3.52</v>
      </c>
      <c r="Y367" s="40">
        <v>5.92</v>
      </c>
      <c r="Z367" s="40">
        <v>9.92</v>
      </c>
      <c r="AA367" s="40">
        <v>3.2</v>
      </c>
      <c r="AB367" s="40">
        <v>0.96</v>
      </c>
      <c r="AC367" s="40">
        <v>7.52</v>
      </c>
      <c r="AD367" s="40">
        <v>12</v>
      </c>
      <c r="AE367" s="40">
        <v>6.08</v>
      </c>
      <c r="AF367" s="40">
        <v>236.8</v>
      </c>
      <c r="AG367" s="40">
        <v>3.2</v>
      </c>
      <c r="AH367" s="40"/>
      <c r="AI367" s="40"/>
      <c r="AJ367" s="40"/>
      <c r="AK367" s="40"/>
      <c r="AL367" s="40"/>
      <c r="AM367" s="40"/>
    </row>
    <row r="368" spans="1:39" ht="25.2" x14ac:dyDescent="0.25">
      <c r="A368" s="139" t="s">
        <v>378</v>
      </c>
      <c r="B368" s="63" t="s">
        <v>232</v>
      </c>
      <c r="C368" s="133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>
        <v>787</v>
      </c>
      <c r="V368" s="40">
        <v>736</v>
      </c>
      <c r="W368" s="40">
        <v>640</v>
      </c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</row>
    <row r="369" spans="1:39" ht="25.2" x14ac:dyDescent="0.25">
      <c r="A369" s="139" t="s">
        <v>379</v>
      </c>
      <c r="B369" s="63" t="s">
        <v>232</v>
      </c>
      <c r="C369" s="133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</row>
    <row r="370" spans="1:39" ht="25.2" x14ac:dyDescent="0.25">
      <c r="A370" s="139" t="s">
        <v>380</v>
      </c>
      <c r="B370" s="63" t="s">
        <v>232</v>
      </c>
      <c r="C370" s="133">
        <v>2E-3</v>
      </c>
      <c r="D370" s="40">
        <v>3.0000000000000001E-3</v>
      </c>
      <c r="E370" s="40">
        <v>1E-4</v>
      </c>
      <c r="F370" s="40">
        <v>1E-3</v>
      </c>
      <c r="G370" s="40">
        <v>1E-4</v>
      </c>
      <c r="H370" s="40">
        <v>1E-3</v>
      </c>
      <c r="I370" s="40"/>
      <c r="J370" s="40">
        <v>8.9999999999999993E-3</v>
      </c>
      <c r="K370" s="40">
        <v>5.0000000000000001E-4</v>
      </c>
      <c r="L370" s="40">
        <v>4.0000000000000001E-3</v>
      </c>
      <c r="M370" s="40">
        <v>7.3999999999999996E-2</v>
      </c>
      <c r="N370" s="40">
        <v>9.9000000000000008E-3</v>
      </c>
      <c r="O370" s="40">
        <v>4.8999999999999998E-3</v>
      </c>
      <c r="P370" s="40">
        <v>1.2E-2</v>
      </c>
      <c r="Q370" s="40">
        <v>8.9999999999999993E-3</v>
      </c>
      <c r="R370" s="40">
        <v>4.0000000000000001E-3</v>
      </c>
      <c r="S370" s="40">
        <v>5.0000000000000001E-3</v>
      </c>
      <c r="T370" s="40">
        <v>1E-3</v>
      </c>
      <c r="U370" s="40">
        <v>1.7600000000000001E-2</v>
      </c>
      <c r="V370" s="40">
        <v>8.9999999999999993E-3</v>
      </c>
      <c r="W370" s="40"/>
      <c r="X370" s="40">
        <v>2.4E-2</v>
      </c>
      <c r="Y370" s="40">
        <v>1E-4</v>
      </c>
      <c r="Z370" s="40">
        <v>1E-3</v>
      </c>
      <c r="AA370" s="40">
        <v>1E-3</v>
      </c>
      <c r="AB370" s="40">
        <v>0.01</v>
      </c>
      <c r="AC370" s="40">
        <v>4.0000000000000001E-3</v>
      </c>
      <c r="AD370" s="40">
        <v>4.4000000000000003E-3</v>
      </c>
      <c r="AE370" s="40">
        <v>8.0000000000000004E-4</v>
      </c>
      <c r="AF370" s="40">
        <v>0</v>
      </c>
      <c r="AG370" s="40">
        <v>0</v>
      </c>
      <c r="AH370" s="40"/>
      <c r="AI370" s="40"/>
      <c r="AJ370" s="40"/>
      <c r="AK370" s="40"/>
      <c r="AL370" s="40"/>
      <c r="AM370" s="40"/>
    </row>
    <row r="371" spans="1:39" ht="25.2" x14ac:dyDescent="0.25">
      <c r="A371" s="139" t="s">
        <v>381</v>
      </c>
      <c r="B371" s="63" t="s">
        <v>232</v>
      </c>
      <c r="C371" s="133">
        <v>1E-3</v>
      </c>
      <c r="D371" s="40">
        <v>2E-3</v>
      </c>
      <c r="E371" s="40">
        <v>2E-3</v>
      </c>
      <c r="F371" s="40">
        <v>1E-3</v>
      </c>
      <c r="G371" s="40">
        <v>2E-3</v>
      </c>
      <c r="H371" s="40">
        <v>3.0000000000000001E-3</v>
      </c>
      <c r="I371" s="40"/>
      <c r="J371" s="40">
        <v>8.0000000000000002E-3</v>
      </c>
      <c r="K371" s="40">
        <v>0.26300000000000001</v>
      </c>
      <c r="L371" s="40">
        <v>8.0000000000000002E-3</v>
      </c>
      <c r="M371" s="40">
        <v>3.5999999999999997E-2</v>
      </c>
      <c r="N371" s="40">
        <v>3.0000000000000001E-3</v>
      </c>
      <c r="O371" s="40">
        <v>4.0000000000000001E-3</v>
      </c>
      <c r="P371" s="40">
        <v>5.0000000000000001E-3</v>
      </c>
      <c r="Q371" s="40">
        <v>3.0000000000000001E-3</v>
      </c>
      <c r="R371" s="40">
        <v>4.0000000000000001E-3</v>
      </c>
      <c r="S371" s="40">
        <v>6.0000000000000001E-3</v>
      </c>
      <c r="T371" s="40">
        <v>3.0000000000000001E-3</v>
      </c>
      <c r="U371" s="40">
        <v>4.0000000000000001E-3</v>
      </c>
      <c r="V371" s="40">
        <v>2E-3</v>
      </c>
      <c r="W371" s="40">
        <v>3.0000000000000001E-3</v>
      </c>
      <c r="X371" s="40">
        <v>4.0000000000000001E-3</v>
      </c>
      <c r="Y371" s="40">
        <v>1E-3</v>
      </c>
      <c r="Z371" s="40">
        <v>3.0000000000000001E-3</v>
      </c>
      <c r="AA371" s="40">
        <v>4.0000000000000001E-3</v>
      </c>
      <c r="AB371" s="40">
        <v>6.0000000000000001E-3</v>
      </c>
      <c r="AC371" s="40">
        <v>2E-3</v>
      </c>
      <c r="AD371" s="40">
        <v>2E-3</v>
      </c>
      <c r="AE371" s="40">
        <v>6.0000000000000001E-3</v>
      </c>
      <c r="AF371" s="40">
        <v>2E-3</v>
      </c>
      <c r="AG371" s="40">
        <v>2E-3</v>
      </c>
      <c r="AH371" s="40"/>
      <c r="AI371" s="40"/>
      <c r="AJ371" s="40"/>
      <c r="AK371" s="40"/>
      <c r="AL371" s="40"/>
      <c r="AM371" s="40"/>
    </row>
    <row r="372" spans="1:39" ht="25.2" x14ac:dyDescent="0.25">
      <c r="A372" s="117" t="s">
        <v>382</v>
      </c>
      <c r="B372" s="69" t="s">
        <v>232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</row>
    <row r="373" spans="1:39" ht="25.2" x14ac:dyDescent="0.25">
      <c r="A373" s="117" t="s">
        <v>383</v>
      </c>
      <c r="B373" s="69" t="s">
        <v>232</v>
      </c>
      <c r="C373" s="133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</row>
    <row r="374" spans="1:39" ht="25.2" x14ac:dyDescent="0.25">
      <c r="A374" s="117" t="s">
        <v>384</v>
      </c>
      <c r="B374" s="69" t="s">
        <v>232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</row>
    <row r="375" spans="1:39" ht="25.2" x14ac:dyDescent="0.25">
      <c r="A375" s="139" t="s">
        <v>385</v>
      </c>
      <c r="B375" s="63" t="s">
        <v>232</v>
      </c>
      <c r="C375" s="133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</row>
    <row r="376" spans="1:39" ht="33.9" customHeight="1" x14ac:dyDescent="0.25">
      <c r="A376" s="139" t="s">
        <v>386</v>
      </c>
      <c r="B376" s="63" t="s">
        <v>232</v>
      </c>
      <c r="C376" s="133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</row>
    <row r="377" spans="1:39" ht="29.1" customHeight="1" x14ac:dyDescent="0.25">
      <c r="A377" s="139" t="s">
        <v>387</v>
      </c>
      <c r="B377" s="63" t="s">
        <v>232</v>
      </c>
      <c r="C377" s="133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</row>
    <row r="378" spans="1:39" ht="36.6" customHeight="1" thickBot="1" x14ac:dyDescent="0.3">
      <c r="A378" s="142" t="s">
        <v>388</v>
      </c>
      <c r="B378" s="63" t="s">
        <v>232</v>
      </c>
      <c r="C378" s="133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</row>
    <row r="379" spans="1:39" ht="13.2" thickBot="1" x14ac:dyDescent="0.3">
      <c r="A379" s="164" t="s">
        <v>389</v>
      </c>
      <c r="B379" s="111"/>
      <c r="C379" s="165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</row>
    <row r="380" spans="1:39" s="166" customFormat="1" x14ac:dyDescent="0.25">
      <c r="A380" s="144" t="s">
        <v>390</v>
      </c>
      <c r="B380" s="69" t="s">
        <v>232</v>
      </c>
      <c r="C380" s="136">
        <v>0.78</v>
      </c>
      <c r="D380" s="45">
        <v>0.87</v>
      </c>
      <c r="E380" s="45"/>
      <c r="F380" s="45"/>
      <c r="G380" s="45"/>
      <c r="H380" s="45"/>
      <c r="I380" s="45"/>
      <c r="J380" s="45"/>
      <c r="K380" s="45"/>
      <c r="L380" s="45"/>
      <c r="M380" s="45">
        <v>1.01</v>
      </c>
      <c r="N380" s="45">
        <v>0.84599999999999997</v>
      </c>
      <c r="O380" s="45">
        <v>0.86</v>
      </c>
      <c r="P380" s="45">
        <v>0.69599999999999995</v>
      </c>
      <c r="Q380" s="45">
        <v>0.78</v>
      </c>
      <c r="R380" s="45">
        <v>1.46</v>
      </c>
      <c r="S380" s="45">
        <v>0.751</v>
      </c>
      <c r="T380" s="45">
        <v>0.63</v>
      </c>
      <c r="U380" s="45">
        <v>0.78200000000000003</v>
      </c>
      <c r="V380" s="45">
        <v>0.997</v>
      </c>
      <c r="W380" s="45">
        <v>1.1499999999999999</v>
      </c>
      <c r="X380" s="45">
        <v>0.96499999999999997</v>
      </c>
      <c r="Y380" s="45">
        <v>1.28</v>
      </c>
      <c r="Z380" s="45">
        <v>0.95899999999999996</v>
      </c>
      <c r="AA380" s="45">
        <v>0.84399999999999997</v>
      </c>
      <c r="AB380" s="45">
        <v>0.998</v>
      </c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</row>
    <row r="381" spans="1:39" s="166" customFormat="1" x14ac:dyDescent="0.25">
      <c r="A381" s="135" t="s">
        <v>391</v>
      </c>
      <c r="B381" s="69" t="s">
        <v>232</v>
      </c>
      <c r="C381" s="136">
        <v>2.4500000000000002</v>
      </c>
      <c r="D381" s="45">
        <v>1.88</v>
      </c>
      <c r="E381" s="45">
        <v>2.423</v>
      </c>
      <c r="F381" s="45">
        <v>1.8959999999999999</v>
      </c>
      <c r="G381" s="45">
        <v>2.2200000000000002</v>
      </c>
      <c r="H381" s="45">
        <v>1.8</v>
      </c>
      <c r="I381" s="45"/>
      <c r="J381" s="45">
        <v>1.93</v>
      </c>
      <c r="K381" s="45">
        <v>2.13</v>
      </c>
      <c r="L381" s="45">
        <v>2.73</v>
      </c>
      <c r="M381" s="45">
        <v>1.47</v>
      </c>
      <c r="N381" s="45">
        <v>1.79</v>
      </c>
      <c r="O381" s="45">
        <v>2.13</v>
      </c>
      <c r="P381" s="45">
        <v>2.44</v>
      </c>
      <c r="Q381" s="45"/>
      <c r="R381" s="45"/>
      <c r="S381" s="45"/>
      <c r="T381" s="45"/>
      <c r="U381" s="45"/>
      <c r="V381" s="45"/>
      <c r="W381" s="45"/>
      <c r="X381" s="45"/>
      <c r="Y381" s="45"/>
      <c r="Z381" s="45">
        <v>2.5</v>
      </c>
      <c r="AA381" s="45">
        <v>2.33</v>
      </c>
      <c r="AB381" s="45">
        <v>2.54</v>
      </c>
      <c r="AC381" s="45">
        <v>2.48</v>
      </c>
      <c r="AD381" s="45">
        <v>2.79</v>
      </c>
      <c r="AE381" s="45">
        <v>2.85</v>
      </c>
      <c r="AF381" s="45">
        <v>2.41</v>
      </c>
      <c r="AG381" s="45">
        <v>2.23</v>
      </c>
      <c r="AH381" s="45"/>
      <c r="AI381" s="45"/>
      <c r="AJ381" s="45"/>
      <c r="AK381" s="45"/>
      <c r="AL381" s="45"/>
      <c r="AM381" s="45"/>
    </row>
    <row r="382" spans="1:39" s="166" customFormat="1" ht="25.2" x14ac:dyDescent="0.25">
      <c r="A382" s="139" t="s">
        <v>392</v>
      </c>
      <c r="B382" s="69" t="s">
        <v>232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>
        <v>2.4700000000000002</v>
      </c>
      <c r="R382" s="45">
        <v>2.58</v>
      </c>
      <c r="S382" s="45">
        <v>1.91</v>
      </c>
      <c r="T382" s="45">
        <v>1.69</v>
      </c>
      <c r="U382" s="45">
        <v>2.36</v>
      </c>
      <c r="V382" s="45">
        <v>2.96</v>
      </c>
      <c r="W382" s="45">
        <v>2.16</v>
      </c>
      <c r="X382" s="45">
        <v>2.63</v>
      </c>
      <c r="Y382" s="45">
        <v>2.78</v>
      </c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</row>
    <row r="383" spans="1:39" s="166" customFormat="1" ht="27.6" x14ac:dyDescent="0.25">
      <c r="A383" s="139" t="s">
        <v>393</v>
      </c>
      <c r="B383" s="69" t="s">
        <v>232</v>
      </c>
      <c r="C383" s="133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</row>
    <row r="384" spans="1:39" s="166" customFormat="1" ht="27.6" x14ac:dyDescent="0.25">
      <c r="A384" s="139" t="s">
        <v>394</v>
      </c>
      <c r="B384" s="69" t="s">
        <v>232</v>
      </c>
      <c r="C384" s="71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</row>
    <row r="385" spans="1:39" s="166" customFormat="1" ht="27.6" x14ac:dyDescent="0.25">
      <c r="A385" s="139" t="s">
        <v>395</v>
      </c>
      <c r="B385" s="69" t="s">
        <v>232</v>
      </c>
      <c r="C385" s="45">
        <v>1.03</v>
      </c>
      <c r="D385" s="45">
        <v>0.88</v>
      </c>
      <c r="E385" s="45">
        <v>0.77400000000000002</v>
      </c>
      <c r="F385" s="45">
        <v>0.69399999999999995</v>
      </c>
      <c r="G385" s="45">
        <v>0.90100000000000002</v>
      </c>
      <c r="H385" s="45">
        <v>0.6</v>
      </c>
      <c r="I385" s="45"/>
      <c r="J385" s="45">
        <v>1.17</v>
      </c>
      <c r="K385" s="45">
        <v>1.1100000000000001</v>
      </c>
      <c r="L385" s="45">
        <v>0.9</v>
      </c>
      <c r="M385" s="45">
        <v>0.74</v>
      </c>
      <c r="N385" s="45">
        <v>0.53</v>
      </c>
      <c r="O385" s="45">
        <v>0.56599999999999995</v>
      </c>
      <c r="P385" s="45">
        <v>0.64</v>
      </c>
      <c r="Q385" s="45">
        <v>1.107</v>
      </c>
      <c r="R385" s="45">
        <v>0.83</v>
      </c>
      <c r="S385" s="45">
        <v>0.69899999999999995</v>
      </c>
      <c r="T385" s="45">
        <v>0.72</v>
      </c>
      <c r="U385" s="45">
        <v>0.80400000000000005</v>
      </c>
      <c r="V385" s="45">
        <v>0.94899999999999995</v>
      </c>
      <c r="W385" s="45">
        <v>1.34</v>
      </c>
      <c r="X385" s="45">
        <v>1.04</v>
      </c>
      <c r="Y385" s="45">
        <v>1.21</v>
      </c>
      <c r="Z385" s="45">
        <v>0.872</v>
      </c>
      <c r="AA385" s="45">
        <v>1.1100000000000001</v>
      </c>
      <c r="AB385" s="45">
        <v>0.88500000000000001</v>
      </c>
      <c r="AC385" s="45">
        <v>1.01</v>
      </c>
      <c r="AD385" s="45">
        <v>0.81100000000000005</v>
      </c>
      <c r="AE385" s="45">
        <v>0.94299999999999995</v>
      </c>
      <c r="AF385" s="45">
        <v>1.04</v>
      </c>
      <c r="AG385" s="45">
        <v>1.0900000000000001</v>
      </c>
      <c r="AH385" s="45"/>
      <c r="AI385" s="45"/>
      <c r="AJ385" s="45"/>
      <c r="AK385" s="45"/>
      <c r="AL385" s="45"/>
      <c r="AM385" s="45"/>
    </row>
    <row r="386" spans="1:39" s="166" customFormat="1" ht="27.6" x14ac:dyDescent="0.25">
      <c r="A386" s="139" t="s">
        <v>396</v>
      </c>
      <c r="B386" s="69" t="s">
        <v>232</v>
      </c>
      <c r="C386" s="45">
        <v>15.11</v>
      </c>
      <c r="D386" s="45">
        <v>7.66</v>
      </c>
      <c r="E386" s="45">
        <v>7.1950000000000003</v>
      </c>
      <c r="F386" s="45">
        <v>7.7880000000000003</v>
      </c>
      <c r="G386" s="45">
        <v>8.3260000000000005</v>
      </c>
      <c r="H386" s="45">
        <v>7.1</v>
      </c>
      <c r="I386" s="45"/>
      <c r="J386" s="45">
        <v>5.87</v>
      </c>
      <c r="K386" s="45">
        <v>6.82</v>
      </c>
      <c r="L386" s="45">
        <v>9.24</v>
      </c>
      <c r="M386" s="45">
        <v>4.78</v>
      </c>
      <c r="N386" s="45">
        <v>5.8289999999999997</v>
      </c>
      <c r="O386" s="45">
        <v>4.42</v>
      </c>
      <c r="P386" s="45">
        <v>4.1399999999999997</v>
      </c>
      <c r="Q386" s="45">
        <v>4.6100000000000003</v>
      </c>
      <c r="R386" s="45">
        <v>8.3800000000000008</v>
      </c>
      <c r="S386" s="45">
        <v>4.93</v>
      </c>
      <c r="T386" s="45">
        <v>8.59</v>
      </c>
      <c r="U386" s="45">
        <v>8.02</v>
      </c>
      <c r="V386" s="45">
        <v>6.84</v>
      </c>
      <c r="W386" s="45">
        <v>8.7200000000000006</v>
      </c>
      <c r="X386" s="45">
        <v>7.41</v>
      </c>
      <c r="Y386" s="45">
        <v>7.79</v>
      </c>
      <c r="Z386" s="45">
        <v>4.96</v>
      </c>
      <c r="AA386" s="45">
        <v>11.9</v>
      </c>
      <c r="AB386" s="45">
        <v>9.94</v>
      </c>
      <c r="AC386" s="45">
        <v>11.2</v>
      </c>
      <c r="AD386" s="45">
        <v>9.8800000000000008</v>
      </c>
      <c r="AE386" s="45">
        <v>11.4</v>
      </c>
      <c r="AF386" s="45">
        <v>9.9499999999999993</v>
      </c>
      <c r="AG386" s="45">
        <v>8.68</v>
      </c>
      <c r="AH386" s="45">
        <v>11.9</v>
      </c>
      <c r="AI386" s="45"/>
      <c r="AJ386" s="45"/>
      <c r="AK386" s="45"/>
      <c r="AL386" s="45"/>
      <c r="AM386" s="45"/>
    </row>
    <row r="387" spans="1:39" s="166" customFormat="1" ht="27.6" x14ac:dyDescent="0.25">
      <c r="A387" s="139" t="s">
        <v>397</v>
      </c>
      <c r="B387" s="69" t="s">
        <v>232</v>
      </c>
      <c r="C387" s="45">
        <v>0.32</v>
      </c>
      <c r="D387" s="45">
        <v>0.28999999999999998</v>
      </c>
      <c r="E387" s="45">
        <v>0.19400000000000001</v>
      </c>
      <c r="F387" s="45">
        <v>0.128</v>
      </c>
      <c r="G387" s="45">
        <v>0.20899999999999999</v>
      </c>
      <c r="H387" s="45">
        <v>0.16400000000000001</v>
      </c>
      <c r="I387" s="45"/>
      <c r="J387" s="45">
        <v>0.27500000000000002</v>
      </c>
      <c r="K387" s="45">
        <v>0.12</v>
      </c>
      <c r="L387" s="45">
        <v>0.22</v>
      </c>
      <c r="M387" s="45">
        <v>0.12</v>
      </c>
      <c r="N387" s="45">
        <v>0.16900000000000001</v>
      </c>
      <c r="O387" s="45">
        <v>0.21299999999999999</v>
      </c>
      <c r="P387" s="45">
        <v>0.21</v>
      </c>
      <c r="Q387" s="45">
        <v>0.16200000000000001</v>
      </c>
      <c r="R387" s="45">
        <v>0.28599999999999998</v>
      </c>
      <c r="S387" s="45">
        <v>0.24199999999999999</v>
      </c>
      <c r="T387" s="45">
        <v>0.11</v>
      </c>
      <c r="U387" s="45">
        <v>0.185</v>
      </c>
      <c r="V387" s="45">
        <v>0.20499999999999999</v>
      </c>
      <c r="W387" s="45"/>
      <c r="X387" s="45">
        <v>0.34100000000000003</v>
      </c>
      <c r="Y387" s="45">
        <v>0.12</v>
      </c>
      <c r="Z387" s="45">
        <v>0.16700000000000001</v>
      </c>
      <c r="AA387" s="45">
        <v>0.29699999999999999</v>
      </c>
      <c r="AB387" s="45">
        <v>0.183</v>
      </c>
      <c r="AC387" s="45">
        <v>0.23599999999999999</v>
      </c>
      <c r="AD387" s="45">
        <v>0.28499999999999998</v>
      </c>
      <c r="AE387" s="45">
        <v>0.31</v>
      </c>
      <c r="AF387" s="45">
        <v>0.21199999999999999</v>
      </c>
      <c r="AG387" s="45">
        <v>0.27600000000000002</v>
      </c>
      <c r="AH387" s="45"/>
      <c r="AI387" s="45"/>
      <c r="AJ387" s="45"/>
      <c r="AK387" s="45"/>
      <c r="AL387" s="45"/>
      <c r="AM387" s="45"/>
    </row>
    <row r="388" spans="1:39" s="166" customFormat="1" ht="25.2" x14ac:dyDescent="0.25">
      <c r="A388" s="139" t="s">
        <v>398</v>
      </c>
      <c r="B388" s="69" t="s">
        <v>232</v>
      </c>
      <c r="C388" s="133">
        <v>6.6</v>
      </c>
      <c r="D388" s="45">
        <v>10.59</v>
      </c>
      <c r="E388" s="45">
        <v>8.0500000000000007</v>
      </c>
      <c r="F388" s="45">
        <v>10.050000000000001</v>
      </c>
      <c r="G388" s="45">
        <v>5.7220000000000004</v>
      </c>
      <c r="H388" s="45">
        <v>6.66</v>
      </c>
      <c r="I388" s="45"/>
      <c r="J388" s="45">
        <v>7.06</v>
      </c>
      <c r="K388" s="45">
        <v>6.67</v>
      </c>
      <c r="L388" s="45">
        <v>8.6199999999999992</v>
      </c>
      <c r="M388" s="45">
        <v>5.5</v>
      </c>
      <c r="N388" s="45">
        <v>8.49</v>
      </c>
      <c r="O388" s="45">
        <v>5.84</v>
      </c>
      <c r="P388" s="45">
        <v>5.91</v>
      </c>
      <c r="Q388" s="45">
        <v>6.87</v>
      </c>
      <c r="R388" s="45">
        <v>9.73</v>
      </c>
      <c r="S388" s="45">
        <v>5.46</v>
      </c>
      <c r="T388" s="45">
        <v>6.55</v>
      </c>
      <c r="U388" s="45">
        <v>8.31</v>
      </c>
      <c r="V388" s="45">
        <v>9.84</v>
      </c>
      <c r="W388" s="45">
        <v>10.5</v>
      </c>
      <c r="X388" s="45">
        <v>9.9</v>
      </c>
      <c r="Y388" s="45">
        <v>11.1</v>
      </c>
      <c r="Z388" s="45">
        <v>5.23</v>
      </c>
      <c r="AA388" s="45">
        <v>8.0299999999999994</v>
      </c>
      <c r="AB388" s="45">
        <v>6.88</v>
      </c>
      <c r="AC388" s="45">
        <v>9.83</v>
      </c>
      <c r="AD388" s="45">
        <v>4.66</v>
      </c>
      <c r="AE388" s="45">
        <v>8.1300000000000008</v>
      </c>
      <c r="AF388" s="45">
        <v>8.1</v>
      </c>
      <c r="AG388" s="45">
        <v>7.02</v>
      </c>
      <c r="AH388" s="45"/>
      <c r="AI388" s="45"/>
      <c r="AJ388" s="45"/>
      <c r="AK388" s="45"/>
      <c r="AL388" s="45"/>
      <c r="AM388" s="45"/>
    </row>
    <row r="389" spans="1:39" ht="25.2" x14ac:dyDescent="0.25">
      <c r="A389" s="139" t="s">
        <v>399</v>
      </c>
      <c r="B389" s="127" t="s">
        <v>232</v>
      </c>
      <c r="C389" s="133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</row>
    <row r="390" spans="1:39" s="166" customFormat="1" ht="14.4" customHeight="1" x14ac:dyDescent="0.25">
      <c r="A390" s="139" t="s">
        <v>400</v>
      </c>
      <c r="B390" s="69" t="s">
        <v>232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</row>
    <row r="391" spans="1:39" s="166" customFormat="1" ht="14.4" customHeight="1" x14ac:dyDescent="0.25">
      <c r="A391" s="139" t="s">
        <v>483</v>
      </c>
      <c r="B391" s="69" t="s">
        <v>232</v>
      </c>
      <c r="C391" s="45">
        <v>12.29</v>
      </c>
      <c r="D391" s="45">
        <v>6.15</v>
      </c>
      <c r="E391" s="45">
        <v>5.8630000000000004</v>
      </c>
      <c r="F391" s="45">
        <v>8.827</v>
      </c>
      <c r="G391" s="45">
        <v>7.47</v>
      </c>
      <c r="H391" s="45">
        <v>6.44</v>
      </c>
      <c r="I391" s="45">
        <v>6.9</v>
      </c>
      <c r="J391" s="45">
        <v>5.23</v>
      </c>
      <c r="K391" s="45">
        <v>10.4</v>
      </c>
      <c r="L391" s="45">
        <v>6.76</v>
      </c>
      <c r="M391" s="45">
        <v>5.13</v>
      </c>
      <c r="N391" s="45">
        <v>4.673</v>
      </c>
      <c r="O391" s="45">
        <v>4.51</v>
      </c>
      <c r="P391" s="45">
        <v>5.15</v>
      </c>
      <c r="Q391" s="45">
        <v>5.46</v>
      </c>
      <c r="R391" s="45">
        <v>7.71</v>
      </c>
      <c r="S391" s="45">
        <v>5.73</v>
      </c>
      <c r="T391" s="45">
        <v>4.6399999999999997</v>
      </c>
      <c r="U391" s="45">
        <v>5.65</v>
      </c>
      <c r="V391" s="45">
        <v>7.1</v>
      </c>
      <c r="W391" s="45">
        <v>7.01</v>
      </c>
      <c r="X391" s="45">
        <v>7.48</v>
      </c>
      <c r="Y391" s="45">
        <v>7.72</v>
      </c>
      <c r="Z391" s="45">
        <v>4.82</v>
      </c>
      <c r="AA391" s="45">
        <v>7.74</v>
      </c>
      <c r="AB391" s="45">
        <v>7.52</v>
      </c>
      <c r="AC391" s="45">
        <v>9.76</v>
      </c>
      <c r="AD391" s="45">
        <v>12.6</v>
      </c>
      <c r="AE391" s="45">
        <v>10.4</v>
      </c>
      <c r="AF391" s="45">
        <v>5.47</v>
      </c>
      <c r="AG391" s="45">
        <v>7.4</v>
      </c>
      <c r="AH391" s="45"/>
      <c r="AI391" s="45"/>
      <c r="AJ391" s="45"/>
      <c r="AK391" s="45"/>
      <c r="AL391" s="45"/>
      <c r="AM391" s="45"/>
    </row>
    <row r="392" spans="1:39" ht="14.4" customHeight="1" x14ac:dyDescent="0.25">
      <c r="A392" s="139" t="s">
        <v>402</v>
      </c>
      <c r="B392" s="69" t="s">
        <v>232</v>
      </c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</row>
    <row r="393" spans="1:39" ht="27.6" x14ac:dyDescent="0.25">
      <c r="A393" s="146" t="s">
        <v>403</v>
      </c>
      <c r="B393" s="167" t="s">
        <v>232</v>
      </c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</row>
    <row r="394" spans="1:39" ht="25.2" x14ac:dyDescent="0.25">
      <c r="A394" s="146" t="s">
        <v>404</v>
      </c>
      <c r="B394" s="127" t="s">
        <v>232</v>
      </c>
      <c r="C394" s="133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</row>
    <row r="395" spans="1:39" ht="25.2" x14ac:dyDescent="0.25">
      <c r="A395" s="146" t="s">
        <v>405</v>
      </c>
      <c r="B395" s="127" t="s">
        <v>232</v>
      </c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</row>
    <row r="396" spans="1:39" ht="25.2" x14ac:dyDescent="0.25">
      <c r="A396" s="146" t="s">
        <v>406</v>
      </c>
      <c r="B396" s="127" t="s">
        <v>232</v>
      </c>
      <c r="C396" s="133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</row>
    <row r="397" spans="1:39" ht="25.2" x14ac:dyDescent="0.25">
      <c r="A397" s="146" t="s">
        <v>407</v>
      </c>
      <c r="B397" s="127" t="s">
        <v>232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</row>
    <row r="398" spans="1:39" ht="25.2" x14ac:dyDescent="0.25">
      <c r="A398" s="146" t="s">
        <v>408</v>
      </c>
      <c r="B398" s="127" t="s">
        <v>232</v>
      </c>
      <c r="C398" s="133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</row>
    <row r="399" spans="1:39" ht="25.2" x14ac:dyDescent="0.25">
      <c r="A399" s="146" t="s">
        <v>409</v>
      </c>
      <c r="B399" s="127" t="s">
        <v>232</v>
      </c>
      <c r="C399" s="45">
        <v>8.86</v>
      </c>
      <c r="D399" s="45">
        <v>8.6</v>
      </c>
      <c r="E399" s="45">
        <v>7.19</v>
      </c>
      <c r="F399" s="45">
        <v>6.83</v>
      </c>
      <c r="G399" s="45">
        <v>6.02</v>
      </c>
      <c r="H399" s="45">
        <v>7.62</v>
      </c>
      <c r="I399" s="45">
        <v>7.84</v>
      </c>
      <c r="J399" s="45">
        <v>6.42</v>
      </c>
      <c r="K399" s="45">
        <v>5.63</v>
      </c>
      <c r="L399" s="45">
        <v>5.94</v>
      </c>
      <c r="M399" s="45">
        <v>6.92</v>
      </c>
      <c r="N399" s="45">
        <v>5.7160000000000002</v>
      </c>
      <c r="O399" s="45">
        <v>4.8</v>
      </c>
      <c r="P399" s="45">
        <v>4.51</v>
      </c>
      <c r="Q399" s="45">
        <v>3.44</v>
      </c>
      <c r="R399" s="45">
        <v>6.38</v>
      </c>
      <c r="S399" s="45">
        <v>6.16</v>
      </c>
      <c r="T399" s="45">
        <v>5.35</v>
      </c>
      <c r="U399" s="45">
        <v>5.85</v>
      </c>
      <c r="V399" s="45">
        <v>6.83</v>
      </c>
      <c r="W399" s="45">
        <v>7.51</v>
      </c>
      <c r="X399" s="45">
        <v>6.17</v>
      </c>
      <c r="Y399" s="45">
        <v>7.05</v>
      </c>
      <c r="Z399" s="45">
        <v>6.55</v>
      </c>
      <c r="AA399" s="45">
        <v>8.1300000000000008</v>
      </c>
      <c r="AB399" s="45">
        <v>6.94</v>
      </c>
      <c r="AC399" s="45">
        <v>8.2899999999999991</v>
      </c>
      <c r="AD399" s="45">
        <v>7.05</v>
      </c>
      <c r="AE399" s="45">
        <v>7.64</v>
      </c>
      <c r="AF399" s="45">
        <v>10</v>
      </c>
      <c r="AG399" s="45">
        <v>5.79</v>
      </c>
      <c r="AH399" s="45"/>
      <c r="AI399" s="45"/>
      <c r="AJ399" s="45"/>
      <c r="AK399" s="45"/>
      <c r="AL399" s="45"/>
      <c r="AM399" s="45"/>
    </row>
    <row r="400" spans="1:39" ht="25.2" x14ac:dyDescent="0.25">
      <c r="A400" s="147" t="s">
        <v>410</v>
      </c>
      <c r="B400" s="127" t="s">
        <v>232</v>
      </c>
      <c r="C400" s="45">
        <v>3.65</v>
      </c>
      <c r="D400" s="45">
        <v>3.54</v>
      </c>
      <c r="E400" s="45">
        <v>2.718</v>
      </c>
      <c r="F400" s="45">
        <v>2.63</v>
      </c>
      <c r="G400" s="45">
        <v>3.3839999999999999</v>
      </c>
      <c r="H400" s="45">
        <v>2.1</v>
      </c>
      <c r="I400" s="45">
        <v>2.61</v>
      </c>
      <c r="J400" s="45">
        <v>2.96</v>
      </c>
      <c r="K400" s="45">
        <v>4.6500000000000004</v>
      </c>
      <c r="L400" s="45">
        <v>2.73</v>
      </c>
      <c r="M400" s="45">
        <v>2.44</v>
      </c>
      <c r="N400" s="45">
        <v>2.72</v>
      </c>
      <c r="O400" s="45">
        <v>3.22</v>
      </c>
      <c r="P400" s="45">
        <v>2.96</v>
      </c>
      <c r="Q400" s="45">
        <v>2.76</v>
      </c>
      <c r="R400" s="45">
        <v>2.2000000000000002</v>
      </c>
      <c r="S400" s="45">
        <v>2.46</v>
      </c>
      <c r="T400" s="45">
        <v>2.76</v>
      </c>
      <c r="U400" s="45">
        <v>2.81</v>
      </c>
      <c r="V400" s="45">
        <v>2.4</v>
      </c>
      <c r="W400" s="45"/>
      <c r="X400" s="45"/>
      <c r="Y400" s="45">
        <v>2.87</v>
      </c>
      <c r="Z400" s="45">
        <v>2.69</v>
      </c>
      <c r="AA400" s="45">
        <v>3.74</v>
      </c>
      <c r="AB400" s="45">
        <v>3.19</v>
      </c>
      <c r="AC400" s="45">
        <v>2.91</v>
      </c>
      <c r="AD400" s="45">
        <v>2.75</v>
      </c>
      <c r="AE400" s="45">
        <v>3.45</v>
      </c>
      <c r="AF400" s="45">
        <v>2.83</v>
      </c>
      <c r="AG400" s="45">
        <v>3.16</v>
      </c>
      <c r="AH400" s="45"/>
      <c r="AI400" s="45"/>
      <c r="AJ400" s="45"/>
      <c r="AK400" s="45"/>
      <c r="AL400" s="45"/>
      <c r="AM400" s="45"/>
    </row>
    <row r="401" spans="1:39" ht="25.2" x14ac:dyDescent="0.25">
      <c r="A401" s="147" t="s">
        <v>411</v>
      </c>
      <c r="B401" s="127" t="s">
        <v>232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>
        <v>3.14</v>
      </c>
      <c r="X401" s="45">
        <v>3.98</v>
      </c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</row>
    <row r="402" spans="1:39" ht="27.6" x14ac:dyDescent="0.25">
      <c r="A402" s="128" t="s">
        <v>412</v>
      </c>
      <c r="B402" s="127" t="s">
        <v>232</v>
      </c>
      <c r="C402" s="45">
        <v>2.86</v>
      </c>
      <c r="D402" s="45">
        <v>3.24</v>
      </c>
      <c r="E402" s="45"/>
      <c r="F402" s="45"/>
      <c r="G402" s="45">
        <v>2.5390000000000001</v>
      </c>
      <c r="H402" s="45">
        <v>2.35</v>
      </c>
      <c r="I402" s="45">
        <v>3.59</v>
      </c>
      <c r="J402" s="45">
        <v>3.38</v>
      </c>
      <c r="K402" s="45">
        <v>3.27</v>
      </c>
      <c r="L402" s="45">
        <v>2.3199999999999998</v>
      </c>
      <c r="M402" s="45">
        <v>2.39</v>
      </c>
      <c r="N402" s="45">
        <v>2.5</v>
      </c>
      <c r="O402" s="45">
        <v>2.14</v>
      </c>
      <c r="P402" s="45"/>
      <c r="Q402" s="45">
        <v>2.91</v>
      </c>
      <c r="R402" s="45">
        <v>2.04</v>
      </c>
      <c r="S402" s="45">
        <v>2.54</v>
      </c>
      <c r="T402" s="45">
        <v>2.44</v>
      </c>
      <c r="U402" s="45">
        <v>2.74</v>
      </c>
      <c r="V402" s="45">
        <v>2.93</v>
      </c>
      <c r="W402" s="45">
        <v>3.03</v>
      </c>
      <c r="X402" s="45">
        <v>2.9</v>
      </c>
      <c r="Y402" s="45">
        <v>3.18</v>
      </c>
      <c r="Z402" s="45"/>
      <c r="AA402" s="45">
        <v>3.38</v>
      </c>
      <c r="AB402" s="45">
        <v>2.88</v>
      </c>
      <c r="AC402" s="45">
        <v>2.41</v>
      </c>
      <c r="AD402" s="45">
        <v>2.2599999999999998</v>
      </c>
      <c r="AE402" s="45">
        <v>2.85</v>
      </c>
      <c r="AF402" s="45">
        <v>3.13</v>
      </c>
      <c r="AG402" s="45">
        <v>3</v>
      </c>
      <c r="AH402" s="45"/>
      <c r="AI402" s="45"/>
      <c r="AJ402" s="45"/>
      <c r="AK402" s="45"/>
      <c r="AL402" s="45"/>
      <c r="AM402" s="45"/>
    </row>
    <row r="403" spans="1:39" ht="27.6" x14ac:dyDescent="0.25">
      <c r="A403" s="128" t="s">
        <v>413</v>
      </c>
      <c r="B403" s="127" t="s">
        <v>232</v>
      </c>
      <c r="C403" s="133"/>
      <c r="D403" s="40">
        <v>5.74</v>
      </c>
      <c r="E403" s="40">
        <v>7.85</v>
      </c>
      <c r="F403" s="40"/>
      <c r="G403" s="40"/>
      <c r="H403" s="40">
        <v>6.63</v>
      </c>
      <c r="I403" s="40"/>
      <c r="J403" s="40"/>
      <c r="K403" s="40"/>
      <c r="L403" s="40"/>
      <c r="M403" s="40"/>
      <c r="N403" s="40"/>
      <c r="O403" s="40"/>
      <c r="P403" s="40"/>
      <c r="Q403" s="40">
        <v>4.8099999999999996</v>
      </c>
      <c r="R403" s="40">
        <v>7.89</v>
      </c>
      <c r="S403" s="40">
        <v>4.43</v>
      </c>
      <c r="T403" s="40">
        <v>4.17</v>
      </c>
      <c r="U403" s="40">
        <v>6.41</v>
      </c>
      <c r="V403" s="40">
        <v>6.27</v>
      </c>
      <c r="W403" s="40"/>
      <c r="X403" s="40">
        <v>5.92</v>
      </c>
      <c r="Y403" s="40">
        <v>7.64</v>
      </c>
      <c r="Z403" s="40">
        <v>6.45</v>
      </c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</row>
    <row r="404" spans="1:39" ht="27.6" x14ac:dyDescent="0.25">
      <c r="A404" s="128" t="s">
        <v>414</v>
      </c>
      <c r="B404" s="127" t="s">
        <v>232</v>
      </c>
      <c r="C404" s="133"/>
      <c r="D404" s="40"/>
      <c r="E404" s="40"/>
      <c r="F404" s="40">
        <v>9.35</v>
      </c>
      <c r="G404" s="40">
        <v>5.74</v>
      </c>
      <c r="H404" s="40"/>
      <c r="I404" s="40">
        <v>6.17</v>
      </c>
      <c r="J404" s="40"/>
      <c r="K404" s="40"/>
      <c r="L404" s="40"/>
      <c r="M404" s="40"/>
      <c r="N404" s="40"/>
      <c r="O404" s="40"/>
      <c r="P404" s="40">
        <v>4.96</v>
      </c>
      <c r="Q404" s="40"/>
      <c r="R404" s="40"/>
      <c r="S404" s="40"/>
      <c r="T404" s="40"/>
      <c r="U404" s="40"/>
      <c r="V404" s="40"/>
      <c r="W404" s="40">
        <v>7.89</v>
      </c>
      <c r="X404" s="40"/>
      <c r="Y404" s="40"/>
      <c r="Z404" s="40"/>
      <c r="AA404" s="40"/>
      <c r="AB404" s="40"/>
      <c r="AC404" s="40">
        <v>6.7</v>
      </c>
      <c r="AD404" s="40">
        <v>4.62</v>
      </c>
      <c r="AE404" s="40">
        <v>6.62</v>
      </c>
      <c r="AF404" s="40"/>
      <c r="AG404" s="40">
        <v>5.8</v>
      </c>
      <c r="AH404" s="40"/>
      <c r="AI404" s="40"/>
      <c r="AJ404" s="40"/>
      <c r="AK404" s="40"/>
      <c r="AL404" s="40"/>
      <c r="AM404" s="40"/>
    </row>
    <row r="405" spans="1:39" ht="24.6" customHeight="1" thickBot="1" x14ac:dyDescent="0.3">
      <c r="A405" s="128" t="s">
        <v>415</v>
      </c>
      <c r="B405" s="127" t="s">
        <v>232</v>
      </c>
      <c r="C405" s="57">
        <v>15.11</v>
      </c>
      <c r="D405" s="45">
        <v>7.66</v>
      </c>
      <c r="E405" s="45">
        <v>7.1950000000000003</v>
      </c>
      <c r="F405" s="45">
        <v>7.7880000000000003</v>
      </c>
      <c r="G405" s="45">
        <v>8.3260000000000005</v>
      </c>
      <c r="H405" s="45">
        <v>7.1</v>
      </c>
      <c r="I405" s="45">
        <v>0</v>
      </c>
      <c r="J405" s="45">
        <v>5.87</v>
      </c>
      <c r="K405" s="45">
        <v>6.82</v>
      </c>
      <c r="L405" s="45">
        <v>9.24</v>
      </c>
      <c r="M405" s="45">
        <v>4.78</v>
      </c>
      <c r="N405" s="45">
        <v>5.8289999999999997</v>
      </c>
      <c r="O405" s="45">
        <v>4.42</v>
      </c>
      <c r="P405" s="45">
        <v>4.1399999999999997</v>
      </c>
      <c r="Q405" s="45">
        <v>4.6100000000000003</v>
      </c>
      <c r="R405" s="45">
        <v>8.3800000000000008</v>
      </c>
      <c r="S405" s="45">
        <v>4.93</v>
      </c>
      <c r="T405" s="45">
        <v>8.59</v>
      </c>
      <c r="U405" s="45">
        <v>8.02</v>
      </c>
      <c r="V405" s="45">
        <v>6.84</v>
      </c>
      <c r="W405" s="45">
        <v>8.7200000000000006</v>
      </c>
      <c r="X405" s="45">
        <v>7.41</v>
      </c>
      <c r="Y405" s="45">
        <v>7.79</v>
      </c>
      <c r="Z405" s="45">
        <v>4.96</v>
      </c>
      <c r="AA405" s="45">
        <v>11.9</v>
      </c>
      <c r="AB405" s="45">
        <v>9.94</v>
      </c>
      <c r="AC405" s="45">
        <v>11.2</v>
      </c>
      <c r="AD405" s="45">
        <v>9.8800000000000008</v>
      </c>
      <c r="AE405" s="45">
        <v>11.4</v>
      </c>
      <c r="AF405" s="45">
        <v>9.9499999999999993</v>
      </c>
      <c r="AG405" s="45">
        <v>8.68</v>
      </c>
      <c r="AH405" s="45"/>
      <c r="AI405" s="45"/>
      <c r="AJ405" s="45"/>
      <c r="AK405" s="45"/>
      <c r="AL405" s="45"/>
      <c r="AM405" s="45"/>
    </row>
    <row r="406" spans="1:39" ht="13.2" thickBot="1" x14ac:dyDescent="0.3">
      <c r="A406" s="164" t="s">
        <v>484</v>
      </c>
      <c r="B406" s="111"/>
      <c r="C406" s="133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</row>
    <row r="407" spans="1:39" x14ac:dyDescent="0.25">
      <c r="A407" s="135" t="s">
        <v>417</v>
      </c>
      <c r="B407" s="68" t="s">
        <v>232</v>
      </c>
      <c r="C407" s="136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>
        <v>0.97</v>
      </c>
      <c r="R407" s="45">
        <v>0.65</v>
      </c>
      <c r="S407" s="45">
        <v>0.68</v>
      </c>
      <c r="T407" s="45">
        <v>0.85</v>
      </c>
      <c r="U407" s="45">
        <v>0.71899999999999997</v>
      </c>
      <c r="V407" s="45">
        <v>1.23</v>
      </c>
      <c r="W407" s="45">
        <v>0.86</v>
      </c>
      <c r="X407" s="45">
        <v>0.92400000000000004</v>
      </c>
      <c r="Y407" s="45">
        <v>0.88</v>
      </c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</row>
    <row r="408" spans="1:39" x14ac:dyDescent="0.25">
      <c r="A408" s="135" t="s">
        <v>418</v>
      </c>
      <c r="B408" s="68" t="s">
        <v>232</v>
      </c>
      <c r="C408" s="136">
        <v>2.15</v>
      </c>
      <c r="D408" s="45">
        <v>1.45</v>
      </c>
      <c r="E408" s="45">
        <v>2.12</v>
      </c>
      <c r="F408" s="45">
        <v>1.67</v>
      </c>
      <c r="G408" s="45">
        <v>1.97</v>
      </c>
      <c r="H408" s="45">
        <v>1.58</v>
      </c>
      <c r="I408" s="45"/>
      <c r="J408" s="45">
        <v>1.54</v>
      </c>
      <c r="K408" s="45">
        <v>1.99</v>
      </c>
      <c r="L408" s="45">
        <v>2.3199999999999998</v>
      </c>
      <c r="M408" s="45">
        <v>1.36</v>
      </c>
      <c r="N408" s="45">
        <v>1.54</v>
      </c>
      <c r="O408" s="45">
        <v>1.78</v>
      </c>
      <c r="P408" s="45">
        <v>2.12</v>
      </c>
      <c r="Q408" s="45"/>
      <c r="R408" s="45"/>
      <c r="S408" s="45"/>
      <c r="T408" s="45"/>
      <c r="U408" s="45"/>
      <c r="V408" s="45"/>
      <c r="W408" s="45"/>
      <c r="X408" s="45"/>
      <c r="Y408" s="45"/>
      <c r="Z408" s="45">
        <v>2.2400000000000002</v>
      </c>
      <c r="AA408" s="45">
        <v>1.72</v>
      </c>
      <c r="AB408" s="45">
        <v>2.31</v>
      </c>
      <c r="AC408" s="45">
        <v>2.38</v>
      </c>
      <c r="AD408" s="45">
        <v>2.64</v>
      </c>
      <c r="AE408" s="45">
        <v>2.68</v>
      </c>
      <c r="AF408" s="45">
        <v>1.86</v>
      </c>
      <c r="AG408" s="45">
        <v>1.84</v>
      </c>
      <c r="AH408" s="45"/>
      <c r="AI408" s="45"/>
      <c r="AJ408" s="45"/>
      <c r="AK408" s="45"/>
      <c r="AL408" s="45"/>
      <c r="AM408" s="45"/>
    </row>
    <row r="409" spans="1:39" ht="27.6" x14ac:dyDescent="0.25">
      <c r="A409" s="139" t="s">
        <v>419</v>
      </c>
      <c r="B409" s="68" t="s">
        <v>232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</row>
    <row r="410" spans="1:39" ht="27.6" x14ac:dyDescent="0.25">
      <c r="A410" s="139" t="s">
        <v>420</v>
      </c>
      <c r="B410" s="68" t="s">
        <v>232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</row>
    <row r="411" spans="1:39" ht="27.6" x14ac:dyDescent="0.25">
      <c r="A411" s="139" t="s">
        <v>421</v>
      </c>
      <c r="B411" s="68" t="s">
        <v>232</v>
      </c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</row>
    <row r="412" spans="1:39" ht="27.6" x14ac:dyDescent="0.25">
      <c r="A412" s="139" t="s">
        <v>422</v>
      </c>
      <c r="B412" s="68" t="s">
        <v>232</v>
      </c>
      <c r="C412" s="45">
        <v>2.15</v>
      </c>
      <c r="D412" s="45">
        <v>1.45</v>
      </c>
      <c r="E412" s="45">
        <v>2.12</v>
      </c>
      <c r="F412" s="45">
        <v>1.67</v>
      </c>
      <c r="G412" s="45">
        <v>1.97</v>
      </c>
      <c r="H412" s="45">
        <v>1.58</v>
      </c>
      <c r="I412" s="45"/>
      <c r="J412" s="45">
        <v>1.54</v>
      </c>
      <c r="K412" s="45">
        <v>1.99</v>
      </c>
      <c r="L412" s="45">
        <v>2.3199999999999998</v>
      </c>
      <c r="M412" s="45">
        <v>1.36</v>
      </c>
      <c r="N412" s="45">
        <v>1.54</v>
      </c>
      <c r="O412" s="45">
        <v>1.78</v>
      </c>
      <c r="P412" s="45">
        <v>2.12</v>
      </c>
      <c r="Q412" s="45"/>
      <c r="R412" s="45"/>
      <c r="S412" s="45"/>
      <c r="T412" s="45"/>
      <c r="U412" s="45"/>
      <c r="V412" s="45"/>
      <c r="W412" s="45"/>
      <c r="X412" s="45"/>
      <c r="Y412" s="45"/>
      <c r="Z412" s="45">
        <v>2.2400000000000002</v>
      </c>
      <c r="AA412" s="45">
        <v>1.72</v>
      </c>
      <c r="AB412" s="45">
        <v>2.31</v>
      </c>
      <c r="AC412" s="45">
        <v>2.38</v>
      </c>
      <c r="AD412" s="45">
        <v>2.64</v>
      </c>
      <c r="AE412" s="45">
        <v>2.68</v>
      </c>
      <c r="AF412" s="45">
        <v>1.86</v>
      </c>
      <c r="AG412" s="45">
        <v>1.84</v>
      </c>
      <c r="AH412" s="45"/>
      <c r="AI412" s="45"/>
      <c r="AJ412" s="45"/>
      <c r="AK412" s="45"/>
      <c r="AL412" s="45"/>
      <c r="AM412" s="45"/>
    </row>
    <row r="413" spans="1:39" ht="27.6" x14ac:dyDescent="0.25">
      <c r="A413" s="139" t="s">
        <v>423</v>
      </c>
      <c r="B413" s="68" t="s">
        <v>232</v>
      </c>
      <c r="C413" s="45">
        <v>0.88</v>
      </c>
      <c r="D413" s="45">
        <v>0.78</v>
      </c>
      <c r="E413" s="45">
        <v>0.7</v>
      </c>
      <c r="F413" s="45">
        <v>0.61</v>
      </c>
      <c r="G413" s="45">
        <v>0.81</v>
      </c>
      <c r="H413" s="45">
        <v>0.55100000000000005</v>
      </c>
      <c r="I413" s="45"/>
      <c r="J413" s="45">
        <v>0.95</v>
      </c>
      <c r="K413" s="45">
        <v>0.93</v>
      </c>
      <c r="L413" s="45">
        <v>0.82</v>
      </c>
      <c r="M413" s="45">
        <v>0.67</v>
      </c>
      <c r="N413" s="45">
        <v>0.47</v>
      </c>
      <c r="O413" s="45">
        <v>0.5</v>
      </c>
      <c r="P413" s="45">
        <v>0.56000000000000005</v>
      </c>
      <c r="Q413" s="45">
        <v>0.89</v>
      </c>
      <c r="R413" s="45">
        <v>0.75</v>
      </c>
      <c r="S413" s="45">
        <v>0.62</v>
      </c>
      <c r="T413" s="45">
        <v>0.63</v>
      </c>
      <c r="U413" s="45">
        <v>0.78500000000000003</v>
      </c>
      <c r="V413" s="45">
        <v>0.83</v>
      </c>
      <c r="W413" s="45">
        <v>1.1200000000000001</v>
      </c>
      <c r="X413" s="45">
        <v>0.84299999999999997</v>
      </c>
      <c r="Y413" s="45">
        <v>0.88300000000000001</v>
      </c>
      <c r="Z413" s="45">
        <v>0.8</v>
      </c>
      <c r="AA413" s="45">
        <v>0.95199999999999996</v>
      </c>
      <c r="AB413" s="45">
        <v>0.82</v>
      </c>
      <c r="AC413" s="45">
        <v>0.91900000000000004</v>
      </c>
      <c r="AD413" s="45">
        <v>0.76600000000000001</v>
      </c>
      <c r="AE413" s="45">
        <v>0.89700000000000002</v>
      </c>
      <c r="AF413" s="45">
        <v>0.83</v>
      </c>
      <c r="AG413" s="45">
        <v>0.86</v>
      </c>
      <c r="AH413" s="45"/>
      <c r="AI413" s="45"/>
      <c r="AJ413" s="45"/>
      <c r="AK413" s="45"/>
      <c r="AL413" s="45"/>
      <c r="AM413" s="45"/>
    </row>
    <row r="414" spans="1:39" ht="27.6" x14ac:dyDescent="0.25">
      <c r="A414" s="139" t="s">
        <v>424</v>
      </c>
      <c r="B414" s="68" t="s">
        <v>232</v>
      </c>
      <c r="C414" s="45">
        <v>0.27</v>
      </c>
      <c r="D414" s="45">
        <v>0.25</v>
      </c>
      <c r="E414" s="45">
        <v>0.15</v>
      </c>
      <c r="F414" s="45">
        <v>0.1</v>
      </c>
      <c r="G414" s="45">
        <v>0.17</v>
      </c>
      <c r="H414" s="45">
        <v>0.13500000000000001</v>
      </c>
      <c r="I414" s="45"/>
      <c r="J414" s="45">
        <v>0.24</v>
      </c>
      <c r="K414" s="45">
        <v>0.1</v>
      </c>
      <c r="L414" s="45">
        <v>0.17</v>
      </c>
      <c r="M414" s="45">
        <v>0.09</v>
      </c>
      <c r="N414" s="45">
        <v>0.14000000000000001</v>
      </c>
      <c r="O414" s="45">
        <v>0.17</v>
      </c>
      <c r="P414" s="45">
        <v>0.17</v>
      </c>
      <c r="Q414" s="45">
        <v>0.13</v>
      </c>
      <c r="R414" s="45">
        <v>0.23</v>
      </c>
      <c r="S414" s="45">
        <v>0.2</v>
      </c>
      <c r="T414" s="45">
        <v>7.0000000000000007E-2</v>
      </c>
      <c r="U414" s="45">
        <v>0.113</v>
      </c>
      <c r="V414" s="45">
        <v>0.18</v>
      </c>
      <c r="W414" s="45"/>
      <c r="X414" s="45">
        <v>0.27400000000000002</v>
      </c>
      <c r="Y414" s="45">
        <v>0.09</v>
      </c>
      <c r="Z414" s="45">
        <v>0.14000000000000001</v>
      </c>
      <c r="AA414" s="45">
        <v>0.25</v>
      </c>
      <c r="AB414" s="45">
        <v>0.14299999999999999</v>
      </c>
      <c r="AC414" s="45">
        <v>0.17</v>
      </c>
      <c r="AD414" s="45">
        <v>0.19</v>
      </c>
      <c r="AE414" s="45">
        <v>0.22</v>
      </c>
      <c r="AF414" s="45">
        <v>0.17199999999999999</v>
      </c>
      <c r="AG414" s="45">
        <v>0.191</v>
      </c>
      <c r="AH414" s="45"/>
      <c r="AI414" s="45"/>
      <c r="AJ414" s="45"/>
      <c r="AK414" s="45"/>
      <c r="AL414" s="45"/>
      <c r="AM414" s="45"/>
    </row>
    <row r="415" spans="1:39" ht="25.2" x14ac:dyDescent="0.25">
      <c r="A415" s="139" t="s">
        <v>425</v>
      </c>
      <c r="B415" s="68" t="s">
        <v>232</v>
      </c>
      <c r="C415" s="45">
        <v>6.32</v>
      </c>
      <c r="D415" s="40">
        <v>10.119999999999999</v>
      </c>
      <c r="E415" s="40">
        <v>7.56</v>
      </c>
      <c r="F415" s="40">
        <v>9.8699999999999992</v>
      </c>
      <c r="G415" s="40">
        <v>5.54</v>
      </c>
      <c r="H415" s="40">
        <v>6.02</v>
      </c>
      <c r="I415" s="40"/>
      <c r="J415" s="40">
        <v>6.89</v>
      </c>
      <c r="K415" s="40">
        <v>6.25</v>
      </c>
      <c r="L415" s="40">
        <v>8.5399999999999991</v>
      </c>
      <c r="M415" s="40">
        <v>5.35</v>
      </c>
      <c r="N415" s="40">
        <v>8.1199999999999992</v>
      </c>
      <c r="O415" s="40">
        <v>5.43</v>
      </c>
      <c r="P415" s="40">
        <v>5.55</v>
      </c>
      <c r="Q415" s="40">
        <v>6.23</v>
      </c>
      <c r="R415" s="40">
        <v>9.56</v>
      </c>
      <c r="S415" s="40">
        <v>5.22</v>
      </c>
      <c r="T415" s="40">
        <v>6.46</v>
      </c>
      <c r="U415" s="40">
        <v>8.01</v>
      </c>
      <c r="V415" s="40">
        <v>9.4499999999999993</v>
      </c>
      <c r="W415" s="40">
        <v>10.32</v>
      </c>
      <c r="X415" s="40">
        <v>9.2100000000000009</v>
      </c>
      <c r="Y415" s="40">
        <v>10.8</v>
      </c>
      <c r="Z415" s="40">
        <v>4.95</v>
      </c>
      <c r="AA415" s="40">
        <v>7.62</v>
      </c>
      <c r="AB415" s="40">
        <v>6.69</v>
      </c>
      <c r="AC415" s="40">
        <v>9.44</v>
      </c>
      <c r="AD415" s="40">
        <v>4.5199999999999996</v>
      </c>
      <c r="AE415" s="40">
        <v>7.93</v>
      </c>
      <c r="AF415" s="40">
        <v>7.43</v>
      </c>
      <c r="AG415" s="40">
        <v>6.32</v>
      </c>
      <c r="AH415" s="40"/>
      <c r="AI415" s="40"/>
      <c r="AJ415" s="40"/>
      <c r="AK415" s="40"/>
      <c r="AL415" s="40"/>
      <c r="AM415" s="40"/>
    </row>
    <row r="416" spans="1:39" ht="20.100000000000001" customHeight="1" x14ac:dyDescent="0.25">
      <c r="A416" s="139" t="s">
        <v>485</v>
      </c>
      <c r="B416" s="68" t="s">
        <v>232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</row>
    <row r="417" spans="1:39" ht="22.5" customHeight="1" x14ac:dyDescent="0.25">
      <c r="A417" s="148" t="s">
        <v>427</v>
      </c>
      <c r="B417" s="68" t="s">
        <v>232</v>
      </c>
      <c r="C417" s="45">
        <v>11.65</v>
      </c>
      <c r="D417" s="45">
        <v>5.56</v>
      </c>
      <c r="E417" s="45">
        <v>5.43</v>
      </c>
      <c r="F417" s="45">
        <v>8.43</v>
      </c>
      <c r="G417" s="45">
        <v>6.89</v>
      </c>
      <c r="H417" s="45">
        <v>5.86</v>
      </c>
      <c r="I417" s="45">
        <v>6.23</v>
      </c>
      <c r="J417" s="45">
        <v>4.78</v>
      </c>
      <c r="K417" s="45">
        <v>9.3699999999999992</v>
      </c>
      <c r="L417" s="45">
        <v>5.98</v>
      </c>
      <c r="M417" s="45">
        <v>5.03</v>
      </c>
      <c r="N417" s="45">
        <v>4.22</v>
      </c>
      <c r="O417" s="45">
        <v>3.98</v>
      </c>
      <c r="P417" s="45">
        <v>4.8600000000000003</v>
      </c>
      <c r="Q417" s="45">
        <v>5.2</v>
      </c>
      <c r="R417" s="45">
        <v>7.68</v>
      </c>
      <c r="S417" s="45">
        <v>5.13</v>
      </c>
      <c r="T417" s="45">
        <v>4.5</v>
      </c>
      <c r="U417" s="45">
        <v>5.36</v>
      </c>
      <c r="V417" s="45">
        <v>6.89</v>
      </c>
      <c r="W417" s="45">
        <v>6.56</v>
      </c>
      <c r="X417" s="45">
        <v>6.93</v>
      </c>
      <c r="Y417" s="45">
        <v>7.45</v>
      </c>
      <c r="Z417" s="45">
        <v>4.22</v>
      </c>
      <c r="AA417" s="45">
        <v>7.23</v>
      </c>
      <c r="AB417" s="45">
        <v>6.87</v>
      </c>
      <c r="AC417" s="45">
        <v>9.4700000000000006</v>
      </c>
      <c r="AD417" s="45">
        <v>11.98</v>
      </c>
      <c r="AE417" s="45">
        <v>8.99</v>
      </c>
      <c r="AF417" s="45">
        <v>5.12</v>
      </c>
      <c r="AG417" s="45">
        <v>6.75</v>
      </c>
      <c r="AH417" s="45"/>
      <c r="AI417" s="45"/>
      <c r="AJ417" s="45"/>
      <c r="AK417" s="45"/>
      <c r="AL417" s="45"/>
      <c r="AM417" s="45"/>
    </row>
    <row r="418" spans="1:39" ht="19.5" customHeight="1" x14ac:dyDescent="0.25">
      <c r="A418" s="148" t="s">
        <v>428</v>
      </c>
      <c r="B418" s="68" t="s">
        <v>232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</row>
    <row r="419" spans="1:39" ht="27.6" x14ac:dyDescent="0.25">
      <c r="A419" s="149" t="s">
        <v>429</v>
      </c>
      <c r="B419" s="68" t="s">
        <v>232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</row>
    <row r="420" spans="1:39" ht="25.2" x14ac:dyDescent="0.25">
      <c r="A420" s="150" t="s">
        <v>430</v>
      </c>
      <c r="B420" s="68" t="s">
        <v>232</v>
      </c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</row>
    <row r="421" spans="1:39" ht="25.2" x14ac:dyDescent="0.25">
      <c r="A421" s="150" t="s">
        <v>431</v>
      </c>
      <c r="B421" s="68" t="s">
        <v>232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</row>
    <row r="422" spans="1:39" ht="14.4" customHeight="1" x14ac:dyDescent="0.25">
      <c r="A422" s="150" t="s">
        <v>432</v>
      </c>
      <c r="B422" s="68" t="s">
        <v>232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</row>
    <row r="423" spans="1:39" ht="25.2" x14ac:dyDescent="0.25">
      <c r="A423" s="150" t="s">
        <v>433</v>
      </c>
      <c r="B423" s="68" t="s">
        <v>232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</row>
    <row r="424" spans="1:39" ht="14.4" customHeight="1" x14ac:dyDescent="0.25">
      <c r="A424" s="150" t="s">
        <v>434</v>
      </c>
      <c r="B424" s="68" t="s">
        <v>232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</row>
    <row r="425" spans="1:39" ht="25.2" x14ac:dyDescent="0.25">
      <c r="A425" s="150" t="s">
        <v>435</v>
      </c>
      <c r="B425" s="68" t="s">
        <v>232</v>
      </c>
      <c r="C425" s="45">
        <v>8.34</v>
      </c>
      <c r="D425" s="45">
        <v>7.78</v>
      </c>
      <c r="E425" s="45">
        <v>6.88</v>
      </c>
      <c r="F425" s="45">
        <v>6.67</v>
      </c>
      <c r="G425" s="45">
        <v>5.66</v>
      </c>
      <c r="H425" s="45">
        <v>6.71</v>
      </c>
      <c r="I425" s="45">
        <v>7.44</v>
      </c>
      <c r="J425" s="45">
        <v>6.12</v>
      </c>
      <c r="K425" s="45">
        <v>5.4</v>
      </c>
      <c r="L425" s="45">
        <v>5.65</v>
      </c>
      <c r="M425" s="45">
        <v>6.55</v>
      </c>
      <c r="N425" s="45">
        <v>5.34</v>
      </c>
      <c r="O425" s="45">
        <v>4.4000000000000004</v>
      </c>
      <c r="P425" s="45">
        <v>4.2300000000000004</v>
      </c>
      <c r="Q425" s="45">
        <v>3.12</v>
      </c>
      <c r="R425" s="45">
        <v>5.89</v>
      </c>
      <c r="S425" s="45">
        <v>5.89</v>
      </c>
      <c r="T425" s="45">
        <v>5.21</v>
      </c>
      <c r="U425" s="45">
        <v>5.65</v>
      </c>
      <c r="V425" s="45">
        <v>6.54</v>
      </c>
      <c r="W425" s="45">
        <v>7.12</v>
      </c>
      <c r="X425" s="45">
        <v>6</v>
      </c>
      <c r="Y425" s="45">
        <v>6.58</v>
      </c>
      <c r="Z425" s="45">
        <v>6.12</v>
      </c>
      <c r="AA425" s="45">
        <v>7.53</v>
      </c>
      <c r="AB425" s="45">
        <v>6.56</v>
      </c>
      <c r="AC425" s="45">
        <v>7.72</v>
      </c>
      <c r="AD425" s="45">
        <v>6.66</v>
      </c>
      <c r="AE425" s="45">
        <v>7.2</v>
      </c>
      <c r="AF425" s="45">
        <v>9.16</v>
      </c>
      <c r="AG425" s="45">
        <v>5.27</v>
      </c>
      <c r="AH425" s="45"/>
      <c r="AI425" s="45"/>
      <c r="AJ425" s="45"/>
      <c r="AK425" s="45"/>
      <c r="AL425" s="45"/>
      <c r="AM425" s="45"/>
    </row>
    <row r="426" spans="1:39" ht="25.2" x14ac:dyDescent="0.25">
      <c r="A426" s="150" t="s">
        <v>436</v>
      </c>
      <c r="B426" s="68" t="s">
        <v>232</v>
      </c>
      <c r="C426" s="133">
        <v>1.03</v>
      </c>
      <c r="D426" s="40">
        <v>1.0900000000000001</v>
      </c>
      <c r="E426" s="40">
        <v>0.76</v>
      </c>
      <c r="F426" s="40">
        <v>0.54</v>
      </c>
      <c r="G426" s="40">
        <v>0.98199999999999998</v>
      </c>
      <c r="H426" s="40">
        <v>0.52</v>
      </c>
      <c r="I426" s="40">
        <v>0.56000000000000005</v>
      </c>
      <c r="J426" s="40">
        <v>0.68</v>
      </c>
      <c r="K426" s="40">
        <v>0.99</v>
      </c>
      <c r="L426" s="40">
        <v>0.62</v>
      </c>
      <c r="M426" s="40">
        <v>0.71</v>
      </c>
      <c r="N426" s="40">
        <v>0.62</v>
      </c>
      <c r="O426" s="40">
        <v>0.62</v>
      </c>
      <c r="P426" s="40">
        <v>0.55000000000000004</v>
      </c>
      <c r="Q426" s="40">
        <v>0.51</v>
      </c>
      <c r="R426" s="40">
        <v>0.41</v>
      </c>
      <c r="S426" s="40">
        <v>0.52</v>
      </c>
      <c r="T426" s="40">
        <v>0.52</v>
      </c>
      <c r="U426" s="40">
        <v>1.06</v>
      </c>
      <c r="V426" s="40">
        <v>0.65</v>
      </c>
      <c r="W426" s="40"/>
      <c r="X426" s="40"/>
      <c r="Y426" s="40">
        <v>1.47</v>
      </c>
      <c r="Z426" s="40">
        <v>0.754</v>
      </c>
      <c r="AA426" s="40">
        <v>0.72099999999999997</v>
      </c>
      <c r="AB426" s="40">
        <v>1.1499999999999999</v>
      </c>
      <c r="AC426" s="40">
        <v>1.05</v>
      </c>
      <c r="AD426" s="40">
        <v>0.77</v>
      </c>
      <c r="AE426" s="40">
        <v>1.1299999999999999</v>
      </c>
      <c r="AF426" s="40">
        <v>1.44</v>
      </c>
      <c r="AG426" s="40">
        <v>0.93200000000000005</v>
      </c>
      <c r="AH426" s="40"/>
      <c r="AI426" s="40"/>
      <c r="AJ426" s="40"/>
      <c r="AK426" s="40"/>
      <c r="AL426" s="40"/>
      <c r="AM426" s="40"/>
    </row>
    <row r="427" spans="1:39" ht="25.2" x14ac:dyDescent="0.25">
      <c r="A427" s="151" t="s">
        <v>437</v>
      </c>
      <c r="B427" s="68" t="s">
        <v>232</v>
      </c>
      <c r="C427" s="133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>
        <v>1.32</v>
      </c>
      <c r="X427" s="40">
        <v>1.97</v>
      </c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</row>
    <row r="428" spans="1:39" ht="25.2" x14ac:dyDescent="0.25">
      <c r="A428" s="151" t="s">
        <v>438</v>
      </c>
      <c r="B428" s="68" t="s">
        <v>232</v>
      </c>
      <c r="C428" s="133">
        <v>0.64</v>
      </c>
      <c r="D428" s="40">
        <v>0.76</v>
      </c>
      <c r="E428" s="40"/>
      <c r="F428" s="40"/>
      <c r="G428" s="40">
        <v>0.52200000000000002</v>
      </c>
      <c r="H428" s="40">
        <v>0.41</v>
      </c>
      <c r="I428" s="40">
        <v>0.75600000000000001</v>
      </c>
      <c r="J428" s="40">
        <v>0.751</v>
      </c>
      <c r="K428" s="40">
        <v>0.48</v>
      </c>
      <c r="L428" s="40">
        <v>0.45</v>
      </c>
      <c r="M428" s="40">
        <v>0.36</v>
      </c>
      <c r="N428" s="40">
        <v>0.51</v>
      </c>
      <c r="O428" s="40">
        <v>0.41</v>
      </c>
      <c r="P428" s="40"/>
      <c r="Q428" s="40">
        <v>0.48</v>
      </c>
      <c r="R428" s="40">
        <v>0.36</v>
      </c>
      <c r="S428" s="40">
        <v>0.46</v>
      </c>
      <c r="T428" s="40">
        <v>0.31</v>
      </c>
      <c r="U428" s="40">
        <v>0.80400000000000005</v>
      </c>
      <c r="V428" s="40">
        <v>0.45</v>
      </c>
      <c r="W428" s="40"/>
      <c r="X428" s="40">
        <v>1.54</v>
      </c>
      <c r="Y428" s="40">
        <v>1.62</v>
      </c>
      <c r="Z428" s="40"/>
      <c r="AA428" s="40">
        <v>0.29799999999999999</v>
      </c>
      <c r="AB428" s="40">
        <v>0.75</v>
      </c>
      <c r="AC428" s="40">
        <v>0.55100000000000005</v>
      </c>
      <c r="AD428" s="40">
        <v>0.74199999999999999</v>
      </c>
      <c r="AE428" s="40">
        <v>0.39700000000000002</v>
      </c>
      <c r="AF428" s="40">
        <v>1.59</v>
      </c>
      <c r="AG428" s="40">
        <v>1.53</v>
      </c>
      <c r="AH428" s="40"/>
      <c r="AI428" s="40"/>
      <c r="AJ428" s="40"/>
      <c r="AK428" s="40"/>
      <c r="AL428" s="40"/>
      <c r="AM428" s="40"/>
    </row>
    <row r="429" spans="1:39" ht="14.4" customHeight="1" x14ac:dyDescent="0.25">
      <c r="A429" s="128" t="s">
        <v>439</v>
      </c>
      <c r="B429" s="68" t="s">
        <v>232</v>
      </c>
      <c r="C429" s="5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</row>
    <row r="430" spans="1:39" ht="19.5" customHeight="1" x14ac:dyDescent="0.25">
      <c r="A430" s="128" t="s">
        <v>440</v>
      </c>
      <c r="B430" s="68" t="s">
        <v>232</v>
      </c>
      <c r="C430" s="45"/>
      <c r="D430" s="45">
        <v>5.34</v>
      </c>
      <c r="E430" s="45">
        <v>7.43</v>
      </c>
      <c r="F430" s="45"/>
      <c r="G430" s="45"/>
      <c r="H430" s="45">
        <v>6.07</v>
      </c>
      <c r="I430" s="45"/>
      <c r="J430" s="45"/>
      <c r="K430" s="45"/>
      <c r="L430" s="45"/>
      <c r="M430" s="45"/>
      <c r="N430" s="45"/>
      <c r="O430" s="45"/>
      <c r="P430" s="45"/>
      <c r="Q430" s="45">
        <v>4.46</v>
      </c>
      <c r="R430" s="45">
        <v>7.56</v>
      </c>
      <c r="S430" s="45">
        <v>4.3499999999999996</v>
      </c>
      <c r="T430" s="45">
        <v>4.01</v>
      </c>
      <c r="U430" s="45"/>
      <c r="V430" s="45">
        <v>5.97</v>
      </c>
      <c r="W430" s="45">
        <v>7.45</v>
      </c>
      <c r="X430" s="45">
        <v>5.34</v>
      </c>
      <c r="Y430" s="45">
        <v>7.32</v>
      </c>
      <c r="Z430" s="45">
        <v>6.12</v>
      </c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</row>
    <row r="431" spans="1:39" ht="20.100000000000001" customHeight="1" thickBot="1" x14ac:dyDescent="0.3">
      <c r="A431" s="152" t="s">
        <v>441</v>
      </c>
      <c r="B431" s="68" t="s">
        <v>232</v>
      </c>
      <c r="C431" s="45"/>
      <c r="D431" s="45"/>
      <c r="E431" s="45"/>
      <c r="F431" s="45">
        <v>8.9600000000000009</v>
      </c>
      <c r="G431" s="45">
        <v>5.12</v>
      </c>
      <c r="H431" s="45"/>
      <c r="I431" s="45">
        <v>5.71</v>
      </c>
      <c r="J431" s="45"/>
      <c r="K431" s="45"/>
      <c r="L431" s="45"/>
      <c r="M431" s="45"/>
      <c r="N431" s="45"/>
      <c r="O431" s="45"/>
      <c r="P431" s="45">
        <v>4.4800000000000004</v>
      </c>
      <c r="Q431" s="45"/>
      <c r="R431" s="45"/>
      <c r="S431" s="45"/>
      <c r="T431" s="45"/>
      <c r="U431" s="45">
        <v>5.76</v>
      </c>
      <c r="V431" s="45"/>
      <c r="W431" s="45"/>
      <c r="X431" s="45"/>
      <c r="Y431" s="45"/>
      <c r="Z431" s="45"/>
      <c r="AA431" s="45"/>
      <c r="AB431" s="45"/>
      <c r="AC431" s="45">
        <v>6.37</v>
      </c>
      <c r="AD431" s="45">
        <v>3.71</v>
      </c>
      <c r="AE431" s="45">
        <v>5.01</v>
      </c>
      <c r="AF431" s="45"/>
      <c r="AG431" s="45">
        <v>5.13</v>
      </c>
      <c r="AH431" s="45"/>
      <c r="AI431" s="45"/>
      <c r="AJ431" s="45"/>
      <c r="AK431" s="45"/>
      <c r="AL431" s="45"/>
      <c r="AM431" s="45"/>
    </row>
    <row r="432" spans="1:39" ht="13.2" thickBot="1" x14ac:dyDescent="0.3">
      <c r="A432" s="164" t="s">
        <v>486</v>
      </c>
      <c r="B432" s="111"/>
      <c r="C432" s="71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</row>
    <row r="433" spans="1:39" x14ac:dyDescent="0.25">
      <c r="A433" s="168" t="s">
        <v>443</v>
      </c>
      <c r="B433" s="68" t="s">
        <v>232</v>
      </c>
      <c r="C433" s="136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>
        <v>0.65600000000000003</v>
      </c>
      <c r="R433" s="45">
        <v>0.48699999999999999</v>
      </c>
      <c r="S433" s="45">
        <v>0.48699999999999999</v>
      </c>
      <c r="T433" s="45">
        <v>0.59299999999999997</v>
      </c>
      <c r="U433" s="45">
        <v>0.59299999999999997</v>
      </c>
      <c r="V433" s="45">
        <v>0.75</v>
      </c>
      <c r="W433" s="45">
        <v>0.375</v>
      </c>
      <c r="X433" s="45">
        <v>0.75</v>
      </c>
      <c r="Y433" s="45">
        <v>0.92500000000000004</v>
      </c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</row>
    <row r="434" spans="1:39" ht="25.2" x14ac:dyDescent="0.25">
      <c r="A434" s="139" t="s">
        <v>444</v>
      </c>
      <c r="B434" s="69" t="s">
        <v>232</v>
      </c>
      <c r="C434" s="136">
        <v>1.875</v>
      </c>
      <c r="D434" s="45">
        <v>1.8120000000000001</v>
      </c>
      <c r="E434" s="45">
        <v>1.5629999999999999</v>
      </c>
      <c r="F434" s="45">
        <v>1.593</v>
      </c>
      <c r="G434" s="45">
        <v>1.1870000000000001</v>
      </c>
      <c r="H434" s="45">
        <v>1.4059999999999999</v>
      </c>
      <c r="I434" s="45"/>
      <c r="J434" s="45">
        <v>1.5</v>
      </c>
      <c r="K434" s="45">
        <v>2.13</v>
      </c>
      <c r="L434" s="45">
        <v>1.9370000000000001</v>
      </c>
      <c r="M434" s="45">
        <v>1.875</v>
      </c>
      <c r="N434" s="45">
        <v>1.2809999999999999</v>
      </c>
      <c r="O434" s="45">
        <v>1.4319999999999999</v>
      </c>
      <c r="P434" s="45">
        <v>1.075</v>
      </c>
      <c r="Q434" s="45"/>
      <c r="R434" s="45"/>
      <c r="S434" s="45"/>
      <c r="T434" s="45"/>
      <c r="U434" s="45"/>
      <c r="V434" s="45"/>
      <c r="W434" s="45"/>
      <c r="X434" s="45"/>
      <c r="Y434" s="45"/>
      <c r="Z434" s="45">
        <v>2.6560000000000001</v>
      </c>
      <c r="AA434" s="45">
        <v>1.9370000000000001</v>
      </c>
      <c r="AB434" s="45">
        <v>2.093</v>
      </c>
      <c r="AC434" s="45">
        <v>1.56</v>
      </c>
      <c r="AD434" s="45">
        <v>2.9369999999999998</v>
      </c>
      <c r="AE434" s="45">
        <v>2.75</v>
      </c>
      <c r="AF434" s="45">
        <v>2.2810000000000001</v>
      </c>
      <c r="AG434" s="45">
        <v>1.25</v>
      </c>
      <c r="AH434" s="45"/>
      <c r="AI434" s="45"/>
      <c r="AJ434" s="45"/>
      <c r="AK434" s="45"/>
      <c r="AL434" s="45"/>
      <c r="AM434" s="45"/>
    </row>
    <row r="435" spans="1:39" ht="25.2" x14ac:dyDescent="0.25">
      <c r="A435" s="139" t="s">
        <v>445</v>
      </c>
      <c r="B435" s="68" t="s">
        <v>232</v>
      </c>
      <c r="C435" s="45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</row>
    <row r="436" spans="1:39" ht="25.2" x14ac:dyDescent="0.25">
      <c r="A436" s="139" t="s">
        <v>446</v>
      </c>
      <c r="B436" s="68" t="s">
        <v>232</v>
      </c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</row>
    <row r="437" spans="1:39" ht="25.2" x14ac:dyDescent="0.25">
      <c r="A437" s="139" t="s">
        <v>447</v>
      </c>
      <c r="B437" s="69" t="s">
        <v>232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</row>
    <row r="438" spans="1:39" ht="25.2" x14ac:dyDescent="0.25">
      <c r="A438" s="139" t="s">
        <v>448</v>
      </c>
      <c r="B438" s="68" t="s">
        <v>232</v>
      </c>
      <c r="C438" s="45">
        <v>0.5</v>
      </c>
      <c r="D438" s="45">
        <v>0.56200000000000006</v>
      </c>
      <c r="E438" s="45">
        <v>0.83799999999999997</v>
      </c>
      <c r="F438" s="45">
        <v>0.438</v>
      </c>
      <c r="G438" s="45">
        <v>0.51200000000000001</v>
      </c>
      <c r="H438" s="45">
        <v>0.96199999999999997</v>
      </c>
      <c r="I438" s="45"/>
      <c r="J438" s="45">
        <v>0.437</v>
      </c>
      <c r="K438" s="45">
        <v>0.99</v>
      </c>
      <c r="L438" s="45">
        <v>0.83699999999999997</v>
      </c>
      <c r="M438" s="45">
        <v>0.52500000000000002</v>
      </c>
      <c r="N438" s="45">
        <v>0.86299999999999999</v>
      </c>
      <c r="O438" s="45">
        <v>0.1</v>
      </c>
      <c r="P438" s="45">
        <v>0.65</v>
      </c>
      <c r="Q438" s="45">
        <v>0.66200000000000003</v>
      </c>
      <c r="R438" s="45">
        <v>0.96199999999999997</v>
      </c>
      <c r="S438" s="45">
        <v>0.51200000000000001</v>
      </c>
      <c r="T438" s="45">
        <v>0.57499999999999996</v>
      </c>
      <c r="U438" s="45">
        <v>0.375</v>
      </c>
      <c r="V438" s="45">
        <v>0.58699999999999997</v>
      </c>
      <c r="W438" s="45">
        <v>0.95</v>
      </c>
      <c r="X438" s="45">
        <v>0.75</v>
      </c>
      <c r="Y438" s="45">
        <v>0.55000000000000004</v>
      </c>
      <c r="Z438" s="45">
        <v>0.47499999999999998</v>
      </c>
      <c r="AA438" s="45">
        <v>0.58699999999999997</v>
      </c>
      <c r="AB438" s="45">
        <v>0.46200000000000002</v>
      </c>
      <c r="AC438" s="45">
        <v>0.55000000000000004</v>
      </c>
      <c r="AD438" s="45">
        <v>0.58699999999999997</v>
      </c>
      <c r="AE438" s="45">
        <v>0.51200000000000001</v>
      </c>
      <c r="AF438" s="45">
        <v>0.56200000000000006</v>
      </c>
      <c r="AG438" s="45">
        <v>1.05</v>
      </c>
      <c r="AH438" s="45"/>
      <c r="AI438" s="45"/>
      <c r="AJ438" s="45"/>
      <c r="AK438" s="45"/>
      <c r="AL438" s="45"/>
      <c r="AM438" s="45"/>
    </row>
    <row r="439" spans="1:39" ht="25.2" x14ac:dyDescent="0.25">
      <c r="A439" s="139" t="s">
        <v>449</v>
      </c>
      <c r="B439" s="69" t="s">
        <v>232</v>
      </c>
      <c r="C439" s="45">
        <v>10.875</v>
      </c>
      <c r="D439" s="45">
        <v>7</v>
      </c>
      <c r="E439" s="45">
        <v>5</v>
      </c>
      <c r="F439" s="45">
        <v>3.9380000000000002</v>
      </c>
      <c r="G439" s="45">
        <v>5.875</v>
      </c>
      <c r="H439" s="45">
        <v>4.6870000000000003</v>
      </c>
      <c r="I439" s="45"/>
      <c r="J439" s="45">
        <v>2.1869999999999998</v>
      </c>
      <c r="K439" s="45">
        <v>3.5</v>
      </c>
      <c r="L439" s="45">
        <v>6.375</v>
      </c>
      <c r="M439" s="45">
        <v>4.375</v>
      </c>
      <c r="N439" s="45">
        <v>5</v>
      </c>
      <c r="O439" s="45">
        <v>2.8130000000000002</v>
      </c>
      <c r="P439" s="45">
        <v>0.58120000000000005</v>
      </c>
      <c r="Q439" s="45">
        <v>2.375</v>
      </c>
      <c r="R439" s="45">
        <v>5.5</v>
      </c>
      <c r="S439" s="45">
        <v>2.3119999999999998</v>
      </c>
      <c r="T439" s="45">
        <v>4.125</v>
      </c>
      <c r="U439" s="45">
        <v>3.875</v>
      </c>
      <c r="V439" s="45">
        <v>4.875</v>
      </c>
      <c r="W439" s="45">
        <v>3.625</v>
      </c>
      <c r="X439" s="45">
        <v>6.5</v>
      </c>
      <c r="Y439" s="45">
        <v>4.5</v>
      </c>
      <c r="Z439" s="45">
        <v>3.625</v>
      </c>
      <c r="AA439" s="45">
        <v>5.875</v>
      </c>
      <c r="AB439" s="45">
        <v>6.5</v>
      </c>
      <c r="AC439" s="45">
        <v>9</v>
      </c>
      <c r="AD439" s="45">
        <v>7.5</v>
      </c>
      <c r="AE439" s="45">
        <v>8.25</v>
      </c>
      <c r="AF439" s="45">
        <v>5.375</v>
      </c>
      <c r="AG439" s="45">
        <v>6.75</v>
      </c>
      <c r="AH439" s="45">
        <v>5.875</v>
      </c>
      <c r="AI439" s="45"/>
      <c r="AJ439" s="45"/>
      <c r="AK439" s="45"/>
      <c r="AL439" s="45"/>
      <c r="AM439" s="45"/>
    </row>
    <row r="440" spans="1:39" ht="25.2" x14ac:dyDescent="0.25">
      <c r="A440" s="139" t="s">
        <v>450</v>
      </c>
      <c r="B440" s="69" t="s">
        <v>232</v>
      </c>
      <c r="C440" s="45">
        <v>0.109</v>
      </c>
      <c r="D440" s="45">
        <v>8.1000000000000003E-2</v>
      </c>
      <c r="E440" s="45">
        <v>0.11799999999999999</v>
      </c>
      <c r="F440" s="45">
        <v>8.1000000000000003E-2</v>
      </c>
      <c r="G440" s="45">
        <v>9.6000000000000002E-2</v>
      </c>
      <c r="H440" s="45">
        <v>0.159</v>
      </c>
      <c r="I440" s="45"/>
      <c r="J440" s="45">
        <v>5.1999999999999998E-2</v>
      </c>
      <c r="K440" s="45">
        <v>0.112</v>
      </c>
      <c r="L440" s="45">
        <v>0.20599999999999999</v>
      </c>
      <c r="M440" s="45">
        <v>6.8000000000000005E-2</v>
      </c>
      <c r="N440" s="45">
        <v>0.122</v>
      </c>
      <c r="O440" s="45">
        <v>0.09</v>
      </c>
      <c r="P440" s="45">
        <v>0.10299999999999999</v>
      </c>
      <c r="Q440" s="45">
        <v>8.6999999999999994E-2</v>
      </c>
      <c r="R440" s="45">
        <v>0.17100000000000001</v>
      </c>
      <c r="S440" s="45">
        <v>0.1313</v>
      </c>
      <c r="T440" s="45">
        <v>0.121</v>
      </c>
      <c r="U440" s="45">
        <v>6.8000000000000005E-2</v>
      </c>
      <c r="V440" s="45">
        <v>0.09</v>
      </c>
      <c r="W440" s="45"/>
      <c r="X440" s="45">
        <v>0.221</v>
      </c>
      <c r="Y440" s="45">
        <v>7.4999999999999997E-2</v>
      </c>
      <c r="Z440" s="45">
        <v>0.125</v>
      </c>
      <c r="AA440" s="45">
        <v>0.128</v>
      </c>
      <c r="AB440" s="45">
        <v>0.14299999999999999</v>
      </c>
      <c r="AC440" s="45">
        <v>0.11</v>
      </c>
      <c r="AD440" s="45">
        <v>0.17499999999999999</v>
      </c>
      <c r="AE440" s="45">
        <v>0.20599999999999999</v>
      </c>
      <c r="AF440" s="45">
        <v>7.8E-2</v>
      </c>
      <c r="AG440" s="45">
        <v>0.19</v>
      </c>
      <c r="AH440" s="45"/>
      <c r="AI440" s="45"/>
      <c r="AJ440" s="45"/>
      <c r="AK440" s="45"/>
      <c r="AL440" s="45"/>
      <c r="AM440" s="45"/>
    </row>
    <row r="441" spans="1:39" ht="25.2" x14ac:dyDescent="0.25">
      <c r="A441" s="139" t="s">
        <v>451</v>
      </c>
      <c r="B441" s="69" t="s">
        <v>232</v>
      </c>
      <c r="C441" s="71">
        <v>5.125</v>
      </c>
      <c r="D441" s="45">
        <v>5.5</v>
      </c>
      <c r="E441" s="45">
        <v>9.125</v>
      </c>
      <c r="F441" s="45">
        <v>6.5</v>
      </c>
      <c r="G441" s="45">
        <v>5.5</v>
      </c>
      <c r="H441" s="45">
        <v>4.125</v>
      </c>
      <c r="I441" s="45"/>
      <c r="J441" s="45">
        <v>4.625</v>
      </c>
      <c r="K441" s="45">
        <v>3.625</v>
      </c>
      <c r="L441" s="45">
        <v>8.75</v>
      </c>
      <c r="M441" s="45">
        <v>5.5</v>
      </c>
      <c r="N441" s="45">
        <v>6.125</v>
      </c>
      <c r="O441" s="45">
        <v>5.0629999999999997</v>
      </c>
      <c r="P441" s="45">
        <v>6.125</v>
      </c>
      <c r="Q441" s="45">
        <v>3.625</v>
      </c>
      <c r="R441" s="45">
        <v>7.625</v>
      </c>
      <c r="S441" s="45">
        <v>3.5</v>
      </c>
      <c r="T441" s="45">
        <v>5.875</v>
      </c>
      <c r="U441" s="45">
        <v>4.875</v>
      </c>
      <c r="V441" s="45">
        <v>6.125</v>
      </c>
      <c r="W441" s="45">
        <v>5.75</v>
      </c>
      <c r="X441" s="45">
        <v>7.625</v>
      </c>
      <c r="Y441" s="45">
        <v>5.5</v>
      </c>
      <c r="Z441" s="45">
        <v>3.75</v>
      </c>
      <c r="AA441" s="45">
        <v>3.625</v>
      </c>
      <c r="AB441" s="45">
        <v>3.5</v>
      </c>
      <c r="AC441" s="45">
        <v>5.625</v>
      </c>
      <c r="AD441" s="45">
        <v>3.25</v>
      </c>
      <c r="AE441" s="45">
        <v>8.875</v>
      </c>
      <c r="AF441" s="45">
        <v>5.875</v>
      </c>
      <c r="AG441" s="45">
        <v>6.375</v>
      </c>
      <c r="AH441" s="45"/>
      <c r="AI441" s="45"/>
      <c r="AJ441" s="45"/>
      <c r="AK441" s="45"/>
      <c r="AL441" s="45"/>
      <c r="AM441" s="45"/>
    </row>
    <row r="442" spans="1:39" ht="25.2" x14ac:dyDescent="0.25">
      <c r="A442" s="139" t="s">
        <v>452</v>
      </c>
      <c r="B442" s="63" t="s">
        <v>232</v>
      </c>
      <c r="C442" s="169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</row>
    <row r="443" spans="1:39" ht="15" customHeight="1" x14ac:dyDescent="0.25">
      <c r="A443" s="139" t="s">
        <v>487</v>
      </c>
      <c r="B443" s="69" t="s">
        <v>232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</row>
    <row r="444" spans="1:39" ht="15" customHeight="1" x14ac:dyDescent="0.25">
      <c r="A444" s="139" t="s">
        <v>454</v>
      </c>
      <c r="B444" s="68" t="s">
        <v>232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</row>
    <row r="445" spans="1:39" ht="15" customHeight="1" x14ac:dyDescent="0.25">
      <c r="A445" s="139" t="s">
        <v>488</v>
      </c>
      <c r="B445" s="68" t="s">
        <v>232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</row>
    <row r="446" spans="1:39" ht="25.2" x14ac:dyDescent="0.25">
      <c r="A446" s="139" t="s">
        <v>456</v>
      </c>
      <c r="B446" s="69" t="s">
        <v>232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</row>
    <row r="447" spans="1:39" ht="25.2" x14ac:dyDescent="0.25">
      <c r="A447" s="139" t="s">
        <v>457</v>
      </c>
      <c r="B447" s="69" t="s">
        <v>232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</row>
    <row r="448" spans="1:39" ht="25.2" x14ac:dyDescent="0.25">
      <c r="A448" s="139" t="s">
        <v>458</v>
      </c>
      <c r="B448" s="69" t="s">
        <v>232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</row>
    <row r="449" spans="1:39" ht="25.2" x14ac:dyDescent="0.25">
      <c r="A449" s="139" t="s">
        <v>459</v>
      </c>
      <c r="B449" s="69" t="s">
        <v>232</v>
      </c>
      <c r="C449" s="71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</row>
    <row r="450" spans="1:39" ht="25.2" x14ac:dyDescent="0.25">
      <c r="A450" s="139" t="s">
        <v>460</v>
      </c>
      <c r="B450" s="69" t="s">
        <v>232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</row>
    <row r="451" spans="1:39" ht="25.2" x14ac:dyDescent="0.25">
      <c r="A451" s="139" t="s">
        <v>461</v>
      </c>
      <c r="B451" s="69" t="s">
        <v>232</v>
      </c>
      <c r="C451" s="71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</row>
    <row r="452" spans="1:39" ht="25.2" x14ac:dyDescent="0.25">
      <c r="A452" s="139" t="s">
        <v>462</v>
      </c>
      <c r="B452" s="69" t="s">
        <v>232</v>
      </c>
      <c r="C452" s="45">
        <v>5.375</v>
      </c>
      <c r="D452" s="45">
        <v>4.375</v>
      </c>
      <c r="E452" s="45">
        <v>6.875</v>
      </c>
      <c r="F452" s="45">
        <v>3.125</v>
      </c>
      <c r="G452" s="45">
        <v>4.75</v>
      </c>
      <c r="H452" s="45">
        <v>4.375</v>
      </c>
      <c r="I452" s="45">
        <v>5.875</v>
      </c>
      <c r="J452" s="45">
        <v>2.25</v>
      </c>
      <c r="K452" s="45">
        <v>4.13</v>
      </c>
      <c r="L452" s="45">
        <v>5.375</v>
      </c>
      <c r="M452" s="45">
        <v>5.75</v>
      </c>
      <c r="N452" s="45">
        <v>5.75</v>
      </c>
      <c r="O452" s="45">
        <v>3.5</v>
      </c>
      <c r="P452" s="45">
        <v>5.375</v>
      </c>
      <c r="Q452" s="45">
        <v>3.4369999999999998</v>
      </c>
      <c r="R452" s="45">
        <v>2.375</v>
      </c>
      <c r="S452" s="45">
        <v>2.375</v>
      </c>
      <c r="T452" s="45">
        <v>4.125</v>
      </c>
      <c r="U452" s="45">
        <v>4</v>
      </c>
      <c r="V452" s="45">
        <v>5.375</v>
      </c>
      <c r="W452" s="45">
        <v>4.875</v>
      </c>
      <c r="X452" s="45">
        <v>4.75</v>
      </c>
      <c r="Y452" s="45">
        <v>3.9380000000000002</v>
      </c>
      <c r="Z452" s="45">
        <v>3.375</v>
      </c>
      <c r="AA452" s="45">
        <v>3.37</v>
      </c>
      <c r="AB452" s="45">
        <v>4.125</v>
      </c>
      <c r="AC452" s="45">
        <v>5.13</v>
      </c>
      <c r="AD452" s="45">
        <v>5.125</v>
      </c>
      <c r="AE452" s="45">
        <v>5.125</v>
      </c>
      <c r="AF452" s="45">
        <v>6.625</v>
      </c>
      <c r="AG452" s="45">
        <v>4.125</v>
      </c>
      <c r="AH452" s="45"/>
      <c r="AI452" s="45"/>
      <c r="AJ452" s="45"/>
      <c r="AK452" s="45"/>
      <c r="AL452" s="45"/>
      <c r="AM452" s="45"/>
    </row>
    <row r="453" spans="1:39" ht="25.2" x14ac:dyDescent="0.25">
      <c r="A453" s="139" t="s">
        <v>463</v>
      </c>
      <c r="B453" s="69" t="s">
        <v>232</v>
      </c>
      <c r="C453" s="71">
        <v>2.75</v>
      </c>
      <c r="D453" s="45">
        <v>2.0619999999999998</v>
      </c>
      <c r="E453" s="45">
        <v>2.875</v>
      </c>
      <c r="F453" s="45">
        <v>1.25</v>
      </c>
      <c r="G453" s="45">
        <v>2.375</v>
      </c>
      <c r="H453" s="45">
        <v>1.625</v>
      </c>
      <c r="I453" s="45">
        <v>0.93700000000000006</v>
      </c>
      <c r="J453" s="45">
        <v>1.0620000000000001</v>
      </c>
      <c r="K453" s="45">
        <v>2.06</v>
      </c>
      <c r="L453" s="45">
        <v>2.125</v>
      </c>
      <c r="M453" s="45">
        <v>1.875</v>
      </c>
      <c r="N453" s="45">
        <v>1.9690000000000001</v>
      </c>
      <c r="O453" s="45">
        <v>3.0630000000000002</v>
      </c>
      <c r="P453" s="45">
        <v>1.8120000000000001</v>
      </c>
      <c r="Q453" s="45">
        <v>0.875</v>
      </c>
      <c r="R453" s="45">
        <v>1.1870000000000001</v>
      </c>
      <c r="S453" s="45">
        <v>1</v>
      </c>
      <c r="T453" s="45">
        <v>2.25</v>
      </c>
      <c r="U453" s="45">
        <v>1.5620000000000001</v>
      </c>
      <c r="V453" s="45">
        <v>2.5</v>
      </c>
      <c r="W453" s="45"/>
      <c r="X453" s="45"/>
      <c r="Y453" s="45">
        <v>2.5630000000000002</v>
      </c>
      <c r="Z453" s="45">
        <v>1.8120000000000001</v>
      </c>
      <c r="AA453" s="45">
        <v>1.3120000000000001</v>
      </c>
      <c r="AB453" s="45">
        <v>1.8120000000000001</v>
      </c>
      <c r="AC453" s="45">
        <v>2.5</v>
      </c>
      <c r="AD453" s="45">
        <v>2.25</v>
      </c>
      <c r="AE453" s="45">
        <v>2.25</v>
      </c>
      <c r="AF453" s="45">
        <v>2.1869999999999998</v>
      </c>
      <c r="AG453" s="45">
        <v>2.625</v>
      </c>
      <c r="AH453" s="45"/>
      <c r="AI453" s="45"/>
      <c r="AJ453" s="45"/>
      <c r="AK453" s="45"/>
      <c r="AL453" s="45"/>
      <c r="AM453" s="45"/>
    </row>
    <row r="454" spans="1:39" ht="25.2" x14ac:dyDescent="0.25">
      <c r="A454" s="139" t="s">
        <v>464</v>
      </c>
      <c r="B454" s="69" t="s">
        <v>232</v>
      </c>
      <c r="C454" s="71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>
        <v>1.75</v>
      </c>
      <c r="X454" s="45">
        <v>2</v>
      </c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</row>
    <row r="455" spans="1:39" ht="25.2" x14ac:dyDescent="0.25">
      <c r="A455" s="139" t="s">
        <v>465</v>
      </c>
      <c r="B455" s="63" t="s">
        <v>232</v>
      </c>
      <c r="C455" s="45">
        <v>3.0619999999999998</v>
      </c>
      <c r="D455" s="45">
        <v>2.625</v>
      </c>
      <c r="E455" s="45"/>
      <c r="F455" s="45"/>
      <c r="G455" s="45">
        <v>2.75</v>
      </c>
      <c r="H455" s="45">
        <v>1.4370000000000001</v>
      </c>
      <c r="I455" s="45">
        <v>1.1870000000000001</v>
      </c>
      <c r="J455" s="45">
        <v>1.625</v>
      </c>
      <c r="K455" s="45">
        <v>3.56</v>
      </c>
      <c r="L455" s="45">
        <v>2.1869999999999998</v>
      </c>
      <c r="M455" s="45">
        <v>2.875</v>
      </c>
      <c r="N455" s="45">
        <v>4.5629999999999997</v>
      </c>
      <c r="O455" s="45">
        <v>2.75</v>
      </c>
      <c r="P455" s="45"/>
      <c r="Q455" s="45">
        <v>1.1870000000000001</v>
      </c>
      <c r="R455" s="45">
        <v>1.5</v>
      </c>
      <c r="S455" s="45">
        <v>1.93</v>
      </c>
      <c r="T455" s="45">
        <v>3.0619999999999998</v>
      </c>
      <c r="U455" s="45">
        <v>2</v>
      </c>
      <c r="V455" s="45">
        <v>2.625</v>
      </c>
      <c r="W455" s="45">
        <v>2.5</v>
      </c>
      <c r="X455" s="45">
        <v>2.1869999999999998</v>
      </c>
      <c r="Y455" s="45">
        <v>3.25</v>
      </c>
      <c r="Z455" s="45"/>
      <c r="AA455" s="45">
        <v>2.25</v>
      </c>
      <c r="AB455" s="45">
        <v>1.5620000000000001</v>
      </c>
      <c r="AC455" s="45">
        <v>2.19</v>
      </c>
      <c r="AD455" s="45">
        <v>2.375</v>
      </c>
      <c r="AE455" s="45">
        <v>2.375</v>
      </c>
      <c r="AF455" s="45">
        <v>2.375</v>
      </c>
      <c r="AG455" s="45">
        <v>1.625</v>
      </c>
      <c r="AH455" s="45"/>
      <c r="AI455" s="45"/>
      <c r="AJ455" s="45"/>
      <c r="AK455" s="45"/>
      <c r="AL455" s="45"/>
      <c r="AM455" s="45"/>
    </row>
    <row r="456" spans="1:39" ht="24.6" customHeight="1" x14ac:dyDescent="0.25">
      <c r="A456" s="139" t="s">
        <v>466</v>
      </c>
      <c r="B456" s="63" t="s">
        <v>232</v>
      </c>
      <c r="C456" s="57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</row>
    <row r="457" spans="1:39" ht="25.2" x14ac:dyDescent="0.25">
      <c r="A457" s="139" t="s">
        <v>467</v>
      </c>
      <c r="B457" s="63" t="s">
        <v>232</v>
      </c>
      <c r="C457" s="71">
        <v>8.625</v>
      </c>
      <c r="D457" s="45">
        <v>10</v>
      </c>
      <c r="E457" s="45"/>
      <c r="F457" s="45"/>
      <c r="G457" s="45"/>
      <c r="H457" s="45"/>
      <c r="I457" s="45"/>
      <c r="J457" s="45">
        <v>5.125</v>
      </c>
      <c r="K457" s="45">
        <v>8.6300000000000008</v>
      </c>
      <c r="L457" s="45">
        <v>12.125</v>
      </c>
      <c r="M457" s="45"/>
      <c r="N457" s="45"/>
      <c r="O457" s="45"/>
      <c r="P457" s="45"/>
      <c r="Q457" s="45"/>
      <c r="R457" s="45"/>
      <c r="S457" s="45"/>
      <c r="T457" s="45"/>
      <c r="U457" s="45">
        <v>5.625</v>
      </c>
      <c r="V457" s="45">
        <v>6</v>
      </c>
      <c r="W457" s="45">
        <v>5.5</v>
      </c>
      <c r="X457" s="45">
        <v>10</v>
      </c>
      <c r="Y457" s="45"/>
      <c r="Z457" s="45"/>
      <c r="AA457" s="45"/>
      <c r="AB457" s="45"/>
      <c r="AC457" s="45">
        <v>5.75</v>
      </c>
      <c r="AD457" s="45">
        <v>8.7349999999999994</v>
      </c>
      <c r="AE457" s="45">
        <v>8.89</v>
      </c>
      <c r="AF457" s="45">
        <v>6.875</v>
      </c>
      <c r="AG457" s="45">
        <v>6.125</v>
      </c>
      <c r="AH457" s="45"/>
      <c r="AI457" s="45"/>
      <c r="AJ457" s="45"/>
      <c r="AK457" s="45"/>
      <c r="AL457" s="45"/>
      <c r="AM457" s="45"/>
    </row>
    <row r="458" spans="1:39" ht="25.2" x14ac:dyDescent="0.25">
      <c r="A458" s="139" t="s">
        <v>468</v>
      </c>
      <c r="B458" s="63" t="s">
        <v>232</v>
      </c>
      <c r="C458" s="133">
        <v>6.125</v>
      </c>
      <c r="D458" s="45">
        <v>7</v>
      </c>
      <c r="E458" s="45"/>
      <c r="F458" s="45"/>
      <c r="G458" s="45"/>
      <c r="H458" s="45"/>
      <c r="I458" s="45"/>
      <c r="J458" s="45">
        <v>3.3119999999999998</v>
      </c>
      <c r="K458" s="45">
        <v>5.88</v>
      </c>
      <c r="L458" s="45">
        <v>6.625</v>
      </c>
      <c r="M458" s="45">
        <v>7.75</v>
      </c>
      <c r="N458" s="45">
        <v>4.6870000000000003</v>
      </c>
      <c r="O458" s="45">
        <v>3.125</v>
      </c>
      <c r="P458" s="45">
        <v>3.625</v>
      </c>
      <c r="Q458" s="45"/>
      <c r="R458" s="45"/>
      <c r="S458" s="45"/>
      <c r="T458" s="45"/>
      <c r="U458" s="45">
        <v>3.5</v>
      </c>
      <c r="V458" s="45">
        <v>5.625</v>
      </c>
      <c r="W458" s="45">
        <v>4.375</v>
      </c>
      <c r="X458" s="45">
        <v>5.375</v>
      </c>
      <c r="Y458" s="45">
        <v>4.625</v>
      </c>
      <c r="Z458" s="45">
        <v>6.375</v>
      </c>
      <c r="AA458" s="45">
        <v>3.25</v>
      </c>
      <c r="AB458" s="45">
        <v>4.375</v>
      </c>
      <c r="AC458" s="45">
        <v>5.13</v>
      </c>
      <c r="AD458" s="45">
        <v>4.375</v>
      </c>
      <c r="AE458" s="45">
        <v>7.125</v>
      </c>
      <c r="AF458" s="45">
        <v>5.75</v>
      </c>
      <c r="AG458" s="45">
        <v>4.625</v>
      </c>
      <c r="AH458" s="45"/>
      <c r="AI458" s="45"/>
      <c r="AJ458" s="45"/>
      <c r="AK458" s="45"/>
      <c r="AL458" s="45"/>
      <c r="AM458" s="45"/>
    </row>
    <row r="459" spans="1:39" ht="25.8" thickBot="1" x14ac:dyDescent="0.3">
      <c r="A459" s="139" t="s">
        <v>469</v>
      </c>
      <c r="B459" s="63" t="s">
        <v>232</v>
      </c>
      <c r="C459" s="169">
        <v>10.875</v>
      </c>
      <c r="D459" s="40">
        <v>7</v>
      </c>
      <c r="E459" s="40">
        <v>5</v>
      </c>
      <c r="F459" s="40">
        <v>3.9380000000000002</v>
      </c>
      <c r="G459" s="40">
        <v>5.875</v>
      </c>
      <c r="H459" s="40">
        <v>4.6870000000000003</v>
      </c>
      <c r="I459" s="40">
        <v>0</v>
      </c>
      <c r="J459" s="40">
        <v>2.1869999999999998</v>
      </c>
      <c r="K459" s="40">
        <v>3.5</v>
      </c>
      <c r="L459" s="40">
        <v>6.375</v>
      </c>
      <c r="M459" s="40">
        <v>4.375</v>
      </c>
      <c r="N459" s="40">
        <v>5</v>
      </c>
      <c r="O459" s="40">
        <v>2.8130000000000002</v>
      </c>
      <c r="P459" s="40">
        <v>0.58120000000000005</v>
      </c>
      <c r="Q459" s="40">
        <v>2.375</v>
      </c>
      <c r="R459" s="40">
        <v>5.5</v>
      </c>
      <c r="S459" s="40">
        <v>2.3119999999999998</v>
      </c>
      <c r="T459" s="40">
        <v>4.125</v>
      </c>
      <c r="U459" s="40">
        <v>3.875</v>
      </c>
      <c r="V459" s="40">
        <v>4.875</v>
      </c>
      <c r="W459" s="40">
        <v>3.625</v>
      </c>
      <c r="X459" s="40">
        <v>6.5</v>
      </c>
      <c r="Y459" s="40">
        <v>4.5</v>
      </c>
      <c r="Z459" s="40">
        <v>3.625</v>
      </c>
      <c r="AA459" s="40">
        <v>5.875</v>
      </c>
      <c r="AB459" s="40">
        <v>6.5</v>
      </c>
      <c r="AC459" s="40">
        <v>9</v>
      </c>
      <c r="AD459" s="40">
        <v>7.5</v>
      </c>
      <c r="AE459" s="40">
        <v>8.25</v>
      </c>
      <c r="AF459" s="40">
        <v>5.375</v>
      </c>
      <c r="AG459" s="40">
        <v>6.75</v>
      </c>
      <c r="AH459" s="40"/>
      <c r="AI459" s="40"/>
      <c r="AJ459" s="40"/>
      <c r="AK459" s="40"/>
      <c r="AL459" s="40"/>
      <c r="AM459" s="40"/>
    </row>
    <row r="460" spans="1:39" ht="13.2" thickBot="1" x14ac:dyDescent="0.3">
      <c r="A460" s="164" t="s">
        <v>470</v>
      </c>
      <c r="B460" s="111"/>
      <c r="C460" s="169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</row>
    <row r="461" spans="1:39" ht="25.2" x14ac:dyDescent="0.25">
      <c r="A461" s="120" t="s">
        <v>471</v>
      </c>
      <c r="B461" s="69" t="s">
        <v>232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>
        <v>0.33100000000000002</v>
      </c>
      <c r="V461" s="45">
        <v>0.59599999999999997</v>
      </c>
      <c r="W461" s="45">
        <v>0.48799999999999999</v>
      </c>
      <c r="X461" s="45">
        <v>1.06</v>
      </c>
      <c r="Y461" s="45">
        <v>0.47799999999999998</v>
      </c>
      <c r="Z461" s="45">
        <v>0.59099999999999997</v>
      </c>
      <c r="AA461" s="45">
        <v>0.59899999999999998</v>
      </c>
      <c r="AB461" s="45">
        <v>0.60099999999999998</v>
      </c>
      <c r="AC461" s="45">
        <v>0.55600000000000005</v>
      </c>
      <c r="AD461" s="45">
        <v>0.59699999999999998</v>
      </c>
      <c r="AE461" s="45">
        <v>1.1100000000000001</v>
      </c>
      <c r="AF461" s="45">
        <v>0.95699999999999996</v>
      </c>
      <c r="AG461" s="45">
        <v>0.42899999999999999</v>
      </c>
      <c r="AH461" s="45"/>
      <c r="AI461" s="45"/>
      <c r="AJ461" s="45"/>
      <c r="AK461" s="45"/>
      <c r="AL461" s="45"/>
      <c r="AM461" s="45"/>
    </row>
    <row r="462" spans="1:39" ht="25.2" x14ac:dyDescent="0.25">
      <c r="A462" s="161" t="s">
        <v>472</v>
      </c>
      <c r="B462" s="68" t="s">
        <v>232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>
        <v>0.52200000000000002</v>
      </c>
      <c r="V462" s="45">
        <v>0.55800000000000005</v>
      </c>
      <c r="W462" s="45">
        <v>0.63400000000000001</v>
      </c>
      <c r="X462" s="45">
        <v>1.26</v>
      </c>
      <c r="Y462" s="45">
        <v>0.53400000000000003</v>
      </c>
      <c r="Z462" s="45">
        <v>0.64300000000000002</v>
      </c>
      <c r="AA462" s="45">
        <v>0.68300000000000005</v>
      </c>
      <c r="AB462" s="45">
        <v>0.53300000000000003</v>
      </c>
      <c r="AC462" s="45">
        <v>0.441</v>
      </c>
      <c r="AD462" s="45">
        <v>0.83199999999999996</v>
      </c>
      <c r="AE462" s="45">
        <v>0.76</v>
      </c>
      <c r="AF462" s="45">
        <v>2.34</v>
      </c>
      <c r="AG462" s="45">
        <v>0.40699999999999997</v>
      </c>
      <c r="AH462" s="45"/>
      <c r="AI462" s="45"/>
      <c r="AJ462" s="45"/>
      <c r="AK462" s="45"/>
      <c r="AL462" s="45"/>
      <c r="AM462" s="45"/>
    </row>
    <row r="463" spans="1:39" ht="25.2" x14ac:dyDescent="0.25">
      <c r="A463" s="151" t="s">
        <v>473</v>
      </c>
      <c r="B463" s="68" t="s">
        <v>232</v>
      </c>
      <c r="C463" s="169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>
        <v>0.36899999999999999</v>
      </c>
      <c r="V463" s="40">
        <v>0.7</v>
      </c>
      <c r="W463" s="40">
        <v>0.44800000000000001</v>
      </c>
      <c r="X463" s="40">
        <v>0.89300000000000002</v>
      </c>
      <c r="Y463" s="40">
        <v>0.25</v>
      </c>
      <c r="Z463" s="40">
        <v>0.61799999999999999</v>
      </c>
      <c r="AA463" s="40">
        <v>0.55100000000000005</v>
      </c>
      <c r="AB463" s="40">
        <v>0.41399999999999998</v>
      </c>
      <c r="AC463" s="40">
        <v>0.60299999999999998</v>
      </c>
      <c r="AD463" s="40">
        <v>0.81100000000000005</v>
      </c>
      <c r="AE463" s="40">
        <v>1.02</v>
      </c>
      <c r="AF463" s="40">
        <v>2.0099999999999998</v>
      </c>
      <c r="AG463" s="40">
        <v>0.373</v>
      </c>
      <c r="AH463" s="40"/>
      <c r="AI463" s="40"/>
      <c r="AJ463" s="40"/>
      <c r="AK463" s="40"/>
      <c r="AL463" s="40"/>
      <c r="AM463" s="40"/>
    </row>
    <row r="464" spans="1:39" ht="25.2" x14ac:dyDescent="0.25">
      <c r="A464" s="117" t="s">
        <v>474</v>
      </c>
      <c r="B464" s="68" t="s">
        <v>232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>
        <v>2.7900000000000001E-2</v>
      </c>
      <c r="V464" s="45">
        <v>0.23300000000000001</v>
      </c>
      <c r="W464" s="45">
        <v>6.9400000000000003E-2</v>
      </c>
      <c r="X464" s="45">
        <v>1.0900000000000001</v>
      </c>
      <c r="Y464" s="45">
        <v>0.16400000000000001</v>
      </c>
      <c r="Z464" s="45">
        <v>0.19</v>
      </c>
      <c r="AA464" s="45">
        <v>0.57999999999999996</v>
      </c>
      <c r="AB464" s="45">
        <v>0.33500000000000002</v>
      </c>
      <c r="AC464" s="45">
        <v>0.14799999999999999</v>
      </c>
      <c r="AD464" s="45">
        <v>0.20100000000000001</v>
      </c>
      <c r="AE464" s="45">
        <v>1.04</v>
      </c>
      <c r="AF464" s="45">
        <v>2.86</v>
      </c>
      <c r="AG464" s="45">
        <v>0.13600000000000001</v>
      </c>
      <c r="AH464" s="45"/>
      <c r="AI464" s="45"/>
      <c r="AJ464" s="45"/>
      <c r="AK464" s="45"/>
      <c r="AL464" s="45"/>
      <c r="AM464" s="45"/>
    </row>
    <row r="465" spans="1:39" ht="25.2" x14ac:dyDescent="0.25">
      <c r="A465" s="151" t="s">
        <v>475</v>
      </c>
      <c r="B465" s="68" t="s">
        <v>232</v>
      </c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>
        <v>1.95</v>
      </c>
      <c r="V465" s="40">
        <v>1.97</v>
      </c>
      <c r="W465" s="40">
        <v>2.09</v>
      </c>
      <c r="X465" s="40">
        <v>1.89</v>
      </c>
      <c r="Y465" s="40">
        <v>1.5</v>
      </c>
      <c r="Z465" s="40">
        <v>2.37</v>
      </c>
      <c r="AA465" s="40">
        <v>2.5299999999999998</v>
      </c>
      <c r="AB465" s="40">
        <v>1.85</v>
      </c>
      <c r="AC465" s="40">
        <v>2.02</v>
      </c>
      <c r="AD465" s="40">
        <v>2.23</v>
      </c>
      <c r="AE465" s="40">
        <v>2.02</v>
      </c>
      <c r="AF465" s="40">
        <v>1.86</v>
      </c>
      <c r="AG465" s="40">
        <v>2.1800000000000002</v>
      </c>
      <c r="AH465" s="40"/>
      <c r="AI465" s="40"/>
      <c r="AJ465" s="40"/>
      <c r="AK465" s="40"/>
      <c r="AL465" s="40"/>
      <c r="AM465" s="40"/>
    </row>
    <row r="466" spans="1:39" ht="25.2" x14ac:dyDescent="0.25">
      <c r="A466" s="151" t="s">
        <v>476</v>
      </c>
      <c r="B466" s="68" t="s">
        <v>232</v>
      </c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>
        <v>5.85</v>
      </c>
      <c r="V466" s="40">
        <v>6.55</v>
      </c>
      <c r="W466" s="40">
        <v>8.7200000000000006</v>
      </c>
      <c r="X466" s="40">
        <v>7.03</v>
      </c>
      <c r="Y466" s="40">
        <v>4.29</v>
      </c>
      <c r="Z466" s="40">
        <v>4.46</v>
      </c>
      <c r="AA466" s="40">
        <v>5.15</v>
      </c>
      <c r="AB466" s="40">
        <v>6.9</v>
      </c>
      <c r="AC466" s="40">
        <v>7.05</v>
      </c>
      <c r="AD466" s="40">
        <v>6.67</v>
      </c>
      <c r="AE466" s="40">
        <v>6.11</v>
      </c>
      <c r="AF466" s="40">
        <v>5.38</v>
      </c>
      <c r="AG466" s="40">
        <v>7.32</v>
      </c>
      <c r="AH466" s="40"/>
      <c r="AI466" s="40"/>
      <c r="AJ466" s="40"/>
      <c r="AK466" s="40"/>
      <c r="AL466" s="40"/>
      <c r="AM466" s="40"/>
    </row>
    <row r="467" spans="1:39" ht="25.2" x14ac:dyDescent="0.25">
      <c r="A467" s="151" t="s">
        <v>477</v>
      </c>
      <c r="B467" s="68" t="s">
        <v>232</v>
      </c>
      <c r="C467" s="169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</row>
    <row r="468" spans="1:39" ht="25.2" x14ac:dyDescent="0.25">
      <c r="A468" s="151" t="s">
        <v>478</v>
      </c>
      <c r="B468" s="68" t="s">
        <v>232</v>
      </c>
      <c r="C468" s="169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</row>
    <row r="469" spans="1:39" ht="25.2" x14ac:dyDescent="0.25">
      <c r="A469" s="151" t="s">
        <v>479</v>
      </c>
      <c r="B469" s="68" t="s">
        <v>232</v>
      </c>
      <c r="C469" s="169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>
        <v>6.71</v>
      </c>
      <c r="V469" s="40">
        <v>6.2</v>
      </c>
      <c r="W469" s="40">
        <v>7.43</v>
      </c>
      <c r="X469" s="40">
        <v>6.25</v>
      </c>
      <c r="Y469" s="40">
        <v>4.5</v>
      </c>
      <c r="Z469" s="40">
        <v>5.62</v>
      </c>
      <c r="AA469" s="40">
        <v>4.6399999999999997</v>
      </c>
      <c r="AB469" s="40">
        <v>6.95</v>
      </c>
      <c r="AC469" s="40">
        <v>6.32</v>
      </c>
      <c r="AD469" s="40">
        <v>7.09</v>
      </c>
      <c r="AE469" s="40">
        <v>6.88</v>
      </c>
      <c r="AF469" s="40">
        <v>4.57</v>
      </c>
      <c r="AG469" s="40">
        <v>4.76</v>
      </c>
      <c r="AH469" s="40"/>
      <c r="AI469" s="40"/>
      <c r="AJ469" s="40"/>
      <c r="AK469" s="40"/>
      <c r="AL469" s="40"/>
      <c r="AM469" s="40"/>
    </row>
    <row r="470" spans="1:39" ht="25.2" x14ac:dyDescent="0.25">
      <c r="A470" s="151" t="s">
        <v>480</v>
      </c>
      <c r="B470" s="68" t="s">
        <v>232</v>
      </c>
      <c r="C470" s="169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>
        <v>5.36</v>
      </c>
      <c r="V470" s="40">
        <v>5.84</v>
      </c>
      <c r="W470" s="40">
        <v>7.78</v>
      </c>
      <c r="X470" s="40">
        <v>6.4</v>
      </c>
      <c r="Y470" s="40">
        <v>5.43</v>
      </c>
      <c r="Z470" s="40">
        <v>3.71</v>
      </c>
      <c r="AA470" s="40">
        <v>5.99</v>
      </c>
      <c r="AB470" s="40">
        <v>6.53</v>
      </c>
      <c r="AC470" s="40">
        <v>6.64</v>
      </c>
      <c r="AD470" s="40">
        <v>6.69</v>
      </c>
      <c r="AE470" s="40">
        <v>6.74</v>
      </c>
      <c r="AF470" s="40">
        <v>7.79</v>
      </c>
      <c r="AG470" s="40">
        <v>5.98</v>
      </c>
      <c r="AH470" s="40"/>
      <c r="AI470" s="40"/>
      <c r="AJ470" s="40"/>
      <c r="AK470" s="40"/>
      <c r="AL470" s="40"/>
      <c r="AM470" s="40"/>
    </row>
    <row r="471" spans="1:39" x14ac:dyDescent="0.25">
      <c r="A471" s="170" t="s">
        <v>489</v>
      </c>
      <c r="B471" s="6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</row>
    <row r="472" spans="1:39" x14ac:dyDescent="0.25">
      <c r="A472" s="171" t="s">
        <v>208</v>
      </c>
      <c r="B472" s="6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</row>
    <row r="473" spans="1:39" x14ac:dyDescent="0.25">
      <c r="A473" s="171" t="s">
        <v>209</v>
      </c>
      <c r="B473" s="6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</row>
    <row r="474" spans="1:39" x14ac:dyDescent="0.25">
      <c r="A474" s="171" t="s">
        <v>210</v>
      </c>
      <c r="B474" s="6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</row>
    <row r="475" spans="1:39" x14ac:dyDescent="0.25">
      <c r="A475" s="171" t="s">
        <v>211</v>
      </c>
      <c r="B475" s="6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</row>
    <row r="476" spans="1:39" x14ac:dyDescent="0.25">
      <c r="A476" s="171" t="s">
        <v>212</v>
      </c>
      <c r="B476" s="6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</row>
    <row r="477" spans="1:39" x14ac:dyDescent="0.25">
      <c r="A477" s="171" t="s">
        <v>213</v>
      </c>
      <c r="B477" s="6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</row>
    <row r="478" spans="1:39" x14ac:dyDescent="0.25">
      <c r="A478" s="171" t="s">
        <v>214</v>
      </c>
      <c r="B478" s="6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</row>
    <row r="479" spans="1:39" x14ac:dyDescent="0.25">
      <c r="A479" s="171" t="s">
        <v>215</v>
      </c>
      <c r="B479" s="6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</row>
    <row r="480" spans="1:39" x14ac:dyDescent="0.25">
      <c r="A480" s="171" t="s">
        <v>216</v>
      </c>
      <c r="B480" s="6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</row>
    <row r="481" spans="1:39" x14ac:dyDescent="0.25">
      <c r="A481" s="171" t="s">
        <v>217</v>
      </c>
      <c r="B481" s="6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</row>
    <row r="482" spans="1:39" x14ac:dyDescent="0.25">
      <c r="A482" s="171" t="s">
        <v>218</v>
      </c>
      <c r="B482" s="6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</row>
    <row r="483" spans="1:39" x14ac:dyDescent="0.25">
      <c r="A483" s="65" t="s">
        <v>219</v>
      </c>
      <c r="B483" s="65"/>
      <c r="C483" s="72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</row>
    <row r="484" spans="1:39" ht="45" customHeight="1" x14ac:dyDescent="0.25">
      <c r="A484" s="172" t="s">
        <v>490</v>
      </c>
      <c r="B484" s="173"/>
      <c r="C484" s="174"/>
      <c r="D484" s="174"/>
      <c r="E484" s="72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  <c r="AA484" s="72"/>
      <c r="AB484" s="72"/>
      <c r="AC484" s="72"/>
      <c r="AD484" s="72"/>
      <c r="AE484" s="72"/>
      <c r="AF484" s="72"/>
      <c r="AG484" s="72"/>
      <c r="AH484" s="72"/>
      <c r="AI484" s="72"/>
      <c r="AJ484" s="72"/>
      <c r="AK484" s="72"/>
      <c r="AL484" s="72"/>
      <c r="AM484" s="72"/>
    </row>
    <row r="485" spans="1:39" x14ac:dyDescent="0.25">
      <c r="A485" s="175" t="s">
        <v>491</v>
      </c>
      <c r="B485" s="176"/>
      <c r="C485" s="45"/>
      <c r="D485" s="45"/>
      <c r="E485" s="45"/>
      <c r="F485" s="45"/>
      <c r="G485" s="45"/>
      <c r="H485" s="177">
        <v>44286</v>
      </c>
      <c r="I485" s="45"/>
      <c r="J485" s="45"/>
      <c r="K485" s="45"/>
      <c r="L485" s="45"/>
      <c r="M485" s="177">
        <v>44290</v>
      </c>
      <c r="N485" s="45"/>
      <c r="O485" s="177">
        <v>44293</v>
      </c>
      <c r="P485" s="45"/>
      <c r="Q485" s="45"/>
      <c r="R485" s="45"/>
      <c r="S485" s="45"/>
      <c r="T485" s="45"/>
      <c r="U485" s="177">
        <v>44299</v>
      </c>
      <c r="V485" s="45"/>
      <c r="W485" s="45"/>
      <c r="X485" s="45"/>
      <c r="Y485" s="45"/>
      <c r="Z485" s="45"/>
      <c r="AA485" s="177">
        <v>44302</v>
      </c>
      <c r="AB485" s="177">
        <v>44306</v>
      </c>
      <c r="AC485" s="45"/>
      <c r="AD485" s="45"/>
      <c r="AE485" s="177">
        <v>44307</v>
      </c>
      <c r="AF485" s="177">
        <v>44309</v>
      </c>
      <c r="AG485" s="45"/>
      <c r="AH485" s="45"/>
      <c r="AI485" s="45"/>
      <c r="AJ485" s="45"/>
      <c r="AK485" s="45"/>
      <c r="AL485" s="45"/>
      <c r="AM485" s="45"/>
    </row>
    <row r="486" spans="1:39" x14ac:dyDescent="0.25">
      <c r="A486" s="175" t="s">
        <v>492</v>
      </c>
      <c r="B486" s="176" t="s">
        <v>493</v>
      </c>
      <c r="C486" s="45"/>
      <c r="D486" s="45"/>
      <c r="E486" s="45"/>
      <c r="F486" s="45"/>
      <c r="G486" s="45"/>
      <c r="H486" s="45">
        <v>322</v>
      </c>
      <c r="I486" s="45"/>
      <c r="J486" s="45"/>
      <c r="K486" s="45"/>
      <c r="L486" s="45"/>
      <c r="M486" s="45">
        <v>326</v>
      </c>
      <c r="N486" s="45"/>
      <c r="O486" s="45">
        <v>329</v>
      </c>
      <c r="P486" s="45"/>
      <c r="Q486" s="45"/>
      <c r="R486" s="45"/>
      <c r="S486" s="45"/>
      <c r="T486" s="45"/>
      <c r="U486" s="45">
        <v>332</v>
      </c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</row>
    <row r="487" spans="1:39" x14ac:dyDescent="0.25">
      <c r="A487" s="175" t="s">
        <v>494</v>
      </c>
      <c r="B487" s="176" t="s">
        <v>493</v>
      </c>
      <c r="C487" s="45"/>
      <c r="D487" s="45"/>
      <c r="E487" s="45"/>
      <c r="F487" s="45"/>
      <c r="G487" s="45"/>
      <c r="H487" s="45">
        <v>325</v>
      </c>
      <c r="I487" s="45"/>
      <c r="J487" s="45"/>
      <c r="K487" s="45"/>
      <c r="L487" s="45"/>
      <c r="M487" s="45">
        <v>328</v>
      </c>
      <c r="N487" s="45"/>
      <c r="O487" s="45">
        <v>331</v>
      </c>
      <c r="P487" s="45"/>
      <c r="Q487" s="45"/>
      <c r="R487" s="45"/>
      <c r="S487" s="45"/>
      <c r="T487" s="45"/>
      <c r="U487" s="45">
        <v>336</v>
      </c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</row>
    <row r="488" spans="1:39" x14ac:dyDescent="0.25">
      <c r="A488" s="178" t="s">
        <v>495</v>
      </c>
      <c r="B488" s="176" t="s">
        <v>496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</row>
    <row r="489" spans="1:39" x14ac:dyDescent="0.25">
      <c r="A489" s="178" t="s">
        <v>497</v>
      </c>
      <c r="B489" s="176" t="s">
        <v>496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</row>
    <row r="490" spans="1:39" ht="13.2" thickBot="1" x14ac:dyDescent="0.3">
      <c r="A490" s="175" t="s">
        <v>498</v>
      </c>
      <c r="B490" s="176"/>
      <c r="C490" s="45"/>
      <c r="D490" s="45"/>
      <c r="E490" s="45"/>
      <c r="F490" s="45"/>
      <c r="G490" s="45"/>
      <c r="H490" s="177">
        <v>44286</v>
      </c>
      <c r="I490" s="45"/>
      <c r="J490" s="45"/>
      <c r="K490" s="45"/>
      <c r="L490" s="45"/>
      <c r="M490" s="177">
        <v>44291</v>
      </c>
      <c r="N490" s="45"/>
      <c r="O490" s="177">
        <v>44293</v>
      </c>
      <c r="P490" s="45"/>
      <c r="Q490" s="45"/>
      <c r="R490" s="45"/>
      <c r="S490" s="45"/>
      <c r="T490" s="45"/>
      <c r="U490" s="177">
        <v>44299</v>
      </c>
      <c r="V490" s="45"/>
      <c r="W490" s="45"/>
      <c r="X490" s="45"/>
      <c r="Y490" s="45"/>
      <c r="Z490" s="45"/>
      <c r="AA490" s="177">
        <v>44305</v>
      </c>
      <c r="AB490" s="177">
        <v>44306</v>
      </c>
      <c r="AC490" s="45"/>
      <c r="AD490" s="45"/>
      <c r="AE490" s="177">
        <v>44309</v>
      </c>
      <c r="AF490" s="177">
        <v>44312</v>
      </c>
      <c r="AG490" s="45"/>
      <c r="AH490" s="45"/>
      <c r="AI490" s="45"/>
      <c r="AJ490" s="45"/>
      <c r="AK490" s="45"/>
      <c r="AL490" s="45"/>
      <c r="AM490" s="45"/>
    </row>
    <row r="491" spans="1:39" x14ac:dyDescent="0.25">
      <c r="A491" s="179" t="s">
        <v>499</v>
      </c>
      <c r="B491" s="180"/>
      <c r="C491" s="45"/>
      <c r="D491" s="45"/>
      <c r="E491" s="45"/>
      <c r="F491" s="45"/>
      <c r="G491" s="45"/>
      <c r="H491" s="45" t="s">
        <v>500</v>
      </c>
      <c r="I491" s="45"/>
      <c r="J491" s="45"/>
      <c r="K491" s="45"/>
      <c r="L491" s="45"/>
      <c r="M491" s="45" t="s">
        <v>501</v>
      </c>
      <c r="N491" s="45"/>
      <c r="O491" s="45" t="s">
        <v>502</v>
      </c>
      <c r="P491" s="45"/>
      <c r="Q491" s="45"/>
      <c r="R491" s="45"/>
      <c r="S491" s="45"/>
      <c r="T491" s="45"/>
      <c r="U491" s="45" t="s">
        <v>503</v>
      </c>
      <c r="V491" s="45"/>
      <c r="W491" s="45"/>
      <c r="X491" s="45"/>
      <c r="Y491" s="45"/>
      <c r="Z491" s="45"/>
      <c r="AA491" s="45" t="s">
        <v>504</v>
      </c>
      <c r="AB491" s="45" t="s">
        <v>505</v>
      </c>
      <c r="AC491" s="45"/>
      <c r="AD491" s="45"/>
      <c r="AE491" s="45" t="s">
        <v>506</v>
      </c>
      <c r="AF491" s="45" t="s">
        <v>507</v>
      </c>
      <c r="AG491" s="45" t="s">
        <v>508</v>
      </c>
      <c r="AH491" s="45"/>
      <c r="AI491" s="45"/>
      <c r="AJ491" s="45"/>
      <c r="AK491" s="45"/>
      <c r="AL491" s="45"/>
      <c r="AM491" s="45"/>
    </row>
    <row r="492" spans="1:39" x14ac:dyDescent="0.25">
      <c r="A492" s="181" t="s">
        <v>509</v>
      </c>
      <c r="B492" s="182"/>
      <c r="C492" s="45"/>
      <c r="D492" s="45"/>
      <c r="E492" s="45"/>
      <c r="F492" s="45"/>
      <c r="G492" s="45"/>
      <c r="H492" s="45" t="s">
        <v>510</v>
      </c>
      <c r="I492" s="45"/>
      <c r="J492" s="45"/>
      <c r="K492" s="45"/>
      <c r="L492" s="45"/>
      <c r="M492" s="45" t="s">
        <v>511</v>
      </c>
      <c r="N492" s="45"/>
      <c r="O492" s="45" t="s">
        <v>512</v>
      </c>
      <c r="P492" s="45"/>
      <c r="Q492" s="45"/>
      <c r="R492" s="45"/>
      <c r="S492" s="45"/>
      <c r="T492" s="45"/>
      <c r="U492" s="45" t="s">
        <v>513</v>
      </c>
      <c r="V492" s="45"/>
      <c r="W492" s="45"/>
      <c r="X492" s="45"/>
      <c r="Y492" s="45"/>
      <c r="Z492" s="45"/>
      <c r="AA492" s="45" t="s">
        <v>514</v>
      </c>
      <c r="AB492" s="45" t="s">
        <v>515</v>
      </c>
      <c r="AC492" s="45"/>
      <c r="AD492" s="45"/>
      <c r="AE492" s="45"/>
      <c r="AF492" s="45" t="s">
        <v>516</v>
      </c>
      <c r="AG492" s="45" t="s">
        <v>517</v>
      </c>
      <c r="AH492" s="45"/>
      <c r="AI492" s="45"/>
      <c r="AJ492" s="45"/>
      <c r="AK492" s="45"/>
      <c r="AL492" s="45"/>
      <c r="AM492" s="45"/>
    </row>
    <row r="493" spans="1:39" x14ac:dyDescent="0.25">
      <c r="A493" s="181" t="s">
        <v>518</v>
      </c>
      <c r="B493" s="182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 t="s">
        <v>519</v>
      </c>
      <c r="N493" s="45"/>
      <c r="O493" s="45"/>
      <c r="P493" s="45"/>
      <c r="Q493" s="45"/>
      <c r="R493" s="45"/>
      <c r="S493" s="45"/>
      <c r="T493" s="45"/>
      <c r="U493" s="45" t="s">
        <v>520</v>
      </c>
      <c r="V493" s="45"/>
      <c r="W493" s="45"/>
      <c r="X493" s="45"/>
      <c r="Y493" s="45"/>
      <c r="Z493" s="45"/>
      <c r="AA493" s="45" t="s">
        <v>521</v>
      </c>
      <c r="AB493" s="45" t="s">
        <v>522</v>
      </c>
      <c r="AC493" s="45"/>
      <c r="AD493" s="45"/>
      <c r="AE493" s="45"/>
      <c r="AF493" s="45" t="s">
        <v>523</v>
      </c>
      <c r="AG493" s="45" t="s">
        <v>524</v>
      </c>
      <c r="AH493" s="45"/>
      <c r="AI493" s="45"/>
      <c r="AJ493" s="45"/>
      <c r="AK493" s="45"/>
      <c r="AL493" s="45"/>
      <c r="AM493" s="45"/>
    </row>
    <row r="494" spans="1:39" x14ac:dyDescent="0.25">
      <c r="A494" s="183" t="s">
        <v>525</v>
      </c>
      <c r="B494" s="182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 t="s">
        <v>526</v>
      </c>
      <c r="V494" s="45"/>
      <c r="W494" s="45"/>
      <c r="X494" s="45"/>
      <c r="Y494" s="45"/>
      <c r="Z494" s="45"/>
      <c r="AA494" s="45" t="s">
        <v>527</v>
      </c>
      <c r="AB494" s="45"/>
      <c r="AC494" s="45"/>
      <c r="AD494" s="45"/>
      <c r="AE494" s="45"/>
      <c r="AF494" s="45"/>
      <c r="AG494" s="45" t="s">
        <v>528</v>
      </c>
      <c r="AH494" s="45"/>
      <c r="AI494" s="45"/>
      <c r="AJ494" s="45"/>
      <c r="AK494" s="45"/>
      <c r="AL494" s="45"/>
      <c r="AM494" s="45"/>
    </row>
    <row r="495" spans="1:39" x14ac:dyDescent="0.25">
      <c r="A495" s="183" t="s">
        <v>529</v>
      </c>
      <c r="B495" s="182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</row>
    <row r="496" spans="1:39" x14ac:dyDescent="0.25">
      <c r="A496" s="183" t="s">
        <v>530</v>
      </c>
      <c r="B496" s="182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</row>
    <row r="497" spans="1:39" x14ac:dyDescent="0.25">
      <c r="A497" s="183" t="s">
        <v>531</v>
      </c>
      <c r="B497" s="182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</row>
    <row r="498" spans="1:39" x14ac:dyDescent="0.25">
      <c r="A498" s="183" t="s">
        <v>532</v>
      </c>
      <c r="B498" s="182"/>
      <c r="C498" s="72"/>
      <c r="D498" s="72"/>
      <c r="E498" s="72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  <c r="AA498" s="72"/>
      <c r="AB498" s="72"/>
      <c r="AC498" s="72"/>
      <c r="AD498" s="72"/>
      <c r="AE498" s="72"/>
      <c r="AF498" s="72"/>
      <c r="AG498" s="72"/>
      <c r="AH498" s="72"/>
      <c r="AI498" s="72"/>
      <c r="AJ498" s="72"/>
      <c r="AK498" s="72"/>
      <c r="AL498" s="72"/>
      <c r="AM498" s="72"/>
    </row>
    <row r="499" spans="1:39" x14ac:dyDescent="0.25">
      <c r="A499" s="183" t="s">
        <v>533</v>
      </c>
      <c r="B499" s="182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</row>
    <row r="500" spans="1:39" ht="13.2" thickBot="1" x14ac:dyDescent="0.3">
      <c r="A500" s="184" t="s">
        <v>534</v>
      </c>
      <c r="B500" s="48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</row>
    <row r="501" spans="1:39" x14ac:dyDescent="0.25">
      <c r="A501" s="179" t="s">
        <v>535</v>
      </c>
      <c r="B501" s="180" t="s">
        <v>496</v>
      </c>
      <c r="C501" s="45"/>
      <c r="D501" s="45"/>
      <c r="E501" s="45"/>
      <c r="F501" s="45"/>
      <c r="G501" s="45"/>
      <c r="H501" s="45">
        <v>24.515000000000001</v>
      </c>
      <c r="I501" s="45"/>
      <c r="J501" s="45"/>
      <c r="K501" s="45"/>
      <c r="L501" s="45"/>
      <c r="M501" s="45">
        <v>25.216000000000001</v>
      </c>
      <c r="N501" s="45"/>
      <c r="O501" s="45">
        <v>25.050999999999998</v>
      </c>
      <c r="P501" s="45"/>
      <c r="Q501" s="45"/>
      <c r="R501" s="45"/>
      <c r="S501" s="45"/>
      <c r="T501" s="45"/>
      <c r="U501" s="45">
        <v>25.486000000000001</v>
      </c>
      <c r="V501" s="45"/>
      <c r="W501" s="45"/>
      <c r="X501" s="45"/>
      <c r="Y501" s="45"/>
      <c r="Z501" s="45"/>
      <c r="AA501" s="45">
        <v>25.957999999999998</v>
      </c>
      <c r="AB501" s="45">
        <v>25.26</v>
      </c>
      <c r="AC501" s="45"/>
      <c r="AD501" s="45"/>
      <c r="AE501" s="45">
        <v>23.116</v>
      </c>
      <c r="AF501" s="45">
        <v>24.388000000000002</v>
      </c>
      <c r="AG501" s="45">
        <v>24.45</v>
      </c>
      <c r="AH501" s="45"/>
      <c r="AI501" s="45"/>
      <c r="AJ501" s="45"/>
      <c r="AK501" s="45"/>
      <c r="AL501" s="45"/>
      <c r="AM501" s="45"/>
    </row>
    <row r="502" spans="1:39" x14ac:dyDescent="0.25">
      <c r="A502" s="181" t="s">
        <v>536</v>
      </c>
      <c r="B502" s="182" t="s">
        <v>496</v>
      </c>
      <c r="C502" s="45"/>
      <c r="D502" s="45"/>
      <c r="E502" s="45"/>
      <c r="F502" s="45"/>
      <c r="G502" s="45"/>
      <c r="H502" s="45">
        <v>22.712</v>
      </c>
      <c r="I502" s="45"/>
      <c r="J502" s="45"/>
      <c r="K502" s="45"/>
      <c r="L502" s="45"/>
      <c r="M502" s="45">
        <v>23.914000000000001</v>
      </c>
      <c r="N502" s="45"/>
      <c r="O502" s="45">
        <v>22.536000000000001</v>
      </c>
      <c r="P502" s="45"/>
      <c r="Q502" s="45"/>
      <c r="R502" s="45"/>
      <c r="S502" s="45"/>
      <c r="T502" s="45"/>
      <c r="U502" s="45">
        <v>24.95</v>
      </c>
      <c r="V502" s="45"/>
      <c r="W502" s="45"/>
      <c r="X502" s="45"/>
      <c r="Y502" s="45"/>
      <c r="Z502" s="45"/>
      <c r="AA502" s="45">
        <v>24.922000000000001</v>
      </c>
      <c r="AB502" s="45">
        <v>24.175999999999998</v>
      </c>
      <c r="AC502" s="45"/>
      <c r="AD502" s="45"/>
      <c r="AE502" s="45"/>
      <c r="AF502" s="45">
        <v>22.87</v>
      </c>
      <c r="AG502" s="45">
        <v>22.975999999999999</v>
      </c>
      <c r="AH502" s="45"/>
      <c r="AI502" s="45"/>
      <c r="AJ502" s="45"/>
      <c r="AK502" s="45"/>
      <c r="AL502" s="45"/>
      <c r="AM502" s="45"/>
    </row>
    <row r="503" spans="1:39" x14ac:dyDescent="0.25">
      <c r="A503" s="181" t="s">
        <v>537</v>
      </c>
      <c r="B503" s="182" t="s">
        <v>496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>
        <v>23.635000000000002</v>
      </c>
      <c r="N503" s="45"/>
      <c r="O503" s="45"/>
      <c r="P503" s="45"/>
      <c r="Q503" s="45"/>
      <c r="R503" s="45"/>
      <c r="S503" s="45"/>
      <c r="T503" s="45"/>
      <c r="U503" s="45">
        <v>23.512</v>
      </c>
      <c r="V503" s="45"/>
      <c r="W503" s="45"/>
      <c r="X503" s="45"/>
      <c r="Y503" s="45"/>
      <c r="Z503" s="45"/>
      <c r="AA503" s="45">
        <v>24.812000000000001</v>
      </c>
      <c r="AB503" s="45">
        <v>18.065000000000001</v>
      </c>
      <c r="AC503" s="45"/>
      <c r="AD503" s="45"/>
      <c r="AE503" s="45"/>
      <c r="AF503" s="45">
        <v>14.281000000000001</v>
      </c>
      <c r="AG503" s="45">
        <v>22.895</v>
      </c>
      <c r="AH503" s="45"/>
      <c r="AI503" s="45"/>
      <c r="AJ503" s="45"/>
      <c r="AK503" s="45"/>
      <c r="AL503" s="45"/>
      <c r="AM503" s="45"/>
    </row>
    <row r="504" spans="1:39" x14ac:dyDescent="0.25">
      <c r="A504" s="183" t="s">
        <v>538</v>
      </c>
      <c r="B504" s="182" t="s">
        <v>496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>
        <v>22.667000000000002</v>
      </c>
      <c r="V504" s="45"/>
      <c r="W504" s="45"/>
      <c r="X504" s="45"/>
      <c r="Y504" s="45"/>
      <c r="Z504" s="45"/>
      <c r="AA504" s="45">
        <v>23.675999999999998</v>
      </c>
      <c r="AB504" s="45"/>
      <c r="AC504" s="45"/>
      <c r="AD504" s="45"/>
      <c r="AE504" s="45"/>
      <c r="AF504" s="45"/>
      <c r="AG504" s="45">
        <v>12.475</v>
      </c>
      <c r="AH504" s="45"/>
      <c r="AI504" s="45"/>
      <c r="AJ504" s="45"/>
      <c r="AK504" s="45"/>
      <c r="AL504" s="45"/>
      <c r="AM504" s="45"/>
    </row>
    <row r="505" spans="1:39" x14ac:dyDescent="0.25">
      <c r="A505" s="183" t="s">
        <v>539</v>
      </c>
      <c r="B505" s="182" t="s">
        <v>496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</row>
    <row r="506" spans="1:39" x14ac:dyDescent="0.25">
      <c r="A506" s="183" t="s">
        <v>540</v>
      </c>
      <c r="B506" s="182" t="s">
        <v>496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</row>
    <row r="507" spans="1:39" x14ac:dyDescent="0.25">
      <c r="A507" s="183" t="s">
        <v>541</v>
      </c>
      <c r="B507" s="182" t="s">
        <v>496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</row>
    <row r="508" spans="1:39" x14ac:dyDescent="0.25">
      <c r="A508" s="183" t="s">
        <v>542</v>
      </c>
      <c r="B508" s="182" t="s">
        <v>496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</row>
    <row r="509" spans="1:39" x14ac:dyDescent="0.25">
      <c r="A509" s="183" t="s">
        <v>543</v>
      </c>
      <c r="B509" s="182" t="s">
        <v>496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</row>
    <row r="510" spans="1:39" ht="13.2" thickBot="1" x14ac:dyDescent="0.3">
      <c r="A510" s="184" t="s">
        <v>544</v>
      </c>
      <c r="B510" s="48" t="s">
        <v>496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</row>
    <row r="511" spans="1:39" ht="12" customHeight="1" x14ac:dyDescent="0.25">
      <c r="A511" s="179" t="s">
        <v>545</v>
      </c>
      <c r="B511" s="180" t="s">
        <v>546</v>
      </c>
      <c r="C511" s="45"/>
      <c r="D511" s="45"/>
      <c r="E511" s="45"/>
      <c r="F511" s="45"/>
      <c r="G511" s="45"/>
      <c r="H511" s="45">
        <v>87.995000000000005</v>
      </c>
      <c r="I511" s="45"/>
      <c r="J511" s="45"/>
      <c r="K511" s="45"/>
      <c r="L511" s="45"/>
      <c r="M511" s="45">
        <v>89.516000000000005</v>
      </c>
      <c r="N511" s="45"/>
      <c r="O511" s="45">
        <v>90.460999999999999</v>
      </c>
      <c r="P511" s="45"/>
      <c r="Q511" s="45"/>
      <c r="R511" s="45"/>
      <c r="S511" s="45"/>
      <c r="T511" s="45"/>
      <c r="U511" s="45">
        <v>92.018000000000001</v>
      </c>
      <c r="V511" s="45"/>
      <c r="W511" s="45"/>
      <c r="X511" s="45"/>
      <c r="Y511" s="45"/>
      <c r="Z511" s="45"/>
      <c r="AA511" s="45">
        <v>91.427999999999997</v>
      </c>
      <c r="AB511" s="45">
        <v>91.335999999999999</v>
      </c>
      <c r="AC511" s="45"/>
      <c r="AD511" s="45"/>
      <c r="AE511" s="45">
        <v>88.215000000000003</v>
      </c>
      <c r="AF511" s="45">
        <v>88.683000000000007</v>
      </c>
      <c r="AG511" s="45">
        <v>89.132999999999996</v>
      </c>
      <c r="AH511" s="45"/>
      <c r="AI511" s="45"/>
      <c r="AJ511" s="45"/>
      <c r="AK511" s="45"/>
      <c r="AL511" s="45"/>
      <c r="AM511" s="45"/>
    </row>
    <row r="512" spans="1:39" x14ac:dyDescent="0.25">
      <c r="A512" s="181" t="s">
        <v>547</v>
      </c>
      <c r="B512" s="182" t="s">
        <v>546</v>
      </c>
      <c r="C512" s="72"/>
      <c r="D512" s="72"/>
      <c r="E512" s="72"/>
      <c r="F512" s="72"/>
      <c r="G512" s="72"/>
      <c r="H512" s="72">
        <v>87.995999999999995</v>
      </c>
      <c r="I512" s="45"/>
      <c r="J512" s="72"/>
      <c r="K512" s="72"/>
      <c r="L512" s="72"/>
      <c r="M512" s="72">
        <v>89.293000000000006</v>
      </c>
      <c r="N512" s="72"/>
      <c r="O512" s="72">
        <v>90.277000000000001</v>
      </c>
      <c r="P512" s="72"/>
      <c r="Q512" s="72"/>
      <c r="R512" s="72"/>
      <c r="S512" s="72"/>
      <c r="T512" s="72"/>
      <c r="U512" s="72">
        <v>91.981999999999999</v>
      </c>
      <c r="V512" s="72"/>
      <c r="W512" s="72"/>
      <c r="X512" s="72"/>
      <c r="Y512" s="72"/>
      <c r="Z512" s="72"/>
      <c r="AA512" s="72">
        <v>91.397000000000006</v>
      </c>
      <c r="AB512" s="72">
        <v>91.337999999999994</v>
      </c>
      <c r="AC512" s="72"/>
      <c r="AD512" s="72"/>
      <c r="AE512" s="72"/>
      <c r="AF512" s="72">
        <v>88.45</v>
      </c>
      <c r="AG512" s="72">
        <v>89.114999999999995</v>
      </c>
      <c r="AH512" s="72"/>
      <c r="AI512" s="72"/>
      <c r="AJ512" s="72"/>
      <c r="AK512" s="72"/>
      <c r="AL512" s="72"/>
      <c r="AM512" s="72"/>
    </row>
    <row r="513" spans="1:39" x14ac:dyDescent="0.25">
      <c r="A513" s="183" t="s">
        <v>548</v>
      </c>
      <c r="B513" s="182" t="s">
        <v>546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>
        <v>89.301000000000002</v>
      </c>
      <c r="N513" s="45"/>
      <c r="O513" s="45"/>
      <c r="P513" s="45"/>
      <c r="Q513" s="45"/>
      <c r="R513" s="45"/>
      <c r="S513" s="45"/>
      <c r="T513" s="45"/>
      <c r="U513" s="45">
        <v>91.703999999999994</v>
      </c>
      <c r="V513" s="45"/>
      <c r="W513" s="45"/>
      <c r="X513" s="45"/>
      <c r="Y513" s="45"/>
      <c r="Z513" s="45"/>
      <c r="AA513" s="45">
        <v>91.352999999999994</v>
      </c>
      <c r="AB513" s="45">
        <v>90.7</v>
      </c>
      <c r="AC513" s="45"/>
      <c r="AD513" s="45"/>
      <c r="AE513" s="45"/>
      <c r="AF513" s="45">
        <v>88.545000000000002</v>
      </c>
      <c r="AG513" s="45">
        <v>89.233999999999995</v>
      </c>
      <c r="AH513" s="45"/>
      <c r="AI513" s="45"/>
      <c r="AJ513" s="45"/>
      <c r="AK513" s="45"/>
      <c r="AL513" s="45"/>
      <c r="AM513" s="45"/>
    </row>
    <row r="514" spans="1:39" x14ac:dyDescent="0.25">
      <c r="A514" s="183" t="s">
        <v>549</v>
      </c>
      <c r="B514" s="182" t="s">
        <v>546</v>
      </c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>
        <v>91.813999999999993</v>
      </c>
      <c r="V514" s="45"/>
      <c r="W514" s="45"/>
      <c r="X514" s="45"/>
      <c r="Y514" s="45"/>
      <c r="Z514" s="45"/>
      <c r="AA514" s="45">
        <v>91.415999999999997</v>
      </c>
      <c r="AB514" s="45"/>
      <c r="AC514" s="45"/>
      <c r="AD514" s="45"/>
      <c r="AE514" s="45"/>
      <c r="AF514" s="45"/>
      <c r="AG514" s="45">
        <v>89.459000000000003</v>
      </c>
      <c r="AH514" s="45"/>
      <c r="AI514" s="45"/>
      <c r="AJ514" s="45"/>
      <c r="AK514" s="45"/>
      <c r="AL514" s="45"/>
      <c r="AM514" s="45"/>
    </row>
    <row r="515" spans="1:39" x14ac:dyDescent="0.25">
      <c r="A515" s="183" t="s">
        <v>550</v>
      </c>
      <c r="B515" s="182" t="s">
        <v>546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</row>
    <row r="516" spans="1:39" x14ac:dyDescent="0.25">
      <c r="A516" s="183" t="s">
        <v>551</v>
      </c>
      <c r="B516" s="182" t="s">
        <v>546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</row>
    <row r="517" spans="1:39" x14ac:dyDescent="0.25">
      <c r="A517" s="183" t="s">
        <v>552</v>
      </c>
      <c r="B517" s="182" t="s">
        <v>546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</row>
    <row r="518" spans="1:39" x14ac:dyDescent="0.25">
      <c r="A518" s="183" t="s">
        <v>553</v>
      </c>
      <c r="B518" s="182" t="s">
        <v>546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</row>
    <row r="519" spans="1:39" x14ac:dyDescent="0.25">
      <c r="A519" s="183" t="s">
        <v>554</v>
      </c>
      <c r="B519" s="182" t="s">
        <v>546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</row>
    <row r="520" spans="1:39" ht="13.2" thickBot="1" x14ac:dyDescent="0.3">
      <c r="A520" s="184" t="s">
        <v>555</v>
      </c>
      <c r="B520" s="48" t="s">
        <v>546</v>
      </c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</row>
    <row r="521" spans="1:39" x14ac:dyDescent="0.25">
      <c r="A521" s="179" t="s">
        <v>556</v>
      </c>
      <c r="B521" s="180" t="s">
        <v>546</v>
      </c>
      <c r="C521" s="45"/>
      <c r="D521" s="45"/>
      <c r="E521" s="45"/>
      <c r="F521" s="45"/>
      <c r="G521" s="45"/>
      <c r="H521" s="45">
        <v>5.0819999999999999</v>
      </c>
      <c r="I521" s="45"/>
      <c r="J521" s="45"/>
      <c r="K521" s="45"/>
      <c r="L521" s="45"/>
      <c r="M521" s="45">
        <v>4.4610000000000003</v>
      </c>
      <c r="N521" s="45"/>
      <c r="O521" s="45">
        <v>5.1559999999999997</v>
      </c>
      <c r="P521" s="45"/>
      <c r="Q521" s="45"/>
      <c r="R521" s="45"/>
      <c r="S521" s="45"/>
      <c r="T521" s="45"/>
      <c r="U521" s="45">
        <v>4.6289999999999996</v>
      </c>
      <c r="V521" s="45"/>
      <c r="W521" s="45"/>
      <c r="X521" s="45"/>
      <c r="Y521" s="45"/>
      <c r="Z521" s="45"/>
      <c r="AA521" s="45">
        <v>5.085</v>
      </c>
      <c r="AB521" s="45">
        <v>4.2320000000000002</v>
      </c>
      <c r="AC521" s="45"/>
      <c r="AD521" s="45"/>
      <c r="AE521" s="45">
        <v>4.8730000000000002</v>
      </c>
      <c r="AF521" s="45">
        <v>5.8940000000000001</v>
      </c>
      <c r="AG521" s="45">
        <v>6.0579999999999998</v>
      </c>
      <c r="AH521" s="45"/>
      <c r="AI521" s="45"/>
      <c r="AJ521" s="45"/>
      <c r="AK521" s="45"/>
      <c r="AL521" s="45"/>
      <c r="AM521" s="45"/>
    </row>
    <row r="522" spans="1:39" x14ac:dyDescent="0.25">
      <c r="A522" s="181" t="s">
        <v>557</v>
      </c>
      <c r="B522" s="182" t="s">
        <v>546</v>
      </c>
      <c r="C522" s="45"/>
      <c r="D522" s="45"/>
      <c r="E522" s="45"/>
      <c r="F522" s="45"/>
      <c r="G522" s="45"/>
      <c r="H522" s="45">
        <v>5.08</v>
      </c>
      <c r="I522" s="45"/>
      <c r="J522" s="45"/>
      <c r="K522" s="45"/>
      <c r="L522" s="45"/>
      <c r="M522" s="45">
        <v>4.6680000000000001</v>
      </c>
      <c r="N522" s="45"/>
      <c r="O522" s="45">
        <v>5.2759999999999998</v>
      </c>
      <c r="P522" s="45"/>
      <c r="Q522" s="45"/>
      <c r="R522" s="45"/>
      <c r="S522" s="45"/>
      <c r="T522" s="45"/>
      <c r="U522" s="45">
        <v>4.4740000000000002</v>
      </c>
      <c r="V522" s="45"/>
      <c r="W522" s="45"/>
      <c r="X522" s="45"/>
      <c r="Y522" s="45"/>
      <c r="Z522" s="45"/>
      <c r="AA522" s="45">
        <v>4.7830000000000004</v>
      </c>
      <c r="AB522" s="45">
        <v>4.2460000000000004</v>
      </c>
      <c r="AC522" s="45"/>
      <c r="AD522" s="45"/>
      <c r="AE522" s="45"/>
      <c r="AF522" s="45">
        <v>5.8890000000000002</v>
      </c>
      <c r="AG522" s="45">
        <v>6.04</v>
      </c>
      <c r="AH522" s="45"/>
      <c r="AI522" s="45"/>
      <c r="AJ522" s="45"/>
      <c r="AK522" s="45"/>
      <c r="AL522" s="45"/>
      <c r="AM522" s="45"/>
    </row>
    <row r="523" spans="1:39" x14ac:dyDescent="0.25">
      <c r="A523" s="183" t="s">
        <v>558</v>
      </c>
      <c r="B523" s="182" t="s">
        <v>546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>
        <v>5.1390000000000002</v>
      </c>
      <c r="N523" s="45"/>
      <c r="O523" s="45"/>
      <c r="P523" s="45"/>
      <c r="Q523" s="45"/>
      <c r="R523" s="45"/>
      <c r="S523" s="45"/>
      <c r="T523" s="45"/>
      <c r="U523" s="45">
        <v>4.4560000000000004</v>
      </c>
      <c r="V523" s="45"/>
      <c r="W523" s="45"/>
      <c r="X523" s="45"/>
      <c r="Y523" s="45"/>
      <c r="Z523" s="45"/>
      <c r="AA523" s="45">
        <v>4.9749999999999996</v>
      </c>
      <c r="AB523" s="45">
        <v>4.4580000000000002</v>
      </c>
      <c r="AC523" s="45"/>
      <c r="AD523" s="45"/>
      <c r="AE523" s="45"/>
      <c r="AF523" s="45">
        <v>5.8970000000000002</v>
      </c>
      <c r="AG523" s="45">
        <v>5.9210000000000003</v>
      </c>
      <c r="AH523" s="45"/>
      <c r="AI523" s="45"/>
      <c r="AJ523" s="45"/>
      <c r="AK523" s="45"/>
      <c r="AL523" s="45"/>
      <c r="AM523" s="45"/>
    </row>
    <row r="524" spans="1:39" x14ac:dyDescent="0.25">
      <c r="A524" s="183" t="s">
        <v>559</v>
      </c>
      <c r="B524" s="182" t="s">
        <v>546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>
        <v>4.32</v>
      </c>
      <c r="V524" s="45"/>
      <c r="W524" s="45"/>
      <c r="X524" s="45"/>
      <c r="Y524" s="45"/>
      <c r="Z524" s="45"/>
      <c r="AA524" s="45">
        <v>4.9960000000000004</v>
      </c>
      <c r="AB524" s="45"/>
      <c r="AC524" s="45"/>
      <c r="AD524" s="45"/>
      <c r="AE524" s="45"/>
      <c r="AF524" s="45"/>
      <c r="AG524" s="45">
        <v>5.69</v>
      </c>
      <c r="AH524" s="45"/>
      <c r="AI524" s="45"/>
      <c r="AJ524" s="45"/>
      <c r="AK524" s="45"/>
      <c r="AL524" s="45"/>
      <c r="AM524" s="45"/>
    </row>
    <row r="525" spans="1:39" x14ac:dyDescent="0.25">
      <c r="A525" s="183" t="s">
        <v>560</v>
      </c>
      <c r="B525" s="182" t="s">
        <v>546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</row>
    <row r="526" spans="1:39" x14ac:dyDescent="0.25">
      <c r="A526" s="183" t="s">
        <v>561</v>
      </c>
      <c r="B526" s="182" t="s">
        <v>546</v>
      </c>
      <c r="C526" s="72"/>
      <c r="D526" s="72"/>
      <c r="E526" s="72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  <c r="AA526" s="72"/>
      <c r="AB526" s="72"/>
      <c r="AC526" s="72"/>
      <c r="AD526" s="72"/>
      <c r="AE526" s="72"/>
      <c r="AF526" s="72"/>
      <c r="AG526" s="72"/>
      <c r="AH526" s="72"/>
      <c r="AI526" s="72"/>
      <c r="AJ526" s="72"/>
      <c r="AK526" s="72"/>
      <c r="AL526" s="72"/>
      <c r="AM526" s="72"/>
    </row>
    <row r="527" spans="1:39" x14ac:dyDescent="0.25">
      <c r="A527" s="183" t="s">
        <v>562</v>
      </c>
      <c r="B527" s="182" t="s">
        <v>546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</row>
    <row r="528" spans="1:39" x14ac:dyDescent="0.25">
      <c r="A528" s="183" t="s">
        <v>563</v>
      </c>
      <c r="B528" s="182" t="s">
        <v>546</v>
      </c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</row>
    <row r="529" spans="1:39" x14ac:dyDescent="0.25">
      <c r="A529" s="183" t="s">
        <v>564</v>
      </c>
      <c r="B529" s="182" t="s">
        <v>546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</row>
    <row r="530" spans="1:39" ht="13.2" thickBot="1" x14ac:dyDescent="0.3">
      <c r="A530" s="184" t="s">
        <v>565</v>
      </c>
      <c r="B530" s="48" t="s">
        <v>546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</row>
    <row r="531" spans="1:39" ht="13.2" thickBot="1" x14ac:dyDescent="0.3">
      <c r="A531" s="185" t="s">
        <v>566</v>
      </c>
      <c r="B531" s="186"/>
      <c r="C531" s="57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</row>
    <row r="532" spans="1:39" x14ac:dyDescent="0.25">
      <c r="A532" s="187" t="s">
        <v>567</v>
      </c>
      <c r="B532" s="180"/>
      <c r="C532" s="57"/>
      <c r="D532" s="45"/>
      <c r="E532" s="45"/>
      <c r="F532" s="45"/>
      <c r="G532" s="177">
        <v>44285</v>
      </c>
      <c r="H532" s="45"/>
      <c r="I532" s="45"/>
      <c r="J532" s="45"/>
      <c r="K532" s="45"/>
      <c r="L532" s="45"/>
      <c r="M532" s="45"/>
      <c r="N532" s="177">
        <v>44292</v>
      </c>
      <c r="O532" s="45"/>
      <c r="P532" s="45"/>
      <c r="Q532" s="45"/>
      <c r="R532" s="45"/>
      <c r="S532" s="45"/>
      <c r="T532" s="45"/>
      <c r="U532" s="45"/>
      <c r="V532" s="177">
        <v>44300</v>
      </c>
      <c r="W532" s="45"/>
      <c r="X532" s="45"/>
      <c r="Y532" s="45"/>
      <c r="Z532" s="45"/>
      <c r="AA532" s="45"/>
      <c r="AB532" s="45"/>
      <c r="AC532" s="177">
        <v>44307</v>
      </c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</row>
    <row r="533" spans="1:39" x14ac:dyDescent="0.25">
      <c r="A533" s="188" t="s">
        <v>568</v>
      </c>
      <c r="B533" s="182"/>
      <c r="C533" s="57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</row>
    <row r="534" spans="1:39" x14ac:dyDescent="0.25">
      <c r="A534" s="188" t="s">
        <v>569</v>
      </c>
      <c r="B534" s="182" t="s">
        <v>493</v>
      </c>
      <c r="C534" s="57"/>
      <c r="D534" s="45"/>
      <c r="E534" s="45"/>
      <c r="F534" s="45"/>
      <c r="G534" s="45">
        <v>3</v>
      </c>
      <c r="H534" s="45"/>
      <c r="I534" s="45"/>
      <c r="J534" s="45"/>
      <c r="K534" s="45"/>
      <c r="L534" s="45"/>
      <c r="M534" s="45"/>
      <c r="N534" s="45">
        <v>5</v>
      </c>
      <c r="O534" s="45"/>
      <c r="P534" s="45"/>
      <c r="Q534" s="45"/>
      <c r="R534" s="45"/>
      <c r="S534" s="45"/>
      <c r="T534" s="45"/>
      <c r="U534" s="45"/>
      <c r="V534" s="45">
        <v>6</v>
      </c>
      <c r="W534" s="45"/>
      <c r="X534" s="45"/>
      <c r="Y534" s="45"/>
      <c r="Z534" s="45"/>
      <c r="AA534" s="45"/>
      <c r="AB534" s="45"/>
      <c r="AC534" s="45">
        <v>7</v>
      </c>
      <c r="AD534" s="45"/>
      <c r="AE534" s="45"/>
      <c r="AF534" s="45"/>
      <c r="AG534" s="45">
        <v>8</v>
      </c>
      <c r="AH534" s="45"/>
      <c r="AI534" s="45"/>
      <c r="AJ534" s="45"/>
      <c r="AK534" s="45"/>
      <c r="AL534" s="45"/>
      <c r="AM534" s="45"/>
    </row>
    <row r="535" spans="1:39" s="194" customFormat="1" x14ac:dyDescent="0.25">
      <c r="A535" s="189" t="s">
        <v>570</v>
      </c>
      <c r="B535" s="190" t="s">
        <v>493</v>
      </c>
      <c r="C535" s="191"/>
      <c r="D535" s="192"/>
      <c r="E535" s="192"/>
      <c r="F535" s="192"/>
      <c r="G535" s="193">
        <v>56</v>
      </c>
      <c r="H535" s="192"/>
      <c r="I535" s="192"/>
      <c r="J535" s="192"/>
      <c r="K535" s="192"/>
      <c r="L535" s="192"/>
      <c r="M535" s="192"/>
      <c r="N535" s="192">
        <v>56</v>
      </c>
      <c r="O535" s="192"/>
      <c r="P535" s="192"/>
      <c r="Q535" s="192"/>
      <c r="R535" s="192"/>
      <c r="S535" s="192"/>
      <c r="T535" s="192"/>
      <c r="U535" s="192"/>
      <c r="V535" s="192">
        <v>57</v>
      </c>
      <c r="W535" s="192"/>
      <c r="X535" s="192"/>
      <c r="Y535" s="192"/>
      <c r="Z535" s="192"/>
      <c r="AA535" s="192"/>
      <c r="AB535" s="192"/>
      <c r="AC535" s="192">
        <v>58</v>
      </c>
      <c r="AD535" s="192"/>
      <c r="AE535" s="192"/>
      <c r="AF535" s="192"/>
      <c r="AG535" s="192">
        <v>59</v>
      </c>
      <c r="AH535" s="192"/>
      <c r="AI535" s="192"/>
      <c r="AJ535" s="192"/>
      <c r="AK535" s="192"/>
      <c r="AL535" s="192"/>
      <c r="AM535" s="192"/>
    </row>
    <row r="536" spans="1:39" s="199" customFormat="1" x14ac:dyDescent="0.25">
      <c r="A536" s="195" t="s">
        <v>571</v>
      </c>
      <c r="B536" s="196" t="s">
        <v>493</v>
      </c>
      <c r="C536" s="197"/>
      <c r="D536" s="198"/>
      <c r="E536" s="198"/>
      <c r="F536" s="198"/>
      <c r="G536" s="198">
        <v>284</v>
      </c>
      <c r="H536" s="198"/>
      <c r="I536" s="198"/>
      <c r="J536" s="198"/>
      <c r="K536" s="198"/>
      <c r="L536" s="198"/>
      <c r="M536" s="198"/>
      <c r="N536" s="198">
        <v>287</v>
      </c>
      <c r="O536" s="198"/>
      <c r="P536" s="198"/>
      <c r="Q536" s="198"/>
      <c r="R536" s="198"/>
      <c r="S536" s="198"/>
      <c r="T536" s="198"/>
      <c r="U536" s="198"/>
      <c r="V536" s="198">
        <v>292</v>
      </c>
      <c r="W536" s="198"/>
      <c r="X536" s="198"/>
      <c r="Y536" s="198"/>
      <c r="Z536" s="198"/>
      <c r="AA536" s="198"/>
      <c r="AB536" s="198"/>
      <c r="AC536" s="198">
        <v>298</v>
      </c>
      <c r="AD536" s="198"/>
      <c r="AE536" s="198"/>
      <c r="AF536" s="198"/>
      <c r="AG536" s="198">
        <v>305</v>
      </c>
      <c r="AH536" s="198"/>
      <c r="AI536" s="198"/>
      <c r="AJ536" s="198"/>
      <c r="AK536" s="198"/>
      <c r="AL536" s="198"/>
      <c r="AM536" s="198"/>
    </row>
    <row r="537" spans="1:39" s="199" customFormat="1" x14ac:dyDescent="0.25">
      <c r="A537" s="195" t="s">
        <v>572</v>
      </c>
      <c r="B537" s="196" t="s">
        <v>493</v>
      </c>
      <c r="C537" s="197"/>
      <c r="D537" s="198"/>
      <c r="E537" s="198"/>
      <c r="F537" s="198"/>
      <c r="G537" s="198">
        <v>286</v>
      </c>
      <c r="H537" s="198"/>
      <c r="I537" s="198"/>
      <c r="J537" s="198"/>
      <c r="K537" s="198"/>
      <c r="L537" s="198"/>
      <c r="M537" s="198"/>
      <c r="N537" s="198">
        <v>291</v>
      </c>
      <c r="O537" s="198"/>
      <c r="P537" s="198"/>
      <c r="Q537" s="198"/>
      <c r="R537" s="198"/>
      <c r="S537" s="198"/>
      <c r="T537" s="198"/>
      <c r="U537" s="198"/>
      <c r="V537" s="198">
        <v>297</v>
      </c>
      <c r="W537" s="198"/>
      <c r="X537" s="198"/>
      <c r="Y537" s="198"/>
      <c r="Z537" s="198"/>
      <c r="AA537" s="198"/>
      <c r="AB537" s="198"/>
      <c r="AC537" s="198">
        <v>304</v>
      </c>
      <c r="AD537" s="198"/>
      <c r="AE537" s="198"/>
      <c r="AF537" s="198"/>
      <c r="AG537" s="198">
        <v>312</v>
      </c>
      <c r="AH537" s="198"/>
      <c r="AI537" s="198"/>
      <c r="AJ537" s="198"/>
      <c r="AK537" s="198"/>
      <c r="AL537" s="198"/>
      <c r="AM537" s="198"/>
    </row>
    <row r="538" spans="1:39" x14ac:dyDescent="0.25">
      <c r="A538" s="200" t="s">
        <v>573</v>
      </c>
      <c r="B538" s="182"/>
      <c r="C538" s="57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</row>
    <row r="539" spans="1:39" x14ac:dyDescent="0.25">
      <c r="A539" s="183" t="s">
        <v>574</v>
      </c>
      <c r="B539" s="182" t="s">
        <v>575</v>
      </c>
      <c r="C539" s="57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</row>
    <row r="540" spans="1:39" x14ac:dyDescent="0.25">
      <c r="A540" s="183" t="s">
        <v>576</v>
      </c>
      <c r="B540" s="182" t="s">
        <v>546</v>
      </c>
      <c r="C540" s="57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</row>
    <row r="541" spans="1:39" x14ac:dyDescent="0.25">
      <c r="A541" s="183" t="s">
        <v>577</v>
      </c>
      <c r="B541" s="182" t="s">
        <v>546</v>
      </c>
      <c r="C541" s="57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</row>
    <row r="542" spans="1:39" x14ac:dyDescent="0.25">
      <c r="A542" s="200" t="s">
        <v>578</v>
      </c>
      <c r="B542" s="182"/>
      <c r="C542" s="57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</row>
    <row r="543" spans="1:39" x14ac:dyDescent="0.25">
      <c r="A543" s="183" t="s">
        <v>579</v>
      </c>
      <c r="B543" s="182" t="s">
        <v>575</v>
      </c>
      <c r="C543" s="57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</row>
    <row r="544" spans="1:39" x14ac:dyDescent="0.25">
      <c r="A544" s="183" t="s">
        <v>580</v>
      </c>
      <c r="B544" s="182" t="s">
        <v>546</v>
      </c>
      <c r="C544" s="57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</row>
    <row r="545" spans="1:39" ht="13.2" thickBot="1" x14ac:dyDescent="0.3">
      <c r="A545" s="184" t="s">
        <v>581</v>
      </c>
      <c r="B545" s="48" t="s">
        <v>546</v>
      </c>
      <c r="C545" s="57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</row>
    <row r="546" spans="1:39" ht="14.4" x14ac:dyDescent="0.3">
      <c r="A546" s="51"/>
      <c r="B546" s="201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</row>
    <row r="547" spans="1:39" ht="14.4" x14ac:dyDescent="0.3">
      <c r="A547" s="51"/>
      <c r="B547" s="51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</row>
    <row r="548" spans="1:39" ht="14.4" x14ac:dyDescent="0.3">
      <c r="A548" s="51"/>
      <c r="B548" s="51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</row>
    <row r="549" spans="1:39" ht="14.4" x14ac:dyDescent="0.3">
      <c r="A549" s="51"/>
      <c r="B549" s="51"/>
    </row>
  </sheetData>
  <protectedRanges>
    <protectedRange sqref="C179:AG179" name="Input_1_1"/>
  </protectedRanges>
  <mergeCells count="61">
    <mergeCell ref="A169:A170"/>
    <mergeCell ref="A142:A143"/>
    <mergeCell ref="A145:A146"/>
    <mergeCell ref="A161:A162"/>
    <mergeCell ref="A163:A164"/>
    <mergeCell ref="A165:A166"/>
    <mergeCell ref="A167:A168"/>
    <mergeCell ref="B92:B94"/>
    <mergeCell ref="B95:B97"/>
    <mergeCell ref="A99:A100"/>
    <mergeCell ref="A109:A110"/>
    <mergeCell ref="A140:A141"/>
    <mergeCell ref="A114:A115"/>
    <mergeCell ref="A116:A117"/>
    <mergeCell ref="A118:A119"/>
    <mergeCell ref="A121:A122"/>
    <mergeCell ref="A123:A124"/>
    <mergeCell ref="A125:A126"/>
    <mergeCell ref="A127:A128"/>
    <mergeCell ref="A129:A130"/>
    <mergeCell ref="A134:A135"/>
    <mergeCell ref="A136:A137"/>
    <mergeCell ref="A138:A139"/>
    <mergeCell ref="A111:A112"/>
    <mergeCell ref="A78:A79"/>
    <mergeCell ref="A80:A81"/>
    <mergeCell ref="A82:A83"/>
    <mergeCell ref="A84:A85"/>
    <mergeCell ref="A86:A87"/>
    <mergeCell ref="A88:A89"/>
    <mergeCell ref="A90:A91"/>
    <mergeCell ref="A76:A77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41:A42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7:A38"/>
    <mergeCell ref="A39:A40"/>
    <mergeCell ref="A17:A18"/>
    <mergeCell ref="A7:A8"/>
    <mergeCell ref="A9:A10"/>
    <mergeCell ref="A11:A12"/>
    <mergeCell ref="A13:A14"/>
    <mergeCell ref="A15:A16"/>
  </mergeCells>
  <dataValidations count="1">
    <dataValidation allowBlank="1" showInputMessage="1" showErrorMessage="1" prompt="Input Cycle Time only when the Knelson runs. Produces 0.288t concentrate per cycle" sqref="C101:AM103" xr:uid="{32357D95-0077-4652-8945-D061FADCDFB1}"/>
  </dataValidations>
  <pageMargins left="0.7" right="0.7" top="0.75" bottom="0.75" header="0.3" footer="0.3"/>
  <pageSetup paperSize="9" orientation="landscape" r:id="rId1"/>
  <rowBreaks count="7" manualBreakCount="7">
    <brk id="70" max="16383" man="1"/>
    <brk id="136" max="16383" man="1"/>
    <brk id="169" max="16383" man="1"/>
    <brk id="259" max="16383" man="1"/>
    <brk id="415" max="16383" man="1"/>
    <brk id="502" max="38" man="1"/>
    <brk id="538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DATE SETUP</vt:lpstr>
      <vt:lpstr>BUDGET CALC</vt:lpstr>
      <vt:lpstr>BUDGET DATA ENTRY</vt:lpstr>
      <vt:lpstr>ACTUAL DATA ENTRY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Ayeh, Kwasi Ofei</dc:creator>
  <cp:keywords/>
  <dc:description/>
  <cp:lastModifiedBy>Kwabena Ayeh</cp:lastModifiedBy>
  <cp:revision/>
  <dcterms:created xsi:type="dcterms:W3CDTF">2022-07-20T14:56:37Z</dcterms:created>
  <dcterms:modified xsi:type="dcterms:W3CDTF">2023-06-28T19:16:51Z</dcterms:modified>
  <cp:category/>
  <cp:contentStatus/>
</cp:coreProperties>
</file>